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8800" windowHeight="12810" tabRatio="903"/>
  </bookViews>
  <sheets>
    <sheet name="Adopted" sheetId="3" r:id="rId1"/>
    <sheet name="FY20WK1" sheetId="5" r:id="rId2"/>
    <sheet name="BudgetP1" sheetId="68" state="hidden" r:id="rId3"/>
    <sheet name="FY20WK2" sheetId="6" r:id="rId4"/>
    <sheet name="BudgetP2" sheetId="69" state="hidden" r:id="rId5"/>
    <sheet name="Form703" sheetId="7" r:id="rId6"/>
    <sheet name="Form703Data" sheetId="70" state="hidden" r:id="rId7"/>
    <sheet name="SNAME" sheetId="36" state="hidden" r:id="rId8"/>
    <sheet name="DoM" sheetId="32" state="hidden" r:id="rId9"/>
  </sheets>
  <definedNames>
    <definedName name="C_I_Prorate">#REF!</definedName>
    <definedName name="DistrictName">SNAME!$D$3:$D$329</definedName>
    <definedName name="ExternalData_1" localSheetId="2" hidden="1">BudgetP1!$A$1:$H$13408</definedName>
    <definedName name="ExternalData_1" localSheetId="4" hidden="1">BudgetP2!$A$1:$J$13408</definedName>
    <definedName name="ExternalData_1" localSheetId="6" hidden="1">Form703Data!$A$1:$L$887</definedName>
    <definedName name="_xlnm.Print_Area" localSheetId="0">Adopted!$A$4:$F$53</definedName>
    <definedName name="_xlnm.Print_Area" localSheetId="5">Form703!$A$1:$K$34</definedName>
    <definedName name="_xlnm.Print_Area" localSheetId="1">FY20WK1!$A$1:$K$44</definedName>
    <definedName name="_xlnm.Print_Area" localSheetId="3">FY20WK2!$A$1:$K$44</definedName>
    <definedName name="_xlnm.Print_Area">#REF!</definedName>
    <definedName name="Z_53CC1FF8_69F4_40AB_9E52_A9F35D642996_.wvu.PrintArea" localSheetId="0" hidden="1">Adopted!$A$4:$F$53</definedName>
    <definedName name="Z_53CC1FF8_69F4_40AB_9E52_A9F35D642996_.wvu.PrintArea" localSheetId="5" hidden="1">Form703!$A$1:$K$34</definedName>
    <definedName name="Z_53CC1FF8_69F4_40AB_9E52_A9F35D642996_.wvu.PrintArea" localSheetId="1" hidden="1">FY20WK1!$A$1:$K$44</definedName>
    <definedName name="Z_53CC1FF8_69F4_40AB_9E52_A9F35D642996_.wvu.PrintArea" localSheetId="3" hidden="1">FY20WK2!$A$1:$K$44</definedName>
  </definedNames>
  <calcPr calcId="145621"/>
  <customWorkbookViews>
    <customWorkbookView name="All Sheets" guid="{53CC1FF8-69F4-40AB-9E52-A9F35D642996}" maximized="1" windowWidth="1280" windowHeight="735" tabRatio="903" activeSheetId="2"/>
  </customWorkbookViews>
</workbook>
</file>

<file path=xl/calcChain.xml><?xml version="1.0" encoding="utf-8"?>
<calcChain xmlns="http://schemas.openxmlformats.org/spreadsheetml/2006/main">
  <c r="A2" i="7" l="1"/>
  <c r="M12" i="70"/>
  <c r="M13" i="70" s="1"/>
  <c r="M14" i="70" s="1"/>
  <c r="M15" i="70" s="1"/>
  <c r="M16" i="70" s="1"/>
  <c r="M17" i="70"/>
  <c r="M18" i="70"/>
  <c r="M19" i="70"/>
  <c r="M20" i="70"/>
  <c r="M21" i="70" s="1"/>
  <c r="M22" i="70" s="1"/>
  <c r="M23" i="70"/>
  <c r="M24" i="70" s="1"/>
  <c r="M25" i="70"/>
  <c r="M26" i="70" s="1"/>
  <c r="M27" i="70" s="1"/>
  <c r="M28" i="70" s="1"/>
  <c r="M29" i="70" s="1"/>
  <c r="M30" i="70" s="1"/>
  <c r="M31" i="70"/>
  <c r="M32" i="70"/>
  <c r="M33" i="70" s="1"/>
  <c r="M34" i="70" s="1"/>
  <c r="M35" i="70" s="1"/>
  <c r="M36" i="70" s="1"/>
  <c r="M37" i="70"/>
  <c r="M38" i="70" s="1"/>
  <c r="M39" i="70" s="1"/>
  <c r="M40" i="70"/>
  <c r="M41" i="70" s="1"/>
  <c r="M42" i="70" s="1"/>
  <c r="M43" i="70"/>
  <c r="M44" i="70" s="1"/>
  <c r="M45" i="70" s="1"/>
  <c r="M46" i="70" s="1"/>
  <c r="M47" i="70" s="1"/>
  <c r="M48" i="70" s="1"/>
  <c r="M49" i="70"/>
  <c r="M50" i="70" s="1"/>
  <c r="M51" i="70"/>
  <c r="M52" i="70" s="1"/>
  <c r="M53" i="70" s="1"/>
  <c r="M54" i="70" s="1"/>
  <c r="M55" i="70" s="1"/>
  <c r="M56" i="70" s="1"/>
  <c r="M57" i="70" s="1"/>
  <c r="M58" i="70" s="1"/>
  <c r="M59" i="70" s="1"/>
  <c r="M60" i="70"/>
  <c r="M61" i="70" s="1"/>
  <c r="M62" i="70"/>
  <c r="M63" i="70" s="1"/>
  <c r="M64" i="70"/>
  <c r="M65" i="70" s="1"/>
  <c r="M66" i="70" s="1"/>
  <c r="M67" i="70" s="1"/>
  <c r="M68" i="70" s="1"/>
  <c r="M69" i="70" s="1"/>
  <c r="M70" i="70" s="1"/>
  <c r="M71" i="70" s="1"/>
  <c r="M72" i="70"/>
  <c r="M73" i="70" s="1"/>
  <c r="M74" i="70" s="1"/>
  <c r="M75" i="70"/>
  <c r="M76" i="70" s="1"/>
  <c r="M77" i="70" s="1"/>
  <c r="M78" i="70"/>
  <c r="M79" i="70"/>
  <c r="M80" i="70" s="1"/>
  <c r="M81" i="70"/>
  <c r="M82" i="70" s="1"/>
  <c r="M83" i="70"/>
  <c r="M84" i="70"/>
  <c r="M85" i="70" s="1"/>
  <c r="M86" i="70" s="1"/>
  <c r="M87" i="70" s="1"/>
  <c r="M88" i="70" s="1"/>
  <c r="M89" i="70"/>
  <c r="M90" i="70" s="1"/>
  <c r="M91" i="70" s="1"/>
  <c r="M92" i="70" s="1"/>
  <c r="M93" i="70" s="1"/>
  <c r="M94" i="70" s="1"/>
  <c r="M95" i="70" s="1"/>
  <c r="M96" i="70" s="1"/>
  <c r="M97" i="70"/>
  <c r="M98" i="70" s="1"/>
  <c r="M99" i="70" s="1"/>
  <c r="M100" i="70" s="1"/>
  <c r="M101" i="70" s="1"/>
  <c r="M102" i="70" s="1"/>
  <c r="M103" i="70" s="1"/>
  <c r="M104" i="70" s="1"/>
  <c r="M105" i="70" s="1"/>
  <c r="M106" i="70" s="1"/>
  <c r="M107" i="70" s="1"/>
  <c r="M108" i="70" s="1"/>
  <c r="M109" i="70"/>
  <c r="M110" i="70" s="1"/>
  <c r="M111" i="70" s="1"/>
  <c r="M112" i="70" s="1"/>
  <c r="M113" i="70" s="1"/>
  <c r="M114" i="70" s="1"/>
  <c r="M115" i="70" s="1"/>
  <c r="M116" i="70" s="1"/>
  <c r="M117" i="70"/>
  <c r="M118" i="70" s="1"/>
  <c r="M119" i="70"/>
  <c r="M120" i="70"/>
  <c r="M121" i="70" s="1"/>
  <c r="M122" i="70"/>
  <c r="M123" i="70" s="1"/>
  <c r="M124" i="70" s="1"/>
  <c r="M125" i="70"/>
  <c r="M126" i="70"/>
  <c r="M127" i="70"/>
  <c r="M128" i="70" s="1"/>
  <c r="M129" i="70" s="1"/>
  <c r="M130" i="70" s="1"/>
  <c r="M131" i="70" s="1"/>
  <c r="M132" i="70"/>
  <c r="M133" i="70" s="1"/>
  <c r="M134" i="70"/>
  <c r="M135" i="70" s="1"/>
  <c r="M136" i="70"/>
  <c r="M137" i="70" s="1"/>
  <c r="M138" i="70"/>
  <c r="M139" i="70"/>
  <c r="M140" i="70"/>
  <c r="M141" i="70"/>
  <c r="M142" i="70"/>
  <c r="M143" i="70"/>
  <c r="M144" i="70"/>
  <c r="M145" i="70"/>
  <c r="M146" i="70" s="1"/>
  <c r="M147" i="70" s="1"/>
  <c r="M148" i="70" s="1"/>
  <c r="M149" i="70" s="1"/>
  <c r="M150" i="70"/>
  <c r="M151" i="70"/>
  <c r="M152" i="70" s="1"/>
  <c r="M153" i="70" s="1"/>
  <c r="M154" i="70" s="1"/>
  <c r="M155" i="70" s="1"/>
  <c r="M156" i="70"/>
  <c r="M157" i="70" s="1"/>
  <c r="M158" i="70" s="1"/>
  <c r="M159" i="70" s="1"/>
  <c r="M160" i="70" s="1"/>
  <c r="M161" i="70" s="1"/>
  <c r="M162" i="70"/>
  <c r="M163" i="70" s="1"/>
  <c r="M164" i="70"/>
  <c r="M165" i="70"/>
  <c r="M166" i="70"/>
  <c r="M167" i="70"/>
  <c r="M168" i="70" s="1"/>
  <c r="M169" i="70" s="1"/>
  <c r="M170" i="70" s="1"/>
  <c r="M171" i="70"/>
  <c r="M172" i="70"/>
  <c r="M173" i="70"/>
  <c r="M174" i="70"/>
  <c r="M175" i="70"/>
  <c r="M176" i="70" s="1"/>
  <c r="M177" i="70"/>
  <c r="M178" i="70" s="1"/>
  <c r="M179" i="70"/>
  <c r="M180" i="70" s="1"/>
  <c r="M181" i="70" s="1"/>
  <c r="M182" i="70"/>
  <c r="M183" i="70"/>
  <c r="M184" i="70" s="1"/>
  <c r="M185" i="70" s="1"/>
  <c r="M186" i="70"/>
  <c r="M187" i="70"/>
  <c r="M188" i="70" s="1"/>
  <c r="M189" i="70" s="1"/>
  <c r="M190" i="70" s="1"/>
  <c r="M191" i="70" s="1"/>
  <c r="M192" i="70" s="1"/>
  <c r="M193" i="70" s="1"/>
  <c r="M194" i="70" s="1"/>
  <c r="M195" i="70" s="1"/>
  <c r="M196" i="70" s="1"/>
  <c r="M197" i="70"/>
  <c r="M198" i="70" s="1"/>
  <c r="M199" i="70" s="1"/>
  <c r="M200" i="70" s="1"/>
  <c r="M201" i="70" s="1"/>
  <c r="M202" i="70"/>
  <c r="M203" i="70" s="1"/>
  <c r="M204" i="70"/>
  <c r="M205" i="70"/>
  <c r="M206" i="70" s="1"/>
  <c r="M207" i="70" s="1"/>
  <c r="M208" i="70" s="1"/>
  <c r="M209" i="70" s="1"/>
  <c r="M210" i="70"/>
  <c r="M211" i="70" s="1"/>
  <c r="M212" i="70" s="1"/>
  <c r="M213" i="70" s="1"/>
  <c r="M214" i="70"/>
  <c r="M215" i="70" s="1"/>
  <c r="M216" i="70" s="1"/>
  <c r="M217" i="70"/>
  <c r="M218" i="70"/>
  <c r="M219" i="70"/>
  <c r="M220" i="70" s="1"/>
  <c r="M221" i="70" s="1"/>
  <c r="M222" i="70"/>
  <c r="M223" i="70"/>
  <c r="M224" i="70" s="1"/>
  <c r="M225" i="70"/>
  <c r="M226" i="70"/>
  <c r="M227" i="70"/>
  <c r="M228" i="70" s="1"/>
  <c r="M229" i="70" s="1"/>
  <c r="M230" i="70" s="1"/>
  <c r="M231" i="70" s="1"/>
  <c r="M232" i="70" s="1"/>
  <c r="M233" i="70" s="1"/>
  <c r="M234" i="70" s="1"/>
  <c r="M235" i="70" s="1"/>
  <c r="M236" i="70"/>
  <c r="M237" i="70" s="1"/>
  <c r="M238" i="70"/>
  <c r="M239" i="70"/>
  <c r="M240" i="70" s="1"/>
  <c r="M241" i="70" s="1"/>
  <c r="M242" i="70"/>
  <c r="M243" i="70" s="1"/>
  <c r="M244" i="70" s="1"/>
  <c r="M245" i="70"/>
  <c r="M246" i="70" s="1"/>
  <c r="M247" i="70" s="1"/>
  <c r="M248" i="70" s="1"/>
  <c r="M249" i="70" s="1"/>
  <c r="M250" i="70" s="1"/>
  <c r="M251" i="70" s="1"/>
  <c r="M252" i="70" s="1"/>
  <c r="M253" i="70" s="1"/>
  <c r="M254" i="70" s="1"/>
  <c r="M255" i="70" s="1"/>
  <c r="M256" i="70" s="1"/>
  <c r="M257" i="70"/>
  <c r="M258" i="70" s="1"/>
  <c r="M259" i="70"/>
  <c r="M260" i="70"/>
  <c r="M261" i="70"/>
  <c r="M262" i="70"/>
  <c r="M263" i="70" s="1"/>
  <c r="M264" i="70"/>
  <c r="M265" i="70" s="1"/>
  <c r="M266" i="70" s="1"/>
  <c r="M267" i="70" s="1"/>
  <c r="M268" i="70" s="1"/>
  <c r="M269" i="70" s="1"/>
  <c r="M270" i="70" s="1"/>
  <c r="M271" i="70" s="1"/>
  <c r="M272" i="70"/>
  <c r="M273" i="70" s="1"/>
  <c r="M274" i="70"/>
  <c r="M275" i="70" s="1"/>
  <c r="M276" i="70" s="1"/>
  <c r="M277" i="70" s="1"/>
  <c r="M278" i="70" s="1"/>
  <c r="M279" i="70" s="1"/>
  <c r="M280" i="70"/>
  <c r="M281" i="70" s="1"/>
  <c r="M282" i="70"/>
  <c r="M283" i="70"/>
  <c r="M284" i="70"/>
  <c r="M285" i="70" s="1"/>
  <c r="M286" i="70" s="1"/>
  <c r="M287" i="70" s="1"/>
  <c r="M288" i="70"/>
  <c r="M289" i="70" s="1"/>
  <c r="M290" i="70" s="1"/>
  <c r="M291" i="70" s="1"/>
  <c r="M292" i="70" s="1"/>
  <c r="M293" i="70"/>
  <c r="M294" i="70" s="1"/>
  <c r="M295" i="70"/>
  <c r="M296" i="70" s="1"/>
  <c r="M297" i="70" s="1"/>
  <c r="M298" i="70"/>
  <c r="M299" i="70" s="1"/>
  <c r="M300" i="70" s="1"/>
  <c r="M301" i="70" s="1"/>
  <c r="M302" i="70" s="1"/>
  <c r="M303" i="70"/>
  <c r="M304" i="70" s="1"/>
  <c r="M305" i="70" s="1"/>
  <c r="M306" i="70"/>
  <c r="M307" i="70" s="1"/>
  <c r="M308" i="70" s="1"/>
  <c r="M309" i="70" s="1"/>
  <c r="M310" i="70" s="1"/>
  <c r="M311" i="70" s="1"/>
  <c r="M312" i="70" s="1"/>
  <c r="M313" i="70" s="1"/>
  <c r="M314" i="70"/>
  <c r="M315" i="70" s="1"/>
  <c r="M316" i="70" s="1"/>
  <c r="M317" i="70"/>
  <c r="M318" i="70"/>
  <c r="M319" i="70" s="1"/>
  <c r="M320" i="70"/>
  <c r="M321" i="70"/>
  <c r="M322" i="70" s="1"/>
  <c r="M323" i="70"/>
  <c r="M324" i="70" s="1"/>
  <c r="M325" i="70"/>
  <c r="M326" i="70" s="1"/>
  <c r="M327" i="70" s="1"/>
  <c r="M328" i="70"/>
  <c r="M329" i="70" s="1"/>
  <c r="M330" i="70" s="1"/>
  <c r="M331" i="70"/>
  <c r="M332" i="70" s="1"/>
  <c r="M333" i="70" s="1"/>
  <c r="M334" i="70" s="1"/>
  <c r="M335" i="70" s="1"/>
  <c r="M336" i="70"/>
  <c r="M337" i="70" s="1"/>
  <c r="M338" i="70"/>
  <c r="M339" i="70"/>
  <c r="M340" i="70" s="1"/>
  <c r="M341" i="70" s="1"/>
  <c r="M342" i="70" s="1"/>
  <c r="M343" i="70"/>
  <c r="M344" i="70"/>
  <c r="M345" i="70" s="1"/>
  <c r="M346" i="70" s="1"/>
  <c r="M347" i="70" s="1"/>
  <c r="M348" i="70" s="1"/>
  <c r="M349" i="70" s="1"/>
  <c r="M350" i="70"/>
  <c r="M351" i="70" s="1"/>
  <c r="M352" i="70"/>
  <c r="M353" i="70" s="1"/>
  <c r="M354" i="70" s="1"/>
  <c r="M355" i="70"/>
  <c r="M356" i="70" s="1"/>
  <c r="M357" i="70" s="1"/>
  <c r="M358" i="70"/>
  <c r="M359" i="70" s="1"/>
  <c r="M360" i="70"/>
  <c r="M361" i="70" s="1"/>
  <c r="M362" i="70" s="1"/>
  <c r="M363" i="70" s="1"/>
  <c r="M364" i="70" s="1"/>
  <c r="M365" i="70"/>
  <c r="M366" i="70" s="1"/>
  <c r="M367" i="70" s="1"/>
  <c r="M368" i="70"/>
  <c r="M369" i="70" s="1"/>
  <c r="M370" i="70"/>
  <c r="M371" i="70" s="1"/>
  <c r="M372" i="70"/>
  <c r="M373" i="70"/>
  <c r="M374" i="70" s="1"/>
  <c r="M375" i="70" s="1"/>
  <c r="M376" i="70" s="1"/>
  <c r="M377" i="70" s="1"/>
  <c r="M378" i="70" s="1"/>
  <c r="M379" i="70" s="1"/>
  <c r="M380" i="70" s="1"/>
  <c r="M381" i="70" s="1"/>
  <c r="M382" i="70"/>
  <c r="M383" i="70" s="1"/>
  <c r="M384" i="70"/>
  <c r="M385" i="70" s="1"/>
  <c r="M386" i="70" s="1"/>
  <c r="M387" i="70" s="1"/>
  <c r="M388" i="70" s="1"/>
  <c r="M389" i="70"/>
  <c r="M390" i="70" s="1"/>
  <c r="M391" i="70"/>
  <c r="M392" i="70" s="1"/>
  <c r="M393" i="70" s="1"/>
  <c r="M394" i="70"/>
  <c r="M395" i="70"/>
  <c r="M396" i="70"/>
  <c r="M397" i="70"/>
  <c r="M398" i="70" s="1"/>
  <c r="M399" i="70"/>
  <c r="M400" i="70" s="1"/>
  <c r="M401" i="70" s="1"/>
  <c r="M402" i="70" s="1"/>
  <c r="M403" i="70"/>
  <c r="M404" i="70" s="1"/>
  <c r="M405" i="70"/>
  <c r="M406" i="70" s="1"/>
  <c r="M407" i="70"/>
  <c r="M408" i="70"/>
  <c r="M409" i="70"/>
  <c r="M410" i="70"/>
  <c r="M411" i="70"/>
  <c r="M412" i="70"/>
  <c r="M413" i="70" s="1"/>
  <c r="M414" i="70" s="1"/>
  <c r="M415" i="70" s="1"/>
  <c r="M416" i="70" s="1"/>
  <c r="M417" i="70"/>
  <c r="M418" i="70" s="1"/>
  <c r="M419" i="70"/>
  <c r="M420" i="70" s="1"/>
  <c r="M421" i="70"/>
  <c r="M422" i="70" s="1"/>
  <c r="M423" i="70" s="1"/>
  <c r="M424" i="70"/>
  <c r="M425" i="70" s="1"/>
  <c r="M426" i="70"/>
  <c r="M427" i="70"/>
  <c r="M428" i="70" s="1"/>
  <c r="M429" i="70" s="1"/>
  <c r="M430" i="70"/>
  <c r="M431" i="70"/>
  <c r="M432" i="70"/>
  <c r="M433" i="70" s="1"/>
  <c r="M434" i="70" s="1"/>
  <c r="M435" i="70" s="1"/>
  <c r="M436" i="70"/>
  <c r="M437" i="70" s="1"/>
  <c r="M438" i="70" s="1"/>
  <c r="M439" i="70"/>
  <c r="M440" i="70"/>
  <c r="M441" i="70"/>
  <c r="M442" i="70" s="1"/>
  <c r="M443" i="70" s="1"/>
  <c r="M444" i="70" s="1"/>
  <c r="M445" i="70" s="1"/>
  <c r="M446" i="70" s="1"/>
  <c r="M447" i="70"/>
  <c r="M448" i="70" s="1"/>
  <c r="M449" i="70" s="1"/>
  <c r="M450" i="70" s="1"/>
  <c r="M451" i="70" s="1"/>
  <c r="M452" i="70" s="1"/>
  <c r="M453" i="70" s="1"/>
  <c r="M454" i="70" s="1"/>
  <c r="M455" i="70" s="1"/>
  <c r="M456" i="70"/>
  <c r="M457" i="70"/>
  <c r="M458" i="70" s="1"/>
  <c r="M459" i="70"/>
  <c r="M460" i="70" s="1"/>
  <c r="M461" i="70" s="1"/>
  <c r="M462" i="70" s="1"/>
  <c r="M463" i="70" s="1"/>
  <c r="M464" i="70" s="1"/>
  <c r="M465" i="70" s="1"/>
  <c r="M466" i="70" s="1"/>
  <c r="M467" i="70" s="1"/>
  <c r="M468" i="70"/>
  <c r="M469" i="70" s="1"/>
  <c r="M470" i="70"/>
  <c r="M471" i="70"/>
  <c r="M472" i="70" s="1"/>
  <c r="M473" i="70" s="1"/>
  <c r="M474" i="70" s="1"/>
  <c r="M475" i="70"/>
  <c r="M476" i="70" s="1"/>
  <c r="M477" i="70" s="1"/>
  <c r="M478" i="70" s="1"/>
  <c r="M479" i="70" s="1"/>
  <c r="M480" i="70"/>
  <c r="M481" i="70"/>
  <c r="M482" i="70" s="1"/>
  <c r="M483" i="70"/>
  <c r="M484" i="70" s="1"/>
  <c r="M485" i="70" s="1"/>
  <c r="M486" i="70" s="1"/>
  <c r="M487" i="70" s="1"/>
  <c r="M488" i="70" s="1"/>
  <c r="M489" i="70" s="1"/>
  <c r="M490" i="70"/>
  <c r="M491" i="70"/>
  <c r="M492" i="70"/>
  <c r="M493" i="70" s="1"/>
  <c r="M494" i="70" s="1"/>
  <c r="M495" i="70" s="1"/>
  <c r="M496" i="70"/>
  <c r="M497" i="70"/>
  <c r="M498" i="70"/>
  <c r="M499" i="70"/>
  <c r="M500" i="70" s="1"/>
  <c r="M501" i="70"/>
  <c r="M502" i="70" s="1"/>
  <c r="M503" i="70" s="1"/>
  <c r="M504" i="70" s="1"/>
  <c r="M505" i="70"/>
  <c r="M506" i="70" s="1"/>
  <c r="M507" i="70"/>
  <c r="M508" i="70"/>
  <c r="M509" i="70" s="1"/>
  <c r="M510" i="70"/>
  <c r="M511" i="70" s="1"/>
  <c r="M512" i="70" s="1"/>
  <c r="M513" i="70" s="1"/>
  <c r="M514" i="70" s="1"/>
  <c r="M515" i="70" s="1"/>
  <c r="M516" i="70" s="1"/>
  <c r="M517" i="70" s="1"/>
  <c r="M518" i="70" s="1"/>
  <c r="M519" i="70" s="1"/>
  <c r="M520" i="70" s="1"/>
  <c r="M521" i="70"/>
  <c r="M522" i="70" s="1"/>
  <c r="M523" i="70" s="1"/>
  <c r="M524" i="70"/>
  <c r="M525" i="70"/>
  <c r="M526" i="70" s="1"/>
  <c r="M527" i="70"/>
  <c r="M528" i="70"/>
  <c r="M529" i="70" s="1"/>
  <c r="M530" i="70" s="1"/>
  <c r="M531" i="70"/>
  <c r="M532" i="70" s="1"/>
  <c r="M533" i="70"/>
  <c r="M534" i="70" s="1"/>
  <c r="M535" i="70" s="1"/>
  <c r="M536" i="70" s="1"/>
  <c r="M537" i="70"/>
  <c r="M538" i="70" s="1"/>
  <c r="M539" i="70" s="1"/>
  <c r="M540" i="70" s="1"/>
  <c r="M541" i="70" s="1"/>
  <c r="M542" i="70"/>
  <c r="M543" i="70"/>
  <c r="M544" i="70"/>
  <c r="M545" i="70"/>
  <c r="M546" i="70" s="1"/>
  <c r="M547" i="70" s="1"/>
  <c r="M548" i="70"/>
  <c r="M549" i="70" s="1"/>
  <c r="M550" i="70" s="1"/>
  <c r="M551" i="70" s="1"/>
  <c r="M552" i="70"/>
  <c r="M553" i="70"/>
  <c r="M554" i="70" s="1"/>
  <c r="M555" i="70" s="1"/>
  <c r="M556" i="70" s="1"/>
  <c r="M557" i="70" s="1"/>
  <c r="M558" i="70" s="1"/>
  <c r="M559" i="70"/>
  <c r="M560" i="70" s="1"/>
  <c r="M561" i="70"/>
  <c r="M562" i="70"/>
  <c r="M563" i="70" s="1"/>
  <c r="M564" i="70" s="1"/>
  <c r="M565" i="70" s="1"/>
  <c r="M566" i="70" s="1"/>
  <c r="M567" i="70"/>
  <c r="M568" i="70" s="1"/>
  <c r="M569" i="70" s="1"/>
  <c r="M570" i="70"/>
  <c r="M571" i="70" s="1"/>
  <c r="M572" i="70" s="1"/>
  <c r="M573" i="70"/>
  <c r="M574" i="70"/>
  <c r="M575" i="70" s="1"/>
  <c r="M576" i="70" s="1"/>
  <c r="M577" i="70" s="1"/>
  <c r="M578" i="70"/>
  <c r="M579" i="70" s="1"/>
  <c r="M580" i="70"/>
  <c r="M581" i="70"/>
  <c r="M582" i="70"/>
  <c r="M583" i="70"/>
  <c r="M584" i="70" s="1"/>
  <c r="M585" i="70" s="1"/>
  <c r="M586" i="70"/>
  <c r="M587" i="70" s="1"/>
  <c r="M588" i="70" s="1"/>
  <c r="M589" i="70"/>
  <c r="M590" i="70" s="1"/>
  <c r="M591" i="70" s="1"/>
  <c r="M592" i="70" s="1"/>
  <c r="M593" i="70"/>
  <c r="M594" i="70" s="1"/>
  <c r="M595" i="70"/>
  <c r="M596" i="70" s="1"/>
  <c r="M597" i="70"/>
  <c r="M598" i="70" s="1"/>
  <c r="M599" i="70" s="1"/>
  <c r="M600" i="70" s="1"/>
  <c r="M601" i="70" s="1"/>
  <c r="M602" i="70" s="1"/>
  <c r="M603" i="70" s="1"/>
  <c r="M604" i="70"/>
  <c r="M605" i="70"/>
  <c r="M606" i="70" s="1"/>
  <c r="M607" i="70" s="1"/>
  <c r="M608" i="70"/>
  <c r="M609" i="70"/>
  <c r="M610" i="70"/>
  <c r="M611" i="70" s="1"/>
  <c r="M612" i="70" s="1"/>
  <c r="M613" i="70" s="1"/>
  <c r="M614" i="70"/>
  <c r="M615" i="70" s="1"/>
  <c r="M616" i="70" s="1"/>
  <c r="M617" i="70"/>
  <c r="M618" i="70" s="1"/>
  <c r="M619" i="70"/>
  <c r="M620" i="70" s="1"/>
  <c r="M621" i="70"/>
  <c r="M622" i="70" s="1"/>
  <c r="M623" i="70" s="1"/>
  <c r="M624" i="70"/>
  <c r="M625" i="70"/>
  <c r="M626" i="70" s="1"/>
  <c r="M627" i="70" s="1"/>
  <c r="M628" i="70" s="1"/>
  <c r="M629" i="70" s="1"/>
  <c r="M630" i="70"/>
  <c r="M631" i="70" s="1"/>
  <c r="M632" i="70"/>
  <c r="M633" i="70"/>
  <c r="M634" i="70"/>
  <c r="M635" i="70" s="1"/>
  <c r="M636" i="70" s="1"/>
  <c r="M637" i="70" s="1"/>
  <c r="M638" i="70" s="1"/>
  <c r="M639" i="70" s="1"/>
  <c r="M640" i="70" s="1"/>
  <c r="M641" i="70"/>
  <c r="M642" i="70" s="1"/>
  <c r="M643" i="70" s="1"/>
  <c r="M644" i="70" s="1"/>
  <c r="M645" i="70" s="1"/>
  <c r="M646" i="70" s="1"/>
  <c r="M647" i="70" s="1"/>
  <c r="M648" i="70"/>
  <c r="M649" i="70" s="1"/>
  <c r="M650" i="70" s="1"/>
  <c r="M651" i="70"/>
  <c r="M652" i="70"/>
  <c r="M653" i="70"/>
  <c r="M654" i="70" s="1"/>
  <c r="M655" i="70"/>
  <c r="M656" i="70"/>
  <c r="M657" i="70" s="1"/>
  <c r="M658" i="70"/>
  <c r="M659" i="70"/>
  <c r="M660" i="70"/>
  <c r="M661" i="70" s="1"/>
  <c r="M662" i="70"/>
  <c r="M663" i="70" s="1"/>
  <c r="M664" i="70" s="1"/>
  <c r="M665" i="70"/>
  <c r="M666" i="70"/>
  <c r="M667" i="70"/>
  <c r="M668" i="70"/>
  <c r="M669" i="70" s="1"/>
  <c r="M670" i="70"/>
  <c r="M671" i="70" s="1"/>
  <c r="M672" i="70" s="1"/>
  <c r="M673" i="70" s="1"/>
  <c r="M674" i="70" s="1"/>
  <c r="M675" i="70" s="1"/>
  <c r="M676" i="70" s="1"/>
  <c r="M677" i="70"/>
  <c r="M678" i="70" s="1"/>
  <c r="M679" i="70" s="1"/>
  <c r="M680" i="70" s="1"/>
  <c r="M681" i="70"/>
  <c r="M682" i="70" s="1"/>
  <c r="M683" i="70" s="1"/>
  <c r="M684" i="70" s="1"/>
  <c r="M685" i="70" s="1"/>
  <c r="M686" i="70" s="1"/>
  <c r="M687" i="70"/>
  <c r="M688" i="70"/>
  <c r="M689" i="70" s="1"/>
  <c r="M690" i="70"/>
  <c r="M691" i="70" s="1"/>
  <c r="M692" i="70" s="1"/>
  <c r="M693" i="70"/>
  <c r="M694" i="70" s="1"/>
  <c r="M695" i="70"/>
  <c r="M696" i="70" s="1"/>
  <c r="M697" i="70" s="1"/>
  <c r="M698" i="70" s="1"/>
  <c r="M699" i="70"/>
  <c r="M700" i="70"/>
  <c r="M701" i="70"/>
  <c r="M702" i="70"/>
  <c r="M703" i="70" s="1"/>
  <c r="M704" i="70" s="1"/>
  <c r="M705" i="70" s="1"/>
  <c r="M706" i="70"/>
  <c r="M707" i="70" s="1"/>
  <c r="M708" i="70"/>
  <c r="M709" i="70" s="1"/>
  <c r="M710" i="70" s="1"/>
  <c r="M711" i="70"/>
  <c r="M712" i="70" s="1"/>
  <c r="M713" i="70" s="1"/>
  <c r="M714" i="70"/>
  <c r="M715" i="70" s="1"/>
  <c r="M716" i="70" s="1"/>
  <c r="M717" i="70" s="1"/>
  <c r="M718" i="70"/>
  <c r="M719" i="70"/>
  <c r="M720" i="70"/>
  <c r="M721" i="70"/>
  <c r="M722" i="70"/>
  <c r="M723" i="70" s="1"/>
  <c r="M724" i="70" s="1"/>
  <c r="M725" i="70"/>
  <c r="M726" i="70" s="1"/>
  <c r="M727" i="70"/>
  <c r="M728" i="70"/>
  <c r="M729" i="70"/>
  <c r="M730" i="70" s="1"/>
  <c r="M731" i="70"/>
  <c r="M732" i="70"/>
  <c r="M733" i="70" s="1"/>
  <c r="M734" i="70" s="1"/>
  <c r="M735" i="70" s="1"/>
  <c r="M736" i="70" s="1"/>
  <c r="M737" i="70"/>
  <c r="M738" i="70" s="1"/>
  <c r="M739" i="70" s="1"/>
  <c r="M740" i="70" s="1"/>
  <c r="M741" i="70" s="1"/>
  <c r="M742" i="70" s="1"/>
  <c r="M743" i="70" s="1"/>
  <c r="M744" i="70" s="1"/>
  <c r="M745" i="70" s="1"/>
  <c r="M746" i="70" s="1"/>
  <c r="M747" i="70" s="1"/>
  <c r="M748" i="70"/>
  <c r="M749" i="70"/>
  <c r="M750" i="70" s="1"/>
  <c r="M751" i="70" s="1"/>
  <c r="M752" i="70" s="1"/>
  <c r="M753" i="70"/>
  <c r="M754" i="70" s="1"/>
  <c r="M755" i="70" s="1"/>
  <c r="M756" i="70"/>
  <c r="M757" i="70" s="1"/>
  <c r="M758" i="70" s="1"/>
  <c r="M759" i="70" s="1"/>
  <c r="M760" i="70" s="1"/>
  <c r="M761" i="70" s="1"/>
  <c r="M762" i="70"/>
  <c r="M763" i="70"/>
  <c r="M764" i="70"/>
  <c r="M765" i="70" s="1"/>
  <c r="M766" i="70"/>
  <c r="M767" i="70" s="1"/>
  <c r="M768" i="70"/>
  <c r="M769" i="70"/>
  <c r="M770" i="70" s="1"/>
  <c r="M771" i="70"/>
  <c r="M772" i="70"/>
  <c r="M773" i="70" s="1"/>
  <c r="M774" i="70" s="1"/>
  <c r="M775" i="70" s="1"/>
  <c r="M776" i="70" s="1"/>
  <c r="M777" i="70" s="1"/>
  <c r="M778" i="70"/>
  <c r="M779" i="70" s="1"/>
  <c r="M780" i="70" s="1"/>
  <c r="M781" i="70"/>
  <c r="M782" i="70" s="1"/>
  <c r="M783" i="70" s="1"/>
  <c r="M784" i="70"/>
  <c r="M785" i="70" s="1"/>
  <c r="M786" i="70"/>
  <c r="M787" i="70"/>
  <c r="M788" i="70"/>
  <c r="M789" i="70" s="1"/>
  <c r="M790" i="70" s="1"/>
  <c r="M791" i="70" s="1"/>
  <c r="M792" i="70"/>
  <c r="M793" i="70" s="1"/>
  <c r="M794" i="70" s="1"/>
  <c r="M795" i="70"/>
  <c r="M796" i="70" s="1"/>
  <c r="M797" i="70" s="1"/>
  <c r="M798" i="70" s="1"/>
  <c r="M799" i="70" s="1"/>
  <c r="M800" i="70"/>
  <c r="M801" i="70"/>
  <c r="M802" i="70" s="1"/>
  <c r="M803" i="70"/>
  <c r="M804" i="70"/>
  <c r="M805" i="70" s="1"/>
  <c r="M806" i="70" s="1"/>
  <c r="M807" i="70"/>
  <c r="M808" i="70" s="1"/>
  <c r="M809" i="70"/>
  <c r="M810" i="70"/>
  <c r="M811" i="70" s="1"/>
  <c r="M812" i="70"/>
  <c r="M813" i="70" s="1"/>
  <c r="M814" i="70" s="1"/>
  <c r="M815" i="70" s="1"/>
  <c r="M816" i="70" s="1"/>
  <c r="M817" i="70" s="1"/>
  <c r="M818" i="70" s="1"/>
  <c r="M819" i="70" s="1"/>
  <c r="M820" i="70" s="1"/>
  <c r="M821" i="70"/>
  <c r="M822" i="70" s="1"/>
  <c r="M823" i="70" s="1"/>
  <c r="M824" i="70"/>
  <c r="M825" i="70"/>
  <c r="M826" i="70" s="1"/>
  <c r="M827" i="70"/>
  <c r="M828" i="70"/>
  <c r="M829" i="70"/>
  <c r="M830" i="70" s="1"/>
  <c r="M831" i="70"/>
  <c r="M832" i="70" s="1"/>
  <c r="M833" i="70"/>
  <c r="M834" i="70" s="1"/>
  <c r="M835" i="70" s="1"/>
  <c r="M836" i="70" s="1"/>
  <c r="M837" i="70"/>
  <c r="M838" i="70" s="1"/>
  <c r="M839" i="70" s="1"/>
  <c r="M840" i="70" s="1"/>
  <c r="M841" i="70" s="1"/>
  <c r="M842" i="70" s="1"/>
  <c r="M843" i="70" s="1"/>
  <c r="M844" i="70"/>
  <c r="M845" i="70" s="1"/>
  <c r="M846" i="70" s="1"/>
  <c r="M847" i="70" s="1"/>
  <c r="M848" i="70" s="1"/>
  <c r="M849" i="70" s="1"/>
  <c r="M850" i="70"/>
  <c r="M851" i="70" s="1"/>
  <c r="M852" i="70" s="1"/>
  <c r="M853" i="70" s="1"/>
  <c r="M854" i="70"/>
  <c r="M855" i="70" s="1"/>
  <c r="M856" i="70" s="1"/>
  <c r="M857" i="70" s="1"/>
  <c r="M858" i="70" s="1"/>
  <c r="M859" i="70" s="1"/>
  <c r="M860" i="70" s="1"/>
  <c r="M861" i="70" s="1"/>
  <c r="M862" i="70" s="1"/>
  <c r="M863" i="70" s="1"/>
  <c r="M864" i="70" s="1"/>
  <c r="M865" i="70"/>
  <c r="M866" i="70"/>
  <c r="M867" i="70" s="1"/>
  <c r="M868" i="70"/>
  <c r="M869" i="70"/>
  <c r="M870" i="70" s="1"/>
  <c r="M871" i="70" s="1"/>
  <c r="M872" i="70" s="1"/>
  <c r="M873" i="70"/>
  <c r="M874" i="70" s="1"/>
  <c r="M875" i="70"/>
  <c r="M876" i="70" s="1"/>
  <c r="M877" i="70" s="1"/>
  <c r="M878" i="70" s="1"/>
  <c r="M879" i="70" s="1"/>
  <c r="M880" i="70" s="1"/>
  <c r="M881" i="70"/>
  <c r="M882" i="70" s="1"/>
  <c r="M883" i="70"/>
  <c r="M884" i="70" s="1"/>
  <c r="M885" i="70"/>
  <c r="M886" i="70" s="1"/>
  <c r="M887" i="70" s="1"/>
  <c r="M8" i="70"/>
  <c r="M9" i="70" s="1"/>
  <c r="M10" i="70" s="1"/>
  <c r="M11" i="70" s="1"/>
  <c r="M6" i="70"/>
  <c r="M7" i="70" s="1"/>
  <c r="M4" i="70"/>
  <c r="M5" i="70" s="1"/>
  <c r="D8" i="7" l="1"/>
  <c r="E8" i="7"/>
  <c r="F8" i="7"/>
  <c r="G8" i="7"/>
  <c r="H8" i="7"/>
  <c r="I8" i="7"/>
  <c r="J8" i="7"/>
  <c r="K8" i="7"/>
  <c r="C8" i="7"/>
  <c r="A2" i="6"/>
  <c r="A2" i="5"/>
  <c r="A4" i="3"/>
  <c r="F5" i="3"/>
  <c r="I1" i="6" s="1"/>
  <c r="L4" i="7" l="1"/>
  <c r="J30" i="6" a="1"/>
  <c r="J30" i="6" s="1"/>
  <c r="F34" i="3" s="1"/>
  <c r="J34" i="6" a="1"/>
  <c r="J34" i="6" s="1"/>
  <c r="F38" i="3" s="1"/>
  <c r="J38" i="6" a="1"/>
  <c r="J38" i="6" s="1"/>
  <c r="F43" i="3" s="1"/>
  <c r="J42" i="6" a="1"/>
  <c r="J42" i="6" s="1"/>
  <c r="F48" i="3" s="1"/>
  <c r="J5" i="6" a="1"/>
  <c r="J5" i="6" s="1"/>
  <c r="F9" i="3" s="1"/>
  <c r="J9" i="6" a="1"/>
  <c r="J9" i="6" s="1"/>
  <c r="F13" i="3" s="1"/>
  <c r="J13" i="6" a="1"/>
  <c r="J13" i="6" s="1"/>
  <c r="F17" i="3" s="1"/>
  <c r="J17" i="6" a="1"/>
  <c r="J17" i="6" s="1"/>
  <c r="F21" i="3" s="1"/>
  <c r="J21" i="6" a="1"/>
  <c r="J21" i="6" s="1"/>
  <c r="F25" i="3" s="1"/>
  <c r="J25" i="6" a="1"/>
  <c r="J25" i="6" s="1"/>
  <c r="I30" i="6" a="1"/>
  <c r="I30" i="6" s="1"/>
  <c r="E34" i="3" s="1"/>
  <c r="I34" i="6" a="1"/>
  <c r="I34" i="6" s="1"/>
  <c r="E38" i="3" s="1"/>
  <c r="I38" i="6" a="1"/>
  <c r="I38" i="6" s="1"/>
  <c r="E43" i="3" s="1"/>
  <c r="I42" i="6" a="1"/>
  <c r="I42" i="6" s="1"/>
  <c r="E48" i="3" s="1"/>
  <c r="I5" i="6" a="1"/>
  <c r="I5" i="6" s="1"/>
  <c r="E9" i="3" s="1"/>
  <c r="I9" i="6" a="1"/>
  <c r="I9" i="6" s="1"/>
  <c r="E13" i="3" s="1"/>
  <c r="I13" i="6" a="1"/>
  <c r="I13" i="6" s="1"/>
  <c r="E17" i="3" s="1"/>
  <c r="I17" i="6" a="1"/>
  <c r="I17" i="6" s="1"/>
  <c r="E21" i="3" s="1"/>
  <c r="I21" i="6" a="1"/>
  <c r="I21" i="6" s="1"/>
  <c r="E25" i="3" s="1"/>
  <c r="I25" i="6" a="1"/>
  <c r="I25" i="6" s="1"/>
  <c r="H28" i="6" a="1"/>
  <c r="H28" i="6" s="1"/>
  <c r="H32" i="6" a="1"/>
  <c r="H32" i="6" s="1"/>
  <c r="H22" i="6" a="1"/>
  <c r="H22" i="6" s="1"/>
  <c r="H21" i="6" a="1"/>
  <c r="H21" i="6" s="1"/>
  <c r="H9" i="6" a="1"/>
  <c r="H9" i="6" s="1"/>
  <c r="H8" i="6" a="1"/>
  <c r="H8" i="6" s="1"/>
  <c r="G32" i="6" a="1"/>
  <c r="G32" i="6" s="1"/>
  <c r="G22" i="6" a="1"/>
  <c r="G22" i="6" s="1"/>
  <c r="G21" i="6" a="1"/>
  <c r="G21" i="6" s="1"/>
  <c r="G12" i="6" a="1"/>
  <c r="G12" i="6" s="1"/>
  <c r="F38" i="6" a="1"/>
  <c r="F38" i="6" s="1"/>
  <c r="F23" i="6" a="1"/>
  <c r="F23" i="6" s="1"/>
  <c r="F18" i="6" a="1"/>
  <c r="F18" i="6" s="1"/>
  <c r="F11" i="6" a="1"/>
  <c r="F11" i="6" s="1"/>
  <c r="E37" i="6" a="1"/>
  <c r="E37" i="6" s="1"/>
  <c r="E29" i="6" a="1"/>
  <c r="E29" i="6" s="1"/>
  <c r="E33" i="6" a="1"/>
  <c r="E33" i="6" s="1"/>
  <c r="E19" i="6" a="1"/>
  <c r="E19" i="6" s="1"/>
  <c r="E23" i="6" a="1"/>
  <c r="E23" i="6" s="1"/>
  <c r="E15" i="6" a="1"/>
  <c r="E15" i="6" s="1"/>
  <c r="D37" i="6" a="1"/>
  <c r="D37" i="6" s="1"/>
  <c r="D29" i="6" a="1"/>
  <c r="D29" i="6" s="1"/>
  <c r="D33" i="6" a="1"/>
  <c r="D33" i="6" s="1"/>
  <c r="D24" i="6" a="1"/>
  <c r="D24" i="6" s="1"/>
  <c r="D20" i="6" a="1"/>
  <c r="D20" i="6" s="1"/>
  <c r="D15" i="6" a="1"/>
  <c r="D15" i="6" s="1"/>
  <c r="D5" i="6" a="1"/>
  <c r="D5" i="6" s="1"/>
  <c r="H43" i="6" a="1"/>
  <c r="H43" i="6" s="1"/>
  <c r="G44" i="6" a="1"/>
  <c r="G44" i="6" s="1"/>
  <c r="G40" i="6" a="1"/>
  <c r="G40" i="6" s="1"/>
  <c r="F41" i="6" a="1"/>
  <c r="F41" i="6" s="1"/>
  <c r="E42" i="6" a="1"/>
  <c r="E42" i="6" s="1"/>
  <c r="D43" i="6" a="1"/>
  <c r="D43" i="6" s="1"/>
  <c r="C44" i="6" a="1"/>
  <c r="C44" i="6" s="1"/>
  <c r="C40" i="6" a="1"/>
  <c r="C40" i="6" s="1"/>
  <c r="C28" i="6" a="1"/>
  <c r="C28" i="6" s="1"/>
  <c r="C32" i="6" a="1"/>
  <c r="C32" i="6" s="1"/>
  <c r="C25" i="6" a="1"/>
  <c r="C25" i="6" s="1"/>
  <c r="C21" i="6" a="1"/>
  <c r="C21" i="6" s="1"/>
  <c r="C15" i="6" a="1"/>
  <c r="C15" i="6" s="1"/>
  <c r="J31" i="6" a="1"/>
  <c r="J31" i="6" s="1"/>
  <c r="F35" i="3" s="1"/>
  <c r="J35" i="6" a="1"/>
  <c r="J35" i="6" s="1"/>
  <c r="F39" i="3" s="1"/>
  <c r="J39" i="6" a="1"/>
  <c r="J39" i="6" s="1"/>
  <c r="F44" i="3" s="1"/>
  <c r="J43" i="6" a="1"/>
  <c r="J43" i="6" s="1"/>
  <c r="F49" i="3" s="1"/>
  <c r="J6" i="6" a="1"/>
  <c r="J6" i="6" s="1"/>
  <c r="F10" i="3" s="1"/>
  <c r="J10" i="6" a="1"/>
  <c r="J10" i="6" s="1"/>
  <c r="F14" i="3" s="1"/>
  <c r="J14" i="6" a="1"/>
  <c r="J14" i="6" s="1"/>
  <c r="F18" i="3" s="1"/>
  <c r="J18" i="6" a="1"/>
  <c r="J18" i="6" s="1"/>
  <c r="F22" i="3" s="1"/>
  <c r="J22" i="6" a="1"/>
  <c r="J22" i="6" s="1"/>
  <c r="F26" i="3" s="1"/>
  <c r="J4" i="6" a="1"/>
  <c r="J4" i="6" s="1"/>
  <c r="F8" i="3" s="1"/>
  <c r="I31" i="6" a="1"/>
  <c r="I31" i="6" s="1"/>
  <c r="E35" i="3" s="1"/>
  <c r="I35" i="6" a="1"/>
  <c r="I35" i="6" s="1"/>
  <c r="E39" i="3" s="1"/>
  <c r="I39" i="6" a="1"/>
  <c r="I39" i="6" s="1"/>
  <c r="E44" i="3" s="1"/>
  <c r="I43" i="6" a="1"/>
  <c r="I43" i="6" s="1"/>
  <c r="E49" i="3" s="1"/>
  <c r="I6" i="6" a="1"/>
  <c r="I6" i="6" s="1"/>
  <c r="E10" i="3" s="1"/>
  <c r="I10" i="6" a="1"/>
  <c r="I10" i="6" s="1"/>
  <c r="E14" i="3" s="1"/>
  <c r="I14" i="6" a="1"/>
  <c r="I14" i="6" s="1"/>
  <c r="E18" i="3" s="1"/>
  <c r="I18" i="6" a="1"/>
  <c r="I18" i="6" s="1"/>
  <c r="E22" i="3" s="1"/>
  <c r="I22" i="6" a="1"/>
  <c r="I22" i="6" s="1"/>
  <c r="E26" i="3" s="1"/>
  <c r="I4" i="6" a="1"/>
  <c r="I4" i="6" s="1"/>
  <c r="E8" i="3" s="1"/>
  <c r="H29" i="6" a="1"/>
  <c r="H29" i="6" s="1"/>
  <c r="H33" i="6" a="1"/>
  <c r="H33" i="6" s="1"/>
  <c r="H23" i="6" a="1"/>
  <c r="H23" i="6" s="1"/>
  <c r="H19" i="6" a="1"/>
  <c r="H19" i="6" s="1"/>
  <c r="H10" i="6" a="1"/>
  <c r="H10" i="6" s="1"/>
  <c r="G36" i="6" a="1"/>
  <c r="G36" i="6" s="1"/>
  <c r="G30" i="6" a="1"/>
  <c r="G30" i="6" s="1"/>
  <c r="G33" i="6" a="1"/>
  <c r="G33" i="6" s="1"/>
  <c r="G23" i="6" a="1"/>
  <c r="G23" i="6" s="1"/>
  <c r="G19" i="6" a="1"/>
  <c r="G19" i="6" s="1"/>
  <c r="G11" i="6" a="1"/>
  <c r="G11" i="6" s="1"/>
  <c r="F32" i="6" a="1"/>
  <c r="F32" i="6" s="1"/>
  <c r="F19" i="6" a="1"/>
  <c r="F19" i="6" s="1"/>
  <c r="F16" i="6" a="1"/>
  <c r="F16" i="6" s="1"/>
  <c r="F8" i="6" a="1"/>
  <c r="F8" i="6" s="1"/>
  <c r="E38" i="6" a="1"/>
  <c r="E38" i="6" s="1"/>
  <c r="E30" i="6" a="1"/>
  <c r="E30" i="6" s="1"/>
  <c r="E34" i="6" a="1"/>
  <c r="E34" i="6" s="1"/>
  <c r="E20" i="6" a="1"/>
  <c r="E20" i="6" s="1"/>
  <c r="E24" i="6" a="1"/>
  <c r="E24" i="6" s="1"/>
  <c r="E12" i="6" a="1"/>
  <c r="E12" i="6" s="1"/>
  <c r="D38" i="6" a="1"/>
  <c r="D38" i="6" s="1"/>
  <c r="D30" i="6" a="1"/>
  <c r="D30" i="6" s="1"/>
  <c r="D34" i="6" a="1"/>
  <c r="D34" i="6" s="1"/>
  <c r="D25" i="6" a="1"/>
  <c r="D25" i="6" s="1"/>
  <c r="D19" i="6" a="1"/>
  <c r="D19" i="6" s="1"/>
  <c r="D12" i="6" a="1"/>
  <c r="D12" i="6" s="1"/>
  <c r="D6" i="6" a="1"/>
  <c r="D6" i="6" s="1"/>
  <c r="H42" i="6" a="1"/>
  <c r="H42" i="6" s="1"/>
  <c r="G43" i="6" a="1"/>
  <c r="G43" i="6" s="1"/>
  <c r="F44" i="6" a="1"/>
  <c r="F44" i="6" s="1"/>
  <c r="F40" i="6" a="1"/>
  <c r="F40" i="6" s="1"/>
  <c r="E41" i="6" a="1"/>
  <c r="E41" i="6" s="1"/>
  <c r="D42" i="6" a="1"/>
  <c r="D42" i="6" s="1"/>
  <c r="C43" i="6" a="1"/>
  <c r="C43" i="6" s="1"/>
  <c r="C37" i="6" a="1"/>
  <c r="C37" i="6" s="1"/>
  <c r="C29" i="6" a="1"/>
  <c r="C29" i="6" s="1"/>
  <c r="C33" i="6" a="1"/>
  <c r="C33" i="6" s="1"/>
  <c r="C24" i="6" a="1"/>
  <c r="C24" i="6" s="1"/>
  <c r="C20" i="6" a="1"/>
  <c r="C20" i="6" s="1"/>
  <c r="C12" i="6" a="1"/>
  <c r="C12" i="6" s="1"/>
  <c r="J28" i="6" a="1"/>
  <c r="J28" i="6" s="1"/>
  <c r="F32" i="3" s="1"/>
  <c r="J32" i="6" a="1"/>
  <c r="J32" i="6" s="1"/>
  <c r="F36" i="3" s="1"/>
  <c r="J36" i="6" a="1"/>
  <c r="J36" i="6" s="1"/>
  <c r="F41" i="3" s="1"/>
  <c r="J40" i="6" a="1"/>
  <c r="J40" i="6" s="1"/>
  <c r="F46" i="3" s="1"/>
  <c r="J44" i="6" a="1"/>
  <c r="J44" i="6" s="1"/>
  <c r="F50" i="3" s="1"/>
  <c r="J7" i="6" a="1"/>
  <c r="J7" i="6" s="1"/>
  <c r="F11" i="3" s="1"/>
  <c r="J11" i="6" a="1"/>
  <c r="J11" i="6" s="1"/>
  <c r="F15" i="3" s="1"/>
  <c r="J15" i="6" a="1"/>
  <c r="J15" i="6" s="1"/>
  <c r="F19" i="3" s="1"/>
  <c r="J19" i="6" a="1"/>
  <c r="J19" i="6" s="1"/>
  <c r="J23" i="6" a="1"/>
  <c r="J23" i="6" s="1"/>
  <c r="I28" i="6" a="1"/>
  <c r="I28" i="6" s="1"/>
  <c r="E32" i="3" s="1"/>
  <c r="I32" i="6" a="1"/>
  <c r="I32" i="6" s="1"/>
  <c r="E36" i="3" s="1"/>
  <c r="I36" i="6" a="1"/>
  <c r="I36" i="6" s="1"/>
  <c r="E41" i="3" s="1"/>
  <c r="I40" i="6" a="1"/>
  <c r="I40" i="6" s="1"/>
  <c r="E46" i="3" s="1"/>
  <c r="I44" i="6" a="1"/>
  <c r="I44" i="6" s="1"/>
  <c r="E50" i="3" s="1"/>
  <c r="I7" i="6" a="1"/>
  <c r="I7" i="6" s="1"/>
  <c r="E11" i="3" s="1"/>
  <c r="I11" i="6" a="1"/>
  <c r="I11" i="6" s="1"/>
  <c r="E15" i="3" s="1"/>
  <c r="I15" i="6" a="1"/>
  <c r="I15" i="6" s="1"/>
  <c r="E19" i="3" s="1"/>
  <c r="I19" i="6" a="1"/>
  <c r="I19" i="6" s="1"/>
  <c r="I23" i="6" a="1"/>
  <c r="I23" i="6" s="1"/>
  <c r="H37" i="6" a="1"/>
  <c r="H37" i="6" s="1"/>
  <c r="H30" i="6" a="1"/>
  <c r="H30" i="6" s="1"/>
  <c r="H34" i="6" a="1"/>
  <c r="H34" i="6" s="1"/>
  <c r="H24" i="6" a="1"/>
  <c r="H24" i="6" s="1"/>
  <c r="H18" i="6" a="1"/>
  <c r="H18" i="6" s="1"/>
  <c r="H11" i="6" a="1"/>
  <c r="H11" i="6" s="1"/>
  <c r="G28" i="6" a="1"/>
  <c r="G28" i="6" s="1"/>
  <c r="G31" i="6" a="1"/>
  <c r="G31" i="6" s="1"/>
  <c r="G34" i="6" a="1"/>
  <c r="G34" i="6" s="1"/>
  <c r="G24" i="6" a="1"/>
  <c r="G24" i="6" s="1"/>
  <c r="G18" i="6" a="1"/>
  <c r="G18" i="6" s="1"/>
  <c r="G9" i="6" a="1"/>
  <c r="G9" i="6" s="1"/>
  <c r="F24" i="6" a="1"/>
  <c r="F24" i="6" s="1"/>
  <c r="F20" i="6" a="1"/>
  <c r="F20" i="6" s="1"/>
  <c r="F15" i="6" a="1"/>
  <c r="F15" i="6" s="1"/>
  <c r="F5" i="6" a="1"/>
  <c r="F5" i="6" s="1"/>
  <c r="E36" i="6" a="1"/>
  <c r="E36" i="6" s="1"/>
  <c r="E31" i="6" a="1"/>
  <c r="E31" i="6" s="1"/>
  <c r="E27" i="6" a="1"/>
  <c r="E27" i="6" s="1"/>
  <c r="E21" i="6" a="1"/>
  <c r="E21" i="6" s="1"/>
  <c r="E25" i="6" a="1"/>
  <c r="E25" i="6" s="1"/>
  <c r="E11" i="6" a="1"/>
  <c r="E11" i="6" s="1"/>
  <c r="D36" i="6" a="1"/>
  <c r="D36" i="6" s="1"/>
  <c r="D31" i="6" a="1"/>
  <c r="D31" i="6" s="1"/>
  <c r="D27" i="6" a="1"/>
  <c r="D27" i="6" s="1"/>
  <c r="D22" i="6" a="1"/>
  <c r="D22" i="6" s="1"/>
  <c r="D18" i="6" a="1"/>
  <c r="D18" i="6" s="1"/>
  <c r="D11" i="6" a="1"/>
  <c r="D11" i="6" s="1"/>
  <c r="D4" i="6" a="1"/>
  <c r="D4" i="6" s="1"/>
  <c r="H41" i="6" a="1"/>
  <c r="H41" i="6" s="1"/>
  <c r="G42" i="6" a="1"/>
  <c r="G42" i="6" s="1"/>
  <c r="F43" i="6" a="1"/>
  <c r="F43" i="6" s="1"/>
  <c r="E44" i="6" a="1"/>
  <c r="E44" i="6" s="1"/>
  <c r="E40" i="6" a="1"/>
  <c r="E40" i="6" s="1"/>
  <c r="D41" i="6" a="1"/>
  <c r="D41" i="6" s="1"/>
  <c r="C42" i="6" a="1"/>
  <c r="C42" i="6" s="1"/>
  <c r="C38" i="6" a="1"/>
  <c r="C38" i="6" s="1"/>
  <c r="C30" i="6" a="1"/>
  <c r="C30" i="6" s="1"/>
  <c r="C34" i="6" a="1"/>
  <c r="C34" i="6" s="1"/>
  <c r="C23" i="6" a="1"/>
  <c r="C23" i="6" s="1"/>
  <c r="C19" i="6" a="1"/>
  <c r="C19" i="6" s="1"/>
  <c r="C11" i="6" a="1"/>
  <c r="C11" i="6" s="1"/>
  <c r="J29" i="6" a="1"/>
  <c r="J29" i="6" s="1"/>
  <c r="F33" i="3" s="1"/>
  <c r="J33" i="6" a="1"/>
  <c r="J33" i="6" s="1"/>
  <c r="F37" i="3" s="1"/>
  <c r="J37" i="6" a="1"/>
  <c r="J37" i="6" s="1"/>
  <c r="F42" i="3" s="1"/>
  <c r="F45" i="3" s="1"/>
  <c r="J41" i="6" a="1"/>
  <c r="J41" i="6" s="1"/>
  <c r="F47" i="3" s="1"/>
  <c r="J27" i="6" a="1"/>
  <c r="J27" i="6" s="1"/>
  <c r="F31" i="3" s="1"/>
  <c r="J8" i="6" a="1"/>
  <c r="J8" i="6" s="1"/>
  <c r="F12" i="3" s="1"/>
  <c r="J12" i="6" a="1"/>
  <c r="J12" i="6" s="1"/>
  <c r="F16" i="3" s="1"/>
  <c r="J16" i="6" a="1"/>
  <c r="J16" i="6" s="1"/>
  <c r="F20" i="3" s="1"/>
  <c r="J20" i="6" a="1"/>
  <c r="J20" i="6" s="1"/>
  <c r="F24" i="3" s="1"/>
  <c r="J24" i="6" a="1"/>
  <c r="J24" i="6" s="1"/>
  <c r="F28" i="3" s="1"/>
  <c r="I29" i="6" a="1"/>
  <c r="I29" i="6" s="1"/>
  <c r="E33" i="3" s="1"/>
  <c r="I33" i="6" a="1"/>
  <c r="I33" i="6" s="1"/>
  <c r="E37" i="3" s="1"/>
  <c r="I37" i="6" a="1"/>
  <c r="I37" i="6" s="1"/>
  <c r="E42" i="3" s="1"/>
  <c r="E45" i="3" s="1"/>
  <c r="I41" i="6" a="1"/>
  <c r="I41" i="6" s="1"/>
  <c r="E47" i="3" s="1"/>
  <c r="I27" i="6" a="1"/>
  <c r="I27" i="6" s="1"/>
  <c r="E31" i="3" s="1"/>
  <c r="I8" i="6" a="1"/>
  <c r="I8" i="6" s="1"/>
  <c r="E12" i="3" s="1"/>
  <c r="I12" i="6" a="1"/>
  <c r="I12" i="6" s="1"/>
  <c r="E16" i="3" s="1"/>
  <c r="I16" i="6" a="1"/>
  <c r="I16" i="6" s="1"/>
  <c r="E20" i="3" s="1"/>
  <c r="I20" i="6" a="1"/>
  <c r="I20" i="6" s="1"/>
  <c r="E24" i="3" s="1"/>
  <c r="I24" i="6" a="1"/>
  <c r="I24" i="6" s="1"/>
  <c r="E28" i="3" s="1"/>
  <c r="H36" i="6" a="1"/>
  <c r="H36" i="6" s="1"/>
  <c r="H31" i="6" a="1"/>
  <c r="H31" i="6" s="1"/>
  <c r="H27" i="6" a="1"/>
  <c r="H27" i="6" s="1"/>
  <c r="H25" i="6" a="1"/>
  <c r="H25" i="6" s="1"/>
  <c r="H15" i="6" a="1"/>
  <c r="H15" i="6" s="1"/>
  <c r="H12" i="6" a="1"/>
  <c r="H12" i="6" s="1"/>
  <c r="G29" i="6" a="1"/>
  <c r="G29" i="6" s="1"/>
  <c r="G27" i="6" a="1"/>
  <c r="G27" i="6" s="1"/>
  <c r="G25" i="6" a="1"/>
  <c r="G25" i="6" s="1"/>
  <c r="G15" i="6" a="1"/>
  <c r="G15" i="6" s="1"/>
  <c r="G8" i="6" a="1"/>
  <c r="G8" i="6" s="1"/>
  <c r="F25" i="6" a="1"/>
  <c r="F25" i="6" s="1"/>
  <c r="F21" i="6" a="1"/>
  <c r="F21" i="6" s="1"/>
  <c r="F12" i="6" a="1"/>
  <c r="F12" i="6" s="1"/>
  <c r="F4" i="6" a="1"/>
  <c r="F4" i="6" s="1"/>
  <c r="E28" i="6" a="1"/>
  <c r="E28" i="6" s="1"/>
  <c r="E32" i="6" a="1"/>
  <c r="E32" i="6" s="1"/>
  <c r="E18" i="6" a="1"/>
  <c r="E18" i="6" s="1"/>
  <c r="E22" i="6" a="1"/>
  <c r="E22" i="6" s="1"/>
  <c r="E17" i="6" a="1"/>
  <c r="E17" i="6" s="1"/>
  <c r="E8" i="6" a="1"/>
  <c r="E8" i="6" s="1"/>
  <c r="D28" i="6" a="1"/>
  <c r="D28" i="6" s="1"/>
  <c r="D32" i="6" a="1"/>
  <c r="D32" i="6" s="1"/>
  <c r="D23" i="6" a="1"/>
  <c r="D23" i="6" s="1"/>
  <c r="D21" i="6" a="1"/>
  <c r="D21" i="6" s="1"/>
  <c r="D16" i="6" a="1"/>
  <c r="D16" i="6" s="1"/>
  <c r="D8" i="6" a="1"/>
  <c r="D8" i="6" s="1"/>
  <c r="H44" i="6" a="1"/>
  <c r="H44" i="6" s="1"/>
  <c r="H40" i="6" a="1"/>
  <c r="H40" i="6" s="1"/>
  <c r="G41" i="6" a="1"/>
  <c r="G41" i="6" s="1"/>
  <c r="F42" i="6" a="1"/>
  <c r="F42" i="6" s="1"/>
  <c r="E43" i="6" a="1"/>
  <c r="E43" i="6" s="1"/>
  <c r="D44" i="6" a="1"/>
  <c r="D44" i="6" s="1"/>
  <c r="D40" i="6" a="1"/>
  <c r="D40" i="6" s="1"/>
  <c r="C41" i="6" a="1"/>
  <c r="C41" i="6" s="1"/>
  <c r="C36" i="6" a="1"/>
  <c r="C36" i="6" s="1"/>
  <c r="C31" i="6" a="1"/>
  <c r="C31" i="6" s="1"/>
  <c r="C27" i="6" a="1"/>
  <c r="C27" i="6" s="1"/>
  <c r="C22" i="6" a="1"/>
  <c r="C22" i="6" s="1"/>
  <c r="C18" i="6" a="1"/>
  <c r="C18" i="6" s="1"/>
  <c r="C8" i="6" a="1"/>
  <c r="C8" i="6" s="1"/>
  <c r="J1" i="5"/>
  <c r="K30" i="7" l="1" a="1"/>
  <c r="K30" i="7" s="1"/>
  <c r="K26" i="7" a="1"/>
  <c r="K26" i="7" s="1"/>
  <c r="K22" i="7" a="1"/>
  <c r="K22" i="7" s="1"/>
  <c r="K18" i="7" a="1"/>
  <c r="K18" i="7" s="1"/>
  <c r="K14" i="7" a="1"/>
  <c r="K14" i="7" s="1"/>
  <c r="K10" i="7" a="1"/>
  <c r="K10" i="7" s="1"/>
  <c r="J31" i="7" a="1"/>
  <c r="J31" i="7" s="1"/>
  <c r="J27" i="7" a="1"/>
  <c r="J27" i="7" s="1"/>
  <c r="J23" i="7" a="1"/>
  <c r="J23" i="7" s="1"/>
  <c r="J19" i="7" a="1"/>
  <c r="J19" i="7" s="1"/>
  <c r="J15" i="7" a="1"/>
  <c r="J15" i="7" s="1"/>
  <c r="J11" i="7" a="1"/>
  <c r="J11" i="7" s="1"/>
  <c r="I32" i="7" a="1"/>
  <c r="I32" i="7" s="1"/>
  <c r="I28" i="7" a="1"/>
  <c r="I28" i="7" s="1"/>
  <c r="I24" i="7" a="1"/>
  <c r="I24" i="7" s="1"/>
  <c r="I20" i="7" a="1"/>
  <c r="I20" i="7" s="1"/>
  <c r="I16" i="7" a="1"/>
  <c r="I16" i="7" s="1"/>
  <c r="I12" i="7" a="1"/>
  <c r="I12" i="7" s="1"/>
  <c r="H33" i="7" a="1"/>
  <c r="H33" i="7" s="1"/>
  <c r="H29" i="7" a="1"/>
  <c r="H29" i="7" s="1"/>
  <c r="H25" i="7" a="1"/>
  <c r="H25" i="7" s="1"/>
  <c r="H21" i="7" a="1"/>
  <c r="H21" i="7" s="1"/>
  <c r="H17" i="7" a="1"/>
  <c r="H17" i="7" s="1"/>
  <c r="H13" i="7" a="1"/>
  <c r="H13" i="7" s="1"/>
  <c r="H9" i="7" a="1"/>
  <c r="H9" i="7" s="1"/>
  <c r="G30" i="7" a="1"/>
  <c r="G30" i="7" s="1"/>
  <c r="G26" i="7" a="1"/>
  <c r="G26" i="7" s="1"/>
  <c r="G22" i="7" a="1"/>
  <c r="G22" i="7" s="1"/>
  <c r="G18" i="7" a="1"/>
  <c r="G18" i="7" s="1"/>
  <c r="G14" i="7" a="1"/>
  <c r="G14" i="7" s="1"/>
  <c r="G10" i="7" a="1"/>
  <c r="G10" i="7" s="1"/>
  <c r="F31" i="7" a="1"/>
  <c r="F31" i="7" s="1"/>
  <c r="F27" i="7" a="1"/>
  <c r="F27" i="7" s="1"/>
  <c r="F23" i="7" a="1"/>
  <c r="F23" i="7" s="1"/>
  <c r="F19" i="7" a="1"/>
  <c r="F19" i="7" s="1"/>
  <c r="F15" i="7" a="1"/>
  <c r="F15" i="7" s="1"/>
  <c r="F11" i="7" a="1"/>
  <c r="F11" i="7" s="1"/>
  <c r="E32" i="7" a="1"/>
  <c r="E32" i="7" s="1"/>
  <c r="E28" i="7" a="1"/>
  <c r="E28" i="7" s="1"/>
  <c r="E24" i="7" a="1"/>
  <c r="E24" i="7" s="1"/>
  <c r="E20" i="7" a="1"/>
  <c r="E20" i="7" s="1"/>
  <c r="E16" i="7" a="1"/>
  <c r="E16" i="7" s="1"/>
  <c r="E12" i="7" a="1"/>
  <c r="E12" i="7" s="1"/>
  <c r="D33" i="7" a="1"/>
  <c r="D33" i="7" s="1"/>
  <c r="D25" i="7" a="1"/>
  <c r="D25" i="7" s="1"/>
  <c r="D21" i="7" a="1"/>
  <c r="D21" i="7" s="1"/>
  <c r="D17" i="7" a="1"/>
  <c r="D17" i="7" s="1"/>
  <c r="D9" i="7" a="1"/>
  <c r="D9" i="7" s="1"/>
  <c r="C21" i="7" a="1"/>
  <c r="C21" i="7" s="1"/>
  <c r="C29" i="7" a="1"/>
  <c r="C29" i="7" s="1"/>
  <c r="C33" i="7" a="1"/>
  <c r="C33" i="7" s="1"/>
  <c r="B16" i="7" a="1"/>
  <c r="B16" i="7" s="1"/>
  <c r="B24" i="7" a="1"/>
  <c r="B24" i="7" s="1"/>
  <c r="B32" i="7" a="1"/>
  <c r="B32" i="7" s="1"/>
  <c r="K33" i="7" a="1"/>
  <c r="K33" i="7" s="1"/>
  <c r="K29" i="7" a="1"/>
  <c r="K29" i="7" s="1"/>
  <c r="K25" i="7" a="1"/>
  <c r="K25" i="7" s="1"/>
  <c r="K21" i="7" a="1"/>
  <c r="K21" i="7" s="1"/>
  <c r="K17" i="7" a="1"/>
  <c r="K17" i="7" s="1"/>
  <c r="K13" i="7" a="1"/>
  <c r="K13" i="7" s="1"/>
  <c r="K9" i="7" a="1"/>
  <c r="K9" i="7" s="1"/>
  <c r="J30" i="7" a="1"/>
  <c r="J30" i="7" s="1"/>
  <c r="J26" i="7" a="1"/>
  <c r="J26" i="7" s="1"/>
  <c r="J22" i="7" a="1"/>
  <c r="J22" i="7" s="1"/>
  <c r="J18" i="7" a="1"/>
  <c r="J18" i="7" s="1"/>
  <c r="J14" i="7" a="1"/>
  <c r="J14" i="7" s="1"/>
  <c r="J10" i="7" a="1"/>
  <c r="J10" i="7" s="1"/>
  <c r="I31" i="7" a="1"/>
  <c r="I31" i="7" s="1"/>
  <c r="I27" i="7" a="1"/>
  <c r="I27" i="7" s="1"/>
  <c r="I23" i="7" a="1"/>
  <c r="I23" i="7" s="1"/>
  <c r="I19" i="7" a="1"/>
  <c r="I19" i="7" s="1"/>
  <c r="I15" i="7" a="1"/>
  <c r="I15" i="7" s="1"/>
  <c r="I11" i="7" a="1"/>
  <c r="I11" i="7" s="1"/>
  <c r="H32" i="7" a="1"/>
  <c r="H32" i="7" s="1"/>
  <c r="H28" i="7" a="1"/>
  <c r="H28" i="7" s="1"/>
  <c r="H24" i="7" a="1"/>
  <c r="H24" i="7" s="1"/>
  <c r="H20" i="7" a="1"/>
  <c r="H20" i="7" s="1"/>
  <c r="H16" i="7" a="1"/>
  <c r="H16" i="7" s="1"/>
  <c r="H12" i="7" a="1"/>
  <c r="H12" i="7" s="1"/>
  <c r="G33" i="7" a="1"/>
  <c r="G33" i="7" s="1"/>
  <c r="G29" i="7" a="1"/>
  <c r="G29" i="7" s="1"/>
  <c r="G25" i="7" a="1"/>
  <c r="G25" i="7" s="1"/>
  <c r="G21" i="7" a="1"/>
  <c r="G21" i="7" s="1"/>
  <c r="G17" i="7" a="1"/>
  <c r="G17" i="7" s="1"/>
  <c r="G13" i="7" a="1"/>
  <c r="G13" i="7" s="1"/>
  <c r="G9" i="7" a="1"/>
  <c r="G9" i="7" s="1"/>
  <c r="F30" i="7" a="1"/>
  <c r="F30" i="7" s="1"/>
  <c r="F26" i="7" a="1"/>
  <c r="F26" i="7" s="1"/>
  <c r="F22" i="7" a="1"/>
  <c r="F22" i="7" s="1"/>
  <c r="F18" i="7" a="1"/>
  <c r="F18" i="7" s="1"/>
  <c r="F14" i="7" a="1"/>
  <c r="F14" i="7" s="1"/>
  <c r="F10" i="7" a="1"/>
  <c r="F10" i="7" s="1"/>
  <c r="E31" i="7" a="1"/>
  <c r="E31" i="7" s="1"/>
  <c r="E27" i="7" a="1"/>
  <c r="E27" i="7" s="1"/>
  <c r="E23" i="7" a="1"/>
  <c r="E23" i="7" s="1"/>
  <c r="E19" i="7" a="1"/>
  <c r="E19" i="7" s="1"/>
  <c r="E15" i="7" a="1"/>
  <c r="E15" i="7" s="1"/>
  <c r="E11" i="7" a="1"/>
  <c r="E11" i="7" s="1"/>
  <c r="D32" i="7" a="1"/>
  <c r="D32" i="7" s="1"/>
  <c r="D28" i="7" a="1"/>
  <c r="D28" i="7" s="1"/>
  <c r="D24" i="7" a="1"/>
  <c r="D24" i="7" s="1"/>
  <c r="D20" i="7" a="1"/>
  <c r="D20" i="7" s="1"/>
  <c r="D16" i="7" a="1"/>
  <c r="D16" i="7" s="1"/>
  <c r="D12" i="7" a="1"/>
  <c r="D12" i="7" s="1"/>
  <c r="C10" i="7" a="1"/>
  <c r="C10" i="7" s="1"/>
  <c r="C14" i="7" a="1"/>
  <c r="C14" i="7" s="1"/>
  <c r="C18" i="7" a="1"/>
  <c r="C18" i="7" s="1"/>
  <c r="C22" i="7" a="1"/>
  <c r="C22" i="7" s="1"/>
  <c r="C26" i="7" a="1"/>
  <c r="C26" i="7" s="1"/>
  <c r="C30" i="7" a="1"/>
  <c r="C30" i="7" s="1"/>
  <c r="C9" i="7" a="1"/>
  <c r="C9" i="7" s="1"/>
  <c r="B13" i="7" a="1"/>
  <c r="B13" i="7" s="1"/>
  <c r="B17" i="7" a="1"/>
  <c r="B17" i="7" s="1"/>
  <c r="B21" i="7" a="1"/>
  <c r="B21" i="7" s="1"/>
  <c r="B25" i="7" a="1"/>
  <c r="B25" i="7" s="1"/>
  <c r="B29" i="7" a="1"/>
  <c r="B29" i="7" s="1"/>
  <c r="B33" i="7" a="1"/>
  <c r="B33" i="7" s="1"/>
  <c r="K32" i="7" a="1"/>
  <c r="K32" i="7" s="1"/>
  <c r="K28" i="7" a="1"/>
  <c r="K28" i="7" s="1"/>
  <c r="K24" i="7" a="1"/>
  <c r="K24" i="7" s="1"/>
  <c r="K20" i="7" a="1"/>
  <c r="K20" i="7" s="1"/>
  <c r="K16" i="7" a="1"/>
  <c r="K16" i="7" s="1"/>
  <c r="K12" i="7" a="1"/>
  <c r="K12" i="7" s="1"/>
  <c r="J33" i="7" a="1"/>
  <c r="J33" i="7" s="1"/>
  <c r="J29" i="7" a="1"/>
  <c r="J29" i="7" s="1"/>
  <c r="J25" i="7" a="1"/>
  <c r="J25" i="7" s="1"/>
  <c r="J21" i="7" a="1"/>
  <c r="J21" i="7" s="1"/>
  <c r="J17" i="7" a="1"/>
  <c r="J17" i="7" s="1"/>
  <c r="J13" i="7" a="1"/>
  <c r="J13" i="7" s="1"/>
  <c r="J9" i="7" a="1"/>
  <c r="J9" i="7" s="1"/>
  <c r="I30" i="7" a="1"/>
  <c r="I30" i="7" s="1"/>
  <c r="I26" i="7" a="1"/>
  <c r="I26" i="7" s="1"/>
  <c r="I22" i="7" a="1"/>
  <c r="I22" i="7" s="1"/>
  <c r="I18" i="7" a="1"/>
  <c r="I18" i="7" s="1"/>
  <c r="I14" i="7" a="1"/>
  <c r="I14" i="7" s="1"/>
  <c r="I10" i="7" a="1"/>
  <c r="I10" i="7" s="1"/>
  <c r="H31" i="7" a="1"/>
  <c r="H31" i="7" s="1"/>
  <c r="H27" i="7" a="1"/>
  <c r="H27" i="7" s="1"/>
  <c r="H23" i="7" a="1"/>
  <c r="H23" i="7" s="1"/>
  <c r="H19" i="7" a="1"/>
  <c r="H19" i="7" s="1"/>
  <c r="H15" i="7" a="1"/>
  <c r="H15" i="7" s="1"/>
  <c r="H11" i="7" a="1"/>
  <c r="H11" i="7" s="1"/>
  <c r="G32" i="7" a="1"/>
  <c r="G32" i="7" s="1"/>
  <c r="G28" i="7" a="1"/>
  <c r="G28" i="7" s="1"/>
  <c r="G24" i="7" a="1"/>
  <c r="G24" i="7" s="1"/>
  <c r="G20" i="7" a="1"/>
  <c r="G20" i="7" s="1"/>
  <c r="G16" i="7" a="1"/>
  <c r="G16" i="7" s="1"/>
  <c r="G12" i="7" a="1"/>
  <c r="G12" i="7" s="1"/>
  <c r="F33" i="7" a="1"/>
  <c r="F33" i="7" s="1"/>
  <c r="F29" i="7" a="1"/>
  <c r="F29" i="7" s="1"/>
  <c r="F25" i="7" a="1"/>
  <c r="F25" i="7" s="1"/>
  <c r="F21" i="7" a="1"/>
  <c r="F21" i="7" s="1"/>
  <c r="F17" i="7" a="1"/>
  <c r="F17" i="7" s="1"/>
  <c r="F13" i="7" a="1"/>
  <c r="F13" i="7" s="1"/>
  <c r="F9" i="7" a="1"/>
  <c r="F9" i="7" s="1"/>
  <c r="E30" i="7" a="1"/>
  <c r="E30" i="7" s="1"/>
  <c r="E26" i="7" a="1"/>
  <c r="E26" i="7" s="1"/>
  <c r="E22" i="7" a="1"/>
  <c r="E22" i="7" s="1"/>
  <c r="E18" i="7" a="1"/>
  <c r="E18" i="7" s="1"/>
  <c r="E14" i="7" a="1"/>
  <c r="E14" i="7" s="1"/>
  <c r="E10" i="7" a="1"/>
  <c r="E10" i="7" s="1"/>
  <c r="D31" i="7" a="1"/>
  <c r="D31" i="7" s="1"/>
  <c r="D27" i="7" a="1"/>
  <c r="D27" i="7" s="1"/>
  <c r="D23" i="7" a="1"/>
  <c r="D23" i="7" s="1"/>
  <c r="D19" i="7" a="1"/>
  <c r="D19" i="7" s="1"/>
  <c r="D15" i="7" a="1"/>
  <c r="D15" i="7" s="1"/>
  <c r="D11" i="7" a="1"/>
  <c r="D11" i="7" s="1"/>
  <c r="C11" i="7" a="1"/>
  <c r="C11" i="7" s="1"/>
  <c r="C15" i="7" a="1"/>
  <c r="C15" i="7" s="1"/>
  <c r="C19" i="7" a="1"/>
  <c r="C19" i="7" s="1"/>
  <c r="C23" i="7" a="1"/>
  <c r="C23" i="7" s="1"/>
  <c r="C27" i="7" a="1"/>
  <c r="C27" i="7" s="1"/>
  <c r="C31" i="7" a="1"/>
  <c r="C31" i="7" s="1"/>
  <c r="B10" i="7" a="1"/>
  <c r="B10" i="7" s="1"/>
  <c r="B14" i="7" a="1"/>
  <c r="B14" i="7" s="1"/>
  <c r="B18" i="7" a="1"/>
  <c r="B18" i="7" s="1"/>
  <c r="B22" i="7" a="1"/>
  <c r="B22" i="7" s="1"/>
  <c r="B26" i="7" a="1"/>
  <c r="B26" i="7" s="1"/>
  <c r="B30" i="7" a="1"/>
  <c r="B30" i="7" s="1"/>
  <c r="B9" i="7" a="1"/>
  <c r="B9" i="7" s="1"/>
  <c r="K31" i="7" a="1"/>
  <c r="K31" i="7" s="1"/>
  <c r="K27" i="7" a="1"/>
  <c r="K27" i="7" s="1"/>
  <c r="K23" i="7" a="1"/>
  <c r="K23" i="7" s="1"/>
  <c r="K19" i="7" a="1"/>
  <c r="K19" i="7" s="1"/>
  <c r="K15" i="7" a="1"/>
  <c r="K15" i="7" s="1"/>
  <c r="K11" i="7" a="1"/>
  <c r="K11" i="7" s="1"/>
  <c r="J32" i="7" a="1"/>
  <c r="J32" i="7" s="1"/>
  <c r="J28" i="7" a="1"/>
  <c r="J28" i="7" s="1"/>
  <c r="J24" i="7" a="1"/>
  <c r="J24" i="7" s="1"/>
  <c r="J20" i="7" a="1"/>
  <c r="J20" i="7" s="1"/>
  <c r="J16" i="7" a="1"/>
  <c r="J16" i="7" s="1"/>
  <c r="J12" i="7" a="1"/>
  <c r="J12" i="7" s="1"/>
  <c r="I33" i="7" a="1"/>
  <c r="I33" i="7" s="1"/>
  <c r="I29" i="7" a="1"/>
  <c r="I29" i="7" s="1"/>
  <c r="I25" i="7" a="1"/>
  <c r="I25" i="7" s="1"/>
  <c r="I21" i="7" a="1"/>
  <c r="I21" i="7" s="1"/>
  <c r="I17" i="7" a="1"/>
  <c r="I17" i="7" s="1"/>
  <c r="I13" i="7" a="1"/>
  <c r="I13" i="7" s="1"/>
  <c r="I9" i="7" a="1"/>
  <c r="I9" i="7" s="1"/>
  <c r="H30" i="7" a="1"/>
  <c r="H30" i="7" s="1"/>
  <c r="H26" i="7" a="1"/>
  <c r="H26" i="7" s="1"/>
  <c r="H22" i="7" a="1"/>
  <c r="H22" i="7" s="1"/>
  <c r="H18" i="7" a="1"/>
  <c r="H18" i="7" s="1"/>
  <c r="H14" i="7" a="1"/>
  <c r="H14" i="7" s="1"/>
  <c r="H10" i="7" a="1"/>
  <c r="H10" i="7" s="1"/>
  <c r="G31" i="7" a="1"/>
  <c r="G31" i="7" s="1"/>
  <c r="G27" i="7" a="1"/>
  <c r="G27" i="7" s="1"/>
  <c r="G23" i="7" a="1"/>
  <c r="G23" i="7" s="1"/>
  <c r="G19" i="7" a="1"/>
  <c r="G19" i="7" s="1"/>
  <c r="G15" i="7" a="1"/>
  <c r="G15" i="7" s="1"/>
  <c r="G11" i="7" a="1"/>
  <c r="G11" i="7" s="1"/>
  <c r="F32" i="7" a="1"/>
  <c r="F32" i="7" s="1"/>
  <c r="F28" i="7" a="1"/>
  <c r="F28" i="7" s="1"/>
  <c r="F24" i="7" a="1"/>
  <c r="F24" i="7" s="1"/>
  <c r="F20" i="7" a="1"/>
  <c r="F20" i="7" s="1"/>
  <c r="F16" i="7" a="1"/>
  <c r="F16" i="7" s="1"/>
  <c r="F12" i="7" a="1"/>
  <c r="F12" i="7" s="1"/>
  <c r="E33" i="7" a="1"/>
  <c r="E33" i="7" s="1"/>
  <c r="E29" i="7" a="1"/>
  <c r="E29" i="7" s="1"/>
  <c r="E25" i="7" a="1"/>
  <c r="E25" i="7" s="1"/>
  <c r="E21" i="7" a="1"/>
  <c r="E21" i="7" s="1"/>
  <c r="E17" i="7" a="1"/>
  <c r="E17" i="7" s="1"/>
  <c r="E13" i="7" a="1"/>
  <c r="E13" i="7" s="1"/>
  <c r="E9" i="7" a="1"/>
  <c r="E9" i="7" s="1"/>
  <c r="D30" i="7" a="1"/>
  <c r="D30" i="7" s="1"/>
  <c r="D26" i="7" a="1"/>
  <c r="D26" i="7" s="1"/>
  <c r="D22" i="7" a="1"/>
  <c r="D22" i="7" s="1"/>
  <c r="D18" i="7" a="1"/>
  <c r="D18" i="7" s="1"/>
  <c r="D14" i="7" a="1"/>
  <c r="D14" i="7" s="1"/>
  <c r="D10" i="7" a="1"/>
  <c r="D10" i="7" s="1"/>
  <c r="C12" i="7" a="1"/>
  <c r="C12" i="7" s="1"/>
  <c r="C16" i="7" a="1"/>
  <c r="C16" i="7" s="1"/>
  <c r="C20" i="7" a="1"/>
  <c r="C20" i="7" s="1"/>
  <c r="C24" i="7" a="1"/>
  <c r="C24" i="7" s="1"/>
  <c r="C28" i="7" a="1"/>
  <c r="C28" i="7" s="1"/>
  <c r="C32" i="7" a="1"/>
  <c r="C32" i="7" s="1"/>
  <c r="B11" i="7" a="1"/>
  <c r="B11" i="7" s="1"/>
  <c r="B15" i="7" a="1"/>
  <c r="B15" i="7" s="1"/>
  <c r="B19" i="7" a="1"/>
  <c r="B19" i="7" s="1"/>
  <c r="B23" i="7" a="1"/>
  <c r="B23" i="7" s="1"/>
  <c r="B27" i="7" a="1"/>
  <c r="B27" i="7" s="1"/>
  <c r="B31" i="7" a="1"/>
  <c r="B31" i="7" s="1"/>
  <c r="D29" i="7" a="1"/>
  <c r="D29" i="7" s="1"/>
  <c r="D13" i="7" a="1"/>
  <c r="D13" i="7" s="1"/>
  <c r="C13" i="7" a="1"/>
  <c r="C13" i="7" s="1"/>
  <c r="C17" i="7" a="1"/>
  <c r="C17" i="7" s="1"/>
  <c r="C25" i="7" a="1"/>
  <c r="C25" i="7" s="1"/>
  <c r="B12" i="7" a="1"/>
  <c r="B12" i="7" s="1"/>
  <c r="B20" i="7" a="1"/>
  <c r="B20" i="7" s="1"/>
  <c r="B28" i="7" a="1"/>
  <c r="B28" i="7" s="1"/>
  <c r="E40" i="3"/>
  <c r="F40" i="3"/>
  <c r="I41" i="5" a="1"/>
  <c r="I41" i="5" s="1"/>
  <c r="I40" i="5" a="1"/>
  <c r="I40" i="5" s="1"/>
  <c r="I31" i="5" a="1"/>
  <c r="I31" i="5" s="1"/>
  <c r="I35" i="5" a="1"/>
  <c r="I35" i="5" s="1"/>
  <c r="I25" i="5" a="1"/>
  <c r="I25" i="5" s="1"/>
  <c r="I21" i="5" a="1"/>
  <c r="I21" i="5" s="1"/>
  <c r="I15" i="5" a="1"/>
  <c r="I15" i="5" s="1"/>
  <c r="I5" i="5" a="1"/>
  <c r="I5" i="5" s="1"/>
  <c r="H43" i="5" a="1"/>
  <c r="H43" i="5" s="1"/>
  <c r="H28" i="5" a="1"/>
  <c r="H28" i="5" s="1"/>
  <c r="H32" i="5" a="1"/>
  <c r="H32" i="5" s="1"/>
  <c r="H24" i="5" a="1"/>
  <c r="H24" i="5" s="1"/>
  <c r="H19" i="5" a="1"/>
  <c r="H19" i="5" s="1"/>
  <c r="H12" i="5" a="1"/>
  <c r="H12" i="5" s="1"/>
  <c r="H4" i="5" a="1"/>
  <c r="H4" i="5" s="1"/>
  <c r="G44" i="5" a="1"/>
  <c r="G44" i="5" s="1"/>
  <c r="G28" i="5" a="1"/>
  <c r="G28" i="5" s="1"/>
  <c r="G32" i="5" a="1"/>
  <c r="G32" i="5" s="1"/>
  <c r="I42" i="5" a="1"/>
  <c r="I42" i="5" s="1"/>
  <c r="I28" i="5" a="1"/>
  <c r="I28" i="5" s="1"/>
  <c r="I32" i="5" a="1"/>
  <c r="I32" i="5" s="1"/>
  <c r="I36" i="5" a="1"/>
  <c r="I36" i="5" s="1"/>
  <c r="I24" i="5" a="1"/>
  <c r="I24" i="5" s="1"/>
  <c r="I19" i="5" a="1"/>
  <c r="I19" i="5" s="1"/>
  <c r="I12" i="5" a="1"/>
  <c r="I12" i="5" s="1"/>
  <c r="I4" i="5" a="1"/>
  <c r="I4" i="5" s="1"/>
  <c r="H44" i="5" a="1"/>
  <c r="H44" i="5" s="1"/>
  <c r="H29" i="5" a="1"/>
  <c r="H29" i="5" s="1"/>
  <c r="H33" i="5" a="1"/>
  <c r="H33" i="5" s="1"/>
  <c r="H23" i="5" a="1"/>
  <c r="H23" i="5" s="1"/>
  <c r="I44" i="5" a="1"/>
  <c r="I44" i="5" s="1"/>
  <c r="I30" i="5" a="1"/>
  <c r="I30" i="5" s="1"/>
  <c r="I34" i="5" a="1"/>
  <c r="I34" i="5" s="1"/>
  <c r="I27" i="5" a="1"/>
  <c r="I27" i="5" s="1"/>
  <c r="I22" i="5" a="1"/>
  <c r="I22" i="5" s="1"/>
  <c r="I16" i="5" a="1"/>
  <c r="I16" i="5" s="1"/>
  <c r="I8" i="5" a="1"/>
  <c r="I8" i="5" s="1"/>
  <c r="H42" i="5" a="1"/>
  <c r="H42" i="5" s="1"/>
  <c r="H36" i="5" a="1"/>
  <c r="H36" i="5" s="1"/>
  <c r="H31" i="5" a="1"/>
  <c r="H31" i="5" s="1"/>
  <c r="H25" i="5" a="1"/>
  <c r="H25" i="5" s="1"/>
  <c r="H21" i="5" a="1"/>
  <c r="H21" i="5" s="1"/>
  <c r="H15" i="5" a="1"/>
  <c r="H15" i="5" s="1"/>
  <c r="H5" i="5" a="1"/>
  <c r="H5" i="5" s="1"/>
  <c r="G43" i="5" a="1"/>
  <c r="G43" i="5" s="1"/>
  <c r="G36" i="5" a="1"/>
  <c r="G36" i="5" s="1"/>
  <c r="G31" i="5" a="1"/>
  <c r="G31" i="5" s="1"/>
  <c r="I43" i="5" a="1"/>
  <c r="I43" i="5" s="1"/>
  <c r="I23" i="5" a="1"/>
  <c r="I23" i="5" s="1"/>
  <c r="H40" i="5" a="1"/>
  <c r="H40" i="5" s="1"/>
  <c r="H18" i="5" a="1"/>
  <c r="H18" i="5" s="1"/>
  <c r="G41" i="5" a="1"/>
  <c r="G41" i="5" s="1"/>
  <c r="G29" i="5" a="1"/>
  <c r="G29" i="5" s="1"/>
  <c r="G27" i="5" a="1"/>
  <c r="G27" i="5" s="1"/>
  <c r="G22" i="5" a="1"/>
  <c r="G22" i="5" s="1"/>
  <c r="G16" i="5" a="1"/>
  <c r="G16" i="5" s="1"/>
  <c r="G8" i="5" a="1"/>
  <c r="G8" i="5" s="1"/>
  <c r="F41" i="5" a="1"/>
  <c r="F41" i="5" s="1"/>
  <c r="F40" i="5" a="1"/>
  <c r="F40" i="5" s="1"/>
  <c r="F29" i="5" a="1"/>
  <c r="F29" i="5" s="1"/>
  <c r="F33" i="5" a="1"/>
  <c r="F33" i="5" s="1"/>
  <c r="F24" i="5" a="1"/>
  <c r="F24" i="5" s="1"/>
  <c r="F18" i="5" a="1"/>
  <c r="F18" i="5" s="1"/>
  <c r="F11" i="5" a="1"/>
  <c r="F11" i="5" s="1"/>
  <c r="E41" i="5" a="1"/>
  <c r="E41" i="5" s="1"/>
  <c r="E40" i="5" a="1"/>
  <c r="E40" i="5" s="1"/>
  <c r="E31" i="5" a="1"/>
  <c r="E31" i="5" s="1"/>
  <c r="E27" i="5" a="1"/>
  <c r="E27" i="5" s="1"/>
  <c r="E22" i="5" a="1"/>
  <c r="E22" i="5" s="1"/>
  <c r="E12" i="5" a="1"/>
  <c r="E12" i="5" s="1"/>
  <c r="D42" i="5" a="1"/>
  <c r="D42" i="5" s="1"/>
  <c r="D40" i="5" a="1"/>
  <c r="D40" i="5" s="1"/>
  <c r="D29" i="5" a="1"/>
  <c r="D29" i="5" s="1"/>
  <c r="D33" i="5" a="1"/>
  <c r="D33" i="5" s="1"/>
  <c r="D12" i="5" a="1"/>
  <c r="D12" i="5" s="1"/>
  <c r="D16" i="5" a="1"/>
  <c r="D16" i="5" s="1"/>
  <c r="D20" i="5" a="1"/>
  <c r="D20" i="5" s="1"/>
  <c r="D24" i="5" a="1"/>
  <c r="D24" i="5" s="1"/>
  <c r="D6" i="5" a="1"/>
  <c r="D6" i="5" s="1"/>
  <c r="D30" i="5" a="1"/>
  <c r="D30" i="5" s="1"/>
  <c r="D34" i="5" a="1"/>
  <c r="D34" i="5" s="1"/>
  <c r="D13" i="5" a="1"/>
  <c r="D13" i="5" s="1"/>
  <c r="I29" i="5" a="1"/>
  <c r="I29" i="5" s="1"/>
  <c r="I18" i="5" a="1"/>
  <c r="I18" i="5" s="1"/>
  <c r="H30" i="5" a="1"/>
  <c r="H30" i="5" s="1"/>
  <c r="H16" i="5" a="1"/>
  <c r="H16" i="5" s="1"/>
  <c r="G42" i="5" a="1"/>
  <c r="G42" i="5" s="1"/>
  <c r="G30" i="5" a="1"/>
  <c r="G30" i="5" s="1"/>
  <c r="G25" i="5" a="1"/>
  <c r="G25" i="5" s="1"/>
  <c r="G21" i="5" a="1"/>
  <c r="G21" i="5" s="1"/>
  <c r="G15" i="5" a="1"/>
  <c r="G15" i="5" s="1"/>
  <c r="G7" i="5" a="1"/>
  <c r="G7" i="5" s="1"/>
  <c r="F42" i="5" a="1"/>
  <c r="F42" i="5" s="1"/>
  <c r="F37" i="5" a="1"/>
  <c r="F37" i="5" s="1"/>
  <c r="F30" i="5" a="1"/>
  <c r="F30" i="5" s="1"/>
  <c r="F34" i="5" a="1"/>
  <c r="F34" i="5" s="1"/>
  <c r="F23" i="5" a="1"/>
  <c r="F23" i="5" s="1"/>
  <c r="F16" i="5" a="1"/>
  <c r="F16" i="5" s="1"/>
  <c r="F8" i="5" a="1"/>
  <c r="F8" i="5" s="1"/>
  <c r="E42" i="5" a="1"/>
  <c r="E42" i="5" s="1"/>
  <c r="E28" i="5" a="1"/>
  <c r="E28" i="5" s="1"/>
  <c r="E32" i="5" a="1"/>
  <c r="E32" i="5" s="1"/>
  <c r="E25" i="5" a="1"/>
  <c r="E25" i="5" s="1"/>
  <c r="E21" i="5" a="1"/>
  <c r="E21" i="5" s="1"/>
  <c r="E10" i="5" a="1"/>
  <c r="E10" i="5" s="1"/>
  <c r="D43" i="5" a="1"/>
  <c r="D43" i="5" s="1"/>
  <c r="D39" i="5" a="1"/>
  <c r="D39" i="5" s="1"/>
  <c r="D17" i="5" a="1"/>
  <c r="D17" i="5" s="1"/>
  <c r="D21" i="5" a="1"/>
  <c r="D21" i="5" s="1"/>
  <c r="D25" i="5" a="1"/>
  <c r="D25" i="5" s="1"/>
  <c r="D7" i="5" a="1"/>
  <c r="D7" i="5" s="1"/>
  <c r="E24" i="5" a="1"/>
  <c r="E24" i="5" s="1"/>
  <c r="E8" i="5" a="1"/>
  <c r="E8" i="5" s="1"/>
  <c r="D36" i="5" a="1"/>
  <c r="D36" i="5" s="1"/>
  <c r="D31" i="5" a="1"/>
  <c r="D31" i="5" s="1"/>
  <c r="D14" i="5" a="1"/>
  <c r="D14" i="5" s="1"/>
  <c r="D22" i="5" a="1"/>
  <c r="D22" i="5" s="1"/>
  <c r="D8" i="5" a="1"/>
  <c r="D8" i="5" s="1"/>
  <c r="I37" i="5" a="1"/>
  <c r="I37" i="5" s="1"/>
  <c r="H22" i="5" a="1"/>
  <c r="H22" i="5" s="1"/>
  <c r="G37" i="5" a="1"/>
  <c r="G37" i="5" s="1"/>
  <c r="G23" i="5" a="1"/>
  <c r="G23" i="5" s="1"/>
  <c r="G11" i="5" a="1"/>
  <c r="G11" i="5" s="1"/>
  <c r="F44" i="5" a="1"/>
  <c r="F44" i="5" s="1"/>
  <c r="F32" i="5" a="1"/>
  <c r="F32" i="5" s="1"/>
  <c r="F19" i="5" a="1"/>
  <c r="F19" i="5" s="1"/>
  <c r="F4" i="5" a="1"/>
  <c r="F4" i="5" s="1"/>
  <c r="E30" i="5" a="1"/>
  <c r="E30" i="5" s="1"/>
  <c r="E23" i="5" a="1"/>
  <c r="E23" i="5" s="1"/>
  <c r="E7" i="5" a="1"/>
  <c r="E7" i="5" s="1"/>
  <c r="D28" i="5" a="1"/>
  <c r="D28" i="5" s="1"/>
  <c r="D11" i="5" a="1"/>
  <c r="D11" i="5" s="1"/>
  <c r="D19" i="5" a="1"/>
  <c r="D19" i="5" s="1"/>
  <c r="D5" i="5" a="1"/>
  <c r="D5" i="5" s="1"/>
  <c r="I33" i="5" a="1"/>
  <c r="I33" i="5" s="1"/>
  <c r="I11" i="5" a="1"/>
  <c r="I11" i="5" s="1"/>
  <c r="H27" i="5" a="1"/>
  <c r="H27" i="5" s="1"/>
  <c r="H11" i="5" a="1"/>
  <c r="H11" i="5" s="1"/>
  <c r="G40" i="5" a="1"/>
  <c r="G40" i="5" s="1"/>
  <c r="G33" i="5" a="1"/>
  <c r="G33" i="5" s="1"/>
  <c r="G24" i="5" a="1"/>
  <c r="G24" i="5" s="1"/>
  <c r="G19" i="5" a="1"/>
  <c r="G19" i="5" s="1"/>
  <c r="G12" i="5" a="1"/>
  <c r="G12" i="5" s="1"/>
  <c r="G5" i="5" a="1"/>
  <c r="G5" i="5" s="1"/>
  <c r="F43" i="5" a="1"/>
  <c r="F43" i="5" s="1"/>
  <c r="F36" i="5" a="1"/>
  <c r="F36" i="5" s="1"/>
  <c r="F31" i="5" a="1"/>
  <c r="F31" i="5" s="1"/>
  <c r="F27" i="5" a="1"/>
  <c r="F27" i="5" s="1"/>
  <c r="F21" i="5" a="1"/>
  <c r="F21" i="5" s="1"/>
  <c r="F15" i="5" a="1"/>
  <c r="F15" i="5" s="1"/>
  <c r="F5" i="5" a="1"/>
  <c r="F5" i="5" s="1"/>
  <c r="E43" i="5" a="1"/>
  <c r="E43" i="5" s="1"/>
  <c r="E29" i="5" a="1"/>
  <c r="E29" i="5" s="1"/>
  <c r="E33" i="5" a="1"/>
  <c r="E33" i="5" s="1"/>
  <c r="E19" i="5" a="1"/>
  <c r="E19" i="5" s="1"/>
  <c r="D44" i="5" a="1"/>
  <c r="D44" i="5" s="1"/>
  <c r="D27" i="5" a="1"/>
  <c r="D27" i="5" s="1"/>
  <c r="D18" i="5" a="1"/>
  <c r="D18" i="5" s="1"/>
  <c r="D10" i="5" a="1"/>
  <c r="D10" i="5" s="1"/>
  <c r="H41" i="5" a="1"/>
  <c r="H41" i="5" s="1"/>
  <c r="H8" i="5" a="1"/>
  <c r="H8" i="5" s="1"/>
  <c r="G34" i="5" a="1"/>
  <c r="G34" i="5" s="1"/>
  <c r="G18" i="5" a="1"/>
  <c r="G18" i="5" s="1"/>
  <c r="G4" i="5" a="1"/>
  <c r="G4" i="5" s="1"/>
  <c r="F28" i="5" a="1"/>
  <c r="F28" i="5" s="1"/>
  <c r="F25" i="5" a="1"/>
  <c r="F25" i="5" s="1"/>
  <c r="F12" i="5" a="1"/>
  <c r="F12" i="5" s="1"/>
  <c r="E44" i="5" a="1"/>
  <c r="E44" i="5" s="1"/>
  <c r="E34" i="5" a="1"/>
  <c r="E34" i="5" s="1"/>
  <c r="E11" i="5" a="1"/>
  <c r="E11" i="5" s="1"/>
  <c r="D41" i="5" a="1"/>
  <c r="D41" i="5" s="1"/>
  <c r="D32" i="5" a="1"/>
  <c r="D32" i="5" s="1"/>
  <c r="D15" i="5" a="1"/>
  <c r="D15" i="5" s="1"/>
  <c r="D23" i="5" a="1"/>
  <c r="D23" i="5" s="1"/>
  <c r="D4" i="5" a="1"/>
  <c r="D4" i="5" s="1"/>
  <c r="G34" i="7" l="1"/>
  <c r="H34" i="7"/>
  <c r="I34" i="7"/>
  <c r="J34" i="7"/>
  <c r="K34" i="7"/>
  <c r="F34" i="7"/>
  <c r="AX331" i="36" l="1"/>
  <c r="AX333" i="36" s="1"/>
  <c r="P10" i="7" l="1"/>
  <c r="N338" i="36" l="1"/>
  <c r="F331" i="36" l="1"/>
  <c r="P6" i="6" l="1"/>
  <c r="P6" i="5"/>
  <c r="AE337" i="36"/>
  <c r="N11" i="7"/>
  <c r="AK331" i="36"/>
  <c r="AK333" i="36" s="1"/>
  <c r="J331" i="36"/>
  <c r="J333" i="36" s="1"/>
  <c r="I331" i="36"/>
  <c r="I333" i="36" s="1"/>
  <c r="H331" i="36"/>
  <c r="H333" i="36" s="1"/>
  <c r="G331" i="36"/>
  <c r="G333" i="36" s="1"/>
  <c r="F333" i="36"/>
  <c r="P331" i="36"/>
  <c r="P333" i="36" s="1"/>
  <c r="E331" i="36"/>
  <c r="E333" i="36" s="1"/>
  <c r="D6" i="32"/>
  <c r="AY331" i="36"/>
  <c r="AR331" i="36"/>
  <c r="AR333" i="36" s="1"/>
  <c r="AQ331" i="36"/>
  <c r="AQ333" i="36" s="1"/>
  <c r="AP331" i="36"/>
  <c r="AP333" i="36" s="1"/>
  <c r="AO331" i="36"/>
  <c r="AO333" i="36" s="1"/>
  <c r="AN331" i="36"/>
  <c r="AN333" i="36" s="1"/>
  <c r="AM331" i="36"/>
  <c r="AM333" i="36" s="1"/>
  <c r="AL331" i="36"/>
  <c r="AL333" i="36" s="1"/>
  <c r="AJ331" i="36"/>
  <c r="AJ333" i="36" s="1"/>
  <c r="AI331" i="36"/>
  <c r="AI333" i="36" s="1"/>
  <c r="AH331" i="36"/>
  <c r="AH333" i="36" s="1"/>
  <c r="AG331" i="36"/>
  <c r="AG333" i="36" s="1"/>
  <c r="AF331" i="36"/>
  <c r="AF333" i="36" s="1"/>
  <c r="AD331" i="36"/>
  <c r="AD333" i="36" s="1"/>
  <c r="AC331" i="36"/>
  <c r="AC333" i="36" s="1"/>
  <c r="AB331" i="36"/>
  <c r="AB333" i="36" s="1"/>
  <c r="AA331" i="36"/>
  <c r="AA333" i="36" s="1"/>
  <c r="Z331" i="36"/>
  <c r="Z333" i="36" s="1"/>
  <c r="Y331" i="36"/>
  <c r="Y333" i="36" s="1"/>
  <c r="X331" i="36"/>
  <c r="X333" i="36" s="1"/>
  <c r="W331" i="36"/>
  <c r="W333" i="36" s="1"/>
  <c r="V331" i="36"/>
  <c r="V333" i="36" s="1"/>
  <c r="U331" i="36"/>
  <c r="U333" i="36" s="1"/>
  <c r="T331" i="36"/>
  <c r="T333" i="36" s="1"/>
  <c r="S331" i="36"/>
  <c r="S333" i="36" s="1"/>
  <c r="R331" i="36"/>
  <c r="R333" i="36" s="1"/>
  <c r="Q331" i="36"/>
  <c r="O331" i="36"/>
  <c r="O333" i="36" s="1"/>
  <c r="M331" i="36"/>
  <c r="M333" i="36" s="1"/>
  <c r="L331" i="36"/>
  <c r="L333" i="36" s="1"/>
  <c r="K331" i="36"/>
  <c r="K333" i="36" s="1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C1" i="6"/>
  <c r="D1" i="5"/>
  <c r="D47" i="3"/>
  <c r="D43" i="3"/>
  <c r="D42" i="3"/>
  <c r="D41" i="3"/>
  <c r="D39" i="3"/>
  <c r="D38" i="3"/>
  <c r="D37" i="3"/>
  <c r="D36" i="3"/>
  <c r="D35" i="3"/>
  <c r="D34" i="3"/>
  <c r="D33" i="3"/>
  <c r="D32" i="3"/>
  <c r="D31" i="3"/>
  <c r="D26" i="3"/>
  <c r="D25" i="3"/>
  <c r="D24" i="3"/>
  <c r="D22" i="3"/>
  <c r="D21" i="3"/>
  <c r="D19" i="3"/>
  <c r="D16" i="3"/>
  <c r="D15" i="3"/>
  <c r="D14" i="3"/>
  <c r="D13" i="3"/>
  <c r="D12" i="3"/>
  <c r="D11" i="3"/>
  <c r="I1" i="36"/>
  <c r="B7" i="32"/>
  <c r="C6" i="32"/>
  <c r="B5" i="32"/>
  <c r="C7" i="32"/>
  <c r="D5" i="32"/>
  <c r="AY342" i="36"/>
  <c r="AY336" i="36"/>
  <c r="J3" i="6"/>
  <c r="Q333" i="36"/>
  <c r="M1" i="36"/>
  <c r="D40" i="3" l="1"/>
  <c r="T1" i="36"/>
  <c r="F1" i="36"/>
  <c r="AC1" i="36"/>
  <c r="H1" i="36"/>
  <c r="O1" i="36"/>
  <c r="V1" i="36"/>
  <c r="AD1" i="36"/>
  <c r="X1" i="36"/>
  <c r="AB1" i="36"/>
  <c r="K1" i="36"/>
  <c r="E1" i="36"/>
  <c r="N1" i="36"/>
  <c r="L1" i="36"/>
  <c r="J1" i="36"/>
  <c r="W1" i="36"/>
  <c r="S1" i="36"/>
  <c r="P1" i="36"/>
  <c r="Y1" i="36"/>
  <c r="AA1" i="36"/>
  <c r="Z1" i="36"/>
  <c r="U1" i="36"/>
  <c r="R1" i="36"/>
  <c r="Q1" i="36"/>
  <c r="AE329" i="36" a="1"/>
  <c r="AE329" i="36" s="1"/>
  <c r="AE3" i="36" a="1"/>
  <c r="AE3" i="36" s="1"/>
  <c r="AE5" i="36" a="1"/>
  <c r="AE5" i="36" s="1"/>
  <c r="AE7" i="36" a="1"/>
  <c r="AE7" i="36" s="1"/>
  <c r="AE9" i="36" a="1"/>
  <c r="AE9" i="36" s="1"/>
  <c r="AE11" i="36" a="1"/>
  <c r="AE11" i="36" s="1"/>
  <c r="AE13" i="36" a="1"/>
  <c r="AE13" i="36" s="1"/>
  <c r="AE15" i="36" a="1"/>
  <c r="AE15" i="36" s="1"/>
  <c r="AE17" i="36" a="1"/>
  <c r="AE17" i="36" s="1"/>
  <c r="AE19" i="36" a="1"/>
  <c r="AE19" i="36" s="1"/>
  <c r="AE21" i="36" a="1"/>
  <c r="AE21" i="36" s="1"/>
  <c r="AE23" i="36" a="1"/>
  <c r="AE23" i="36" s="1"/>
  <c r="AE25" i="36" a="1"/>
  <c r="AE25" i="36" s="1"/>
  <c r="AE27" i="36" a="1"/>
  <c r="AE27" i="36" s="1"/>
  <c r="AE29" i="36" a="1"/>
  <c r="AE29" i="36" s="1"/>
  <c r="AE31" i="36" a="1"/>
  <c r="AE31" i="36" s="1"/>
  <c r="AE33" i="36" a="1"/>
  <c r="AE33" i="36" s="1"/>
  <c r="AE35" i="36" a="1"/>
  <c r="AE35" i="36" s="1"/>
  <c r="AE37" i="36" a="1"/>
  <c r="AE37" i="36" s="1"/>
  <c r="AE39" i="36" a="1"/>
  <c r="AE39" i="36" s="1"/>
  <c r="AE41" i="36" a="1"/>
  <c r="AE41" i="36" s="1"/>
  <c r="AE43" i="36" a="1"/>
  <c r="AE43" i="36" s="1"/>
  <c r="AE45" i="36" a="1"/>
  <c r="AE45" i="36" s="1"/>
  <c r="AE47" i="36" a="1"/>
  <c r="AE47" i="36" s="1"/>
  <c r="AE49" i="36" a="1"/>
  <c r="AE49" i="36" s="1"/>
  <c r="AE51" i="36" a="1"/>
  <c r="AE51" i="36" s="1"/>
  <c r="AE53" i="36" a="1"/>
  <c r="AE53" i="36" s="1"/>
  <c r="AE55" i="36" a="1"/>
  <c r="AE55" i="36" s="1"/>
  <c r="AE57" i="36" a="1"/>
  <c r="AE57" i="36" s="1"/>
  <c r="AE59" i="36" a="1"/>
  <c r="AE59" i="36" s="1"/>
  <c r="AE61" i="36" a="1"/>
  <c r="AE61" i="36" s="1"/>
  <c r="AE63" i="36" a="1"/>
  <c r="AE63" i="36" s="1"/>
  <c r="AE65" i="36" a="1"/>
  <c r="AE65" i="36" s="1"/>
  <c r="AE67" i="36" a="1"/>
  <c r="AE67" i="36" s="1"/>
  <c r="AE69" i="36" a="1"/>
  <c r="AE69" i="36" s="1"/>
  <c r="AE71" i="36" a="1"/>
  <c r="AE71" i="36" s="1"/>
  <c r="AE73" i="36" a="1"/>
  <c r="AE73" i="36" s="1"/>
  <c r="AE75" i="36" a="1"/>
  <c r="AE75" i="36" s="1"/>
  <c r="AE77" i="36" a="1"/>
  <c r="AE77" i="36" s="1"/>
  <c r="AE79" i="36" a="1"/>
  <c r="AE79" i="36" s="1"/>
  <c r="AE81" i="36" a="1"/>
  <c r="AE81" i="36" s="1"/>
  <c r="AE83" i="36" a="1"/>
  <c r="AE83" i="36" s="1"/>
  <c r="AE85" i="36" a="1"/>
  <c r="AE85" i="36" s="1"/>
  <c r="AE87" i="36" a="1"/>
  <c r="AE87" i="36" s="1"/>
  <c r="AE4" i="36" a="1"/>
  <c r="AE4" i="36" s="1"/>
  <c r="AE6" i="36" a="1"/>
  <c r="AE6" i="36" s="1"/>
  <c r="AE8" i="36" a="1"/>
  <c r="AE8" i="36" s="1"/>
  <c r="AE10" i="36" a="1"/>
  <c r="AE10" i="36" s="1"/>
  <c r="AE12" i="36" a="1"/>
  <c r="AE12" i="36" s="1"/>
  <c r="AE14" i="36" a="1"/>
  <c r="AE14" i="36" s="1"/>
  <c r="AE16" i="36" a="1"/>
  <c r="AE16" i="36" s="1"/>
  <c r="AE18" i="36" a="1"/>
  <c r="AE18" i="36" s="1"/>
  <c r="AE20" i="36" a="1"/>
  <c r="AE20" i="36" s="1"/>
  <c r="AE22" i="36" a="1"/>
  <c r="AE22" i="36" s="1"/>
  <c r="AE24" i="36" a="1"/>
  <c r="AE24" i="36" s="1"/>
  <c r="AE26" i="36" a="1"/>
  <c r="AE26" i="36" s="1"/>
  <c r="AE28" i="36" a="1"/>
  <c r="AE28" i="36" s="1"/>
  <c r="AE30" i="36" a="1"/>
  <c r="AE30" i="36" s="1"/>
  <c r="AE32" i="36" a="1"/>
  <c r="AE32" i="36" s="1"/>
  <c r="AE34" i="36" a="1"/>
  <c r="AE34" i="36" s="1"/>
  <c r="AE36" i="36" a="1"/>
  <c r="AE36" i="36" s="1"/>
  <c r="AE38" i="36" a="1"/>
  <c r="AE38" i="36" s="1"/>
  <c r="AE40" i="36" a="1"/>
  <c r="AE40" i="36" s="1"/>
  <c r="AE42" i="36" a="1"/>
  <c r="AE42" i="36" s="1"/>
  <c r="AE44" i="36" a="1"/>
  <c r="AE44" i="36" s="1"/>
  <c r="AE46" i="36" a="1"/>
  <c r="AE46" i="36" s="1"/>
  <c r="AE48" i="36" a="1"/>
  <c r="AE48" i="36" s="1"/>
  <c r="AE50" i="36" a="1"/>
  <c r="AE50" i="36" s="1"/>
  <c r="AE52" i="36" a="1"/>
  <c r="AE52" i="36" s="1"/>
  <c r="AE54" i="36" a="1"/>
  <c r="AE54" i="36" s="1"/>
  <c r="AE56" i="36" a="1"/>
  <c r="AE56" i="36" s="1"/>
  <c r="AE58" i="36" a="1"/>
  <c r="AE58" i="36" s="1"/>
  <c r="AE60" i="36" a="1"/>
  <c r="AE60" i="36" s="1"/>
  <c r="AE68" i="36" a="1"/>
  <c r="AE68" i="36" s="1"/>
  <c r="AE76" i="36" a="1"/>
  <c r="AE76" i="36" s="1"/>
  <c r="AE84" i="36" a="1"/>
  <c r="AE84" i="36" s="1"/>
  <c r="AE90" i="36" a="1"/>
  <c r="AE90" i="36" s="1"/>
  <c r="AE94" i="36" a="1"/>
  <c r="AE94" i="36" s="1"/>
  <c r="AE98" i="36" a="1"/>
  <c r="AE98" i="36" s="1"/>
  <c r="AE102" i="36" a="1"/>
  <c r="AE102" i="36" s="1"/>
  <c r="AE106" i="36" a="1"/>
  <c r="AE106" i="36" s="1"/>
  <c r="AE110" i="36" a="1"/>
  <c r="AE110" i="36" s="1"/>
  <c r="AE114" i="36" a="1"/>
  <c r="AE114" i="36" s="1"/>
  <c r="AE118" i="36" a="1"/>
  <c r="AE118" i="36" s="1"/>
  <c r="AE122" i="36" a="1"/>
  <c r="AE122" i="36" s="1"/>
  <c r="AE128" i="36" a="1"/>
  <c r="AE128" i="36" s="1"/>
  <c r="AE131" i="36" a="1"/>
  <c r="AE131" i="36" s="1"/>
  <c r="AE136" i="36" a="1"/>
  <c r="AE136" i="36" s="1"/>
  <c r="AE139" i="36" a="1"/>
  <c r="AE139" i="36" s="1"/>
  <c r="AE144" i="36" a="1"/>
  <c r="AE144" i="36" s="1"/>
  <c r="AE147" i="36" a="1"/>
  <c r="AE147" i="36" s="1"/>
  <c r="AE152" i="36" a="1"/>
  <c r="AE152" i="36" s="1"/>
  <c r="AE155" i="36" a="1"/>
  <c r="AE155" i="36" s="1"/>
  <c r="AE160" i="36" a="1"/>
  <c r="AE160" i="36" s="1"/>
  <c r="AE163" i="36" a="1"/>
  <c r="AE163" i="36" s="1"/>
  <c r="AE168" i="36" a="1"/>
  <c r="AE168" i="36" s="1"/>
  <c r="AE171" i="36" a="1"/>
  <c r="AE171" i="36" s="1"/>
  <c r="AE62" i="36" a="1"/>
  <c r="AE62" i="36" s="1"/>
  <c r="AE70" i="36" a="1"/>
  <c r="AE70" i="36" s="1"/>
  <c r="AE78" i="36" a="1"/>
  <c r="AE78" i="36" s="1"/>
  <c r="AE86" i="36" a="1"/>
  <c r="AE86" i="36" s="1"/>
  <c r="AE91" i="36" a="1"/>
  <c r="AE91" i="36" s="1"/>
  <c r="AE95" i="36" a="1"/>
  <c r="AE95" i="36" s="1"/>
  <c r="AE99" i="36" a="1"/>
  <c r="AE99" i="36" s="1"/>
  <c r="AE103" i="36" a="1"/>
  <c r="AE103" i="36" s="1"/>
  <c r="AE107" i="36" a="1"/>
  <c r="AE107" i="36" s="1"/>
  <c r="AE111" i="36" a="1"/>
  <c r="AE111" i="36" s="1"/>
  <c r="AE115" i="36" a="1"/>
  <c r="AE115" i="36" s="1"/>
  <c r="AE119" i="36" a="1"/>
  <c r="AE119" i="36" s="1"/>
  <c r="AE123" i="36" a="1"/>
  <c r="AE123" i="36" s="1"/>
  <c r="AE126" i="36" a="1"/>
  <c r="AE126" i="36" s="1"/>
  <c r="AE129" i="36" a="1"/>
  <c r="AE129" i="36" s="1"/>
  <c r="AE134" i="36" a="1"/>
  <c r="AE134" i="36" s="1"/>
  <c r="AE137" i="36" a="1"/>
  <c r="AE137" i="36" s="1"/>
  <c r="AE142" i="36" a="1"/>
  <c r="AE142" i="36" s="1"/>
  <c r="AE145" i="36" a="1"/>
  <c r="AE145" i="36" s="1"/>
  <c r="AE150" i="36" a="1"/>
  <c r="AE150" i="36" s="1"/>
  <c r="AE153" i="36" a="1"/>
  <c r="AE153" i="36" s="1"/>
  <c r="AE64" i="36" a="1"/>
  <c r="AE64" i="36" s="1"/>
  <c r="AE72" i="36" a="1"/>
  <c r="AE72" i="36" s="1"/>
  <c r="AE80" i="36" a="1"/>
  <c r="AE80" i="36" s="1"/>
  <c r="AE88" i="36" a="1"/>
  <c r="AE88" i="36" s="1"/>
  <c r="AE92" i="36" a="1"/>
  <c r="AE92" i="36" s="1"/>
  <c r="AE96" i="36" a="1"/>
  <c r="AE96" i="36" s="1"/>
  <c r="AE100" i="36" a="1"/>
  <c r="AE100" i="36" s="1"/>
  <c r="AE104" i="36" a="1"/>
  <c r="AE104" i="36" s="1"/>
  <c r="AE108" i="36" a="1"/>
  <c r="AE108" i="36" s="1"/>
  <c r="AE112" i="36" a="1"/>
  <c r="AE112" i="36" s="1"/>
  <c r="AE116" i="36" a="1"/>
  <c r="AE116" i="36" s="1"/>
  <c r="AE120" i="36" a="1"/>
  <c r="AE120" i="36" s="1"/>
  <c r="AE124" i="36" a="1"/>
  <c r="AE124" i="36" s="1"/>
  <c r="AE127" i="36" a="1"/>
  <c r="AE127" i="36" s="1"/>
  <c r="AE132" i="36" a="1"/>
  <c r="AE132" i="36" s="1"/>
  <c r="AE135" i="36" a="1"/>
  <c r="AE135" i="36" s="1"/>
  <c r="AE140" i="36" a="1"/>
  <c r="AE140" i="36" s="1"/>
  <c r="AE143" i="36" a="1"/>
  <c r="AE143" i="36" s="1"/>
  <c r="AE148" i="36" a="1"/>
  <c r="AE148" i="36" s="1"/>
  <c r="AE66" i="36" a="1"/>
  <c r="AE66" i="36" s="1"/>
  <c r="AE74" i="36" a="1"/>
  <c r="AE74" i="36" s="1"/>
  <c r="AE82" i="36" a="1"/>
  <c r="AE82" i="36" s="1"/>
  <c r="AE89" i="36" a="1"/>
  <c r="AE89" i="36" s="1"/>
  <c r="AE93" i="36" a="1"/>
  <c r="AE93" i="36" s="1"/>
  <c r="AE97" i="36" a="1"/>
  <c r="AE97" i="36" s="1"/>
  <c r="AE101" i="36" a="1"/>
  <c r="AE101" i="36" s="1"/>
  <c r="AE105" i="36" a="1"/>
  <c r="AE105" i="36" s="1"/>
  <c r="AE109" i="36" a="1"/>
  <c r="AE109" i="36" s="1"/>
  <c r="AE113" i="36" a="1"/>
  <c r="AE113" i="36" s="1"/>
  <c r="AE117" i="36" a="1"/>
  <c r="AE117" i="36" s="1"/>
  <c r="AE121" i="36" a="1"/>
  <c r="AE121" i="36" s="1"/>
  <c r="AE125" i="36" a="1"/>
  <c r="AE125" i="36" s="1"/>
  <c r="AE130" i="36" a="1"/>
  <c r="AE130" i="36" s="1"/>
  <c r="AE133" i="36" a="1"/>
  <c r="AE133" i="36" s="1"/>
  <c r="AE138" i="36" a="1"/>
  <c r="AE138" i="36" s="1"/>
  <c r="AE141" i="36" a="1"/>
  <c r="AE141" i="36" s="1"/>
  <c r="AE146" i="36" a="1"/>
  <c r="AE146" i="36" s="1"/>
  <c r="AE149" i="36" a="1"/>
  <c r="AE149" i="36" s="1"/>
  <c r="AE154" i="36" a="1"/>
  <c r="AE154" i="36" s="1"/>
  <c r="AE157" i="36" a="1"/>
  <c r="AE157" i="36" s="1"/>
  <c r="AE162" i="36" a="1"/>
  <c r="AE162" i="36" s="1"/>
  <c r="AE165" i="36" a="1"/>
  <c r="AE165" i="36" s="1"/>
  <c r="AE170" i="36" a="1"/>
  <c r="AE170" i="36" s="1"/>
  <c r="AE173" i="36" a="1"/>
  <c r="AE173" i="36" s="1"/>
  <c r="AE175" i="36" a="1"/>
  <c r="AE175" i="36" s="1"/>
  <c r="AE177" i="36" a="1"/>
  <c r="AE177" i="36" s="1"/>
  <c r="AE179" i="36" a="1"/>
  <c r="AE179" i="36" s="1"/>
  <c r="AE181" i="36" a="1"/>
  <c r="AE181" i="36" s="1"/>
  <c r="AE183" i="36" a="1"/>
  <c r="AE183" i="36" s="1"/>
  <c r="AE185" i="36" a="1"/>
  <c r="AE185" i="36" s="1"/>
  <c r="AE187" i="36" a="1"/>
  <c r="AE187" i="36" s="1"/>
  <c r="AE189" i="36" a="1"/>
  <c r="AE189" i="36" s="1"/>
  <c r="AE191" i="36" a="1"/>
  <c r="AE191" i="36" s="1"/>
  <c r="AE193" i="36" a="1"/>
  <c r="AE193" i="36" s="1"/>
  <c r="AE195" i="36" a="1"/>
  <c r="AE195" i="36" s="1"/>
  <c r="AE197" i="36" a="1"/>
  <c r="AE197" i="36" s="1"/>
  <c r="AE199" i="36" a="1"/>
  <c r="AE199" i="36" s="1"/>
  <c r="AE201" i="36" a="1"/>
  <c r="AE201" i="36" s="1"/>
  <c r="AE203" i="36" a="1"/>
  <c r="AE203" i="36" s="1"/>
  <c r="AE205" i="36" a="1"/>
  <c r="AE205" i="36" s="1"/>
  <c r="AE207" i="36" a="1"/>
  <c r="AE207" i="36" s="1"/>
  <c r="AE209" i="36" a="1"/>
  <c r="AE209" i="36" s="1"/>
  <c r="AE211" i="36" a="1"/>
  <c r="AE211" i="36" s="1"/>
  <c r="AE213" i="36" a="1"/>
  <c r="AE213" i="36" s="1"/>
  <c r="AE215" i="36" a="1"/>
  <c r="AE215" i="36" s="1"/>
  <c r="AE217" i="36" a="1"/>
  <c r="AE217" i="36" s="1"/>
  <c r="AE219" i="36" a="1"/>
  <c r="AE219" i="36" s="1"/>
  <c r="AE221" i="36" a="1"/>
  <c r="AE221" i="36" s="1"/>
  <c r="AE223" i="36" a="1"/>
  <c r="AE223" i="36" s="1"/>
  <c r="AE225" i="36" a="1"/>
  <c r="AE225" i="36" s="1"/>
  <c r="AE227" i="36" a="1"/>
  <c r="AE227" i="36" s="1"/>
  <c r="AE229" i="36" a="1"/>
  <c r="AE229" i="36" s="1"/>
  <c r="AE231" i="36" a="1"/>
  <c r="AE231" i="36" s="1"/>
  <c r="AE233" i="36" a="1"/>
  <c r="AE233" i="36" s="1"/>
  <c r="AE235" i="36" a="1"/>
  <c r="AE235" i="36" s="1"/>
  <c r="AE237" i="36" a="1"/>
  <c r="AE237" i="36" s="1"/>
  <c r="AE239" i="36" a="1"/>
  <c r="AE239" i="36" s="1"/>
  <c r="AE241" i="36" a="1"/>
  <c r="AE241" i="36" s="1"/>
  <c r="AE243" i="36" a="1"/>
  <c r="AE243" i="36" s="1"/>
  <c r="AE245" i="36" a="1"/>
  <c r="AE245" i="36" s="1"/>
  <c r="AE247" i="36" a="1"/>
  <c r="AE247" i="36" s="1"/>
  <c r="AE249" i="36" a="1"/>
  <c r="AE249" i="36" s="1"/>
  <c r="AE251" i="36" a="1"/>
  <c r="AE251" i="36" s="1"/>
  <c r="AE253" i="36" a="1"/>
  <c r="AE253" i="36" s="1"/>
  <c r="AE255" i="36" a="1"/>
  <c r="AE255" i="36" s="1"/>
  <c r="AE257" i="36" a="1"/>
  <c r="AE257" i="36" s="1"/>
  <c r="AE259" i="36" a="1"/>
  <c r="AE259" i="36" s="1"/>
  <c r="AE261" i="36" a="1"/>
  <c r="AE261" i="36" s="1"/>
  <c r="AE263" i="36" a="1"/>
  <c r="AE263" i="36" s="1"/>
  <c r="AE265" i="36" a="1"/>
  <c r="AE265" i="36" s="1"/>
  <c r="AE267" i="36" a="1"/>
  <c r="AE267" i="36" s="1"/>
  <c r="AE269" i="36" a="1"/>
  <c r="AE269" i="36" s="1"/>
  <c r="AE271" i="36" a="1"/>
  <c r="AE271" i="36" s="1"/>
  <c r="AE273" i="36" a="1"/>
  <c r="AE273" i="36" s="1"/>
  <c r="AE275" i="36" a="1"/>
  <c r="AE275" i="36" s="1"/>
  <c r="AE277" i="36" a="1"/>
  <c r="AE277" i="36" s="1"/>
  <c r="AE279" i="36" a="1"/>
  <c r="AE279" i="36" s="1"/>
  <c r="AE281" i="36" a="1"/>
  <c r="AE281" i="36" s="1"/>
  <c r="AE283" i="36" a="1"/>
  <c r="AE283" i="36" s="1"/>
  <c r="AE285" i="36" a="1"/>
  <c r="AE285" i="36" s="1"/>
  <c r="AE287" i="36" a="1"/>
  <c r="AE287" i="36" s="1"/>
  <c r="AE289" i="36" a="1"/>
  <c r="AE289" i="36" s="1"/>
  <c r="AE291" i="36" a="1"/>
  <c r="AE291" i="36" s="1"/>
  <c r="AE293" i="36" a="1"/>
  <c r="AE293" i="36" s="1"/>
  <c r="AE295" i="36" a="1"/>
  <c r="AE295" i="36" s="1"/>
  <c r="AE297" i="36" a="1"/>
  <c r="AE297" i="36" s="1"/>
  <c r="AE299" i="36" a="1"/>
  <c r="AE299" i="36" s="1"/>
  <c r="AE301" i="36" a="1"/>
  <c r="AE301" i="36" s="1"/>
  <c r="AE303" i="36" a="1"/>
  <c r="AE303" i="36" s="1"/>
  <c r="AE305" i="36" a="1"/>
  <c r="AE305" i="36" s="1"/>
  <c r="AE307" i="36" a="1"/>
  <c r="AE307" i="36" s="1"/>
  <c r="AE151" i="36" a="1"/>
  <c r="AE151" i="36" s="1"/>
  <c r="AE159" i="36" a="1"/>
  <c r="AE159" i="36" s="1"/>
  <c r="AE164" i="36" a="1"/>
  <c r="AE164" i="36" s="1"/>
  <c r="AE282" i="36" a="1"/>
  <c r="AE282" i="36" s="1"/>
  <c r="AE290" i="36" a="1"/>
  <c r="AE290" i="36" s="1"/>
  <c r="AE298" i="36" a="1"/>
  <c r="AE298" i="36" s="1"/>
  <c r="AE306" i="36" a="1"/>
  <c r="AE306" i="36" s="1"/>
  <c r="AE166" i="36" a="1"/>
  <c r="AE166" i="36" s="1"/>
  <c r="AE176" i="36" a="1"/>
  <c r="AE176" i="36" s="1"/>
  <c r="AE180" i="36" a="1"/>
  <c r="AE180" i="36" s="1"/>
  <c r="AE184" i="36" a="1"/>
  <c r="AE184" i="36" s="1"/>
  <c r="AE192" i="36" a="1"/>
  <c r="AE192" i="36" s="1"/>
  <c r="AE196" i="36" a="1"/>
  <c r="AE196" i="36" s="1"/>
  <c r="AE204" i="36" a="1"/>
  <c r="AE204" i="36" s="1"/>
  <c r="AE208" i="36" a="1"/>
  <c r="AE208" i="36" s="1"/>
  <c r="AE216" i="36" a="1"/>
  <c r="AE216" i="36" s="1"/>
  <c r="AE220" i="36" a="1"/>
  <c r="AE220" i="36" s="1"/>
  <c r="AE228" i="36" a="1"/>
  <c r="AE228" i="36" s="1"/>
  <c r="AE236" i="36" a="1"/>
  <c r="AE236" i="36" s="1"/>
  <c r="AE244" i="36" a="1"/>
  <c r="AE244" i="36" s="1"/>
  <c r="AE248" i="36" a="1"/>
  <c r="AE248" i="36" s="1"/>
  <c r="AE256" i="36" a="1"/>
  <c r="AE256" i="36" s="1"/>
  <c r="AE264" i="36" a="1"/>
  <c r="AE264" i="36" s="1"/>
  <c r="AE268" i="36" a="1"/>
  <c r="AE268" i="36" s="1"/>
  <c r="AE276" i="36" a="1"/>
  <c r="AE276" i="36" s="1"/>
  <c r="AE288" i="36" a="1"/>
  <c r="AE288" i="36" s="1"/>
  <c r="AE296" i="36" a="1"/>
  <c r="AE296" i="36" s="1"/>
  <c r="AE304" i="36" a="1"/>
  <c r="AE304" i="36" s="1"/>
  <c r="AE311" i="36" a="1"/>
  <c r="AE311" i="36" s="1"/>
  <c r="AE315" i="36" a="1"/>
  <c r="AE315" i="36" s="1"/>
  <c r="AE317" i="36" a="1"/>
  <c r="AE317" i="36" s="1"/>
  <c r="AE321" i="36" a="1"/>
  <c r="AE321" i="36" s="1"/>
  <c r="AE325" i="36" a="1"/>
  <c r="AE325" i="36" s="1"/>
  <c r="AE327" i="36" a="1"/>
  <c r="AE327" i="36" s="1"/>
  <c r="AE318" i="36" a="1"/>
  <c r="AE318" i="36" s="1"/>
  <c r="AE326" i="36" a="1"/>
  <c r="AE326" i="36" s="1"/>
  <c r="AE161" i="36" a="1"/>
  <c r="AE161" i="36" s="1"/>
  <c r="AE188" i="36" a="1"/>
  <c r="AE188" i="36" s="1"/>
  <c r="AE200" i="36" a="1"/>
  <c r="AE200" i="36" s="1"/>
  <c r="AE212" i="36" a="1"/>
  <c r="AE212" i="36" s="1"/>
  <c r="AE224" i="36" a="1"/>
  <c r="AE224" i="36" s="1"/>
  <c r="AE232" i="36" a="1"/>
  <c r="AE232" i="36" s="1"/>
  <c r="AE240" i="36" a="1"/>
  <c r="AE240" i="36" s="1"/>
  <c r="AE252" i="36" a="1"/>
  <c r="AE252" i="36" s="1"/>
  <c r="AE260" i="36" a="1"/>
  <c r="AE260" i="36" s="1"/>
  <c r="AE272" i="36" a="1"/>
  <c r="AE272" i="36" s="1"/>
  <c r="AE280" i="36" a="1"/>
  <c r="AE280" i="36" s="1"/>
  <c r="AE309" i="36" a="1"/>
  <c r="AE309" i="36" s="1"/>
  <c r="AE313" i="36" a="1"/>
  <c r="AE313" i="36" s="1"/>
  <c r="AE319" i="36" a="1"/>
  <c r="AE319" i="36" s="1"/>
  <c r="AE323" i="36" a="1"/>
  <c r="AE323" i="36" s="1"/>
  <c r="AE320" i="36" a="1"/>
  <c r="AE320" i="36" s="1"/>
  <c r="AE328" i="36" a="1"/>
  <c r="AE328" i="36" s="1"/>
  <c r="AE156" i="36" a="1"/>
  <c r="AE156" i="36" s="1"/>
  <c r="AE167" i="36" a="1"/>
  <c r="AE167" i="36" s="1"/>
  <c r="AE172" i="36" a="1"/>
  <c r="AE172" i="36" s="1"/>
  <c r="AE286" i="36" a="1"/>
  <c r="AE286" i="36" s="1"/>
  <c r="AE294" i="36" a="1"/>
  <c r="AE294" i="36" s="1"/>
  <c r="AE302" i="36" a="1"/>
  <c r="AE302" i="36" s="1"/>
  <c r="AE324" i="36" a="1"/>
  <c r="AE324" i="36" s="1"/>
  <c r="AE158" i="36" a="1"/>
  <c r="AE158" i="36" s="1"/>
  <c r="AE169" i="36" a="1"/>
  <c r="AE169" i="36" s="1"/>
  <c r="AE174" i="36" a="1"/>
  <c r="AE174" i="36" s="1"/>
  <c r="AE178" i="36" a="1"/>
  <c r="AE178" i="36" s="1"/>
  <c r="AE182" i="36" a="1"/>
  <c r="AE182" i="36" s="1"/>
  <c r="AE186" i="36" a="1"/>
  <c r="AE186" i="36" s="1"/>
  <c r="AE190" i="36" a="1"/>
  <c r="AE190" i="36" s="1"/>
  <c r="AE194" i="36" a="1"/>
  <c r="AE194" i="36" s="1"/>
  <c r="AE198" i="36" a="1"/>
  <c r="AE198" i="36" s="1"/>
  <c r="AE202" i="36" a="1"/>
  <c r="AE202" i="36" s="1"/>
  <c r="AE206" i="36" a="1"/>
  <c r="AE206" i="36" s="1"/>
  <c r="AE210" i="36" a="1"/>
  <c r="AE210" i="36" s="1"/>
  <c r="AE214" i="36" a="1"/>
  <c r="AE214" i="36" s="1"/>
  <c r="AE218" i="36" a="1"/>
  <c r="AE218" i="36" s="1"/>
  <c r="AE222" i="36" a="1"/>
  <c r="AE222" i="36" s="1"/>
  <c r="AE226" i="36" a="1"/>
  <c r="AE226" i="36" s="1"/>
  <c r="AE230" i="36" a="1"/>
  <c r="AE230" i="36" s="1"/>
  <c r="AE234" i="36" a="1"/>
  <c r="AE234" i="36" s="1"/>
  <c r="AE238" i="36" a="1"/>
  <c r="AE238" i="36" s="1"/>
  <c r="AE242" i="36" a="1"/>
  <c r="AE242" i="36" s="1"/>
  <c r="AE246" i="36" a="1"/>
  <c r="AE246" i="36" s="1"/>
  <c r="AE250" i="36" a="1"/>
  <c r="AE250" i="36" s="1"/>
  <c r="AE254" i="36" a="1"/>
  <c r="AE254" i="36" s="1"/>
  <c r="AE258" i="36" a="1"/>
  <c r="AE258" i="36" s="1"/>
  <c r="AE262" i="36" a="1"/>
  <c r="AE262" i="36" s="1"/>
  <c r="AE266" i="36" a="1"/>
  <c r="AE266" i="36" s="1"/>
  <c r="AE270" i="36" a="1"/>
  <c r="AE270" i="36" s="1"/>
  <c r="AE274" i="36" a="1"/>
  <c r="AE274" i="36" s="1"/>
  <c r="AE278" i="36" a="1"/>
  <c r="AE278" i="36" s="1"/>
  <c r="AE284" i="36" a="1"/>
  <c r="AE284" i="36" s="1"/>
  <c r="AE292" i="36" a="1"/>
  <c r="AE292" i="36" s="1"/>
  <c r="AE300" i="36" a="1"/>
  <c r="AE300" i="36" s="1"/>
  <c r="AE308" i="36" a="1"/>
  <c r="AE308" i="36" s="1"/>
  <c r="AE310" i="36" a="1"/>
  <c r="AE310" i="36" s="1"/>
  <c r="AE312" i="36" a="1"/>
  <c r="AE312" i="36" s="1"/>
  <c r="AE314" i="36" a="1"/>
  <c r="AE314" i="36" s="1"/>
  <c r="AE316" i="36" a="1"/>
  <c r="AE316" i="36" s="1"/>
  <c r="AE322" i="36" a="1"/>
  <c r="AE322" i="36" s="1"/>
  <c r="D7" i="32"/>
  <c r="B8" i="32"/>
  <c r="N34" i="7"/>
  <c r="G1" i="36"/>
  <c r="Q8" i="7"/>
  <c r="AE338" i="36" a="1"/>
  <c r="AE338" i="36" s="1"/>
  <c r="C5" i="32"/>
  <c r="H2" i="32"/>
  <c r="I2" i="32" s="1"/>
  <c r="J2" i="32" s="1"/>
  <c r="P11" i="7" l="1"/>
  <c r="D8" i="32"/>
  <c r="B9" i="32"/>
  <c r="C8" i="32"/>
  <c r="I3" i="6"/>
  <c r="K2" i="32"/>
  <c r="C9" i="32" l="1"/>
  <c r="D9" i="32"/>
  <c r="B10" i="32"/>
  <c r="D10" i="3"/>
  <c r="D10" i="32" l="1"/>
  <c r="C10" i="32"/>
  <c r="E23" i="3"/>
  <c r="F23" i="3"/>
  <c r="N331" i="36" l="1"/>
  <c r="F27" i="3"/>
  <c r="E27" i="3" l="1"/>
  <c r="D28" i="3"/>
  <c r="F29" i="3"/>
  <c r="E29" i="3" l="1"/>
  <c r="N332" i="36" l="1"/>
  <c r="N333" i="36" s="1"/>
  <c r="D44" i="3" l="1"/>
  <c r="D45" i="3" l="1"/>
  <c r="D46" i="3"/>
  <c r="D48" i="3" l="1"/>
  <c r="AH1" i="36" l="1"/>
  <c r="AK1" i="36"/>
  <c r="AI1" i="36"/>
  <c r="AF1" i="36"/>
  <c r="AE1" i="36"/>
  <c r="AJ1" i="36"/>
  <c r="AL1" i="36"/>
  <c r="AM1" i="36"/>
  <c r="AG1" i="36"/>
  <c r="D17" i="3"/>
  <c r="D18" i="3" l="1"/>
  <c r="D20" i="3" l="1"/>
  <c r="D8" i="3" l="1"/>
  <c r="D9" i="3" l="1"/>
  <c r="D23" i="3" l="1"/>
  <c r="D27" i="3" l="1"/>
  <c r="D29" i="3" l="1"/>
  <c r="D50" i="3" l="1"/>
  <c r="D49" i="3" l="1"/>
</calcChain>
</file>

<file path=xl/comments1.xml><?xml version="1.0" encoding="utf-8"?>
<comments xmlns="http://schemas.openxmlformats.org/spreadsheetml/2006/main">
  <authors>
    <author xml:space="preserve">Parker, John </author>
  </authors>
  <commentList>
    <comment ref="A2" authorId="0">
      <text>
        <r>
          <rPr>
            <b/>
            <sz val="12"/>
            <color indexed="81"/>
            <rFont val="Times New Roman"/>
            <family val="1"/>
          </rPr>
          <t>Select School District by using the dropdown</t>
        </r>
      </text>
    </comment>
  </commentList>
</comments>
</file>

<file path=xl/connections.xml><?xml version="1.0" encoding="utf-8"?>
<connections xmlns="http://schemas.openxmlformats.org/spreadsheetml/2006/main">
  <connection id="1" keepAlive="1" name="Query - CurrentYear" description="Connection to the 'CurrentYear' query in the workbook." type="5" refreshedVersion="4" background="1" saveData="1">
    <dbPr connection="provider=Microsoft.Mashup.OleDb.1;data source=$EmbeddedMashup(33c1b796-45d0-46d3-9bf3-364cd86557a0)$;location=CurrentYear;extended properties=&quot;UEsDBBQAAgAIAAVxB086nUlaqwAAAPsAAAASABwAQ29uZmlnL1BhY2thZ2UueG1sIKIYACigFAAAAAAAAAAAAAAAAAAAAAAAAAAAAIWPQQ6CMBREr0K657cFa5R8ysKtJCZE45aUCo1QDBThbi48klfQRDHu3M1M5iUzj9sdk6mpvavuetPamHBgxNNWtYWxZUwGd/JXJJG4y9U5L7X3Kts+mnoTk8q5S0TpOI4whtB2JQ0Y4/SYbjNV6Sb3je1dbpUmX6r4TxGJh/cYGYAQIBhnwBcsQDrnmBo7aw4CwmC9BIb0J8bNULuh01Jbf58hnS3SzxH5BFBLAwQUAAIACAAFcQdP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BXEHT42tKgNIAwAAHgsAABMAHABGb3JtdWxhcy9TZWN0aW9uMS5tIKIYACigFAAAAAAAAAAAAAAAAAAAAAAAAAAAANVW/WvaQBj+XfB/ODIYCQTXZNZ+4aBV20rbUdRRipVxmrc1mNy5y+kqxf99by5RT3tZC4Ox9ZfE9/N58j53bxMYyZAz0s2e3km5VC4lYyogII8XIG8W52EECamTCCTZGOp2+rilcuyS9O0rjcEh9S+lUgkDSwT/unwmRoCZrecRRJU7LiZDzicqsdLgTAKTybrMx3UVl7BZFLlEihn+UKXO7/29uyvve3cMiKKel37ptyXEdSv3Wu5VyIK6pYKswbLfpJIOsgIfrMaYsick1VtMwcISPTpEGD1BWfLIRdzg0SxmqRMh6d3clxcrc2IDIjGASHiWS5es7D7a20zWqpU0XXN8XiVQttDMVbN532yumc0HZvOh2XxkNnt7BZQ8r4iT5xeUKiDrFbD1Cuh6tS1IS2c1vw7EfJ7Oj09Jh/9MNjPsTsKpvTNg118n3goec4mOS6ABCC0x9+R229DDJf086DSKuiMaUZHUU10OHJOuvDeEZQCTyqsDidJzcvzHCrsABoJGxPb2nJWPzeIhCOU+xUM+D+WC2L5n8t9QRp8gxoOJEb4p4rbVuUZf1XkNqcWkmNr+Z6f1Y0Yj2993yHU4tP0jpzuFUQfmtn9gSoufyDXMU0w1h3wizTChiQRBOmg5NCT0xmFCMv4E384iyib/n46zME2NmSM327vCcnUtaNMv+hr6B9Ap6zR1ajqdDYWlUwpZAfASurSFoC+OxkwI1NA9UJEtjvL2QjjnEYq/ovJs6/L44WZBmiKcw0Oj1em1z9ut5tm35kWr133QSlmOW86xnAaBapNIHm++IFozcHbWKWWShbgE6GisLzS7n4Eg6e4ZuP108wycTQcMQg1ik527BiJclKnN3kGRt2Bckh5OXC04GuIks9KIpfU85UJaDiol+F1cAMlE8qnlmPl6JsK7gLEMniO5QqU6dSUVctWmqlXvABeByjWIUrk2qtxGgqrM21j5Qk9f0w6WIoyWBP+rUHCoxDMywlsugWBtiHkQPoaaYSQAH+r3qZQiHM4kKDrauKzNYJc6i3cerNd01eH6e/A10KgJVINBy5lDva9HvMtQ1/fOFtldBK9ufsNVv3W3v/s2f/P+Xv7T4JwyXmNF0zj5BVBLAQItABQAAgAIAAVxB086nUlaqwAAAPsAAAASAAAAAAAAAAAAAAAAAAAAAABDb25maWcvUGFja2FnZS54bWxQSwECLQAUAAIACAAFcQdPD8rpq6QAAADpAAAAEwAAAAAAAAAAAAAAAAD3AAAAW0NvbnRlbnRfVHlwZXNdLnhtbFBLAQItABQAAgAIAAVxB0+NrSoDSAMAAB4LAAATAAAAAAAAAAAAAAAAAOgBAABGb3JtdWxhcy9TZWN0aW9uMS5tUEsFBgAAAAADAAMAwgAAAH0FAAAAAA==&quot;" command="SELECT * FROM [CurrentYear]"/>
  </connection>
  <connection id="2" keepAlive="1" name="Query - CurrentYear1" description="Connection to the 'CurrentYear' query in the workbook." type="5" refreshedVersion="4" background="1" saveData="1">
    <dbPr connection="provider=Microsoft.Mashup.OleDb.1;data source=$EmbeddedMashup(70665642-311a-42e6-913b-f5bcd7446e3f)$;location=CurrentYear;extended properties=&quot;UEsDBBQAAgAIAL1zB086nUlaqwAAAPsAAAASABwAQ29uZmlnL1BhY2thZ2UueG1sIKIYACigFAAAAAAAAAAAAAAAAAAAAAAAAAAAAIWPQQ6CMBREr0K657cFa5R8ysKtJCZE45aUCo1QDBThbi48klfQRDHu3M1M5iUzj9sdk6mpvavuetPamHBgxNNWtYWxZUwGd/JXJJG4y9U5L7X3Kts+mnoTk8q5S0TpOI4whtB2JQ0Y4/SYbjNV6Sb3je1dbpUmX6r4TxGJh/cYGYAQIBhnwBcsQDrnmBo7aw4CwmC9BIb0J8bNULuh01Jbf58hnS3SzxH5BFBLAwQUAAIACAC9cwdP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vXMHT0993/k0AwAA3woAABMAHABGb3JtdWxhcy9TZWN0aW9uMS5tIKIYACigFAAAAAAAAAAAAAAAAAAAAAAAAAAAAM1VXW/aMBR9j8R/sFJpSqQMNZSxfoxJHR8t6tohwlRVFE2GuCMjiSPH6UAV/303TkIMOFuftvGScK7vvefaJ8cxmXOPhsjJnvZFTatp8QIz4qKnK8Jv133PJzFqI59wVAJtI30MMV9YKH27wwExUfujpmmwUEPwc2jC5gQye6s58ev3lC1nlC5FYr1DQ05CHm/LvNlWsVCY+L6FOEvgjyjVf2gc3980vjkLAizaeemXyYCToK3nUd268UK3rYtF+nQz6WKOp1mBI72zwOF3GGq8jogOJcZ4BjTGDIfxE2VBh/pJEKZBoCR3s15e9Cxo68AJFiBOVnxjoQKHxmgQ8laznqZLgZMiAYdrCW6q4XdquKWG36vhUzV8pobt4wrcrhrJblRkVMxqVwxrV0xrt3Y2eWMWxzciAX1Oj49GaER/xuUROksvMvbO12psE4eMBpRD4JpglzApMY/kuKHoYaFJvujS95059jGL26ksp6ZKVvYfdKUgk6prRGIh5/j89QJzcPpRjvEKGScnZpEXJsGMMLFgOOx9hlhLFfvCF4ShDo4Q8PlxWNxoHqvS7hLOPGEWRsuuqIt6IY8g3njbOlMt6T/YZ2r4VAH/92rMlkmaygI5bOzLw5JPVJ5OnkeeQeYtcy35lZzAPzlJbXvv8yA+WHuKGYe8LUTwfIGMyZGswin68FF4sGlqXqgsr0FAug3kW6OTMAbO/kAwy26N2u5t0Kc+SL8u8gz9+vzxdo26zHsmj53eaDzoD3rdT1+7V72x8yiV0k2rljO5dF3RJuY0KOcENJvKyDqlm5QtyYeUbjNjkpFA6cUztSbptTM1yw6v2codFnmLkHI0BqWI2w17oICsNHDprSLKuG6CwtzfrXNJvOQ00k31vLZq4H3CUKbrxbxgJTo5HDNetGlK1UeEMlfkKsQsQqWad5mAmvM2en6bp69pB10MDEgMbiHoYA7f1hzUFRN3CwTU9Z48CZgzAg/x/5KD2cwSTsQ40nHp5cFuyilge2FjFbLIAuJ9u1uHI8ti2TPkQ6vd8dZDMy3s89AvVQZZOGJmgZt/3F6WxSsdbn/nhcf9PTVszBpYURXri19QSwECLQAUAAIACAC9cwdPOp1JWqsAAAD7AAAAEgAAAAAAAAAAAAAAAAAAAAAAQ29uZmlnL1BhY2thZ2UueG1sUEsBAi0AFAACAAgAvXMHTw/K6aukAAAA6QAAABMAAAAAAAAAAAAAAAAA9wAAAFtDb250ZW50X1R5cGVzXS54bWxQSwECLQAUAAIACAC9cwdPT33f+TQDAADfCgAAEwAAAAAAAAAAAAAAAADoAQAARm9ybXVsYXMvU2VjdGlvbjEubVBLBQYAAAAAAwADAMIAAABpBQAAAAA=&quot;" command="SELECT * FROM [CurrentYear]"/>
  </connection>
  <connection id="3" keepAlive="1" name="Query - CurrentYear2" description="Connection to the 'CurrentYear' query in the workbook." type="5" refreshedVersion="4" background="1" saveData="1">
    <dbPr connection="provider=Microsoft.Mashup.OleDb.1;data source=$EmbeddedMashup(13ca4975-49c1-4131-a50b-0cf51b8de5b0)$;location=CurrentYear;extended properties=&quot;UEsDBBQAAgAIAKNpxk46nUlaqwAAAPsAAAASABwAQ29uZmlnL1BhY2thZ2UueG1sIKIYACigFAAAAAAAAAAAAAAAAAAAAAAAAAAAAIWPQQ6CMBREr0K657cFa5R8ysKtJCZE45aUCo1QDBThbi48klfQRDHu3M1M5iUzj9sdk6mpvavuetPamHBgxNNWtYWxZUwGd/JXJJG4y9U5L7X3Kts+mnoTk8q5S0TpOI4whtB2JQ0Y4/SYbjNV6Sb3je1dbpUmX6r4TxGJh/cYGYAQIBhnwBcsQDrnmBo7aw4CwmC9BIb0J8bNULuh01Jbf58hnS3SzxH5BFBLAwQUAAIACACjacZO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o2nGTtmm5OMuAwAAEAoAABMAHABGb3JtdWxhcy9TZWN0aW9uMS5tIKIYACigFAAAAAAAAAAAAAAAAAAAAAAAAAAAAO1WW0/bMBR+r9T/cBQk5GgBAXuYNBak3unGpaLdJlQq5CaGeiR2ZTuMCvHfd2xnJRS6TdMeJm1+SXLO8fedm4+jWWK4FDD0z939eq1e0zOqWApXPWaOF12eMQ0xZMzAoyAm9jGgZhaBfTuhOQshPqjhQssa4BrKQiUMt3buEpZtf5bqZirljdu53ZLCMGH0EmdzCROBKLIsAqMK/HBQXanyNzuvL9vU0AEqL4czhv7EJcf9uG9YHgerZkH0gYs0Dpx1MHkYW8XEQ24EAyVzaTDQQ0ZTpnSAeCM6RedKTSknL7NHMC7tGlk2TGhGlY6tz5OwxsU6jhrqKnms5rtVKIUpOWdU+XzXn6axKzOE2Hb7SHD49uJ4AW3Fb9lFq3M26nf7nXbzY7vXGQ0vKlBBGNVLZ3CnYZbpTH6tRDtkGVbfyojnioDRZAZCGhixO+NqRbnQZGzrM4kg6NzNpTJBuAZ790XwVQd+TpMyfWPkvMrTSFOXKm1k/siC0pbMilyskuwiS1Bal3yVtiZjn1OwDTiJPG+FDMOk4iU+r3DvS94nnlVZ79Eljf3hqoGKNtfGPrE3vmBuwLICaYRW1shlIQzIK+hrXTDYINlVSJpON1rM2aNmC/oi5Qk1pVHvFEiPCaZoBqfTjF9Td7CbUqQhSOWNTqTYQkOP2grBuWMhANbshRZThl9xDM1IaFnvFtAoUm6+Y5J26KPhIuFzRGijd93zvR14vkjH2faFrZA2PzKtrlek6/Y5h87YNSZQeRctwMr6BbwlbM8nVpqngf8WakwOqyUcUI4jFI8/nJoZtpg/Who2oVtgFE2cFwKPNU6Dxnyu5FxxWwenc2ndIn0H92kw6BzBkaTCQ04X4EUjeodwWAUsqEtMlRitmkV6jTPSjZM2mxqc8eqWI6XfGJP3YfDwvzsr6y/rzn+uNYOHx9F7xnJ5a+epG6+V28orSjF5PqOj+6D8t7Au2u4N3IWFEo0JXPYUTTBkzdKlIJep66SlIFEMH+67YYzi08Iwe2sFlUuj6vKTi2dvzRW4Gld5KZGxPXcTeHfgfn5CwJhQuPEnG8Ch74RhHX9B1vi8/w1QSwECLQAUAAIACACjacZOOp1JWqsAAAD7AAAAEgAAAAAAAAAAAAAAAAAAAAAAQ29uZmlnL1BhY2thZ2UueG1sUEsBAi0AFAACAAgAo2nGTg/K6aukAAAA6QAAABMAAAAAAAAAAAAAAAAA9wAAAFtDb250ZW50X1R5cGVzXS54bWxQSwECLQAUAAIACACjacZO2abk4y4DAAAQCgAAEwAAAAAAAAAAAAAAAADoAQAARm9ybXVsYXMvU2VjdGlvbjEubVBLBQYAAAAAAwADAMIAAABjBQAAAAA=&quot;" command="SELECT * FROM [CurrentYear]"/>
  </connection>
</connections>
</file>

<file path=xl/sharedStrings.xml><?xml version="1.0" encoding="utf-8"?>
<sst xmlns="http://schemas.openxmlformats.org/spreadsheetml/2006/main" count="57859" uniqueCount="1751">
  <si>
    <t>Emg Levy (26) / Disaster R (28)</t>
  </si>
  <si>
    <t>0018</t>
  </si>
  <si>
    <t>0027</t>
  </si>
  <si>
    <t>0009</t>
  </si>
  <si>
    <t>0441</t>
  </si>
  <si>
    <t>0063</t>
  </si>
  <si>
    <t>0072</t>
  </si>
  <si>
    <t>0081</t>
  </si>
  <si>
    <t>0099</t>
  </si>
  <si>
    <t>0108</t>
  </si>
  <si>
    <t>0126</t>
  </si>
  <si>
    <t>0135</t>
  </si>
  <si>
    <t>0153</t>
  </si>
  <si>
    <t>0171</t>
  </si>
  <si>
    <t>0225</t>
  </si>
  <si>
    <t>0234</t>
  </si>
  <si>
    <t>0243</t>
  </si>
  <si>
    <t>0261</t>
  </si>
  <si>
    <t>0279</t>
  </si>
  <si>
    <t>0333</t>
  </si>
  <si>
    <t>0355</t>
  </si>
  <si>
    <t>0387</t>
  </si>
  <si>
    <t>0414</t>
  </si>
  <si>
    <t>0423</t>
  </si>
  <si>
    <t>0472</t>
  </si>
  <si>
    <t>0504</t>
  </si>
  <si>
    <t>0513</t>
  </si>
  <si>
    <t>0540</t>
  </si>
  <si>
    <t>0549</t>
  </si>
  <si>
    <t>0576</t>
  </si>
  <si>
    <t>0585</t>
  </si>
  <si>
    <t>0594</t>
  </si>
  <si>
    <t>0603</t>
  </si>
  <si>
    <t>0609</t>
  </si>
  <si>
    <t>0621</t>
  </si>
  <si>
    <t>0720</t>
  </si>
  <si>
    <t>0729</t>
  </si>
  <si>
    <t>0747</t>
  </si>
  <si>
    <t>0657</t>
  </si>
  <si>
    <t>0819</t>
  </si>
  <si>
    <t>0846</t>
  </si>
  <si>
    <t>0873</t>
  </si>
  <si>
    <t>0882</t>
  </si>
  <si>
    <t>0914</t>
  </si>
  <si>
    <t>0916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</si>
  <si>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</si>
  <si>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</si>
  <si>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</si>
  <si>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</si>
  <si>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</si>
  <si>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</si>
  <si>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</si>
  <si>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</si>
  <si>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</si>
  <si>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1079</t>
  </si>
  <si>
    <t>1080</t>
  </si>
  <si>
    <t>1082</t>
  </si>
  <si>
    <t>1089</t>
  </si>
  <si>
    <t>1093</t>
  </si>
  <si>
    <t>1095</t>
  </si>
  <si>
    <t>1107</t>
  </si>
  <si>
    <t>1116</t>
  </si>
  <si>
    <t>1134</t>
  </si>
  <si>
    <t>1152</t>
  </si>
  <si>
    <t>1197</t>
  </si>
  <si>
    <t>1206</t>
  </si>
  <si>
    <t>1211</t>
  </si>
  <si>
    <t>1215</t>
  </si>
  <si>
    <t>1218</t>
  </si>
  <si>
    <t>1221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</si>
  <si>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</si>
  <si>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</si>
  <si>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</si>
  <si>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</si>
  <si>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</si>
  <si>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</si>
  <si>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</si>
  <si>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</si>
  <si>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</si>
  <si>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</si>
  <si>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</si>
  <si>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</si>
  <si>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</si>
  <si>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</si>
  <si>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</si>
  <si>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</si>
  <si>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</si>
  <si>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</si>
  <si>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</si>
  <si>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</si>
  <si>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</si>
  <si>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</si>
  <si>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</si>
  <si>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</si>
  <si>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1917</t>
  </si>
  <si>
    <t>1926</t>
  </si>
  <si>
    <t>1935</t>
  </si>
  <si>
    <t>1944</t>
  </si>
  <si>
    <t>1953</t>
  </si>
  <si>
    <t>1963</t>
  </si>
  <si>
    <t>1965</t>
  </si>
  <si>
    <t>1970</t>
  </si>
  <si>
    <t>1972</t>
  </si>
  <si>
    <t>1975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</si>
  <si>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</si>
  <si>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</si>
  <si>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</si>
  <si>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</si>
  <si>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</si>
  <si>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</si>
  <si>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</si>
  <si>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</si>
  <si>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</si>
  <si>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</si>
  <si>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</si>
  <si>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</si>
  <si>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</si>
  <si>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</si>
  <si>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</si>
  <si>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</si>
  <si>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</si>
  <si>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</si>
  <si>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</si>
  <si>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</si>
  <si>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</si>
  <si>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2673</t>
  </si>
  <si>
    <t>2682</t>
  </si>
  <si>
    <t>2709</t>
  </si>
  <si>
    <t>2718</t>
  </si>
  <si>
    <t>2727</t>
  </si>
  <si>
    <t>2754</t>
  </si>
  <si>
    <t>2763</t>
  </si>
  <si>
    <t>2766</t>
  </si>
  <si>
    <t>2772</t>
  </si>
  <si>
    <t>2781</t>
  </si>
  <si>
    <t>2826</t>
  </si>
  <si>
    <t>2834</t>
  </si>
  <si>
    <t>2846</t>
  </si>
  <si>
    <t>2862</t>
  </si>
  <si>
    <t>2977</t>
  </si>
  <si>
    <t>2988</t>
  </si>
  <si>
    <t>3029</t>
  </si>
  <si>
    <t>3033</t>
  </si>
  <si>
    <t>3042</t>
  </si>
  <si>
    <t>3060</t>
  </si>
  <si>
    <t>3105</t>
  </si>
  <si>
    <t>3114</t>
  </si>
  <si>
    <t>3119</t>
  </si>
  <si>
    <t>3141</t>
  </si>
  <si>
    <t>3150</t>
  </si>
  <si>
    <t>3154</t>
  </si>
  <si>
    <t>3186</t>
  </si>
  <si>
    <t>3195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</si>
  <si>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</si>
  <si>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</si>
  <si>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</si>
  <si>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</si>
  <si>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</si>
  <si>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</si>
  <si>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</si>
  <si>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</si>
  <si>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</si>
  <si>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</si>
  <si>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3582</t>
  </si>
  <si>
    <t>3600</t>
  </si>
  <si>
    <t>3609</t>
  </si>
  <si>
    <t>3645</t>
  </si>
  <si>
    <t>3691</t>
  </si>
  <si>
    <t>3715</t>
  </si>
  <si>
    <t>3744</t>
  </si>
  <si>
    <t>3798</t>
  </si>
  <si>
    <t>3816</t>
  </si>
  <si>
    <t>3841</t>
  </si>
  <si>
    <t>3897</t>
  </si>
  <si>
    <t>3906</t>
  </si>
  <si>
    <t>3942</t>
  </si>
  <si>
    <t>3978</t>
  </si>
  <si>
    <t>4023</t>
  </si>
  <si>
    <t>4033</t>
  </si>
  <si>
    <t>4041</t>
  </si>
  <si>
    <t>4043</t>
  </si>
  <si>
    <t>4068</t>
  </si>
  <si>
    <t>4086</t>
  </si>
  <si>
    <t>4104</t>
  </si>
  <si>
    <t>4122</t>
  </si>
  <si>
    <t>4131</t>
  </si>
  <si>
    <t>4149</t>
  </si>
  <si>
    <t>4203</t>
  </si>
  <si>
    <t>4212</t>
  </si>
  <si>
    <t>4269</t>
  </si>
  <si>
    <t>4271</t>
  </si>
  <si>
    <t>4356</t>
  </si>
  <si>
    <t>4419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</si>
  <si>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</si>
  <si>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</si>
  <si>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</si>
  <si>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</si>
  <si>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</si>
  <si>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</si>
  <si>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</si>
  <si>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</si>
  <si>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</si>
  <si>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</si>
  <si>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</si>
  <si>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</si>
  <si>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</si>
  <si>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4644</t>
  </si>
  <si>
    <t>4662</t>
  </si>
  <si>
    <t>4689</t>
  </si>
  <si>
    <t>4725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</si>
  <si>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</si>
  <si>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</si>
  <si>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</si>
  <si>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</si>
  <si>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</si>
  <si>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</si>
  <si>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</si>
  <si>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</si>
  <si>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</si>
  <si>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</si>
  <si>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4787</t>
  </si>
  <si>
    <t>4788</t>
  </si>
  <si>
    <t>4797</t>
  </si>
  <si>
    <t>4824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</si>
  <si>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</si>
  <si>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</si>
  <si>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</si>
  <si>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</si>
  <si>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</si>
  <si>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</si>
  <si>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</si>
  <si>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</si>
  <si>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</si>
  <si>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5121</t>
  </si>
  <si>
    <t>5139</t>
  </si>
  <si>
    <t>5157</t>
  </si>
  <si>
    <t>5163</t>
  </si>
  <si>
    <t>5166</t>
  </si>
  <si>
    <t>5184</t>
  </si>
  <si>
    <t>5250</t>
  </si>
  <si>
    <t>5256</t>
  </si>
  <si>
    <t>5283</t>
  </si>
  <si>
    <t>5310</t>
  </si>
  <si>
    <t>5319</t>
  </si>
  <si>
    <t>5323</t>
  </si>
  <si>
    <t>5463</t>
  </si>
  <si>
    <t>5486</t>
  </si>
  <si>
    <t>5508</t>
  </si>
  <si>
    <t>5607</t>
  </si>
  <si>
    <t>5643</t>
  </si>
  <si>
    <t>5697</t>
  </si>
  <si>
    <t>5724</t>
  </si>
  <si>
    <t>5751</t>
  </si>
  <si>
    <t>5805</t>
  </si>
  <si>
    <t>5823</t>
  </si>
  <si>
    <t>5832</t>
  </si>
  <si>
    <t>5877</t>
  </si>
  <si>
    <t>5895</t>
  </si>
  <si>
    <t>5922</t>
  </si>
  <si>
    <t>5949</t>
  </si>
  <si>
    <t>5976</t>
  </si>
  <si>
    <t>5994</t>
  </si>
  <si>
    <t>6003</t>
  </si>
  <si>
    <t>6012</t>
  </si>
  <si>
    <t>6030</t>
  </si>
  <si>
    <t>6039</t>
  </si>
  <si>
    <t>6048</t>
  </si>
  <si>
    <t>6093</t>
  </si>
  <si>
    <t>6094</t>
  </si>
  <si>
    <t>6095</t>
  </si>
  <si>
    <t>6097</t>
  </si>
  <si>
    <t>6098</t>
  </si>
  <si>
    <t>6100</t>
  </si>
  <si>
    <t>6101</t>
  </si>
  <si>
    <t>6102</t>
  </si>
  <si>
    <t>6120</t>
  </si>
  <si>
    <t>6138</t>
  </si>
  <si>
    <t>6165</t>
  </si>
  <si>
    <t>6175</t>
  </si>
  <si>
    <t>6219</t>
  </si>
  <si>
    <t>6246</t>
  </si>
  <si>
    <t>6264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</si>
  <si>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</si>
  <si>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</si>
  <si>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</si>
  <si>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</si>
  <si>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</si>
  <si>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</si>
  <si>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</si>
  <si>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</si>
  <si>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</si>
  <si>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</si>
  <si>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6561</t>
  </si>
  <si>
    <t>6579</t>
  </si>
  <si>
    <t>6591</t>
  </si>
  <si>
    <t>6592</t>
  </si>
  <si>
    <t>6615</t>
  </si>
  <si>
    <t>6651</t>
  </si>
  <si>
    <t>6660</t>
  </si>
  <si>
    <t>6700</t>
  </si>
  <si>
    <t>6741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</si>
  <si>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</si>
  <si>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</si>
  <si>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</si>
  <si>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</si>
  <si>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</si>
  <si>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</si>
  <si>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</si>
  <si>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</si>
  <si>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</si>
  <si>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</si>
  <si>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</si>
  <si>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</si>
  <si>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6950</t>
  </si>
  <si>
    <t>6957</t>
  </si>
  <si>
    <t>6961</t>
  </si>
  <si>
    <t>6969</t>
  </si>
  <si>
    <t>6975</t>
  </si>
  <si>
    <t>6983</t>
  </si>
  <si>
    <t>6985</t>
  </si>
  <si>
    <t>6987</t>
  </si>
  <si>
    <t>6990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</si>
  <si>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</si>
  <si>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</si>
  <si>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</si>
  <si>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</si>
  <si>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</si>
  <si>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</si>
  <si>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</si>
  <si>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</si>
  <si>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</si>
  <si>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PCM</t>
  </si>
  <si>
    <t xml:space="preserve"> Title 1 Grants</t>
  </si>
  <si>
    <t xml:space="preserve"> Taxes Levied on Property</t>
  </si>
  <si>
    <t xml:space="preserve"> Utility Replacement Excise Tax</t>
  </si>
  <si>
    <t xml:space="preserve"> Income Surtaxes</t>
  </si>
  <si>
    <t xml:space="preserve"> Tuition\Transportation Received</t>
  </si>
  <si>
    <t xml:space="preserve"> Earnings on Investments</t>
  </si>
  <si>
    <t xml:space="preserve"> Nutrition Program Sales</t>
  </si>
  <si>
    <t xml:space="preserve"> Student Activities and Sales</t>
  </si>
  <si>
    <t xml:space="preserve"> Other Revenues from Local Sources</t>
  </si>
  <si>
    <t xml:space="preserve"> Revenue from Intermediary Sources</t>
  </si>
  <si>
    <t xml:space="preserve"> State Foundation Aid</t>
  </si>
  <si>
    <t xml:space="preserve"> Instructional Support State Aid</t>
  </si>
  <si>
    <t xml:space="preserve"> Other State Sources</t>
  </si>
  <si>
    <t xml:space="preserve"> Total Revenues</t>
  </si>
  <si>
    <t xml:space="preserve"> General Long-Term Debt Proceeds</t>
  </si>
  <si>
    <t xml:space="preserve"> Proceeds of Fixed Asset Dispositions</t>
  </si>
  <si>
    <t xml:space="preserve"> Total Revenues &amp; Other Sources</t>
  </si>
  <si>
    <t xml:space="preserve"> Beginning Fund Balance</t>
  </si>
  <si>
    <t xml:space="preserve"> Total Resources</t>
  </si>
  <si>
    <t xml:space="preserve"> *Instruction</t>
  </si>
  <si>
    <t xml:space="preserve"> Student Support Services</t>
  </si>
  <si>
    <t xml:space="preserve"> Instructional Staff Support Services</t>
  </si>
  <si>
    <t xml:space="preserve"> General Administration</t>
  </si>
  <si>
    <t xml:space="preserve"> Plant Operation and Maintenance</t>
  </si>
  <si>
    <t xml:space="preserve"> Student Transportation</t>
  </si>
  <si>
    <t xml:space="preserve"> *Total Support Services (lines 24-31)</t>
  </si>
  <si>
    <t>31A</t>
  </si>
  <si>
    <t xml:space="preserve"> *Noninstructional Programs</t>
  </si>
  <si>
    <t xml:space="preserve"> Facilities Acquisition and Construction</t>
  </si>
  <si>
    <t xml:space="preserve"> Debt Service</t>
  </si>
  <si>
    <t xml:space="preserve"> AEA Support - Direct to AEA</t>
  </si>
  <si>
    <t xml:space="preserve"> *Total Other Expenditures (lines 33-35)</t>
  </si>
  <si>
    <t>35A</t>
  </si>
  <si>
    <t>Total Expenditures</t>
  </si>
  <si>
    <t>Total Expenditures &amp; Other Uses</t>
  </si>
  <si>
    <t>Ending Fund Balance</t>
  </si>
  <si>
    <t>Total Requirements</t>
  </si>
  <si>
    <t xml:space="preserve">District No. </t>
  </si>
  <si>
    <t>Department of Management - Form S-AB</t>
  </si>
  <si>
    <t xml:space="preserve">Dist Number: </t>
  </si>
  <si>
    <t>Form 703</t>
  </si>
  <si>
    <t>Department of Management - Form S-W1</t>
  </si>
  <si>
    <t>Special Revenue</t>
  </si>
  <si>
    <t>Resources:</t>
  </si>
  <si>
    <t>Requirements:</t>
  </si>
  <si>
    <t xml:space="preserve"> Instruction</t>
  </si>
  <si>
    <t xml:space="preserve"> Noninstructional Programs</t>
  </si>
  <si>
    <t xml:space="preserve"> Debt Service (Principal, interest, fiscal charges)</t>
  </si>
  <si>
    <t>Department of Management - Form S-W2</t>
  </si>
  <si>
    <t>Proprietary</t>
  </si>
  <si>
    <t>Re-estimated</t>
  </si>
  <si>
    <t>Actual</t>
  </si>
  <si>
    <t>Debt Service</t>
  </si>
  <si>
    <t>Department of Management</t>
  </si>
  <si>
    <t>Project Name (A)</t>
  </si>
  <si>
    <t>(1)</t>
  </si>
  <si>
    <t>All Voted PPEL Loan agreements on this line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</si>
  <si>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</si>
  <si>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</si>
  <si>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</si>
  <si>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</si>
  <si>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</si>
  <si>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</si>
  <si>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</si>
  <si>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</si>
  <si>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</si>
  <si>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</si>
  <si>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</si>
  <si>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</si>
  <si>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</si>
  <si>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</si>
  <si>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</si>
  <si>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</si>
  <si>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</si>
  <si>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HLV</t>
  </si>
  <si>
    <t xml:space="preserve"> IDEA and Other Federal Sources</t>
  </si>
  <si>
    <t xml:space="preserve"> School/Building Administration</t>
  </si>
  <si>
    <t xml:space="preserve"> This row is intentionally left blank</t>
  </si>
  <si>
    <t>General (10)</t>
  </si>
  <si>
    <t>Management (22)</t>
  </si>
  <si>
    <t>PERL (24)</t>
  </si>
  <si>
    <t>Activity (21)</t>
  </si>
  <si>
    <t>Nutrition (61)</t>
  </si>
  <si>
    <t>Oth Entp (62-69)</t>
  </si>
  <si>
    <t>Total</t>
  </si>
  <si>
    <t>AGWSR</t>
  </si>
  <si>
    <t>AEA</t>
  </si>
  <si>
    <t>GENERAL OBLIGATION BONDS, REVENUE BONDS, LOANS, LEASE-PURCHASE PAYMENTS</t>
  </si>
  <si>
    <t>line 6.2</t>
  </si>
  <si>
    <t>BCLUW</t>
  </si>
  <si>
    <t>CAL</t>
  </si>
  <si>
    <t xml:space="preserve"> Business &amp; Central Administration</t>
  </si>
  <si>
    <t>GMG</t>
  </si>
  <si>
    <t>line 1.3 x272</t>
  </si>
  <si>
    <t>line 8.10 x274</t>
  </si>
  <si>
    <t>line 1.1 x249</t>
  </si>
  <si>
    <t>line 3.1 x266</t>
  </si>
  <si>
    <t>line 3.2 x265</t>
  </si>
  <si>
    <t>line 3.3 x264</t>
  </si>
  <si>
    <t>line 3.9 x268</t>
  </si>
  <si>
    <t>line 3.10 x273</t>
  </si>
  <si>
    <t>line 3.11 x269</t>
  </si>
  <si>
    <t>line 3.12 x446</t>
  </si>
  <si>
    <t>line 6.4 x386</t>
  </si>
  <si>
    <t>line 6.5 x387</t>
  </si>
  <si>
    <t>line 13.1 x388</t>
  </si>
  <si>
    <t>line 13.2 x389</t>
  </si>
  <si>
    <t>line 3.7 x259</t>
  </si>
  <si>
    <t>line 2.4 x531</t>
  </si>
  <si>
    <t>line 2.7 x535</t>
  </si>
  <si>
    <t>line 2.10 x539</t>
  </si>
  <si>
    <t>6096</t>
  </si>
  <si>
    <t xml:space="preserve"> Transfers In</t>
  </si>
  <si>
    <t>Transfers Out</t>
  </si>
  <si>
    <t xml:space="preserve"> Transfers In/Special Items/Upward Adj</t>
  </si>
  <si>
    <t>Transfers Out/Special Items/Down Adj</t>
  </si>
  <si>
    <t>CAM</t>
  </si>
  <si>
    <t>3168</t>
  </si>
  <si>
    <t>Sales Tax (33)</t>
  </si>
  <si>
    <t>Other Cap Proj</t>
  </si>
  <si>
    <t>This Column is Blank</t>
  </si>
  <si>
    <t>PPEL (36)</t>
  </si>
  <si>
    <t>(40)</t>
  </si>
  <si>
    <t>Capital Projects (30-39)</t>
  </si>
  <si>
    <t>(19)</t>
  </si>
  <si>
    <t>(20)</t>
  </si>
  <si>
    <t>(21)</t>
  </si>
  <si>
    <t>(22)</t>
  </si>
  <si>
    <t>(23)</t>
  </si>
  <si>
    <t>(24)</t>
  </si>
  <si>
    <t>(25)</t>
  </si>
  <si>
    <t>(26)</t>
  </si>
  <si>
    <t>line 8.39 x365</t>
  </si>
  <si>
    <t>line 9.10 x305</t>
  </si>
  <si>
    <t>line 4.18 x532</t>
  </si>
  <si>
    <t>line 4.26 x536</t>
  </si>
  <si>
    <t>line 4.34 x540</t>
  </si>
  <si>
    <t>line 6.14 x600</t>
  </si>
  <si>
    <t>line 6.15 x601</t>
  </si>
  <si>
    <t>line 13.15 x604</t>
  </si>
  <si>
    <t>line 13.16 x605</t>
  </si>
  <si>
    <t>line 4.4 x214</t>
  </si>
  <si>
    <t>Entrp(23)Equal(25) Lib(29)SpecRev(27)</t>
  </si>
  <si>
    <t xml:space="preserve"> Commercial &amp; Industrial State Replacement</t>
  </si>
  <si>
    <t>line 4.42 x553</t>
  </si>
  <si>
    <t>AidLevy-b334</t>
  </si>
  <si>
    <t>AidLevy-b335</t>
  </si>
  <si>
    <t>line 4.50 x218</t>
  </si>
  <si>
    <t>line 4.51 x219</t>
  </si>
  <si>
    <t>line 5.16 x300</t>
  </si>
  <si>
    <t>line 4.56 x270</t>
  </si>
  <si>
    <t>line 4.57 x271</t>
  </si>
  <si>
    <t>AidLevy-b319</t>
  </si>
  <si>
    <t>AidLevy-320</t>
  </si>
  <si>
    <t>AidLevy-b276</t>
  </si>
  <si>
    <t>line 7.28 x251</t>
  </si>
  <si>
    <t>line 4.70 x544</t>
  </si>
  <si>
    <t>line 4.78 x548</t>
  </si>
  <si>
    <t>line 2.13 x552</t>
  </si>
  <si>
    <t>Non-GO</t>
  </si>
  <si>
    <t>VPPEL Loan Paid by VPPEL Taxes or GO Bond Amount Paid by Budget Year Debt Service Taxes =(J)</t>
  </si>
  <si>
    <t>AHSTW</t>
  </si>
  <si>
    <t>Department of Management Startup Instructions</t>
  </si>
  <si>
    <t>User Input</t>
  </si>
  <si>
    <t>Budget Year</t>
  </si>
  <si>
    <t>Prior Year</t>
  </si>
  <si>
    <t>FiscalYear</t>
  </si>
  <si>
    <t>Name</t>
  </si>
  <si>
    <t>6091</t>
  </si>
  <si>
    <t>Forecast Year 1</t>
  </si>
  <si>
    <t>Forecast Year 2</t>
  </si>
  <si>
    <t>Forecast Year 3</t>
  </si>
  <si>
    <t>Forecast Year 4</t>
  </si>
  <si>
    <t>GO</t>
  </si>
  <si>
    <r>
      <t xml:space="preserve">Type of Issue - Indicate 
</t>
    </r>
    <r>
      <rPr>
        <b/>
        <i/>
        <sz val="10"/>
        <rFont val="Times New Roman"/>
        <family val="1"/>
      </rPr>
      <t xml:space="preserve">GO </t>
    </r>
    <r>
      <rPr>
        <b/>
        <sz val="10"/>
        <rFont val="Times New Roman"/>
        <family val="1"/>
      </rPr>
      <t xml:space="preserve">(General Obligation Bond) or 
</t>
    </r>
    <r>
      <rPr>
        <b/>
        <i/>
        <sz val="10"/>
        <rFont val="Times New Roman"/>
        <family val="1"/>
      </rPr>
      <t xml:space="preserve">Non-GO 
</t>
    </r>
    <r>
      <rPr>
        <b/>
        <sz val="10"/>
        <rFont val="Times New Roman"/>
        <family val="1"/>
      </rPr>
      <t xml:space="preserve">(C) </t>
    </r>
  </si>
  <si>
    <t>Date   General Obligation Bond Certified to County Auditor 
(D)</t>
  </si>
  <si>
    <t>Amount Paid from Other Sources &amp; Fund Balance in Appropriate Fund 
-(I)</t>
  </si>
  <si>
    <t>Amount of Issue 
(B)</t>
  </si>
  <si>
    <t>Extra Data</t>
  </si>
  <si>
    <t>Difference</t>
  </si>
  <si>
    <t>07</t>
  </si>
  <si>
    <t>11</t>
  </si>
  <si>
    <t>13</t>
  </si>
  <si>
    <t>Control</t>
  </si>
  <si>
    <t>Notes</t>
  </si>
  <si>
    <t>01</t>
  </si>
  <si>
    <t>05</t>
  </si>
  <si>
    <t>09</t>
  </si>
  <si>
    <t>10</t>
  </si>
  <si>
    <t>12</t>
  </si>
  <si>
    <t>14</t>
  </si>
  <si>
    <t>15</t>
  </si>
  <si>
    <t>16</t>
  </si>
  <si>
    <t>Deadlines</t>
  </si>
  <si>
    <t>Dates in Code</t>
  </si>
  <si>
    <t>Date adjusted if falls on Weekend</t>
  </si>
  <si>
    <t>Name: School District Budget</t>
  </si>
  <si>
    <t>Dist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</si>
  <si>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</si>
  <si>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</si>
  <si>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</si>
  <si>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</si>
  <si>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</si>
  <si>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</si>
  <si>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</si>
  <si>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</si>
  <si>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</si>
  <si>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Alta-Aurelia</t>
  </si>
  <si>
    <t>Ames</t>
  </si>
  <si>
    <t>Anamosa</t>
  </si>
  <si>
    <t>Andrew</t>
  </si>
  <si>
    <t>Ankeny</t>
  </si>
  <si>
    <t>Aplington-Parkersburg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</si>
  <si>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</si>
  <si>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</si>
  <si>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</si>
  <si>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</si>
  <si>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</si>
  <si>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</si>
  <si>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</si>
  <si>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</si>
  <si>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</si>
  <si>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</si>
  <si>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</si>
  <si>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</si>
  <si>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Bondurant-Farrar</t>
  </si>
  <si>
    <t>Boone</t>
  </si>
  <si>
    <t>Boyden-Hull</t>
  </si>
  <si>
    <t>Boyer Valley</t>
  </si>
  <si>
    <t>Brooklyn-Guernsey-Malcom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</si>
  <si>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</si>
  <si>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</si>
  <si>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</si>
  <si>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</si>
  <si>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</si>
  <si>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</si>
  <si>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</si>
  <si>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</si>
  <si>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</si>
  <si>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</si>
  <si>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City</t>
  </si>
  <si>
    <t>Central Clayton</t>
  </si>
  <si>
    <t>Central De Witt</t>
  </si>
  <si>
    <t>Central Decatur</t>
  </si>
  <si>
    <t>Central Lee</t>
  </si>
  <si>
    <t>Central Lyon</t>
  </si>
  <si>
    <t>Central Springs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</si>
  <si>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</si>
  <si>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</si>
  <si>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</si>
  <si>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</si>
  <si>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</si>
  <si>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</si>
  <si>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</si>
  <si>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</si>
  <si>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</si>
  <si>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Clayton Ridge</t>
  </si>
  <si>
    <t>Clear Creek-Amana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</si>
  <si>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</si>
  <si>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</si>
  <si>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</si>
  <si>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</si>
  <si>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</si>
  <si>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</si>
  <si>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</si>
  <si>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</si>
  <si>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</si>
  <si>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</si>
  <si>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</si>
  <si>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</si>
  <si>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</si>
  <si>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</si>
  <si>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</si>
  <si>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</si>
  <si>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</si>
  <si>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</si>
  <si>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</si>
  <si>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</si>
  <si>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</si>
  <si>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</si>
  <si>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</si>
  <si>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</si>
  <si>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Durant</t>
  </si>
  <si>
    <t>Eagle Grove</t>
  </si>
  <si>
    <t>Earlham</t>
  </si>
  <si>
    <t>East Buchanan</t>
  </si>
  <si>
    <t>East Marshall</t>
  </si>
  <si>
    <t>East Mills</t>
  </si>
  <si>
    <t>East Sac County</t>
  </si>
  <si>
    <t>East Union</t>
  </si>
  <si>
    <t>Eastern Allamakee</t>
  </si>
  <si>
    <t>Easton Valley</t>
  </si>
  <si>
    <t>Eddyville-Blakesburg-Fremont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</si>
  <si>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</si>
  <si>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</si>
  <si>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</si>
  <si>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</si>
  <si>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</si>
  <si>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</si>
  <si>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</si>
  <si>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</si>
  <si>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</si>
  <si>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</si>
  <si>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</si>
  <si>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</si>
  <si>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</si>
  <si>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</si>
  <si>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</si>
  <si>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</si>
  <si>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</si>
  <si>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</si>
  <si>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</si>
  <si>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</si>
  <si>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</si>
  <si>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Greene County</t>
  </si>
  <si>
    <t>Grinnell-Newburg</t>
  </si>
  <si>
    <t>Griswold</t>
  </si>
  <si>
    <t>Grundy Center</t>
  </si>
  <si>
    <t>Guthrie Center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</si>
  <si>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</si>
  <si>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</si>
  <si>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</si>
  <si>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</si>
  <si>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</si>
  <si>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</si>
  <si>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</si>
  <si>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</si>
  <si>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</si>
  <si>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</si>
  <si>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</si>
  <si>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IKM-Manning</t>
  </si>
  <si>
    <t>Independence</t>
  </si>
  <si>
    <t>Indianola</t>
  </si>
  <si>
    <t>Interstate 35</t>
  </si>
  <si>
    <t>Iowa City</t>
  </si>
  <si>
    <t>Iowa Falls</t>
  </si>
  <si>
    <t>Iowa Valley</t>
  </si>
  <si>
    <t>Janesville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</si>
  <si>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</si>
  <si>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</si>
  <si>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</si>
  <si>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</si>
  <si>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</si>
  <si>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</si>
  <si>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</si>
  <si>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</si>
  <si>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</si>
  <si>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</si>
  <si>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Le Mars</t>
  </si>
  <si>
    <t>Lenox</t>
  </si>
  <si>
    <t>Lewis Central</t>
  </si>
  <si>
    <t>Linn-Mar</t>
  </si>
  <si>
    <t>Lisbon</t>
  </si>
  <si>
    <t>Logan-Magnolia</t>
  </si>
  <si>
    <t>Lone Tree</t>
  </si>
  <si>
    <t>Louisa-Muscatine</t>
  </si>
  <si>
    <t>Lu Verne</t>
  </si>
  <si>
    <t>Lynnville-Sully</t>
  </si>
  <si>
    <t>Madrid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</si>
  <si>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</si>
  <si>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</si>
  <si>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</si>
  <si>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</si>
  <si>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</si>
  <si>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</si>
  <si>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</si>
  <si>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</si>
  <si>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</si>
  <si>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Mediapolis</t>
  </si>
  <si>
    <t>Melcher-Dallas</t>
  </si>
  <si>
    <t>MFL Mar Mac</t>
  </si>
  <si>
    <t>Midland</t>
  </si>
  <si>
    <t>Mid-Prairie</t>
  </si>
  <si>
    <t>Missouri Valley</t>
  </si>
  <si>
    <t>Moc-Floyd Valley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</si>
  <si>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</si>
  <si>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</si>
  <si>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</si>
  <si>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</si>
  <si>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</si>
  <si>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</si>
  <si>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</si>
  <si>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</si>
  <si>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</si>
  <si>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</si>
  <si>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</si>
  <si>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</si>
  <si>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</si>
  <si>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 Hampton</t>
  </si>
  <si>
    <t>New London</t>
  </si>
  <si>
    <t>Newell-Fonda</t>
  </si>
  <si>
    <t>Newton</t>
  </si>
  <si>
    <t>Nodaway Valley</t>
  </si>
  <si>
    <t>North Butler</t>
  </si>
  <si>
    <t>North Cedar</t>
  </si>
  <si>
    <t>North Fayette Valley</t>
  </si>
  <si>
    <t>North Iowa</t>
  </si>
  <si>
    <t>North Kossuth</t>
  </si>
  <si>
    <t>North Linn</t>
  </si>
  <si>
    <t>North Mahaska</t>
  </si>
  <si>
    <t>North Polk</t>
  </si>
  <si>
    <t>North Scott</t>
  </si>
  <si>
    <t>North Tama</t>
  </si>
  <si>
    <t>North Union</t>
  </si>
  <si>
    <t>Northeast</t>
  </si>
  <si>
    <t>Northwood-Kensett</t>
  </si>
  <si>
    <t>Norwalk</t>
  </si>
  <si>
    <t>Odebolt Arthur Battle Creek Ida Grove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</si>
  <si>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</si>
  <si>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</si>
  <si>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</si>
  <si>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</si>
  <si>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</si>
  <si>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</si>
  <si>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</si>
  <si>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</si>
  <si>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</si>
  <si>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</si>
  <si>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</si>
  <si>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</si>
  <si>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</si>
  <si>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</si>
  <si>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</si>
  <si>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</si>
  <si>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</si>
  <si>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Prairie Valley</t>
  </si>
  <si>
    <t>Red Oak</t>
  </si>
  <si>
    <t>Remsen-Union</t>
  </si>
  <si>
    <t>Riceville</t>
  </si>
  <si>
    <t>River Valley</t>
  </si>
  <si>
    <t>Riverside</t>
  </si>
  <si>
    <t>Rock Valley</t>
  </si>
  <si>
    <t>Roland-Story</t>
  </si>
  <si>
    <t>Rudd-Rockford-Marble Rock</t>
  </si>
  <si>
    <t>Ruthven-Ayrshire</t>
  </si>
  <si>
    <t>Saydel</t>
  </si>
  <si>
    <t>Schaller-Crestland</t>
  </si>
  <si>
    <t>Schleswig</t>
  </si>
  <si>
    <t>Sergeant Bluff-Luton</t>
  </si>
  <si>
    <t>Seymour</t>
  </si>
  <si>
    <t>Sheldon</t>
  </si>
  <si>
    <t>Shenandoah</t>
  </si>
  <si>
    <t>Sibley-Ocheyedan</t>
  </si>
  <si>
    <t>Sidney</t>
  </si>
  <si>
    <t>Sigourney</t>
  </si>
  <si>
    <t>Sioux Center</t>
  </si>
  <si>
    <t>Sioux Central</t>
  </si>
  <si>
    <t>Sioux City</t>
  </si>
  <si>
    <t>Solon</t>
  </si>
  <si>
    <t>South Central Calhoun</t>
  </si>
  <si>
    <t>South Hamilton</t>
  </si>
  <si>
    <t>South O'Brien</t>
  </si>
  <si>
    <t>South Page</t>
  </si>
  <si>
    <t>South Tama</t>
  </si>
  <si>
    <t>South Winneshiek</t>
  </si>
  <si>
    <t>Southeast Polk</t>
  </si>
  <si>
    <t>Southeast Warren</t>
  </si>
  <si>
    <t>Southeast Webster-Grand</t>
  </si>
  <si>
    <t>Spencer</t>
  </si>
  <si>
    <t>Spirit Lake</t>
  </si>
  <si>
    <t>Springville</t>
  </si>
  <si>
    <t>St Ansgar</t>
  </si>
  <si>
    <t>Stanton</t>
  </si>
  <si>
    <t>Starmont</t>
  </si>
  <si>
    <t>Storm Lake</t>
  </si>
  <si>
    <t>Stratford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</si>
  <si>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</si>
  <si>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</si>
  <si>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</si>
  <si>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</si>
  <si>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</si>
  <si>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</si>
  <si>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</si>
  <si>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</si>
  <si>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</si>
  <si>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</si>
  <si>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Union</t>
  </si>
  <si>
    <t>United</t>
  </si>
  <si>
    <t>Urbandale</t>
  </si>
  <si>
    <t>Van Meter</t>
  </si>
  <si>
    <t>Villisca</t>
  </si>
  <si>
    <t>Vinton-Shellsburg</t>
  </si>
  <si>
    <t>Waco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</si>
  <si>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</si>
  <si>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</si>
  <si>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</si>
  <si>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</si>
  <si>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</si>
  <si>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</si>
  <si>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</si>
  <si>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</si>
  <si>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</si>
  <si>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</si>
  <si>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</si>
  <si>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</si>
  <si>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Central Valley</t>
  </si>
  <si>
    <t>West Delaware Co</t>
  </si>
  <si>
    <t>West Des Moines</t>
  </si>
  <si>
    <t>West Fork</t>
  </si>
  <si>
    <t>West Hancock</t>
  </si>
  <si>
    <t>West Harrison</t>
  </si>
  <si>
    <t>West Liberty</t>
  </si>
  <si>
    <t>West Lyon</t>
  </si>
  <si>
    <t>West Marshall</t>
  </si>
  <si>
    <t>West Monona</t>
  </si>
  <si>
    <t>West Sioux</t>
  </si>
  <si>
    <t>Western Dubuque Co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</si>
  <si>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</si>
  <si>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</si>
  <si>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</si>
  <si>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</si>
  <si>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</si>
  <si>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</si>
  <si>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</si>
  <si>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</si>
  <si>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</si>
  <si>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Dallas Center-Grimes Debt</t>
  </si>
  <si>
    <t>line 8.6 x335/336/334</t>
  </si>
  <si>
    <t>co</t>
  </si>
  <si>
    <t>PASTE IN LINE 6.2 to calculate effective UL Rate</t>
  </si>
  <si>
    <t>Van Buren County</t>
  </si>
  <si>
    <t>38</t>
  </si>
  <si>
    <t>78</t>
  </si>
  <si>
    <t>39</t>
  </si>
  <si>
    <t>25</t>
  </si>
  <si>
    <t>75</t>
  </si>
  <si>
    <t>68</t>
  </si>
  <si>
    <t>57</t>
  </si>
  <si>
    <t>42</t>
  </si>
  <si>
    <t>55</t>
  </si>
  <si>
    <t>03</t>
  </si>
  <si>
    <t>85</t>
  </si>
  <si>
    <t>53</t>
  </si>
  <si>
    <t>49</t>
  </si>
  <si>
    <t>77</t>
  </si>
  <si>
    <t>24</t>
  </si>
  <si>
    <t>50</t>
  </si>
  <si>
    <t>87</t>
  </si>
  <si>
    <t>06</t>
  </si>
  <si>
    <t>99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</si>
  <si>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</si>
  <si>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</si>
  <si>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</si>
  <si>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</si>
  <si>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</si>
  <si>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</si>
  <si>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</si>
  <si>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</si>
  <si>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</si>
  <si>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</si>
  <si>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</si>
  <si>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</si>
  <si>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</si>
  <si>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</si>
  <si>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</si>
  <si>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</si>
  <si>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</si>
  <si>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</si>
  <si>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</si>
  <si>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</si>
  <si>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</si>
  <si>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</si>
  <si>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</si>
  <si>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</si>
  <si>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</si>
  <si>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</si>
  <si>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</si>
  <si>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</si>
  <si>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</si>
  <si>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</si>
  <si>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</si>
  <si>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</si>
  <si>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</si>
  <si>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</si>
  <si>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</si>
  <si>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</si>
  <si>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</si>
  <si>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</si>
  <si>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</si>
  <si>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</si>
  <si>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</si>
  <si>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</si>
  <si>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</si>
  <si>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</si>
  <si>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</si>
  <si>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</si>
  <si>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</si>
  <si>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</si>
  <si>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</si>
  <si>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</si>
  <si>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</si>
  <si>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</si>
  <si>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</si>
  <si>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</si>
  <si>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</si>
  <si>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</si>
  <si>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</si>
  <si>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</si>
  <si>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</si>
  <si>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</si>
  <si>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</si>
  <si>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</si>
  <si>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</si>
  <si>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</si>
  <si>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66</t>
  </si>
  <si>
    <t>69</t>
  </si>
  <si>
    <t>72</t>
  </si>
  <si>
    <t>40</t>
  </si>
  <si>
    <t>89</t>
  </si>
  <si>
    <t>PASTE in 3.7 to get the Weight</t>
  </si>
  <si>
    <t>Reorgs For FY</t>
  </si>
  <si>
    <t>ISL Maximum Surtax</t>
  </si>
  <si>
    <t>ISL Maximum Percent</t>
  </si>
  <si>
    <t>VPPEL Maximum Surtax</t>
  </si>
  <si>
    <t>VPPEL Maximum Rate</t>
  </si>
  <si>
    <t>PERL Maximum Rate</t>
  </si>
  <si>
    <t>CashReserveLevyLimit</t>
  </si>
  <si>
    <t>FY19</t>
  </si>
  <si>
    <t>FY18</t>
  </si>
  <si>
    <t>Budget 2020</t>
  </si>
  <si>
    <t>Re-est. 2019</t>
  </si>
  <si>
    <t>Actual 2018</t>
  </si>
  <si>
    <t xml:space="preserve">Type of Issue - Indicate 
GO (General Obligation Bond) or 
Non-GO 
(C) </t>
  </si>
  <si>
    <t>Principal Due FY20                   (E)</t>
  </si>
  <si>
    <t>Interest Due FY20                               +(F)</t>
  </si>
  <si>
    <t>Bond Registration Due                FY20                                      +</t>
  </si>
  <si>
    <t>Total Obligation Due                FY20                              =(H)</t>
  </si>
  <si>
    <t>VPPEL Loan Paid by VPPEL Taxes or GO Bond Amount Paid by Budget Year Debt Servic</t>
  </si>
  <si>
    <t>Sales Tax multi-purpose room</t>
  </si>
  <si>
    <t>Sales Tax 2010 JH addition</t>
  </si>
  <si>
    <t>JH/HS School Addition 2013 - GO</t>
  </si>
  <si>
    <t>Pre Levy</t>
  </si>
  <si>
    <t>GO Bond - HS Addition</t>
  </si>
  <si>
    <t>Pre-Levy - HS Addition</t>
  </si>
  <si>
    <t>2012 Sales Tax</t>
  </si>
  <si>
    <t>2013 Sales Tax</t>
  </si>
  <si>
    <t>2014 Sales Tax</t>
  </si>
  <si>
    <t>Series 2010 GO - Refunding of 2001 GO Bonds</t>
  </si>
  <si>
    <t>Series 2009 QBOND-DMS</t>
  </si>
  <si>
    <t>Series 2010A QBOND-DY</t>
  </si>
  <si>
    <t>Series 2012 GO Bonds</t>
  </si>
  <si>
    <t>Series 2016 Sales Tax Revenue Bonds</t>
  </si>
  <si>
    <t>QZAB</t>
  </si>
  <si>
    <t>Refunding Bonds-2010 (High School Bonds)</t>
  </si>
  <si>
    <t>Pre-Pay 210 Bonds</t>
  </si>
  <si>
    <t>GOB-School Refunding Series 2012</t>
  </si>
  <si>
    <t>GOB-Series 2018</t>
  </si>
  <si>
    <t>New MS Building</t>
  </si>
  <si>
    <t>2015 Sales Tax Refunding Bonds</t>
  </si>
  <si>
    <t>General Obligation Bond 2012</t>
  </si>
  <si>
    <t>Revenue Bonds 2010</t>
  </si>
  <si>
    <t>Revenue Bonds 2012</t>
  </si>
  <si>
    <t>Bus Lease</t>
  </si>
  <si>
    <t>Computer Lease</t>
  </si>
  <si>
    <t>Prepayment Levy</t>
  </si>
  <si>
    <t>West Sioux Tax Revenue Refunding Bond</t>
  </si>
  <si>
    <t>2010 Sales Tax Bonds QSCB-JR/SR High</t>
  </si>
  <si>
    <t>2011 Sales Tax Revenue Bonds</t>
  </si>
  <si>
    <t>2015 GO Bonds-Gymnasium</t>
  </si>
  <si>
    <t>Surplus Levy for 2015 GO Bonds-Gymnasium</t>
  </si>
  <si>
    <t>Elem Bldg/Cafeteria/Baseball Complex</t>
  </si>
  <si>
    <t>Surplus levy to early pay 2014 GO Bonds</t>
  </si>
  <si>
    <t>Window Project - Sales Tax</t>
  </si>
  <si>
    <t>Bus Lease - Sales Tax</t>
  </si>
  <si>
    <t>Series 2008 GO Bonds - New Middle School</t>
  </si>
  <si>
    <t>Series 2009 GO Bonds - New Middle School</t>
  </si>
  <si>
    <t>Master Planning Series 2018</t>
  </si>
  <si>
    <t>Master Planning Series 2019</t>
  </si>
  <si>
    <t>Series 2017 Refunding Revenue Bonds</t>
  </si>
  <si>
    <t>Series 2009 Pre-Levy</t>
  </si>
  <si>
    <t>2010 GO  School Refi Bond</t>
  </si>
  <si>
    <t>Prepay</t>
  </si>
  <si>
    <t>2012 GO</t>
  </si>
  <si>
    <t>2013 GO</t>
  </si>
  <si>
    <t>2015 GO</t>
  </si>
  <si>
    <t>2016 AGO</t>
  </si>
  <si>
    <t>2016 BGO</t>
  </si>
  <si>
    <t>Revenue Bonds 2013</t>
  </si>
  <si>
    <t>Revenue Bonds 2014</t>
  </si>
  <si>
    <t>New addition-Elem/Remodel MS</t>
  </si>
  <si>
    <t>Technology Lease</t>
  </si>
  <si>
    <t>WWR 2013 Sales Tax Revenue Bonds-ESB</t>
  </si>
  <si>
    <t>WWR 2013 Sales Tax Revenue BondCRB&amp;T</t>
  </si>
  <si>
    <t>GO Bonds 2012A - Refunding</t>
  </si>
  <si>
    <t>* Interest savings due to prepayment of 2012A</t>
  </si>
  <si>
    <t>GO Bonds 2014 - Remodeling/Additions</t>
  </si>
  <si>
    <t>GO Bonds 2015 - Remodeling/Additions</t>
  </si>
  <si>
    <t>Revenue Bonds 2012 A</t>
  </si>
  <si>
    <t>Revenue Bonds 2012 B</t>
  </si>
  <si>
    <t>2008 General Fund Energy Savings</t>
  </si>
  <si>
    <t>2010 SILO Grant Project Revenue Bond</t>
  </si>
  <si>
    <t>2013 SILO Lincoln Boiler Project Revenue Bond</t>
  </si>
  <si>
    <t>GO Bond (5/1/2007)</t>
  </si>
  <si>
    <t>Sales Tax Bond (7/29/2008)</t>
  </si>
  <si>
    <t>Surplus GO Levy</t>
  </si>
  <si>
    <t>Titonka GO Bonds 2015</t>
  </si>
  <si>
    <t>Algona Middle School (SAVE) 2015</t>
  </si>
  <si>
    <t>Wilcox Auditorium (SAVE) 2016</t>
  </si>
  <si>
    <t>2013 GO Bonds Refunding Bonds</t>
  </si>
  <si>
    <t>2019 SAVE Revenue Bonds - East/West HVAC</t>
  </si>
  <si>
    <t>High School Bond Issue - 2012</t>
  </si>
  <si>
    <t>Alta Middle School Addition</t>
  </si>
  <si>
    <t>High School Addition</t>
  </si>
  <si>
    <t>Track Loan</t>
  </si>
  <si>
    <t>Tornado Safe Room</t>
  </si>
  <si>
    <t>Aurelia Construction</t>
  </si>
  <si>
    <t>2012 GO Bonds</t>
  </si>
  <si>
    <t>2013A GO Bonds</t>
  </si>
  <si>
    <t>2018 GO Bonds</t>
  </si>
  <si>
    <t>2019 GO Bonds to Be Issued</t>
  </si>
  <si>
    <t>2015 Sales Tax Revenue Bonds</t>
  </si>
  <si>
    <t>2016 Sales tax Revenue Bonds</t>
  </si>
  <si>
    <t>Redemption 2013A GO Bonds</t>
  </si>
  <si>
    <t>Redemption 2012 GO Bonds</t>
  </si>
  <si>
    <t>Apple Lease - July 2017 Classroom Devices</t>
  </si>
  <si>
    <t>Apple Lease - April 2018 - Lab Devices</t>
  </si>
  <si>
    <t>2013 GO Bonds</t>
  </si>
  <si>
    <t>2014 GO Bonds</t>
  </si>
  <si>
    <t>Sales Tax Revenue Bonds - Series 2010A</t>
  </si>
  <si>
    <t>Sales Tax Revenue Bonds - Series 2010B</t>
  </si>
  <si>
    <t>Sales Tax Revenue Bonds - Series 2010C</t>
  </si>
  <si>
    <t>Sales Tax Revenue Bonds - Series 2011A</t>
  </si>
  <si>
    <t>Sales Tax Revenue Bonds - Series 2011B</t>
  </si>
  <si>
    <t>Sales Tax Revenue Bonds - Series 2011C</t>
  </si>
  <si>
    <t>Sales Tax Revenue Bonds - Series 2012A</t>
  </si>
  <si>
    <t>Sales Tax Revenue Bonds - Series 2012B</t>
  </si>
  <si>
    <t>GO 2013A</t>
  </si>
  <si>
    <t>GO 2013B</t>
  </si>
  <si>
    <t>GO 2014</t>
  </si>
  <si>
    <t>GO 2015A</t>
  </si>
  <si>
    <t>GO 2018</t>
  </si>
  <si>
    <t>SAVE 2012</t>
  </si>
  <si>
    <t>SAVE 2014</t>
  </si>
  <si>
    <t>SAVE 2016</t>
  </si>
  <si>
    <t>Auditorium</t>
  </si>
  <si>
    <t>SILO Bonds</t>
  </si>
  <si>
    <t>2011 SILO Revenue Bond-Elementary Addition</t>
  </si>
  <si>
    <t>AMS Revenue Bonds, Series 2016</t>
  </si>
  <si>
    <t>2019 General Obligation Bonds</t>
  </si>
  <si>
    <t>2013 GO Refunding Bond</t>
  </si>
  <si>
    <t>2013 Revenue Bond</t>
  </si>
  <si>
    <t>SILO Bond Expansion Project 2015</t>
  </si>
  <si>
    <t>New HS- GO Refunding Bonds 2016</t>
  </si>
  <si>
    <t>New HS- GO Bonds - 2010</t>
  </si>
  <si>
    <t>New HS- Sales Tax Refunding Bonds - 2015</t>
  </si>
  <si>
    <t>MS Renovations - GO Bond</t>
  </si>
  <si>
    <t>GO Bonds-Series 2004</t>
  </si>
  <si>
    <t>GO Bonds -Series 2019 PRE-LEVY  (up to $5,950,000)</t>
  </si>
  <si>
    <t>Apple Lease Purchase</t>
  </si>
  <si>
    <t>SAVE Revenue Bonds 2015</t>
  </si>
  <si>
    <t>Non-Go</t>
  </si>
  <si>
    <t>GO Bond</t>
  </si>
  <si>
    <t>Sales Tax Bond</t>
  </si>
  <si>
    <t>2009 School Sales Tax Bonds-MS/HS Multipurpose Addition</t>
  </si>
  <si>
    <t>GO Refunding Bond</t>
  </si>
  <si>
    <t>2009 Sales Tax Revenue Bonds</t>
  </si>
  <si>
    <t>2012 Sales Tax Revenue Bonds</t>
  </si>
  <si>
    <t>July 2018 Sales Tax Bond Issuance</t>
  </si>
  <si>
    <t>Musco Light Lease (FB)  FY24</t>
  </si>
  <si>
    <t>Musco Light Lease (SB) FY24</t>
  </si>
  <si>
    <t>Musco Light Lease (BB)  FY24</t>
  </si>
  <si>
    <t>Dell Financial  FY20</t>
  </si>
  <si>
    <t>Apple FY21</t>
  </si>
  <si>
    <t>2018 GO BONDS</t>
  </si>
  <si>
    <t>2016A GO Bonds - Crossover Refunding 2008</t>
  </si>
  <si>
    <t>2016B GO Bonds</t>
  </si>
  <si>
    <t>2017 GO Bonds</t>
  </si>
  <si>
    <t>2013 Sales Tax Bonds (Elementary)</t>
  </si>
  <si>
    <t>prelevy</t>
  </si>
  <si>
    <t>2011 Revenue Bonds Issued December 2011</t>
  </si>
  <si>
    <t>Bonds</t>
  </si>
  <si>
    <t>2009 GO Refunding Bonds</t>
  </si>
  <si>
    <t>2012 GO Refunding Bonds</t>
  </si>
  <si>
    <t>2013 GO Refunding Bonds</t>
  </si>
  <si>
    <t>2015 GO Refunding Bonds</t>
  </si>
  <si>
    <t>2018 GO Bond</t>
  </si>
  <si>
    <t>Ipad Lease</t>
  </si>
  <si>
    <t>HS GEOTHERMAL PROJECT</t>
  </si>
  <si>
    <t>GO bonds</t>
  </si>
  <si>
    <t>revenue bond series 2012</t>
  </si>
  <si>
    <t>SST - REVENUE BOND 2009 SERIES A</t>
  </si>
  <si>
    <t>SST - REVENUE BOND 2009 SERIES B</t>
  </si>
  <si>
    <t>SST - REVENUE BOND 2009 SERIES C</t>
  </si>
  <si>
    <t xml:space="preserve">SST - REVENUE BOND 2012 SERIES </t>
  </si>
  <si>
    <t>Sales Tax Bond Series 2010</t>
  </si>
  <si>
    <t>RK Dixon Lease</t>
  </si>
  <si>
    <t>2016 SAVE - Refunding 2010</t>
  </si>
  <si>
    <t>2012 REVENUE BONDS</t>
  </si>
  <si>
    <t>2015 GO BONDS</t>
  </si>
  <si>
    <t>Sales Tax Capital Loan Notes</t>
  </si>
  <si>
    <t>General Obligation School Bond - Series</t>
  </si>
  <si>
    <t>Advanced Refinancing Series 2011</t>
  </si>
  <si>
    <t>Series 2013</t>
  </si>
  <si>
    <t>General Obligation School Refunding Bonds</t>
  </si>
  <si>
    <t>QSCB Sale</t>
  </si>
  <si>
    <t>SAVE Tax Revenue Bonds 2010</t>
  </si>
  <si>
    <t>SAVE Tax Revenue (advance refunding)</t>
  </si>
  <si>
    <t>2016 GO Issue</t>
  </si>
  <si>
    <t>2015 GO Issue</t>
  </si>
  <si>
    <t>2012 $2.66 Refunding Bond</t>
  </si>
  <si>
    <t>2011 $3.95 Refunding Bond</t>
  </si>
  <si>
    <t>2014 $8 GO Bond</t>
  </si>
  <si>
    <t>2009 $3.7 QSCB</t>
  </si>
  <si>
    <t>2010 $7.38 Revenue Bond</t>
  </si>
  <si>
    <t>2017 Revenue Bond Refinance</t>
  </si>
  <si>
    <t>2017 GO Issue</t>
  </si>
  <si>
    <t>Surplus Levy to Prepay GO Bonds</t>
  </si>
  <si>
    <t>2016 HS Wrestling Room</t>
  </si>
  <si>
    <t>2018-A Lakeview Renovation &amp; Addition</t>
  </si>
  <si>
    <t>Lakeview Renovation &amp; Addition-USDA</t>
  </si>
  <si>
    <t>Lakeview Renv.&amp;Addition-Chariton Valley Elec Coop.</t>
  </si>
  <si>
    <t>Lakeview Renv.&amp;Addition-NE MO Elec Power Coop.</t>
  </si>
  <si>
    <t>Student Technology Lease</t>
  </si>
  <si>
    <t>Staff Technology Lease</t>
  </si>
  <si>
    <t>2018 Building Project</t>
  </si>
  <si>
    <t>Revenue Bonds</t>
  </si>
  <si>
    <t>GO Bonds</t>
  </si>
  <si>
    <t>Apple Lease #1</t>
  </si>
  <si>
    <t>Apple Lease #2</t>
  </si>
  <si>
    <t>Go Bonds - Prepay</t>
  </si>
  <si>
    <t>High School</t>
  </si>
  <si>
    <t>Gym Project</t>
  </si>
  <si>
    <t>Track / Transportation / HVAC project</t>
  </si>
  <si>
    <t>Iowa Energy Loan Elementary Boiler</t>
  </si>
  <si>
    <t>Gen Bond Issue-North Elem Refi Mar 2010</t>
  </si>
  <si>
    <t>2015 Sales Tax Rev Bond-Track/Field/Bus Barn</t>
  </si>
  <si>
    <t>Surplus Debt Service Levy</t>
  </si>
  <si>
    <t>Sales Tax Revenue Bond, Series 2014</t>
  </si>
  <si>
    <t>2010 SAVE Bonds</t>
  </si>
  <si>
    <t>Statewide Sales Tax Debt</t>
  </si>
  <si>
    <t>Band and Vocal Addition</t>
  </si>
  <si>
    <t>2018 Elementary School GO Bond</t>
  </si>
  <si>
    <t>2019 Elementary School GO Bond</t>
  </si>
  <si>
    <t>Phase III and IV Refinance</t>
  </si>
  <si>
    <t>GO Bonds 2018</t>
  </si>
  <si>
    <t>Series 2012</t>
  </si>
  <si>
    <t>Series 2015</t>
  </si>
  <si>
    <t>Series 2016</t>
  </si>
  <si>
    <t>Series 2017</t>
  </si>
  <si>
    <t>Series 2018</t>
  </si>
  <si>
    <t>Series 2019</t>
  </si>
  <si>
    <t>Series 2018 SAVE Bonds</t>
  </si>
  <si>
    <t>Series 2018 SAVE Refunding</t>
  </si>
  <si>
    <t>2017 Sales Tax Revenue Bond</t>
  </si>
  <si>
    <t>2018 Sales Tax Revenue Bond</t>
  </si>
  <si>
    <t>2013 Revenue Bonds</t>
  </si>
  <si>
    <t>2016 Refunding Bonds</t>
  </si>
  <si>
    <t>2017 Bond Anticipation Notes</t>
  </si>
  <si>
    <t>2018 Bus Lease-Purchase</t>
  </si>
  <si>
    <t>2005 Series - HS Bond $725,000</t>
  </si>
  <si>
    <t>2013 Series - HS/ES Bond Crossover</t>
  </si>
  <si>
    <t>Surplus Levy</t>
  </si>
  <si>
    <t>Series 2012 (Prairie Hill 1st Issue)</t>
  </si>
  <si>
    <t>Series 2013 (Prairie Hill 2nd Issue)</t>
  </si>
  <si>
    <t>Series 2014 (2006 refund)</t>
  </si>
  <si>
    <t>Series 2015 (refund 2009 A&amp;B)</t>
  </si>
  <si>
    <t>Series 2016A (HS, Elem. Remodel 1st issue)</t>
  </si>
  <si>
    <t>Series 2016B (MS &amp; Recital Hall 07 refund)</t>
  </si>
  <si>
    <t>Series 2017 (HS, Elem. Remodel 2nd issue)</t>
  </si>
  <si>
    <t>Series 2018A (HS, Elem, Remodel 3rd issue)</t>
  </si>
  <si>
    <t>Series 2018B (2001, 2008 refund)</t>
  </si>
  <si>
    <t>Series 2019 (HS, Elem. Remodel 4th issue)</t>
  </si>
  <si>
    <t>ECC Save Note</t>
  </si>
  <si>
    <t>HS/Elem. Remodel Note (estimate)</t>
  </si>
  <si>
    <t>2016 Revenue Bond Refinance/Refunding</t>
  </si>
  <si>
    <t>Series 2012 A Bonds</t>
  </si>
  <si>
    <t>Series 2012 B Bonds</t>
  </si>
  <si>
    <t>Early childhood project sales tax 2011</t>
  </si>
  <si>
    <t>2010 GO School Bonds</t>
  </si>
  <si>
    <t>2010 School Sales Tax Bonds</t>
  </si>
  <si>
    <t>2016A Revenue Bonds</t>
  </si>
  <si>
    <t>2016B Revenue Bonds</t>
  </si>
  <si>
    <t>QSCB</t>
  </si>
  <si>
    <t>2017A Revenue Bonds</t>
  </si>
  <si>
    <t>2017B Revenue Bonds</t>
  </si>
  <si>
    <t>2019 Revenue Bonds</t>
  </si>
  <si>
    <t>2002 GO Refunding Bond</t>
  </si>
  <si>
    <t>2012 GO Refunding Bond</t>
  </si>
  <si>
    <t>School Bonds dated 6/25/2015</t>
  </si>
  <si>
    <t>School Bonds dated 11/30/2010 (QSCB)</t>
  </si>
  <si>
    <t>Refunding Bonds dated 2/15/2012</t>
  </si>
  <si>
    <t>Refunding Bond dated 3/24/2010</t>
  </si>
  <si>
    <t>School Bonds dated 2/26/2019</t>
  </si>
  <si>
    <t>4,925 Mil QSCB Sales Service Bond 12/8/10</t>
  </si>
  <si>
    <t>Bond issue 2018-2019</t>
  </si>
  <si>
    <t>Non Go Issue 2012-2013</t>
  </si>
  <si>
    <t>FY14 Revenue Bond Issue</t>
  </si>
  <si>
    <t>FY15 Revenue Bond Issue</t>
  </si>
  <si>
    <t>Rural Econ Dev Loan - SIEC Nov 2010</t>
  </si>
  <si>
    <t>SAVE Revenue Refunding Bonds Series 2015</t>
  </si>
  <si>
    <t>G.O. School Bonds Series 2017</t>
  </si>
  <si>
    <t>Surplus Levy to Pre-Pay G.O. Bonds</t>
  </si>
  <si>
    <t>2010B, PPEL GO Bonds (TR HS)</t>
  </si>
  <si>
    <t>2010A, Debt Service GO Bonds (TR HS)</t>
  </si>
  <si>
    <t>2010 SAVE Revenue Bonds (TR HS)</t>
  </si>
  <si>
    <t>2017 Teacher Computer Lease Agreement</t>
  </si>
  <si>
    <t>2019 1-1 Student Devices Agreement</t>
  </si>
  <si>
    <t>2017 Sales Tax Refunding Bonds</t>
  </si>
  <si>
    <t>Gym/Auditorium</t>
  </si>
  <si>
    <t>Pre-K Addition SAVE Bond</t>
  </si>
  <si>
    <t>Surplus Levy 2016 GO Bond Debt</t>
  </si>
  <si>
    <t>2012 School Sales (SWP) Tax Bonds</t>
  </si>
  <si>
    <t>2013 School Sales (SWP) Tax Bonds</t>
  </si>
  <si>
    <t>2014 School Sales (SWP) Tax Bonds</t>
  </si>
  <si>
    <t>2016 School Sales (SWP) Tax Bonds</t>
  </si>
  <si>
    <t>2018 School Sales (SWP) Tax Bonds</t>
  </si>
  <si>
    <t>GO Bonds Refinanced 4/2017</t>
  </si>
  <si>
    <t>Copier Lease</t>
  </si>
  <si>
    <t>Apple Computer Lease (??)</t>
  </si>
  <si>
    <t xml:space="preserve">  Revenue Bonds Series 2012</t>
  </si>
  <si>
    <t xml:space="preserve">  Revenue Bonds Series 2013</t>
  </si>
  <si>
    <t xml:space="preserve">  Revenue Bonds Series 2014</t>
  </si>
  <si>
    <t xml:space="preserve">  Revenue Bonds Series 2015</t>
  </si>
  <si>
    <t xml:space="preserve">  Revenue Bonds Series 2016</t>
  </si>
  <si>
    <t xml:space="preserve">  Revenue Bonds Series 2017</t>
  </si>
  <si>
    <t xml:space="preserve">  Revenue Bonds Series 2018A</t>
  </si>
  <si>
    <t xml:space="preserve">  Revenue Bonds Series 2018B</t>
  </si>
  <si>
    <t>Tax Revenue Bond</t>
  </si>
  <si>
    <t>Series 2018 GO Bond</t>
  </si>
  <si>
    <t>Series2019 GO Bond</t>
  </si>
  <si>
    <t>210 Refinancing Bond</t>
  </si>
  <si>
    <t>GO SCHOOL REFUNDING BONDS, 2014</t>
  </si>
  <si>
    <t>PRELIMINARY Apple 1:1 Lease Purchase FY20</t>
  </si>
  <si>
    <t>Sales Tax Revenue Refinancing Bond</t>
  </si>
  <si>
    <t>GO CROSSOVER BONDS - ELEM</t>
  </si>
  <si>
    <t>SALES TAX REVENUE BONDS</t>
  </si>
  <si>
    <t>Refunding Bonds</t>
  </si>
  <si>
    <t>Revenue Bonds-Gym Project</t>
  </si>
  <si>
    <t>2016 STR Bond-2010 Elem School</t>
  </si>
  <si>
    <t>2017 GO Bond-HS Gym/Shop Addition</t>
  </si>
  <si>
    <t>Prepayment levy 2017 GO bond</t>
  </si>
  <si>
    <t xml:space="preserve">2015 Sales Tax bonds </t>
  </si>
  <si>
    <t xml:space="preserve">2019 General Obligation School Bonds </t>
  </si>
  <si>
    <t>Elementary Buidling Rev Bond - 2010</t>
  </si>
  <si>
    <t>Elementary Buiding GO Bond - 2010</t>
  </si>
  <si>
    <t>Bus Lease - 801-3182284-000 2017</t>
  </si>
  <si>
    <t>Bus Loan - 13368 2018</t>
  </si>
  <si>
    <t>Elementary Building GO Bond - Prepayment</t>
  </si>
  <si>
    <t>GO School Refunding Bond, Series 2012</t>
  </si>
  <si>
    <t>Refunding Sales Tax Revenue Bonds, 2013</t>
  </si>
  <si>
    <t>New Gym and Classroom Addition</t>
  </si>
  <si>
    <t>Revenue Bond</t>
  </si>
  <si>
    <t>2013 GO Bonds Refunded</t>
  </si>
  <si>
    <t>205 Sales Tax Loan</t>
  </si>
  <si>
    <t>2017 January Bus Lease</t>
  </si>
  <si>
    <t>2018 Computer Lease</t>
  </si>
  <si>
    <t>2018 Bus Lease</t>
  </si>
  <si>
    <t>2019 Copier Lease</t>
  </si>
  <si>
    <t>2018 School Bus/Propane Bus Leases</t>
  </si>
  <si>
    <t>2013 Sales Tax Revenue Bonds</t>
  </si>
  <si>
    <t>2012 Musco Lighting</t>
  </si>
  <si>
    <t>2009 Roof QZAB</t>
  </si>
  <si>
    <t>Refunding Series 2007 GO Bonds</t>
  </si>
  <si>
    <t>2008 2.8 Revenue Bonds</t>
  </si>
  <si>
    <t>2018 9.5 Revenue Bonds</t>
  </si>
  <si>
    <t>Exira-EHK 2018 Bond</t>
  </si>
  <si>
    <t>Refinanced Exira-EHK Bond</t>
  </si>
  <si>
    <t>G.O. Bons FHS Improvements 2013</t>
  </si>
  <si>
    <t>Sales Tax FMS HVAC 2011</t>
  </si>
  <si>
    <t>Sales Tax ELEM HVAC 2017</t>
  </si>
  <si>
    <t>FY20 Surplus Debt Levy, Prepay 2013 G.O.</t>
  </si>
  <si>
    <t>Sales Tax Rev Refunding Bond Series 2016</t>
  </si>
  <si>
    <t>GO Bond Series 2016 - Duncombe</t>
  </si>
  <si>
    <t>Surplus Levy for 2016 GO Bond</t>
  </si>
  <si>
    <t xml:space="preserve">Ind Tech, Gym, Daycare - 2019 </t>
  </si>
  <si>
    <t>Science Wing</t>
  </si>
  <si>
    <t>JH Renovation - Sales Tax Bond - 2010</t>
  </si>
  <si>
    <t>High School Addisions/Bus Barn/BB Field</t>
  </si>
  <si>
    <t>GO Bond Year 2011- Gym/Auditorium Refi</t>
  </si>
  <si>
    <t>Prepayment Levy / New Debt / Abatement (do not edit line)</t>
  </si>
  <si>
    <t>GO Bonds / Series 2011 / High School Project</t>
  </si>
  <si>
    <t>GO Bonds / Series 2012 / High School Project</t>
  </si>
  <si>
    <t>GO Bonds / Series 2013 / High School Project</t>
  </si>
  <si>
    <t>GO Bonds / Series 2014 / Refunding (Middle School)</t>
  </si>
  <si>
    <t>GO Bonds / Series 2018 / 2018 Referendum</t>
  </si>
  <si>
    <t>GO Bonds / Series 2019 / 2018 Referendum</t>
  </si>
  <si>
    <t>Sales Tax / Series 2012 / High School Project</t>
  </si>
  <si>
    <t>Sales Tax / Series 2013 / High School Project</t>
  </si>
  <si>
    <t>non-GO</t>
  </si>
  <si>
    <t>Consumer Energy/USDA</t>
  </si>
  <si>
    <t>2012 GO Refunding (HS 1st Issue)</t>
  </si>
  <si>
    <t>2015 GO Refunding (HS 2nd/3rd)</t>
  </si>
  <si>
    <t>2014 SAVE Tax Rev (New Gym)</t>
  </si>
  <si>
    <t>2018 SAVE Rev (Activity Complex)</t>
  </si>
  <si>
    <t>HVAC Improvement Project 2013</t>
  </si>
  <si>
    <t>Refunding GO Bonds</t>
  </si>
  <si>
    <t>2018 GO Bonds/Graettinger and Terril Addition</t>
  </si>
  <si>
    <t>Prepayment Levy/2018 GO Bonds</t>
  </si>
  <si>
    <t>Prepayment /with SAVE/2018 GO Bonds</t>
  </si>
  <si>
    <t>2016 Elementary</t>
  </si>
  <si>
    <t>Surplus to pay GO Bonds</t>
  </si>
  <si>
    <t xml:space="preserve">2009 GO Bond </t>
  </si>
  <si>
    <t>2009 Consumers Energy No Interest Loan</t>
  </si>
  <si>
    <t>2009 Revenue Bond</t>
  </si>
  <si>
    <t>School Bus Lease Summer 2016</t>
  </si>
  <si>
    <t>School Bus Lease Summer 2018</t>
  </si>
  <si>
    <t>School Bus Lease Summer 2019</t>
  </si>
  <si>
    <t>2017 Elementary School GO Bond</t>
  </si>
  <si>
    <t>2012 Revenue Bond</t>
  </si>
  <si>
    <t>Series 2016 Revenue Bond</t>
  </si>
  <si>
    <t>Dell Server lease</t>
  </si>
  <si>
    <t>SALES TAX REVENUE BOND SERIES</t>
  </si>
  <si>
    <t>Front Addition</t>
  </si>
  <si>
    <t xml:space="preserve">CSI-APPLE LEASE </t>
  </si>
  <si>
    <t xml:space="preserve">APPLE FINANCIAL - 1:1 LEASE </t>
  </si>
  <si>
    <t>SAVE REV BOND HS GEO THERMAL</t>
  </si>
  <si>
    <t>GO BOND NEW MIDDLE SCHOOL</t>
  </si>
  <si>
    <t>2012 GO BOND</t>
  </si>
  <si>
    <t>2015 REVENUE BOND</t>
  </si>
  <si>
    <t>NON-GO</t>
  </si>
  <si>
    <t>MS/HS GO BOND</t>
  </si>
  <si>
    <t>SALES TAX REVENUE BOND</t>
  </si>
  <si>
    <t>Energy Management</t>
  </si>
  <si>
    <t xml:space="preserve">GO Bond </t>
  </si>
  <si>
    <t>GO Bond Surplus Levy</t>
  </si>
  <si>
    <t>Sales Tax Revenue Bonds</t>
  </si>
  <si>
    <t>Repayment GO Bond</t>
  </si>
  <si>
    <t>Save Loan</t>
  </si>
  <si>
    <t>Lease Purchase Apple Technology</t>
  </si>
  <si>
    <t>Tax Revenue Bond-Series 2017</t>
  </si>
  <si>
    <t>Silo</t>
  </si>
  <si>
    <t>District Office Copier Leases</t>
  </si>
  <si>
    <t>7-12 Laptops</t>
  </si>
  <si>
    <t>K-6 Laptops</t>
  </si>
  <si>
    <t>Elementary Renovation-Phase III</t>
  </si>
  <si>
    <t>2009 Sales Tax Bond</t>
  </si>
  <si>
    <t>Rev Bond - new JSHS</t>
  </si>
  <si>
    <t>GO Bond - new JSHS</t>
  </si>
  <si>
    <t>Rev Bonds-Football, Bus Garage &amp; tennis</t>
  </si>
  <si>
    <t>Rev Bonds - Softball/baseball</t>
  </si>
  <si>
    <t>Surplus/Advance Levy -GO</t>
  </si>
  <si>
    <t>GO Bond | Series 2010 | Crossover 2002</t>
  </si>
  <si>
    <t>GO Bond | Series 2014</t>
  </si>
  <si>
    <t>GO Bond | Series 2015</t>
  </si>
  <si>
    <t>GO Bond | Series 2016 | Refund 2007</t>
  </si>
  <si>
    <t>GO Bond | Series 2017 | Refund 2006B</t>
  </si>
  <si>
    <t>Refinance GO Bond | Series 2013</t>
  </si>
  <si>
    <t>SAVE Bond | Series 2012B</t>
  </si>
  <si>
    <t>SAVE Bond | Series 2017 | Refund 2011B</t>
  </si>
  <si>
    <t>SAVE Bond | Series 2017 | Refund 2011A</t>
  </si>
  <si>
    <t>CTE/Auditorium Building 2017 GO Bonds</t>
  </si>
  <si>
    <t>CTE/Auditorium Building 2018 REV Bonds</t>
  </si>
  <si>
    <t>(2) Buses for Student Transportation</t>
  </si>
  <si>
    <t>SAVE Series 2015</t>
  </si>
  <si>
    <t>SAVE Series 2016</t>
  </si>
  <si>
    <t>SAVE Series 2017A</t>
  </si>
  <si>
    <t>SAVE Series 2017B</t>
  </si>
  <si>
    <t>SAVE Capital Lease 1:1 chromebooks</t>
  </si>
  <si>
    <t>SAVE Series 2018A</t>
  </si>
  <si>
    <t>G.O. Series 2017C</t>
  </si>
  <si>
    <t>G.O. Series 2019</t>
  </si>
  <si>
    <t>Sales Tax Refund Bond</t>
  </si>
  <si>
    <t>Revenue Bond Series 2011</t>
  </si>
  <si>
    <t>GO Bond Series 2018</t>
  </si>
  <si>
    <t>GO Bond Series 2019</t>
  </si>
  <si>
    <t>Grand Junction Bldg Remodel Rev Bonds</t>
  </si>
  <si>
    <t>Jefferson Elem Bldg Refunding Bonds</t>
  </si>
  <si>
    <t>Iowa Energy Bank</t>
  </si>
  <si>
    <t>High School/Regional Career Academy</t>
  </si>
  <si>
    <t>High School/Regional Career Academy - 2nd offering</t>
  </si>
  <si>
    <t>2013 Sales Tax Bonds</t>
  </si>
  <si>
    <t>non-go</t>
  </si>
  <si>
    <t>Advance Levy GO</t>
  </si>
  <si>
    <t>G.O. School Refunding Bonds</t>
  </si>
  <si>
    <t>School Infrastructure Revenue Bonds</t>
  </si>
  <si>
    <t>Surplus Pre-Levy</t>
  </si>
  <si>
    <t>2019-Sales Tax Bond</t>
  </si>
  <si>
    <t>400,000 SAVE BOND</t>
  </si>
  <si>
    <t>Series 2016 School Sales Tax Revenue Bonds</t>
  </si>
  <si>
    <t>Series 2016 Sales Tax Refunding Bonds 2011</t>
  </si>
  <si>
    <t>Series 2012 School Sales Tax Revenue Bonds</t>
  </si>
  <si>
    <t>Series 2015A G.O.Bond</t>
  </si>
  <si>
    <t>Series 2015B G.O. Bond</t>
  </si>
  <si>
    <t>Sept 2018 copy machine lease</t>
  </si>
  <si>
    <t>Advance Levy-Elementary School GO 2017</t>
  </si>
  <si>
    <t>Elementary School GO 2017</t>
  </si>
  <si>
    <t>2012 Crossover Refunding Bonds</t>
  </si>
  <si>
    <t>School Infrastructure SAVE Revenue Bond</t>
  </si>
  <si>
    <t>2012 Energyh Management Loans</t>
  </si>
  <si>
    <t>Apple Capital Lease</t>
  </si>
  <si>
    <t>Sales Tax Revenue Bond - 2016 refinanced</t>
  </si>
  <si>
    <t>Sales Tax Revenue Bond - Stadium</t>
  </si>
  <si>
    <t>2013 Bonds GO School (Original 2005)</t>
  </si>
  <si>
    <t>2014 Revenue Bonds</t>
  </si>
  <si>
    <t>Series 2011A (Current Reduning of Series 2006B)</t>
  </si>
  <si>
    <t>Series 2014B (Refunding Series 2005)</t>
  </si>
  <si>
    <t>Series 2017 (Refunding 2007A)</t>
  </si>
  <si>
    <t>Pre Levy- Series 2019 GO Bonds</t>
  </si>
  <si>
    <t>Series 2010 (New Elem, Stadium, Trans, &amp; Parking)</t>
  </si>
  <si>
    <t>Series 2012 (New Aquatic Center)</t>
  </si>
  <si>
    <t>Series 2013 (Aquatic Center, OR Additon, Misc)</t>
  </si>
  <si>
    <t>Series 2014E (HS Renovation)</t>
  </si>
  <si>
    <t>Series 2015 (HS Renovation)</t>
  </si>
  <si>
    <t>2003 Elementary GO Bond</t>
  </si>
  <si>
    <t>2011 LECC Sales Tax Revenue Bond</t>
  </si>
  <si>
    <t>2018 Track &amp; Auditorium GO Bond</t>
  </si>
  <si>
    <t>2012 GO REFUNDING</t>
  </si>
  <si>
    <t>WELLNESS CENTER</t>
  </si>
  <si>
    <t>PREPAYMENT LEVY ON WELLNESS CENTER</t>
  </si>
  <si>
    <t>QSCBs - Revenue Bond Due 2024</t>
  </si>
  <si>
    <t>2002 High School Addiion - 2011 GO</t>
  </si>
  <si>
    <t>2010 Elem Geo-Thermal Project Revenue Bond</t>
  </si>
  <si>
    <t>Refunding 2013 Sales Tax Revenue Bonds</t>
  </si>
  <si>
    <t>Refunding Elementary/JH Addition</t>
  </si>
  <si>
    <t>Former NV GO bond</t>
  </si>
  <si>
    <t>Former Malvern revenue sales tax bond</t>
  </si>
  <si>
    <t>Surplus debt service levy to prepay 2014 GO bond</t>
  </si>
  <si>
    <t>CP-DNR Facilities Project 7/2014</t>
  </si>
  <si>
    <t>CP-AFN HVAC #3819 7/2016</t>
  </si>
  <si>
    <t>PPEL-Daimler Thomas Bus 11/2016</t>
  </si>
  <si>
    <t>CP-MSB Bleacher Project 9/2017</t>
  </si>
  <si>
    <t>PPEL-AFN 2-2018 Bus 9/1/2017</t>
  </si>
  <si>
    <t>2011 GO Refunding bonds - MV only</t>
  </si>
  <si>
    <t>2017 HS Remodel/Addition</t>
  </si>
  <si>
    <t>2018 Industrial Tech/Classrooms</t>
  </si>
  <si>
    <t xml:space="preserve">Longfellow </t>
  </si>
  <si>
    <t>Refinance 2009</t>
  </si>
  <si>
    <t>Vernon</t>
  </si>
  <si>
    <t>2006 GO School Refunding Bonds, Series 2012A</t>
  </si>
  <si>
    <t>2004 GO School Refunding Bonds, Series 2012B</t>
  </si>
  <si>
    <t>Sales Tax Revenue Bonds, Series 2013</t>
  </si>
  <si>
    <t>Sales Tax Revenue Bonds, Series 2017</t>
  </si>
  <si>
    <t>016 SAVE REFUNDING BONDS%</t>
  </si>
  <si>
    <t>QSCB,  Series 2010</t>
  </si>
  <si>
    <t>Sales Tax Revenue Bond, Series 2011</t>
  </si>
  <si>
    <t>QSCB, Series 2011</t>
  </si>
  <si>
    <t>Sales Tax Revenue Bond, Series 2012</t>
  </si>
  <si>
    <t>Sales Tax Revenue Bond, Series 2016A</t>
  </si>
  <si>
    <t>Sales Tax Revenu Bond, Series 2016B</t>
  </si>
  <si>
    <t>School Infrastructure Sales, Service, &amp; Use</t>
  </si>
  <si>
    <t>2013 Issue</t>
  </si>
  <si>
    <t>2015A GO BONDS SERIES</t>
  </si>
  <si>
    <t>2015B GO BONDS SERIES</t>
  </si>
  <si>
    <t>2009 QSCB SCHOOL SALES TAX BONDS</t>
  </si>
  <si>
    <t>2010 SCHOOL SALES TAX BONDS</t>
  </si>
  <si>
    <t>PREPAYMENT ON GO BONDS</t>
  </si>
  <si>
    <t>Sales Tax / Series 2010 / New Money</t>
  </si>
  <si>
    <t>GO Bonds / Series 2014 / New Money</t>
  </si>
  <si>
    <t>Prepayment Levy / Series 2014 / Abatement</t>
  </si>
  <si>
    <t>2012 GO Building Remodel Project</t>
  </si>
  <si>
    <t>2013 Save Building Remodel Project</t>
  </si>
  <si>
    <t>2015 Save Gym Project</t>
  </si>
  <si>
    <t>2018 GO Middle School</t>
  </si>
  <si>
    <t>2019 GO Middle School (preliminary)</t>
  </si>
  <si>
    <t>HS Gym/ Classes Bond</t>
  </si>
  <si>
    <t>HS Gym/Classes Bond SAVE</t>
  </si>
  <si>
    <t>2013 GO School Refunding (MS Addition)</t>
  </si>
  <si>
    <t>2017 Sales Tax Revenue Bods (Sinking Fund)</t>
  </si>
  <si>
    <t>Bluebird Bus Lease</t>
  </si>
  <si>
    <t>2012 bonds</t>
  </si>
  <si>
    <t>2018 bonds</t>
  </si>
  <si>
    <t>2019 bonds</t>
  </si>
  <si>
    <t>Sales Tax Bonds</t>
  </si>
  <si>
    <t>2013 Addition &amp; Rennovation Project</t>
  </si>
  <si>
    <t>$700,000 Sales Tax Revenue Bonds</t>
  </si>
  <si>
    <t>Middle School/Wellness Center Revenue Bond</t>
  </si>
  <si>
    <t>Iowa Energy Bank Loan</t>
  </si>
  <si>
    <t>GO High School Remodel 12-1-12</t>
  </si>
  <si>
    <t>GO Refunding 11-15-16</t>
  </si>
  <si>
    <t>SAVE High School Remaining 7-1-09</t>
  </si>
  <si>
    <t>SAVE Refinanced 12-8-15</t>
  </si>
  <si>
    <t>SAVE Stadium Project 4-13-16</t>
  </si>
  <si>
    <t>Additional Levy for retiring bonds</t>
  </si>
  <si>
    <t>MS/HS Addition - 2012</t>
  </si>
  <si>
    <t>Go Bond Series 2017</t>
  </si>
  <si>
    <t>Go Bond Series 2018</t>
  </si>
  <si>
    <t>Sales Tax Revenue RefI Bonds</t>
  </si>
  <si>
    <t>2011 School Sales Tax Bond</t>
  </si>
  <si>
    <t>2016 General Obligation Tax Bond</t>
  </si>
  <si>
    <t>GO Bond Series 2016</t>
  </si>
  <si>
    <t>GO Bond Series 2017</t>
  </si>
  <si>
    <t>Revenue Bond Series 2018</t>
  </si>
  <si>
    <t xml:space="preserve">GO Bonds </t>
  </si>
  <si>
    <t>Qualified School Construction Bonds - 2009</t>
  </si>
  <si>
    <t>Revenue Bonds - Sales Tax Loan 2015</t>
  </si>
  <si>
    <t>Athletic Sales Tax Bond</t>
  </si>
  <si>
    <t>HS Addition Sales Tax Bond</t>
  </si>
  <si>
    <t>Apple Computer Lease</t>
  </si>
  <si>
    <t>HS Renovation/Track Project Revenue Bond</t>
  </si>
  <si>
    <t>2011 GO School Refunding Bonds</t>
  </si>
  <si>
    <t>Surplus levy</t>
  </si>
  <si>
    <t>2015 School Sales Tax Bond</t>
  </si>
  <si>
    <t>2011 General Obligation Bond</t>
  </si>
  <si>
    <t>2013 General Obligation Bond</t>
  </si>
  <si>
    <t>2017A General Obligation Bond</t>
  </si>
  <si>
    <t>Debt Service Prepayment Levy</t>
  </si>
  <si>
    <t>Revenue Bonds, Series 2013</t>
  </si>
  <si>
    <t>Revenue Bonds, Series 2014</t>
  </si>
  <si>
    <t>2016 Sales Tax Refunding of Series 2009</t>
  </si>
  <si>
    <t>2018 Secondary Building GO Bond</t>
  </si>
  <si>
    <t>GO Bond- $2.87 M Refunding 10-01-10</t>
  </si>
  <si>
    <t>GO Bond- $5.205 M Refunding 05-01-15</t>
  </si>
  <si>
    <t>GO Bond- $5.84 M Refunding 12-01-16</t>
  </si>
  <si>
    <t>GO Bond- $21.755 M Capital Project 06-01-17</t>
  </si>
  <si>
    <t>ST Bond- $12.278 M Refunding 12-01-17</t>
  </si>
  <si>
    <t>ST Bond- $12.278 M Capital Project 07-09-18</t>
  </si>
  <si>
    <t>Pre-Levy $10 M Bond Sale 06-2019</t>
  </si>
  <si>
    <t>2013 GO Bond - MS/HS</t>
  </si>
  <si>
    <t>2014 GO Bond - MS/HS</t>
  </si>
  <si>
    <t>2015 GO Bond - MS/HS</t>
  </si>
  <si>
    <t>2016 GO Bond - MS/HS</t>
  </si>
  <si>
    <t>2017 GO Bond - MS/HS</t>
  </si>
  <si>
    <t>2013A Revenue Bond - MS/HS</t>
  </si>
  <si>
    <t>2013B Revenue Bond - MS/HS</t>
  </si>
  <si>
    <t>BCIG Elementary Addition #1 (FY12-13)</t>
  </si>
  <si>
    <t>BCIG Elementary Addition #2 (FY 15-16)</t>
  </si>
  <si>
    <t>Acces/HVAC/Classrm. Remodel 2018</t>
  </si>
  <si>
    <t>Series 2011 Sales Tax Revenue Bonds</t>
  </si>
  <si>
    <t>Series 2017 GO Refunding Bonds</t>
  </si>
  <si>
    <t>Series 2019 GO Refunding Bonds</t>
  </si>
  <si>
    <t>2014 SAVE Revenue Bond</t>
  </si>
  <si>
    <t>GO Bond, 2018 Series</t>
  </si>
  <si>
    <t>GO Bond - Pre Levy</t>
  </si>
  <si>
    <t>SAVE</t>
  </si>
  <si>
    <t>$6.967M RB 2017</t>
  </si>
  <si>
    <t>$8.895M RB 2013</t>
  </si>
  <si>
    <t>$9.49M RB 2012B</t>
  </si>
  <si>
    <t>2015 GO School Refunding Bonds</t>
  </si>
  <si>
    <t>N/A</t>
  </si>
  <si>
    <t>2018 GO School Refunding Bonds</t>
  </si>
  <si>
    <t>GEO Thermal</t>
  </si>
  <si>
    <t>2017 GO BOND</t>
  </si>
  <si>
    <t>2018 SAVE BOND</t>
  </si>
  <si>
    <t>2017 GO BOND- prepayment</t>
  </si>
  <si>
    <t>2013 GO Bond</t>
  </si>
  <si>
    <t>2014 GO Bond</t>
  </si>
  <si>
    <t>2015 GO Bond A</t>
  </si>
  <si>
    <t>2015 GO Bond B</t>
  </si>
  <si>
    <t>2016 Sales Tax Bond</t>
  </si>
  <si>
    <t>2017 Sales Tax Bond</t>
  </si>
  <si>
    <t>2019 GO Bond - HS Ind Tech/Wrestling</t>
  </si>
  <si>
    <t xml:space="preserve">2011 Revenue Bonds </t>
  </si>
  <si>
    <t>2015 Rev Refunding Bands</t>
  </si>
  <si>
    <t>2015 Rev Unrefunded Bonds</t>
  </si>
  <si>
    <t>Dec 2015 School Infrastructure Sales</t>
  </si>
  <si>
    <t>Oct 2016 School Infrastructure Sales</t>
  </si>
  <si>
    <t>Oct 2017 School Infrastructure Sales</t>
  </si>
  <si>
    <t>Sept 2018 School Infrastructure Sales</t>
  </si>
  <si>
    <t>October 2018 Capital Loan Notes</t>
  </si>
  <si>
    <t>Apple Lease Agreement</t>
  </si>
  <si>
    <t>SILO Bonds-Series 2011</t>
  </si>
  <si>
    <t>GO Bonds-Series 2017</t>
  </si>
  <si>
    <t>Middle Scool/High School Addition</t>
  </si>
  <si>
    <t>Surplus Tax Levy</t>
  </si>
  <si>
    <t>Middle School Classroom Addition - FY17</t>
  </si>
  <si>
    <t>Project NICHES Sales &amp; Service Revenue</t>
  </si>
  <si>
    <t>Bus Lease 2020</t>
  </si>
  <si>
    <t>Construction Loan 2019</t>
  </si>
  <si>
    <t>2018 GO Bond-High School/IPS</t>
  </si>
  <si>
    <t>2018 Rev Bonds Building Project</t>
  </si>
  <si>
    <t>Building Additions Sales Tax</t>
  </si>
  <si>
    <t>Apple Lease</t>
  </si>
  <si>
    <t>Elementary School Bond</t>
  </si>
  <si>
    <t>Sales Tax Levy</t>
  </si>
  <si>
    <t>2014-2015 Revenue Bonds</t>
  </si>
  <si>
    <t>COMPUTERS PURCHASE</t>
  </si>
  <si>
    <t>2015 ELEMENTARY GO BOND</t>
  </si>
  <si>
    <t>2015 ELEMNETARY GO BOND/NON TAX</t>
  </si>
  <si>
    <t>2013 General Obligation Bonds</t>
  </si>
  <si>
    <t>Additional Pre-Levy 2013 GO Bond</t>
  </si>
  <si>
    <t>2017 Revenue Bond</t>
  </si>
  <si>
    <t>2012 Sales Tax Refunding Bonds</t>
  </si>
  <si>
    <t>2015 GO Bond</t>
  </si>
  <si>
    <t>Prepayment Levy for 2014 GO Bond</t>
  </si>
  <si>
    <t>SAVE Revenue Bonds</t>
  </si>
  <si>
    <t>JH/HS Building Renovation 2017</t>
  </si>
  <si>
    <t>SAVE Revenue Bond 2018</t>
  </si>
  <si>
    <t>Wellness Center - 2016 - Sales Tax Bond</t>
  </si>
  <si>
    <t>East Elementary Building (SAVE)</t>
  </si>
  <si>
    <t>Middle School Building (SAVE)</t>
  </si>
  <si>
    <t>2008 Energy Notes</t>
  </si>
  <si>
    <t>Keokuk County Career Academy</t>
  </si>
  <si>
    <t>General Obligation Bond 2010</t>
  </si>
  <si>
    <t>General Obligation Bond 2013</t>
  </si>
  <si>
    <t>General Obligation 501 ( c)(3) Bond 2014</t>
  </si>
  <si>
    <t>General Obligation Refunding Bond 2016</t>
  </si>
  <si>
    <t>SAVE Bond 2017</t>
  </si>
  <si>
    <t>General Obligation Bond 2019</t>
  </si>
  <si>
    <t>Qualified School Construction Bonds, Series</t>
  </si>
  <si>
    <t>School Infrastructure Sales, Services, Use Tax Revenue Bonds, Series 2012</t>
  </si>
  <si>
    <t>School Infrastructure Sales, Services, Use Tax Revenue Bonds, Series 2013</t>
  </si>
  <si>
    <t>School Infrastructure Sales, Services, Use Tax Revenue Bonds, Series 2014</t>
  </si>
  <si>
    <t>School Infrastructure Sales, Services, Use Tax Revenue Bonds, Series 2015A</t>
  </si>
  <si>
    <t>School Infrastructure Sales, Services, Use Tax Revenue Bonds, Series 2015B</t>
  </si>
  <si>
    <t>School Infrastructure Sales, Services, Use Tax Revenue Bonds, Series 2017A</t>
  </si>
  <si>
    <t>School Infrastructure Sales, Services, Use Tax Revenue Bonds, Series 2017B</t>
  </si>
  <si>
    <t>School Infrastructure Sales, Services, Use Tax Revenue Bonds, Series 2018A</t>
  </si>
  <si>
    <t>School Infrastructure Sales, Services, Use Tax Revenue Bonds, Series 2019</t>
  </si>
  <si>
    <t>Capital Loan Notes</t>
  </si>
  <si>
    <t>GO BONDS</t>
  </si>
  <si>
    <t>CDI Leasing - Staff Macbooks - SAVE</t>
  </si>
  <si>
    <t>Copier Lease - SAVE</t>
  </si>
  <si>
    <t>Bus Leases - PPEL</t>
  </si>
  <si>
    <t>Apple Ipad Lease 4 yr - SAVE</t>
  </si>
  <si>
    <t>2011 Sales Tax Revenue Bonds '11 Fine Arts</t>
  </si>
  <si>
    <t>Copy Machine Lease June 2016</t>
  </si>
  <si>
    <t>GO Series 2014</t>
  </si>
  <si>
    <t>GO Series 2015</t>
  </si>
  <si>
    <t>2017A SAVE Revenue Refunding</t>
  </si>
  <si>
    <t>2017B SAVE Revenue Bonds</t>
  </si>
  <si>
    <t>Pre-Levy</t>
  </si>
  <si>
    <t>Gymnasiums</t>
  </si>
  <si>
    <t>MS/HS Remodel Project - 2015 GO</t>
  </si>
  <si>
    <t>Surplus Levy to PrePay GO Bonds</t>
  </si>
  <si>
    <t>2016 Dayton Addition/Refinance HVAC</t>
  </si>
  <si>
    <t>Bus Purchase</t>
  </si>
  <si>
    <t>2012 GO School Refunding Bonds</t>
  </si>
  <si>
    <t xml:space="preserve">2017 High School Addition </t>
  </si>
  <si>
    <t>GO Bond May 2015A</t>
  </si>
  <si>
    <t>GO Bond May 2015B</t>
  </si>
  <si>
    <t xml:space="preserve">Sales Tax Bond 2013 </t>
  </si>
  <si>
    <t>Sales Tax Bond 2015</t>
  </si>
  <si>
    <t>Sales Tax Bond 2016</t>
  </si>
  <si>
    <t>Sales Tax Bond 2018</t>
  </si>
  <si>
    <t>Advanced Funding Series 2015B GO Bond</t>
  </si>
  <si>
    <t>Fund #33 Refunded Revenue Bond (4/7/16)</t>
  </si>
  <si>
    <t>Fund #33 Revenue Bond (3/17/15)</t>
  </si>
  <si>
    <t>Fund #33 Revenue Bone (5/22/14)</t>
  </si>
  <si>
    <t>ENERGY LOAN</t>
  </si>
  <si>
    <t>BUS LOAN</t>
  </si>
  <si>
    <t>BONDS</t>
  </si>
  <si>
    <t xml:space="preserve">   Full Advance Refunding of Series 2009</t>
  </si>
  <si>
    <t xml:space="preserve">   GO Bons Series 2016-Issuance  7/01/16</t>
  </si>
  <si>
    <t>Elem 2017B GO School Refunding Bonds</t>
  </si>
  <si>
    <t>2017A Sales Tax Refunding Bonds</t>
  </si>
  <si>
    <t>HS Reno/Aud 2013 Sales Tax Bonds</t>
  </si>
  <si>
    <t>2012 Revenue Bonds - Athletic Complex</t>
  </si>
  <si>
    <t>2016 Refunding of 2008 &amp; 2009 GO Bonds</t>
  </si>
  <si>
    <t>Levy for Debt Service Prepayment of GO</t>
  </si>
  <si>
    <t>HS Remodel &amp; Additions - Sumner 2007</t>
  </si>
  <si>
    <t>HS Athletic Additions - Sumner 2007-SAVE</t>
  </si>
  <si>
    <t>MS Addition-Fredericksburg 2010-SAVE</t>
  </si>
  <si>
    <t>MS Addition-Fredericksburg -  GO Bonds</t>
  </si>
  <si>
    <t>Aquatic Center Refunded GO Bonds</t>
  </si>
  <si>
    <t>Elem/MS/HS Addition/Upgrade</t>
  </si>
  <si>
    <t>Auditorium/Wrestling Room Revenue Bond</t>
  </si>
  <si>
    <t>GO-School Refunding Bonds, Series 2016</t>
  </si>
  <si>
    <t>Revenue Bonds - Athletic Complex</t>
  </si>
  <si>
    <t>GO Bonds, Series 2018</t>
  </si>
  <si>
    <t xml:space="preserve">GO Bonds, Series 2019 </t>
  </si>
  <si>
    <t>Sewer</t>
  </si>
  <si>
    <t>Remodel</t>
  </si>
  <si>
    <t>GO - Bankers Trust</t>
  </si>
  <si>
    <t>New Middle School/Elementary Addition</t>
  </si>
  <si>
    <t>High School Addition/Remodel</t>
  </si>
  <si>
    <t>School Refunding Bonds - 2015</t>
  </si>
  <si>
    <t>2018A General Obligation School Refunding Bonds</t>
  </si>
  <si>
    <t>2018B General Obligation School Refunding Bonds</t>
  </si>
  <si>
    <t>2018C General Obligation School Refunding Bonds</t>
  </si>
  <si>
    <t>2018D General Obligation School Refunding Bonds</t>
  </si>
  <si>
    <t>2018E General Obligation School Bonds</t>
  </si>
  <si>
    <t>2019 GO School Bonds (Pre-Levy)</t>
  </si>
  <si>
    <t>SAVE Refunding Bond Series 2018A</t>
  </si>
  <si>
    <t>SAVE Refunding Bond Series 2018B</t>
  </si>
  <si>
    <t>2016A</t>
  </si>
  <si>
    <t>2016B</t>
  </si>
  <si>
    <t>2015SAVE</t>
  </si>
  <si>
    <t>$7.8 MM GO Bonds - 5/1/13</t>
  </si>
  <si>
    <t>$3.155 MM GO Bonds - 11/1/2005</t>
  </si>
  <si>
    <t>Revenue Bonds - 12/2015</t>
  </si>
  <si>
    <t xml:space="preserve">Wellness Center/Gymnasium - Sales Tax </t>
  </si>
  <si>
    <t xml:space="preserve">Buildings Infrastructure Repairs/Improvements </t>
  </si>
  <si>
    <t>Surplus Levy to Prepay</t>
  </si>
  <si>
    <t>Geothermal</t>
  </si>
  <si>
    <t>Solar</t>
  </si>
  <si>
    <t>2011 School Sales Tax Bonds</t>
  </si>
  <si>
    <t>2016 School Sales Tax Bonds</t>
  </si>
  <si>
    <t>School Bus Loan Payment</t>
  </si>
  <si>
    <t>2010 GO Scool Bonds</t>
  </si>
  <si>
    <t>2016 GO School Refunding Bonds</t>
  </si>
  <si>
    <t>2010 GO School Bonds (escrow payoff)</t>
  </si>
  <si>
    <t>2010 Energy Management (GF)</t>
  </si>
  <si>
    <t>Butler County REC Loan</t>
  </si>
  <si>
    <t>Pre-payment Levy</t>
  </si>
  <si>
    <t>2009 School Sales Tax Bonds</t>
  </si>
  <si>
    <t>2010 GF Energy Management CLN</t>
  </si>
  <si>
    <t>2012 School Sales Tax Bonds</t>
  </si>
  <si>
    <t>2015 GO Auditorium Bonds</t>
  </si>
  <si>
    <t>2016 GO Pre-School Bonds</t>
  </si>
  <si>
    <t>Pre-Levy Pre-School Bonds</t>
  </si>
  <si>
    <t>2011 Elementary Construction</t>
  </si>
  <si>
    <t>2013 Middle School Remodel</t>
  </si>
  <si>
    <t>2017 Bond Refinance</t>
  </si>
  <si>
    <t>2018 Waterloo Career Center</t>
  </si>
  <si>
    <t>2012 B Refunding</t>
  </si>
  <si>
    <t>2014 C Grant Ragan Elementary</t>
  </si>
  <si>
    <t>2016B Crossover Refunding (2009 GO Bond)</t>
  </si>
  <si>
    <t>2012 C Revenue Bond Refunding</t>
  </si>
  <si>
    <t>2013 C Revenue Bond</t>
  </si>
  <si>
    <t>2014 Revenue Bond Timberline</t>
  </si>
  <si>
    <t>2015 B Revenue Bond Timberline</t>
  </si>
  <si>
    <t>2017 A Revenue Bond Radiant Elem</t>
  </si>
  <si>
    <t>2018 A 2nd High School</t>
  </si>
  <si>
    <t>2019 2nd High School prelevy</t>
  </si>
  <si>
    <t>General Obligation Bonds, 2010</t>
  </si>
  <si>
    <t>Local Option Sales Tax Bonds., 2016</t>
  </si>
  <si>
    <t>ADVANCED LEVY GO BOND 2010</t>
  </si>
  <si>
    <t>Sales Tax revenue Bond</t>
  </si>
  <si>
    <t>High School Refunding Bonds Series 2010A</t>
  </si>
  <si>
    <t>High School G.O. Bonds Series 2011A</t>
  </si>
  <si>
    <t>Tax Revenue Bonds Series 2013</t>
  </si>
  <si>
    <t>G.O. School Refunding Bonds Series 2017</t>
  </si>
  <si>
    <t>HS Gym/Weight Room</t>
  </si>
  <si>
    <t>2006-A GO Bonds, MS</t>
  </si>
  <si>
    <t>2006-B GO Bonds, MS</t>
  </si>
  <si>
    <t>Local Option Sales Tax Refinance</t>
  </si>
  <si>
    <t>2018 GO Bonds, HS Act. Ctr/Ph 2</t>
  </si>
  <si>
    <t>2019 GO Bonds, Pre-Levy</t>
  </si>
  <si>
    <t>Elementary Addition</t>
  </si>
  <si>
    <t>General Obligation Bonds - Series 2016</t>
  </si>
  <si>
    <t>Sales Tax Revenue Bonds - 2017</t>
  </si>
  <si>
    <t>Refinanced Existing 2016</t>
  </si>
  <si>
    <t>New Series 2016</t>
  </si>
  <si>
    <t>New Auditorium/EC Center</t>
  </si>
  <si>
    <t>Bond Registration Due                FY20                                      +(G)</t>
  </si>
  <si>
    <t>Index</t>
  </si>
  <si>
    <t>Total Revenue and GO Bonds</t>
  </si>
  <si>
    <r>
      <t xml:space="preserve">Form includes </t>
    </r>
    <r>
      <rPr>
        <b/>
        <sz val="10"/>
        <rFont val="Times New Roman"/>
        <family val="1"/>
      </rPr>
      <t>ALL</t>
    </r>
    <r>
      <rPr>
        <sz val="10"/>
        <rFont val="Times New Roman"/>
        <family val="1"/>
      </rPr>
      <t xml:space="preserve"> long term debt.</t>
    </r>
  </si>
  <si>
    <t>Pick Another 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</si>
</sst>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#"/>
    <numFmt numFmtId="165" formatCode="0.0"/>
    <numFmt numFmtId="166" formatCode="0.000"/>
    <numFmt numFmtId="167" formatCode="0000"/>
    <numFmt numFmtId="168" formatCode="00000"/>
    <numFmt numFmtId="169" formatCode="#,##0.0"/>
    <numFmt numFmtId="170" formatCode="[$-409]mmmm\ d\,\ yyyy;@"/>
    <numFmt numFmtId="171" formatCode="0.00000"/>
    <numFmt numFmtId="172" formatCode="#,##0.000"/>
    <numFmt numFmtId="173" formatCode="_(* #,##0_);_(* \(#,##0\);_(* &quot;-&quot;??_);_(@_)"/>
    <numFmt numFmtId="174" formatCode="[$-F800]dddd\,\ mmmm\ dd\,\ yyyy"/>
    <numFmt numFmtId="175" formatCode="#,##0.00000"/>
  </numFmts>
  <fonts count="92" x14ac:knownFonts="1">
    <font>
      <sz val="8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ourier New"/>
      <family val="3"/>
    </font>
    <font>
      <sz val="14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sz val="10"/>
      <color indexed="12"/>
      <name val="Times New Roman"/>
      <family val="1"/>
    </font>
    <font>
      <sz val="10"/>
      <color indexed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name val="Arial"/>
      <family val="2"/>
    </font>
    <font>
      <sz val="8"/>
      <name val="Courier New"/>
      <family val="3"/>
    </font>
    <font>
      <sz val="10"/>
      <color indexed="9"/>
      <name val="Times New Roman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8"/>
      <name val="Courier New"/>
      <family val="3"/>
    </font>
    <font>
      <sz val="10"/>
      <color rgb="FF000000"/>
      <name val="Times New Roman"/>
      <family val="1"/>
    </font>
    <font>
      <sz val="8"/>
      <color theme="1"/>
      <name val="Courier New"/>
      <family val="3"/>
    </font>
    <font>
      <sz val="10"/>
      <color rgb="FF0000FF"/>
      <name val="Times New Roman"/>
      <family val="1"/>
    </font>
    <font>
      <sz val="8"/>
      <name val="Courier New"/>
      <family val="3"/>
    </font>
    <font>
      <sz val="8"/>
      <color theme="1"/>
      <name val="Courier New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2"/>
      <color rgb="FF9C0006"/>
      <name val="Calibri"/>
      <family val="2"/>
    </font>
    <font>
      <b/>
      <sz val="12"/>
      <color rgb="FFFA7D00"/>
      <name val="Calibri"/>
      <family val="2"/>
    </font>
    <font>
      <b/>
      <sz val="12"/>
      <color theme="0"/>
      <name val="Calibri"/>
      <family val="2"/>
    </font>
    <font>
      <i/>
      <sz val="12"/>
      <color rgb="FF7F7F7F"/>
      <name val="Calibri"/>
      <family val="2"/>
    </font>
    <font>
      <sz val="12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3F3F76"/>
      <name val="Calibri"/>
      <family val="2"/>
    </font>
    <font>
      <sz val="12"/>
      <color rgb="FFFA7D00"/>
      <name val="Calibri"/>
      <family val="2"/>
    </font>
    <font>
      <sz val="12"/>
      <color rgb="FF9C6500"/>
      <name val="Calibri"/>
      <family val="2"/>
    </font>
    <font>
      <b/>
      <sz val="12"/>
      <color rgb="FF3F3F3F"/>
      <name val="Calibri"/>
      <family val="2"/>
    </font>
    <font>
      <sz val="12"/>
      <color rgb="FFFF0000"/>
      <name val="Calibri"/>
      <family val="2"/>
    </font>
    <font>
      <sz val="8"/>
      <color theme="1"/>
      <name val="Courier New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b/>
      <sz val="8"/>
      <color rgb="FF3F3F3F"/>
      <name val="Courier New"/>
      <family val="2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1"/>
      <name val="Times New Roman"/>
      <family val="1"/>
    </font>
    <font>
      <sz val="12"/>
      <color rgb="FF0000FF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32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6" fillId="0" borderId="0"/>
    <xf numFmtId="0" fontId="31" fillId="0" borderId="0"/>
    <xf numFmtId="0" fontId="25" fillId="0" borderId="0"/>
    <xf numFmtId="0" fontId="25" fillId="0" borderId="0"/>
    <xf numFmtId="0" fontId="15" fillId="0" borderId="0"/>
    <xf numFmtId="43" fontId="36" fillId="0" borderId="0" applyFont="0" applyFill="0" applyBorder="0" applyAlignment="0" applyProtection="0"/>
    <xf numFmtId="0" fontId="8" fillId="0" borderId="0"/>
    <xf numFmtId="0" fontId="8" fillId="0" borderId="0"/>
    <xf numFmtId="0" fontId="25" fillId="0" borderId="0"/>
    <xf numFmtId="43" fontId="8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30" applyNumberFormat="0" applyFill="0" applyAlignment="0" applyProtection="0"/>
    <xf numFmtId="0" fontId="40" fillId="0" borderId="31" applyNumberFormat="0" applyFill="0" applyAlignment="0" applyProtection="0"/>
    <xf numFmtId="0" fontId="41" fillId="0" borderId="32" applyNumberFormat="0" applyFill="0" applyAlignment="0" applyProtection="0"/>
    <xf numFmtId="0" fontId="4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3" fillId="7" borderId="0" applyNumberFormat="0" applyBorder="0" applyAlignment="0" applyProtection="0"/>
    <xf numFmtId="0" fontId="44" fillId="8" borderId="0" applyNumberFormat="0" applyBorder="0" applyAlignment="0" applyProtection="0"/>
    <xf numFmtId="0" fontId="45" fillId="9" borderId="33" applyNumberFormat="0" applyAlignment="0" applyProtection="0"/>
    <xf numFmtId="0" fontId="46" fillId="10" borderId="34" applyNumberFormat="0" applyAlignment="0" applyProtection="0"/>
    <xf numFmtId="0" fontId="47" fillId="10" borderId="33" applyNumberFormat="0" applyAlignment="0" applyProtection="0"/>
    <xf numFmtId="0" fontId="48" fillId="0" borderId="35" applyNumberFormat="0" applyFill="0" applyAlignment="0" applyProtection="0"/>
    <xf numFmtId="0" fontId="49" fillId="11" borderId="36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38" applyNumberFormat="0" applyFill="0" applyAlignment="0" applyProtection="0"/>
    <xf numFmtId="0" fontId="5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53" fillId="32" borderId="0" applyNumberFormat="0" applyBorder="0" applyAlignment="0" applyProtection="0"/>
    <xf numFmtId="0" fontId="53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53" fillId="36" borderId="0" applyNumberFormat="0" applyBorder="0" applyAlignment="0" applyProtection="0"/>
    <xf numFmtId="0" fontId="7" fillId="0" borderId="0"/>
    <xf numFmtId="0" fontId="7" fillId="12" borderId="37" applyNumberFormat="0" applyFont="0" applyAlignment="0" applyProtection="0"/>
    <xf numFmtId="0" fontId="25" fillId="0" borderId="0"/>
    <xf numFmtId="0" fontId="7" fillId="0" borderId="0"/>
    <xf numFmtId="0" fontId="7" fillId="0" borderId="0"/>
    <xf numFmtId="0" fontId="33" fillId="0" borderId="0"/>
    <xf numFmtId="0" fontId="55" fillId="22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34" borderId="0" applyNumberFormat="0" applyBorder="0" applyAlignment="0" applyProtection="0"/>
    <xf numFmtId="0" fontId="55" fillId="14" borderId="0" applyNumberFormat="0" applyBorder="0" applyAlignment="0" applyProtection="0"/>
    <xf numFmtId="0" fontId="7" fillId="26" borderId="0" applyNumberFormat="0" applyBorder="0" applyAlignment="0" applyProtection="0"/>
    <xf numFmtId="0" fontId="56" fillId="13" borderId="0" applyNumberFormat="0" applyBorder="0" applyAlignment="0" applyProtection="0"/>
    <xf numFmtId="0" fontId="53" fillId="16" borderId="0" applyNumberFormat="0" applyBorder="0" applyAlignment="0" applyProtection="0"/>
    <xf numFmtId="0" fontId="55" fillId="26" borderId="0" applyNumberFormat="0" applyBorder="0" applyAlignment="0" applyProtection="0"/>
    <xf numFmtId="0" fontId="53" fillId="13" borderId="0" applyNumberFormat="0" applyBorder="0" applyAlignment="0" applyProtection="0"/>
    <xf numFmtId="0" fontId="7" fillId="18" borderId="0" applyNumberFormat="0" applyBorder="0" applyAlignment="0" applyProtection="0"/>
    <xf numFmtId="0" fontId="56" fillId="28" borderId="0" applyNumberFormat="0" applyBorder="0" applyAlignment="0" applyProtection="0"/>
    <xf numFmtId="0" fontId="7" fillId="15" borderId="0" applyNumberFormat="0" applyBorder="0" applyAlignment="0" applyProtection="0"/>
    <xf numFmtId="0" fontId="55" fillId="35" borderId="0" applyNumberFormat="0" applyBorder="0" applyAlignment="0" applyProtection="0"/>
    <xf numFmtId="0" fontId="55" fillId="23" borderId="0" applyNumberFormat="0" applyBorder="0" applyAlignment="0" applyProtection="0"/>
    <xf numFmtId="0" fontId="53" fillId="32" borderId="0" applyNumberFormat="0" applyBorder="0" applyAlignment="0" applyProtection="0"/>
    <xf numFmtId="0" fontId="55" fillId="18" borderId="0" applyNumberFormat="0" applyBorder="0" applyAlignment="0" applyProtection="0"/>
    <xf numFmtId="0" fontId="7" fillId="27" borderId="0" applyNumberFormat="0" applyBorder="0" applyAlignment="0" applyProtection="0"/>
    <xf numFmtId="0" fontId="55" fillId="27" borderId="0" applyNumberFormat="0" applyBorder="0" applyAlignment="0" applyProtection="0"/>
    <xf numFmtId="0" fontId="53" fillId="17" borderId="0" applyNumberFormat="0" applyBorder="0" applyAlignment="0" applyProtection="0"/>
    <xf numFmtId="0" fontId="56" fillId="24" borderId="0" applyNumberFormat="0" applyBorder="0" applyAlignment="0" applyProtection="0"/>
    <xf numFmtId="0" fontId="53" fillId="28" borderId="0" applyNumberFormat="0" applyBorder="0" applyAlignment="0" applyProtection="0"/>
    <xf numFmtId="0" fontId="56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31" borderId="0" applyNumberFormat="0" applyBorder="0" applyAlignment="0" applyProtection="0"/>
    <xf numFmtId="0" fontId="56" fillId="36" borderId="0" applyNumberFormat="0" applyBorder="0" applyAlignment="0" applyProtection="0"/>
    <xf numFmtId="0" fontId="53" fillId="20" borderId="0" applyNumberFormat="0" applyBorder="0" applyAlignment="0" applyProtection="0"/>
    <xf numFmtId="0" fontId="55" fillId="30" borderId="0" applyNumberFormat="0" applyBorder="0" applyAlignment="0" applyProtection="0"/>
    <xf numFmtId="0" fontId="55" fillId="15" borderId="0" applyNumberFormat="0" applyBorder="0" applyAlignment="0" applyProtection="0"/>
    <xf numFmtId="0" fontId="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4" borderId="0" applyNumberFormat="0" applyBorder="0" applyAlignment="0" applyProtection="0"/>
    <xf numFmtId="0" fontId="7" fillId="35" borderId="0" applyNumberFormat="0" applyBorder="0" applyAlignment="0" applyProtection="0"/>
    <xf numFmtId="0" fontId="55" fillId="19" borderId="0" applyNumberFormat="0" applyBorder="0" applyAlignment="0" applyProtection="0"/>
    <xf numFmtId="0" fontId="56" fillId="32" borderId="0" applyNumberFormat="0" applyBorder="0" applyAlignment="0" applyProtection="0"/>
    <xf numFmtId="0" fontId="56" fillId="20" borderId="0" applyNumberFormat="0" applyBorder="0" applyAlignment="0" applyProtection="0"/>
    <xf numFmtId="0" fontId="55" fillId="31" borderId="0" applyNumberFormat="0" applyBorder="0" applyAlignment="0" applyProtection="0"/>
    <xf numFmtId="0" fontId="7" fillId="14" borderId="0" applyNumberFormat="0" applyBorder="0" applyAlignment="0" applyProtection="0"/>
    <xf numFmtId="0" fontId="55" fillId="34" borderId="0" applyNumberFormat="0" applyBorder="0" applyAlignment="0" applyProtection="0"/>
    <xf numFmtId="0" fontId="56" fillId="17" borderId="0" applyNumberFormat="0" applyBorder="0" applyAlignment="0" applyProtection="0"/>
    <xf numFmtId="0" fontId="53" fillId="21" borderId="0" applyNumberFormat="0" applyBorder="0" applyAlignment="0" applyProtection="0"/>
    <xf numFmtId="0" fontId="56" fillId="21" borderId="0" applyNumberFormat="0" applyBorder="0" applyAlignment="0" applyProtection="0"/>
    <xf numFmtId="0" fontId="53" fillId="25" borderId="0" applyNumberFormat="0" applyBorder="0" applyAlignment="0" applyProtection="0"/>
    <xf numFmtId="0" fontId="56" fillId="25" borderId="0" applyNumberFormat="0" applyBorder="0" applyAlignment="0" applyProtection="0"/>
    <xf numFmtId="0" fontId="53" fillId="29" borderId="0" applyNumberFormat="0" applyBorder="0" applyAlignment="0" applyProtection="0"/>
    <xf numFmtId="0" fontId="56" fillId="29" borderId="0" applyNumberFormat="0" applyBorder="0" applyAlignment="0" applyProtection="0"/>
    <xf numFmtId="0" fontId="53" fillId="33" borderId="0" applyNumberFormat="0" applyBorder="0" applyAlignment="0" applyProtection="0"/>
    <xf numFmtId="0" fontId="56" fillId="33" borderId="0" applyNumberFormat="0" applyBorder="0" applyAlignment="0" applyProtection="0"/>
    <xf numFmtId="0" fontId="43" fillId="7" borderId="0" applyNumberFormat="0" applyBorder="0" applyAlignment="0" applyProtection="0"/>
    <xf numFmtId="0" fontId="57" fillId="7" borderId="0" applyNumberFormat="0" applyBorder="0" applyAlignment="0" applyProtection="0"/>
    <xf numFmtId="0" fontId="47" fillId="10" borderId="33" applyNumberFormat="0" applyAlignment="0" applyProtection="0"/>
    <xf numFmtId="0" fontId="58" fillId="10" borderId="33" applyNumberFormat="0" applyAlignment="0" applyProtection="0"/>
    <xf numFmtId="0" fontId="49" fillId="11" borderId="36" applyNumberFormat="0" applyAlignment="0" applyProtection="0"/>
    <xf numFmtId="0" fontId="59" fillId="11" borderId="36" applyNumberFormat="0" applyAlignment="0" applyProtection="0"/>
    <xf numFmtId="43" fontId="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61" fillId="6" borderId="0" applyNumberFormat="0" applyBorder="0" applyAlignment="0" applyProtection="0"/>
    <xf numFmtId="0" fontId="39" fillId="0" borderId="30" applyNumberFormat="0" applyFill="0" applyAlignment="0" applyProtection="0"/>
    <xf numFmtId="0" fontId="62" fillId="0" borderId="30" applyNumberFormat="0" applyFill="0" applyAlignment="0" applyProtection="0"/>
    <xf numFmtId="0" fontId="40" fillId="0" borderId="31" applyNumberFormat="0" applyFill="0" applyAlignment="0" applyProtection="0"/>
    <xf numFmtId="0" fontId="63" fillId="0" borderId="31" applyNumberFormat="0" applyFill="0" applyAlignment="0" applyProtection="0"/>
    <xf numFmtId="0" fontId="41" fillId="0" borderId="32" applyNumberFormat="0" applyFill="0" applyAlignment="0" applyProtection="0"/>
    <xf numFmtId="0" fontId="64" fillId="0" borderId="32" applyNumberFormat="0" applyFill="0" applyAlignment="0" applyProtection="0"/>
    <xf numFmtId="0" fontId="4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5" fillId="9" borderId="33" applyNumberFormat="0" applyAlignment="0" applyProtection="0"/>
    <xf numFmtId="0" fontId="65" fillId="9" borderId="33" applyNumberFormat="0" applyAlignment="0" applyProtection="0"/>
    <xf numFmtId="0" fontId="48" fillId="0" borderId="35" applyNumberFormat="0" applyFill="0" applyAlignment="0" applyProtection="0"/>
    <xf numFmtId="0" fontId="66" fillId="0" borderId="35" applyNumberFormat="0" applyFill="0" applyAlignment="0" applyProtection="0"/>
    <xf numFmtId="0" fontId="44" fillId="8" borderId="0" applyNumberFormat="0" applyBorder="0" applyAlignment="0" applyProtection="0"/>
    <xf numFmtId="0" fontId="67" fillId="8" borderId="0" applyNumberFormat="0" applyBorder="0" applyAlignment="0" applyProtection="0"/>
    <xf numFmtId="0" fontId="7" fillId="12" borderId="37" applyNumberFormat="0" applyFont="0" applyAlignment="0" applyProtection="0"/>
    <xf numFmtId="0" fontId="55" fillId="12" borderId="37" applyNumberFormat="0" applyFont="0" applyAlignment="0" applyProtection="0"/>
    <xf numFmtId="0" fontId="46" fillId="10" borderId="34" applyNumberFormat="0" applyAlignment="0" applyProtection="0"/>
    <xf numFmtId="0" fontId="68" fillId="10" borderId="34" applyNumberFormat="0" applyAlignment="0" applyProtection="0"/>
    <xf numFmtId="0" fontId="52" fillId="0" borderId="38" applyNumberFormat="0" applyFill="0" applyAlignment="0" applyProtection="0"/>
    <xf numFmtId="0" fontId="54" fillId="0" borderId="38" applyNumberFormat="0" applyFill="0" applyAlignment="0" applyProtection="0"/>
    <xf numFmtId="0" fontId="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/>
    <xf numFmtId="0" fontId="33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7" fillId="0" borderId="0"/>
    <xf numFmtId="0" fontId="33" fillId="0" borderId="0"/>
    <xf numFmtId="0" fontId="28" fillId="0" borderId="0">
      <alignment vertical="top"/>
    </xf>
    <xf numFmtId="9" fontId="8" fillId="0" borderId="0" applyFont="0" applyFill="0" applyBorder="0" applyAlignment="0" applyProtection="0"/>
    <xf numFmtId="0" fontId="6" fillId="0" borderId="0"/>
    <xf numFmtId="0" fontId="25" fillId="0" borderId="0"/>
    <xf numFmtId="0" fontId="5" fillId="0" borderId="0"/>
    <xf numFmtId="0" fontId="4" fillId="0" borderId="0"/>
    <xf numFmtId="0" fontId="4" fillId="12" borderId="37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37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43" fontId="3" fillId="0" borderId="0" applyFont="0" applyFill="0" applyBorder="0" applyAlignment="0" applyProtection="0"/>
    <xf numFmtId="0" fontId="3" fillId="12" borderId="37" applyNumberFormat="0" applyFont="0" applyAlignment="0" applyProtection="0"/>
    <xf numFmtId="0" fontId="7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37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43" fontId="3" fillId="0" borderId="0" applyFont="0" applyFill="0" applyBorder="0" applyAlignment="0" applyProtection="0"/>
    <xf numFmtId="0" fontId="3" fillId="12" borderId="3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2" fillId="0" borderId="0"/>
    <xf numFmtId="0" fontId="70" fillId="14" borderId="0" applyNumberFormat="0" applyBorder="0" applyAlignment="0" applyProtection="0"/>
    <xf numFmtId="0" fontId="70" fillId="18" borderId="0" applyNumberFormat="0" applyBorder="0" applyAlignment="0" applyProtection="0"/>
    <xf numFmtId="0" fontId="70" fillId="22" borderId="0" applyNumberFormat="0" applyBorder="0" applyAlignment="0" applyProtection="0"/>
    <xf numFmtId="0" fontId="70" fillId="26" borderId="0" applyNumberFormat="0" applyBorder="0" applyAlignment="0" applyProtection="0"/>
    <xf numFmtId="0" fontId="70" fillId="30" borderId="0" applyNumberFormat="0" applyBorder="0" applyAlignment="0" applyProtection="0"/>
    <xf numFmtId="0" fontId="70" fillId="34" borderId="0" applyNumberFormat="0" applyBorder="0" applyAlignment="0" applyProtection="0"/>
    <xf numFmtId="0" fontId="70" fillId="15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73" fillId="16" borderId="0" applyNumberFormat="0" applyBorder="0" applyAlignment="0" applyProtection="0"/>
    <xf numFmtId="0" fontId="73" fillId="20" borderId="0" applyNumberFormat="0" applyBorder="0" applyAlignment="0" applyProtection="0"/>
    <xf numFmtId="0" fontId="73" fillId="24" borderId="0" applyNumberFormat="0" applyBorder="0" applyAlignment="0" applyProtection="0"/>
    <xf numFmtId="0" fontId="73" fillId="28" borderId="0" applyNumberFormat="0" applyBorder="0" applyAlignment="0" applyProtection="0"/>
    <xf numFmtId="0" fontId="73" fillId="32" borderId="0" applyNumberFormat="0" applyBorder="0" applyAlignment="0" applyProtection="0"/>
    <xf numFmtId="0" fontId="73" fillId="36" borderId="0" applyNumberFormat="0" applyBorder="0" applyAlignment="0" applyProtection="0"/>
    <xf numFmtId="0" fontId="73" fillId="13" borderId="0" applyNumberFormat="0" applyBorder="0" applyAlignment="0" applyProtection="0"/>
    <xf numFmtId="0" fontId="73" fillId="17" borderId="0" applyNumberFormat="0" applyBorder="0" applyAlignment="0" applyProtection="0"/>
    <xf numFmtId="0" fontId="73" fillId="21" borderId="0" applyNumberFormat="0" applyBorder="0" applyAlignment="0" applyProtection="0"/>
    <xf numFmtId="0" fontId="73" fillId="25" borderId="0" applyNumberFormat="0" applyBorder="0" applyAlignment="0" applyProtection="0"/>
    <xf numFmtId="0" fontId="73" fillId="29" borderId="0" applyNumberFormat="0" applyBorder="0" applyAlignment="0" applyProtection="0"/>
    <xf numFmtId="0" fontId="73" fillId="33" borderId="0" applyNumberFormat="0" applyBorder="0" applyAlignment="0" applyProtection="0"/>
    <xf numFmtId="0" fontId="74" fillId="7" borderId="0" applyNumberFormat="0" applyBorder="0" applyAlignment="0" applyProtection="0"/>
    <xf numFmtId="0" fontId="75" fillId="10" borderId="33" applyNumberFormat="0" applyAlignment="0" applyProtection="0"/>
    <xf numFmtId="0" fontId="76" fillId="11" borderId="36" applyNumberFormat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6" borderId="0" applyNumberFormat="0" applyBorder="0" applyAlignment="0" applyProtection="0"/>
    <xf numFmtId="0" fontId="79" fillId="0" borderId="30" applyNumberFormat="0" applyFill="0" applyAlignment="0" applyProtection="0"/>
    <xf numFmtId="0" fontId="80" fillId="0" borderId="31" applyNumberFormat="0" applyFill="0" applyAlignment="0" applyProtection="0"/>
    <xf numFmtId="0" fontId="81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2" fillId="9" borderId="33" applyNumberFormat="0" applyAlignment="0" applyProtection="0"/>
    <xf numFmtId="0" fontId="83" fillId="0" borderId="35" applyNumberFormat="0" applyFill="0" applyAlignment="0" applyProtection="0"/>
    <xf numFmtId="0" fontId="84" fillId="8" borderId="0" applyNumberFormat="0" applyBorder="0" applyAlignment="0" applyProtection="0"/>
    <xf numFmtId="0" fontId="23" fillId="0" borderId="0"/>
    <xf numFmtId="0" fontId="25" fillId="0" borderId="0"/>
    <xf numFmtId="0" fontId="10" fillId="0" borderId="0"/>
    <xf numFmtId="0" fontId="2" fillId="0" borderId="0" applyNumberFormat="0" applyFill="0" applyBorder="0" applyAlignment="0" applyProtection="0"/>
    <xf numFmtId="0" fontId="28" fillId="0" borderId="0">
      <alignment vertical="top"/>
    </xf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3" fillId="0" borderId="0"/>
    <xf numFmtId="0" fontId="70" fillId="12" borderId="37" applyNumberFormat="0" applyFont="0" applyAlignment="0" applyProtection="0"/>
    <xf numFmtId="0" fontId="85" fillId="10" borderId="3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6" fillId="0" borderId="38" applyNumberFormat="0" applyFill="0" applyAlignment="0" applyProtection="0"/>
    <xf numFmtId="0" fontId="87" fillId="0" borderId="0" applyNumberForma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5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37" applyNumberFormat="0" applyFont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12" borderId="3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3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37" applyNumberFormat="0" applyFont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12" borderId="37" applyNumberFormat="0" applyFont="0" applyAlignment="0" applyProtection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37" applyNumberFormat="0" applyFont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12" borderId="3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10">
    <xf numFmtId="0" fontId="0" fillId="0" borderId="0" xfId="0"/>
    <xf numFmtId="0" fontId="10" fillId="0" borderId="0" xfId="0" applyFont="1"/>
    <xf numFmtId="0" fontId="11" fillId="0" borderId="0" xfId="0" applyFont="1"/>
    <xf numFmtId="0" fontId="10" fillId="0" borderId="1" xfId="0" applyFont="1" applyBorder="1"/>
    <xf numFmtId="0" fontId="10" fillId="0" borderId="2" xfId="0" applyFont="1" applyBorder="1"/>
    <xf numFmtId="0" fontId="10" fillId="0" borderId="3" xfId="0" applyFont="1" applyBorder="1"/>
    <xf numFmtId="0" fontId="12" fillId="0" borderId="1" xfId="0" applyFont="1" applyBorder="1"/>
    <xf numFmtId="0" fontId="13" fillId="0" borderId="1" xfId="0" applyFont="1" applyBorder="1"/>
    <xf numFmtId="0" fontId="14" fillId="0" borderId="0" xfId="0" applyFont="1"/>
    <xf numFmtId="0" fontId="10" fillId="0" borderId="0" xfId="0" applyFont="1" applyBorder="1"/>
    <xf numFmtId="0" fontId="10" fillId="0" borderId="4" xfId="0" applyFont="1" applyBorder="1"/>
    <xf numFmtId="0" fontId="10" fillId="0" borderId="0" xfId="0" applyFont="1" applyAlignment="1">
      <alignment horizontal="left"/>
    </xf>
    <xf numFmtId="0" fontId="10" fillId="0" borderId="0" xfId="0" applyFont="1" applyBorder="1" applyProtection="1"/>
    <xf numFmtId="0" fontId="11" fillId="0" borderId="0" xfId="0" applyFont="1" applyAlignment="1">
      <alignment horizontal="left"/>
    </xf>
    <xf numFmtId="164" fontId="10" fillId="0" borderId="0" xfId="0" applyNumberFormat="1" applyFont="1"/>
    <xf numFmtId="0" fontId="10" fillId="0" borderId="5" xfId="0" applyFont="1" applyBorder="1"/>
    <xf numFmtId="0" fontId="12" fillId="0" borderId="0" xfId="0" applyFont="1" applyAlignment="1">
      <alignment horizontal="left"/>
    </xf>
    <xf numFmtId="164" fontId="10" fillId="0" borderId="4" xfId="0" applyNumberFormat="1" applyFont="1" applyBorder="1" applyAlignment="1">
      <alignment horizontal="center"/>
    </xf>
    <xf numFmtId="0" fontId="10" fillId="0" borderId="6" xfId="0" applyFont="1" applyBorder="1"/>
    <xf numFmtId="0" fontId="10" fillId="0" borderId="7" xfId="0" applyFont="1" applyBorder="1" applyAlignment="1">
      <alignment horizontal="left"/>
    </xf>
    <xf numFmtId="0" fontId="10" fillId="0" borderId="8" xfId="0" applyFont="1" applyBorder="1"/>
    <xf numFmtId="0" fontId="12" fillId="0" borderId="9" xfId="0" applyFont="1" applyBorder="1" applyAlignment="1">
      <alignment horizontal="left"/>
    </xf>
    <xf numFmtId="0" fontId="10" fillId="0" borderId="0" xfId="0" applyFont="1" applyAlignment="1">
      <alignment horizontal="center"/>
    </xf>
    <xf numFmtId="49" fontId="10" fillId="0" borderId="0" xfId="0" applyNumberFormat="1" applyFont="1"/>
    <xf numFmtId="0" fontId="10" fillId="0" borderId="0" xfId="7" applyFont="1"/>
    <xf numFmtId="0" fontId="10" fillId="0" borderId="0" xfId="7" applyFont="1" applyProtection="1"/>
    <xf numFmtId="0" fontId="10" fillId="0" borderId="0" xfId="0" applyFont="1" applyProtection="1"/>
    <xf numFmtId="0" fontId="11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/>
    </xf>
    <xf numFmtId="164" fontId="10" fillId="0" borderId="10" xfId="0" applyNumberFormat="1" applyFont="1" applyBorder="1" applyAlignment="1" applyProtection="1">
      <alignment horizontal="center"/>
    </xf>
    <xf numFmtId="0" fontId="10" fillId="0" borderId="6" xfId="0" applyFont="1" applyBorder="1" applyProtection="1"/>
    <xf numFmtId="167" fontId="10" fillId="0" borderId="0" xfId="0" applyNumberFormat="1" applyFont="1"/>
    <xf numFmtId="0" fontId="16" fillId="0" borderId="0" xfId="7" applyFont="1" applyProtection="1"/>
    <xf numFmtId="0" fontId="16" fillId="0" borderId="0" xfId="7" applyFont="1" applyAlignment="1" applyProtection="1">
      <alignment horizontal="right"/>
    </xf>
    <xf numFmtId="0" fontId="17" fillId="0" borderId="0" xfId="7" applyFont="1" applyAlignment="1" applyProtection="1">
      <alignment horizontal="centerContinuous"/>
    </xf>
    <xf numFmtId="0" fontId="10" fillId="0" borderId="0" xfId="7" applyFont="1" applyAlignment="1" applyProtection="1">
      <alignment horizontal="centerContinuous"/>
    </xf>
    <xf numFmtId="0" fontId="10" fillId="0" borderId="0" xfId="7" applyFont="1" applyBorder="1" applyProtection="1"/>
    <xf numFmtId="0" fontId="18" fillId="0" borderId="0" xfId="7" applyFont="1" applyBorder="1" applyAlignment="1" applyProtection="1">
      <alignment horizontal="center"/>
    </xf>
    <xf numFmtId="0" fontId="10" fillId="0" borderId="0" xfId="7" applyFont="1" applyBorder="1"/>
    <xf numFmtId="0" fontId="10" fillId="0" borderId="0" xfId="7" applyFont="1" applyAlignment="1" applyProtection="1">
      <alignment horizontal="left"/>
    </xf>
    <xf numFmtId="164" fontId="10" fillId="0" borderId="6" xfId="0" applyNumberFormat="1" applyFont="1" applyBorder="1" applyAlignment="1">
      <alignment horizontal="center"/>
    </xf>
    <xf numFmtId="164" fontId="10" fillId="0" borderId="5" xfId="0" applyNumberFormat="1" applyFont="1" applyBorder="1" applyAlignment="1">
      <alignment horizontal="center" wrapText="1"/>
    </xf>
    <xf numFmtId="164" fontId="10" fillId="0" borderId="12" xfId="0" applyNumberFormat="1" applyFont="1" applyBorder="1" applyAlignment="1" applyProtection="1">
      <alignment horizontal="center"/>
    </xf>
    <xf numFmtId="0" fontId="10" fillId="0" borderId="11" xfId="7" applyFont="1" applyBorder="1" applyAlignment="1" applyProtection="1">
      <alignment wrapText="1"/>
    </xf>
    <xf numFmtId="164" fontId="10" fillId="1" borderId="4" xfId="0" applyNumberFormat="1" applyFont="1" applyFill="1" applyBorder="1"/>
    <xf numFmtId="164" fontId="10" fillId="1" borderId="11" xfId="0" applyNumberFormat="1" applyFont="1" applyFill="1" applyBorder="1"/>
    <xf numFmtId="0" fontId="10" fillId="0" borderId="11" xfId="0" applyFont="1" applyBorder="1"/>
    <xf numFmtId="0" fontId="20" fillId="0" borderId="0" xfId="0" applyFont="1"/>
    <xf numFmtId="38" fontId="20" fillId="0" borderId="3" xfId="0" applyNumberFormat="1" applyFont="1" applyBorder="1"/>
    <xf numFmtId="38" fontId="20" fillId="0" borderId="12" xfId="7" applyNumberFormat="1" applyFont="1" applyBorder="1" applyProtection="1"/>
    <xf numFmtId="38" fontId="10" fillId="1" borderId="1" xfId="7" applyNumberFormat="1" applyFont="1" applyFill="1" applyBorder="1" applyProtection="1">
      <protection locked="0"/>
    </xf>
    <xf numFmtId="38" fontId="10" fillId="1" borderId="4" xfId="7" applyNumberFormat="1" applyFont="1" applyFill="1" applyBorder="1" applyProtection="1">
      <protection locked="0"/>
    </xf>
    <xf numFmtId="0" fontId="0" fillId="0" borderId="0" xfId="0" applyBorder="1"/>
    <xf numFmtId="38" fontId="20" fillId="0" borderId="0" xfId="0" applyNumberFormat="1" applyFont="1" applyBorder="1" applyProtection="1"/>
    <xf numFmtId="0" fontId="10" fillId="0" borderId="2" xfId="0" applyFont="1" applyBorder="1" applyAlignment="1">
      <alignment horizontal="right"/>
    </xf>
    <xf numFmtId="0" fontId="10" fillId="0" borderId="9" xfId="0" applyFont="1" applyBorder="1"/>
    <xf numFmtId="0" fontId="16" fillId="0" borderId="1" xfId="0" applyFont="1" applyBorder="1"/>
    <xf numFmtId="0" fontId="9" fillId="0" borderId="0" xfId="0" applyFont="1" applyAlignment="1" applyProtection="1">
      <alignment horizontal="left"/>
    </xf>
    <xf numFmtId="0" fontId="10" fillId="0" borderId="0" xfId="7" applyFont="1" applyBorder="1" applyAlignment="1" applyProtection="1">
      <alignment horizontal="center"/>
    </xf>
    <xf numFmtId="0" fontId="10" fillId="0" borderId="1" xfId="0" applyFont="1" applyBorder="1" applyAlignment="1">
      <alignment horizontal="left"/>
    </xf>
    <xf numFmtId="0" fontId="8" fillId="0" borderId="0" xfId="0" applyFont="1"/>
    <xf numFmtId="49" fontId="26" fillId="0" borderId="0" xfId="6" applyNumberFormat="1" applyFont="1"/>
    <xf numFmtId="3" fontId="26" fillId="0" borderId="0" xfId="0" applyNumberFormat="1" applyFont="1"/>
    <xf numFmtId="0" fontId="10" fillId="0" borderId="17" xfId="7" quotePrefix="1" applyFont="1" applyBorder="1"/>
    <xf numFmtId="164" fontId="10" fillId="1" borderId="3" xfId="0" applyNumberFormat="1" applyFont="1" applyFill="1" applyBorder="1"/>
    <xf numFmtId="0" fontId="10" fillId="0" borderId="14" xfId="0" applyFont="1" applyBorder="1"/>
    <xf numFmtId="0" fontId="10" fillId="0" borderId="12" xfId="0" applyFont="1" applyBorder="1"/>
    <xf numFmtId="164" fontId="10" fillId="1" borderId="18" xfId="0" applyNumberFormat="1" applyFont="1" applyFill="1" applyBorder="1"/>
    <xf numFmtId="168" fontId="10" fillId="0" borderId="0" xfId="0" applyNumberFormat="1" applyFont="1" applyBorder="1" applyProtection="1"/>
    <xf numFmtId="0" fontId="27" fillId="0" borderId="0" xfId="0" applyFont="1"/>
    <xf numFmtId="164" fontId="16" fillId="0" borderId="4" xfId="0" applyNumberFormat="1" applyFont="1" applyBorder="1" applyAlignment="1" applyProtection="1">
      <alignment horizontal="center"/>
    </xf>
    <xf numFmtId="0" fontId="29" fillId="0" borderId="1" xfId="0" applyFont="1" applyBorder="1"/>
    <xf numFmtId="3" fontId="0" fillId="0" borderId="0" xfId="0" applyNumberFormat="1"/>
    <xf numFmtId="164" fontId="16" fillId="0" borderId="4" xfId="0" applyNumberFormat="1" applyFont="1" applyBorder="1" applyAlignment="1" applyProtection="1">
      <alignment horizontal="center" vertical="center" wrapText="1"/>
    </xf>
    <xf numFmtId="169" fontId="34" fillId="0" borderId="0" xfId="0" applyNumberFormat="1" applyFont="1"/>
    <xf numFmtId="4" fontId="34" fillId="0" borderId="0" xfId="0" applyNumberFormat="1" applyFont="1"/>
    <xf numFmtId="49" fontId="26" fillId="0" borderId="0" xfId="5" applyNumberFormat="1" applyFont="1" applyAlignment="1">
      <alignment horizontal="left"/>
    </xf>
    <xf numFmtId="49" fontId="26" fillId="0" borderId="0" xfId="5" applyNumberFormat="1" applyFont="1"/>
    <xf numFmtId="0" fontId="24" fillId="0" borderId="0" xfId="0" applyFont="1" applyAlignment="1">
      <alignment horizontal="center"/>
    </xf>
    <xf numFmtId="164" fontId="10" fillId="0" borderId="0" xfId="0" applyNumberFormat="1" applyFont="1" applyBorder="1"/>
    <xf numFmtId="164" fontId="10" fillId="1" borderId="10" xfId="0" applyNumberFormat="1" applyFont="1" applyFill="1" applyBorder="1"/>
    <xf numFmtId="164" fontId="10" fillId="0" borderId="3" xfId="0" applyNumberFormat="1" applyFont="1" applyBorder="1" applyAlignment="1" applyProtection="1">
      <alignment horizontal="center"/>
    </xf>
    <xf numFmtId="164" fontId="10" fillId="0" borderId="15" xfId="0" applyNumberFormat="1" applyFont="1" applyBorder="1" applyProtection="1"/>
    <xf numFmtId="164" fontId="10" fillId="0" borderId="20" xfId="0" applyNumberFormat="1" applyFont="1" applyBorder="1" applyProtection="1"/>
    <xf numFmtId="167" fontId="10" fillId="0" borderId="20" xfId="0" applyNumberFormat="1" applyFont="1" applyBorder="1" applyProtection="1"/>
    <xf numFmtId="0" fontId="10" fillId="0" borderId="20" xfId="0" applyFont="1" applyBorder="1" applyProtection="1"/>
    <xf numFmtId="164" fontId="10" fillId="0" borderId="3" xfId="0" applyNumberFormat="1" applyFont="1" applyBorder="1" applyAlignment="1">
      <alignment horizontal="center"/>
    </xf>
    <xf numFmtId="0" fontId="10" fillId="0" borderId="11" xfId="0" applyFont="1" applyBorder="1" applyProtection="1"/>
    <xf numFmtId="164" fontId="10" fillId="0" borderId="21" xfId="0" applyNumberFormat="1" applyFont="1" applyBorder="1" applyAlignment="1" applyProtection="1">
      <alignment horizontal="center"/>
    </xf>
    <xf numFmtId="164" fontId="10" fillId="0" borderId="22" xfId="0" applyNumberFormat="1" applyFont="1" applyBorder="1"/>
    <xf numFmtId="0" fontId="27" fillId="0" borderId="0" xfId="0" applyFont="1" applyBorder="1"/>
    <xf numFmtId="164" fontId="10" fillId="0" borderId="23" xfId="0" applyNumberFormat="1" applyFont="1" applyBorder="1" applyAlignment="1">
      <alignment horizontal="center" vertical="top"/>
    </xf>
    <xf numFmtId="0" fontId="10" fillId="0" borderId="12" xfId="0" quotePrefix="1" applyFont="1" applyBorder="1" applyAlignment="1">
      <alignment horizontal="center"/>
    </xf>
    <xf numFmtId="0" fontId="18" fillId="0" borderId="24" xfId="7" applyFont="1" applyBorder="1" applyAlignment="1" applyProtection="1">
      <alignment horizontal="centerContinuous"/>
    </xf>
    <xf numFmtId="0" fontId="19" fillId="0" borderId="16" xfId="7" applyFont="1" applyBorder="1" applyAlignment="1" applyProtection="1">
      <alignment horizontal="centerContinuous" wrapText="1"/>
    </xf>
    <xf numFmtId="49" fontId="10" fillId="0" borderId="17" xfId="7" quotePrefix="1" applyNumberFormat="1" applyFont="1" applyBorder="1"/>
    <xf numFmtId="166" fontId="26" fillId="0" borderId="0" xfId="5" applyNumberFormat="1" applyFont="1" applyFill="1"/>
    <xf numFmtId="0" fontId="0" fillId="0" borderId="0" xfId="5" applyFont="1" applyFill="1"/>
    <xf numFmtId="3" fontId="0" fillId="0" borderId="0" xfId="5" applyNumberFormat="1" applyFont="1" applyFill="1"/>
    <xf numFmtId="2" fontId="0" fillId="0" borderId="0" xfId="5" applyNumberFormat="1" applyFont="1" applyFill="1"/>
    <xf numFmtId="3" fontId="26" fillId="0" borderId="0" xfId="5" applyNumberFormat="1" applyFont="1" applyFill="1"/>
    <xf numFmtId="172" fontId="26" fillId="0" borderId="0" xfId="0" applyNumberFormat="1" applyFont="1" applyBorder="1"/>
    <xf numFmtId="169" fontId="26" fillId="0" borderId="0" xfId="5" applyNumberFormat="1" applyFont="1" applyFill="1"/>
    <xf numFmtId="169" fontId="0" fillId="0" borderId="0" xfId="5" applyNumberFormat="1" applyFont="1" applyFill="1"/>
    <xf numFmtId="3" fontId="34" fillId="0" borderId="0" xfId="0" applyNumberFormat="1" applyFont="1"/>
    <xf numFmtId="3" fontId="26" fillId="0" borderId="0" xfId="0" applyNumberFormat="1" applyFont="1" applyFill="1"/>
    <xf numFmtId="38" fontId="10" fillId="1" borderId="9" xfId="7" applyNumberFormat="1" applyFont="1" applyFill="1" applyBorder="1" applyProtection="1">
      <protection locked="0"/>
    </xf>
    <xf numFmtId="0" fontId="26" fillId="0" borderId="0" xfId="0" applyFont="1"/>
    <xf numFmtId="0" fontId="0" fillId="4" borderId="0" xfId="0" applyFill="1"/>
    <xf numFmtId="0" fontId="26" fillId="4" borderId="0" xfId="0" applyFont="1" applyFill="1"/>
    <xf numFmtId="0" fontId="32" fillId="0" borderId="0" xfId="5" applyFont="1"/>
    <xf numFmtId="3" fontId="32" fillId="0" borderId="0" xfId="5" applyNumberFormat="1" applyFont="1"/>
    <xf numFmtId="4" fontId="32" fillId="0" borderId="0" xfId="5" applyNumberFormat="1" applyFont="1"/>
    <xf numFmtId="0" fontId="32" fillId="0" borderId="0" xfId="5" applyFont="1" applyFill="1"/>
    <xf numFmtId="169" fontId="32" fillId="0" borderId="0" xfId="5" applyNumberFormat="1" applyFont="1"/>
    <xf numFmtId="166" fontId="32" fillId="0" borderId="0" xfId="5" applyNumberFormat="1" applyFont="1"/>
    <xf numFmtId="165" fontId="32" fillId="0" borderId="0" xfId="5" applyNumberFormat="1" applyFont="1"/>
    <xf numFmtId="166" fontId="32" fillId="0" borderId="0" xfId="5" applyNumberFormat="1" applyFont="1" applyFill="1"/>
    <xf numFmtId="3" fontId="32" fillId="0" borderId="0" xfId="5" applyNumberFormat="1" applyFont="1" applyFill="1"/>
    <xf numFmtId="171" fontId="32" fillId="0" borderId="0" xfId="5" applyNumberFormat="1" applyFont="1" applyFill="1"/>
    <xf numFmtId="3" fontId="32" fillId="0" borderId="0" xfId="5" applyNumberFormat="1" applyFont="1" applyFill="1" applyAlignment="1">
      <alignment horizontal="center"/>
    </xf>
    <xf numFmtId="2" fontId="32" fillId="0" borderId="0" xfId="5" applyNumberFormat="1" applyFont="1" applyFill="1"/>
    <xf numFmtId="4" fontId="32" fillId="0" borderId="0" xfId="5" applyNumberFormat="1" applyFont="1" applyFill="1"/>
    <xf numFmtId="165" fontId="32" fillId="0" borderId="0" xfId="5" applyNumberFormat="1" applyFont="1" applyFill="1"/>
    <xf numFmtId="3" fontId="26" fillId="0" borderId="0" xfId="0" quotePrefix="1" applyNumberFormat="1" applyFont="1"/>
    <xf numFmtId="4" fontId="26" fillId="0" borderId="0" xfId="0" quotePrefix="1" applyNumberFormat="1" applyFont="1"/>
    <xf numFmtId="49" fontId="8" fillId="0" borderId="0" xfId="5" applyNumberFormat="1" applyFont="1"/>
    <xf numFmtId="173" fontId="0" fillId="0" borderId="0" xfId="8" applyNumberFormat="1" applyFont="1"/>
    <xf numFmtId="167" fontId="35" fillId="0" borderId="0" xfId="0" applyNumberFormat="1" applyFont="1" applyBorder="1" applyAlignment="1">
      <alignment horizontal="left"/>
    </xf>
    <xf numFmtId="0" fontId="0" fillId="0" borderId="0" xfId="0" applyFill="1"/>
    <xf numFmtId="0" fontId="37" fillId="0" borderId="0" xfId="5" applyFont="1"/>
    <xf numFmtId="38" fontId="20" fillId="0" borderId="0" xfId="0" applyNumberFormat="1" applyFont="1" applyBorder="1" applyProtection="1">
      <protection locked="0"/>
    </xf>
    <xf numFmtId="38" fontId="10" fillId="0" borderId="0" xfId="0" applyNumberFormat="1" applyFont="1" applyBorder="1" applyProtection="1">
      <protection locked="0"/>
    </xf>
    <xf numFmtId="0" fontId="0" fillId="0" borderId="0" xfId="0"/>
    <xf numFmtId="0" fontId="10" fillId="0" borderId="0" xfId="0" applyFont="1"/>
    <xf numFmtId="3" fontId="8" fillId="0" borderId="0" xfId="5" applyNumberFormat="1" applyFont="1" applyFill="1"/>
    <xf numFmtId="0" fontId="10" fillId="37" borderId="0" xfId="7" applyFont="1" applyFill="1" applyBorder="1" applyProtection="1"/>
    <xf numFmtId="0" fontId="10" fillId="37" borderId="0" xfId="7" applyFont="1" applyFill="1" applyBorder="1" applyAlignment="1" applyProtection="1">
      <alignment horizontal="center"/>
    </xf>
    <xf numFmtId="0" fontId="18" fillId="37" borderId="0" xfId="7" applyFont="1" applyFill="1" applyBorder="1" applyAlignment="1" applyProtection="1">
      <alignment horizontal="center"/>
    </xf>
    <xf numFmtId="0" fontId="10" fillId="37" borderId="0" xfId="7" applyFont="1" applyFill="1" applyBorder="1"/>
    <xf numFmtId="0" fontId="10" fillId="37" borderId="13" xfId="7" applyFont="1" applyFill="1" applyBorder="1" applyAlignment="1" applyProtection="1">
      <alignment horizontal="center" wrapText="1"/>
      <protection locked="0"/>
    </xf>
    <xf numFmtId="0" fontId="8" fillId="5" borderId="0" xfId="0" applyFont="1" applyFill="1"/>
    <xf numFmtId="0" fontId="8" fillId="0" borderId="0" xfId="0" quotePrefix="1" applyFont="1"/>
    <xf numFmtId="174" fontId="0" fillId="0" borderId="0" xfId="0" applyNumberFormat="1"/>
    <xf numFmtId="170" fontId="0" fillId="0" borderId="0" xfId="0" applyNumberFormat="1"/>
    <xf numFmtId="4" fontId="8" fillId="0" borderId="0" xfId="5" applyNumberFormat="1" applyFont="1" applyFill="1"/>
    <xf numFmtId="0" fontId="8" fillId="0" borderId="0" xfId="5" applyFont="1" applyAlignment="1">
      <alignment horizontal="right"/>
    </xf>
    <xf numFmtId="0" fontId="26" fillId="0" borderId="0" xfId="5" applyFont="1" applyFill="1"/>
    <xf numFmtId="172" fontId="0" fillId="0" borderId="0" xfId="0" applyNumberFormat="1"/>
    <xf numFmtId="4" fontId="0" fillId="0" borderId="0" xfId="0" applyNumberFormat="1"/>
    <xf numFmtId="166" fontId="0" fillId="0" borderId="0" xfId="0" applyNumberFormat="1"/>
    <xf numFmtId="169" fontId="0" fillId="0" borderId="0" xfId="0" applyNumberFormat="1"/>
    <xf numFmtId="49" fontId="32" fillId="0" borderId="0" xfId="5" applyNumberFormat="1" applyFont="1" applyFill="1"/>
    <xf numFmtId="49" fontId="26" fillId="0" borderId="0" xfId="5" applyNumberFormat="1" applyFont="1" applyFill="1"/>
    <xf numFmtId="49" fontId="0" fillId="0" borderId="0" xfId="0" applyNumberFormat="1"/>
    <xf numFmtId="49" fontId="32" fillId="0" borderId="0" xfId="5" applyNumberFormat="1" applyFont="1"/>
    <xf numFmtId="43" fontId="15" fillId="0" borderId="0" xfId="7" applyNumberFormat="1"/>
    <xf numFmtId="14" fontId="0" fillId="0" borderId="0" xfId="0" applyNumberFormat="1"/>
    <xf numFmtId="3" fontId="0" fillId="2" borderId="0" xfId="0" applyNumberFormat="1" applyFill="1"/>
    <xf numFmtId="37" fontId="0" fillId="0" borderId="0" xfId="8" applyNumberFormat="1" applyFont="1"/>
    <xf numFmtId="0" fontId="10" fillId="0" borderId="0" xfId="7" applyFont="1" applyBorder="1" applyProtection="1">
      <protection locked="0"/>
    </xf>
    <xf numFmtId="0" fontId="18" fillId="0" borderId="0" xfId="7" quotePrefix="1" applyFont="1" applyBorder="1" applyAlignment="1" applyProtection="1">
      <alignment horizontal="center" vertical="center" wrapText="1"/>
    </xf>
    <xf numFmtId="0" fontId="10" fillId="3" borderId="0" xfId="7" applyFont="1" applyFill="1" applyBorder="1" applyProtection="1"/>
    <xf numFmtId="0" fontId="10" fillId="3" borderId="0" xfId="7" applyFont="1" applyFill="1" applyBorder="1" applyAlignment="1" applyProtection="1">
      <alignment horizontal="center"/>
    </xf>
    <xf numFmtId="0" fontId="18" fillId="3" borderId="0" xfId="7" applyFont="1" applyFill="1" applyBorder="1" applyAlignment="1" applyProtection="1">
      <alignment horizontal="center"/>
    </xf>
    <xf numFmtId="0" fontId="10" fillId="3" borderId="0" xfId="7" applyFont="1" applyFill="1" applyBorder="1"/>
    <xf numFmtId="3" fontId="10" fillId="3" borderId="0" xfId="7" applyNumberFormat="1" applyFont="1" applyFill="1" applyBorder="1"/>
    <xf numFmtId="175" fontId="32" fillId="2" borderId="0" xfId="5" applyNumberFormat="1" applyFont="1" applyFill="1"/>
    <xf numFmtId="38" fontId="35" fillId="0" borderId="4" xfId="0" applyNumberFormat="1" applyFont="1" applyBorder="1" applyProtection="1"/>
    <xf numFmtId="0" fontId="10" fillId="3" borderId="0" xfId="0" applyFont="1" applyFill="1"/>
    <xf numFmtId="49" fontId="8" fillId="0" borderId="0" xfId="5" applyNumberFormat="1" applyFont="1" applyFill="1"/>
    <xf numFmtId="171" fontId="0" fillId="5" borderId="0" xfId="0" applyNumberFormat="1" applyFill="1"/>
    <xf numFmtId="49" fontId="34" fillId="0" borderId="0" xfId="5" applyNumberFormat="1" applyFont="1"/>
    <xf numFmtId="0" fontId="32" fillId="2" borderId="0" xfId="5" applyFont="1" applyFill="1"/>
    <xf numFmtId="169" fontId="32" fillId="0" borderId="0" xfId="5" applyNumberFormat="1" applyFont="1" applyFill="1"/>
    <xf numFmtId="4" fontId="0" fillId="0" borderId="0" xfId="5" applyNumberFormat="1" applyFont="1" applyFill="1"/>
    <xf numFmtId="175" fontId="34" fillId="0" borderId="0" xfId="0" applyNumberFormat="1" applyFont="1"/>
    <xf numFmtId="0" fontId="0" fillId="0" borderId="0" xfId="0" quotePrefix="1"/>
    <xf numFmtId="0" fontId="10" fillId="0" borderId="0" xfId="0" applyNumberFormat="1" applyFont="1" applyAlignment="1" applyProtection="1">
      <alignment horizontal="left"/>
    </xf>
    <xf numFmtId="0" fontId="10" fillId="0" borderId="0" xfId="0" applyNumberFormat="1" applyFont="1" applyAlignment="1">
      <alignment horizontal="left"/>
    </xf>
    <xf numFmtId="0" fontId="0" fillId="0" borderId="0" xfId="0" applyNumberFormat="1" applyAlignment="1"/>
    <xf numFmtId="0" fontId="0" fillId="0" borderId="0" xfId="0" quotePrefix="1" applyNumberFormat="1" applyAlignment="1"/>
    <xf numFmtId="0" fontId="91" fillId="0" borderId="0" xfId="1" applyFont="1" applyBorder="1" applyAlignment="1" applyProtection="1">
      <alignment horizontal="center"/>
    </xf>
    <xf numFmtId="0" fontId="22" fillId="0" borderId="0" xfId="0" applyFont="1" applyProtection="1">
      <protection locked="0"/>
    </xf>
    <xf numFmtId="0" fontId="10" fillId="0" borderId="24" xfId="7" applyFont="1" applyBorder="1" applyAlignment="1" applyProtection="1">
      <alignment horizontal="center"/>
    </xf>
    <xf numFmtId="0" fontId="12" fillId="0" borderId="39" xfId="7" applyFont="1" applyBorder="1" applyAlignment="1" applyProtection="1">
      <alignment horizontal="center" wrapText="1"/>
    </xf>
    <xf numFmtId="0" fontId="10" fillId="0" borderId="11" xfId="7" applyFont="1" applyBorder="1" applyAlignment="1" applyProtection="1">
      <alignment vertical="center" wrapText="1"/>
      <protection locked="0"/>
    </xf>
    <xf numFmtId="14" fontId="21" fillId="0" borderId="12" xfId="7" applyNumberFormat="1" applyFont="1" applyBorder="1" applyAlignment="1" applyProtection="1">
      <alignment horizontal="center" vertical="center"/>
    </xf>
    <xf numFmtId="0" fontId="8" fillId="0" borderId="0" xfId="0" applyNumberFormat="1" applyFont="1" applyAlignment="1"/>
    <xf numFmtId="38" fontId="21" fillId="0" borderId="12" xfId="7" applyNumberFormat="1" applyFont="1" applyBorder="1" applyAlignment="1" applyProtection="1">
      <alignment horizontal="center" vertical="center"/>
    </xf>
    <xf numFmtId="38" fontId="21" fillId="0" borderId="12" xfId="7" applyNumberFormat="1" applyFont="1" applyBorder="1" applyAlignment="1" applyProtection="1">
      <alignment vertical="center"/>
    </xf>
    <xf numFmtId="0" fontId="10" fillId="0" borderId="0" xfId="7" applyFont="1" applyBorder="1"/>
    <xf numFmtId="38" fontId="20" fillId="0" borderId="12" xfId="7" applyNumberFormat="1" applyFont="1" applyBorder="1" applyProtection="1"/>
    <xf numFmtId="0" fontId="12" fillId="0" borderId="19" xfId="7" applyFont="1" applyBorder="1" applyAlignment="1" applyProtection="1">
      <alignment horizontal="center" wrapText="1"/>
    </xf>
    <xf numFmtId="0" fontId="12" fillId="0" borderId="16" xfId="7" applyFont="1" applyBorder="1" applyAlignment="1" applyProtection="1">
      <alignment horizontal="centerContinuous" wrapText="1"/>
    </xf>
    <xf numFmtId="0" fontId="12" fillId="0" borderId="16" xfId="7" applyFont="1" applyBorder="1" applyAlignment="1" applyProtection="1">
      <alignment horizontal="center" wrapText="1"/>
    </xf>
    <xf numFmtId="0" fontId="30" fillId="0" borderId="0" xfId="0" applyFont="1" applyAlignment="1">
      <alignment horizontal="center"/>
    </xf>
    <xf numFmtId="164" fontId="10" fillId="0" borderId="27" xfId="0" applyNumberFormat="1" applyFont="1" applyBorder="1" applyAlignment="1" applyProtection="1">
      <alignment horizontal="center"/>
    </xf>
    <xf numFmtId="164" fontId="10" fillId="0" borderId="28" xfId="0" applyNumberFormat="1" applyFont="1" applyBorder="1" applyAlignment="1" applyProtection="1">
      <alignment horizontal="center"/>
    </xf>
    <xf numFmtId="164" fontId="10" fillId="0" borderId="29" xfId="0" applyNumberFormat="1" applyFont="1" applyBorder="1" applyAlignment="1" applyProtection="1">
      <alignment horizontal="center"/>
    </xf>
    <xf numFmtId="164" fontId="9" fillId="0" borderId="20" xfId="0" applyNumberFormat="1" applyFont="1" applyBorder="1" applyAlignment="1" applyProtection="1">
      <alignment horizontal="left"/>
    </xf>
    <xf numFmtId="164" fontId="10" fillId="0" borderId="27" xfId="0" applyNumberFormat="1" applyFont="1" applyBorder="1" applyAlignment="1">
      <alignment horizontal="center"/>
    </xf>
    <xf numFmtId="164" fontId="10" fillId="0" borderId="29" xfId="0" applyNumberFormat="1" applyFont="1" applyBorder="1" applyAlignment="1">
      <alignment horizontal="center"/>
    </xf>
    <xf numFmtId="164" fontId="10" fillId="0" borderId="25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left"/>
    </xf>
    <xf numFmtId="0" fontId="17" fillId="0" borderId="0" xfId="7" applyFont="1" applyAlignment="1" applyProtection="1">
      <alignment horizontal="center"/>
    </xf>
    <xf numFmtId="0" fontId="10" fillId="0" borderId="0" xfId="7" applyFont="1" applyAlignment="1" applyProtection="1">
      <alignment horizontal="center"/>
    </xf>
    <xf numFmtId="0" fontId="10" fillId="0" borderId="20" xfId="7" applyFont="1" applyBorder="1" applyAlignment="1" applyProtection="1">
      <alignment horizontal="center"/>
    </xf>
  </cellXfs>
  <cellStyles count="432">
    <cellStyle name="20% - Accent1" xfId="30" builtinId="30" customBuiltin="1"/>
    <cellStyle name="20% - Accent1 2" xfId="96"/>
    <cellStyle name="20% - Accent1 2 2" xfId="229"/>
    <cellStyle name="20% - Accent1 2 2 2" xfId="416"/>
    <cellStyle name="20% - Accent1 2 3" xfId="195"/>
    <cellStyle name="20% - Accent1 2 3 2" xfId="382"/>
    <cellStyle name="20% - Accent1 2 4" xfId="238"/>
    <cellStyle name="20% - Accent1 2 5" xfId="334"/>
    <cellStyle name="20% - Accent1 3" xfId="63"/>
    <cellStyle name="20% - Accent1 4" xfId="155"/>
    <cellStyle name="20% - Accent1 4 2" xfId="202"/>
    <cellStyle name="20% - Accent1 4 2 2" xfId="389"/>
    <cellStyle name="20% - Accent1 4 3" xfId="342"/>
    <cellStyle name="20% - Accent1 5" xfId="168"/>
    <cellStyle name="20% - Accent1 5 2" xfId="355"/>
    <cellStyle name="20% - Accent1 6" xfId="307"/>
    <cellStyle name="20% - Accent2" xfId="34" builtinId="34" customBuiltin="1"/>
    <cellStyle name="20% - Accent2 2" xfId="69"/>
    <cellStyle name="20% - Accent2 2 2" xfId="222"/>
    <cellStyle name="20% - Accent2 2 2 2" xfId="409"/>
    <cellStyle name="20% - Accent2 2 3" xfId="188"/>
    <cellStyle name="20% - Accent2 2 3 2" xfId="375"/>
    <cellStyle name="20% - Accent2 2 4" xfId="239"/>
    <cellStyle name="20% - Accent2 2 5" xfId="327"/>
    <cellStyle name="20% - Accent2 3" xfId="75"/>
    <cellStyle name="20% - Accent2 4" xfId="157"/>
    <cellStyle name="20% - Accent2 4 2" xfId="204"/>
    <cellStyle name="20% - Accent2 4 2 2" xfId="391"/>
    <cellStyle name="20% - Accent2 4 3" xfId="344"/>
    <cellStyle name="20% - Accent2 5" xfId="170"/>
    <cellStyle name="20% - Accent2 5 2" xfId="357"/>
    <cellStyle name="20% - Accent2 6" xfId="309"/>
    <cellStyle name="20% - Accent3" xfId="38" builtinId="38" customBuiltin="1"/>
    <cellStyle name="20% - Accent3 2" xfId="61"/>
    <cellStyle name="20% - Accent3 2 2" xfId="219"/>
    <cellStyle name="20% - Accent3 2 2 2" xfId="406"/>
    <cellStyle name="20% - Accent3 2 3" xfId="185"/>
    <cellStyle name="20% - Accent3 2 3 2" xfId="372"/>
    <cellStyle name="20% - Accent3 2 4" xfId="240"/>
    <cellStyle name="20% - Accent3 2 5" xfId="324"/>
    <cellStyle name="20% - Accent3 3" xfId="59"/>
    <cellStyle name="20% - Accent3 4" xfId="159"/>
    <cellStyle name="20% - Accent3 4 2" xfId="206"/>
    <cellStyle name="20% - Accent3 4 2 2" xfId="393"/>
    <cellStyle name="20% - Accent3 4 3" xfId="346"/>
    <cellStyle name="20% - Accent3 5" xfId="172"/>
    <cellStyle name="20% - Accent3 5 2" xfId="359"/>
    <cellStyle name="20% - Accent3 6" xfId="311"/>
    <cellStyle name="20% - Accent4" xfId="42" builtinId="42" customBuiltin="1"/>
    <cellStyle name="20% - Accent4 2" xfId="64"/>
    <cellStyle name="20% - Accent4 2 2" xfId="221"/>
    <cellStyle name="20% - Accent4 2 2 2" xfId="408"/>
    <cellStyle name="20% - Accent4 2 3" xfId="187"/>
    <cellStyle name="20% - Accent4 2 3 2" xfId="374"/>
    <cellStyle name="20% - Accent4 2 4" xfId="241"/>
    <cellStyle name="20% - Accent4 2 5" xfId="326"/>
    <cellStyle name="20% - Accent4 3" xfId="67"/>
    <cellStyle name="20% - Accent4 4" xfId="161"/>
    <cellStyle name="20% - Accent4 4 2" xfId="208"/>
    <cellStyle name="20% - Accent4 4 2 2" xfId="395"/>
    <cellStyle name="20% - Accent4 4 3" xfId="348"/>
    <cellStyle name="20% - Accent4 5" xfId="174"/>
    <cellStyle name="20% - Accent4 5 2" xfId="361"/>
    <cellStyle name="20% - Accent4 6" xfId="313"/>
    <cellStyle name="20% - Accent5" xfId="46" builtinId="46" customBuiltin="1"/>
    <cellStyle name="20% - Accent5 2" xfId="88"/>
    <cellStyle name="20% - Accent5 2 2" xfId="227"/>
    <cellStyle name="20% - Accent5 2 2 2" xfId="414"/>
    <cellStyle name="20% - Accent5 2 3" xfId="193"/>
    <cellStyle name="20% - Accent5 2 3 2" xfId="380"/>
    <cellStyle name="20% - Accent5 2 4" xfId="242"/>
    <cellStyle name="20% - Accent5 2 5" xfId="332"/>
    <cellStyle name="20% - Accent5 3" xfId="86"/>
    <cellStyle name="20% - Accent5 4" xfId="163"/>
    <cellStyle name="20% - Accent5 4 2" xfId="210"/>
    <cellStyle name="20% - Accent5 4 2 2" xfId="397"/>
    <cellStyle name="20% - Accent5 4 3" xfId="350"/>
    <cellStyle name="20% - Accent5 5" xfId="176"/>
    <cellStyle name="20% - Accent5 5 2" xfId="363"/>
    <cellStyle name="20% - Accent5 6" xfId="315"/>
    <cellStyle name="20% - Accent6" xfId="50" builtinId="50" customBuiltin="1"/>
    <cellStyle name="20% - Accent6 2" xfId="62"/>
    <cellStyle name="20% - Accent6 2 2" xfId="220"/>
    <cellStyle name="20% - Accent6 2 2 2" xfId="407"/>
    <cellStyle name="20% - Accent6 2 3" xfId="186"/>
    <cellStyle name="20% - Accent6 2 3 2" xfId="373"/>
    <cellStyle name="20% - Accent6 2 4" xfId="243"/>
    <cellStyle name="20% - Accent6 2 5" xfId="325"/>
    <cellStyle name="20% - Accent6 3" xfId="97"/>
    <cellStyle name="20% - Accent6 4" xfId="165"/>
    <cellStyle name="20% - Accent6 4 2" xfId="212"/>
    <cellStyle name="20% - Accent6 4 2 2" xfId="399"/>
    <cellStyle name="20% - Accent6 4 3" xfId="352"/>
    <cellStyle name="20% - Accent6 5" xfId="178"/>
    <cellStyle name="20% - Accent6 5 2" xfId="365"/>
    <cellStyle name="20% - Accent6 6" xfId="317"/>
    <cellStyle name="40% - Accent1" xfId="31" builtinId="31" customBuiltin="1"/>
    <cellStyle name="40% - Accent1 2" xfId="71"/>
    <cellStyle name="40% - Accent1 2 2" xfId="223"/>
    <cellStyle name="40% - Accent1 2 2 2" xfId="410"/>
    <cellStyle name="40% - Accent1 2 3" xfId="189"/>
    <cellStyle name="40% - Accent1 2 3 2" xfId="376"/>
    <cellStyle name="40% - Accent1 2 4" xfId="244"/>
    <cellStyle name="40% - Accent1 2 5" xfId="328"/>
    <cellStyle name="40% - Accent1 3" xfId="87"/>
    <cellStyle name="40% - Accent1 4" xfId="156"/>
    <cellStyle name="40% - Accent1 4 2" xfId="203"/>
    <cellStyle name="40% - Accent1 4 2 2" xfId="390"/>
    <cellStyle name="40% - Accent1 4 3" xfId="343"/>
    <cellStyle name="40% - Accent1 5" xfId="169"/>
    <cellStyle name="40% - Accent1 5 2" xfId="356"/>
    <cellStyle name="40% - Accent1 6" xfId="308"/>
    <cellStyle name="40% - Accent2" xfId="35" builtinId="35" customBuiltin="1"/>
    <cellStyle name="40% - Accent2 2" xfId="60"/>
    <cellStyle name="40% - Accent2 2 2" xfId="218"/>
    <cellStyle name="40% - Accent2 2 2 2" xfId="405"/>
    <cellStyle name="40% - Accent2 2 3" xfId="184"/>
    <cellStyle name="40% - Accent2 2 3 2" xfId="371"/>
    <cellStyle name="40% - Accent2 2 4" xfId="245"/>
    <cellStyle name="40% - Accent2 2 5" xfId="323"/>
    <cellStyle name="40% - Accent2 3" xfId="92"/>
    <cellStyle name="40% - Accent2 4" xfId="158"/>
    <cellStyle name="40% - Accent2 4 2" xfId="205"/>
    <cellStyle name="40% - Accent2 4 2 2" xfId="392"/>
    <cellStyle name="40% - Accent2 4 3" xfId="345"/>
    <cellStyle name="40% - Accent2 5" xfId="171"/>
    <cellStyle name="40% - Accent2 5 2" xfId="358"/>
    <cellStyle name="40% - Accent2 6" xfId="310"/>
    <cellStyle name="40% - Accent3" xfId="39" builtinId="39" customBuiltin="1"/>
    <cellStyle name="40% - Accent3 2" xfId="82"/>
    <cellStyle name="40% - Accent3 2 2" xfId="225"/>
    <cellStyle name="40% - Accent3 2 2 2" xfId="412"/>
    <cellStyle name="40% - Accent3 2 3" xfId="191"/>
    <cellStyle name="40% - Accent3 2 3 2" xfId="378"/>
    <cellStyle name="40% - Accent3 2 4" xfId="246"/>
    <cellStyle name="40% - Accent3 2 5" xfId="330"/>
    <cellStyle name="40% - Accent3 3" xfId="73"/>
    <cellStyle name="40% - Accent3 4" xfId="160"/>
    <cellStyle name="40% - Accent3 4 2" xfId="207"/>
    <cellStyle name="40% - Accent3 4 2 2" xfId="394"/>
    <cellStyle name="40% - Accent3 4 3" xfId="347"/>
    <cellStyle name="40% - Accent3 5" xfId="173"/>
    <cellStyle name="40% - Accent3 5 2" xfId="360"/>
    <cellStyle name="40% - Accent3 6" xfId="312"/>
    <cellStyle name="40% - Accent4" xfId="43" builtinId="43" customBuiltin="1"/>
    <cellStyle name="40% - Accent4 2" xfId="76"/>
    <cellStyle name="40% - Accent4 2 2" xfId="224"/>
    <cellStyle name="40% - Accent4 2 2 2" xfId="411"/>
    <cellStyle name="40% - Accent4 2 3" xfId="190"/>
    <cellStyle name="40% - Accent4 2 3 2" xfId="377"/>
    <cellStyle name="40% - Accent4 2 4" xfId="247"/>
    <cellStyle name="40% - Accent4 2 5" xfId="329"/>
    <cellStyle name="40% - Accent4 3" xfId="77"/>
    <cellStyle name="40% - Accent4 4" xfId="162"/>
    <cellStyle name="40% - Accent4 4 2" xfId="209"/>
    <cellStyle name="40% - Accent4 4 2 2" xfId="396"/>
    <cellStyle name="40% - Accent4 4 3" xfId="349"/>
    <cellStyle name="40% - Accent4 5" xfId="175"/>
    <cellStyle name="40% - Accent4 5 2" xfId="362"/>
    <cellStyle name="40% - Accent4 6" xfId="314"/>
    <cellStyle name="40% - Accent5" xfId="47" builtinId="47" customBuiltin="1"/>
    <cellStyle name="40% - Accent5 2" xfId="83"/>
    <cellStyle name="40% - Accent5 2 2" xfId="226"/>
    <cellStyle name="40% - Accent5 2 2 2" xfId="413"/>
    <cellStyle name="40% - Accent5 2 3" xfId="192"/>
    <cellStyle name="40% - Accent5 2 3 2" xfId="379"/>
    <cellStyle name="40% - Accent5 2 4" xfId="248"/>
    <cellStyle name="40% - Accent5 2 5" xfId="331"/>
    <cellStyle name="40% - Accent5 3" xfId="95"/>
    <cellStyle name="40% - Accent5 4" xfId="164"/>
    <cellStyle name="40% - Accent5 4 2" xfId="211"/>
    <cellStyle name="40% - Accent5 4 2 2" xfId="398"/>
    <cellStyle name="40% - Accent5 4 3" xfId="351"/>
    <cellStyle name="40% - Accent5 5" xfId="177"/>
    <cellStyle name="40% - Accent5 5 2" xfId="364"/>
    <cellStyle name="40% - Accent5 6" xfId="316"/>
    <cellStyle name="40% - Accent6" xfId="51" builtinId="51" customBuiltin="1"/>
    <cellStyle name="40% - Accent6 2" xfId="91"/>
    <cellStyle name="40% - Accent6 2 2" xfId="228"/>
    <cellStyle name="40% - Accent6 2 2 2" xfId="415"/>
    <cellStyle name="40% - Accent6 2 3" xfId="194"/>
    <cellStyle name="40% - Accent6 2 3 2" xfId="381"/>
    <cellStyle name="40% - Accent6 2 4" xfId="249"/>
    <cellStyle name="40% - Accent6 2 5" xfId="333"/>
    <cellStyle name="40% - Accent6 3" xfId="72"/>
    <cellStyle name="40% - Accent6 4" xfId="166"/>
    <cellStyle name="40% - Accent6 4 2" xfId="213"/>
    <cellStyle name="40% - Accent6 4 2 2" xfId="400"/>
    <cellStyle name="40% - Accent6 4 3" xfId="353"/>
    <cellStyle name="40% - Accent6 5" xfId="179"/>
    <cellStyle name="40% - Accent6 5 2" xfId="366"/>
    <cellStyle name="40% - Accent6 6" xfId="318"/>
    <cellStyle name="60% - Accent1" xfId="32" builtinId="32" customBuiltin="1"/>
    <cellStyle name="60% - Accent1 2" xfId="66"/>
    <cellStyle name="60% - Accent1 2 2" xfId="250"/>
    <cellStyle name="60% - Accent1 3" xfId="81"/>
    <cellStyle name="60% - Accent2" xfId="36" builtinId="36" customBuiltin="1"/>
    <cellStyle name="60% - Accent2 2" xfId="85"/>
    <cellStyle name="60% - Accent2 2 2" xfId="251"/>
    <cellStyle name="60% - Accent2 3" xfId="94"/>
    <cellStyle name="60% - Accent3" xfId="40" builtinId="40" customBuiltin="1"/>
    <cellStyle name="60% - Accent3 2" xfId="90"/>
    <cellStyle name="60% - Accent3 2 2" xfId="252"/>
    <cellStyle name="60% - Accent3 3" xfId="79"/>
    <cellStyle name="60% - Accent4" xfId="44" builtinId="44" customBuiltin="1"/>
    <cellStyle name="60% - Accent4 2" xfId="80"/>
    <cellStyle name="60% - Accent4 2 2" xfId="253"/>
    <cellStyle name="60% - Accent4 3" xfId="70"/>
    <cellStyle name="60% - Accent5" xfId="48" builtinId="48" customBuiltin="1"/>
    <cellStyle name="60% - Accent5 2" xfId="74"/>
    <cellStyle name="60% - Accent5 2 2" xfId="254"/>
    <cellStyle name="60% - Accent5 3" xfId="93"/>
    <cellStyle name="60% - Accent6" xfId="52" builtinId="52" customBuiltin="1"/>
    <cellStyle name="60% - Accent6 2" xfId="89"/>
    <cellStyle name="60% - Accent6 2 2" xfId="255"/>
    <cellStyle name="60% - Accent6 3" xfId="84"/>
    <cellStyle name="Accent1" xfId="29" builtinId="29" customBuiltin="1"/>
    <cellStyle name="Accent1 2" xfId="68"/>
    <cellStyle name="Accent1 2 2" xfId="256"/>
    <cellStyle name="Accent1 3" xfId="65"/>
    <cellStyle name="Accent2" xfId="33" builtinId="33" customBuiltin="1"/>
    <cellStyle name="Accent2 2" xfId="78"/>
    <cellStyle name="Accent2 2 2" xfId="257"/>
    <cellStyle name="Accent2 3" xfId="98"/>
    <cellStyle name="Accent3" xfId="37" builtinId="37" customBuiltin="1"/>
    <cellStyle name="Accent3 2" xfId="99"/>
    <cellStyle name="Accent3 2 2" xfId="258"/>
    <cellStyle name="Accent3 3" xfId="100"/>
    <cellStyle name="Accent4" xfId="41" builtinId="41" customBuiltin="1"/>
    <cellStyle name="Accent4 2" xfId="101"/>
    <cellStyle name="Accent4 2 2" xfId="259"/>
    <cellStyle name="Accent4 3" xfId="102"/>
    <cellStyle name="Accent5" xfId="45" builtinId="45" customBuiltin="1"/>
    <cellStyle name="Accent5 2" xfId="103"/>
    <cellStyle name="Accent5 2 2" xfId="260"/>
    <cellStyle name="Accent5 3" xfId="104"/>
    <cellStyle name="Accent6" xfId="49" builtinId="49" customBuiltin="1"/>
    <cellStyle name="Accent6 2" xfId="105"/>
    <cellStyle name="Accent6 2 2" xfId="261"/>
    <cellStyle name="Accent6 3" xfId="106"/>
    <cellStyle name="Bad" xfId="19" builtinId="27" customBuiltin="1"/>
    <cellStyle name="Bad 2" xfId="107"/>
    <cellStyle name="Bad 2 2" xfId="262"/>
    <cellStyle name="Bad 3" xfId="108"/>
    <cellStyle name="Calculation" xfId="23" builtinId="22" customBuiltin="1"/>
    <cellStyle name="Calculation 2" xfId="109"/>
    <cellStyle name="Calculation 2 2" xfId="263"/>
    <cellStyle name="Calculation 3" xfId="110"/>
    <cellStyle name="Check Cell" xfId="25" builtinId="23" customBuiltin="1"/>
    <cellStyle name="Check Cell 2" xfId="111"/>
    <cellStyle name="Check Cell 2 2" xfId="264"/>
    <cellStyle name="Check Cell 3" xfId="112"/>
    <cellStyle name="Comma" xfId="8" builtinId="3"/>
    <cellStyle name="Comma 2" xfId="12"/>
    <cellStyle name="Comma 2 2" xfId="113"/>
    <cellStyle name="Comma 2 2 2" xfId="230"/>
    <cellStyle name="Comma 2 2 2 2" xfId="417"/>
    <cellStyle name="Comma 2 2 3" xfId="196"/>
    <cellStyle name="Comma 2 2 3 2" xfId="383"/>
    <cellStyle name="Comma 2 2 4" xfId="335"/>
    <cellStyle name="Comma 2 3" xfId="265"/>
    <cellStyle name="Comma 3" xfId="167"/>
    <cellStyle name="Comma 3 2" xfId="354"/>
    <cellStyle name="Currency 2" xfId="266"/>
    <cellStyle name="Currency 3" xfId="298"/>
    <cellStyle name="Currency 3 2" xfId="425"/>
    <cellStyle name="Explanatory Text" xfId="27" builtinId="53" customBuiltin="1"/>
    <cellStyle name="Explanatory Text 2" xfId="114"/>
    <cellStyle name="Explanatory Text 2 2" xfId="267"/>
    <cellStyle name="Explanatory Text 3" xfId="115"/>
    <cellStyle name="Good" xfId="18" builtinId="26" customBuiltin="1"/>
    <cellStyle name="Good 2" xfId="116"/>
    <cellStyle name="Good 2 2" xfId="268"/>
    <cellStyle name="Good 3" xfId="117"/>
    <cellStyle name="Heading 1" xfId="14" builtinId="16" customBuiltin="1"/>
    <cellStyle name="Heading 1 2" xfId="118"/>
    <cellStyle name="Heading 1 2 2" xfId="269"/>
    <cellStyle name="Heading 1 3" xfId="119"/>
    <cellStyle name="Heading 2" xfId="15" builtinId="17" customBuiltin="1"/>
    <cellStyle name="Heading 2 2" xfId="120"/>
    <cellStyle name="Heading 2 2 2" xfId="270"/>
    <cellStyle name="Heading 2 3" xfId="121"/>
    <cellStyle name="Heading 3" xfId="16" builtinId="18" customBuiltin="1"/>
    <cellStyle name="Heading 3 2" xfId="122"/>
    <cellStyle name="Heading 3 2 2" xfId="271"/>
    <cellStyle name="Heading 3 3" xfId="123"/>
    <cellStyle name="Heading 4" xfId="17" builtinId="19" customBuiltin="1"/>
    <cellStyle name="Heading 4 2" xfId="124"/>
    <cellStyle name="Heading 4 2 2" xfId="272"/>
    <cellStyle name="Heading 4 3" xfId="125"/>
    <cellStyle name="Hyperlink" xfId="1" builtinId="8" customBuiltin="1"/>
    <cellStyle name="Hyperlink 2" xfId="273"/>
    <cellStyle name="Hyperlink 3" xfId="274"/>
    <cellStyle name="Input" xfId="21" builtinId="20" customBuiltin="1"/>
    <cellStyle name="Input 2" xfId="126"/>
    <cellStyle name="Input 2 2" xfId="275"/>
    <cellStyle name="Input 3" xfId="127"/>
    <cellStyle name="Linked Cell" xfId="24" builtinId="24" customBuiltin="1"/>
    <cellStyle name="Linked Cell 2" xfId="128"/>
    <cellStyle name="Linked Cell 2 2" xfId="276"/>
    <cellStyle name="Linked Cell 3" xfId="129"/>
    <cellStyle name="Neutral" xfId="20" builtinId="28" customBuiltin="1"/>
    <cellStyle name="Neutral 2" xfId="130"/>
    <cellStyle name="Neutral 2 2" xfId="277"/>
    <cellStyle name="Neutral 3" xfId="131"/>
    <cellStyle name="Normal" xfId="0" builtinId="0"/>
    <cellStyle name="Normal 10" xfId="2"/>
    <cellStyle name="Normal 11" xfId="152"/>
    <cellStyle name="Normal 11 2" xfId="234"/>
    <cellStyle name="Normal 11 2 2" xfId="421"/>
    <cellStyle name="Normal 11 3" xfId="201"/>
    <cellStyle name="Normal 11 3 2" xfId="388"/>
    <cellStyle name="Normal 11 4" xfId="297"/>
    <cellStyle name="Normal 11 5" xfId="339"/>
    <cellStyle name="Normal 12" xfId="153"/>
    <cellStyle name="Normal 12 2" xfId="299"/>
    <cellStyle name="Normal 12 2 2" xfId="426"/>
    <cellStyle name="Normal 12 3" xfId="340"/>
    <cellStyle name="Normal 13" xfId="198"/>
    <cellStyle name="Normal 13 2" xfId="300"/>
    <cellStyle name="Normal 13 2 2" xfId="427"/>
    <cellStyle name="Normal 13 3" xfId="385"/>
    <cellStyle name="Normal 14" xfId="235"/>
    <cellStyle name="Normal 14 2" xfId="301"/>
    <cellStyle name="Normal 15" xfId="304"/>
    <cellStyle name="Normal 15 2" xfId="430"/>
    <cellStyle name="Normal 2" xfId="3"/>
    <cellStyle name="Normal 2 2" xfId="10"/>
    <cellStyle name="Normal 2 2 2" xfId="278"/>
    <cellStyle name="Normal 2 3" xfId="56"/>
    <cellStyle name="Normal 2 3 2" xfId="216"/>
    <cellStyle name="Normal 2 3 2 2" xfId="403"/>
    <cellStyle name="Normal 2 3 3" xfId="182"/>
    <cellStyle name="Normal 2 3 3 2" xfId="369"/>
    <cellStyle name="Normal 2 3 4" xfId="279"/>
    <cellStyle name="Normal 2 3 5" xfId="321"/>
    <cellStyle name="Normal 2 4" xfId="280"/>
    <cellStyle name="Normal 2 5" xfId="281"/>
    <cellStyle name="Normal 2 5 2" xfId="424"/>
    <cellStyle name="Normal 2 6" xfId="236"/>
    <cellStyle name="Normal 2 6 2" xfId="422"/>
    <cellStyle name="Normal 3" xfId="9"/>
    <cellStyle name="Normal 3 2" xfId="141"/>
    <cellStyle name="Normal 3 2 2" xfId="282"/>
    <cellStyle name="Normal 3 3" xfId="146"/>
    <cellStyle name="Normal 3 3 2" xfId="232"/>
    <cellStyle name="Normal 3 3 2 2" xfId="419"/>
    <cellStyle name="Normal 3 3 3" xfId="199"/>
    <cellStyle name="Normal 3 3 3 2" xfId="386"/>
    <cellStyle name="Normal 3 3 4" xfId="337"/>
    <cellStyle name="Normal 3 4" xfId="57"/>
    <cellStyle name="Normal 3 4 2" xfId="217"/>
    <cellStyle name="Normal 3 4 2 2" xfId="404"/>
    <cellStyle name="Normal 3 4 3" xfId="183"/>
    <cellStyle name="Normal 3 4 3 2" xfId="370"/>
    <cellStyle name="Normal 3 4 4" xfId="322"/>
    <cellStyle name="Normal 3 5" xfId="151"/>
    <cellStyle name="Normal 3 6" xfId="237"/>
    <cellStyle name="Normal 3 6 2" xfId="423"/>
    <cellStyle name="Normal 3 7" xfId="306"/>
    <cellStyle name="Normal 4" xfId="55"/>
    <cellStyle name="Normal 4 2" xfId="284"/>
    <cellStyle name="Normal 4 3" xfId="283"/>
    <cellStyle name="Normal 5" xfId="58"/>
    <cellStyle name="Normal 5 2" xfId="143"/>
    <cellStyle name="Normal 5 2 2" xfId="148"/>
    <cellStyle name="Normal 5 2 3" xfId="145"/>
    <cellStyle name="Normal 5 2 4" xfId="144"/>
    <cellStyle name="Normal 5 2 5" xfId="286"/>
    <cellStyle name="Normal 5 3" xfId="142"/>
    <cellStyle name="Normal 5 4" xfId="147"/>
    <cellStyle name="Normal 5 5" xfId="285"/>
    <cellStyle name="Normal 6" xfId="140"/>
    <cellStyle name="Normal 7" xfId="53"/>
    <cellStyle name="Normal 7 2" xfId="214"/>
    <cellStyle name="Normal 7 2 2" xfId="288"/>
    <cellStyle name="Normal 7 2 3" xfId="401"/>
    <cellStyle name="Normal 7 3" xfId="180"/>
    <cellStyle name="Normal 7 3 2" xfId="367"/>
    <cellStyle name="Normal 7 4" xfId="287"/>
    <cellStyle name="Normal 7 5" xfId="319"/>
    <cellStyle name="Normal 8" xfId="150"/>
    <cellStyle name="Normal 8 2" xfId="233"/>
    <cellStyle name="Normal 8 2 2" xfId="420"/>
    <cellStyle name="Normal 8 3" xfId="200"/>
    <cellStyle name="Normal 8 3 2" xfId="387"/>
    <cellStyle name="Normal 8 4" xfId="289"/>
    <cellStyle name="Normal 8 5" xfId="338"/>
    <cellStyle name="Normal 9" xfId="4"/>
    <cellStyle name="Normal 9 2" xfId="11"/>
    <cellStyle name="Normal_SNAME04" xfId="5"/>
    <cellStyle name="Normal_SNAME04B" xfId="6"/>
    <cellStyle name="Note 2" xfId="132"/>
    <cellStyle name="Note 2 2" xfId="231"/>
    <cellStyle name="Note 2 2 2" xfId="418"/>
    <cellStyle name="Note 2 3" xfId="197"/>
    <cellStyle name="Note 2 3 2" xfId="384"/>
    <cellStyle name="Note 2 4" xfId="290"/>
    <cellStyle name="Note 2 5" xfId="336"/>
    <cellStyle name="Note 3" xfId="133"/>
    <cellStyle name="Note 4" xfId="54"/>
    <cellStyle name="Note 4 2" xfId="215"/>
    <cellStyle name="Note 4 2 2" xfId="402"/>
    <cellStyle name="Note 4 3" xfId="181"/>
    <cellStyle name="Note 4 3 2" xfId="368"/>
    <cellStyle name="Note 4 4" xfId="320"/>
    <cellStyle name="Note 5" xfId="154"/>
    <cellStyle name="Note 5 2" xfId="341"/>
    <cellStyle name="Output" xfId="22" builtinId="21" customBuiltin="1"/>
    <cellStyle name="Output 2" xfId="134"/>
    <cellStyle name="Output 2 2" xfId="291"/>
    <cellStyle name="Output 3" xfId="135"/>
    <cellStyle name="Percent" xfId="7" builtinId="5"/>
    <cellStyle name="Percent 2" xfId="149"/>
    <cellStyle name="Percent 2 2" xfId="292"/>
    <cellStyle name="Percent 3" xfId="293"/>
    <cellStyle name="Percent 4" xfId="294"/>
    <cellStyle name="Percent 5" xfId="302"/>
    <cellStyle name="Percent 5 2" xfId="303"/>
    <cellStyle name="Percent 5 2 2" xfId="429"/>
    <cellStyle name="Percent 5 3" xfId="428"/>
    <cellStyle name="Percent 6" xfId="305"/>
    <cellStyle name="Percent 6 2" xfId="431"/>
    <cellStyle name="Title" xfId="13" builtinId="15" customBuiltin="1"/>
    <cellStyle name="Total" xfId="28" builtinId="25" customBuiltin="1"/>
    <cellStyle name="Total 2" xfId="136"/>
    <cellStyle name="Total 2 2" xfId="295"/>
    <cellStyle name="Total 3" xfId="137"/>
    <cellStyle name="Warning Text" xfId="26" builtinId="11" customBuiltin="1"/>
    <cellStyle name="Warning Text 2" xfId="138"/>
    <cellStyle name="Warning Text 2 2" xfId="296"/>
    <cellStyle name="Warning Text 3" xfId="139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175" formatCode="#,##0.0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175" formatCode="#,##0.0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ourier New"/>
        <scheme val="none"/>
      </font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</dxf>
    <dxf>
      <font>
        <sz val="8"/>
        <name val="Courier New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ourier New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ourier New"/>
        <scheme val="none"/>
      </font>
      <numFmt numFmtId="171" formatCode="0.00000"/>
    </dxf>
    <dxf>
      <numFmt numFmtId="3" formatCode="#,##0"/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169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</dxf>
    <dxf>
      <font>
        <sz val="8"/>
        <name val="Courier New"/>
      </font>
      <numFmt numFmtId="3" formatCode="#,##0"/>
    </dxf>
    <dxf>
      <font>
        <sz val="8"/>
        <name val="Courier New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ourier New"/>
        <scheme val="none"/>
      </font>
      <numFmt numFmtId="3" formatCode="#,##0"/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172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ourier New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ourier New"/>
        <scheme val="none"/>
      </font>
      <numFmt numFmtId="172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ourier New"/>
        <scheme val="none"/>
      </font>
      <numFmt numFmtId="4" formatCode="#,##0.00"/>
    </dxf>
    <dxf>
      <numFmt numFmtId="2" formatCode="0.00"/>
    </dxf>
    <dxf>
      <numFmt numFmtId="2" formatCode="0.00"/>
    </dxf>
    <dxf>
      <numFmt numFmtId="2" formatCode="0.00"/>
    </dxf>
    <dxf>
      <font>
        <sz val="8"/>
        <name val="Courier New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169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ourier New"/>
        <scheme val="none"/>
      </font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ourier New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1" defaultTableStyle="TableStyleMedium9" defaultPivotStyle="PivotStyleLight16">
    <tableStyle name="TableStyleQueryResult" pivot="0" count="3">
      <tableStyleElement type="wholeTable" dxfId="93"/>
      <tableStyleElement type="headerRow" dxfId="92"/>
      <tableStyleElement type="firstRowStripe" dxfId="9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00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Dist" tableColumnId="16"/>
      <queryTableField id="2" name="Resources:" tableColumnId="17"/>
      <queryTableField id="3" name="General (10)" tableColumnId="18"/>
      <queryTableField id="4" name="Activity (21)" tableColumnId="19"/>
      <queryTableField id="5" name="Management (22)" tableColumnId="20"/>
      <queryTableField id="6" name="PERL (24)" tableColumnId="21"/>
      <queryTableField id="7" name="Entrp(23)Equal(25) Lib(29)SpecRev(27)" tableColumnId="22"/>
      <queryTableField id="8" name="Emg Levy (26) / Disaster R (28)" tableColumnId="23"/>
    </queryTableFields>
  </queryTableRefresh>
</queryTable>
</file>

<file path=xl/queryTables/queryTable2.xml><?xml version="1.0" encoding="utf-8"?>
<queryTable xmlns="http://schemas.openxmlformats.org/spreadsheetml/2006/main" name="ExternalData_1" connectionId="2" autoFormatId="0" applyNumberFormats="0" applyBorderFormats="0" applyFontFormats="1" applyPatternFormats="1" applyAlignmentFormats="0" applyWidthHeightFormats="0">
  <queryTableRefresh preserveSortFilterLayout="0" nextId="11">
    <queryTableFields count="10">
      <queryTableField id="1" name="Dist" tableColumnId="12"/>
      <queryTableField id="2" name="Resources:" tableColumnId="13"/>
      <queryTableField id="3" name="Sales Tax (33)" tableColumnId="14"/>
      <queryTableField id="4" name="PPEL (36)" tableColumnId="15"/>
      <queryTableField id="5" name="Other Cap Proj" tableColumnId="16"/>
      <queryTableField id="6" name="(40)" tableColumnId="17"/>
      <queryTableField id="7" name="Nutrition (61)" tableColumnId="18"/>
      <queryTableField id="8" name="Oth Entp (62-69)" tableColumnId="19"/>
      <queryTableField id="9" name="FY19" tableColumnId="20"/>
      <queryTableField id="10" name="FY18" tableColumnId="21"/>
    </queryTableFields>
  </queryTableRefresh>
</queryTable>
</file>

<file path=xl/queryTables/queryTable3.xml><?xml version="1.0" encoding="utf-8"?>
<queryTable xmlns="http://schemas.openxmlformats.org/spreadsheetml/2006/main" name="ExternalData_1" connectionId="3" autoFormatId="0" applyNumberFormats="0" applyBorderFormats="0" applyFontFormats="1" applyPatternFormats="1" applyAlignmentFormats="0" applyWidthHeightFormats="0">
  <queryTableRefresh preserveSortFilterLayout="0" nextId="14" unboundColumnsRight="1">
    <queryTableFields count="13">
      <queryTableField id="1" name="FiscalYear" tableColumnId="24"/>
      <queryTableField id="2" name="Dist" tableColumnId="25"/>
      <queryTableField id="3" name="Project Name (A)" tableColumnId="26"/>
      <queryTableField id="4" name="Amount of Issue _x000a_(B)" tableColumnId="27"/>
      <queryTableField id="5" name="Type of Issue - Indicate _x000a_GO (General Obligation Bond) or _x000a_Non-GO _x000a_(C) " tableColumnId="28"/>
      <queryTableField id="6" name="Date   General Obligation Bond Certified to County Auditor _x000a_(D)" tableColumnId="29"/>
      <queryTableField id="7" name="Principal Due FY20                   (E)" tableColumnId="30"/>
      <queryTableField id="8" name="Interest Due FY20                               +(F)" tableColumnId="31"/>
      <queryTableField id="9" name="Bond Registration Due                FY20                                      +" tableColumnId="32"/>
      <queryTableField id="10" name="Total Obligation Due                FY20                              =(H)" tableColumnId="33"/>
      <queryTableField id="11" name="Amount Paid from Other Sources &amp; Fund Balance in Appropriate Fund _x000a_-(I)" tableColumnId="34"/>
      <queryTableField id="12" name="VPPEL Loan Paid by VPPEL Taxes or GO Bond Amount Paid by Budget Year Debt Servic" tableColumnId="35"/>
      <queryTableField id="13" dataBound="0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id="7" name="BudgetP1" displayName="BudgetP1" ref="A1:H13408" tableType="queryTable" totalsRowShown="0" headerRowDxfId="90" dataDxfId="89">
  <autoFilter ref="A1:H13408"/>
  <tableColumns count="8">
    <tableColumn id="16" uniqueName="16" name="Dist" queryTableFieldId="1" dataDxfId="88"/>
    <tableColumn id="17" uniqueName="17" name="Resources:" queryTableFieldId="2" dataDxfId="87"/>
    <tableColumn id="18" uniqueName="18" name="General (10)" queryTableFieldId="3" dataDxfId="86"/>
    <tableColumn id="19" uniqueName="19" name="Activity (21)" queryTableFieldId="4" dataDxfId="85"/>
    <tableColumn id="20" uniqueName="20" name="Management (22)" queryTableFieldId="5" dataDxfId="84"/>
    <tableColumn id="21" uniqueName="21" name="PERL (24)" queryTableFieldId="6" dataDxfId="83"/>
    <tableColumn id="22" uniqueName="22" name="Entrp(23)Equal(25) Lib(29)SpecRev(27)" queryTableFieldId="7" dataDxfId="82"/>
    <tableColumn id="23" uniqueName="23" name="Emg Levy (26) / Disaster R (28)" queryTableFieldId="8" dataDxfId="81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id="8" name="BudgetP2" displayName="BudgetP2" ref="A1:J13408" tableType="queryTable" totalsRowShown="0" headerRowDxfId="80" dataDxfId="79">
  <autoFilter ref="A1:J13408"/>
  <tableColumns count="10">
    <tableColumn id="12" uniqueName="12" name="Dist" queryTableFieldId="1" dataDxfId="78"/>
    <tableColumn id="13" uniqueName="13" name="Resources:" queryTableFieldId="2" dataDxfId="77"/>
    <tableColumn id="14" uniqueName="14" name="Sales Tax (33)" queryTableFieldId="3" dataDxfId="76"/>
    <tableColumn id="15" uniqueName="15" name="PPEL (36)" queryTableFieldId="4" dataDxfId="75"/>
    <tableColumn id="16" uniqueName="16" name="Other Cap Proj" queryTableFieldId="5" dataDxfId="74"/>
    <tableColumn id="17" uniqueName="17" name="(40)" queryTableFieldId="6" dataDxfId="73"/>
    <tableColumn id="18" uniqueName="18" name="Nutrition (61)" queryTableFieldId="7" dataDxfId="72"/>
    <tableColumn id="19" uniqueName="19" name="Oth Entp (62-69)" queryTableFieldId="8" dataDxfId="71"/>
    <tableColumn id="20" uniqueName="20" name="FY19" queryTableFieldId="9" dataDxfId="70"/>
    <tableColumn id="21" uniqueName="21" name="FY18" queryTableFieldId="10" dataDxfId="69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id="10" name="Form703Data" displayName="Form703Data" ref="A1:M887" tableType="queryTable" totalsRowShown="0" headerRowDxfId="67" dataDxfId="66">
  <autoFilter ref="A1:M887"/>
  <tableColumns count="13">
    <tableColumn id="24" uniqueName="24" name="FiscalYear" queryTableFieldId="1" dataDxfId="65"/>
    <tableColumn id="25" uniqueName="25" name="Dist" queryTableFieldId="2" dataDxfId="64"/>
    <tableColumn id="26" uniqueName="26" name="Project Name (A)" queryTableFieldId="3" dataDxfId="63"/>
    <tableColumn id="27" uniqueName="27" name="Amount of Issue _x000a_(B)" queryTableFieldId="4" dataDxfId="62"/>
    <tableColumn id="28" uniqueName="28" name="Type of Issue - Indicate _x000a_GO (General Obligation Bond) or _x000a_Non-GO _x000a_(C) " queryTableFieldId="5" dataDxfId="61"/>
    <tableColumn id="29" uniqueName="29" name="Date   General Obligation Bond Certified to County Auditor _x000a_(D)" queryTableFieldId="6" dataDxfId="60"/>
    <tableColumn id="30" uniqueName="30" name="Principal Due FY20                   (E)" queryTableFieldId="7" dataDxfId="59"/>
    <tableColumn id="31" uniqueName="31" name="Interest Due FY20                               +(F)" queryTableFieldId="8" dataDxfId="58"/>
    <tableColumn id="32" uniqueName="32" name="Bond Registration Due                FY20                                      +" queryTableFieldId="9" dataDxfId="57"/>
    <tableColumn id="33" uniqueName="33" name="Total Obligation Due                FY20                              =(H)" queryTableFieldId="10" dataDxfId="56"/>
    <tableColumn id="34" uniqueName="34" name="Amount Paid from Other Sources &amp; Fund Balance in Appropriate Fund _x000a_-(I)" queryTableFieldId="11" dataDxfId="55"/>
    <tableColumn id="35" uniqueName="35" name="VPPEL Loan Paid by VPPEL Taxes or GO Bond Amount Paid by Budget Year Debt Servic" queryTableFieldId="12" dataDxfId="54"/>
    <tableColumn id="1" uniqueName="1" name="Index" queryTableFieldId="13" dataDxfId="53">
      <calculatedColumnFormula>IF(Form703Data[[#This Row],[Dist]]-B3=0,1,IF(Form703Data[[#This Row],[Dist]]-B3&gt;0,1,IF(Form703Data[[#This Row],[Dist]]=B3,M2+1)))</calculatedColumnFormula>
    </tableColumn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id="9" name="SNAME" displayName="SNAME" ref="A2:AY329" totalsRowShown="0" headerRowDxfId="51" dataDxfId="50" headerRowCellStyle="Normal_SNAME04">
  <autoFilter ref="A2:AY329"/>
  <tableColumns count="51">
    <tableColumn id="36" name="co" dataDxfId="49"/>
    <tableColumn id="1" name="AEA" dataDxfId="48"/>
    <tableColumn id="2" name="Dist" dataDxfId="47" dataCellStyle="Normal_SNAME04"/>
    <tableColumn id="3" name="Name"/>
    <tableColumn id="18" name="line 1.1 x249" dataDxfId="46"/>
    <tableColumn id="6" name="line 1.3 x272" dataDxfId="45" dataCellStyle="Normal_SNAME04"/>
    <tableColumn id="42" name="line 2.4 x531" dataDxfId="44"/>
    <tableColumn id="43" name="line 2.7 x535" dataDxfId="43"/>
    <tableColumn id="44" name="line 2.10 x539" dataDxfId="42"/>
    <tableColumn id="54" name="line 2.13 x552" dataDxfId="41" dataCellStyle="Normal_SNAME04"/>
    <tableColumn id="20" name="line 3.1 x266" dataDxfId="40"/>
    <tableColumn id="21" name="line 3.2 x265" dataDxfId="39"/>
    <tableColumn id="22" name="line 3.3 x264" dataDxfId="38"/>
    <tableColumn id="40" name="line 3.7 x259" dataDxfId="37"/>
    <tableColumn id="23" name="line 3.9 x268" dataDxfId="36"/>
    <tableColumn id="24" name="line 3.10 x273" dataDxfId="35"/>
    <tableColumn id="25" name="line 3.11 x269" dataDxfId="34"/>
    <tableColumn id="26" name="line 3.12 x446" dataDxfId="33"/>
    <tableColumn id="37" name="line 4.4 x214" dataDxfId="32"/>
    <tableColumn id="45" name="line 4.18 x532" dataDxfId="31"/>
    <tableColumn id="46" name="line 4.26 x536" dataDxfId="30"/>
    <tableColumn id="47" name="line 4.34 x540" dataDxfId="29"/>
    <tableColumn id="55" name="line 4.42 x553" dataDxfId="28" dataCellStyle="Normal_SNAME04"/>
    <tableColumn id="9" name="line 4.50 x218" dataDxfId="27" dataCellStyle="Normal_SNAME04"/>
    <tableColumn id="10" name="line 4.51 x219" dataDxfId="26" dataCellStyle="Normal_SNAME04"/>
    <tableColumn id="27" name="line 4.56 x270" dataDxfId="25"/>
    <tableColumn id="28" name="line 4.57 x271" dataDxfId="24"/>
    <tableColumn id="48" name="line 4.70 x544" dataDxfId="23"/>
    <tableColumn id="49" name="line 4.78 x548" dataDxfId="22"/>
    <tableColumn id="11" name="line 5.16 x300" dataDxfId="21"/>
    <tableColumn id="38" name="line 6.2" dataDxfId="20" dataCellStyle="Normal_SNAME04">
      <calculatedColumnFormula array="1">IFERROR(INDEX(#REF!,MATCH($C3&amp;#REF!&amp;DoM!$B$6,#REF!&amp;#REF!&amp;#REF!,0),MATCH(SNAME!AE$337,#REF!,0)),5.4)</calculatedColumnFormula>
    </tableColumn>
    <tableColumn id="31" name="line 6.4 x386" dataDxfId="19" dataCellStyle="Normal_SNAME04"/>
    <tableColumn id="32" name="line 6.5 x387" dataDxfId="18" dataCellStyle="Normal_SNAME04"/>
    <tableColumn id="50" name="line 6.14 x600" dataDxfId="17"/>
    <tableColumn id="51" name="line 6.15 x601" dataDxfId="16"/>
    <tableColumn id="41" name="line 7.28 x251" dataDxfId="15"/>
    <tableColumn id="15" name="line 8.6 x335/336/334" dataDxfId="14"/>
    <tableColumn id="16" name="line 8.10 x274" dataDxfId="13"/>
    <tableColumn id="35" name="line 8.39 x365" dataDxfId="12"/>
    <tableColumn id="39" name="line 9.10 x305" dataDxfId="11"/>
    <tableColumn id="33" name="line 13.1 x388" dataDxfId="10"/>
    <tableColumn id="34" name="line 13.2 x389" dataDxfId="9"/>
    <tableColumn id="52" name="line 13.15 x604" dataDxfId="8"/>
    <tableColumn id="53" name="line 13.16 x605" dataDxfId="7"/>
    <tableColumn id="5" name="ISL Maximum Surtax" dataDxfId="6"/>
    <tableColumn id="68" name="ISL Maximum Percent" dataDxfId="5"/>
    <tableColumn id="66" name="VPPEL Maximum Surtax" dataDxfId="4"/>
    <tableColumn id="56" name="VPPEL Maximum Rate" dataDxfId="3"/>
    <tableColumn id="4" name="PERL Maximum Rate" dataDxfId="2"/>
    <tableColumn id="72" name="CashReserveLevyLimit" dataDxfId="1"/>
    <tableColumn id="7" name="Extra Data" dataDxfId="0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rgb="FF0000FF"/>
    <pageSetUpPr fitToPage="1"/>
  </sheetPr>
  <dimension ref="A1:F53"/>
  <sheetViews>
    <sheetView showGridLines="0" tabSelected="1" zoomScale="90" zoomScaleNormal="90" workbookViewId="0">
      <pane ySplit="7" topLeftCell="A8" activePane="bottomLeft" state="frozen"/>
      <selection pane="bottomLeft" activeCell="A2" sqref="A2"/>
    </sheetView>
  </sheetViews>
  <sheetFormatPr defaultColWidth="9" defaultRowHeight="12.75" x14ac:dyDescent="0.2"/>
  <cols>
    <col min="1" max="1" width="44.85546875" style="1" customWidth="1"/>
    <col min="2" max="2" width="4.5703125" style="1" customWidth="1"/>
    <col min="3" max="3" width="3.5703125" style="1" customWidth="1"/>
    <col min="4" max="6" width="16.5703125" style="1" customWidth="1"/>
    <col min="7" max="16384" width="9" style="1"/>
  </cols>
  <sheetData>
    <row r="1" spans="1:6" s="134" customFormat="1" x14ac:dyDescent="0.2"/>
    <row r="2" spans="1:6" s="134" customFormat="1" ht="15.75" x14ac:dyDescent="0.25">
      <c r="A2" s="183" t="s">
        <v>417</v>
      </c>
    </row>
    <row r="3" spans="1:6" s="134" customFormat="1" x14ac:dyDescent="0.2"/>
    <row r="4" spans="1:6" ht="16.5" x14ac:dyDescent="0.25">
      <c r="A4" s="196" t="str">
        <f>CONCATENATE("Adopted ",$A$2," School Budget Summary")</f>
        <v>Adopted AGWSR School Budget Summary</v>
      </c>
      <c r="B4" s="196"/>
      <c r="C4" s="196"/>
      <c r="D4" s="196"/>
      <c r="E4" s="196"/>
      <c r="F4" s="196"/>
    </row>
    <row r="5" spans="1:6" x14ac:dyDescent="0.2">
      <c r="A5" s="23"/>
      <c r="E5" s="22" t="s">
        <v>369</v>
      </c>
      <c r="F5" s="128" t="str">
        <f>INDEX(SNAME[],MATCH(A2,SNAME[Name],0),3)</f>
        <v>0009</v>
      </c>
    </row>
    <row r="6" spans="1:6" x14ac:dyDescent="0.2">
      <c r="A6" s="2" t="s">
        <v>370</v>
      </c>
    </row>
    <row r="7" spans="1:6" x14ac:dyDescent="0.2">
      <c r="D7" s="78" t="s">
        <v>951</v>
      </c>
      <c r="E7" s="78" t="s">
        <v>952</v>
      </c>
      <c r="F7" s="78" t="s">
        <v>953</v>
      </c>
    </row>
    <row r="8" spans="1:6" x14ac:dyDescent="0.2">
      <c r="A8" s="3" t="s">
        <v>333</v>
      </c>
      <c r="B8" s="4">
        <v>1</v>
      </c>
      <c r="C8" s="5"/>
      <c r="D8" s="48">
        <f>SUM(SUM(FY20WK1!D4:J4),SUM(FY20WK2!C4:H4))</f>
        <v>4377708</v>
      </c>
      <c r="E8" s="48">
        <f>FY20WK2!I4</f>
        <v>4107369</v>
      </c>
      <c r="F8" s="48">
        <f>FY20WK2!J4</f>
        <v>3661562.95</v>
      </c>
    </row>
    <row r="9" spans="1:6" x14ac:dyDescent="0.2">
      <c r="A9" s="3" t="s">
        <v>334</v>
      </c>
      <c r="B9" s="4">
        <v>2</v>
      </c>
      <c r="C9" s="5"/>
      <c r="D9" s="48">
        <f>SUM(SUM(FY20WK1!D5:J5),SUM(FY20WK2!C5:H5))</f>
        <v>263151</v>
      </c>
      <c r="E9" s="48">
        <f>FY20WK2!I5</f>
        <v>227533</v>
      </c>
      <c r="F9" s="48">
        <f>FY20WK2!J5</f>
        <v>443352.76</v>
      </c>
    </row>
    <row r="10" spans="1:6" x14ac:dyDescent="0.2">
      <c r="A10" s="3" t="s">
        <v>335</v>
      </c>
      <c r="B10" s="4">
        <v>3</v>
      </c>
      <c r="C10" s="5"/>
      <c r="D10" s="48">
        <f>SUM(SUM(FY20WK1!D6:J6),SUM(FY20WK2!C6:H6))</f>
        <v>316623</v>
      </c>
      <c r="E10" s="48">
        <f>FY20WK2!I6</f>
        <v>309630</v>
      </c>
      <c r="F10" s="48">
        <f>FY20WK2!J6</f>
        <v>316620</v>
      </c>
    </row>
    <row r="11" spans="1:6" x14ac:dyDescent="0.2">
      <c r="A11" s="3" t="s">
        <v>336</v>
      </c>
      <c r="B11" s="4">
        <v>4</v>
      </c>
      <c r="C11" s="5"/>
      <c r="D11" s="48">
        <f>SUM(SUM(FY20WK1!D7:J7),SUM(FY20WK2!C7:H7))</f>
        <v>222752</v>
      </c>
      <c r="E11" s="48">
        <f>FY20WK2!I7</f>
        <v>246525</v>
      </c>
      <c r="F11" s="48">
        <f>FY20WK2!J7</f>
        <v>246524.56</v>
      </c>
    </row>
    <row r="12" spans="1:6" x14ac:dyDescent="0.2">
      <c r="A12" s="3" t="s">
        <v>337</v>
      </c>
      <c r="B12" s="4">
        <v>5</v>
      </c>
      <c r="C12" s="5"/>
      <c r="D12" s="48">
        <f>SUM(SUM(FY20WK1!D8:J8),SUM(FY20WK2!C8:H8))</f>
        <v>17008</v>
      </c>
      <c r="E12" s="48">
        <f>FY20WK2!I8</f>
        <v>16756</v>
      </c>
      <c r="F12" s="48">
        <f>FY20WK2!J8</f>
        <v>16755.150000000001</v>
      </c>
    </row>
    <row r="13" spans="1:6" x14ac:dyDescent="0.2">
      <c r="A13" s="3" t="s">
        <v>338</v>
      </c>
      <c r="B13" s="4">
        <v>6</v>
      </c>
      <c r="C13" s="5"/>
      <c r="D13" s="48">
        <f>SUM(SUM(FY20WK1!D9:J9),SUM(FY20WK2!C9:H9))</f>
        <v>160158</v>
      </c>
      <c r="E13" s="48">
        <f>FY20WK2!I9</f>
        <v>157791</v>
      </c>
      <c r="F13" s="48">
        <f>FY20WK2!J9</f>
        <v>157791</v>
      </c>
    </row>
    <row r="14" spans="1:6" x14ac:dyDescent="0.2">
      <c r="A14" s="3" t="s">
        <v>339</v>
      </c>
      <c r="B14" s="4">
        <v>7</v>
      </c>
      <c r="C14" s="5"/>
      <c r="D14" s="48">
        <f>SUM(SUM(FY20WK1!D10:J10),SUM(FY20WK2!C10:H10))</f>
        <v>185799</v>
      </c>
      <c r="E14" s="48">
        <f>FY20WK2!I10</f>
        <v>183053</v>
      </c>
      <c r="F14" s="48">
        <f>FY20WK2!J10</f>
        <v>183049.95</v>
      </c>
    </row>
    <row r="15" spans="1:6" x14ac:dyDescent="0.2">
      <c r="A15" s="3" t="s">
        <v>340</v>
      </c>
      <c r="B15" s="4">
        <v>8</v>
      </c>
      <c r="C15" s="5"/>
      <c r="D15" s="48">
        <f>SUM(SUM(FY20WK1!D11:J11),SUM(FY20WK2!C11:H11))</f>
        <v>617823</v>
      </c>
      <c r="E15" s="48">
        <f>FY20WK2!I11</f>
        <v>608693</v>
      </c>
      <c r="F15" s="48">
        <f>FY20WK2!J11</f>
        <v>608693.80000000005</v>
      </c>
    </row>
    <row r="16" spans="1:6" x14ac:dyDescent="0.2">
      <c r="A16" s="3" t="s">
        <v>341</v>
      </c>
      <c r="B16" s="4">
        <v>9</v>
      </c>
      <c r="C16" s="5"/>
      <c r="D16" s="48">
        <f>SUM(SUM(FY20WK1!D12:J12),SUM(FY20WK2!C12:H12))</f>
        <v>0</v>
      </c>
      <c r="E16" s="48">
        <f>FY20WK2!I12</f>
        <v>0</v>
      </c>
      <c r="F16" s="48">
        <f>FY20WK2!J12</f>
        <v>0</v>
      </c>
    </row>
    <row r="17" spans="1:6" x14ac:dyDescent="0.2">
      <c r="A17" s="3" t="s">
        <v>342</v>
      </c>
      <c r="B17" s="4">
        <v>10</v>
      </c>
      <c r="C17" s="5"/>
      <c r="D17" s="48">
        <f>SUM(SUM(FY20WK1!D13:J13),SUM(FY20WK2!C13:H13))</f>
        <v>3444864</v>
      </c>
      <c r="E17" s="48">
        <f>FY20WK2!I13</f>
        <v>3265827</v>
      </c>
      <c r="F17" s="48">
        <f>FY20WK2!J13</f>
        <v>3158606</v>
      </c>
    </row>
    <row r="18" spans="1:6" x14ac:dyDescent="0.2">
      <c r="A18" s="3" t="s">
        <v>343</v>
      </c>
      <c r="B18" s="4">
        <v>11</v>
      </c>
      <c r="C18" s="5"/>
      <c r="D18" s="48">
        <f>SUM(SUM(FY20WK1!D14:J14),SUM(FY20WK2!C14:H14))</f>
        <v>0</v>
      </c>
      <c r="E18" s="48">
        <f>FY20WK2!I14</f>
        <v>0</v>
      </c>
      <c r="F18" s="48">
        <f>FY20WK2!J14</f>
        <v>0</v>
      </c>
    </row>
    <row r="19" spans="1:6" x14ac:dyDescent="0.2">
      <c r="A19" s="3" t="s">
        <v>344</v>
      </c>
      <c r="B19" s="4">
        <v>12</v>
      </c>
      <c r="C19" s="5"/>
      <c r="D19" s="48">
        <f>SUM(SUM(FY20WK1!D15:J15),SUM(FY20WK2!C15:H15))</f>
        <v>777533</v>
      </c>
      <c r="E19" s="48">
        <f>FY20WK2!I15</f>
        <v>724638</v>
      </c>
      <c r="F19" s="48">
        <f>FY20WK2!J15</f>
        <v>631600.16</v>
      </c>
    </row>
    <row r="20" spans="1:6" x14ac:dyDescent="0.2">
      <c r="A20" s="3" t="s">
        <v>475</v>
      </c>
      <c r="B20" s="4">
        <v>13</v>
      </c>
      <c r="C20" s="5"/>
      <c r="D20" s="48">
        <f>SUM(SUM(FY20WK1!D16:J16),SUM(FY20WK2!C16:H16))</f>
        <v>81677</v>
      </c>
      <c r="E20" s="48">
        <f>FY20WK2!I16</f>
        <v>57361</v>
      </c>
      <c r="F20" s="48">
        <f>FY20WK2!J16</f>
        <v>84480.08</v>
      </c>
    </row>
    <row r="21" spans="1:6" x14ac:dyDescent="0.2">
      <c r="A21" s="3" t="s">
        <v>332</v>
      </c>
      <c r="B21" s="4">
        <v>14</v>
      </c>
      <c r="C21" s="5"/>
      <c r="D21" s="48">
        <f>SUM(SUM(FY20WK1!D17:J17),SUM(FY20WK2!C17:H17))</f>
        <v>82295</v>
      </c>
      <c r="E21" s="48">
        <f>FY20WK2!I17</f>
        <v>81079</v>
      </c>
      <c r="F21" s="48">
        <f>FY20WK2!J17</f>
        <v>93079</v>
      </c>
    </row>
    <row r="22" spans="1:6" x14ac:dyDescent="0.2">
      <c r="A22" s="3" t="s">
        <v>407</v>
      </c>
      <c r="B22" s="4">
        <v>15</v>
      </c>
      <c r="C22" s="5"/>
      <c r="D22" s="48">
        <f>SUM(SUM(FY20WK1!D18:J18),SUM(FY20WK2!C18:H18))</f>
        <v>350361</v>
      </c>
      <c r="E22" s="48">
        <f>FY20WK2!I18</f>
        <v>345183</v>
      </c>
      <c r="F22" s="48">
        <f>FY20WK2!J18</f>
        <v>332824.25</v>
      </c>
    </row>
    <row r="23" spans="1:6" x14ac:dyDescent="0.2">
      <c r="A23" s="3" t="s">
        <v>345</v>
      </c>
      <c r="B23" s="4">
        <v>16</v>
      </c>
      <c r="C23" s="5"/>
      <c r="D23" s="48">
        <f>SUM(SUM(FY20WK1!D19:J19),SUM(FY20WK2!C19:H19))</f>
        <v>10897752</v>
      </c>
      <c r="E23" s="48">
        <f>FY20WK2!I19</f>
        <v>10331438</v>
      </c>
      <c r="F23" s="48">
        <f>FY20WK2!J19</f>
        <v>9934939.6600000001</v>
      </c>
    </row>
    <row r="24" spans="1:6" x14ac:dyDescent="0.2">
      <c r="A24" s="3" t="s">
        <v>346</v>
      </c>
      <c r="B24" s="4">
        <v>17</v>
      </c>
      <c r="C24" s="5"/>
      <c r="D24" s="48">
        <f>SUM(SUM(FY20WK1!D20:J20),SUM(FY20WK2!C20:H20))</f>
        <v>0</v>
      </c>
      <c r="E24" s="48">
        <f>FY20WK2!I20</f>
        <v>0</v>
      </c>
      <c r="F24" s="48">
        <f>FY20WK2!J20</f>
        <v>0</v>
      </c>
    </row>
    <row r="25" spans="1:6" x14ac:dyDescent="0.2">
      <c r="A25" s="3" t="s">
        <v>444</v>
      </c>
      <c r="B25" s="4">
        <v>18</v>
      </c>
      <c r="C25" s="5"/>
      <c r="D25" s="48">
        <f>SUM(SUM(FY20WK1!D21:J21),SUM(FY20WK2!C21:H21))</f>
        <v>578856</v>
      </c>
      <c r="E25" s="48">
        <f>FY20WK2!I21</f>
        <v>570301</v>
      </c>
      <c r="F25" s="48">
        <f>FY20WK2!J21</f>
        <v>570299.84000000008</v>
      </c>
    </row>
    <row r="26" spans="1:6" x14ac:dyDescent="0.2">
      <c r="A26" s="3" t="s">
        <v>347</v>
      </c>
      <c r="B26" s="4">
        <v>19</v>
      </c>
      <c r="C26" s="5"/>
      <c r="D26" s="48">
        <f>SUM(SUM(FY20WK1!D22:J22),SUM(FY20WK2!C22:H22))</f>
        <v>909</v>
      </c>
      <c r="E26" s="48">
        <f>FY20WK2!I22</f>
        <v>896</v>
      </c>
      <c r="F26" s="48">
        <f>FY20WK2!J22</f>
        <v>896</v>
      </c>
    </row>
    <row r="27" spans="1:6" x14ac:dyDescent="0.2">
      <c r="A27" s="3" t="s">
        <v>348</v>
      </c>
      <c r="B27" s="4">
        <v>20</v>
      </c>
      <c r="C27" s="5"/>
      <c r="D27" s="48">
        <f>SUM(SUM(FY20WK1!D23:J23),SUM(FY20WK2!C23:H23))</f>
        <v>11477517</v>
      </c>
      <c r="E27" s="48">
        <f>FY20WK2!I23</f>
        <v>10902635</v>
      </c>
      <c r="F27" s="48">
        <f>FY20WK2!J23</f>
        <v>10506135.5</v>
      </c>
    </row>
    <row r="28" spans="1:6" x14ac:dyDescent="0.2">
      <c r="A28" s="3" t="s">
        <v>349</v>
      </c>
      <c r="B28" s="4">
        <v>21</v>
      </c>
      <c r="C28" s="5"/>
      <c r="D28" s="48">
        <f>SUM(SUM(FY20WK1!D24:J24),SUM(FY20WK2!C24:H24))</f>
        <v>3661265.38</v>
      </c>
      <c r="E28" s="48">
        <f>FY20WK2!I24</f>
        <v>3452828.38</v>
      </c>
      <c r="F28" s="48">
        <f>FY20WK2!J24</f>
        <v>3442256.0900000003</v>
      </c>
    </row>
    <row r="29" spans="1:6" ht="13.5" x14ac:dyDescent="0.25">
      <c r="A29" s="71" t="s">
        <v>350</v>
      </c>
      <c r="B29" s="4">
        <v>22</v>
      </c>
      <c r="C29" s="5"/>
      <c r="D29" s="48">
        <f>SUM(SUM(FY20WK1!D25:J25),SUM(FY20WK2!C25:H25))</f>
        <v>15138782.379999999</v>
      </c>
      <c r="E29" s="48">
        <f>FY20WK2!I25</f>
        <v>14355463.380000001</v>
      </c>
      <c r="F29" s="48">
        <f>FY20WK2!J25</f>
        <v>13948391.59</v>
      </c>
    </row>
    <row r="30" spans="1:6" x14ac:dyDescent="0.2">
      <c r="D30" s="47"/>
      <c r="E30" s="47"/>
      <c r="F30" s="47"/>
    </row>
    <row r="31" spans="1:6" ht="13.5" x14ac:dyDescent="0.25">
      <c r="A31" s="7" t="s">
        <v>351</v>
      </c>
      <c r="B31" s="4">
        <v>23</v>
      </c>
      <c r="C31" s="5"/>
      <c r="D31" s="48">
        <f>SUM(SUM(FY20WK1!D27:J27),SUM(FY20WK2!C27:H27))</f>
        <v>5832407</v>
      </c>
      <c r="E31" s="48">
        <f>FY20WK2!I27</f>
        <v>5647635</v>
      </c>
      <c r="F31" s="48">
        <f>FY20WK2!J27</f>
        <v>5513760.0600000005</v>
      </c>
    </row>
    <row r="32" spans="1:6" x14ac:dyDescent="0.2">
      <c r="A32" s="3" t="s">
        <v>352</v>
      </c>
      <c r="B32" s="4">
        <v>24</v>
      </c>
      <c r="C32" s="5"/>
      <c r="D32" s="48">
        <f>SUM(SUM(FY20WK1!D28:J28),SUM(FY20WK2!C28:H28))</f>
        <v>120879</v>
      </c>
      <c r="E32" s="48">
        <f>FY20WK2!I28</f>
        <v>118572</v>
      </c>
      <c r="F32" s="48">
        <f>FY20WK2!J28</f>
        <v>115531.72</v>
      </c>
    </row>
    <row r="33" spans="1:6" x14ac:dyDescent="0.2">
      <c r="A33" s="3" t="s">
        <v>353</v>
      </c>
      <c r="B33" s="4">
        <v>25</v>
      </c>
      <c r="C33" s="5"/>
      <c r="D33" s="48">
        <f>SUM(SUM(FY20WK1!D29:J29),SUM(FY20WK2!C29:H29))</f>
        <v>552655</v>
      </c>
      <c r="E33" s="48">
        <f>FY20WK2!I29</f>
        <v>502174</v>
      </c>
      <c r="F33" s="48">
        <f>FY20WK2!J29</f>
        <v>490609.63</v>
      </c>
    </row>
    <row r="34" spans="1:6" x14ac:dyDescent="0.2">
      <c r="A34" s="3" t="s">
        <v>354</v>
      </c>
      <c r="B34" s="4">
        <v>26</v>
      </c>
      <c r="C34" s="5"/>
      <c r="D34" s="48">
        <f>SUM(SUM(FY20WK1!D30:J30),SUM(FY20WK2!C30:H30))</f>
        <v>231169</v>
      </c>
      <c r="E34" s="48">
        <f>FY20WK2!I30</f>
        <v>224988</v>
      </c>
      <c r="F34" s="48">
        <f>FY20WK2!J30</f>
        <v>219523.15</v>
      </c>
    </row>
    <row r="35" spans="1:6" x14ac:dyDescent="0.2">
      <c r="A35" s="3" t="s">
        <v>408</v>
      </c>
      <c r="B35" s="4">
        <v>27</v>
      </c>
      <c r="C35" s="5"/>
      <c r="D35" s="48">
        <f>SUM(SUM(FY20WK1!D31:J31),SUM(FY20WK2!C31:H31))</f>
        <v>297008</v>
      </c>
      <c r="E35" s="48">
        <f>FY20WK2!I31</f>
        <v>288087</v>
      </c>
      <c r="F35" s="48">
        <f>FY20WK2!J31</f>
        <v>280673.28999999998</v>
      </c>
    </row>
    <row r="36" spans="1:6" x14ac:dyDescent="0.2">
      <c r="A36" s="3" t="s">
        <v>423</v>
      </c>
      <c r="B36" s="4">
        <v>28</v>
      </c>
      <c r="C36" s="5"/>
      <c r="D36" s="48">
        <f>SUM(SUM(FY20WK1!D32:J32),SUM(FY20WK2!C32:H32))</f>
        <v>217825</v>
      </c>
      <c r="E36" s="48">
        <f>FY20WK2!I32</f>
        <v>213309</v>
      </c>
      <c r="F36" s="48">
        <f>FY20WK2!J32</f>
        <v>211031.9</v>
      </c>
    </row>
    <row r="37" spans="1:6" x14ac:dyDescent="0.2">
      <c r="A37" s="3" t="s">
        <v>355</v>
      </c>
      <c r="B37" s="4">
        <v>29</v>
      </c>
      <c r="C37" s="5"/>
      <c r="D37" s="48">
        <f>SUM(SUM(FY20WK1!D33:J33),SUM(FY20WK2!C33:H33))</f>
        <v>715625</v>
      </c>
      <c r="E37" s="48">
        <f>FY20WK2!I33</f>
        <v>700788</v>
      </c>
      <c r="F37" s="48">
        <f>FY20WK2!J33</f>
        <v>692411.18</v>
      </c>
    </row>
    <row r="38" spans="1:6" x14ac:dyDescent="0.2">
      <c r="A38" s="3" t="s">
        <v>356</v>
      </c>
      <c r="B38" s="4">
        <v>30</v>
      </c>
      <c r="C38" s="5"/>
      <c r="D38" s="48">
        <f>SUM(SUM(FY20WK1!D34:J34),SUM(FY20WK2!C34:H34))</f>
        <v>642169</v>
      </c>
      <c r="E38" s="48">
        <f>FY20WK2!I34</f>
        <v>628304</v>
      </c>
      <c r="F38" s="48">
        <f>FY20WK2!J34</f>
        <v>620446.02</v>
      </c>
    </row>
    <row r="39" spans="1:6" x14ac:dyDescent="0.2">
      <c r="A39" s="56" t="s">
        <v>409</v>
      </c>
      <c r="B39" s="4">
        <v>31</v>
      </c>
      <c r="C39" s="5"/>
      <c r="D39" s="48">
        <f>SUM(SUM(FY20WK1!D35:J35),SUM(FY20WK2!C35:H35))</f>
        <v>0</v>
      </c>
      <c r="E39" s="48">
        <f>FY20WK2!I35</f>
        <v>0</v>
      </c>
      <c r="F39" s="48">
        <f>FY20WK2!J35</f>
        <v>0</v>
      </c>
    </row>
    <row r="40" spans="1:6" ht="13.5" x14ac:dyDescent="0.25">
      <c r="A40" s="7" t="s">
        <v>357</v>
      </c>
      <c r="B40" s="54" t="s">
        <v>358</v>
      </c>
      <c r="C40" s="5"/>
      <c r="D40" s="48">
        <f>SUM(D32:D39)</f>
        <v>2777330</v>
      </c>
      <c r="E40" s="48">
        <f>SUM(E32:E39)</f>
        <v>2676222</v>
      </c>
      <c r="F40" s="48">
        <f>SUM(F32:F39)</f>
        <v>2630226.89</v>
      </c>
    </row>
    <row r="41" spans="1:6" ht="13.5" x14ac:dyDescent="0.25">
      <c r="A41" s="7" t="s">
        <v>359</v>
      </c>
      <c r="B41" s="4">
        <v>32</v>
      </c>
      <c r="C41" s="5"/>
      <c r="D41" s="48">
        <f>SUM(SUM(FY20WK1!D36:J36),SUM(FY20WK2!C36:H36))</f>
        <v>741614</v>
      </c>
      <c r="E41" s="48">
        <f>FY20WK2!I36</f>
        <v>730663</v>
      </c>
      <c r="F41" s="48">
        <f>FY20WK2!J36</f>
        <v>711900.61</v>
      </c>
    </row>
    <row r="42" spans="1:6" x14ac:dyDescent="0.2">
      <c r="A42" s="3" t="s">
        <v>360</v>
      </c>
      <c r="B42" s="4">
        <v>33</v>
      </c>
      <c r="C42" s="5"/>
      <c r="D42" s="48">
        <f>SUM(SUM(FY20WK1!D37:J37),SUM(FY20WK2!C37:H37))</f>
        <v>242056</v>
      </c>
      <c r="E42" s="48">
        <f>FY20WK2!I37</f>
        <v>238478</v>
      </c>
      <c r="F42" s="48">
        <f>FY20WK2!J37</f>
        <v>238476.36</v>
      </c>
    </row>
    <row r="43" spans="1:6" x14ac:dyDescent="0.2">
      <c r="A43" s="3" t="s">
        <v>361</v>
      </c>
      <c r="B43" s="4">
        <v>34</v>
      </c>
      <c r="C43" s="5"/>
      <c r="D43" s="48">
        <f>SUM(SUM(FY20WK1!D38:J38),SUM(FY20WK2!C38:H38))</f>
        <v>562106</v>
      </c>
      <c r="E43" s="48">
        <f>FY20WK2!I38</f>
        <v>553799</v>
      </c>
      <c r="F43" s="48">
        <f>FY20WK2!J38</f>
        <v>553799.13</v>
      </c>
    </row>
    <row r="44" spans="1:6" x14ac:dyDescent="0.2">
      <c r="A44" s="3" t="s">
        <v>362</v>
      </c>
      <c r="B44" s="4">
        <v>35</v>
      </c>
      <c r="C44" s="5"/>
      <c r="D44" s="48">
        <f>SUM(SUM(FY20WK1!D39:J39),SUM(FY20WK2!C39:H39))</f>
        <v>295485</v>
      </c>
      <c r="E44" s="48">
        <f>FY20WK2!I39</f>
        <v>276403</v>
      </c>
      <c r="F44" s="48">
        <f>FY20WK2!J39</f>
        <v>269901</v>
      </c>
    </row>
    <row r="45" spans="1:6" ht="13.5" x14ac:dyDescent="0.25">
      <c r="A45" s="7" t="s">
        <v>363</v>
      </c>
      <c r="B45" s="54" t="s">
        <v>364</v>
      </c>
      <c r="C45" s="5"/>
      <c r="D45" s="48">
        <f>SUM(D42:D44)</f>
        <v>1099647</v>
      </c>
      <c r="E45" s="48">
        <f>SUM(E42:E44)</f>
        <v>1068680</v>
      </c>
      <c r="F45" s="48">
        <f>SUM(F42:F44)</f>
        <v>1062176.49</v>
      </c>
    </row>
    <row r="46" spans="1:6" x14ac:dyDescent="0.2">
      <c r="A46" s="3" t="s">
        <v>365</v>
      </c>
      <c r="B46" s="4">
        <v>36</v>
      </c>
      <c r="C46" s="5"/>
      <c r="D46" s="48">
        <f>SUM(SUM(FY20WK1!D40:J40),SUM(FY20WK2!C40:H40))</f>
        <v>10450998</v>
      </c>
      <c r="E46" s="48">
        <f>FY20WK2!I40</f>
        <v>10123200</v>
      </c>
      <c r="F46" s="48">
        <f>FY20WK2!J40</f>
        <v>9918064.0500000007</v>
      </c>
    </row>
    <row r="47" spans="1:6" x14ac:dyDescent="0.2">
      <c r="A47" s="3" t="s">
        <v>445</v>
      </c>
      <c r="B47" s="4">
        <v>37</v>
      </c>
      <c r="C47" s="5"/>
      <c r="D47" s="48">
        <f>SUM(SUM(FY20WK1!D41:J41),SUM(FY20WK2!C41:H41))</f>
        <v>586159</v>
      </c>
      <c r="E47" s="48">
        <f>FY20WK2!I41</f>
        <v>570998</v>
      </c>
      <c r="F47" s="48">
        <f>FY20WK2!J41</f>
        <v>577499.16</v>
      </c>
    </row>
    <row r="48" spans="1:6" x14ac:dyDescent="0.2">
      <c r="A48" s="3" t="s">
        <v>366</v>
      </c>
      <c r="B48" s="4">
        <v>38</v>
      </c>
      <c r="C48" s="5"/>
      <c r="D48" s="48">
        <f>SUM(SUM(FY20WK1!D42:J42),SUM(FY20WK2!C42:H42))</f>
        <v>11037157</v>
      </c>
      <c r="E48" s="48">
        <f>FY20WK2!I42</f>
        <v>10694198</v>
      </c>
      <c r="F48" s="48">
        <f>FY20WK2!J42</f>
        <v>10495563.210000001</v>
      </c>
    </row>
    <row r="49" spans="1:6" x14ac:dyDescent="0.2">
      <c r="A49" s="3" t="s">
        <v>367</v>
      </c>
      <c r="B49" s="4">
        <v>39</v>
      </c>
      <c r="C49" s="5"/>
      <c r="D49" s="48">
        <f>SUM(SUM(FY20WK1!D43:J43),SUM(FY20WK2!C43:H43))</f>
        <v>4101625.38</v>
      </c>
      <c r="E49" s="48">
        <f>FY20WK2!I43</f>
        <v>3661265.379999999</v>
      </c>
      <c r="F49" s="48">
        <f>FY20WK2!J43</f>
        <v>3452828.379999999</v>
      </c>
    </row>
    <row r="50" spans="1:6" x14ac:dyDescent="0.2">
      <c r="A50" s="6" t="s">
        <v>368</v>
      </c>
      <c r="B50" s="4">
        <v>40</v>
      </c>
      <c r="C50" s="5"/>
      <c r="D50" s="48">
        <f>SUM(SUM(FY20WK1!D44:J44),SUM(FY20WK2!C44:H44))</f>
        <v>15138782.379999999</v>
      </c>
      <c r="E50" s="48">
        <f>FY20WK2!I44</f>
        <v>14355463.380000001</v>
      </c>
      <c r="F50" s="48">
        <f>FY20WK2!J44</f>
        <v>13948391.59</v>
      </c>
    </row>
    <row r="52" spans="1:6" x14ac:dyDescent="0.2">
      <c r="A52" s="8"/>
      <c r="C52" s="68"/>
    </row>
    <row r="53" spans="1:6" x14ac:dyDescent="0.2">
      <c r="A53" s="8"/>
      <c r="C53" s="68"/>
    </row>
  </sheetData>
  <sheetProtection sheet="1" objects="1" scenarios="1"/>
  <customSheetViews>
    <customSheetView guid="{53CC1FF8-69F4-40AB-9E52-A9F35D642996}" scale="75" showGridLines="0" fitToPage="1" state="hidden">
      <pane ySplit="4" topLeftCell="A5" activePane="bottomLeft" state="frozen"/>
      <selection pane="bottomLeft" activeCell="A4" sqref="A4"/>
      <pageMargins left="0.5" right="0.5" top="0.5" bottom="0.5" header="0.5" footer="0.5"/>
      <printOptions horizontalCentered="1" verticalCentered="1"/>
      <pageSetup orientation="portrait" horizontalDpi="1200" verticalDpi="1200" r:id="rId1"/>
      <headerFooter alignWithMargins="0"/>
    </customSheetView>
  </customSheetViews>
  <mergeCells count="1">
    <mergeCell ref="A4:F4"/>
  </mergeCells>
  <phoneticPr fontId="0" type="noConversion"/>
  <dataValidations count="1">
    <dataValidation type="list" allowBlank="1" showInputMessage="1" showErrorMessage="1" sqref="A2">
      <formula1>DistrictName</formula1>
    </dataValidation>
  </dataValidations>
  <printOptions horizontalCentered="1" verticalCentered="1"/>
  <pageMargins left="0.5" right="0.5" top="0.5" bottom="0.5" header="0.5" footer="0.5"/>
  <pageSetup orientation="portrait" horizontalDpi="1200" verticalDpi="1200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FF99"/>
    <pageSetUpPr fitToPage="1"/>
  </sheetPr>
  <dimension ref="A1:P44"/>
  <sheetViews>
    <sheetView showGridLines="0" zoomScale="80" zoomScaleNormal="80" workbookViewId="0">
      <pane xSplit="3" ySplit="3" topLeftCell="D4" activePane="bottomRight" state="frozen"/>
      <selection activeCell="G7" sqref="G7"/>
      <selection pane="topRight" activeCell="G7" sqref="G7"/>
      <selection pane="bottomLeft" activeCell="G7" sqref="G7"/>
      <selection pane="bottomRight" activeCell="N1" sqref="N1"/>
    </sheetView>
  </sheetViews>
  <sheetFormatPr defaultColWidth="9" defaultRowHeight="12.75" x14ac:dyDescent="0.2"/>
  <cols>
    <col min="1" max="1" width="44.85546875" style="11" customWidth="1"/>
    <col min="2" max="2" width="3.5703125" style="1" customWidth="1"/>
    <col min="3" max="3" width="1.42578125" style="1" customWidth="1"/>
    <col min="4" max="6" width="15.7109375" style="14" customWidth="1"/>
    <col min="7" max="7" width="15.28515625" style="14" customWidth="1"/>
    <col min="8" max="8" width="16.140625" style="14" customWidth="1"/>
    <col min="9" max="9" width="15.28515625" style="14" customWidth="1"/>
    <col min="10" max="10" width="13.5703125" style="14" customWidth="1"/>
    <col min="11" max="11" width="3.5703125" style="1" customWidth="1"/>
    <col min="12" max="13" width="9" style="1"/>
    <col min="14" max="14" width="23.140625" style="1" customWidth="1"/>
    <col min="15" max="15" width="9" style="1"/>
    <col min="16" max="16" width="26.42578125" style="169" hidden="1" customWidth="1"/>
    <col min="17" max="16384" width="9" style="1"/>
  </cols>
  <sheetData>
    <row r="1" spans="1:16" ht="19.5" thickBot="1" x14ac:dyDescent="0.35">
      <c r="A1" s="27" t="s">
        <v>373</v>
      </c>
      <c r="B1" s="57"/>
      <c r="C1" s="12"/>
      <c r="D1" s="200" t="str">
        <f>CONCATENATE("FY ",DoM!$B$6," BUDGET YEAR WORKSHEET - Page 1")</f>
        <v>FY 2020 BUDGET YEAR WORKSHEET - Page 1</v>
      </c>
      <c r="E1" s="200"/>
      <c r="F1" s="200"/>
      <c r="G1" s="200"/>
      <c r="H1" s="83"/>
      <c r="I1" s="83" t="s">
        <v>371</v>
      </c>
      <c r="J1" s="84" t="str">
        <f>Adopted!F5</f>
        <v>0009</v>
      </c>
      <c r="K1" s="85"/>
      <c r="N1" s="182" t="s">
        <v>1750</v>
      </c>
    </row>
    <row r="2" spans="1:16" x14ac:dyDescent="0.2">
      <c r="A2" s="178" t="str">
        <f>Adopted!A2</f>
        <v>AGWSR</v>
      </c>
      <c r="B2" s="26"/>
      <c r="C2" s="12"/>
      <c r="D2" s="82"/>
      <c r="E2" s="197" t="s">
        <v>374</v>
      </c>
      <c r="F2" s="198"/>
      <c r="G2" s="198"/>
      <c r="H2" s="198"/>
      <c r="I2" s="198"/>
      <c r="J2" s="199"/>
      <c r="K2" s="30"/>
    </row>
    <row r="3" spans="1:16" ht="24.75" customHeight="1" x14ac:dyDescent="0.2">
      <c r="A3" s="28" t="s">
        <v>375</v>
      </c>
      <c r="B3" s="26"/>
      <c r="C3" s="26"/>
      <c r="D3" s="42" t="s">
        <v>410</v>
      </c>
      <c r="E3" s="81" t="s">
        <v>413</v>
      </c>
      <c r="F3" s="70" t="s">
        <v>411</v>
      </c>
      <c r="G3" s="29" t="s">
        <v>412</v>
      </c>
      <c r="H3" s="73" t="s">
        <v>474</v>
      </c>
      <c r="I3" s="73" t="s">
        <v>0</v>
      </c>
      <c r="J3" s="73" t="s">
        <v>452</v>
      </c>
      <c r="K3" s="30"/>
    </row>
    <row r="4" spans="1:16" x14ac:dyDescent="0.2">
      <c r="A4" s="3" t="s">
        <v>333</v>
      </c>
      <c r="B4" s="4">
        <v>1</v>
      </c>
      <c r="C4" s="5"/>
      <c r="D4" s="168">
        <f t="array" ref="D4">INDEX(BudgetP1[],MATCH($J$1&amp;$A4,BudgetP1[Dist]&amp;BudgetP1[Resources:],0),MATCH(D$3,BudgetP1[#Headers],0))</f>
        <v>3688421</v>
      </c>
      <c r="E4" s="64"/>
      <c r="F4" s="168">
        <f t="array" ref="F4">INDEX(BudgetP1[],MATCH($J$1&amp;$A4,BudgetP1[Dist]&amp;BudgetP1[Resources:],0),MATCH(F$3,BudgetP1[#Headers],0))</f>
        <v>313061</v>
      </c>
      <c r="G4" s="168">
        <f t="array" ref="G4">INDEX(BudgetP1[],MATCH($J$1&amp;$A4,BudgetP1[Dist]&amp;BudgetP1[Resources:],0),MATCH(G$3,BudgetP1[#Headers],0))</f>
        <v>0</v>
      </c>
      <c r="H4" s="168">
        <f t="array" ref="H4">INDEX(BudgetP1[],MATCH($J$1&amp;$A4,BudgetP1[Dist]&amp;BudgetP1[Resources:],0),MATCH(H$3,BudgetP1[#Headers],0))</f>
        <v>0</v>
      </c>
      <c r="I4" s="168">
        <f t="array" ref="I4">INDEX(BudgetP1[],MATCH($J$1&amp;$A4,BudgetP1[Dist]&amp;BudgetP1[Resources:],0),MATCH(I$3,BudgetP1[#Headers],0))</f>
        <v>0</v>
      </c>
      <c r="J4" s="64"/>
      <c r="K4" s="5">
        <v>1</v>
      </c>
    </row>
    <row r="5" spans="1:16" x14ac:dyDescent="0.2">
      <c r="A5" s="3" t="s">
        <v>334</v>
      </c>
      <c r="B5" s="20">
        <v>2</v>
      </c>
      <c r="C5" s="5"/>
      <c r="D5" s="168">
        <f t="array" ref="D5">INDEX(BudgetP1[],MATCH($J$1&amp;$A5,BudgetP1[Dist]&amp;BudgetP1[Resources:],0),MATCH(D$3,BudgetP1[#Headers],0))</f>
        <v>222293</v>
      </c>
      <c r="E5" s="64"/>
      <c r="F5" s="168">
        <f t="array" ref="F5">INDEX(BudgetP1[],MATCH($J$1&amp;$A5,BudgetP1[Dist]&amp;BudgetP1[Resources:],0),MATCH(F$3,BudgetP1[#Headers],0))</f>
        <v>18939</v>
      </c>
      <c r="G5" s="168">
        <f t="array" ref="G5">INDEX(BudgetP1[],MATCH($J$1&amp;$A5,BudgetP1[Dist]&amp;BudgetP1[Resources:],0),MATCH(G$3,BudgetP1[#Headers],0))</f>
        <v>0</v>
      </c>
      <c r="H5" s="168">
        <f t="array" ref="H5">INDEX(BudgetP1[],MATCH($J$1&amp;$A5,BudgetP1[Dist]&amp;BudgetP1[Resources:],0),MATCH(H$3,BudgetP1[#Headers],0))</f>
        <v>0</v>
      </c>
      <c r="I5" s="168">
        <f t="array" ref="I5">INDEX(BudgetP1[],MATCH($J$1&amp;$A5,BudgetP1[Dist]&amp;BudgetP1[Resources:],0),MATCH(I$3,BudgetP1[#Headers],0))</f>
        <v>0</v>
      </c>
      <c r="J5" s="64"/>
      <c r="K5" s="10">
        <v>2</v>
      </c>
    </row>
    <row r="6" spans="1:16" x14ac:dyDescent="0.2">
      <c r="A6" s="3" t="s">
        <v>335</v>
      </c>
      <c r="B6" s="20">
        <v>3</v>
      </c>
      <c r="C6" s="5"/>
      <c r="D6" s="168">
        <f t="array" ref="D6">INDEX(BudgetP1[],MATCH($J$1&amp;$A6,BudgetP1[Dist]&amp;BudgetP1[Resources:],0),MATCH(D$3,BudgetP1[#Headers],0))</f>
        <v>0</v>
      </c>
      <c r="E6" s="64"/>
      <c r="F6" s="64"/>
      <c r="G6" s="64"/>
      <c r="H6" s="64"/>
      <c r="I6" s="64"/>
      <c r="J6" s="64"/>
      <c r="K6" s="5">
        <v>3</v>
      </c>
      <c r="P6" s="169" t="e">
        <f>#REF!</f>
        <v>#REF!</v>
      </c>
    </row>
    <row r="7" spans="1:16" x14ac:dyDescent="0.2">
      <c r="A7" s="3" t="s">
        <v>336</v>
      </c>
      <c r="B7" s="20">
        <v>4</v>
      </c>
      <c r="C7" s="5"/>
      <c r="D7" s="168">
        <f t="array" ref="D7">INDEX(BudgetP1[],MATCH($J$1&amp;$A7,BudgetP1[Dist]&amp;BudgetP1[Resources:],0),MATCH(D$3,BudgetP1[#Headers],0))</f>
        <v>222752</v>
      </c>
      <c r="E7" s="168">
        <f t="array" ref="E7">INDEX(BudgetP1[],MATCH($J$1&amp;$A7,BudgetP1[Dist]&amp;BudgetP1[Resources:],0),MATCH(E$3,BudgetP1[#Headers],0))</f>
        <v>0</v>
      </c>
      <c r="F7" s="64"/>
      <c r="G7" s="168">
        <f t="array" ref="G7">INDEX(BudgetP1[],MATCH($J$1&amp;$A7,BudgetP1[Dist]&amp;BudgetP1[Resources:],0),MATCH(G$3,BudgetP1[#Headers],0))</f>
        <v>0</v>
      </c>
      <c r="H7" s="64"/>
      <c r="I7" s="64"/>
      <c r="J7" s="64"/>
      <c r="K7" s="5">
        <v>4</v>
      </c>
    </row>
    <row r="8" spans="1:16" x14ac:dyDescent="0.2">
      <c r="A8" s="3" t="s">
        <v>337</v>
      </c>
      <c r="B8" s="20">
        <v>5</v>
      </c>
      <c r="C8" s="5"/>
      <c r="D8" s="168">
        <f t="array" ref="D8">INDEX(BudgetP1[],MATCH($J$1&amp;$A8,BudgetP1[Dist]&amp;BudgetP1[Resources:],0),MATCH(D$3,BudgetP1[#Headers],0))</f>
        <v>7840</v>
      </c>
      <c r="E8" s="168">
        <f t="array" ref="E8">INDEX(BudgetP1[],MATCH($J$1&amp;$A8,BudgetP1[Dist]&amp;BudgetP1[Resources:],0),MATCH(E$3,BudgetP1[#Headers],0))</f>
        <v>382</v>
      </c>
      <c r="F8" s="168">
        <f t="array" ref="F8">INDEX(BudgetP1[],MATCH($J$1&amp;$A8,BudgetP1[Dist]&amp;BudgetP1[Resources:],0),MATCH(F$3,BudgetP1[#Headers],0))</f>
        <v>1349</v>
      </c>
      <c r="G8" s="168">
        <f t="array" ref="G8">INDEX(BudgetP1[],MATCH($J$1&amp;$A8,BudgetP1[Dist]&amp;BudgetP1[Resources:],0),MATCH(G$3,BudgetP1[#Headers],0))</f>
        <v>0</v>
      </c>
      <c r="H8" s="168">
        <f t="array" ref="H8">INDEX(BudgetP1[],MATCH($J$1&amp;$A8,BudgetP1[Dist]&amp;BudgetP1[Resources:],0),MATCH(H$3,BudgetP1[#Headers],0))</f>
        <v>0</v>
      </c>
      <c r="I8" s="168">
        <f t="array" ref="I8">INDEX(BudgetP1[],MATCH($J$1&amp;$A8,BudgetP1[Dist]&amp;BudgetP1[Resources:],0),MATCH(I$3,BudgetP1[#Headers],0))</f>
        <v>0</v>
      </c>
      <c r="J8" s="64"/>
      <c r="K8" s="5">
        <v>5</v>
      </c>
    </row>
    <row r="9" spans="1:16" x14ac:dyDescent="0.2">
      <c r="A9" s="3" t="s">
        <v>338</v>
      </c>
      <c r="B9" s="20">
        <v>6</v>
      </c>
      <c r="C9" s="5"/>
      <c r="D9" s="45"/>
      <c r="E9" s="64"/>
      <c r="F9" s="64"/>
      <c r="G9" s="64"/>
      <c r="H9" s="64"/>
      <c r="I9" s="64"/>
      <c r="J9" s="64"/>
      <c r="K9" s="10">
        <v>6</v>
      </c>
    </row>
    <row r="10" spans="1:16" x14ac:dyDescent="0.2">
      <c r="A10" s="3" t="s">
        <v>339</v>
      </c>
      <c r="B10" s="20">
        <v>7</v>
      </c>
      <c r="C10" s="5"/>
      <c r="D10" s="168">
        <f t="array" ref="D10">INDEX(BudgetP1[],MATCH($J$1&amp;$A10,BudgetP1[Dist]&amp;BudgetP1[Resources:],0),MATCH(D$3,BudgetP1[#Headers],0))</f>
        <v>0</v>
      </c>
      <c r="E10" s="168">
        <f t="array" ref="E10">INDEX(BudgetP1[],MATCH($J$1&amp;$A10,BudgetP1[Dist]&amp;BudgetP1[Resources:],0),MATCH(E$3,BudgetP1[#Headers],0))</f>
        <v>185799</v>
      </c>
      <c r="F10" s="64"/>
      <c r="G10" s="64"/>
      <c r="H10" s="64"/>
      <c r="I10" s="64"/>
      <c r="J10" s="64"/>
      <c r="K10" s="5">
        <v>7</v>
      </c>
    </row>
    <row r="11" spans="1:16" x14ac:dyDescent="0.2">
      <c r="A11" s="3" t="s">
        <v>340</v>
      </c>
      <c r="B11" s="20">
        <v>8</v>
      </c>
      <c r="C11" s="5"/>
      <c r="D11" s="168">
        <f t="array" ref="D11">INDEX(BudgetP1[],MATCH($J$1&amp;$A11,BudgetP1[Dist]&amp;BudgetP1[Resources:],0),MATCH(D$3,BudgetP1[#Headers],0))</f>
        <v>122411</v>
      </c>
      <c r="E11" s="168">
        <f t="array" ref="E11">INDEX(BudgetP1[],MATCH($J$1&amp;$A11,BudgetP1[Dist]&amp;BudgetP1[Resources:],0),MATCH(E$3,BudgetP1[#Headers],0))</f>
        <v>703</v>
      </c>
      <c r="F11" s="168">
        <f t="array" ref="F11">INDEX(BudgetP1[],MATCH($J$1&amp;$A11,BudgetP1[Dist]&amp;BudgetP1[Resources:],0),MATCH(F$3,BudgetP1[#Headers],0))</f>
        <v>9719</v>
      </c>
      <c r="G11" s="168">
        <f t="array" ref="G11">INDEX(BudgetP1[],MATCH($J$1&amp;$A11,BudgetP1[Dist]&amp;BudgetP1[Resources:],0),MATCH(G$3,BudgetP1[#Headers],0))</f>
        <v>0</v>
      </c>
      <c r="H11" s="168">
        <f t="array" ref="H11">INDEX(BudgetP1[],MATCH($J$1&amp;$A11,BudgetP1[Dist]&amp;BudgetP1[Resources:],0),MATCH(H$3,BudgetP1[#Headers],0))</f>
        <v>0</v>
      </c>
      <c r="I11" s="168">
        <f t="array" ref="I11">INDEX(BudgetP1[],MATCH($J$1&amp;$A11,BudgetP1[Dist]&amp;BudgetP1[Resources:],0),MATCH(I$3,BudgetP1[#Headers],0))</f>
        <v>0</v>
      </c>
      <c r="J11" s="64"/>
      <c r="K11" s="5">
        <v>8</v>
      </c>
    </row>
    <row r="12" spans="1:16" x14ac:dyDescent="0.2">
      <c r="A12" s="3" t="s">
        <v>341</v>
      </c>
      <c r="B12" s="20">
        <v>9</v>
      </c>
      <c r="C12" s="5"/>
      <c r="D12" s="168">
        <f t="array" ref="D12">INDEX(BudgetP1[],MATCH($J$1&amp;$A12,BudgetP1[Dist]&amp;BudgetP1[Resources:],0),MATCH(D$3,BudgetP1[#Headers],0))</f>
        <v>0</v>
      </c>
      <c r="E12" s="168">
        <f t="array" ref="E12">INDEX(BudgetP1[],MATCH($J$1&amp;$A12,BudgetP1[Dist]&amp;BudgetP1[Resources:],0),MATCH(E$3,BudgetP1[#Headers],0))</f>
        <v>0</v>
      </c>
      <c r="F12" s="168">
        <f t="array" ref="F12">INDEX(BudgetP1[],MATCH($J$1&amp;$A12,BudgetP1[Dist]&amp;BudgetP1[Resources:],0),MATCH(F$3,BudgetP1[#Headers],0))</f>
        <v>0</v>
      </c>
      <c r="G12" s="168">
        <f t="array" ref="G12">INDEX(BudgetP1[],MATCH($J$1&amp;$A12,BudgetP1[Dist]&amp;BudgetP1[Resources:],0),MATCH(G$3,BudgetP1[#Headers],0))</f>
        <v>0</v>
      </c>
      <c r="H12" s="168">
        <f t="array" ref="H12">INDEX(BudgetP1[],MATCH($J$1&amp;$A12,BudgetP1[Dist]&amp;BudgetP1[Resources:],0),MATCH(H$3,BudgetP1[#Headers],0))</f>
        <v>0</v>
      </c>
      <c r="I12" s="168">
        <f t="array" ref="I12">INDEX(BudgetP1[],MATCH($J$1&amp;$A12,BudgetP1[Dist]&amp;BudgetP1[Resources:],0),MATCH(I$3,BudgetP1[#Headers],0))</f>
        <v>0</v>
      </c>
      <c r="J12" s="64"/>
      <c r="K12" s="5">
        <v>9</v>
      </c>
    </row>
    <row r="13" spans="1:16" x14ac:dyDescent="0.2">
      <c r="A13" s="3" t="s">
        <v>342</v>
      </c>
      <c r="B13" s="20">
        <v>10</v>
      </c>
      <c r="C13" s="5"/>
      <c r="D13" s="168">
        <f t="array" ref="D13">INDEX(BudgetP1[],MATCH($J$1&amp;$A13,BudgetP1[Dist]&amp;BudgetP1[Resources:],0),MATCH(D$3,BudgetP1[#Headers],0))</f>
        <v>3444864</v>
      </c>
      <c r="E13" s="64"/>
      <c r="F13" s="64"/>
      <c r="G13" s="64"/>
      <c r="H13" s="64"/>
      <c r="I13" s="64"/>
      <c r="J13" s="64"/>
      <c r="K13" s="5">
        <v>10</v>
      </c>
    </row>
    <row r="14" spans="1:16" x14ac:dyDescent="0.2">
      <c r="A14" s="3" t="s">
        <v>343</v>
      </c>
      <c r="B14" s="20">
        <v>11</v>
      </c>
      <c r="C14" s="5"/>
      <c r="D14" s="168">
        <f t="array" ref="D14">INDEX(BudgetP1[],MATCH($J$1&amp;$A14,BudgetP1[Dist]&amp;BudgetP1[Resources:],0),MATCH(D$3,BudgetP1[#Headers],0))</f>
        <v>0</v>
      </c>
      <c r="E14" s="64"/>
      <c r="F14" s="64"/>
      <c r="G14" s="64"/>
      <c r="H14" s="64"/>
      <c r="I14" s="64"/>
      <c r="J14" s="64"/>
      <c r="K14" s="5">
        <v>11</v>
      </c>
    </row>
    <row r="15" spans="1:16" x14ac:dyDescent="0.2">
      <c r="A15" s="3" t="s">
        <v>344</v>
      </c>
      <c r="B15" s="20">
        <v>12</v>
      </c>
      <c r="C15" s="5"/>
      <c r="D15" s="168">
        <f t="array" ref="D15">INDEX(BudgetP1[],MATCH($J$1&amp;$A15,BudgetP1[Dist]&amp;BudgetP1[Resources:],0),MATCH(D$3,BudgetP1[#Headers],0))</f>
        <v>185948</v>
      </c>
      <c r="E15" s="64"/>
      <c r="F15" s="168">
        <f t="array" ref="F15">INDEX(BudgetP1[],MATCH($J$1&amp;$A15,BudgetP1[Dist]&amp;BudgetP1[Resources:],0),MATCH(F$3,BudgetP1[#Headers],0))</f>
        <v>104</v>
      </c>
      <c r="G15" s="168">
        <f t="array" ref="G15">INDEX(BudgetP1[],MATCH($J$1&amp;$A15,BudgetP1[Dist]&amp;BudgetP1[Resources:],0),MATCH(G$3,BudgetP1[#Headers],0))</f>
        <v>0</v>
      </c>
      <c r="H15" s="168">
        <f t="array" ref="H15">INDEX(BudgetP1[],MATCH($J$1&amp;$A15,BudgetP1[Dist]&amp;BudgetP1[Resources:],0),MATCH(H$3,BudgetP1[#Headers],0))</f>
        <v>0</v>
      </c>
      <c r="I15" s="168">
        <f t="array" ref="I15">INDEX(BudgetP1[],MATCH($J$1&amp;$A15,BudgetP1[Dist]&amp;BudgetP1[Resources:],0),MATCH(I$3,BudgetP1[#Headers],0))</f>
        <v>0</v>
      </c>
      <c r="J15" s="64"/>
      <c r="K15" s="10">
        <v>12</v>
      </c>
    </row>
    <row r="16" spans="1:16" x14ac:dyDescent="0.2">
      <c r="A16" s="3" t="s">
        <v>475</v>
      </c>
      <c r="B16" s="20">
        <v>13</v>
      </c>
      <c r="C16" s="5"/>
      <c r="D16" s="168">
        <f t="array" ref="D16">INDEX(BudgetP1[],MATCH($J$1&amp;$A16,BudgetP1[Dist]&amp;BudgetP1[Resources:],0),MATCH(D$3,BudgetP1[#Headers],0))</f>
        <v>68422</v>
      </c>
      <c r="E16" s="64"/>
      <c r="F16" s="168">
        <f t="array" ref="F16">INDEX(BudgetP1[],MATCH($J$1&amp;$A16,BudgetP1[Dist]&amp;BudgetP1[Resources:],0),MATCH(F$3,BudgetP1[#Headers],0))</f>
        <v>5760</v>
      </c>
      <c r="G16" s="168">
        <f t="array" ref="G16">INDEX(BudgetP1[],MATCH($J$1&amp;$A16,BudgetP1[Dist]&amp;BudgetP1[Resources:],0),MATCH(G$3,BudgetP1[#Headers],0))</f>
        <v>0</v>
      </c>
      <c r="H16" s="168">
        <f t="array" ref="H16">INDEX(BudgetP1[],MATCH($J$1&amp;$A16,BudgetP1[Dist]&amp;BudgetP1[Resources:],0),MATCH(H$3,BudgetP1[#Headers],0))</f>
        <v>0</v>
      </c>
      <c r="I16" s="168">
        <f t="array" ref="I16">INDEX(BudgetP1[],MATCH($J$1&amp;$A16,BudgetP1[Dist]&amp;BudgetP1[Resources:],0),MATCH(I$3,BudgetP1[#Headers],0))</f>
        <v>0</v>
      </c>
      <c r="J16" s="64"/>
      <c r="K16" s="10">
        <v>13</v>
      </c>
    </row>
    <row r="17" spans="1:11" x14ac:dyDescent="0.2">
      <c r="A17" s="19" t="s">
        <v>332</v>
      </c>
      <c r="B17" s="20">
        <v>14</v>
      </c>
      <c r="C17" s="5"/>
      <c r="D17" s="168">
        <f t="array" ref="D17">INDEX(BudgetP1[],MATCH($J$1&amp;$A17,BudgetP1[Dist]&amp;BudgetP1[Resources:],0),MATCH(D$3,BudgetP1[#Headers],0))</f>
        <v>82295</v>
      </c>
      <c r="E17" s="64"/>
      <c r="F17" s="64"/>
      <c r="G17" s="64"/>
      <c r="H17" s="64"/>
      <c r="I17" s="64"/>
      <c r="J17" s="64"/>
      <c r="K17" s="10">
        <v>14</v>
      </c>
    </row>
    <row r="18" spans="1:11" x14ac:dyDescent="0.2">
      <c r="A18" s="3" t="s">
        <v>407</v>
      </c>
      <c r="B18" s="20">
        <v>15</v>
      </c>
      <c r="C18" s="5"/>
      <c r="D18" s="168">
        <f t="array" ref="D18">INDEX(BudgetP1[],MATCH($J$1&amp;$A18,BudgetP1[Dist]&amp;BudgetP1[Resources:],0),MATCH(D$3,BudgetP1[#Headers],0))</f>
        <v>154929</v>
      </c>
      <c r="E18" s="64"/>
      <c r="F18" s="168">
        <f t="array" ref="F18">INDEX(BudgetP1[],MATCH($J$1&amp;$A18,BudgetP1[Dist]&amp;BudgetP1[Resources:],0),MATCH(F$3,BudgetP1[#Headers],0))</f>
        <v>0</v>
      </c>
      <c r="G18" s="168">
        <f t="array" ref="G18">INDEX(BudgetP1[],MATCH($J$1&amp;$A18,BudgetP1[Dist]&amp;BudgetP1[Resources:],0),MATCH(G$3,BudgetP1[#Headers],0))</f>
        <v>0</v>
      </c>
      <c r="H18" s="168">
        <f t="array" ref="H18">INDEX(BudgetP1[],MATCH($J$1&amp;$A18,BudgetP1[Dist]&amp;BudgetP1[Resources:],0),MATCH(H$3,BudgetP1[#Headers],0))</f>
        <v>0</v>
      </c>
      <c r="I18" s="168">
        <f t="array" ref="I18">INDEX(BudgetP1[],MATCH($J$1&amp;$A18,BudgetP1[Dist]&amp;BudgetP1[Resources:],0),MATCH(I$3,BudgetP1[#Headers],0))</f>
        <v>0</v>
      </c>
      <c r="J18" s="64"/>
      <c r="K18" s="10">
        <v>15</v>
      </c>
    </row>
    <row r="19" spans="1:11" x14ac:dyDescent="0.2">
      <c r="A19" s="19" t="s">
        <v>345</v>
      </c>
      <c r="B19" s="20">
        <v>16</v>
      </c>
      <c r="C19" s="5"/>
      <c r="D19" s="168">
        <f t="array" ref="D19">INDEX(BudgetP1[],MATCH($J$1&amp;$A19,BudgetP1[Dist]&amp;BudgetP1[Resources:],0),MATCH(D$3,BudgetP1[#Headers],0))</f>
        <v>8200175</v>
      </c>
      <c r="E19" s="168">
        <f t="array" ref="E19">INDEX(BudgetP1[],MATCH($J$1&amp;$A19,BudgetP1[Dist]&amp;BudgetP1[Resources:],0),MATCH(E$3,BudgetP1[#Headers],0))</f>
        <v>186884</v>
      </c>
      <c r="F19" s="168">
        <f t="array" ref="F19">INDEX(BudgetP1[],MATCH($J$1&amp;$A19,BudgetP1[Dist]&amp;BudgetP1[Resources:],0),MATCH(F$3,BudgetP1[#Headers],0))</f>
        <v>348932</v>
      </c>
      <c r="G19" s="168">
        <f t="array" ref="G19">INDEX(BudgetP1[],MATCH($J$1&amp;$A19,BudgetP1[Dist]&amp;BudgetP1[Resources:],0),MATCH(G$3,BudgetP1[#Headers],0))</f>
        <v>0</v>
      </c>
      <c r="H19" s="168">
        <f t="array" ref="H19">INDEX(BudgetP1[],MATCH($J$1&amp;$A19,BudgetP1[Dist]&amp;BudgetP1[Resources:],0),MATCH(H$3,BudgetP1[#Headers],0))</f>
        <v>0</v>
      </c>
      <c r="I19" s="168">
        <f t="array" ref="I19">INDEX(BudgetP1[],MATCH($J$1&amp;$A19,BudgetP1[Dist]&amp;BudgetP1[Resources:],0),MATCH(I$3,BudgetP1[#Headers],0))</f>
        <v>0</v>
      </c>
      <c r="J19" s="64"/>
      <c r="K19" s="5">
        <v>16</v>
      </c>
    </row>
    <row r="20" spans="1:11" x14ac:dyDescent="0.2">
      <c r="A20" s="19" t="s">
        <v>346</v>
      </c>
      <c r="B20" s="20">
        <v>17</v>
      </c>
      <c r="C20" s="5"/>
      <c r="D20" s="168">
        <f t="array" ref="D20">INDEX(BudgetP1[],MATCH($J$1&amp;$A20,BudgetP1[Dist]&amp;BudgetP1[Resources:],0),MATCH(D$3,BudgetP1[#Headers],0))</f>
        <v>0</v>
      </c>
      <c r="E20" s="64"/>
      <c r="F20" s="64"/>
      <c r="G20" s="64"/>
      <c r="H20" s="64"/>
      <c r="I20" s="64"/>
      <c r="J20" s="64"/>
      <c r="K20" s="5">
        <v>17</v>
      </c>
    </row>
    <row r="21" spans="1:11" x14ac:dyDescent="0.2">
      <c r="A21" s="19" t="s">
        <v>446</v>
      </c>
      <c r="B21" s="20">
        <v>18</v>
      </c>
      <c r="C21" s="5"/>
      <c r="D21" s="168">
        <f t="array" ref="D21">INDEX(BudgetP1[],MATCH($J$1&amp;$A21,BudgetP1[Dist]&amp;BudgetP1[Resources:],0),MATCH(D$3,BudgetP1[#Headers],0))</f>
        <v>11164</v>
      </c>
      <c r="E21" s="168">
        <f t="array" ref="E21">INDEX(BudgetP1[],MATCH($J$1&amp;$A21,BudgetP1[Dist]&amp;BudgetP1[Resources:],0),MATCH(E$3,BudgetP1[#Headers],0))</f>
        <v>0</v>
      </c>
      <c r="F21" s="168">
        <f t="array" ref="F21">INDEX(BudgetP1[],MATCH($J$1&amp;$A21,BudgetP1[Dist]&amp;BudgetP1[Resources:],0),MATCH(F$3,BudgetP1[#Headers],0))</f>
        <v>0</v>
      </c>
      <c r="G21" s="168">
        <f t="array" ref="G21">INDEX(BudgetP1[],MATCH($J$1&amp;$A21,BudgetP1[Dist]&amp;BudgetP1[Resources:],0),MATCH(G$3,BudgetP1[#Headers],0))</f>
        <v>0</v>
      </c>
      <c r="H21" s="168">
        <f t="array" ref="H21">INDEX(BudgetP1[],MATCH($J$1&amp;$A21,BudgetP1[Dist]&amp;BudgetP1[Resources:],0),MATCH(H$3,BudgetP1[#Headers],0))</f>
        <v>0</v>
      </c>
      <c r="I21" s="168">
        <f t="array" ref="I21">INDEX(BudgetP1[],MATCH($J$1&amp;$A21,BudgetP1[Dist]&amp;BudgetP1[Resources:],0),MATCH(I$3,BudgetP1[#Headers],0))</f>
        <v>0</v>
      </c>
      <c r="J21" s="64"/>
      <c r="K21" s="5">
        <v>18</v>
      </c>
    </row>
    <row r="22" spans="1:11" x14ac:dyDescent="0.2">
      <c r="A22" s="19" t="s">
        <v>347</v>
      </c>
      <c r="B22" s="20">
        <v>19</v>
      </c>
      <c r="C22" s="5"/>
      <c r="D22" s="168">
        <f t="array" ref="D22">INDEX(BudgetP1[],MATCH($J$1&amp;$A22,BudgetP1[Dist]&amp;BudgetP1[Resources:],0),MATCH(D$3,BudgetP1[#Headers],0))</f>
        <v>909</v>
      </c>
      <c r="E22" s="168">
        <f t="array" ref="E22">INDEX(BudgetP1[],MATCH($J$1&amp;$A22,BudgetP1[Dist]&amp;BudgetP1[Resources:],0),MATCH(E$3,BudgetP1[#Headers],0))</f>
        <v>0</v>
      </c>
      <c r="F22" s="64"/>
      <c r="G22" s="168">
        <f t="array" ref="G22">INDEX(BudgetP1[],MATCH($J$1&amp;$A22,BudgetP1[Dist]&amp;BudgetP1[Resources:],0),MATCH(G$3,BudgetP1[#Headers],0))</f>
        <v>0</v>
      </c>
      <c r="H22" s="168">
        <f t="array" ref="H22">INDEX(BudgetP1[],MATCH($J$1&amp;$A22,BudgetP1[Dist]&amp;BudgetP1[Resources:],0),MATCH(H$3,BudgetP1[#Headers],0))</f>
        <v>0</v>
      </c>
      <c r="I22" s="168">
        <f t="array" ref="I22">INDEX(BudgetP1[],MATCH($J$1&amp;$A22,BudgetP1[Dist]&amp;BudgetP1[Resources:],0),MATCH(I$3,BudgetP1[#Headers],0))</f>
        <v>0</v>
      </c>
      <c r="J22" s="64"/>
      <c r="K22" s="5">
        <v>19</v>
      </c>
    </row>
    <row r="23" spans="1:11" x14ac:dyDescent="0.2">
      <c r="A23" s="19" t="s">
        <v>348</v>
      </c>
      <c r="B23" s="20">
        <v>20</v>
      </c>
      <c r="C23" s="5"/>
      <c r="D23" s="168">
        <f t="array" ref="D23">INDEX(BudgetP1[],MATCH($J$1&amp;$A23,BudgetP1[Dist]&amp;BudgetP1[Resources:],0),MATCH(D$3,BudgetP1[#Headers],0))</f>
        <v>8212248</v>
      </c>
      <c r="E23" s="168">
        <f t="array" ref="E23">INDEX(BudgetP1[],MATCH($J$1&amp;$A23,BudgetP1[Dist]&amp;BudgetP1[Resources:],0),MATCH(E$3,BudgetP1[#Headers],0))</f>
        <v>186884</v>
      </c>
      <c r="F23" s="168">
        <f t="array" ref="F23">INDEX(BudgetP1[],MATCH($J$1&amp;$A23,BudgetP1[Dist]&amp;BudgetP1[Resources:],0),MATCH(F$3,BudgetP1[#Headers],0))</f>
        <v>348932</v>
      </c>
      <c r="G23" s="168">
        <f t="array" ref="G23">INDEX(BudgetP1[],MATCH($J$1&amp;$A23,BudgetP1[Dist]&amp;BudgetP1[Resources:],0),MATCH(G$3,BudgetP1[#Headers],0))</f>
        <v>0</v>
      </c>
      <c r="H23" s="168">
        <f t="array" ref="H23">INDEX(BudgetP1[],MATCH($J$1&amp;$A23,BudgetP1[Dist]&amp;BudgetP1[Resources:],0),MATCH(H$3,BudgetP1[#Headers],0))</f>
        <v>0</v>
      </c>
      <c r="I23" s="168">
        <f t="array" ref="I23">INDEX(BudgetP1[],MATCH($J$1&amp;$A23,BudgetP1[Dist]&amp;BudgetP1[Resources:],0),MATCH(I$3,BudgetP1[#Headers],0))</f>
        <v>0</v>
      </c>
      <c r="J23" s="64"/>
      <c r="K23" s="5">
        <v>20</v>
      </c>
    </row>
    <row r="24" spans="1:11" x14ac:dyDescent="0.2">
      <c r="A24" s="19" t="s">
        <v>349</v>
      </c>
      <c r="B24" s="20">
        <v>21</v>
      </c>
      <c r="C24" s="5"/>
      <c r="D24" s="168">
        <f t="array" ref="D24">INDEX(BudgetP1[],MATCH($J$1&amp;$A24,BudgetP1[Dist]&amp;BudgetP1[Resources:],0),MATCH(D$3,BudgetP1[#Headers],0))</f>
        <v>1341423.4299999997</v>
      </c>
      <c r="E24" s="168">
        <f t="array" ref="E24">INDEX(BudgetP1[],MATCH($J$1&amp;$A24,BudgetP1[Dist]&amp;BudgetP1[Resources:],0),MATCH(E$3,BudgetP1[#Headers],0))</f>
        <v>146003.09999999998</v>
      </c>
      <c r="F24" s="168">
        <f t="array" ref="F24">INDEX(BudgetP1[],MATCH($J$1&amp;$A24,BudgetP1[Dist]&amp;BudgetP1[Resources:],0),MATCH(F$3,BudgetP1[#Headers],0))</f>
        <v>328914.44000000006</v>
      </c>
      <c r="G24" s="168">
        <f t="array" ref="G24">INDEX(BudgetP1[],MATCH($J$1&amp;$A24,BudgetP1[Dist]&amp;BudgetP1[Resources:],0),MATCH(G$3,BudgetP1[#Headers],0))</f>
        <v>0</v>
      </c>
      <c r="H24" s="168">
        <f t="array" ref="H24">INDEX(BudgetP1[],MATCH($J$1&amp;$A24,BudgetP1[Dist]&amp;BudgetP1[Resources:],0),MATCH(H$3,BudgetP1[#Headers],0))</f>
        <v>0</v>
      </c>
      <c r="I24" s="168">
        <f t="array" ref="I24">INDEX(BudgetP1[],MATCH($J$1&amp;$A24,BudgetP1[Dist]&amp;BudgetP1[Resources:],0),MATCH(I$3,BudgetP1[#Headers],0))</f>
        <v>0</v>
      </c>
      <c r="J24" s="64"/>
      <c r="K24" s="5">
        <v>21</v>
      </c>
    </row>
    <row r="25" spans="1:11" x14ac:dyDescent="0.2">
      <c r="A25" s="19" t="s">
        <v>350</v>
      </c>
      <c r="B25" s="20">
        <v>22</v>
      </c>
      <c r="C25" s="65"/>
      <c r="D25" s="168">
        <f t="array" ref="D25">INDEX(BudgetP1[],MATCH($J$1&amp;$A25,BudgetP1[Dist]&amp;BudgetP1[Resources:],0),MATCH(D$3,BudgetP1[#Headers],0))</f>
        <v>9553671.4299999997</v>
      </c>
      <c r="E25" s="168">
        <f t="array" ref="E25">INDEX(BudgetP1[],MATCH($J$1&amp;$A25,BudgetP1[Dist]&amp;BudgetP1[Resources:],0),MATCH(E$3,BudgetP1[#Headers],0))</f>
        <v>332887.09999999998</v>
      </c>
      <c r="F25" s="168">
        <f t="array" ref="F25">INDEX(BudgetP1[],MATCH($J$1&amp;$A25,BudgetP1[Dist]&amp;BudgetP1[Resources:],0),MATCH(F$3,BudgetP1[#Headers],0))</f>
        <v>677846.44000000006</v>
      </c>
      <c r="G25" s="168">
        <f t="array" ref="G25">INDEX(BudgetP1[],MATCH($J$1&amp;$A25,BudgetP1[Dist]&amp;BudgetP1[Resources:],0),MATCH(G$3,BudgetP1[#Headers],0))</f>
        <v>0</v>
      </c>
      <c r="H25" s="168">
        <f t="array" ref="H25">INDEX(BudgetP1[],MATCH($J$1&amp;$A25,BudgetP1[Dist]&amp;BudgetP1[Resources:],0),MATCH(H$3,BudgetP1[#Headers],0))</f>
        <v>0</v>
      </c>
      <c r="I25" s="168">
        <f t="array" ref="I25">INDEX(BudgetP1[],MATCH($J$1&amp;$A25,BudgetP1[Dist]&amp;BudgetP1[Resources:],0),MATCH(I$3,BudgetP1[#Headers],0))</f>
        <v>0</v>
      </c>
      <c r="J25" s="64"/>
      <c r="K25" s="5">
        <v>22</v>
      </c>
    </row>
    <row r="26" spans="1:11" x14ac:dyDescent="0.2">
      <c r="A26" s="21" t="s">
        <v>376</v>
      </c>
      <c r="B26" s="9"/>
      <c r="C26" s="55"/>
    </row>
    <row r="27" spans="1:11" x14ac:dyDescent="0.2">
      <c r="A27" s="19" t="s">
        <v>377</v>
      </c>
      <c r="B27" s="4">
        <v>23</v>
      </c>
      <c r="C27" s="66"/>
      <c r="D27" s="168">
        <f t="array" ref="D27">INDEX(BudgetP1[],MATCH($J$1&amp;$A27,BudgetP1[Dist]&amp;BudgetP1[Resources:],0),MATCH(D$3,BudgetP1[#Headers],0))</f>
        <v>5511517</v>
      </c>
      <c r="E27" s="168">
        <f t="array" ref="E27">INDEX(BudgetP1[],MATCH($J$1&amp;$A27,BudgetP1[Dist]&amp;BudgetP1[Resources:],0),MATCH(E$3,BudgetP1[#Headers],0))</f>
        <v>146876</v>
      </c>
      <c r="F27" s="168">
        <f t="array" ref="F27">INDEX(BudgetP1[],MATCH($J$1&amp;$A27,BudgetP1[Dist]&amp;BudgetP1[Resources:],0),MATCH(F$3,BudgetP1[#Headers],0))</f>
        <v>160807</v>
      </c>
      <c r="G27" s="168">
        <f t="array" ref="G27">INDEX(BudgetP1[],MATCH($J$1&amp;$A27,BudgetP1[Dist]&amp;BudgetP1[Resources:],0),MATCH(G$3,BudgetP1[#Headers],0))</f>
        <v>0</v>
      </c>
      <c r="H27" s="168">
        <f t="array" ref="H27">INDEX(BudgetP1[],MATCH($J$1&amp;$A27,BudgetP1[Dist]&amp;BudgetP1[Resources:],0),MATCH(H$3,BudgetP1[#Headers],0))</f>
        <v>0</v>
      </c>
      <c r="I27" s="168">
        <f t="array" ref="I27">INDEX(BudgetP1[],MATCH($J$1&amp;$A27,BudgetP1[Dist]&amp;BudgetP1[Resources:],0),MATCH(I$3,BudgetP1[#Headers],0))</f>
        <v>0</v>
      </c>
      <c r="J27" s="64"/>
      <c r="K27" s="5">
        <v>23</v>
      </c>
    </row>
    <row r="28" spans="1:11" x14ac:dyDescent="0.2">
      <c r="A28" s="19" t="s">
        <v>352</v>
      </c>
      <c r="B28" s="20">
        <v>24</v>
      </c>
      <c r="C28" s="5"/>
      <c r="D28" s="168">
        <f t="array" ref="D28">INDEX(BudgetP1[],MATCH($J$1&amp;$A28,BudgetP1[Dist]&amp;BudgetP1[Resources:],0),MATCH(D$3,BudgetP1[#Headers],0))</f>
        <v>120879</v>
      </c>
      <c r="E28" s="168">
        <f t="array" ref="E28">INDEX(BudgetP1[],MATCH($J$1&amp;$A28,BudgetP1[Dist]&amp;BudgetP1[Resources:],0),MATCH(E$3,BudgetP1[#Headers],0))</f>
        <v>0</v>
      </c>
      <c r="F28" s="168">
        <f t="array" ref="F28">INDEX(BudgetP1[],MATCH($J$1&amp;$A28,BudgetP1[Dist]&amp;BudgetP1[Resources:],0),MATCH(F$3,BudgetP1[#Headers],0))</f>
        <v>0</v>
      </c>
      <c r="G28" s="168">
        <f t="array" ref="G28">INDEX(BudgetP1[],MATCH($J$1&amp;$A28,BudgetP1[Dist]&amp;BudgetP1[Resources:],0),MATCH(G$3,BudgetP1[#Headers],0))</f>
        <v>0</v>
      </c>
      <c r="H28" s="168">
        <f t="array" ref="H28">INDEX(BudgetP1[],MATCH($J$1&amp;$A28,BudgetP1[Dist]&amp;BudgetP1[Resources:],0),MATCH(H$3,BudgetP1[#Headers],0))</f>
        <v>0</v>
      </c>
      <c r="I28" s="168">
        <f t="array" ref="I28">INDEX(BudgetP1[],MATCH($J$1&amp;$A28,BudgetP1[Dist]&amp;BudgetP1[Resources:],0),MATCH(I$3,BudgetP1[#Headers],0))</f>
        <v>0</v>
      </c>
      <c r="J28" s="64"/>
      <c r="K28" s="10">
        <v>24</v>
      </c>
    </row>
    <row r="29" spans="1:11" x14ac:dyDescent="0.2">
      <c r="A29" s="19" t="s">
        <v>353</v>
      </c>
      <c r="B29" s="20">
        <v>25</v>
      </c>
      <c r="C29" s="5"/>
      <c r="D29" s="168">
        <f t="array" ref="D29">INDEX(BudgetP1[],MATCH($J$1&amp;$A29,BudgetP1[Dist]&amp;BudgetP1[Resources:],0),MATCH(D$3,BudgetP1[#Headers],0))</f>
        <v>419837</v>
      </c>
      <c r="E29" s="168">
        <f t="array" ref="E29">INDEX(BudgetP1[],MATCH($J$1&amp;$A29,BudgetP1[Dist]&amp;BudgetP1[Resources:],0),MATCH(E$3,BudgetP1[#Headers],0))</f>
        <v>0</v>
      </c>
      <c r="F29" s="168">
        <f t="array" ref="F29">INDEX(BudgetP1[],MATCH($J$1&amp;$A29,BudgetP1[Dist]&amp;BudgetP1[Resources:],0),MATCH(F$3,BudgetP1[#Headers],0))</f>
        <v>0</v>
      </c>
      <c r="G29" s="168">
        <f t="array" ref="G29">INDEX(BudgetP1[],MATCH($J$1&amp;$A29,BudgetP1[Dist]&amp;BudgetP1[Resources:],0),MATCH(G$3,BudgetP1[#Headers],0))</f>
        <v>0</v>
      </c>
      <c r="H29" s="168">
        <f t="array" ref="H29">INDEX(BudgetP1[],MATCH($J$1&amp;$A29,BudgetP1[Dist]&amp;BudgetP1[Resources:],0),MATCH(H$3,BudgetP1[#Headers],0))</f>
        <v>0</v>
      </c>
      <c r="I29" s="168">
        <f t="array" ref="I29">INDEX(BudgetP1[],MATCH($J$1&amp;$A29,BudgetP1[Dist]&amp;BudgetP1[Resources:],0),MATCH(I$3,BudgetP1[#Headers],0))</f>
        <v>0</v>
      </c>
      <c r="J29" s="64"/>
      <c r="K29" s="10">
        <v>25</v>
      </c>
    </row>
    <row r="30" spans="1:11" x14ac:dyDescent="0.2">
      <c r="A30" s="19" t="s">
        <v>354</v>
      </c>
      <c r="B30" s="20">
        <v>26</v>
      </c>
      <c r="C30" s="5"/>
      <c r="D30" s="168">
        <f t="array" ref="D30">INDEX(BudgetP1[],MATCH($J$1&amp;$A30,BudgetP1[Dist]&amp;BudgetP1[Resources:],0),MATCH(D$3,BudgetP1[#Headers],0))</f>
        <v>214138</v>
      </c>
      <c r="E30" s="168">
        <f t="array" ref="E30">INDEX(BudgetP1[],MATCH($J$1&amp;$A30,BudgetP1[Dist]&amp;BudgetP1[Resources:],0),MATCH(E$3,BudgetP1[#Headers],0))</f>
        <v>0</v>
      </c>
      <c r="F30" s="168">
        <f t="array" ref="F30">INDEX(BudgetP1[],MATCH($J$1&amp;$A30,BudgetP1[Dist]&amp;BudgetP1[Resources:],0),MATCH(F$3,BudgetP1[#Headers],0))</f>
        <v>4669</v>
      </c>
      <c r="G30" s="168">
        <f t="array" ref="G30">INDEX(BudgetP1[],MATCH($J$1&amp;$A30,BudgetP1[Dist]&amp;BudgetP1[Resources:],0),MATCH(G$3,BudgetP1[#Headers],0))</f>
        <v>0</v>
      </c>
      <c r="H30" s="168">
        <f t="array" ref="H30">INDEX(BudgetP1[],MATCH($J$1&amp;$A30,BudgetP1[Dist]&amp;BudgetP1[Resources:],0),MATCH(H$3,BudgetP1[#Headers],0))</f>
        <v>0</v>
      </c>
      <c r="I30" s="168">
        <f t="array" ref="I30">INDEX(BudgetP1[],MATCH($J$1&amp;$A30,BudgetP1[Dist]&amp;BudgetP1[Resources:],0),MATCH(I$3,BudgetP1[#Headers],0))</f>
        <v>0</v>
      </c>
      <c r="J30" s="64"/>
      <c r="K30" s="10">
        <v>26</v>
      </c>
    </row>
    <row r="31" spans="1:11" x14ac:dyDescent="0.2">
      <c r="A31" s="3" t="s">
        <v>408</v>
      </c>
      <c r="B31" s="20">
        <v>27</v>
      </c>
      <c r="C31" s="5"/>
      <c r="D31" s="168">
        <f t="array" ref="D31">INDEX(BudgetP1[],MATCH($J$1&amp;$A31,BudgetP1[Dist]&amp;BudgetP1[Resources:],0),MATCH(D$3,BudgetP1[#Headers],0))</f>
        <v>297008</v>
      </c>
      <c r="E31" s="168">
        <f t="array" ref="E31">INDEX(BudgetP1[],MATCH($J$1&amp;$A31,BudgetP1[Dist]&amp;BudgetP1[Resources:],0),MATCH(E$3,BudgetP1[#Headers],0))</f>
        <v>0</v>
      </c>
      <c r="F31" s="168">
        <f t="array" ref="F31">INDEX(BudgetP1[],MATCH($J$1&amp;$A31,BudgetP1[Dist]&amp;BudgetP1[Resources:],0),MATCH(F$3,BudgetP1[#Headers],0))</f>
        <v>0</v>
      </c>
      <c r="G31" s="168">
        <f t="array" ref="G31">INDEX(BudgetP1[],MATCH($J$1&amp;$A31,BudgetP1[Dist]&amp;BudgetP1[Resources:],0),MATCH(G$3,BudgetP1[#Headers],0))</f>
        <v>0</v>
      </c>
      <c r="H31" s="168">
        <f t="array" ref="H31">INDEX(BudgetP1[],MATCH($J$1&amp;$A31,BudgetP1[Dist]&amp;BudgetP1[Resources:],0),MATCH(H$3,BudgetP1[#Headers],0))</f>
        <v>0</v>
      </c>
      <c r="I31" s="168">
        <f t="array" ref="I31">INDEX(BudgetP1[],MATCH($J$1&amp;$A31,BudgetP1[Dist]&amp;BudgetP1[Resources:],0),MATCH(I$3,BudgetP1[#Headers],0))</f>
        <v>0</v>
      </c>
      <c r="J31" s="64"/>
      <c r="K31" s="10">
        <v>27</v>
      </c>
    </row>
    <row r="32" spans="1:11" x14ac:dyDescent="0.2">
      <c r="A32" s="19" t="s">
        <v>423</v>
      </c>
      <c r="B32" s="20">
        <v>28</v>
      </c>
      <c r="C32" s="5"/>
      <c r="D32" s="168">
        <f t="array" ref="D32">INDEX(BudgetP1[],MATCH($J$1&amp;$A32,BudgetP1[Dist]&amp;BudgetP1[Resources:],0),MATCH(D$3,BudgetP1[#Headers],0))</f>
        <v>91516</v>
      </c>
      <c r="E32" s="168">
        <f t="array" ref="E32">INDEX(BudgetP1[],MATCH($J$1&amp;$A32,BudgetP1[Dist]&amp;BudgetP1[Resources:],0),MATCH(E$3,BudgetP1[#Headers],0))</f>
        <v>0</v>
      </c>
      <c r="F32" s="168">
        <f t="array" ref="F32">INDEX(BudgetP1[],MATCH($J$1&amp;$A32,BudgetP1[Dist]&amp;BudgetP1[Resources:],0),MATCH(F$3,BudgetP1[#Headers],0))</f>
        <v>105822</v>
      </c>
      <c r="G32" s="168">
        <f t="array" ref="G32">INDEX(BudgetP1[],MATCH($J$1&amp;$A32,BudgetP1[Dist]&amp;BudgetP1[Resources:],0),MATCH(G$3,BudgetP1[#Headers],0))</f>
        <v>0</v>
      </c>
      <c r="H32" s="168">
        <f t="array" ref="H32">INDEX(BudgetP1[],MATCH($J$1&amp;$A32,BudgetP1[Dist]&amp;BudgetP1[Resources:],0),MATCH(H$3,BudgetP1[#Headers],0))</f>
        <v>0</v>
      </c>
      <c r="I32" s="168">
        <f t="array" ref="I32">INDEX(BudgetP1[],MATCH($J$1&amp;$A32,BudgetP1[Dist]&amp;BudgetP1[Resources:],0),MATCH(I$3,BudgetP1[#Headers],0))</f>
        <v>0</v>
      </c>
      <c r="J32" s="64"/>
      <c r="K32" s="5">
        <v>28</v>
      </c>
    </row>
    <row r="33" spans="1:11" x14ac:dyDescent="0.2">
      <c r="A33" s="19" t="s">
        <v>355</v>
      </c>
      <c r="B33" s="20">
        <v>29</v>
      </c>
      <c r="C33" s="5"/>
      <c r="D33" s="168">
        <f t="array" ref="D33">INDEX(BudgetP1[],MATCH($J$1&amp;$A33,BudgetP1[Dist]&amp;BudgetP1[Resources:],0),MATCH(D$3,BudgetP1[#Headers],0))</f>
        <v>551524</v>
      </c>
      <c r="E33" s="168">
        <f t="array" ref="E33">INDEX(BudgetP1[],MATCH($J$1&amp;$A33,BudgetP1[Dist]&amp;BudgetP1[Resources:],0),MATCH(E$3,BudgetP1[#Headers],0))</f>
        <v>0</v>
      </c>
      <c r="F33" s="168">
        <f t="array" ref="F33">INDEX(BudgetP1[],MATCH($J$1&amp;$A33,BudgetP1[Dist]&amp;BudgetP1[Resources:],0),MATCH(F$3,BudgetP1[#Headers],0))</f>
        <v>92048</v>
      </c>
      <c r="G33" s="168">
        <f t="array" ref="G33">INDEX(BudgetP1[],MATCH($J$1&amp;$A33,BudgetP1[Dist]&amp;BudgetP1[Resources:],0),MATCH(G$3,BudgetP1[#Headers],0))</f>
        <v>0</v>
      </c>
      <c r="H33" s="168">
        <f t="array" ref="H33">INDEX(BudgetP1[],MATCH($J$1&amp;$A33,BudgetP1[Dist]&amp;BudgetP1[Resources:],0),MATCH(H$3,BudgetP1[#Headers],0))</f>
        <v>0</v>
      </c>
      <c r="I33" s="168">
        <f t="array" ref="I33">INDEX(BudgetP1[],MATCH($J$1&amp;$A33,BudgetP1[Dist]&amp;BudgetP1[Resources:],0),MATCH(I$3,BudgetP1[#Headers],0))</f>
        <v>0</v>
      </c>
      <c r="J33" s="64"/>
      <c r="K33" s="5">
        <v>29</v>
      </c>
    </row>
    <row r="34" spans="1:11" x14ac:dyDescent="0.2">
      <c r="A34" s="19" t="s">
        <v>356</v>
      </c>
      <c r="B34" s="20">
        <v>30</v>
      </c>
      <c r="C34" s="5"/>
      <c r="D34" s="168">
        <f t="array" ref="D34">INDEX(BudgetP1[],MATCH($J$1&amp;$A34,BudgetP1[Dist]&amp;BudgetP1[Resources:],0),MATCH(D$3,BudgetP1[#Headers],0))</f>
        <v>412646</v>
      </c>
      <c r="E34" s="168">
        <f t="array" ref="E34">INDEX(BudgetP1[],MATCH($J$1&amp;$A34,BudgetP1[Dist]&amp;BudgetP1[Resources:],0),MATCH(E$3,BudgetP1[#Headers],0))</f>
        <v>0</v>
      </c>
      <c r="F34" s="168">
        <f t="array" ref="F34">INDEX(BudgetP1[],MATCH($J$1&amp;$A34,BudgetP1[Dist]&amp;BudgetP1[Resources:],0),MATCH(F$3,BudgetP1[#Headers],0))</f>
        <v>15953</v>
      </c>
      <c r="G34" s="168">
        <f t="array" ref="G34">INDEX(BudgetP1[],MATCH($J$1&amp;$A34,BudgetP1[Dist]&amp;BudgetP1[Resources:],0),MATCH(G$3,BudgetP1[#Headers],0))</f>
        <v>0</v>
      </c>
      <c r="H34" s="64"/>
      <c r="I34" s="168">
        <f t="array" ref="I34">INDEX(BudgetP1[],MATCH($J$1&amp;$A34,BudgetP1[Dist]&amp;BudgetP1[Resources:],0),MATCH(I$3,BudgetP1[#Headers],0))</f>
        <v>0</v>
      </c>
      <c r="J34" s="64"/>
      <c r="K34" s="5">
        <v>30</v>
      </c>
    </row>
    <row r="35" spans="1:11" x14ac:dyDescent="0.2">
      <c r="A35" s="3" t="s">
        <v>409</v>
      </c>
      <c r="B35" s="20">
        <v>31</v>
      </c>
      <c r="C35" s="5"/>
      <c r="D35" s="64"/>
      <c r="E35" s="64"/>
      <c r="F35" s="64"/>
      <c r="G35" s="64"/>
      <c r="H35" s="64"/>
      <c r="I35" s="168">
        <f t="array" ref="I35">INDEX(BudgetP1[],MATCH($J$1&amp;$A35,BudgetP1[Dist]&amp;BudgetP1[Resources:],0),MATCH(I$3,BudgetP1[#Headers],0))</f>
        <v>0</v>
      </c>
      <c r="J35" s="64"/>
      <c r="K35" s="10">
        <v>31</v>
      </c>
    </row>
    <row r="36" spans="1:11" x14ac:dyDescent="0.2">
      <c r="A36" s="19" t="s">
        <v>378</v>
      </c>
      <c r="B36" s="20">
        <v>32</v>
      </c>
      <c r="C36" s="5"/>
      <c r="D36" s="168">
        <f t="array" ref="D36">INDEX(BudgetP1[],MATCH($J$1&amp;$A36,BudgetP1[Dist]&amp;BudgetP1[Resources:],0),MATCH(D$3,BudgetP1[#Headers],0))</f>
        <v>2400</v>
      </c>
      <c r="E36" s="64"/>
      <c r="F36" s="168">
        <f t="array" ref="F36">INDEX(BudgetP1[],MATCH($J$1&amp;$A36,BudgetP1[Dist]&amp;BudgetP1[Resources:],0),MATCH(F$3,BudgetP1[#Headers],0))</f>
        <v>6018</v>
      </c>
      <c r="G36" s="168">
        <f t="array" ref="G36">INDEX(BudgetP1[],MATCH($J$1&amp;$A36,BudgetP1[Dist]&amp;BudgetP1[Resources:],0),MATCH(G$3,BudgetP1[#Headers],0))</f>
        <v>0</v>
      </c>
      <c r="H36" s="168">
        <f t="array" ref="H36">INDEX(BudgetP1[],MATCH($J$1&amp;$A36,BudgetP1[Dist]&amp;BudgetP1[Resources:],0),MATCH(H$3,BudgetP1[#Headers],0))</f>
        <v>0</v>
      </c>
      <c r="I36" s="168">
        <f t="array" ref="I36">INDEX(BudgetP1[],MATCH($J$1&amp;$A36,BudgetP1[Dist]&amp;BudgetP1[Resources:],0),MATCH(I$3,BudgetP1[#Headers],0))</f>
        <v>0</v>
      </c>
      <c r="J36" s="64"/>
      <c r="K36" s="5">
        <v>32</v>
      </c>
    </row>
    <row r="37" spans="1:11" x14ac:dyDescent="0.2">
      <c r="A37" s="19" t="s">
        <v>360</v>
      </c>
      <c r="B37" s="20">
        <v>33</v>
      </c>
      <c r="C37" s="5"/>
      <c r="D37" s="44"/>
      <c r="E37" s="64"/>
      <c r="F37" s="168">
        <f t="array" ref="F37">INDEX(BudgetP1[],MATCH($J$1&amp;$A37,BudgetP1[Dist]&amp;BudgetP1[Resources:],0),MATCH(F$3,BudgetP1[#Headers],0))</f>
        <v>0</v>
      </c>
      <c r="G37" s="168">
        <f t="array" ref="G37">INDEX(BudgetP1[],MATCH($J$1&amp;$A37,BudgetP1[Dist]&amp;BudgetP1[Resources:],0),MATCH(G$3,BudgetP1[#Headers],0))</f>
        <v>0</v>
      </c>
      <c r="H37" s="64"/>
      <c r="I37" s="168">
        <f t="array" ref="I37">INDEX(BudgetP1[],MATCH($J$1&amp;$A37,BudgetP1[Dist]&amp;BudgetP1[Resources:],0),MATCH(I$3,BudgetP1[#Headers],0))</f>
        <v>0</v>
      </c>
      <c r="J37" s="64"/>
      <c r="K37" s="10">
        <v>33</v>
      </c>
    </row>
    <row r="38" spans="1:11" x14ac:dyDescent="0.2">
      <c r="A38" s="19" t="s">
        <v>379</v>
      </c>
      <c r="B38" s="20">
        <v>34</v>
      </c>
      <c r="C38" s="5"/>
      <c r="D38" s="44"/>
      <c r="E38" s="64"/>
      <c r="F38" s="64"/>
      <c r="G38" s="64"/>
      <c r="H38" s="64"/>
      <c r="I38" s="64"/>
      <c r="J38" s="64"/>
      <c r="K38" s="5">
        <v>34</v>
      </c>
    </row>
    <row r="39" spans="1:11" x14ac:dyDescent="0.2">
      <c r="A39" s="19" t="s">
        <v>362</v>
      </c>
      <c r="B39" s="20">
        <v>35</v>
      </c>
      <c r="C39" s="5"/>
      <c r="D39" s="168">
        <f t="array" ref="D39">INDEX(BudgetP1[],MATCH($J$1&amp;$A39,BudgetP1[Dist]&amp;BudgetP1[Resources:],0),MATCH(D$3,BudgetP1[#Headers],0))</f>
        <v>295485</v>
      </c>
      <c r="E39" s="64"/>
      <c r="F39" s="64"/>
      <c r="G39" s="64"/>
      <c r="H39" s="64"/>
      <c r="I39" s="64"/>
      <c r="J39" s="64"/>
      <c r="K39" s="5">
        <v>35</v>
      </c>
    </row>
    <row r="40" spans="1:11" x14ac:dyDescent="0.2">
      <c r="A40" s="19" t="s">
        <v>365</v>
      </c>
      <c r="B40" s="20">
        <v>36</v>
      </c>
      <c r="C40" s="5"/>
      <c r="D40" s="168">
        <f t="array" ref="D40">INDEX(BudgetP1[],MATCH($J$1&amp;$A40,BudgetP1[Dist]&amp;BudgetP1[Resources:],0),MATCH(D$3,BudgetP1[#Headers],0))</f>
        <v>7916950</v>
      </c>
      <c r="E40" s="168">
        <f t="array" ref="E40">INDEX(BudgetP1[],MATCH($J$1&amp;$A40,BudgetP1[Dist]&amp;BudgetP1[Resources:],0),MATCH(E$3,BudgetP1[#Headers],0))</f>
        <v>146876</v>
      </c>
      <c r="F40" s="168">
        <f t="array" ref="F40">INDEX(BudgetP1[],MATCH($J$1&amp;$A40,BudgetP1[Dist]&amp;BudgetP1[Resources:],0),MATCH(F$3,BudgetP1[#Headers],0))</f>
        <v>385317</v>
      </c>
      <c r="G40" s="168">
        <f t="array" ref="G40">INDEX(BudgetP1[],MATCH($J$1&amp;$A40,BudgetP1[Dist]&amp;BudgetP1[Resources:],0),MATCH(G$3,BudgetP1[#Headers],0))</f>
        <v>0</v>
      </c>
      <c r="H40" s="168">
        <f t="array" ref="H40">INDEX(BudgetP1[],MATCH($J$1&amp;$A40,BudgetP1[Dist]&amp;BudgetP1[Resources:],0),MATCH(H$3,BudgetP1[#Headers],0))</f>
        <v>0</v>
      </c>
      <c r="I40" s="168">
        <f t="array" ref="I40">INDEX(BudgetP1[],MATCH($J$1&amp;$A40,BudgetP1[Dist]&amp;BudgetP1[Resources:],0),MATCH(I$3,BudgetP1[#Headers],0))</f>
        <v>0</v>
      </c>
      <c r="J40" s="64"/>
      <c r="K40" s="5">
        <v>36</v>
      </c>
    </row>
    <row r="41" spans="1:11" x14ac:dyDescent="0.2">
      <c r="A41" s="19" t="s">
        <v>447</v>
      </c>
      <c r="B41" s="20">
        <v>37</v>
      </c>
      <c r="C41" s="5"/>
      <c r="D41" s="168">
        <f t="array" ref="D41">INDEX(BudgetP1[],MATCH($J$1&amp;$A41,BudgetP1[Dist]&amp;BudgetP1[Resources:],0),MATCH(D$3,BudgetP1[#Headers],0))</f>
        <v>10664</v>
      </c>
      <c r="E41" s="168">
        <f t="array" ref="E41">INDEX(BudgetP1[],MATCH($J$1&amp;$A41,BudgetP1[Dist]&amp;BudgetP1[Resources:],0),MATCH(E$3,BudgetP1[#Headers],0))</f>
        <v>0</v>
      </c>
      <c r="F41" s="168">
        <f t="array" ref="F41">INDEX(BudgetP1[],MATCH($J$1&amp;$A41,BudgetP1[Dist]&amp;BudgetP1[Resources:],0),MATCH(F$3,BudgetP1[#Headers],0))</f>
        <v>0</v>
      </c>
      <c r="G41" s="168">
        <f t="array" ref="G41">INDEX(BudgetP1[],MATCH($J$1&amp;$A41,BudgetP1[Dist]&amp;BudgetP1[Resources:],0),MATCH(G$3,BudgetP1[#Headers],0))</f>
        <v>0</v>
      </c>
      <c r="H41" s="168">
        <f t="array" ref="H41">INDEX(BudgetP1[],MATCH($J$1&amp;$A41,BudgetP1[Dist]&amp;BudgetP1[Resources:],0),MATCH(H$3,BudgetP1[#Headers],0))</f>
        <v>0</v>
      </c>
      <c r="I41" s="168">
        <f t="array" ref="I41">INDEX(BudgetP1[],MATCH($J$1&amp;$A41,BudgetP1[Dist]&amp;BudgetP1[Resources:],0),MATCH(I$3,BudgetP1[#Headers],0))</f>
        <v>0</v>
      </c>
      <c r="J41" s="64"/>
      <c r="K41" s="5">
        <v>37</v>
      </c>
    </row>
    <row r="42" spans="1:11" x14ac:dyDescent="0.2">
      <c r="A42" s="19" t="s">
        <v>366</v>
      </c>
      <c r="B42" s="20">
        <v>38</v>
      </c>
      <c r="C42" s="5"/>
      <c r="D42" s="168">
        <f t="array" ref="D42">INDEX(BudgetP1[],MATCH($J$1&amp;$A42,BudgetP1[Dist]&amp;BudgetP1[Resources:],0),MATCH(D$3,BudgetP1[#Headers],0))</f>
        <v>7927614</v>
      </c>
      <c r="E42" s="168">
        <f t="array" ref="E42">INDEX(BudgetP1[],MATCH($J$1&amp;$A42,BudgetP1[Dist]&amp;BudgetP1[Resources:],0),MATCH(E$3,BudgetP1[#Headers],0))</f>
        <v>146876</v>
      </c>
      <c r="F42" s="168">
        <f t="array" ref="F42">INDEX(BudgetP1[],MATCH($J$1&amp;$A42,BudgetP1[Dist]&amp;BudgetP1[Resources:],0),MATCH(F$3,BudgetP1[#Headers],0))</f>
        <v>385317</v>
      </c>
      <c r="G42" s="168">
        <f t="array" ref="G42">INDEX(BudgetP1[],MATCH($J$1&amp;$A42,BudgetP1[Dist]&amp;BudgetP1[Resources:],0),MATCH(G$3,BudgetP1[#Headers],0))</f>
        <v>0</v>
      </c>
      <c r="H42" s="168">
        <f t="array" ref="H42">INDEX(BudgetP1[],MATCH($J$1&amp;$A42,BudgetP1[Dist]&amp;BudgetP1[Resources:],0),MATCH(H$3,BudgetP1[#Headers],0))</f>
        <v>0</v>
      </c>
      <c r="I42" s="168">
        <f t="array" ref="I42">INDEX(BudgetP1[],MATCH($J$1&amp;$A42,BudgetP1[Dist]&amp;BudgetP1[Resources:],0),MATCH(I$3,BudgetP1[#Headers],0))</f>
        <v>0</v>
      </c>
      <c r="J42" s="64"/>
      <c r="K42" s="5">
        <v>38</v>
      </c>
    </row>
    <row r="43" spans="1:11" x14ac:dyDescent="0.2">
      <c r="A43" s="19" t="s">
        <v>367</v>
      </c>
      <c r="B43" s="20">
        <v>39</v>
      </c>
      <c r="C43" s="5"/>
      <c r="D43" s="168">
        <f t="array" ref="D43">INDEX(BudgetP1[],MATCH($J$1&amp;$A43,BudgetP1[Dist]&amp;BudgetP1[Resources:],0),MATCH(D$3,BudgetP1[#Headers],0))</f>
        <v>1626057.4299999997</v>
      </c>
      <c r="E43" s="168">
        <f t="array" ref="E43">INDEX(BudgetP1[],MATCH($J$1&amp;$A43,BudgetP1[Dist]&amp;BudgetP1[Resources:],0),MATCH(E$3,BudgetP1[#Headers],0))</f>
        <v>186011.1</v>
      </c>
      <c r="F43" s="168">
        <f t="array" ref="F43">INDEX(BudgetP1[],MATCH($J$1&amp;$A43,BudgetP1[Dist]&amp;BudgetP1[Resources:],0),MATCH(F$3,BudgetP1[#Headers],0))</f>
        <v>292529.44000000006</v>
      </c>
      <c r="G43" s="168">
        <f t="array" ref="G43">INDEX(BudgetP1[],MATCH($J$1&amp;$A43,BudgetP1[Dist]&amp;BudgetP1[Resources:],0),MATCH(G$3,BudgetP1[#Headers],0))</f>
        <v>0</v>
      </c>
      <c r="H43" s="168">
        <f t="array" ref="H43">INDEX(BudgetP1[],MATCH($J$1&amp;$A43,BudgetP1[Dist]&amp;BudgetP1[Resources:],0),MATCH(H$3,BudgetP1[#Headers],0))</f>
        <v>0</v>
      </c>
      <c r="I43" s="168">
        <f t="array" ref="I43">INDEX(BudgetP1[],MATCH($J$1&amp;$A43,BudgetP1[Dist]&amp;BudgetP1[Resources:],0),MATCH(I$3,BudgetP1[#Headers],0))</f>
        <v>0</v>
      </c>
      <c r="J43" s="64"/>
      <c r="K43" s="5">
        <v>39</v>
      </c>
    </row>
    <row r="44" spans="1:11" x14ac:dyDescent="0.2">
      <c r="A44" s="19" t="s">
        <v>368</v>
      </c>
      <c r="B44" s="20">
        <v>40</v>
      </c>
      <c r="C44" s="5"/>
      <c r="D44" s="168">
        <f t="array" ref="D44">INDEX(BudgetP1[],MATCH($J$1&amp;$A44,BudgetP1[Dist]&amp;BudgetP1[Resources:],0),MATCH(D$3,BudgetP1[#Headers],0))</f>
        <v>9553671.4299999997</v>
      </c>
      <c r="E44" s="168">
        <f t="array" ref="E44">INDEX(BudgetP1[],MATCH($J$1&amp;$A44,BudgetP1[Dist]&amp;BudgetP1[Resources:],0),MATCH(E$3,BudgetP1[#Headers],0))</f>
        <v>332887.09999999998</v>
      </c>
      <c r="F44" s="168">
        <f t="array" ref="F44">INDEX(BudgetP1[],MATCH($J$1&amp;$A44,BudgetP1[Dist]&amp;BudgetP1[Resources:],0),MATCH(F$3,BudgetP1[#Headers],0))</f>
        <v>677846.44000000006</v>
      </c>
      <c r="G44" s="168">
        <f t="array" ref="G44">INDEX(BudgetP1[],MATCH($J$1&amp;$A44,BudgetP1[Dist]&amp;BudgetP1[Resources:],0),MATCH(G$3,BudgetP1[#Headers],0))</f>
        <v>0</v>
      </c>
      <c r="H44" s="168">
        <f t="array" ref="H44">INDEX(BudgetP1[],MATCH($J$1&amp;$A44,BudgetP1[Dist]&amp;BudgetP1[Resources:],0),MATCH(H$3,BudgetP1[#Headers],0))</f>
        <v>0</v>
      </c>
      <c r="I44" s="168">
        <f t="array" ref="I44">INDEX(BudgetP1[],MATCH($J$1&amp;$A44,BudgetP1[Dist]&amp;BudgetP1[Resources:],0),MATCH(I$3,BudgetP1[#Headers],0))</f>
        <v>0</v>
      </c>
      <c r="J44" s="64"/>
      <c r="K44" s="5">
        <v>40</v>
      </c>
    </row>
  </sheetData>
  <sheetProtection sheet="1" objects="1" scenarios="1"/>
  <customSheetViews>
    <customSheetView guid="{53CC1FF8-69F4-40AB-9E52-A9F35D642996}" scale="80" showGridLines="0" fitToPage="1" state="hidden">
      <pane xSplit="3" ySplit="3" topLeftCell="D4" activePane="bottomRight" state="frozen"/>
      <selection pane="bottomRight" activeCell="A2" sqref="A2"/>
      <pageMargins left="0.5" right="0.5" top="0.5" bottom="0.5" header="0.5" footer="0.5"/>
      <printOptions horizontalCentered="1" verticalCentered="1"/>
      <pageSetup scale="93" orientation="landscape" horizontalDpi="1200" verticalDpi="1200" r:id="rId1"/>
      <headerFooter alignWithMargins="0"/>
    </customSheetView>
  </customSheetViews>
  <mergeCells count="2">
    <mergeCell ref="E2:J2"/>
    <mergeCell ref="D1:G1"/>
  </mergeCells>
  <phoneticPr fontId="0" type="noConversion"/>
  <dataValidations count="1">
    <dataValidation type="whole" allowBlank="1" showInputMessage="1" showErrorMessage="1" error="Only a WHOLE number can be entered in this area.  Select cancel and reenter an appropriate number." sqref="D4:J25 D27:J44">
      <formula1>-999999999999</formula1>
      <formula2>999999999999</formula2>
    </dataValidation>
  </dataValidations>
  <hyperlinks>
    <hyperlink ref="N1" location="Adopted!A2" display="Pick Another District"/>
  </hyperlinks>
  <printOptions horizontalCentered="1" verticalCentered="1"/>
  <pageMargins left="0.5" right="0.5" top="0.5" bottom="0.5" header="0.5" footer="0.5"/>
  <pageSetup scale="93" orientation="landscape" horizontalDpi="1200" verticalDpi="12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08"/>
  <sheetViews>
    <sheetView workbookViewId="0">
      <selection activeCell="F12" sqref="F12"/>
    </sheetView>
  </sheetViews>
  <sheetFormatPr defaultRowHeight="11.25" x14ac:dyDescent="0.2"/>
  <sheetData>
    <row r="1" spans="1:8" x14ac:dyDescent="0.2">
      <c r="A1" s="180" t="s">
        <v>529</v>
      </c>
      <c r="B1" s="180" t="s">
        <v>375</v>
      </c>
      <c r="C1" s="180" t="s">
        <v>410</v>
      </c>
      <c r="D1" s="180" t="s">
        <v>413</v>
      </c>
      <c r="E1" s="180" t="s">
        <v>411</v>
      </c>
      <c r="F1" s="180" t="s">
        <v>412</v>
      </c>
      <c r="G1" s="180" t="s">
        <v>474</v>
      </c>
      <c r="H1" s="181" t="s">
        <v>0</v>
      </c>
    </row>
    <row r="2" spans="1:8" x14ac:dyDescent="0.2">
      <c r="A2" s="180" t="s">
        <v>311</v>
      </c>
      <c r="B2" s="180" t="s">
        <v>333</v>
      </c>
      <c r="C2" s="180">
        <v>1949660</v>
      </c>
      <c r="D2" s="180"/>
      <c r="E2" s="180">
        <v>195145</v>
      </c>
      <c r="F2" s="180">
        <v>0</v>
      </c>
      <c r="G2" s="180">
        <v>0</v>
      </c>
      <c r="H2" s="181">
        <v>0</v>
      </c>
    </row>
    <row r="3" spans="1:8" x14ac:dyDescent="0.2">
      <c r="A3" s="180" t="s">
        <v>311</v>
      </c>
      <c r="B3" s="180" t="s">
        <v>334</v>
      </c>
      <c r="C3" s="180">
        <v>48002</v>
      </c>
      <c r="D3" s="180"/>
      <c r="E3" s="180">
        <v>4855</v>
      </c>
      <c r="F3" s="180">
        <v>0</v>
      </c>
      <c r="G3" s="180">
        <v>0</v>
      </c>
      <c r="H3" s="181">
        <v>0</v>
      </c>
    </row>
    <row r="4" spans="1:8" x14ac:dyDescent="0.2">
      <c r="A4" s="180" t="s">
        <v>311</v>
      </c>
      <c r="B4" s="180" t="s">
        <v>335</v>
      </c>
      <c r="C4" s="180">
        <v>0</v>
      </c>
      <c r="D4" s="180"/>
      <c r="E4" s="180"/>
      <c r="F4" s="180"/>
      <c r="G4" s="180"/>
      <c r="H4" s="181"/>
    </row>
    <row r="5" spans="1:8" x14ac:dyDescent="0.2">
      <c r="A5" s="180" t="s">
        <v>311</v>
      </c>
      <c r="B5" s="180" t="s">
        <v>336</v>
      </c>
      <c r="C5" s="180">
        <v>3800000</v>
      </c>
      <c r="D5" s="180"/>
      <c r="E5" s="180"/>
      <c r="F5" s="180"/>
      <c r="G5" s="180"/>
      <c r="H5" s="181"/>
    </row>
    <row r="6" spans="1:8" x14ac:dyDescent="0.2">
      <c r="A6" s="180" t="s">
        <v>311</v>
      </c>
      <c r="B6" s="180" t="s">
        <v>337</v>
      </c>
      <c r="C6" s="180">
        <v>1000</v>
      </c>
      <c r="D6" s="180">
        <v>100</v>
      </c>
      <c r="E6" s="180"/>
      <c r="F6" s="180"/>
      <c r="G6" s="180"/>
      <c r="H6" s="181"/>
    </row>
    <row r="7" spans="1:8" x14ac:dyDescent="0.2">
      <c r="A7" s="180" t="s">
        <v>311</v>
      </c>
      <c r="B7" s="180" t="s">
        <v>338</v>
      </c>
      <c r="C7" s="180"/>
      <c r="D7" s="180"/>
      <c r="E7" s="180"/>
      <c r="F7" s="180"/>
      <c r="G7" s="180"/>
      <c r="H7" s="181"/>
    </row>
    <row r="8" spans="1:8" x14ac:dyDescent="0.2">
      <c r="A8" s="180" t="s">
        <v>311</v>
      </c>
      <c r="B8" s="180" t="s">
        <v>339</v>
      </c>
      <c r="C8" s="180">
        <v>10200</v>
      </c>
      <c r="D8" s="180">
        <v>130000</v>
      </c>
      <c r="E8" s="180"/>
      <c r="F8" s="180"/>
      <c r="G8" s="180"/>
      <c r="H8" s="181"/>
    </row>
    <row r="9" spans="1:8" x14ac:dyDescent="0.2">
      <c r="A9" s="180" t="s">
        <v>311</v>
      </c>
      <c r="B9" s="180" t="s">
        <v>340</v>
      </c>
      <c r="C9" s="180">
        <v>149000</v>
      </c>
      <c r="D9" s="180">
        <v>142000</v>
      </c>
      <c r="E9" s="180"/>
      <c r="F9" s="180"/>
      <c r="G9" s="180"/>
      <c r="H9" s="181"/>
    </row>
    <row r="10" spans="1:8" x14ac:dyDescent="0.2">
      <c r="A10" s="180" t="s">
        <v>311</v>
      </c>
      <c r="B10" s="180" t="s">
        <v>341</v>
      </c>
      <c r="C10" s="180"/>
      <c r="D10" s="180"/>
      <c r="E10" s="180"/>
      <c r="F10" s="180"/>
      <c r="G10" s="180"/>
      <c r="H10" s="181"/>
    </row>
    <row r="11" spans="1:8" x14ac:dyDescent="0.2">
      <c r="A11" s="180" t="s">
        <v>311</v>
      </c>
      <c r="B11" s="180" t="s">
        <v>342</v>
      </c>
      <c r="C11" s="180">
        <v>3233490</v>
      </c>
      <c r="D11" s="180"/>
      <c r="E11" s="180"/>
      <c r="F11" s="180"/>
      <c r="G11" s="180"/>
      <c r="H11" s="181"/>
    </row>
    <row r="12" spans="1:8" x14ac:dyDescent="0.2">
      <c r="A12" s="180" t="s">
        <v>311</v>
      </c>
      <c r="B12" s="180" t="s">
        <v>343</v>
      </c>
      <c r="C12" s="180">
        <v>13222</v>
      </c>
      <c r="D12" s="180"/>
      <c r="E12" s="180"/>
      <c r="F12" s="180"/>
      <c r="G12" s="180"/>
      <c r="H12" s="181"/>
    </row>
    <row r="13" spans="1:8" x14ac:dyDescent="0.2">
      <c r="A13" s="180" t="s">
        <v>311</v>
      </c>
      <c r="B13" s="180" t="s">
        <v>344</v>
      </c>
      <c r="C13" s="180">
        <v>300000</v>
      </c>
      <c r="D13" s="180"/>
      <c r="E13" s="180"/>
      <c r="F13" s="180"/>
      <c r="G13" s="180"/>
      <c r="H13" s="181"/>
    </row>
    <row r="14" spans="1:8" x14ac:dyDescent="0.2">
      <c r="A14" s="180" t="s">
        <v>311</v>
      </c>
      <c r="B14" s="180" t="s">
        <v>475</v>
      </c>
      <c r="C14" s="180">
        <v>134500</v>
      </c>
      <c r="D14" s="180"/>
      <c r="E14" s="180">
        <v>13072</v>
      </c>
      <c r="F14" s="180">
        <v>0</v>
      </c>
      <c r="G14" s="180">
        <v>0</v>
      </c>
      <c r="H14" s="181">
        <v>0</v>
      </c>
    </row>
    <row r="15" spans="1:8" x14ac:dyDescent="0.2">
      <c r="A15" s="180" t="s">
        <v>311</v>
      </c>
      <c r="B15" s="180" t="s">
        <v>332</v>
      </c>
      <c r="C15" s="180">
        <v>142800</v>
      </c>
      <c r="D15" s="180"/>
      <c r="E15" s="180"/>
      <c r="F15" s="180"/>
      <c r="G15" s="180"/>
      <c r="H15" s="181"/>
    </row>
    <row r="16" spans="1:8" x14ac:dyDescent="0.2">
      <c r="A16" s="180" t="s">
        <v>311</v>
      </c>
      <c r="B16" s="180" t="s">
        <v>407</v>
      </c>
      <c r="C16" s="180">
        <v>510000</v>
      </c>
      <c r="D16" s="180"/>
      <c r="E16" s="180"/>
      <c r="F16" s="180"/>
      <c r="G16" s="180"/>
      <c r="H16" s="181"/>
    </row>
    <row r="17" spans="1:8" x14ac:dyDescent="0.2">
      <c r="A17" s="180" t="s">
        <v>311</v>
      </c>
      <c r="B17" s="180" t="s">
        <v>345</v>
      </c>
      <c r="C17" s="180">
        <v>10291874</v>
      </c>
      <c r="D17" s="180">
        <v>272100</v>
      </c>
      <c r="E17" s="180">
        <v>213072</v>
      </c>
      <c r="F17" s="180">
        <v>0</v>
      </c>
      <c r="G17" s="180">
        <v>0</v>
      </c>
      <c r="H17" s="181">
        <v>0</v>
      </c>
    </row>
    <row r="18" spans="1:8" x14ac:dyDescent="0.2">
      <c r="A18" s="180" t="s">
        <v>311</v>
      </c>
      <c r="B18" s="180" t="s">
        <v>346</v>
      </c>
      <c r="C18" s="180"/>
      <c r="D18" s="180"/>
      <c r="E18" s="180"/>
      <c r="F18" s="180"/>
      <c r="G18" s="180"/>
      <c r="H18" s="181"/>
    </row>
    <row r="19" spans="1:8" x14ac:dyDescent="0.2">
      <c r="A19" s="180" t="s">
        <v>311</v>
      </c>
      <c r="B19" s="180" t="s">
        <v>446</v>
      </c>
      <c r="C19" s="180"/>
      <c r="D19" s="180"/>
      <c r="E19" s="180"/>
      <c r="F19" s="180"/>
      <c r="G19" s="180"/>
      <c r="H19" s="181"/>
    </row>
    <row r="20" spans="1:8" x14ac:dyDescent="0.2">
      <c r="A20" s="180" t="s">
        <v>311</v>
      </c>
      <c r="B20" s="180" t="s">
        <v>347</v>
      </c>
      <c r="C20" s="180"/>
      <c r="D20" s="180"/>
      <c r="E20" s="180"/>
      <c r="F20" s="180"/>
      <c r="G20" s="180"/>
      <c r="H20" s="181"/>
    </row>
    <row r="21" spans="1:8" x14ac:dyDescent="0.2">
      <c r="A21" s="180" t="s">
        <v>311</v>
      </c>
      <c r="B21" s="180" t="s">
        <v>348</v>
      </c>
      <c r="C21" s="180">
        <v>10291874</v>
      </c>
      <c r="D21" s="180">
        <v>272100</v>
      </c>
      <c r="E21" s="180">
        <v>213072</v>
      </c>
      <c r="F21" s="180">
        <v>0</v>
      </c>
      <c r="G21" s="180">
        <v>0</v>
      </c>
      <c r="H21" s="181">
        <v>0</v>
      </c>
    </row>
    <row r="22" spans="1:8" x14ac:dyDescent="0.2">
      <c r="A22" s="180" t="s">
        <v>311</v>
      </c>
      <c r="B22" s="180" t="s">
        <v>349</v>
      </c>
      <c r="C22" s="180">
        <v>1695010.5900000017</v>
      </c>
      <c r="D22" s="180">
        <v>339575.71000000043</v>
      </c>
      <c r="E22" s="180">
        <v>-12480.819999999978</v>
      </c>
      <c r="F22" s="180">
        <v>0</v>
      </c>
      <c r="G22" s="180">
        <v>0</v>
      </c>
      <c r="H22" s="181">
        <v>0</v>
      </c>
    </row>
    <row r="23" spans="1:8" x14ac:dyDescent="0.2">
      <c r="A23" s="180" t="s">
        <v>311</v>
      </c>
      <c r="B23" s="180" t="s">
        <v>350</v>
      </c>
      <c r="C23" s="180">
        <v>11986884.590000002</v>
      </c>
      <c r="D23" s="180">
        <v>611675.71000000043</v>
      </c>
      <c r="E23" s="180">
        <v>200591.18</v>
      </c>
      <c r="F23" s="180">
        <v>0</v>
      </c>
      <c r="G23" s="180">
        <v>0</v>
      </c>
      <c r="H23" s="181">
        <v>0</v>
      </c>
    </row>
    <row r="24" spans="1:8" x14ac:dyDescent="0.2">
      <c r="A24" s="180" t="s">
        <v>311</v>
      </c>
      <c r="B24" s="180" t="s">
        <v>376</v>
      </c>
      <c r="C24" s="180"/>
      <c r="D24" s="180"/>
      <c r="E24" s="180"/>
      <c r="F24" s="180"/>
      <c r="G24" s="180"/>
      <c r="H24" s="181"/>
    </row>
    <row r="25" spans="1:8" x14ac:dyDescent="0.2">
      <c r="A25" s="180" t="s">
        <v>311</v>
      </c>
      <c r="B25" s="180" t="s">
        <v>377</v>
      </c>
      <c r="C25" s="180">
        <v>6500000</v>
      </c>
      <c r="D25" s="180">
        <v>265000</v>
      </c>
      <c r="E25" s="180">
        <v>85000</v>
      </c>
      <c r="F25" s="180"/>
      <c r="G25" s="180"/>
      <c r="H25" s="181"/>
    </row>
    <row r="26" spans="1:8" x14ac:dyDescent="0.2">
      <c r="A26" s="180" t="s">
        <v>311</v>
      </c>
      <c r="B26" s="180" t="s">
        <v>352</v>
      </c>
      <c r="C26" s="180">
        <v>265000</v>
      </c>
      <c r="D26" s="180">
        <v>0</v>
      </c>
      <c r="E26" s="180"/>
      <c r="F26" s="180"/>
      <c r="G26" s="180"/>
      <c r="H26" s="181"/>
    </row>
    <row r="27" spans="1:8" x14ac:dyDescent="0.2">
      <c r="A27" s="180" t="s">
        <v>311</v>
      </c>
      <c r="B27" s="180" t="s">
        <v>353</v>
      </c>
      <c r="C27" s="180">
        <v>800000</v>
      </c>
      <c r="D27" s="180"/>
      <c r="E27" s="180"/>
      <c r="F27" s="180"/>
      <c r="G27" s="180"/>
      <c r="H27" s="181"/>
    </row>
    <row r="28" spans="1:8" x14ac:dyDescent="0.2">
      <c r="A28" s="180" t="s">
        <v>311</v>
      </c>
      <c r="B28" s="180" t="s">
        <v>354</v>
      </c>
      <c r="C28" s="180">
        <v>350000</v>
      </c>
      <c r="D28" s="180"/>
      <c r="E28" s="180"/>
      <c r="F28" s="180"/>
      <c r="G28" s="180"/>
      <c r="H28" s="181"/>
    </row>
    <row r="29" spans="1:8" x14ac:dyDescent="0.2">
      <c r="A29" s="180" t="s">
        <v>311</v>
      </c>
      <c r="B29" s="180" t="s">
        <v>408</v>
      </c>
      <c r="C29" s="180">
        <v>610000</v>
      </c>
      <c r="D29" s="180"/>
      <c r="E29" s="180"/>
      <c r="F29" s="180"/>
      <c r="G29" s="180"/>
      <c r="H29" s="181"/>
    </row>
    <row r="30" spans="1:8" x14ac:dyDescent="0.2">
      <c r="A30" s="180" t="s">
        <v>311</v>
      </c>
      <c r="B30" s="180" t="s">
        <v>423</v>
      </c>
      <c r="C30" s="180">
        <v>120000</v>
      </c>
      <c r="D30" s="180"/>
      <c r="E30" s="180"/>
      <c r="F30" s="180"/>
      <c r="G30" s="180"/>
      <c r="H30" s="181"/>
    </row>
    <row r="31" spans="1:8" x14ac:dyDescent="0.2">
      <c r="A31" s="180" t="s">
        <v>311</v>
      </c>
      <c r="B31" s="180" t="s">
        <v>355</v>
      </c>
      <c r="C31" s="180">
        <v>1000000</v>
      </c>
      <c r="D31" s="180"/>
      <c r="E31" s="180">
        <v>143000</v>
      </c>
      <c r="F31" s="180"/>
      <c r="G31" s="180"/>
      <c r="H31" s="181"/>
    </row>
    <row r="32" spans="1:8" x14ac:dyDescent="0.2">
      <c r="A32" s="180" t="s">
        <v>311</v>
      </c>
      <c r="B32" s="180" t="s">
        <v>356</v>
      </c>
      <c r="C32" s="180">
        <v>190000</v>
      </c>
      <c r="D32" s="180"/>
      <c r="E32" s="180">
        <v>10000</v>
      </c>
      <c r="F32" s="180"/>
      <c r="G32" s="180"/>
      <c r="H32" s="181"/>
    </row>
    <row r="33" spans="1:8" x14ac:dyDescent="0.2">
      <c r="A33" s="180" t="s">
        <v>311</v>
      </c>
      <c r="B33" s="180" t="s">
        <v>409</v>
      </c>
      <c r="C33" s="180"/>
      <c r="D33" s="180"/>
      <c r="E33" s="180"/>
      <c r="F33" s="180"/>
      <c r="G33" s="180"/>
      <c r="H33" s="181"/>
    </row>
    <row r="34" spans="1:8" x14ac:dyDescent="0.2">
      <c r="A34" s="180" t="s">
        <v>311</v>
      </c>
      <c r="B34" s="180" t="s">
        <v>378</v>
      </c>
      <c r="C34" s="180"/>
      <c r="D34" s="180"/>
      <c r="E34" s="180"/>
      <c r="F34" s="180"/>
      <c r="G34" s="180"/>
      <c r="H34" s="181"/>
    </row>
    <row r="35" spans="1:8" x14ac:dyDescent="0.2">
      <c r="A35" s="180" t="s">
        <v>311</v>
      </c>
      <c r="B35" s="180" t="s">
        <v>360</v>
      </c>
      <c r="C35" s="180"/>
      <c r="D35" s="180"/>
      <c r="E35" s="180"/>
      <c r="F35" s="180"/>
      <c r="G35" s="180"/>
      <c r="H35" s="181"/>
    </row>
    <row r="36" spans="1:8" x14ac:dyDescent="0.2">
      <c r="A36" s="180" t="s">
        <v>311</v>
      </c>
      <c r="B36" s="180" t="s">
        <v>379</v>
      </c>
      <c r="C36" s="180"/>
      <c r="D36" s="180"/>
      <c r="E36" s="180"/>
      <c r="F36" s="180"/>
      <c r="G36" s="180"/>
      <c r="H36" s="181"/>
    </row>
    <row r="37" spans="1:8" x14ac:dyDescent="0.2">
      <c r="A37" s="180" t="s">
        <v>311</v>
      </c>
      <c r="B37" s="180" t="s">
        <v>362</v>
      </c>
      <c r="C37" s="180">
        <v>223599</v>
      </c>
      <c r="D37" s="180"/>
      <c r="E37" s="180"/>
      <c r="F37" s="180"/>
      <c r="G37" s="180"/>
      <c r="H37" s="181"/>
    </row>
    <row r="38" spans="1:8" x14ac:dyDescent="0.2">
      <c r="A38" s="180" t="s">
        <v>311</v>
      </c>
      <c r="B38" s="180" t="s">
        <v>365</v>
      </c>
      <c r="C38" s="180">
        <v>10058599</v>
      </c>
      <c r="D38" s="180">
        <v>265000</v>
      </c>
      <c r="E38" s="180">
        <v>238000</v>
      </c>
      <c r="F38" s="180">
        <v>0</v>
      </c>
      <c r="G38" s="180">
        <v>0</v>
      </c>
      <c r="H38" s="181">
        <v>0</v>
      </c>
    </row>
    <row r="39" spans="1:8" x14ac:dyDescent="0.2">
      <c r="A39" s="180" t="s">
        <v>311</v>
      </c>
      <c r="B39" s="180" t="s">
        <v>447</v>
      </c>
      <c r="C39" s="180"/>
      <c r="D39" s="180"/>
      <c r="E39" s="180"/>
      <c r="F39" s="180"/>
      <c r="G39" s="180"/>
      <c r="H39" s="181"/>
    </row>
    <row r="40" spans="1:8" x14ac:dyDescent="0.2">
      <c r="A40" s="180" t="s">
        <v>311</v>
      </c>
      <c r="B40" s="180" t="s">
        <v>366</v>
      </c>
      <c r="C40" s="180">
        <v>10058599</v>
      </c>
      <c r="D40" s="180">
        <v>265000</v>
      </c>
      <c r="E40" s="180">
        <v>238000</v>
      </c>
      <c r="F40" s="180">
        <v>0</v>
      </c>
      <c r="G40" s="180">
        <v>0</v>
      </c>
      <c r="H40" s="181">
        <v>0</v>
      </c>
    </row>
    <row r="41" spans="1:8" x14ac:dyDescent="0.2">
      <c r="A41" s="180" t="s">
        <v>311</v>
      </c>
      <c r="B41" s="180" t="s">
        <v>367</v>
      </c>
      <c r="C41" s="180">
        <v>1928285.5900000017</v>
      </c>
      <c r="D41" s="180">
        <v>346675.71000000043</v>
      </c>
      <c r="E41" s="180">
        <v>-37408.819999999978</v>
      </c>
      <c r="F41" s="180">
        <v>0</v>
      </c>
      <c r="G41" s="180">
        <v>0</v>
      </c>
      <c r="H41" s="181">
        <v>0</v>
      </c>
    </row>
    <row r="42" spans="1:8" x14ac:dyDescent="0.2">
      <c r="A42" s="180" t="s">
        <v>311</v>
      </c>
      <c r="B42" s="180" t="s">
        <v>368</v>
      </c>
      <c r="C42" s="180">
        <v>11986884.590000002</v>
      </c>
      <c r="D42" s="180">
        <v>611675.71000000043</v>
      </c>
      <c r="E42" s="180">
        <v>200591.18</v>
      </c>
      <c r="F42" s="180">
        <v>0</v>
      </c>
      <c r="G42" s="180">
        <v>0</v>
      </c>
      <c r="H42" s="181">
        <v>0</v>
      </c>
    </row>
    <row r="43" spans="1:8" x14ac:dyDescent="0.2">
      <c r="A43" s="180" t="s">
        <v>312</v>
      </c>
      <c r="B43" s="180" t="s">
        <v>333</v>
      </c>
      <c r="C43" s="180">
        <v>1398427</v>
      </c>
      <c r="D43" s="180"/>
      <c r="E43" s="180">
        <v>147631</v>
      </c>
      <c r="F43" s="180">
        <v>0</v>
      </c>
      <c r="G43" s="180">
        <v>0</v>
      </c>
      <c r="H43" s="181">
        <v>0</v>
      </c>
    </row>
    <row r="44" spans="1:8" x14ac:dyDescent="0.2">
      <c r="A44" s="180" t="s">
        <v>312</v>
      </c>
      <c r="B44" s="180" t="s">
        <v>334</v>
      </c>
      <c r="C44" s="180">
        <v>22417</v>
      </c>
      <c r="D44" s="180"/>
      <c r="E44" s="180">
        <v>2369</v>
      </c>
      <c r="F44" s="180">
        <v>0</v>
      </c>
      <c r="G44" s="180">
        <v>0</v>
      </c>
      <c r="H44" s="181">
        <v>0</v>
      </c>
    </row>
    <row r="45" spans="1:8" x14ac:dyDescent="0.2">
      <c r="A45" s="180" t="s">
        <v>312</v>
      </c>
      <c r="B45" s="180" t="s">
        <v>335</v>
      </c>
      <c r="C45" s="180">
        <v>132937</v>
      </c>
      <c r="D45" s="180"/>
      <c r="E45" s="180"/>
      <c r="F45" s="180"/>
      <c r="G45" s="180"/>
      <c r="H45" s="181"/>
    </row>
    <row r="46" spans="1:8" x14ac:dyDescent="0.2">
      <c r="A46" s="180" t="s">
        <v>312</v>
      </c>
      <c r="B46" s="180" t="s">
        <v>336</v>
      </c>
      <c r="C46" s="180">
        <v>340000</v>
      </c>
      <c r="D46" s="180"/>
      <c r="E46" s="180"/>
      <c r="F46" s="180"/>
      <c r="G46" s="180"/>
      <c r="H46" s="181"/>
    </row>
    <row r="47" spans="1:8" x14ac:dyDescent="0.2">
      <c r="A47" s="180" t="s">
        <v>312</v>
      </c>
      <c r="B47" s="180" t="s">
        <v>337</v>
      </c>
      <c r="C47" s="180">
        <v>5000</v>
      </c>
      <c r="D47" s="180">
        <v>1000</v>
      </c>
      <c r="E47" s="180">
        <v>500</v>
      </c>
      <c r="F47" s="180"/>
      <c r="G47" s="180"/>
      <c r="H47" s="181"/>
    </row>
    <row r="48" spans="1:8" x14ac:dyDescent="0.2">
      <c r="A48" s="180" t="s">
        <v>312</v>
      </c>
      <c r="B48" s="180" t="s">
        <v>338</v>
      </c>
      <c r="C48" s="180"/>
      <c r="D48" s="180"/>
      <c r="E48" s="180"/>
      <c r="F48" s="180"/>
      <c r="G48" s="180"/>
      <c r="H48" s="181"/>
    </row>
    <row r="49" spans="1:8" x14ac:dyDescent="0.2">
      <c r="A49" s="180" t="s">
        <v>312</v>
      </c>
      <c r="B49" s="180" t="s">
        <v>339</v>
      </c>
      <c r="C49" s="180"/>
      <c r="D49" s="180">
        <v>134000</v>
      </c>
      <c r="E49" s="180"/>
      <c r="F49" s="180"/>
      <c r="G49" s="180"/>
      <c r="H49" s="181"/>
    </row>
    <row r="50" spans="1:8" x14ac:dyDescent="0.2">
      <c r="A50" s="180" t="s">
        <v>312</v>
      </c>
      <c r="B50" s="180" t="s">
        <v>340</v>
      </c>
      <c r="C50" s="180">
        <v>171000</v>
      </c>
      <c r="D50" s="180"/>
      <c r="E50" s="180"/>
      <c r="F50" s="180"/>
      <c r="G50" s="180"/>
      <c r="H50" s="181"/>
    </row>
    <row r="51" spans="1:8" x14ac:dyDescent="0.2">
      <c r="A51" s="180" t="s">
        <v>312</v>
      </c>
      <c r="B51" s="180" t="s">
        <v>341</v>
      </c>
      <c r="C51" s="180"/>
      <c r="D51" s="180"/>
      <c r="E51" s="180"/>
      <c r="F51" s="180"/>
      <c r="G51" s="180"/>
      <c r="H51" s="181"/>
    </row>
    <row r="52" spans="1:8" x14ac:dyDescent="0.2">
      <c r="A52" s="180" t="s">
        <v>312</v>
      </c>
      <c r="B52" s="180" t="s">
        <v>342</v>
      </c>
      <c r="C52" s="180">
        <v>1358907</v>
      </c>
      <c r="D52" s="180"/>
      <c r="E52" s="180"/>
      <c r="F52" s="180"/>
      <c r="G52" s="180"/>
      <c r="H52" s="181"/>
    </row>
    <row r="53" spans="1:8" x14ac:dyDescent="0.2">
      <c r="A53" s="180" t="s">
        <v>312</v>
      </c>
      <c r="B53" s="180" t="s">
        <v>343</v>
      </c>
      <c r="C53" s="180">
        <v>3869</v>
      </c>
      <c r="D53" s="180"/>
      <c r="E53" s="180"/>
      <c r="F53" s="180"/>
      <c r="G53" s="180"/>
      <c r="H53" s="181"/>
    </row>
    <row r="54" spans="1:8" x14ac:dyDescent="0.2">
      <c r="A54" s="180" t="s">
        <v>312</v>
      </c>
      <c r="B54" s="180" t="s">
        <v>344</v>
      </c>
      <c r="C54" s="180">
        <v>23000</v>
      </c>
      <c r="D54" s="180"/>
      <c r="E54" s="180"/>
      <c r="F54" s="180"/>
      <c r="G54" s="180"/>
      <c r="H54" s="181"/>
    </row>
    <row r="55" spans="1:8" x14ac:dyDescent="0.2">
      <c r="A55" s="180" t="s">
        <v>312</v>
      </c>
      <c r="B55" s="180" t="s">
        <v>475</v>
      </c>
      <c r="C55" s="180">
        <v>5239</v>
      </c>
      <c r="D55" s="180"/>
      <c r="E55" s="180">
        <v>554</v>
      </c>
      <c r="F55" s="180">
        <v>0</v>
      </c>
      <c r="G55" s="180">
        <v>0</v>
      </c>
      <c r="H55" s="181">
        <v>0</v>
      </c>
    </row>
    <row r="56" spans="1:8" x14ac:dyDescent="0.2">
      <c r="A56" s="180" t="s">
        <v>312</v>
      </c>
      <c r="B56" s="180" t="s">
        <v>332</v>
      </c>
      <c r="C56" s="180">
        <v>55000</v>
      </c>
      <c r="D56" s="180"/>
      <c r="E56" s="180"/>
      <c r="F56" s="180"/>
      <c r="G56" s="180"/>
      <c r="H56" s="181"/>
    </row>
    <row r="57" spans="1:8" x14ac:dyDescent="0.2">
      <c r="A57" s="180" t="s">
        <v>312</v>
      </c>
      <c r="B57" s="180" t="s">
        <v>407</v>
      </c>
      <c r="C57" s="180">
        <v>24000</v>
      </c>
      <c r="D57" s="180"/>
      <c r="E57" s="180"/>
      <c r="F57" s="180"/>
      <c r="G57" s="180"/>
      <c r="H57" s="181"/>
    </row>
    <row r="58" spans="1:8" x14ac:dyDescent="0.2">
      <c r="A58" s="180" t="s">
        <v>312</v>
      </c>
      <c r="B58" s="180" t="s">
        <v>345</v>
      </c>
      <c r="C58" s="180">
        <v>3539796</v>
      </c>
      <c r="D58" s="180">
        <v>135000</v>
      </c>
      <c r="E58" s="180">
        <v>151054</v>
      </c>
      <c r="F58" s="180">
        <v>0</v>
      </c>
      <c r="G58" s="180">
        <v>0</v>
      </c>
      <c r="H58" s="181">
        <v>0</v>
      </c>
    </row>
    <row r="59" spans="1:8" x14ac:dyDescent="0.2">
      <c r="A59" s="180" t="s">
        <v>312</v>
      </c>
      <c r="B59" s="180" t="s">
        <v>346</v>
      </c>
      <c r="C59" s="180"/>
      <c r="D59" s="180"/>
      <c r="E59" s="180"/>
      <c r="F59" s="180"/>
      <c r="G59" s="180"/>
      <c r="H59" s="181"/>
    </row>
    <row r="60" spans="1:8" x14ac:dyDescent="0.2">
      <c r="A60" s="180" t="s">
        <v>312</v>
      </c>
      <c r="B60" s="180" t="s">
        <v>446</v>
      </c>
      <c r="C60" s="180"/>
      <c r="D60" s="180"/>
      <c r="E60" s="180"/>
      <c r="F60" s="180"/>
      <c r="G60" s="180"/>
      <c r="H60" s="181"/>
    </row>
    <row r="61" spans="1:8" x14ac:dyDescent="0.2">
      <c r="A61" s="180" t="s">
        <v>312</v>
      </c>
      <c r="B61" s="180" t="s">
        <v>347</v>
      </c>
      <c r="C61" s="180"/>
      <c r="D61" s="180"/>
      <c r="E61" s="180"/>
      <c r="F61" s="180"/>
      <c r="G61" s="180"/>
      <c r="H61" s="181"/>
    </row>
    <row r="62" spans="1:8" x14ac:dyDescent="0.2">
      <c r="A62" s="180" t="s">
        <v>312</v>
      </c>
      <c r="B62" s="180" t="s">
        <v>348</v>
      </c>
      <c r="C62" s="180">
        <v>3539796</v>
      </c>
      <c r="D62" s="180">
        <v>135000</v>
      </c>
      <c r="E62" s="180">
        <v>151054</v>
      </c>
      <c r="F62" s="180">
        <v>0</v>
      </c>
      <c r="G62" s="180">
        <v>0</v>
      </c>
      <c r="H62" s="181">
        <v>0</v>
      </c>
    </row>
    <row r="63" spans="1:8" x14ac:dyDescent="0.2">
      <c r="A63" s="180" t="s">
        <v>312</v>
      </c>
      <c r="B63" s="180" t="s">
        <v>349</v>
      </c>
      <c r="C63" s="180">
        <v>1235503.1199999992</v>
      </c>
      <c r="D63" s="180">
        <v>103603.19</v>
      </c>
      <c r="E63" s="180">
        <v>37600.880000000005</v>
      </c>
      <c r="F63" s="180">
        <v>0</v>
      </c>
      <c r="G63" s="180">
        <v>0</v>
      </c>
      <c r="H63" s="181">
        <v>0</v>
      </c>
    </row>
    <row r="64" spans="1:8" x14ac:dyDescent="0.2">
      <c r="A64" s="180" t="s">
        <v>312</v>
      </c>
      <c r="B64" s="180" t="s">
        <v>350</v>
      </c>
      <c r="C64" s="180">
        <v>4775299.1199999992</v>
      </c>
      <c r="D64" s="180">
        <v>238603.19</v>
      </c>
      <c r="E64" s="180">
        <v>188654.88</v>
      </c>
      <c r="F64" s="180">
        <v>0</v>
      </c>
      <c r="G64" s="180">
        <v>0</v>
      </c>
      <c r="H64" s="181">
        <v>0</v>
      </c>
    </row>
    <row r="65" spans="1:8" x14ac:dyDescent="0.2">
      <c r="A65" s="180" t="s">
        <v>312</v>
      </c>
      <c r="B65" s="180" t="s">
        <v>376</v>
      </c>
      <c r="C65" s="180"/>
      <c r="D65" s="180"/>
      <c r="E65" s="180"/>
      <c r="F65" s="180"/>
      <c r="G65" s="180"/>
      <c r="H65" s="181"/>
    </row>
    <row r="66" spans="1:8" x14ac:dyDescent="0.2">
      <c r="A66" s="180" t="s">
        <v>312</v>
      </c>
      <c r="B66" s="180" t="s">
        <v>377</v>
      </c>
      <c r="C66" s="180">
        <v>2500000</v>
      </c>
      <c r="D66" s="180">
        <v>125000</v>
      </c>
      <c r="E66" s="180">
        <v>50000</v>
      </c>
      <c r="F66" s="180"/>
      <c r="G66" s="180"/>
      <c r="H66" s="181"/>
    </row>
    <row r="67" spans="1:8" x14ac:dyDescent="0.2">
      <c r="A67" s="180" t="s">
        <v>312</v>
      </c>
      <c r="B67" s="180" t="s">
        <v>352</v>
      </c>
      <c r="C67" s="180">
        <v>60000</v>
      </c>
      <c r="D67" s="180"/>
      <c r="E67" s="180">
        <v>20000</v>
      </c>
      <c r="F67" s="180"/>
      <c r="G67" s="180"/>
      <c r="H67" s="181"/>
    </row>
    <row r="68" spans="1:8" x14ac:dyDescent="0.2">
      <c r="A68" s="180" t="s">
        <v>312</v>
      </c>
      <c r="B68" s="180" t="s">
        <v>353</v>
      </c>
      <c r="C68" s="180">
        <v>130000</v>
      </c>
      <c r="D68" s="180"/>
      <c r="E68" s="180"/>
      <c r="F68" s="180"/>
      <c r="G68" s="180"/>
      <c r="H68" s="181"/>
    </row>
    <row r="69" spans="1:8" x14ac:dyDescent="0.2">
      <c r="A69" s="180" t="s">
        <v>312</v>
      </c>
      <c r="B69" s="180" t="s">
        <v>354</v>
      </c>
      <c r="C69" s="180">
        <v>175000</v>
      </c>
      <c r="D69" s="180"/>
      <c r="E69" s="180"/>
      <c r="F69" s="180"/>
      <c r="G69" s="180"/>
      <c r="H69" s="181"/>
    </row>
    <row r="70" spans="1:8" x14ac:dyDescent="0.2">
      <c r="A70" s="180" t="s">
        <v>312</v>
      </c>
      <c r="B70" s="180" t="s">
        <v>408</v>
      </c>
      <c r="C70" s="180">
        <v>300000</v>
      </c>
      <c r="D70" s="180"/>
      <c r="E70" s="180"/>
      <c r="F70" s="180"/>
      <c r="G70" s="180"/>
      <c r="H70" s="181"/>
    </row>
    <row r="71" spans="1:8" x14ac:dyDescent="0.2">
      <c r="A71" s="180" t="s">
        <v>312</v>
      </c>
      <c r="B71" s="180" t="s">
        <v>423</v>
      </c>
      <c r="C71" s="180">
        <v>165000</v>
      </c>
      <c r="D71" s="180">
        <v>1000</v>
      </c>
      <c r="E71" s="180"/>
      <c r="F71" s="180"/>
      <c r="G71" s="180"/>
      <c r="H71" s="181"/>
    </row>
    <row r="72" spans="1:8" x14ac:dyDescent="0.2">
      <c r="A72" s="180" t="s">
        <v>312</v>
      </c>
      <c r="B72" s="180" t="s">
        <v>355</v>
      </c>
      <c r="C72" s="180">
        <v>250000</v>
      </c>
      <c r="D72" s="180"/>
      <c r="E72" s="180">
        <v>40000</v>
      </c>
      <c r="F72" s="180"/>
      <c r="G72" s="180"/>
      <c r="H72" s="181"/>
    </row>
    <row r="73" spans="1:8" x14ac:dyDescent="0.2">
      <c r="A73" s="180" t="s">
        <v>312</v>
      </c>
      <c r="B73" s="180" t="s">
        <v>356</v>
      </c>
      <c r="C73" s="180">
        <v>145000</v>
      </c>
      <c r="D73" s="180"/>
      <c r="E73" s="180">
        <v>10000</v>
      </c>
      <c r="F73" s="180"/>
      <c r="G73" s="180"/>
      <c r="H73" s="181"/>
    </row>
    <row r="74" spans="1:8" x14ac:dyDescent="0.2">
      <c r="A74" s="180" t="s">
        <v>312</v>
      </c>
      <c r="B74" s="180" t="s">
        <v>409</v>
      </c>
      <c r="C74" s="180"/>
      <c r="D74" s="180"/>
      <c r="E74" s="180"/>
      <c r="F74" s="180"/>
      <c r="G74" s="180"/>
      <c r="H74" s="181"/>
    </row>
    <row r="75" spans="1:8" x14ac:dyDescent="0.2">
      <c r="A75" s="180" t="s">
        <v>312</v>
      </c>
      <c r="B75" s="180" t="s">
        <v>378</v>
      </c>
      <c r="C75" s="180"/>
      <c r="D75" s="180"/>
      <c r="E75" s="180"/>
      <c r="F75" s="180"/>
      <c r="G75" s="180"/>
      <c r="H75" s="181"/>
    </row>
    <row r="76" spans="1:8" x14ac:dyDescent="0.2">
      <c r="A76" s="180" t="s">
        <v>312</v>
      </c>
      <c r="B76" s="180" t="s">
        <v>360</v>
      </c>
      <c r="C76" s="180"/>
      <c r="D76" s="180"/>
      <c r="E76" s="180"/>
      <c r="F76" s="180"/>
      <c r="G76" s="180"/>
      <c r="H76" s="181"/>
    </row>
    <row r="77" spans="1:8" x14ac:dyDescent="0.2">
      <c r="A77" s="180" t="s">
        <v>312</v>
      </c>
      <c r="B77" s="180" t="s">
        <v>379</v>
      </c>
      <c r="C77" s="180"/>
      <c r="D77" s="180"/>
      <c r="E77" s="180"/>
      <c r="F77" s="180"/>
      <c r="G77" s="180"/>
      <c r="H77" s="181"/>
    </row>
    <row r="78" spans="1:8" x14ac:dyDescent="0.2">
      <c r="A78" s="180" t="s">
        <v>312</v>
      </c>
      <c r="B78" s="180" t="s">
        <v>362</v>
      </c>
      <c r="C78" s="180">
        <v>132963</v>
      </c>
      <c r="D78" s="180"/>
      <c r="E78" s="180"/>
      <c r="F78" s="180"/>
      <c r="G78" s="180"/>
      <c r="H78" s="181"/>
    </row>
    <row r="79" spans="1:8" x14ac:dyDescent="0.2">
      <c r="A79" s="180" t="s">
        <v>312</v>
      </c>
      <c r="B79" s="180" t="s">
        <v>365</v>
      </c>
      <c r="C79" s="180">
        <v>3857963</v>
      </c>
      <c r="D79" s="180">
        <v>126000</v>
      </c>
      <c r="E79" s="180">
        <v>120000</v>
      </c>
      <c r="F79" s="180">
        <v>0</v>
      </c>
      <c r="G79" s="180">
        <v>0</v>
      </c>
      <c r="H79" s="181">
        <v>0</v>
      </c>
    </row>
    <row r="80" spans="1:8" x14ac:dyDescent="0.2">
      <c r="A80" s="180" t="s">
        <v>312</v>
      </c>
      <c r="B80" s="180" t="s">
        <v>447</v>
      </c>
      <c r="C80" s="180"/>
      <c r="D80" s="180"/>
      <c r="E80" s="180"/>
      <c r="F80" s="180"/>
      <c r="G80" s="180"/>
      <c r="H80" s="181"/>
    </row>
    <row r="81" spans="1:8" x14ac:dyDescent="0.2">
      <c r="A81" s="180" t="s">
        <v>312</v>
      </c>
      <c r="B81" s="180" t="s">
        <v>366</v>
      </c>
      <c r="C81" s="180">
        <v>3857963</v>
      </c>
      <c r="D81" s="180">
        <v>126000</v>
      </c>
      <c r="E81" s="180">
        <v>120000</v>
      </c>
      <c r="F81" s="180">
        <v>0</v>
      </c>
      <c r="G81" s="180">
        <v>0</v>
      </c>
      <c r="H81" s="181">
        <v>0</v>
      </c>
    </row>
    <row r="82" spans="1:8" x14ac:dyDescent="0.2">
      <c r="A82" s="180" t="s">
        <v>312</v>
      </c>
      <c r="B82" s="180" t="s">
        <v>367</v>
      </c>
      <c r="C82" s="180">
        <v>917336.11999999918</v>
      </c>
      <c r="D82" s="180">
        <v>112603.19</v>
      </c>
      <c r="E82" s="180">
        <v>68654.880000000005</v>
      </c>
      <c r="F82" s="180">
        <v>0</v>
      </c>
      <c r="G82" s="180">
        <v>0</v>
      </c>
      <c r="H82" s="181">
        <v>0</v>
      </c>
    </row>
    <row r="83" spans="1:8" x14ac:dyDescent="0.2">
      <c r="A83" s="180" t="s">
        <v>312</v>
      </c>
      <c r="B83" s="180" t="s">
        <v>368</v>
      </c>
      <c r="C83" s="180">
        <v>4775299.1199999992</v>
      </c>
      <c r="D83" s="180">
        <v>238603.19</v>
      </c>
      <c r="E83" s="180">
        <v>188654.88</v>
      </c>
      <c r="F83" s="180">
        <v>0</v>
      </c>
      <c r="G83" s="180">
        <v>0</v>
      </c>
      <c r="H83" s="181">
        <v>0</v>
      </c>
    </row>
    <row r="84" spans="1:8" x14ac:dyDescent="0.2">
      <c r="A84" s="180" t="s">
        <v>313</v>
      </c>
      <c r="B84" s="180" t="s">
        <v>333</v>
      </c>
      <c r="C84" s="180">
        <v>5037403</v>
      </c>
      <c r="D84" s="180"/>
      <c r="E84" s="180">
        <v>146498</v>
      </c>
      <c r="F84" s="180">
        <v>0</v>
      </c>
      <c r="G84" s="180">
        <v>0</v>
      </c>
      <c r="H84" s="181">
        <v>0</v>
      </c>
    </row>
    <row r="85" spans="1:8" x14ac:dyDescent="0.2">
      <c r="A85" s="180" t="s">
        <v>313</v>
      </c>
      <c r="B85" s="180" t="s">
        <v>334</v>
      </c>
      <c r="C85" s="180">
        <v>120304</v>
      </c>
      <c r="D85" s="180"/>
      <c r="E85" s="180">
        <v>3502</v>
      </c>
      <c r="F85" s="180">
        <v>0</v>
      </c>
      <c r="G85" s="180">
        <v>0</v>
      </c>
      <c r="H85" s="181">
        <v>0</v>
      </c>
    </row>
    <row r="86" spans="1:8" x14ac:dyDescent="0.2">
      <c r="A86" s="180" t="s">
        <v>313</v>
      </c>
      <c r="B86" s="180" t="s">
        <v>335</v>
      </c>
      <c r="C86" s="180">
        <v>485687</v>
      </c>
      <c r="D86" s="180"/>
      <c r="E86" s="180"/>
      <c r="F86" s="180"/>
      <c r="G86" s="180"/>
      <c r="H86" s="181"/>
    </row>
    <row r="87" spans="1:8" x14ac:dyDescent="0.2">
      <c r="A87" s="180" t="s">
        <v>313</v>
      </c>
      <c r="B87" s="180" t="s">
        <v>336</v>
      </c>
      <c r="C87" s="180">
        <v>470000</v>
      </c>
      <c r="D87" s="180"/>
      <c r="E87" s="180"/>
      <c r="F87" s="180"/>
      <c r="G87" s="180"/>
      <c r="H87" s="181"/>
    </row>
    <row r="88" spans="1:8" x14ac:dyDescent="0.2">
      <c r="A88" s="180" t="s">
        <v>313</v>
      </c>
      <c r="B88" s="180" t="s">
        <v>337</v>
      </c>
      <c r="C88" s="180">
        <v>42000</v>
      </c>
      <c r="D88" s="180">
        <v>3400</v>
      </c>
      <c r="E88" s="180"/>
      <c r="F88" s="180"/>
      <c r="G88" s="180"/>
      <c r="H88" s="181"/>
    </row>
    <row r="89" spans="1:8" x14ac:dyDescent="0.2">
      <c r="A89" s="180" t="s">
        <v>313</v>
      </c>
      <c r="B89" s="180" t="s">
        <v>338</v>
      </c>
      <c r="C89" s="180"/>
      <c r="D89" s="180"/>
      <c r="E89" s="180"/>
      <c r="F89" s="180"/>
      <c r="G89" s="180"/>
      <c r="H89" s="181"/>
    </row>
    <row r="90" spans="1:8" x14ac:dyDescent="0.2">
      <c r="A90" s="180" t="s">
        <v>313</v>
      </c>
      <c r="B90" s="180" t="s">
        <v>339</v>
      </c>
      <c r="C90" s="180">
        <v>3000</v>
      </c>
      <c r="D90" s="180">
        <v>485000</v>
      </c>
      <c r="E90" s="180"/>
      <c r="F90" s="180"/>
      <c r="G90" s="180"/>
      <c r="H90" s="181"/>
    </row>
    <row r="91" spans="1:8" x14ac:dyDescent="0.2">
      <c r="A91" s="180" t="s">
        <v>313</v>
      </c>
      <c r="B91" s="180" t="s">
        <v>340</v>
      </c>
      <c r="C91" s="180">
        <v>200000</v>
      </c>
      <c r="D91" s="180">
        <v>190000</v>
      </c>
      <c r="E91" s="180"/>
      <c r="F91" s="180"/>
      <c r="G91" s="180"/>
      <c r="H91" s="181"/>
    </row>
    <row r="92" spans="1:8" x14ac:dyDescent="0.2">
      <c r="A92" s="180" t="s">
        <v>313</v>
      </c>
      <c r="B92" s="180" t="s">
        <v>341</v>
      </c>
      <c r="C92" s="180"/>
      <c r="D92" s="180"/>
      <c r="E92" s="180"/>
      <c r="F92" s="180"/>
      <c r="G92" s="180"/>
      <c r="H92" s="181"/>
    </row>
    <row r="93" spans="1:8" x14ac:dyDescent="0.2">
      <c r="A93" s="180" t="s">
        <v>313</v>
      </c>
      <c r="B93" s="180" t="s">
        <v>342</v>
      </c>
      <c r="C93" s="180">
        <v>9167613</v>
      </c>
      <c r="D93" s="180"/>
      <c r="E93" s="180"/>
      <c r="F93" s="180"/>
      <c r="G93" s="180"/>
      <c r="H93" s="181"/>
    </row>
    <row r="94" spans="1:8" x14ac:dyDescent="0.2">
      <c r="A94" s="180" t="s">
        <v>313</v>
      </c>
      <c r="B94" s="180" t="s">
        <v>343</v>
      </c>
      <c r="C94" s="180">
        <v>35555</v>
      </c>
      <c r="D94" s="180"/>
      <c r="E94" s="180"/>
      <c r="F94" s="180"/>
      <c r="G94" s="180"/>
      <c r="H94" s="181"/>
    </row>
    <row r="95" spans="1:8" x14ac:dyDescent="0.2">
      <c r="A95" s="180" t="s">
        <v>313</v>
      </c>
      <c r="B95" s="180" t="s">
        <v>344</v>
      </c>
      <c r="C95" s="180">
        <v>120000</v>
      </c>
      <c r="D95" s="180"/>
      <c r="E95" s="180"/>
      <c r="F95" s="180"/>
      <c r="G95" s="180"/>
      <c r="H95" s="181"/>
    </row>
    <row r="96" spans="1:8" x14ac:dyDescent="0.2">
      <c r="A96" s="180" t="s">
        <v>313</v>
      </c>
      <c r="B96" s="180" t="s">
        <v>475</v>
      </c>
      <c r="C96" s="180">
        <v>104896</v>
      </c>
      <c r="D96" s="180"/>
      <c r="E96" s="180">
        <v>3056</v>
      </c>
      <c r="F96" s="180">
        <v>0</v>
      </c>
      <c r="G96" s="180">
        <v>0</v>
      </c>
      <c r="H96" s="181">
        <v>0</v>
      </c>
    </row>
    <row r="97" spans="1:8" x14ac:dyDescent="0.2">
      <c r="A97" s="180" t="s">
        <v>313</v>
      </c>
      <c r="B97" s="180" t="s">
        <v>332</v>
      </c>
      <c r="C97" s="180">
        <v>195417</v>
      </c>
      <c r="D97" s="180"/>
      <c r="E97" s="180"/>
      <c r="F97" s="180"/>
      <c r="G97" s="180"/>
      <c r="H97" s="181"/>
    </row>
    <row r="98" spans="1:8" x14ac:dyDescent="0.2">
      <c r="A98" s="180" t="s">
        <v>313</v>
      </c>
      <c r="B98" s="180" t="s">
        <v>407</v>
      </c>
      <c r="C98" s="180">
        <v>235000</v>
      </c>
      <c r="D98" s="180"/>
      <c r="E98" s="180"/>
      <c r="F98" s="180"/>
      <c r="G98" s="180"/>
      <c r="H98" s="181"/>
    </row>
    <row r="99" spans="1:8" x14ac:dyDescent="0.2">
      <c r="A99" s="180" t="s">
        <v>313</v>
      </c>
      <c r="B99" s="180" t="s">
        <v>345</v>
      </c>
      <c r="C99" s="180">
        <v>16216875</v>
      </c>
      <c r="D99" s="180">
        <v>678400</v>
      </c>
      <c r="E99" s="180">
        <v>153056</v>
      </c>
      <c r="F99" s="180">
        <v>0</v>
      </c>
      <c r="G99" s="180">
        <v>0</v>
      </c>
      <c r="H99" s="181">
        <v>0</v>
      </c>
    </row>
    <row r="100" spans="1:8" x14ac:dyDescent="0.2">
      <c r="A100" s="180" t="s">
        <v>313</v>
      </c>
      <c r="B100" s="180" t="s">
        <v>346</v>
      </c>
      <c r="C100" s="180"/>
      <c r="D100" s="180"/>
      <c r="E100" s="180"/>
      <c r="F100" s="180"/>
      <c r="G100" s="180"/>
      <c r="H100" s="181"/>
    </row>
    <row r="101" spans="1:8" x14ac:dyDescent="0.2">
      <c r="A101" s="180" t="s">
        <v>313</v>
      </c>
      <c r="B101" s="180" t="s">
        <v>446</v>
      </c>
      <c r="C101" s="180"/>
      <c r="D101" s="180"/>
      <c r="E101" s="180"/>
      <c r="F101" s="180"/>
      <c r="G101" s="180"/>
      <c r="H101" s="181"/>
    </row>
    <row r="102" spans="1:8" x14ac:dyDescent="0.2">
      <c r="A102" s="180" t="s">
        <v>313</v>
      </c>
      <c r="B102" s="180" t="s">
        <v>347</v>
      </c>
      <c r="C102" s="180"/>
      <c r="D102" s="180"/>
      <c r="E102" s="180"/>
      <c r="F102" s="180"/>
      <c r="G102" s="180"/>
      <c r="H102" s="181"/>
    </row>
    <row r="103" spans="1:8" x14ac:dyDescent="0.2">
      <c r="A103" s="180" t="s">
        <v>313</v>
      </c>
      <c r="B103" s="180" t="s">
        <v>348</v>
      </c>
      <c r="C103" s="180">
        <v>16216875</v>
      </c>
      <c r="D103" s="180">
        <v>678400</v>
      </c>
      <c r="E103" s="180">
        <v>153056</v>
      </c>
      <c r="F103" s="180">
        <v>0</v>
      </c>
      <c r="G103" s="180">
        <v>0</v>
      </c>
      <c r="H103" s="180">
        <v>0</v>
      </c>
    </row>
    <row r="104" spans="1:8" x14ac:dyDescent="0.2">
      <c r="A104" s="180" t="s">
        <v>313</v>
      </c>
      <c r="B104" s="180" t="s">
        <v>349</v>
      </c>
      <c r="C104" s="180">
        <v>3133903.2599999979</v>
      </c>
      <c r="D104" s="180">
        <v>552256.03999999992</v>
      </c>
      <c r="E104" s="180">
        <v>1242435.8400000001</v>
      </c>
      <c r="F104" s="180">
        <v>0</v>
      </c>
      <c r="G104" s="180">
        <v>0</v>
      </c>
      <c r="H104" s="180">
        <v>0</v>
      </c>
    </row>
    <row r="105" spans="1:8" x14ac:dyDescent="0.2">
      <c r="A105" s="180" t="s">
        <v>313</v>
      </c>
      <c r="B105" s="180" t="s">
        <v>350</v>
      </c>
      <c r="C105" s="180">
        <v>19350778.260000002</v>
      </c>
      <c r="D105" s="180">
        <v>1230656.04</v>
      </c>
      <c r="E105" s="180">
        <v>1395491.8400000001</v>
      </c>
      <c r="F105" s="180">
        <v>0</v>
      </c>
      <c r="G105" s="180">
        <v>0</v>
      </c>
      <c r="H105" s="180">
        <v>0</v>
      </c>
    </row>
    <row r="106" spans="1:8" x14ac:dyDescent="0.2">
      <c r="A106" s="180" t="s">
        <v>313</v>
      </c>
      <c r="B106" s="180" t="s">
        <v>376</v>
      </c>
      <c r="C106" s="180"/>
      <c r="D106" s="180"/>
      <c r="E106" s="180"/>
      <c r="F106" s="180"/>
      <c r="G106" s="180"/>
      <c r="H106" s="180"/>
    </row>
    <row r="107" spans="1:8" x14ac:dyDescent="0.2">
      <c r="A107" s="180" t="s">
        <v>313</v>
      </c>
      <c r="B107" s="180" t="s">
        <v>377</v>
      </c>
      <c r="C107" s="180">
        <v>12150000</v>
      </c>
      <c r="D107" s="180">
        <v>509000</v>
      </c>
      <c r="E107" s="180"/>
      <c r="F107" s="180"/>
      <c r="G107" s="180"/>
      <c r="H107" s="180"/>
    </row>
    <row r="108" spans="1:8" x14ac:dyDescent="0.2">
      <c r="A108" s="180" t="s">
        <v>313</v>
      </c>
      <c r="B108" s="180" t="s">
        <v>352</v>
      </c>
      <c r="C108" s="180">
        <v>500000</v>
      </c>
      <c r="D108" s="180"/>
      <c r="E108" s="180"/>
      <c r="F108" s="180"/>
      <c r="G108" s="180"/>
      <c r="H108" s="180"/>
    </row>
    <row r="109" spans="1:8" x14ac:dyDescent="0.2">
      <c r="A109" s="180" t="s">
        <v>313</v>
      </c>
      <c r="B109" s="180" t="s">
        <v>353</v>
      </c>
      <c r="C109" s="180">
        <v>825000</v>
      </c>
      <c r="D109" s="180"/>
      <c r="E109" s="180"/>
      <c r="F109" s="180"/>
      <c r="G109" s="180"/>
      <c r="H109" s="180"/>
    </row>
    <row r="110" spans="1:8" x14ac:dyDescent="0.2">
      <c r="A110" s="180" t="s">
        <v>313</v>
      </c>
      <c r="B110" s="180" t="s">
        <v>354</v>
      </c>
      <c r="C110" s="180">
        <v>315000</v>
      </c>
      <c r="D110" s="180"/>
      <c r="E110" s="180"/>
      <c r="F110" s="180"/>
      <c r="G110" s="180"/>
      <c r="H110" s="180"/>
    </row>
    <row r="111" spans="1:8" x14ac:dyDescent="0.2">
      <c r="A111" s="180" t="s">
        <v>313</v>
      </c>
      <c r="B111" s="180" t="s">
        <v>408</v>
      </c>
      <c r="C111" s="180">
        <v>835000</v>
      </c>
      <c r="D111" s="180"/>
      <c r="E111" s="180"/>
      <c r="F111" s="180"/>
      <c r="G111" s="180"/>
      <c r="H111" s="180"/>
    </row>
    <row r="112" spans="1:8" x14ac:dyDescent="0.2">
      <c r="A112" s="180" t="s">
        <v>313</v>
      </c>
      <c r="B112" s="180" t="s">
        <v>423</v>
      </c>
      <c r="C112" s="180">
        <v>385000</v>
      </c>
      <c r="D112" s="180"/>
      <c r="E112" s="180"/>
      <c r="F112" s="180"/>
      <c r="G112" s="180"/>
      <c r="H112" s="180"/>
    </row>
    <row r="113" spans="1:8" x14ac:dyDescent="0.2">
      <c r="A113" s="180" t="s">
        <v>313</v>
      </c>
      <c r="B113" s="180" t="s">
        <v>355</v>
      </c>
      <c r="C113" s="180">
        <v>1450000</v>
      </c>
      <c r="D113" s="180"/>
      <c r="E113" s="180"/>
      <c r="F113" s="180"/>
      <c r="G113" s="180"/>
      <c r="H113" s="180"/>
    </row>
    <row r="114" spans="1:8" x14ac:dyDescent="0.2">
      <c r="A114" s="180" t="s">
        <v>313</v>
      </c>
      <c r="B114" s="180" t="s">
        <v>356</v>
      </c>
      <c r="C114" s="180">
        <v>695000</v>
      </c>
      <c r="D114" s="180"/>
      <c r="E114" s="180"/>
      <c r="F114" s="180"/>
      <c r="G114" s="180"/>
      <c r="H114" s="180"/>
    </row>
    <row r="115" spans="1:8" x14ac:dyDescent="0.2">
      <c r="A115" s="180" t="s">
        <v>313</v>
      </c>
      <c r="B115" s="180" t="s">
        <v>409</v>
      </c>
      <c r="C115" s="180"/>
      <c r="D115" s="180"/>
      <c r="E115" s="180"/>
      <c r="F115" s="180"/>
      <c r="G115" s="180"/>
      <c r="H115" s="180"/>
    </row>
    <row r="116" spans="1:8" x14ac:dyDescent="0.2">
      <c r="A116" s="180" t="s">
        <v>313</v>
      </c>
      <c r="B116" s="180" t="s">
        <v>378</v>
      </c>
      <c r="C116" s="180">
        <v>0</v>
      </c>
      <c r="D116" s="180"/>
      <c r="E116" s="180"/>
      <c r="F116" s="180"/>
      <c r="G116" s="180"/>
      <c r="H116" s="180"/>
    </row>
    <row r="117" spans="1:8" x14ac:dyDescent="0.2">
      <c r="A117" s="180" t="s">
        <v>313</v>
      </c>
      <c r="B117" s="180" t="s">
        <v>360</v>
      </c>
      <c r="C117" s="180"/>
      <c r="D117" s="180"/>
      <c r="E117" s="180"/>
      <c r="F117" s="180"/>
      <c r="G117" s="180"/>
      <c r="H117" s="180"/>
    </row>
    <row r="118" spans="1:8" x14ac:dyDescent="0.2">
      <c r="A118" s="180" t="s">
        <v>313</v>
      </c>
      <c r="B118" s="180" t="s">
        <v>379</v>
      </c>
      <c r="C118" s="180"/>
      <c r="D118" s="180"/>
      <c r="E118" s="180"/>
      <c r="F118" s="180"/>
      <c r="G118" s="180"/>
      <c r="H118" s="180"/>
    </row>
    <row r="119" spans="1:8" x14ac:dyDescent="0.2">
      <c r="A119" s="180" t="s">
        <v>313</v>
      </c>
      <c r="B119" s="180" t="s">
        <v>362</v>
      </c>
      <c r="C119" s="180">
        <v>730724</v>
      </c>
      <c r="D119" s="180"/>
      <c r="E119" s="180"/>
      <c r="F119" s="180"/>
      <c r="G119" s="180"/>
      <c r="H119" s="180"/>
    </row>
    <row r="120" spans="1:8" x14ac:dyDescent="0.2">
      <c r="A120" s="180" t="s">
        <v>313</v>
      </c>
      <c r="B120" s="180" t="s">
        <v>365</v>
      </c>
      <c r="C120" s="180">
        <v>17885724</v>
      </c>
      <c r="D120" s="180">
        <v>509000</v>
      </c>
      <c r="E120" s="180">
        <v>0</v>
      </c>
      <c r="F120" s="180">
        <v>0</v>
      </c>
      <c r="G120" s="180">
        <v>0</v>
      </c>
      <c r="H120" s="180">
        <v>0</v>
      </c>
    </row>
    <row r="121" spans="1:8" x14ac:dyDescent="0.2">
      <c r="A121" s="180" t="s">
        <v>313</v>
      </c>
      <c r="B121" s="180" t="s">
        <v>447</v>
      </c>
      <c r="C121" s="180"/>
      <c r="D121" s="180"/>
      <c r="E121" s="180"/>
      <c r="F121" s="180"/>
      <c r="G121" s="180"/>
      <c r="H121" s="180"/>
    </row>
    <row r="122" spans="1:8" x14ac:dyDescent="0.2">
      <c r="A122" s="180" t="s">
        <v>313</v>
      </c>
      <c r="B122" s="180" t="s">
        <v>366</v>
      </c>
      <c r="C122" s="180">
        <v>17885724</v>
      </c>
      <c r="D122" s="180">
        <v>509000</v>
      </c>
      <c r="E122" s="180">
        <v>0</v>
      </c>
      <c r="F122" s="180">
        <v>0</v>
      </c>
      <c r="G122" s="180">
        <v>0</v>
      </c>
      <c r="H122" s="180">
        <v>0</v>
      </c>
    </row>
    <row r="123" spans="1:8" x14ac:dyDescent="0.2">
      <c r="A123" s="180" t="s">
        <v>313</v>
      </c>
      <c r="B123" s="180" t="s">
        <v>367</v>
      </c>
      <c r="C123" s="180">
        <v>1465054.2599999979</v>
      </c>
      <c r="D123" s="180">
        <v>721656.04</v>
      </c>
      <c r="E123" s="180">
        <v>1395491.8400000001</v>
      </c>
      <c r="F123" s="180">
        <v>0</v>
      </c>
      <c r="G123" s="180">
        <v>0</v>
      </c>
      <c r="H123" s="180">
        <v>0</v>
      </c>
    </row>
    <row r="124" spans="1:8" x14ac:dyDescent="0.2">
      <c r="A124" s="180" t="s">
        <v>313</v>
      </c>
      <c r="B124" s="180" t="s">
        <v>368</v>
      </c>
      <c r="C124" s="180">
        <v>19350778.260000002</v>
      </c>
      <c r="D124" s="180">
        <v>1230656.04</v>
      </c>
      <c r="E124" s="180">
        <v>1395491.8400000001</v>
      </c>
      <c r="F124" s="180">
        <v>0</v>
      </c>
      <c r="G124" s="180">
        <v>0</v>
      </c>
      <c r="H124" s="180">
        <v>0</v>
      </c>
    </row>
    <row r="125" spans="1:8" x14ac:dyDescent="0.2">
      <c r="A125" s="180" t="s">
        <v>314</v>
      </c>
      <c r="B125" s="180" t="s">
        <v>333</v>
      </c>
      <c r="C125" s="180">
        <v>53604026</v>
      </c>
      <c r="D125" s="180"/>
      <c r="E125" s="180">
        <v>1010317</v>
      </c>
      <c r="F125" s="180">
        <v>639202</v>
      </c>
      <c r="G125" s="180">
        <v>0</v>
      </c>
      <c r="H125" s="180">
        <v>0</v>
      </c>
    </row>
    <row r="126" spans="1:8" x14ac:dyDescent="0.2">
      <c r="A126" s="180" t="s">
        <v>314</v>
      </c>
      <c r="B126" s="180" t="s">
        <v>334</v>
      </c>
      <c r="C126" s="180">
        <v>786335</v>
      </c>
      <c r="D126" s="180"/>
      <c r="E126" s="180">
        <v>14922</v>
      </c>
      <c r="F126" s="180">
        <v>9434</v>
      </c>
      <c r="G126" s="180">
        <v>0</v>
      </c>
      <c r="H126" s="180">
        <v>0</v>
      </c>
    </row>
    <row r="127" spans="1:8" x14ac:dyDescent="0.2">
      <c r="A127" s="180" t="s">
        <v>314</v>
      </c>
      <c r="B127" s="180" t="s">
        <v>335</v>
      </c>
      <c r="C127" s="180">
        <v>0</v>
      </c>
      <c r="D127" s="180"/>
      <c r="E127" s="180"/>
      <c r="F127" s="180"/>
      <c r="G127" s="180"/>
      <c r="H127" s="180"/>
    </row>
    <row r="128" spans="1:8" x14ac:dyDescent="0.2">
      <c r="A128" s="180" t="s">
        <v>314</v>
      </c>
      <c r="B128" s="180" t="s">
        <v>336</v>
      </c>
      <c r="C128" s="180">
        <v>7031754</v>
      </c>
      <c r="D128" s="180">
        <v>0</v>
      </c>
      <c r="E128" s="180"/>
      <c r="F128" s="180"/>
      <c r="G128" s="180"/>
      <c r="H128" s="180"/>
    </row>
    <row r="129" spans="1:8" x14ac:dyDescent="0.2">
      <c r="A129" s="180" t="s">
        <v>314</v>
      </c>
      <c r="B129" s="180" t="s">
        <v>337</v>
      </c>
      <c r="C129" s="180">
        <v>609000</v>
      </c>
      <c r="D129" s="180">
        <v>14210</v>
      </c>
      <c r="E129" s="180">
        <v>208075</v>
      </c>
      <c r="F129" s="180">
        <v>5583</v>
      </c>
      <c r="G129" s="180">
        <v>0</v>
      </c>
      <c r="H129" s="180">
        <v>0</v>
      </c>
    </row>
    <row r="130" spans="1:8" x14ac:dyDescent="0.2">
      <c r="A130" s="180" t="s">
        <v>314</v>
      </c>
      <c r="B130" s="180" t="s">
        <v>338</v>
      </c>
      <c r="C130" s="180"/>
      <c r="D130" s="180"/>
      <c r="E130" s="180"/>
      <c r="F130" s="180"/>
      <c r="G130" s="180"/>
      <c r="H130" s="180"/>
    </row>
    <row r="131" spans="1:8" x14ac:dyDescent="0.2">
      <c r="A131" s="180" t="s">
        <v>314</v>
      </c>
      <c r="B131" s="180" t="s">
        <v>339</v>
      </c>
      <c r="C131" s="180">
        <v>195000</v>
      </c>
      <c r="D131" s="180">
        <v>1933150</v>
      </c>
      <c r="E131" s="180"/>
      <c r="F131" s="180"/>
      <c r="G131" s="180"/>
      <c r="H131" s="180"/>
    </row>
    <row r="132" spans="1:8" x14ac:dyDescent="0.2">
      <c r="A132" s="180" t="s">
        <v>314</v>
      </c>
      <c r="B132" s="180" t="s">
        <v>340</v>
      </c>
      <c r="C132" s="180">
        <v>1372002</v>
      </c>
      <c r="D132" s="180">
        <v>154705</v>
      </c>
      <c r="E132" s="180">
        <v>0</v>
      </c>
      <c r="F132" s="180">
        <v>178</v>
      </c>
      <c r="G132" s="180">
        <v>0</v>
      </c>
      <c r="H132" s="180">
        <v>0</v>
      </c>
    </row>
    <row r="133" spans="1:8" x14ac:dyDescent="0.2">
      <c r="A133" s="180" t="s">
        <v>314</v>
      </c>
      <c r="B133" s="180" t="s">
        <v>341</v>
      </c>
      <c r="C133" s="180">
        <v>127977</v>
      </c>
      <c r="D133" s="180">
        <v>0</v>
      </c>
      <c r="E133" s="180">
        <v>0</v>
      </c>
      <c r="F133" s="180">
        <v>0</v>
      </c>
      <c r="G133" s="180">
        <v>0</v>
      </c>
      <c r="H133" s="180">
        <v>0</v>
      </c>
    </row>
    <row r="134" spans="1:8" x14ac:dyDescent="0.2">
      <c r="A134" s="180" t="s">
        <v>314</v>
      </c>
      <c r="B134" s="180" t="s">
        <v>342</v>
      </c>
      <c r="C134" s="180">
        <v>49139138</v>
      </c>
      <c r="D134" s="180"/>
      <c r="E134" s="180"/>
      <c r="F134" s="180"/>
      <c r="G134" s="180"/>
      <c r="H134" s="180"/>
    </row>
    <row r="135" spans="1:8" x14ac:dyDescent="0.2">
      <c r="A135" s="180" t="s">
        <v>314</v>
      </c>
      <c r="B135" s="180" t="s">
        <v>343</v>
      </c>
      <c r="C135" s="180">
        <v>0</v>
      </c>
      <c r="D135" s="180"/>
      <c r="E135" s="180"/>
      <c r="F135" s="180"/>
      <c r="G135" s="180"/>
      <c r="H135" s="180"/>
    </row>
    <row r="136" spans="1:8" x14ac:dyDescent="0.2">
      <c r="A136" s="180" t="s">
        <v>314</v>
      </c>
      <c r="B136" s="180" t="s">
        <v>344</v>
      </c>
      <c r="C136" s="180">
        <v>1195472</v>
      </c>
      <c r="D136" s="180"/>
      <c r="E136" s="180">
        <v>0</v>
      </c>
      <c r="F136" s="180">
        <v>104</v>
      </c>
      <c r="G136" s="180">
        <v>0</v>
      </c>
      <c r="H136" s="180">
        <v>0</v>
      </c>
    </row>
    <row r="137" spans="1:8" x14ac:dyDescent="0.2">
      <c r="A137" s="180" t="s">
        <v>314</v>
      </c>
      <c r="B137" s="180" t="s">
        <v>475</v>
      </c>
      <c r="C137" s="180">
        <v>2345906</v>
      </c>
      <c r="D137" s="180"/>
      <c r="E137" s="180">
        <v>44090</v>
      </c>
      <c r="F137" s="180">
        <v>27895</v>
      </c>
      <c r="G137" s="180">
        <v>0</v>
      </c>
      <c r="H137" s="180">
        <v>0</v>
      </c>
    </row>
    <row r="138" spans="1:8" x14ac:dyDescent="0.2">
      <c r="A138" s="180" t="s">
        <v>314</v>
      </c>
      <c r="B138" s="180" t="s">
        <v>332</v>
      </c>
      <c r="C138" s="180">
        <v>1134268</v>
      </c>
      <c r="D138" s="180"/>
      <c r="E138" s="180"/>
      <c r="F138" s="180"/>
      <c r="G138" s="180"/>
      <c r="H138" s="180"/>
    </row>
    <row r="139" spans="1:8" x14ac:dyDescent="0.2">
      <c r="A139" s="180" t="s">
        <v>314</v>
      </c>
      <c r="B139" s="180" t="s">
        <v>407</v>
      </c>
      <c r="C139" s="180">
        <v>1911589</v>
      </c>
      <c r="D139" s="180"/>
      <c r="E139" s="180">
        <v>0</v>
      </c>
      <c r="F139" s="180">
        <v>0</v>
      </c>
      <c r="G139" s="180">
        <v>0</v>
      </c>
      <c r="H139" s="180">
        <v>0</v>
      </c>
    </row>
    <row r="140" spans="1:8" x14ac:dyDescent="0.2">
      <c r="A140" s="180" t="s">
        <v>314</v>
      </c>
      <c r="B140" s="180" t="s">
        <v>345</v>
      </c>
      <c r="C140" s="180">
        <v>119452467</v>
      </c>
      <c r="D140" s="180">
        <v>2102065</v>
      </c>
      <c r="E140" s="180">
        <v>1277404</v>
      </c>
      <c r="F140" s="180">
        <v>682396</v>
      </c>
      <c r="G140" s="180">
        <v>0</v>
      </c>
      <c r="H140" s="180">
        <v>0</v>
      </c>
    </row>
    <row r="141" spans="1:8" x14ac:dyDescent="0.2">
      <c r="A141" s="180" t="s">
        <v>314</v>
      </c>
      <c r="B141" s="180" t="s">
        <v>346</v>
      </c>
      <c r="C141" s="180">
        <v>0</v>
      </c>
      <c r="D141" s="180"/>
      <c r="E141" s="180"/>
      <c r="F141" s="180"/>
      <c r="G141" s="180"/>
      <c r="H141" s="180"/>
    </row>
    <row r="142" spans="1:8" x14ac:dyDescent="0.2">
      <c r="A142" s="180" t="s">
        <v>314</v>
      </c>
      <c r="B142" s="180" t="s">
        <v>446</v>
      </c>
      <c r="C142" s="180">
        <v>111650</v>
      </c>
      <c r="D142" s="180">
        <v>146059</v>
      </c>
      <c r="E142" s="180">
        <v>0</v>
      </c>
      <c r="F142" s="180">
        <v>0</v>
      </c>
      <c r="G142" s="180">
        <v>0</v>
      </c>
      <c r="H142" s="180">
        <v>0</v>
      </c>
    </row>
    <row r="143" spans="1:8" x14ac:dyDescent="0.2">
      <c r="A143" s="180" t="s">
        <v>314</v>
      </c>
      <c r="B143" s="180" t="s">
        <v>347</v>
      </c>
      <c r="C143" s="180">
        <v>30450</v>
      </c>
      <c r="D143" s="180">
        <v>0</v>
      </c>
      <c r="E143" s="180"/>
      <c r="F143" s="180">
        <v>0</v>
      </c>
      <c r="G143" s="180">
        <v>0</v>
      </c>
      <c r="H143" s="180">
        <v>0</v>
      </c>
    </row>
    <row r="144" spans="1:8" x14ac:dyDescent="0.2">
      <c r="A144" s="180" t="s">
        <v>314</v>
      </c>
      <c r="B144" s="180" t="s">
        <v>348</v>
      </c>
      <c r="C144" s="180">
        <v>119594567</v>
      </c>
      <c r="D144" s="180">
        <v>2248124</v>
      </c>
      <c r="E144" s="180">
        <v>1277404</v>
      </c>
      <c r="F144" s="180">
        <v>682396</v>
      </c>
      <c r="G144" s="180">
        <v>0</v>
      </c>
      <c r="H144" s="180">
        <v>0</v>
      </c>
    </row>
    <row r="145" spans="1:8" x14ac:dyDescent="0.2">
      <c r="A145" s="180" t="s">
        <v>314</v>
      </c>
      <c r="B145" s="180" t="s">
        <v>349</v>
      </c>
      <c r="C145" s="180">
        <v>12684254.680000035</v>
      </c>
      <c r="D145" s="180">
        <v>931115.29</v>
      </c>
      <c r="E145" s="180">
        <v>14792170.240000002</v>
      </c>
      <c r="F145" s="180">
        <v>496935</v>
      </c>
      <c r="G145" s="180">
        <v>0</v>
      </c>
      <c r="H145" s="180">
        <v>0</v>
      </c>
    </row>
    <row r="146" spans="1:8" x14ac:dyDescent="0.2">
      <c r="A146" s="180" t="s">
        <v>314</v>
      </c>
      <c r="B146" s="180" t="s">
        <v>350</v>
      </c>
      <c r="C146" s="180">
        <v>132278821.68000004</v>
      </c>
      <c r="D146" s="180">
        <v>3179239.29</v>
      </c>
      <c r="E146" s="180">
        <v>16069574.240000002</v>
      </c>
      <c r="F146" s="180">
        <v>1179331</v>
      </c>
      <c r="G146" s="180">
        <v>0</v>
      </c>
      <c r="H146" s="180">
        <v>0</v>
      </c>
    </row>
    <row r="147" spans="1:8" x14ac:dyDescent="0.2">
      <c r="A147" s="180" t="s">
        <v>314</v>
      </c>
      <c r="B147" s="180" t="s">
        <v>376</v>
      </c>
      <c r="C147" s="180"/>
      <c r="D147" s="180"/>
      <c r="E147" s="180"/>
      <c r="F147" s="180"/>
      <c r="G147" s="180"/>
      <c r="H147" s="180"/>
    </row>
    <row r="148" spans="1:8" x14ac:dyDescent="0.2">
      <c r="A148" s="180" t="s">
        <v>314</v>
      </c>
      <c r="B148" s="180" t="s">
        <v>377</v>
      </c>
      <c r="C148" s="180">
        <v>83200446</v>
      </c>
      <c r="D148" s="180">
        <v>2183126</v>
      </c>
      <c r="E148" s="180">
        <v>1130156</v>
      </c>
      <c r="F148" s="180">
        <v>28258</v>
      </c>
      <c r="G148" s="180">
        <v>0</v>
      </c>
      <c r="H148" s="180">
        <v>0</v>
      </c>
    </row>
    <row r="149" spans="1:8" x14ac:dyDescent="0.2">
      <c r="A149" s="180" t="s">
        <v>314</v>
      </c>
      <c r="B149" s="180" t="s">
        <v>352</v>
      </c>
      <c r="C149" s="180">
        <v>3590639</v>
      </c>
      <c r="D149" s="180">
        <v>0</v>
      </c>
      <c r="E149" s="180">
        <v>0</v>
      </c>
      <c r="F149" s="180">
        <v>32988</v>
      </c>
      <c r="G149" s="180">
        <v>0</v>
      </c>
      <c r="H149" s="180">
        <v>0</v>
      </c>
    </row>
    <row r="150" spans="1:8" x14ac:dyDescent="0.2">
      <c r="A150" s="180" t="s">
        <v>314</v>
      </c>
      <c r="B150" s="180" t="s">
        <v>353</v>
      </c>
      <c r="C150" s="180">
        <v>5595159</v>
      </c>
      <c r="D150" s="180">
        <v>0</v>
      </c>
      <c r="E150" s="180">
        <v>0</v>
      </c>
      <c r="F150" s="180">
        <v>5075</v>
      </c>
      <c r="G150" s="180">
        <v>0</v>
      </c>
      <c r="H150" s="180">
        <v>0</v>
      </c>
    </row>
    <row r="151" spans="1:8" x14ac:dyDescent="0.2">
      <c r="A151" s="180" t="s">
        <v>314</v>
      </c>
      <c r="B151" s="180" t="s">
        <v>354</v>
      </c>
      <c r="C151" s="180">
        <v>1326398</v>
      </c>
      <c r="D151" s="180">
        <v>0</v>
      </c>
      <c r="E151" s="180">
        <v>553542</v>
      </c>
      <c r="F151" s="180">
        <v>1015</v>
      </c>
      <c r="G151" s="180">
        <v>0</v>
      </c>
      <c r="H151" s="180">
        <v>0</v>
      </c>
    </row>
    <row r="152" spans="1:8" x14ac:dyDescent="0.2">
      <c r="A152" s="180" t="s">
        <v>314</v>
      </c>
      <c r="B152" s="180" t="s">
        <v>408</v>
      </c>
      <c r="C152" s="180">
        <v>4959791</v>
      </c>
      <c r="D152" s="180">
        <v>0</v>
      </c>
      <c r="E152" s="180">
        <v>0</v>
      </c>
      <c r="F152" s="180">
        <v>0</v>
      </c>
      <c r="G152" s="180">
        <v>0</v>
      </c>
      <c r="H152" s="180">
        <v>0</v>
      </c>
    </row>
    <row r="153" spans="1:8" x14ac:dyDescent="0.2">
      <c r="A153" s="180" t="s">
        <v>314</v>
      </c>
      <c r="B153" s="180" t="s">
        <v>423</v>
      </c>
      <c r="C153" s="180">
        <v>3756064</v>
      </c>
      <c r="D153" s="180">
        <v>15225</v>
      </c>
      <c r="E153" s="180">
        <v>0</v>
      </c>
      <c r="F153" s="180">
        <v>21315</v>
      </c>
      <c r="G153" s="180">
        <v>0</v>
      </c>
      <c r="H153" s="180">
        <v>0</v>
      </c>
    </row>
    <row r="154" spans="1:8" x14ac:dyDescent="0.2">
      <c r="A154" s="180" t="s">
        <v>314</v>
      </c>
      <c r="B154" s="180" t="s">
        <v>355</v>
      </c>
      <c r="C154" s="180">
        <v>7596196</v>
      </c>
      <c r="D154" s="180">
        <v>0</v>
      </c>
      <c r="E154" s="180">
        <v>2327011</v>
      </c>
      <c r="F154" s="180">
        <v>1776</v>
      </c>
      <c r="G154" s="180">
        <v>0</v>
      </c>
      <c r="H154" s="180">
        <v>0</v>
      </c>
    </row>
    <row r="155" spans="1:8" x14ac:dyDescent="0.2">
      <c r="A155" s="180" t="s">
        <v>314</v>
      </c>
      <c r="B155" s="180" t="s">
        <v>356</v>
      </c>
      <c r="C155" s="180">
        <v>3682488</v>
      </c>
      <c r="D155" s="180">
        <v>0</v>
      </c>
      <c r="E155" s="180">
        <v>0</v>
      </c>
      <c r="F155" s="180">
        <v>2791</v>
      </c>
      <c r="G155" s="180"/>
      <c r="H155" s="180">
        <v>0</v>
      </c>
    </row>
    <row r="156" spans="1:8" x14ac:dyDescent="0.2">
      <c r="A156" s="180" t="s">
        <v>314</v>
      </c>
      <c r="B156" s="180" t="s">
        <v>409</v>
      </c>
      <c r="C156" s="180"/>
      <c r="D156" s="180"/>
      <c r="E156" s="180"/>
      <c r="F156" s="180"/>
      <c r="G156" s="180"/>
      <c r="H156" s="180">
        <v>0</v>
      </c>
    </row>
    <row r="157" spans="1:8" x14ac:dyDescent="0.2">
      <c r="A157" s="180" t="s">
        <v>314</v>
      </c>
      <c r="B157" s="180" t="s">
        <v>378</v>
      </c>
      <c r="C157" s="180">
        <v>0</v>
      </c>
      <c r="D157" s="180"/>
      <c r="E157" s="180">
        <v>0</v>
      </c>
      <c r="F157" s="180">
        <v>580017</v>
      </c>
      <c r="G157" s="180">
        <v>0</v>
      </c>
      <c r="H157" s="180">
        <v>0</v>
      </c>
    </row>
    <row r="158" spans="1:8" x14ac:dyDescent="0.2">
      <c r="A158" s="180" t="s">
        <v>314</v>
      </c>
      <c r="B158" s="180" t="s">
        <v>360</v>
      </c>
      <c r="C158" s="180"/>
      <c r="D158" s="180"/>
      <c r="E158" s="180">
        <v>0</v>
      </c>
      <c r="F158" s="180">
        <v>0</v>
      </c>
      <c r="G158" s="180"/>
      <c r="H158" s="180">
        <v>0</v>
      </c>
    </row>
    <row r="159" spans="1:8" x14ac:dyDescent="0.2">
      <c r="A159" s="180" t="s">
        <v>314</v>
      </c>
      <c r="B159" s="180" t="s">
        <v>379</v>
      </c>
      <c r="C159" s="180"/>
      <c r="D159" s="180"/>
      <c r="E159" s="180"/>
      <c r="F159" s="180"/>
      <c r="G159" s="180"/>
      <c r="H159" s="180"/>
    </row>
    <row r="160" spans="1:8" x14ac:dyDescent="0.2">
      <c r="A160" s="180" t="s">
        <v>314</v>
      </c>
      <c r="B160" s="180" t="s">
        <v>362</v>
      </c>
      <c r="C160" s="180">
        <v>4026872</v>
      </c>
      <c r="D160" s="180"/>
      <c r="E160" s="180"/>
      <c r="F160" s="180"/>
      <c r="G160" s="180"/>
      <c r="H160" s="180"/>
    </row>
    <row r="161" spans="1:8" x14ac:dyDescent="0.2">
      <c r="A161" s="180" t="s">
        <v>314</v>
      </c>
      <c r="B161" s="180" t="s">
        <v>365</v>
      </c>
      <c r="C161" s="180">
        <v>117734053</v>
      </c>
      <c r="D161" s="180">
        <v>2198351</v>
      </c>
      <c r="E161" s="180">
        <v>4010709</v>
      </c>
      <c r="F161" s="180">
        <v>673235</v>
      </c>
      <c r="G161" s="180">
        <v>0</v>
      </c>
      <c r="H161" s="180">
        <v>0</v>
      </c>
    </row>
    <row r="162" spans="1:8" x14ac:dyDescent="0.2">
      <c r="A162" s="180" t="s">
        <v>314</v>
      </c>
      <c r="B162" s="180" t="s">
        <v>447</v>
      </c>
      <c r="C162" s="180">
        <v>146059</v>
      </c>
      <c r="D162" s="180">
        <v>0</v>
      </c>
      <c r="E162" s="180">
        <v>0</v>
      </c>
      <c r="F162" s="180">
        <v>10150</v>
      </c>
      <c r="G162" s="180">
        <v>0</v>
      </c>
      <c r="H162" s="180">
        <v>0</v>
      </c>
    </row>
    <row r="163" spans="1:8" x14ac:dyDescent="0.2">
      <c r="A163" s="180" t="s">
        <v>314</v>
      </c>
      <c r="B163" s="180" t="s">
        <v>366</v>
      </c>
      <c r="C163" s="180">
        <v>117880112</v>
      </c>
      <c r="D163" s="180">
        <v>2198351</v>
      </c>
      <c r="E163" s="180">
        <v>4010709</v>
      </c>
      <c r="F163" s="180">
        <v>683385</v>
      </c>
      <c r="G163" s="180">
        <v>0</v>
      </c>
      <c r="H163" s="180">
        <v>0</v>
      </c>
    </row>
    <row r="164" spans="1:8" x14ac:dyDescent="0.2">
      <c r="A164" s="180" t="s">
        <v>314</v>
      </c>
      <c r="B164" s="180" t="s">
        <v>367</v>
      </c>
      <c r="C164" s="180">
        <v>14398709.680000035</v>
      </c>
      <c r="D164" s="180">
        <v>980888.29</v>
      </c>
      <c r="E164" s="180">
        <v>12058865.240000002</v>
      </c>
      <c r="F164" s="180">
        <v>495946</v>
      </c>
      <c r="G164" s="180">
        <v>0</v>
      </c>
      <c r="H164" s="180">
        <v>0</v>
      </c>
    </row>
    <row r="165" spans="1:8" x14ac:dyDescent="0.2">
      <c r="A165" s="180" t="s">
        <v>314</v>
      </c>
      <c r="B165" s="180" t="s">
        <v>368</v>
      </c>
      <c r="C165" s="180">
        <v>132278821.68000004</v>
      </c>
      <c r="D165" s="180">
        <v>3179239.29</v>
      </c>
      <c r="E165" s="180">
        <v>16069574.240000002</v>
      </c>
      <c r="F165" s="180">
        <v>1179331</v>
      </c>
      <c r="G165" s="180">
        <v>0</v>
      </c>
      <c r="H165" s="180">
        <v>0</v>
      </c>
    </row>
    <row r="166" spans="1:8" x14ac:dyDescent="0.2">
      <c r="A166" s="180" t="s">
        <v>315</v>
      </c>
      <c r="B166" s="180" t="s">
        <v>333</v>
      </c>
      <c r="C166" s="180">
        <v>12633832</v>
      </c>
      <c r="D166" s="180"/>
      <c r="E166" s="180">
        <v>1822317</v>
      </c>
      <c r="F166" s="180">
        <v>0</v>
      </c>
      <c r="G166" s="180">
        <v>0</v>
      </c>
      <c r="H166" s="180">
        <v>0</v>
      </c>
    </row>
    <row r="167" spans="1:8" x14ac:dyDescent="0.2">
      <c r="A167" s="180" t="s">
        <v>315</v>
      </c>
      <c r="B167" s="180" t="s">
        <v>334</v>
      </c>
      <c r="C167" s="180">
        <v>191724</v>
      </c>
      <c r="D167" s="180"/>
      <c r="E167" s="180">
        <v>27683</v>
      </c>
      <c r="F167" s="180">
        <v>0</v>
      </c>
      <c r="G167" s="180">
        <v>0</v>
      </c>
      <c r="H167" s="180">
        <v>0</v>
      </c>
    </row>
    <row r="168" spans="1:8" x14ac:dyDescent="0.2">
      <c r="A168" s="180" t="s">
        <v>315</v>
      </c>
      <c r="B168" s="180" t="s">
        <v>335</v>
      </c>
      <c r="C168" s="180">
        <v>1395013</v>
      </c>
      <c r="D168" s="180"/>
      <c r="E168" s="180"/>
      <c r="F168" s="180"/>
      <c r="G168" s="180"/>
      <c r="H168" s="180"/>
    </row>
    <row r="169" spans="1:8" x14ac:dyDescent="0.2">
      <c r="A169" s="180" t="s">
        <v>315</v>
      </c>
      <c r="B169" s="180" t="s">
        <v>336</v>
      </c>
      <c r="C169" s="180">
        <v>2407374</v>
      </c>
      <c r="D169" s="180"/>
      <c r="E169" s="180"/>
      <c r="F169" s="180"/>
      <c r="G169" s="180"/>
      <c r="H169" s="180"/>
    </row>
    <row r="170" spans="1:8" x14ac:dyDescent="0.2">
      <c r="A170" s="180" t="s">
        <v>315</v>
      </c>
      <c r="B170" s="180" t="s">
        <v>337</v>
      </c>
      <c r="C170" s="180">
        <v>200000</v>
      </c>
      <c r="D170" s="180">
        <v>36148</v>
      </c>
      <c r="E170" s="180">
        <v>65000</v>
      </c>
      <c r="F170" s="180"/>
      <c r="G170" s="180"/>
      <c r="H170" s="180"/>
    </row>
    <row r="171" spans="1:8" x14ac:dyDescent="0.2">
      <c r="A171" s="180" t="s">
        <v>315</v>
      </c>
      <c r="B171" s="180" t="s">
        <v>338</v>
      </c>
      <c r="C171" s="180"/>
      <c r="D171" s="180"/>
      <c r="E171" s="180"/>
      <c r="F171" s="180"/>
      <c r="G171" s="180"/>
      <c r="H171" s="180"/>
    </row>
    <row r="172" spans="1:8" x14ac:dyDescent="0.2">
      <c r="A172" s="180" t="s">
        <v>315</v>
      </c>
      <c r="B172" s="180" t="s">
        <v>339</v>
      </c>
      <c r="C172" s="180">
        <v>34179</v>
      </c>
      <c r="D172" s="180">
        <v>1325454</v>
      </c>
      <c r="E172" s="180"/>
      <c r="F172" s="180"/>
      <c r="G172" s="180"/>
      <c r="H172" s="180"/>
    </row>
    <row r="173" spans="1:8" x14ac:dyDescent="0.2">
      <c r="A173" s="180" t="s">
        <v>315</v>
      </c>
      <c r="B173" s="180" t="s">
        <v>340</v>
      </c>
      <c r="C173" s="180">
        <v>498912</v>
      </c>
      <c r="D173" s="180">
        <v>344444</v>
      </c>
      <c r="E173" s="180">
        <v>5425</v>
      </c>
      <c r="F173" s="180"/>
      <c r="G173" s="180"/>
      <c r="H173" s="180"/>
    </row>
    <row r="174" spans="1:8" x14ac:dyDescent="0.2">
      <c r="A174" s="180" t="s">
        <v>315</v>
      </c>
      <c r="B174" s="180" t="s">
        <v>341</v>
      </c>
      <c r="C174" s="180">
        <v>0</v>
      </c>
      <c r="D174" s="180"/>
      <c r="E174" s="180">
        <v>0</v>
      </c>
      <c r="F174" s="180"/>
      <c r="G174" s="180"/>
      <c r="H174" s="180"/>
    </row>
    <row r="175" spans="1:8" x14ac:dyDescent="0.2">
      <c r="A175" s="180" t="s">
        <v>315</v>
      </c>
      <c r="B175" s="180" t="s">
        <v>342</v>
      </c>
      <c r="C175" s="180">
        <v>18790005</v>
      </c>
      <c r="D175" s="180"/>
      <c r="E175" s="180"/>
      <c r="F175" s="180"/>
      <c r="G175" s="180"/>
      <c r="H175" s="180"/>
    </row>
    <row r="176" spans="1:8" x14ac:dyDescent="0.2">
      <c r="A176" s="180" t="s">
        <v>315</v>
      </c>
      <c r="B176" s="180" t="s">
        <v>343</v>
      </c>
      <c r="C176" s="180">
        <v>65018</v>
      </c>
      <c r="D176" s="180"/>
      <c r="E176" s="180"/>
      <c r="F176" s="180"/>
      <c r="G176" s="180"/>
      <c r="H176" s="180"/>
    </row>
    <row r="177" spans="1:8" x14ac:dyDescent="0.2">
      <c r="A177" s="180" t="s">
        <v>315</v>
      </c>
      <c r="B177" s="180" t="s">
        <v>344</v>
      </c>
      <c r="C177" s="180">
        <v>1025704</v>
      </c>
      <c r="D177" s="180"/>
      <c r="E177" s="180">
        <v>505</v>
      </c>
      <c r="F177" s="180"/>
      <c r="G177" s="180"/>
      <c r="H177" s="180"/>
    </row>
    <row r="178" spans="1:8" x14ac:dyDescent="0.2">
      <c r="A178" s="180" t="s">
        <v>315</v>
      </c>
      <c r="B178" s="180" t="s">
        <v>475</v>
      </c>
      <c r="C178" s="180">
        <v>291059</v>
      </c>
      <c r="D178" s="180"/>
      <c r="E178" s="180">
        <v>42021</v>
      </c>
      <c r="F178" s="180">
        <v>0</v>
      </c>
      <c r="G178" s="180">
        <v>0</v>
      </c>
      <c r="H178" s="180">
        <v>0</v>
      </c>
    </row>
    <row r="179" spans="1:8" x14ac:dyDescent="0.2">
      <c r="A179" s="180" t="s">
        <v>315</v>
      </c>
      <c r="B179" s="180" t="s">
        <v>332</v>
      </c>
      <c r="C179" s="180">
        <v>380000</v>
      </c>
      <c r="D179" s="180"/>
      <c r="E179" s="180"/>
      <c r="F179" s="180"/>
      <c r="G179" s="180"/>
      <c r="H179" s="180"/>
    </row>
    <row r="180" spans="1:8" x14ac:dyDescent="0.2">
      <c r="A180" s="180" t="s">
        <v>315</v>
      </c>
      <c r="B180" s="180" t="s">
        <v>407</v>
      </c>
      <c r="C180" s="180">
        <v>618000</v>
      </c>
      <c r="D180" s="180"/>
      <c r="E180" s="180"/>
      <c r="F180" s="180"/>
      <c r="G180" s="180"/>
      <c r="H180" s="180"/>
    </row>
    <row r="181" spans="1:8" x14ac:dyDescent="0.2">
      <c r="A181" s="180" t="s">
        <v>315</v>
      </c>
      <c r="B181" s="180" t="s">
        <v>345</v>
      </c>
      <c r="C181" s="180">
        <v>38530820</v>
      </c>
      <c r="D181" s="180">
        <v>1706046</v>
      </c>
      <c r="E181" s="180">
        <v>1962951</v>
      </c>
      <c r="F181" s="180">
        <v>0</v>
      </c>
      <c r="G181" s="180">
        <v>0</v>
      </c>
      <c r="H181" s="180">
        <v>0</v>
      </c>
    </row>
    <row r="182" spans="1:8" x14ac:dyDescent="0.2">
      <c r="A182" s="180" t="s">
        <v>315</v>
      </c>
      <c r="B182" s="180" t="s">
        <v>346</v>
      </c>
      <c r="C182" s="180"/>
      <c r="D182" s="180"/>
      <c r="E182" s="180"/>
      <c r="F182" s="180"/>
      <c r="G182" s="180"/>
      <c r="H182" s="180"/>
    </row>
    <row r="183" spans="1:8" x14ac:dyDescent="0.2">
      <c r="A183" s="180" t="s">
        <v>315</v>
      </c>
      <c r="B183" s="180" t="s">
        <v>446</v>
      </c>
      <c r="C183" s="180">
        <v>50000</v>
      </c>
      <c r="D183" s="180"/>
      <c r="E183" s="180"/>
      <c r="F183" s="180"/>
      <c r="G183" s="180"/>
      <c r="H183" s="180"/>
    </row>
    <row r="184" spans="1:8" x14ac:dyDescent="0.2">
      <c r="A184" s="180" t="s">
        <v>315</v>
      </c>
      <c r="B184" s="180" t="s">
        <v>347</v>
      </c>
      <c r="C184" s="180">
        <v>10000</v>
      </c>
      <c r="D184" s="180"/>
      <c r="E184" s="180"/>
      <c r="F184" s="180"/>
      <c r="G184" s="180"/>
      <c r="H184" s="180"/>
    </row>
    <row r="185" spans="1:8" x14ac:dyDescent="0.2">
      <c r="A185" s="180" t="s">
        <v>315</v>
      </c>
      <c r="B185" s="180" t="s">
        <v>348</v>
      </c>
      <c r="C185" s="180">
        <v>38590820</v>
      </c>
      <c r="D185" s="180">
        <v>1706046</v>
      </c>
      <c r="E185" s="180">
        <v>1962951</v>
      </c>
      <c r="F185" s="180">
        <v>0</v>
      </c>
      <c r="G185" s="180">
        <v>0</v>
      </c>
      <c r="H185" s="180">
        <v>0</v>
      </c>
    </row>
    <row r="186" spans="1:8" x14ac:dyDescent="0.2">
      <c r="A186" s="180" t="s">
        <v>315</v>
      </c>
      <c r="B186" s="180" t="s">
        <v>349</v>
      </c>
      <c r="C186" s="180">
        <v>7309644.7100000018</v>
      </c>
      <c r="D186" s="180">
        <v>839652.37999999989</v>
      </c>
      <c r="E186" s="180">
        <v>2812539.49</v>
      </c>
      <c r="F186" s="180">
        <v>0</v>
      </c>
      <c r="G186" s="180">
        <v>0</v>
      </c>
      <c r="H186" s="180">
        <v>0</v>
      </c>
    </row>
    <row r="187" spans="1:8" x14ac:dyDescent="0.2">
      <c r="A187" s="180" t="s">
        <v>315</v>
      </c>
      <c r="B187" s="180" t="s">
        <v>350</v>
      </c>
      <c r="C187" s="180">
        <v>45900464.710000001</v>
      </c>
      <c r="D187" s="180">
        <v>2545698.38</v>
      </c>
      <c r="E187" s="180">
        <v>4775490.49</v>
      </c>
      <c r="F187" s="180">
        <v>0</v>
      </c>
      <c r="G187" s="180">
        <v>0</v>
      </c>
      <c r="H187" s="180">
        <v>0</v>
      </c>
    </row>
    <row r="188" spans="1:8" x14ac:dyDescent="0.2">
      <c r="A188" s="180" t="s">
        <v>315</v>
      </c>
      <c r="B188" s="180" t="s">
        <v>376</v>
      </c>
      <c r="C188" s="180"/>
      <c r="D188" s="180"/>
      <c r="E188" s="180"/>
      <c r="F188" s="180"/>
      <c r="G188" s="180"/>
      <c r="H188" s="180"/>
    </row>
    <row r="189" spans="1:8" x14ac:dyDescent="0.2">
      <c r="A189" s="180" t="s">
        <v>315</v>
      </c>
      <c r="B189" s="180" t="s">
        <v>377</v>
      </c>
      <c r="C189" s="180">
        <v>26526345</v>
      </c>
      <c r="D189" s="180">
        <v>1616991</v>
      </c>
      <c r="E189" s="180">
        <v>421889</v>
      </c>
      <c r="F189" s="180"/>
      <c r="G189" s="180"/>
      <c r="H189" s="180"/>
    </row>
    <row r="190" spans="1:8" x14ac:dyDescent="0.2">
      <c r="A190" s="180" t="s">
        <v>315</v>
      </c>
      <c r="B190" s="180" t="s">
        <v>352</v>
      </c>
      <c r="C190" s="180">
        <v>1338330</v>
      </c>
      <c r="D190" s="180"/>
      <c r="E190" s="180">
        <v>27239</v>
      </c>
      <c r="F190" s="180"/>
      <c r="G190" s="180"/>
      <c r="H190" s="180"/>
    </row>
    <row r="191" spans="1:8" x14ac:dyDescent="0.2">
      <c r="A191" s="180" t="s">
        <v>315</v>
      </c>
      <c r="B191" s="180" t="s">
        <v>353</v>
      </c>
      <c r="C191" s="180">
        <v>2175933</v>
      </c>
      <c r="D191" s="180"/>
      <c r="E191" s="180">
        <v>12768</v>
      </c>
      <c r="F191" s="180"/>
      <c r="G191" s="180"/>
      <c r="H191" s="180"/>
    </row>
    <row r="192" spans="1:8" x14ac:dyDescent="0.2">
      <c r="A192" s="180" t="s">
        <v>315</v>
      </c>
      <c r="B192" s="180" t="s">
        <v>354</v>
      </c>
      <c r="C192" s="180">
        <v>696530</v>
      </c>
      <c r="D192" s="180"/>
      <c r="E192" s="180">
        <v>40540</v>
      </c>
      <c r="F192" s="180"/>
      <c r="G192" s="180"/>
      <c r="H192" s="180"/>
    </row>
    <row r="193" spans="1:8" x14ac:dyDescent="0.2">
      <c r="A193" s="180" t="s">
        <v>315</v>
      </c>
      <c r="B193" s="180" t="s">
        <v>408</v>
      </c>
      <c r="C193" s="180">
        <v>2150810</v>
      </c>
      <c r="D193" s="180"/>
      <c r="E193" s="180">
        <v>122046</v>
      </c>
      <c r="F193" s="180"/>
      <c r="G193" s="180"/>
      <c r="H193" s="180"/>
    </row>
    <row r="194" spans="1:8" x14ac:dyDescent="0.2">
      <c r="A194" s="180" t="s">
        <v>315</v>
      </c>
      <c r="B194" s="180" t="s">
        <v>423</v>
      </c>
      <c r="C194" s="180">
        <v>984077</v>
      </c>
      <c r="D194" s="180">
        <v>5880</v>
      </c>
      <c r="E194" s="180">
        <v>13856</v>
      </c>
      <c r="F194" s="180"/>
      <c r="G194" s="180"/>
      <c r="H194" s="180"/>
    </row>
    <row r="195" spans="1:8" x14ac:dyDescent="0.2">
      <c r="A195" s="180" t="s">
        <v>315</v>
      </c>
      <c r="B195" s="180" t="s">
        <v>355</v>
      </c>
      <c r="C195" s="180">
        <v>2877284</v>
      </c>
      <c r="D195" s="180">
        <v>19264</v>
      </c>
      <c r="E195" s="180">
        <v>235714</v>
      </c>
      <c r="F195" s="180"/>
      <c r="G195" s="180"/>
      <c r="H195" s="180"/>
    </row>
    <row r="196" spans="1:8" x14ac:dyDescent="0.2">
      <c r="A196" s="180" t="s">
        <v>315</v>
      </c>
      <c r="B196" s="180" t="s">
        <v>356</v>
      </c>
      <c r="C196" s="180">
        <v>1915862</v>
      </c>
      <c r="D196" s="180">
        <v>70187</v>
      </c>
      <c r="E196" s="180">
        <v>110493</v>
      </c>
      <c r="F196" s="180"/>
      <c r="G196" s="180"/>
      <c r="H196" s="180"/>
    </row>
    <row r="197" spans="1:8" x14ac:dyDescent="0.2">
      <c r="A197" s="180" t="s">
        <v>315</v>
      </c>
      <c r="B197" s="180" t="s">
        <v>409</v>
      </c>
      <c r="C197" s="180"/>
      <c r="D197" s="180"/>
      <c r="E197" s="180"/>
      <c r="F197" s="180"/>
      <c r="G197" s="180"/>
      <c r="H197" s="180"/>
    </row>
    <row r="198" spans="1:8" x14ac:dyDescent="0.2">
      <c r="A198" s="180" t="s">
        <v>315</v>
      </c>
      <c r="B198" s="180" t="s">
        <v>378</v>
      </c>
      <c r="C198" s="180">
        <v>0</v>
      </c>
      <c r="D198" s="180"/>
      <c r="E198" s="180">
        <v>39199</v>
      </c>
      <c r="F198" s="180"/>
      <c r="G198" s="180"/>
      <c r="H198" s="180"/>
    </row>
    <row r="199" spans="1:8" x14ac:dyDescent="0.2">
      <c r="A199" s="180" t="s">
        <v>315</v>
      </c>
      <c r="B199" s="180" t="s">
        <v>360</v>
      </c>
      <c r="C199" s="180"/>
      <c r="D199" s="180"/>
      <c r="E199" s="180"/>
      <c r="F199" s="180"/>
      <c r="G199" s="180"/>
      <c r="H199" s="180"/>
    </row>
    <row r="200" spans="1:8" x14ac:dyDescent="0.2">
      <c r="A200" s="180" t="s">
        <v>315</v>
      </c>
      <c r="B200" s="180" t="s">
        <v>379</v>
      </c>
      <c r="C200" s="180"/>
      <c r="D200" s="180"/>
      <c r="E200" s="180"/>
      <c r="F200" s="180"/>
      <c r="G200" s="180"/>
      <c r="H200" s="180"/>
    </row>
    <row r="201" spans="1:8" x14ac:dyDescent="0.2">
      <c r="A201" s="180" t="s">
        <v>315</v>
      </c>
      <c r="B201" s="180" t="s">
        <v>362</v>
      </c>
      <c r="C201" s="180">
        <v>1684360</v>
      </c>
      <c r="D201" s="180"/>
      <c r="E201" s="180"/>
      <c r="F201" s="180"/>
      <c r="G201" s="180"/>
      <c r="H201" s="180"/>
    </row>
    <row r="202" spans="1:8" x14ac:dyDescent="0.2">
      <c r="A202" s="180" t="s">
        <v>315</v>
      </c>
      <c r="B202" s="180" t="s">
        <v>365</v>
      </c>
      <c r="C202" s="180">
        <v>40349531</v>
      </c>
      <c r="D202" s="180">
        <v>1712322</v>
      </c>
      <c r="E202" s="180">
        <v>1023744</v>
      </c>
      <c r="F202" s="180">
        <v>0</v>
      </c>
      <c r="G202" s="180">
        <v>0</v>
      </c>
      <c r="H202" s="180">
        <v>0</v>
      </c>
    </row>
    <row r="203" spans="1:8" x14ac:dyDescent="0.2">
      <c r="A203" s="180" t="s">
        <v>315</v>
      </c>
      <c r="B203" s="180" t="s">
        <v>447</v>
      </c>
      <c r="C203" s="180"/>
      <c r="D203" s="180"/>
      <c r="E203" s="180"/>
      <c r="F203" s="180"/>
      <c r="G203" s="180"/>
      <c r="H203" s="180"/>
    </row>
    <row r="204" spans="1:8" x14ac:dyDescent="0.2">
      <c r="A204" s="180" t="s">
        <v>315</v>
      </c>
      <c r="B204" s="180" t="s">
        <v>366</v>
      </c>
      <c r="C204" s="180">
        <v>40349531</v>
      </c>
      <c r="D204" s="180">
        <v>1712322</v>
      </c>
      <c r="E204" s="180">
        <v>1023744</v>
      </c>
      <c r="F204" s="180">
        <v>0</v>
      </c>
      <c r="G204" s="180">
        <v>0</v>
      </c>
      <c r="H204" s="180">
        <v>0</v>
      </c>
    </row>
    <row r="205" spans="1:8" x14ac:dyDescent="0.2">
      <c r="A205" s="180" t="s">
        <v>315</v>
      </c>
      <c r="B205" s="180" t="s">
        <v>367</v>
      </c>
      <c r="C205" s="180">
        <v>5550933.7100000009</v>
      </c>
      <c r="D205" s="180">
        <v>833376.37999999989</v>
      </c>
      <c r="E205" s="180">
        <v>3751746.49</v>
      </c>
      <c r="F205" s="180">
        <v>0</v>
      </c>
      <c r="G205" s="180">
        <v>0</v>
      </c>
      <c r="H205" s="180">
        <v>0</v>
      </c>
    </row>
    <row r="206" spans="1:8" x14ac:dyDescent="0.2">
      <c r="A206" s="180" t="s">
        <v>315</v>
      </c>
      <c r="B206" s="180" t="s">
        <v>368</v>
      </c>
      <c r="C206" s="180">
        <v>45900464.710000001</v>
      </c>
      <c r="D206" s="180">
        <v>2545698.38</v>
      </c>
      <c r="E206" s="180">
        <v>4775490.49</v>
      </c>
      <c r="F206" s="180">
        <v>0</v>
      </c>
      <c r="G206" s="180">
        <v>0</v>
      </c>
      <c r="H206" s="180">
        <v>0</v>
      </c>
    </row>
    <row r="207" spans="1:8" x14ac:dyDescent="0.2">
      <c r="A207" s="180" t="s">
        <v>316</v>
      </c>
      <c r="B207" s="180" t="s">
        <v>333</v>
      </c>
      <c r="C207" s="180">
        <v>1907258</v>
      </c>
      <c r="D207" s="180"/>
      <c r="E207" s="180">
        <v>392230</v>
      </c>
      <c r="F207" s="180">
        <v>0</v>
      </c>
      <c r="G207" s="180">
        <v>0</v>
      </c>
      <c r="H207" s="180">
        <v>0</v>
      </c>
    </row>
    <row r="208" spans="1:8" x14ac:dyDescent="0.2">
      <c r="A208" s="180" t="s">
        <v>316</v>
      </c>
      <c r="B208" s="180" t="s">
        <v>334</v>
      </c>
      <c r="C208" s="180">
        <v>37784</v>
      </c>
      <c r="D208" s="180"/>
      <c r="E208" s="180">
        <v>7770</v>
      </c>
      <c r="F208" s="180">
        <v>0</v>
      </c>
      <c r="G208" s="180">
        <v>0</v>
      </c>
      <c r="H208" s="180">
        <v>0</v>
      </c>
    </row>
    <row r="209" spans="1:8" x14ac:dyDescent="0.2">
      <c r="A209" s="180" t="s">
        <v>316</v>
      </c>
      <c r="B209" s="180" t="s">
        <v>335</v>
      </c>
      <c r="C209" s="180">
        <v>27869</v>
      </c>
      <c r="D209" s="180"/>
      <c r="E209" s="180"/>
      <c r="F209" s="180"/>
      <c r="G209" s="180"/>
      <c r="H209" s="180"/>
    </row>
    <row r="210" spans="1:8" x14ac:dyDescent="0.2">
      <c r="A210" s="180" t="s">
        <v>316</v>
      </c>
      <c r="B210" s="180" t="s">
        <v>336</v>
      </c>
      <c r="C210" s="180">
        <v>225000</v>
      </c>
      <c r="D210" s="180"/>
      <c r="E210" s="180"/>
      <c r="F210" s="180"/>
      <c r="G210" s="180"/>
      <c r="H210" s="180"/>
    </row>
    <row r="211" spans="1:8" x14ac:dyDescent="0.2">
      <c r="A211" s="180" t="s">
        <v>316</v>
      </c>
      <c r="B211" s="180" t="s">
        <v>337</v>
      </c>
      <c r="C211" s="180">
        <v>10000</v>
      </c>
      <c r="D211" s="180">
        <v>200</v>
      </c>
      <c r="E211" s="180"/>
      <c r="F211" s="180"/>
      <c r="G211" s="180"/>
      <c r="H211" s="180"/>
    </row>
    <row r="212" spans="1:8" x14ac:dyDescent="0.2">
      <c r="A212" s="180" t="s">
        <v>316</v>
      </c>
      <c r="B212" s="180" t="s">
        <v>338</v>
      </c>
      <c r="C212" s="180"/>
      <c r="D212" s="180"/>
      <c r="E212" s="180"/>
      <c r="F212" s="180"/>
      <c r="G212" s="180"/>
      <c r="H212" s="180"/>
    </row>
    <row r="213" spans="1:8" x14ac:dyDescent="0.2">
      <c r="A213" s="180" t="s">
        <v>316</v>
      </c>
      <c r="B213" s="180" t="s">
        <v>339</v>
      </c>
      <c r="C213" s="180"/>
      <c r="D213" s="180">
        <v>76000</v>
      </c>
      <c r="E213" s="180"/>
      <c r="F213" s="180"/>
      <c r="G213" s="180"/>
      <c r="H213" s="180"/>
    </row>
    <row r="214" spans="1:8" x14ac:dyDescent="0.2">
      <c r="A214" s="180" t="s">
        <v>316</v>
      </c>
      <c r="B214" s="180" t="s">
        <v>340</v>
      </c>
      <c r="C214" s="180">
        <v>80000</v>
      </c>
      <c r="D214" s="180"/>
      <c r="E214" s="180"/>
      <c r="F214" s="180"/>
      <c r="G214" s="180"/>
      <c r="H214" s="180"/>
    </row>
    <row r="215" spans="1:8" x14ac:dyDescent="0.2">
      <c r="A215" s="180" t="s">
        <v>316</v>
      </c>
      <c r="B215" s="180" t="s">
        <v>341</v>
      </c>
      <c r="C215" s="180"/>
      <c r="D215" s="180"/>
      <c r="E215" s="180"/>
      <c r="F215" s="180"/>
      <c r="G215" s="180"/>
      <c r="H215" s="180"/>
    </row>
    <row r="216" spans="1:8" x14ac:dyDescent="0.2">
      <c r="A216" s="180" t="s">
        <v>316</v>
      </c>
      <c r="B216" s="180" t="s">
        <v>342</v>
      </c>
      <c r="C216" s="180">
        <v>1968396</v>
      </c>
      <c r="D216" s="180"/>
      <c r="E216" s="180"/>
      <c r="F216" s="180"/>
      <c r="G216" s="180"/>
      <c r="H216" s="180"/>
    </row>
    <row r="217" spans="1:8" x14ac:dyDescent="0.2">
      <c r="A217" s="180" t="s">
        <v>316</v>
      </c>
      <c r="B217" s="180" t="s">
        <v>343</v>
      </c>
      <c r="C217" s="180">
        <v>5176</v>
      </c>
      <c r="D217" s="180"/>
      <c r="E217" s="180"/>
      <c r="F217" s="180"/>
      <c r="G217" s="180"/>
      <c r="H217" s="180"/>
    </row>
    <row r="218" spans="1:8" x14ac:dyDescent="0.2">
      <c r="A218" s="180" t="s">
        <v>316</v>
      </c>
      <c r="B218" s="180" t="s">
        <v>344</v>
      </c>
      <c r="C218" s="180">
        <v>25000</v>
      </c>
      <c r="D218" s="180"/>
      <c r="E218" s="180"/>
      <c r="F218" s="180"/>
      <c r="G218" s="180"/>
      <c r="H218" s="180"/>
    </row>
    <row r="219" spans="1:8" x14ac:dyDescent="0.2">
      <c r="A219" s="180" t="s">
        <v>316</v>
      </c>
      <c r="B219" s="180" t="s">
        <v>475</v>
      </c>
      <c r="C219" s="180">
        <v>7518</v>
      </c>
      <c r="D219" s="180"/>
      <c r="E219" s="180">
        <v>1546</v>
      </c>
      <c r="F219" s="180">
        <v>0</v>
      </c>
      <c r="G219" s="180">
        <v>0</v>
      </c>
      <c r="H219" s="180">
        <v>0</v>
      </c>
    </row>
    <row r="220" spans="1:8" x14ac:dyDescent="0.2">
      <c r="A220" s="180" t="s">
        <v>316</v>
      </c>
      <c r="B220" s="180" t="s">
        <v>332</v>
      </c>
      <c r="C220" s="180">
        <v>60000</v>
      </c>
      <c r="D220" s="180"/>
      <c r="E220" s="180"/>
      <c r="F220" s="180"/>
      <c r="G220" s="180"/>
      <c r="H220" s="180"/>
    </row>
    <row r="221" spans="1:8" x14ac:dyDescent="0.2">
      <c r="A221" s="180" t="s">
        <v>316</v>
      </c>
      <c r="B221" s="180" t="s">
        <v>407</v>
      </c>
      <c r="C221" s="180">
        <v>100000</v>
      </c>
      <c r="D221" s="180"/>
      <c r="E221" s="180"/>
      <c r="F221" s="180"/>
      <c r="G221" s="180"/>
      <c r="H221" s="180"/>
    </row>
    <row r="222" spans="1:8" x14ac:dyDescent="0.2">
      <c r="A222" s="180" t="s">
        <v>316</v>
      </c>
      <c r="B222" s="180" t="s">
        <v>345</v>
      </c>
      <c r="C222" s="180">
        <v>4454001</v>
      </c>
      <c r="D222" s="180">
        <v>76200</v>
      </c>
      <c r="E222" s="180">
        <v>401546</v>
      </c>
      <c r="F222" s="180">
        <v>0</v>
      </c>
      <c r="G222" s="180">
        <v>0</v>
      </c>
      <c r="H222" s="180">
        <v>0</v>
      </c>
    </row>
    <row r="223" spans="1:8" x14ac:dyDescent="0.2">
      <c r="A223" s="180" t="s">
        <v>316</v>
      </c>
      <c r="B223" s="180" t="s">
        <v>346</v>
      </c>
      <c r="C223" s="180"/>
      <c r="D223" s="180"/>
      <c r="E223" s="180"/>
      <c r="F223" s="180"/>
      <c r="G223" s="180"/>
      <c r="H223" s="180"/>
    </row>
    <row r="224" spans="1:8" x14ac:dyDescent="0.2">
      <c r="A224" s="180" t="s">
        <v>316</v>
      </c>
      <c r="B224" s="180" t="s">
        <v>446</v>
      </c>
      <c r="C224" s="180"/>
      <c r="D224" s="180"/>
      <c r="E224" s="180"/>
      <c r="F224" s="180"/>
      <c r="G224" s="180"/>
      <c r="H224" s="180"/>
    </row>
    <row r="225" spans="1:8" x14ac:dyDescent="0.2">
      <c r="A225" s="180" t="s">
        <v>316</v>
      </c>
      <c r="B225" s="180" t="s">
        <v>347</v>
      </c>
      <c r="C225" s="180"/>
      <c r="D225" s="180"/>
      <c r="E225" s="180"/>
      <c r="F225" s="180"/>
      <c r="G225" s="180"/>
      <c r="H225" s="180"/>
    </row>
    <row r="226" spans="1:8" x14ac:dyDescent="0.2">
      <c r="A226" s="180" t="s">
        <v>316</v>
      </c>
      <c r="B226" s="180" t="s">
        <v>348</v>
      </c>
      <c r="C226" s="180">
        <v>4454001</v>
      </c>
      <c r="D226" s="180">
        <v>76200</v>
      </c>
      <c r="E226" s="180">
        <v>401546</v>
      </c>
      <c r="F226" s="180">
        <v>0</v>
      </c>
      <c r="G226" s="180">
        <v>0</v>
      </c>
      <c r="H226" s="180">
        <v>0</v>
      </c>
    </row>
    <row r="227" spans="1:8" x14ac:dyDescent="0.2">
      <c r="A227" s="180" t="s">
        <v>316</v>
      </c>
      <c r="B227" s="180" t="s">
        <v>349</v>
      </c>
      <c r="C227" s="180">
        <v>1710017.0300000005</v>
      </c>
      <c r="D227" s="180">
        <v>5933.8000000000029</v>
      </c>
      <c r="E227" s="180">
        <v>705471.1399999999</v>
      </c>
      <c r="F227" s="180">
        <v>0</v>
      </c>
      <c r="G227" s="180">
        <v>0</v>
      </c>
      <c r="H227" s="180">
        <v>0</v>
      </c>
    </row>
    <row r="228" spans="1:8" x14ac:dyDescent="0.2">
      <c r="A228" s="180" t="s">
        <v>316</v>
      </c>
      <c r="B228" s="180" t="s">
        <v>350</v>
      </c>
      <c r="C228" s="180">
        <v>6164018.0300000003</v>
      </c>
      <c r="D228" s="180">
        <v>82133.8</v>
      </c>
      <c r="E228" s="180">
        <v>1107017.1399999999</v>
      </c>
      <c r="F228" s="180">
        <v>0</v>
      </c>
      <c r="G228" s="180">
        <v>0</v>
      </c>
      <c r="H228" s="180">
        <v>0</v>
      </c>
    </row>
    <row r="229" spans="1:8" x14ac:dyDescent="0.2">
      <c r="A229" s="180" t="s">
        <v>316</v>
      </c>
      <c r="B229" s="180" t="s">
        <v>376</v>
      </c>
      <c r="C229" s="180"/>
      <c r="D229" s="180"/>
      <c r="E229" s="180"/>
      <c r="F229" s="180"/>
      <c r="G229" s="180"/>
      <c r="H229" s="180"/>
    </row>
    <row r="230" spans="1:8" x14ac:dyDescent="0.2">
      <c r="A230" s="180" t="s">
        <v>316</v>
      </c>
      <c r="B230" s="180" t="s">
        <v>377</v>
      </c>
      <c r="C230" s="180">
        <v>3200000</v>
      </c>
      <c r="D230" s="180">
        <v>81000</v>
      </c>
      <c r="E230" s="180">
        <v>76000</v>
      </c>
      <c r="F230" s="180"/>
      <c r="G230" s="180"/>
      <c r="H230" s="180"/>
    </row>
    <row r="231" spans="1:8" x14ac:dyDescent="0.2">
      <c r="A231" s="180" t="s">
        <v>316</v>
      </c>
      <c r="B231" s="180" t="s">
        <v>352</v>
      </c>
      <c r="C231" s="180">
        <v>155000</v>
      </c>
      <c r="D231" s="180"/>
      <c r="E231" s="180"/>
      <c r="F231" s="180"/>
      <c r="G231" s="180"/>
      <c r="H231" s="180"/>
    </row>
    <row r="232" spans="1:8" x14ac:dyDescent="0.2">
      <c r="A232" s="180" t="s">
        <v>316</v>
      </c>
      <c r="B232" s="180" t="s">
        <v>353</v>
      </c>
      <c r="C232" s="180">
        <v>250000</v>
      </c>
      <c r="D232" s="180"/>
      <c r="E232" s="180"/>
      <c r="F232" s="180"/>
      <c r="G232" s="180"/>
      <c r="H232" s="180"/>
    </row>
    <row r="233" spans="1:8" x14ac:dyDescent="0.2">
      <c r="A233" s="180" t="s">
        <v>316</v>
      </c>
      <c r="B233" s="180" t="s">
        <v>354</v>
      </c>
      <c r="C233" s="180">
        <v>140000</v>
      </c>
      <c r="D233" s="180"/>
      <c r="E233" s="180"/>
      <c r="F233" s="180"/>
      <c r="G233" s="180"/>
      <c r="H233" s="180"/>
    </row>
    <row r="234" spans="1:8" x14ac:dyDescent="0.2">
      <c r="A234" s="180" t="s">
        <v>316</v>
      </c>
      <c r="B234" s="180" t="s">
        <v>408</v>
      </c>
      <c r="C234" s="180">
        <v>186000</v>
      </c>
      <c r="D234" s="180"/>
      <c r="E234" s="180"/>
      <c r="F234" s="180"/>
      <c r="G234" s="180"/>
      <c r="H234" s="180"/>
    </row>
    <row r="235" spans="1:8" x14ac:dyDescent="0.2">
      <c r="A235" s="180" t="s">
        <v>316</v>
      </c>
      <c r="B235" s="180" t="s">
        <v>423</v>
      </c>
      <c r="C235" s="180">
        <v>83000</v>
      </c>
      <c r="D235" s="180"/>
      <c r="E235" s="180"/>
      <c r="F235" s="180"/>
      <c r="G235" s="180"/>
      <c r="H235" s="180"/>
    </row>
    <row r="236" spans="1:8" x14ac:dyDescent="0.2">
      <c r="A236" s="180" t="s">
        <v>316</v>
      </c>
      <c r="B236" s="180" t="s">
        <v>355</v>
      </c>
      <c r="C236" s="180">
        <v>475000</v>
      </c>
      <c r="D236" s="180"/>
      <c r="E236" s="180">
        <v>130000</v>
      </c>
      <c r="F236" s="180"/>
      <c r="G236" s="180"/>
      <c r="H236" s="180"/>
    </row>
    <row r="237" spans="1:8" x14ac:dyDescent="0.2">
      <c r="A237" s="180" t="s">
        <v>316</v>
      </c>
      <c r="B237" s="180" t="s">
        <v>356</v>
      </c>
      <c r="C237" s="180">
        <v>225000</v>
      </c>
      <c r="D237" s="180"/>
      <c r="E237" s="180">
        <v>22000</v>
      </c>
      <c r="F237" s="180"/>
      <c r="G237" s="180"/>
      <c r="H237" s="180"/>
    </row>
    <row r="238" spans="1:8" x14ac:dyDescent="0.2">
      <c r="A238" s="180" t="s">
        <v>316</v>
      </c>
      <c r="B238" s="180" t="s">
        <v>409</v>
      </c>
      <c r="C238" s="180"/>
      <c r="D238" s="180"/>
      <c r="E238" s="180"/>
      <c r="F238" s="180"/>
      <c r="G238" s="180"/>
      <c r="H238" s="180"/>
    </row>
    <row r="239" spans="1:8" x14ac:dyDescent="0.2">
      <c r="A239" s="180" t="s">
        <v>316</v>
      </c>
      <c r="B239" s="180" t="s">
        <v>378</v>
      </c>
      <c r="C239" s="180"/>
      <c r="D239" s="180"/>
      <c r="E239" s="180"/>
      <c r="F239" s="180"/>
      <c r="G239" s="180"/>
      <c r="H239" s="180"/>
    </row>
    <row r="240" spans="1:8" x14ac:dyDescent="0.2">
      <c r="A240" s="180" t="s">
        <v>316</v>
      </c>
      <c r="B240" s="180" t="s">
        <v>360</v>
      </c>
      <c r="C240" s="180"/>
      <c r="D240" s="180"/>
      <c r="E240" s="180"/>
      <c r="F240" s="180"/>
      <c r="G240" s="180"/>
      <c r="H240" s="180"/>
    </row>
    <row r="241" spans="1:8" x14ac:dyDescent="0.2">
      <c r="A241" s="180" t="s">
        <v>316</v>
      </c>
      <c r="B241" s="180" t="s">
        <v>379</v>
      </c>
      <c r="C241" s="180"/>
      <c r="D241" s="180"/>
      <c r="E241" s="180"/>
      <c r="F241" s="180"/>
      <c r="G241" s="180"/>
      <c r="H241" s="180"/>
    </row>
    <row r="242" spans="1:8" x14ac:dyDescent="0.2">
      <c r="A242" s="180" t="s">
        <v>316</v>
      </c>
      <c r="B242" s="180" t="s">
        <v>362</v>
      </c>
      <c r="C242" s="180">
        <v>194484</v>
      </c>
      <c r="D242" s="180"/>
      <c r="E242" s="180"/>
      <c r="F242" s="180"/>
      <c r="G242" s="180"/>
      <c r="H242" s="180"/>
    </row>
    <row r="243" spans="1:8" x14ac:dyDescent="0.2">
      <c r="A243" s="180" t="s">
        <v>316</v>
      </c>
      <c r="B243" s="180" t="s">
        <v>365</v>
      </c>
      <c r="C243" s="180">
        <v>4908484</v>
      </c>
      <c r="D243" s="180">
        <v>81000</v>
      </c>
      <c r="E243" s="180">
        <v>228000</v>
      </c>
      <c r="F243" s="180">
        <v>0</v>
      </c>
      <c r="G243" s="180">
        <v>0</v>
      </c>
      <c r="H243" s="180">
        <v>0</v>
      </c>
    </row>
    <row r="244" spans="1:8" x14ac:dyDescent="0.2">
      <c r="A244" s="180" t="s">
        <v>316</v>
      </c>
      <c r="B244" s="180" t="s">
        <v>447</v>
      </c>
      <c r="C244" s="180"/>
      <c r="D244" s="180"/>
      <c r="E244" s="180"/>
      <c r="F244" s="180"/>
      <c r="G244" s="180"/>
      <c r="H244" s="180"/>
    </row>
    <row r="245" spans="1:8" x14ac:dyDescent="0.2">
      <c r="A245" s="180" t="s">
        <v>316</v>
      </c>
      <c r="B245" s="180" t="s">
        <v>366</v>
      </c>
      <c r="C245" s="180">
        <v>4908484</v>
      </c>
      <c r="D245" s="180">
        <v>81000</v>
      </c>
      <c r="E245" s="180">
        <v>228000</v>
      </c>
      <c r="F245" s="180">
        <v>0</v>
      </c>
      <c r="G245" s="180">
        <v>0</v>
      </c>
      <c r="H245" s="180">
        <v>0</v>
      </c>
    </row>
    <row r="246" spans="1:8" x14ac:dyDescent="0.2">
      <c r="A246" s="180" t="s">
        <v>316</v>
      </c>
      <c r="B246" s="180" t="s">
        <v>367</v>
      </c>
      <c r="C246" s="180">
        <v>1255534.0300000005</v>
      </c>
      <c r="D246" s="180">
        <v>1133.8000000000029</v>
      </c>
      <c r="E246" s="180">
        <v>879017.1399999999</v>
      </c>
      <c r="F246" s="180">
        <v>0</v>
      </c>
      <c r="G246" s="180">
        <v>0</v>
      </c>
      <c r="H246" s="180">
        <v>0</v>
      </c>
    </row>
    <row r="247" spans="1:8" x14ac:dyDescent="0.2">
      <c r="A247" s="180" t="s">
        <v>316</v>
      </c>
      <c r="B247" s="180" t="s">
        <v>368</v>
      </c>
      <c r="C247" s="180">
        <v>6164018.0300000003</v>
      </c>
      <c r="D247" s="180">
        <v>82133.8</v>
      </c>
      <c r="E247" s="180">
        <v>1107017.1399999999</v>
      </c>
      <c r="F247" s="180">
        <v>0</v>
      </c>
      <c r="G247" s="180">
        <v>0</v>
      </c>
      <c r="H247" s="180">
        <v>0</v>
      </c>
    </row>
    <row r="248" spans="1:8" x14ac:dyDescent="0.2">
      <c r="A248" s="180" t="s">
        <v>317</v>
      </c>
      <c r="B248" s="180" t="s">
        <v>333</v>
      </c>
      <c r="C248" s="180">
        <v>3551567</v>
      </c>
      <c r="D248" s="180"/>
      <c r="E248" s="180">
        <v>171858</v>
      </c>
      <c r="F248" s="180">
        <v>0</v>
      </c>
      <c r="G248" s="180">
        <v>0</v>
      </c>
      <c r="H248" s="180">
        <v>0</v>
      </c>
    </row>
    <row r="249" spans="1:8" x14ac:dyDescent="0.2">
      <c r="A249" s="180" t="s">
        <v>317</v>
      </c>
      <c r="B249" s="180" t="s">
        <v>334</v>
      </c>
      <c r="C249" s="180">
        <v>64757</v>
      </c>
      <c r="D249" s="180"/>
      <c r="E249" s="180">
        <v>3142</v>
      </c>
      <c r="F249" s="180">
        <v>0</v>
      </c>
      <c r="G249" s="180">
        <v>0</v>
      </c>
      <c r="H249" s="180">
        <v>0</v>
      </c>
    </row>
    <row r="250" spans="1:8" x14ac:dyDescent="0.2">
      <c r="A250" s="180" t="s">
        <v>317</v>
      </c>
      <c r="B250" s="180" t="s">
        <v>335</v>
      </c>
      <c r="C250" s="180">
        <v>509648</v>
      </c>
      <c r="D250" s="180"/>
      <c r="E250" s="180"/>
      <c r="F250" s="180"/>
      <c r="G250" s="180"/>
      <c r="H250" s="180"/>
    </row>
    <row r="251" spans="1:8" x14ac:dyDescent="0.2">
      <c r="A251" s="180" t="s">
        <v>317</v>
      </c>
      <c r="B251" s="180" t="s">
        <v>336</v>
      </c>
      <c r="C251" s="180">
        <v>378322</v>
      </c>
      <c r="D251" s="180">
        <v>0</v>
      </c>
      <c r="E251" s="180"/>
      <c r="F251" s="180"/>
      <c r="G251" s="180"/>
      <c r="H251" s="180"/>
    </row>
    <row r="252" spans="1:8" x14ac:dyDescent="0.2">
      <c r="A252" s="180" t="s">
        <v>317</v>
      </c>
      <c r="B252" s="180" t="s">
        <v>337</v>
      </c>
      <c r="C252" s="180">
        <v>15000</v>
      </c>
      <c r="D252" s="180">
        <v>500</v>
      </c>
      <c r="E252" s="180">
        <v>550</v>
      </c>
      <c r="F252" s="180"/>
      <c r="G252" s="180"/>
      <c r="H252" s="180"/>
    </row>
    <row r="253" spans="1:8" x14ac:dyDescent="0.2">
      <c r="A253" s="180" t="s">
        <v>317</v>
      </c>
      <c r="B253" s="180" t="s">
        <v>338</v>
      </c>
      <c r="C253" s="180"/>
      <c r="D253" s="180"/>
      <c r="E253" s="180"/>
      <c r="F253" s="180"/>
      <c r="G253" s="180"/>
      <c r="H253" s="180"/>
    </row>
    <row r="254" spans="1:8" x14ac:dyDescent="0.2">
      <c r="A254" s="180" t="s">
        <v>317</v>
      </c>
      <c r="B254" s="180" t="s">
        <v>339</v>
      </c>
      <c r="C254" s="180">
        <v>2930</v>
      </c>
      <c r="D254" s="180">
        <v>171303</v>
      </c>
      <c r="E254" s="180"/>
      <c r="F254" s="180"/>
      <c r="G254" s="180"/>
      <c r="H254" s="180"/>
    </row>
    <row r="255" spans="1:8" x14ac:dyDescent="0.2">
      <c r="A255" s="180" t="s">
        <v>317</v>
      </c>
      <c r="B255" s="180" t="s">
        <v>340</v>
      </c>
      <c r="C255" s="180">
        <v>103860</v>
      </c>
      <c r="D255" s="180">
        <v>24750</v>
      </c>
      <c r="E255" s="180">
        <v>180</v>
      </c>
      <c r="F255" s="180"/>
      <c r="G255" s="180"/>
      <c r="H255" s="180"/>
    </row>
    <row r="256" spans="1:8" x14ac:dyDescent="0.2">
      <c r="A256" s="180" t="s">
        <v>317</v>
      </c>
      <c r="B256" s="180" t="s">
        <v>341</v>
      </c>
      <c r="C256" s="180">
        <v>0</v>
      </c>
      <c r="D256" s="180">
        <v>0</v>
      </c>
      <c r="E256" s="180">
        <v>0</v>
      </c>
      <c r="F256" s="180"/>
      <c r="G256" s="180"/>
      <c r="H256" s="180"/>
    </row>
    <row r="257" spans="1:8" x14ac:dyDescent="0.2">
      <c r="A257" s="180" t="s">
        <v>317</v>
      </c>
      <c r="B257" s="180" t="s">
        <v>342</v>
      </c>
      <c r="C257" s="180">
        <v>10277117</v>
      </c>
      <c r="D257" s="180"/>
      <c r="E257" s="180"/>
      <c r="F257" s="180"/>
      <c r="G257" s="180"/>
      <c r="H257" s="180"/>
    </row>
    <row r="258" spans="1:8" x14ac:dyDescent="0.2">
      <c r="A258" s="180" t="s">
        <v>317</v>
      </c>
      <c r="B258" s="180" t="s">
        <v>343</v>
      </c>
      <c r="C258" s="180">
        <v>59265</v>
      </c>
      <c r="D258" s="180"/>
      <c r="E258" s="180"/>
      <c r="F258" s="180"/>
      <c r="G258" s="180"/>
      <c r="H258" s="180"/>
    </row>
    <row r="259" spans="1:8" x14ac:dyDescent="0.2">
      <c r="A259" s="180" t="s">
        <v>317</v>
      </c>
      <c r="B259" s="180" t="s">
        <v>344</v>
      </c>
      <c r="C259" s="180">
        <v>48370</v>
      </c>
      <c r="D259" s="180"/>
      <c r="E259" s="180">
        <v>30</v>
      </c>
      <c r="F259" s="180"/>
      <c r="G259" s="180"/>
      <c r="H259" s="180"/>
    </row>
    <row r="260" spans="1:8" x14ac:dyDescent="0.2">
      <c r="A260" s="180" t="s">
        <v>317</v>
      </c>
      <c r="B260" s="180" t="s">
        <v>475</v>
      </c>
      <c r="C260" s="180">
        <v>31064</v>
      </c>
      <c r="D260" s="180"/>
      <c r="E260" s="180">
        <v>1507</v>
      </c>
      <c r="F260" s="180">
        <v>0</v>
      </c>
      <c r="G260" s="180">
        <v>0</v>
      </c>
      <c r="H260" s="180">
        <v>0</v>
      </c>
    </row>
    <row r="261" spans="1:8" x14ac:dyDescent="0.2">
      <c r="A261" s="180" t="s">
        <v>317</v>
      </c>
      <c r="B261" s="180" t="s">
        <v>332</v>
      </c>
      <c r="C261" s="180">
        <v>286492</v>
      </c>
      <c r="D261" s="180"/>
      <c r="E261" s="180"/>
      <c r="F261" s="180"/>
      <c r="G261" s="180"/>
      <c r="H261" s="180"/>
    </row>
    <row r="262" spans="1:8" x14ac:dyDescent="0.2">
      <c r="A262" s="180" t="s">
        <v>317</v>
      </c>
      <c r="B262" s="180" t="s">
        <v>407</v>
      </c>
      <c r="C262" s="180">
        <v>392400</v>
      </c>
      <c r="D262" s="180"/>
      <c r="E262" s="180">
        <v>0</v>
      </c>
      <c r="F262" s="180"/>
      <c r="G262" s="180"/>
      <c r="H262" s="180"/>
    </row>
    <row r="263" spans="1:8" x14ac:dyDescent="0.2">
      <c r="A263" s="180" t="s">
        <v>317</v>
      </c>
      <c r="B263" s="180" t="s">
        <v>345</v>
      </c>
      <c r="C263" s="180">
        <v>15720792</v>
      </c>
      <c r="D263" s="180">
        <v>196553</v>
      </c>
      <c r="E263" s="180">
        <v>177267</v>
      </c>
      <c r="F263" s="180">
        <v>0</v>
      </c>
      <c r="G263" s="180">
        <v>0</v>
      </c>
      <c r="H263" s="180">
        <v>0</v>
      </c>
    </row>
    <row r="264" spans="1:8" x14ac:dyDescent="0.2">
      <c r="A264" s="180" t="s">
        <v>317</v>
      </c>
      <c r="B264" s="180" t="s">
        <v>346</v>
      </c>
      <c r="C264" s="180">
        <v>0</v>
      </c>
      <c r="D264" s="180"/>
      <c r="E264" s="180"/>
      <c r="F264" s="180"/>
      <c r="G264" s="180"/>
      <c r="H264" s="180"/>
    </row>
    <row r="265" spans="1:8" x14ac:dyDescent="0.2">
      <c r="A265" s="180" t="s">
        <v>317</v>
      </c>
      <c r="B265" s="180" t="s">
        <v>446</v>
      </c>
      <c r="C265" s="180">
        <v>10000</v>
      </c>
      <c r="D265" s="180">
        <v>0</v>
      </c>
      <c r="E265" s="180">
        <v>0</v>
      </c>
      <c r="F265" s="180"/>
      <c r="G265" s="180"/>
      <c r="H265" s="180"/>
    </row>
    <row r="266" spans="1:8" x14ac:dyDescent="0.2">
      <c r="A266" s="180" t="s">
        <v>317</v>
      </c>
      <c r="B266" s="180" t="s">
        <v>347</v>
      </c>
      <c r="C266" s="180">
        <v>1000</v>
      </c>
      <c r="D266" s="180">
        <v>0</v>
      </c>
      <c r="E266" s="180"/>
      <c r="F266" s="180"/>
      <c r="G266" s="180"/>
      <c r="H266" s="180"/>
    </row>
    <row r="267" spans="1:8" x14ac:dyDescent="0.2">
      <c r="A267" s="180" t="s">
        <v>317</v>
      </c>
      <c r="B267" s="180" t="s">
        <v>348</v>
      </c>
      <c r="C267" s="180">
        <v>15731792</v>
      </c>
      <c r="D267" s="180">
        <v>196553</v>
      </c>
      <c r="E267" s="180">
        <v>177267</v>
      </c>
      <c r="F267" s="180">
        <v>0</v>
      </c>
      <c r="G267" s="180">
        <v>0</v>
      </c>
      <c r="H267" s="180">
        <v>0</v>
      </c>
    </row>
    <row r="268" spans="1:8" x14ac:dyDescent="0.2">
      <c r="A268" s="180" t="s">
        <v>317</v>
      </c>
      <c r="B268" s="180" t="s">
        <v>349</v>
      </c>
      <c r="C268" s="180">
        <v>4501754.8500000015</v>
      </c>
      <c r="D268" s="180">
        <v>37277.290000000095</v>
      </c>
      <c r="E268" s="180">
        <v>283464.61</v>
      </c>
      <c r="F268" s="180">
        <v>0</v>
      </c>
      <c r="G268" s="180">
        <v>0</v>
      </c>
      <c r="H268" s="180">
        <v>0</v>
      </c>
    </row>
    <row r="269" spans="1:8" x14ac:dyDescent="0.2">
      <c r="A269" s="180" t="s">
        <v>317</v>
      </c>
      <c r="B269" s="180" t="s">
        <v>350</v>
      </c>
      <c r="C269" s="180">
        <v>20233546.850000001</v>
      </c>
      <c r="D269" s="180">
        <v>233830.2900000001</v>
      </c>
      <c r="E269" s="180">
        <v>460731.61</v>
      </c>
      <c r="F269" s="180">
        <v>0</v>
      </c>
      <c r="G269" s="180">
        <v>0</v>
      </c>
      <c r="H269" s="180">
        <v>0</v>
      </c>
    </row>
    <row r="270" spans="1:8" x14ac:dyDescent="0.2">
      <c r="A270" s="180" t="s">
        <v>317</v>
      </c>
      <c r="B270" s="180" t="s">
        <v>376</v>
      </c>
      <c r="C270" s="180"/>
      <c r="D270" s="180"/>
      <c r="E270" s="180"/>
      <c r="F270" s="180"/>
      <c r="G270" s="180"/>
      <c r="H270" s="180"/>
    </row>
    <row r="271" spans="1:8" x14ac:dyDescent="0.2">
      <c r="A271" s="180" t="s">
        <v>317</v>
      </c>
      <c r="B271" s="180" t="s">
        <v>377</v>
      </c>
      <c r="C271" s="180">
        <v>10458152</v>
      </c>
      <c r="D271" s="180">
        <v>205149</v>
      </c>
      <c r="E271" s="180">
        <v>39821</v>
      </c>
      <c r="F271" s="180"/>
      <c r="G271" s="180"/>
      <c r="H271" s="180"/>
    </row>
    <row r="272" spans="1:8" x14ac:dyDescent="0.2">
      <c r="A272" s="180" t="s">
        <v>317</v>
      </c>
      <c r="B272" s="180" t="s">
        <v>352</v>
      </c>
      <c r="C272" s="180">
        <v>414358</v>
      </c>
      <c r="D272" s="180">
        <v>0</v>
      </c>
      <c r="E272" s="180">
        <v>1453</v>
      </c>
      <c r="F272" s="180"/>
      <c r="G272" s="180"/>
      <c r="H272" s="180"/>
    </row>
    <row r="273" spans="1:8" x14ac:dyDescent="0.2">
      <c r="A273" s="180" t="s">
        <v>317</v>
      </c>
      <c r="B273" s="180" t="s">
        <v>353</v>
      </c>
      <c r="C273" s="180">
        <v>687756</v>
      </c>
      <c r="D273" s="180">
        <v>4005</v>
      </c>
      <c r="E273" s="180">
        <v>969</v>
      </c>
      <c r="F273" s="180"/>
      <c r="G273" s="180"/>
      <c r="H273" s="180"/>
    </row>
    <row r="274" spans="1:8" x14ac:dyDescent="0.2">
      <c r="A274" s="180" t="s">
        <v>317</v>
      </c>
      <c r="B274" s="180" t="s">
        <v>354</v>
      </c>
      <c r="C274" s="180">
        <v>553598</v>
      </c>
      <c r="D274" s="180">
        <v>0</v>
      </c>
      <c r="E274" s="180">
        <v>606</v>
      </c>
      <c r="F274" s="180"/>
      <c r="G274" s="180"/>
      <c r="H274" s="180"/>
    </row>
    <row r="275" spans="1:8" x14ac:dyDescent="0.2">
      <c r="A275" s="180" t="s">
        <v>317</v>
      </c>
      <c r="B275" s="180" t="s">
        <v>408</v>
      </c>
      <c r="C275" s="180">
        <v>935868</v>
      </c>
      <c r="D275" s="180">
        <v>40</v>
      </c>
      <c r="E275" s="180">
        <v>2789</v>
      </c>
      <c r="F275" s="180"/>
      <c r="G275" s="180"/>
      <c r="H275" s="180"/>
    </row>
    <row r="276" spans="1:8" x14ac:dyDescent="0.2">
      <c r="A276" s="180" t="s">
        <v>317</v>
      </c>
      <c r="B276" s="180" t="s">
        <v>423</v>
      </c>
      <c r="C276" s="180">
        <v>189688</v>
      </c>
      <c r="D276" s="180">
        <v>615</v>
      </c>
      <c r="E276" s="180">
        <v>363</v>
      </c>
      <c r="F276" s="180"/>
      <c r="G276" s="180"/>
      <c r="H276" s="180"/>
    </row>
    <row r="277" spans="1:8" x14ac:dyDescent="0.2">
      <c r="A277" s="180" t="s">
        <v>317</v>
      </c>
      <c r="B277" s="180" t="s">
        <v>355</v>
      </c>
      <c r="C277" s="180">
        <v>1065259</v>
      </c>
      <c r="D277" s="180">
        <v>13305</v>
      </c>
      <c r="E277" s="180">
        <v>79648</v>
      </c>
      <c r="F277" s="180"/>
      <c r="G277" s="180"/>
      <c r="H277" s="180"/>
    </row>
    <row r="278" spans="1:8" x14ac:dyDescent="0.2">
      <c r="A278" s="180" t="s">
        <v>317</v>
      </c>
      <c r="B278" s="180" t="s">
        <v>356</v>
      </c>
      <c r="C278" s="180">
        <v>302569</v>
      </c>
      <c r="D278" s="180">
        <v>4537</v>
      </c>
      <c r="E278" s="180">
        <v>25267</v>
      </c>
      <c r="F278" s="180"/>
      <c r="G278" s="180"/>
      <c r="H278" s="180"/>
    </row>
    <row r="279" spans="1:8" x14ac:dyDescent="0.2">
      <c r="A279" s="180" t="s">
        <v>317</v>
      </c>
      <c r="B279" s="180" t="s">
        <v>409</v>
      </c>
      <c r="C279" s="180"/>
      <c r="D279" s="180"/>
      <c r="E279" s="180"/>
      <c r="F279" s="180"/>
      <c r="G279" s="180"/>
      <c r="H279" s="180"/>
    </row>
    <row r="280" spans="1:8" x14ac:dyDescent="0.2">
      <c r="A280" s="180" t="s">
        <v>317</v>
      </c>
      <c r="B280" s="180" t="s">
        <v>378</v>
      </c>
      <c r="C280" s="180">
        <v>4073</v>
      </c>
      <c r="D280" s="180"/>
      <c r="E280" s="180">
        <v>0</v>
      </c>
      <c r="F280" s="180"/>
      <c r="G280" s="180"/>
      <c r="H280" s="180"/>
    </row>
    <row r="281" spans="1:8" x14ac:dyDescent="0.2">
      <c r="A281" s="180" t="s">
        <v>317</v>
      </c>
      <c r="B281" s="180" t="s">
        <v>360</v>
      </c>
      <c r="C281" s="180"/>
      <c r="D281" s="180"/>
      <c r="E281" s="180">
        <v>0</v>
      </c>
      <c r="F281" s="180"/>
      <c r="G281" s="180"/>
      <c r="H281" s="180"/>
    </row>
    <row r="282" spans="1:8" x14ac:dyDescent="0.2">
      <c r="A282" s="180" t="s">
        <v>317</v>
      </c>
      <c r="B282" s="180" t="s">
        <v>379</v>
      </c>
      <c r="C282" s="180"/>
      <c r="D282" s="180"/>
      <c r="E282" s="180"/>
      <c r="F282" s="180"/>
      <c r="G282" s="180"/>
      <c r="H282" s="180"/>
    </row>
    <row r="283" spans="1:8" x14ac:dyDescent="0.2">
      <c r="A283" s="180" t="s">
        <v>317</v>
      </c>
      <c r="B283" s="180" t="s">
        <v>362</v>
      </c>
      <c r="C283" s="180">
        <v>639828</v>
      </c>
      <c r="D283" s="180"/>
      <c r="E283" s="180"/>
      <c r="F283" s="180"/>
      <c r="G283" s="180"/>
      <c r="H283" s="180"/>
    </row>
    <row r="284" spans="1:8" x14ac:dyDescent="0.2">
      <c r="A284" s="180" t="s">
        <v>317</v>
      </c>
      <c r="B284" s="180" t="s">
        <v>365</v>
      </c>
      <c r="C284" s="180">
        <v>15251149</v>
      </c>
      <c r="D284" s="180">
        <v>227651</v>
      </c>
      <c r="E284" s="180">
        <v>150916</v>
      </c>
      <c r="F284" s="180">
        <v>0</v>
      </c>
      <c r="G284" s="180">
        <v>0</v>
      </c>
      <c r="H284" s="180">
        <v>0</v>
      </c>
    </row>
    <row r="285" spans="1:8" x14ac:dyDescent="0.2">
      <c r="A285" s="180" t="s">
        <v>317</v>
      </c>
      <c r="B285" s="180" t="s">
        <v>447</v>
      </c>
      <c r="C285" s="180">
        <v>0</v>
      </c>
      <c r="D285" s="180">
        <v>0</v>
      </c>
      <c r="E285" s="180">
        <v>0</v>
      </c>
      <c r="F285" s="180"/>
      <c r="G285" s="180"/>
      <c r="H285" s="180"/>
    </row>
    <row r="286" spans="1:8" x14ac:dyDescent="0.2">
      <c r="A286" s="180" t="s">
        <v>317</v>
      </c>
      <c r="B286" s="180" t="s">
        <v>366</v>
      </c>
      <c r="C286" s="180">
        <v>15251149</v>
      </c>
      <c r="D286" s="180">
        <v>227651</v>
      </c>
      <c r="E286" s="180">
        <v>150916</v>
      </c>
      <c r="F286" s="180">
        <v>0</v>
      </c>
      <c r="G286" s="180">
        <v>0</v>
      </c>
      <c r="H286" s="180">
        <v>0</v>
      </c>
    </row>
    <row r="287" spans="1:8" x14ac:dyDescent="0.2">
      <c r="A287" s="180" t="s">
        <v>317</v>
      </c>
      <c r="B287" s="180" t="s">
        <v>367</v>
      </c>
      <c r="C287" s="180">
        <v>4982397.8500000015</v>
      </c>
      <c r="D287" s="180">
        <v>6179.2900000000955</v>
      </c>
      <c r="E287" s="180">
        <v>309815.61</v>
      </c>
      <c r="F287" s="180">
        <v>0</v>
      </c>
      <c r="G287" s="180">
        <v>0</v>
      </c>
      <c r="H287" s="180">
        <v>0</v>
      </c>
    </row>
    <row r="288" spans="1:8" x14ac:dyDescent="0.2">
      <c r="A288" s="180" t="s">
        <v>317</v>
      </c>
      <c r="B288" s="180" t="s">
        <v>368</v>
      </c>
      <c r="C288" s="180">
        <v>20233546.850000001</v>
      </c>
      <c r="D288" s="180">
        <v>233830.2900000001</v>
      </c>
      <c r="E288" s="180">
        <v>460731.61</v>
      </c>
      <c r="F288" s="180">
        <v>0</v>
      </c>
      <c r="G288" s="180">
        <v>0</v>
      </c>
      <c r="H288" s="180">
        <v>0</v>
      </c>
    </row>
    <row r="289" spans="1:8" x14ac:dyDescent="0.2">
      <c r="A289" s="180" t="s">
        <v>318</v>
      </c>
      <c r="B289" s="180" t="s">
        <v>333</v>
      </c>
      <c r="C289" s="180">
        <v>3463907</v>
      </c>
      <c r="D289" s="180"/>
      <c r="E289" s="180">
        <v>193720</v>
      </c>
      <c r="F289" s="180">
        <v>0</v>
      </c>
      <c r="G289" s="180">
        <v>0</v>
      </c>
      <c r="H289" s="180">
        <v>0</v>
      </c>
    </row>
    <row r="290" spans="1:8" x14ac:dyDescent="0.2">
      <c r="A290" s="180" t="s">
        <v>318</v>
      </c>
      <c r="B290" s="180" t="s">
        <v>334</v>
      </c>
      <c r="C290" s="180">
        <v>27116</v>
      </c>
      <c r="D290" s="180"/>
      <c r="E290" s="180">
        <v>1520</v>
      </c>
      <c r="F290" s="180">
        <v>0</v>
      </c>
      <c r="G290" s="180">
        <v>0</v>
      </c>
      <c r="H290" s="180">
        <v>0</v>
      </c>
    </row>
    <row r="291" spans="1:8" x14ac:dyDescent="0.2">
      <c r="A291" s="180" t="s">
        <v>318</v>
      </c>
      <c r="B291" s="180" t="s">
        <v>335</v>
      </c>
      <c r="C291" s="180">
        <v>485389</v>
      </c>
      <c r="D291" s="180"/>
      <c r="E291" s="180"/>
      <c r="F291" s="180"/>
      <c r="G291" s="180"/>
      <c r="H291" s="180"/>
    </row>
    <row r="292" spans="1:8" x14ac:dyDescent="0.2">
      <c r="A292" s="180" t="s">
        <v>318</v>
      </c>
      <c r="B292" s="180" t="s">
        <v>336</v>
      </c>
      <c r="C292" s="180">
        <v>80832</v>
      </c>
      <c r="D292" s="180">
        <v>0</v>
      </c>
      <c r="E292" s="180"/>
      <c r="F292" s="180"/>
      <c r="G292" s="180"/>
      <c r="H292" s="180"/>
    </row>
    <row r="293" spans="1:8" x14ac:dyDescent="0.2">
      <c r="A293" s="180" t="s">
        <v>318</v>
      </c>
      <c r="B293" s="180" t="s">
        <v>337</v>
      </c>
      <c r="C293" s="180">
        <v>23000</v>
      </c>
      <c r="D293" s="180">
        <v>250</v>
      </c>
      <c r="E293" s="180">
        <v>300</v>
      </c>
      <c r="F293" s="180">
        <v>0</v>
      </c>
      <c r="G293" s="180">
        <v>0</v>
      </c>
      <c r="H293" s="180">
        <v>0</v>
      </c>
    </row>
    <row r="294" spans="1:8" x14ac:dyDescent="0.2">
      <c r="A294" s="180" t="s">
        <v>318</v>
      </c>
      <c r="B294" s="180" t="s">
        <v>338</v>
      </c>
      <c r="C294" s="180"/>
      <c r="D294" s="180"/>
      <c r="E294" s="180"/>
      <c r="F294" s="180"/>
      <c r="G294" s="180"/>
      <c r="H294" s="180"/>
    </row>
    <row r="295" spans="1:8" x14ac:dyDescent="0.2">
      <c r="A295" s="180" t="s">
        <v>318</v>
      </c>
      <c r="B295" s="180" t="s">
        <v>339</v>
      </c>
      <c r="C295" s="180">
        <v>63200</v>
      </c>
      <c r="D295" s="180">
        <v>255560</v>
      </c>
      <c r="E295" s="180"/>
      <c r="F295" s="180"/>
      <c r="G295" s="180"/>
      <c r="H295" s="180"/>
    </row>
    <row r="296" spans="1:8" x14ac:dyDescent="0.2">
      <c r="A296" s="180" t="s">
        <v>318</v>
      </c>
      <c r="B296" s="180" t="s">
        <v>340</v>
      </c>
      <c r="C296" s="180">
        <v>176061</v>
      </c>
      <c r="D296" s="180">
        <v>178020</v>
      </c>
      <c r="E296" s="180">
        <v>2500</v>
      </c>
      <c r="F296" s="180">
        <v>0</v>
      </c>
      <c r="G296" s="180">
        <v>0</v>
      </c>
      <c r="H296" s="180">
        <v>0</v>
      </c>
    </row>
    <row r="297" spans="1:8" x14ac:dyDescent="0.2">
      <c r="A297" s="180" t="s">
        <v>318</v>
      </c>
      <c r="B297" s="180" t="s">
        <v>341</v>
      </c>
      <c r="C297" s="180">
        <v>0</v>
      </c>
      <c r="D297" s="180">
        <v>0</v>
      </c>
      <c r="E297" s="180">
        <v>0</v>
      </c>
      <c r="F297" s="180">
        <v>0</v>
      </c>
      <c r="G297" s="180">
        <v>0</v>
      </c>
      <c r="H297" s="180">
        <v>0</v>
      </c>
    </row>
    <row r="298" spans="1:8" x14ac:dyDescent="0.2">
      <c r="A298" s="180" t="s">
        <v>318</v>
      </c>
      <c r="B298" s="180" t="s">
        <v>342</v>
      </c>
      <c r="C298" s="180">
        <v>5384120</v>
      </c>
      <c r="D298" s="180"/>
      <c r="E298" s="180"/>
      <c r="F298" s="180"/>
      <c r="G298" s="180"/>
      <c r="H298" s="180"/>
    </row>
    <row r="299" spans="1:8" x14ac:dyDescent="0.2">
      <c r="A299" s="180" t="s">
        <v>318</v>
      </c>
      <c r="B299" s="180" t="s">
        <v>343</v>
      </c>
      <c r="C299" s="180">
        <v>21044</v>
      </c>
      <c r="D299" s="180"/>
      <c r="E299" s="180"/>
      <c r="F299" s="180"/>
      <c r="G299" s="180"/>
      <c r="H299" s="180"/>
    </row>
    <row r="300" spans="1:8" x14ac:dyDescent="0.2">
      <c r="A300" s="180" t="s">
        <v>318</v>
      </c>
      <c r="B300" s="180" t="s">
        <v>344</v>
      </c>
      <c r="C300" s="180">
        <v>154431</v>
      </c>
      <c r="D300" s="180"/>
      <c r="E300" s="180">
        <v>0</v>
      </c>
      <c r="F300" s="180">
        <v>0</v>
      </c>
      <c r="G300" s="180">
        <v>0</v>
      </c>
      <c r="H300" s="180">
        <v>0</v>
      </c>
    </row>
    <row r="301" spans="1:8" x14ac:dyDescent="0.2">
      <c r="A301" s="180" t="s">
        <v>318</v>
      </c>
      <c r="B301" s="180" t="s">
        <v>475</v>
      </c>
      <c r="C301" s="180">
        <v>82031</v>
      </c>
      <c r="D301" s="180"/>
      <c r="E301" s="180">
        <v>4591</v>
      </c>
      <c r="F301" s="180">
        <v>0</v>
      </c>
      <c r="G301" s="180">
        <v>0</v>
      </c>
      <c r="H301" s="180">
        <v>0</v>
      </c>
    </row>
    <row r="302" spans="1:8" x14ac:dyDescent="0.2">
      <c r="A302" s="180" t="s">
        <v>318</v>
      </c>
      <c r="B302" s="180" t="s">
        <v>332</v>
      </c>
      <c r="C302" s="180">
        <v>77336</v>
      </c>
      <c r="D302" s="180"/>
      <c r="E302" s="180"/>
      <c r="F302" s="180"/>
      <c r="G302" s="180"/>
      <c r="H302" s="180"/>
    </row>
    <row r="303" spans="1:8" x14ac:dyDescent="0.2">
      <c r="A303" s="180" t="s">
        <v>318</v>
      </c>
      <c r="B303" s="180" t="s">
        <v>407</v>
      </c>
      <c r="C303" s="180">
        <v>81082</v>
      </c>
      <c r="D303" s="180"/>
      <c r="E303" s="180">
        <v>0</v>
      </c>
      <c r="F303" s="180">
        <v>0</v>
      </c>
      <c r="G303" s="180">
        <v>0</v>
      </c>
      <c r="H303" s="180">
        <v>0</v>
      </c>
    </row>
    <row r="304" spans="1:8" x14ac:dyDescent="0.2">
      <c r="A304" s="180" t="s">
        <v>318</v>
      </c>
      <c r="B304" s="180" t="s">
        <v>345</v>
      </c>
      <c r="C304" s="180">
        <v>10119549</v>
      </c>
      <c r="D304" s="180">
        <v>433830</v>
      </c>
      <c r="E304" s="180">
        <v>202631</v>
      </c>
      <c r="F304" s="180">
        <v>0</v>
      </c>
      <c r="G304" s="180">
        <v>0</v>
      </c>
      <c r="H304" s="180">
        <v>0</v>
      </c>
    </row>
    <row r="305" spans="1:8" x14ac:dyDescent="0.2">
      <c r="A305" s="180" t="s">
        <v>318</v>
      </c>
      <c r="B305" s="180" t="s">
        <v>346</v>
      </c>
      <c r="C305" s="180">
        <v>0</v>
      </c>
      <c r="D305" s="180"/>
      <c r="E305" s="180"/>
      <c r="F305" s="180"/>
      <c r="G305" s="180"/>
      <c r="H305" s="180"/>
    </row>
    <row r="306" spans="1:8" x14ac:dyDescent="0.2">
      <c r="A306" s="180" t="s">
        <v>318</v>
      </c>
      <c r="B306" s="180" t="s">
        <v>446</v>
      </c>
      <c r="C306" s="180">
        <v>0</v>
      </c>
      <c r="D306" s="180">
        <v>0</v>
      </c>
      <c r="E306" s="180">
        <v>0</v>
      </c>
      <c r="F306" s="180">
        <v>0</v>
      </c>
      <c r="G306" s="180">
        <v>0</v>
      </c>
      <c r="H306" s="180">
        <v>0</v>
      </c>
    </row>
    <row r="307" spans="1:8" x14ac:dyDescent="0.2">
      <c r="A307" s="180" t="s">
        <v>318</v>
      </c>
      <c r="B307" s="180" t="s">
        <v>347</v>
      </c>
      <c r="C307" s="180">
        <v>1000</v>
      </c>
      <c r="D307" s="180">
        <v>0</v>
      </c>
      <c r="E307" s="180"/>
      <c r="F307" s="180">
        <v>0</v>
      </c>
      <c r="G307" s="180">
        <v>0</v>
      </c>
      <c r="H307" s="180">
        <v>0</v>
      </c>
    </row>
    <row r="308" spans="1:8" x14ac:dyDescent="0.2">
      <c r="A308" s="180" t="s">
        <v>318</v>
      </c>
      <c r="B308" s="180" t="s">
        <v>348</v>
      </c>
      <c r="C308" s="180">
        <v>10120549</v>
      </c>
      <c r="D308" s="180">
        <v>433830</v>
      </c>
      <c r="E308" s="180">
        <v>202631</v>
      </c>
      <c r="F308" s="180">
        <v>0</v>
      </c>
      <c r="G308" s="180">
        <v>0</v>
      </c>
      <c r="H308" s="180">
        <v>0</v>
      </c>
    </row>
    <row r="309" spans="1:8" x14ac:dyDescent="0.2">
      <c r="A309" s="180" t="s">
        <v>318</v>
      </c>
      <c r="B309" s="180" t="s">
        <v>349</v>
      </c>
      <c r="C309" s="180">
        <v>2139700.0999999996</v>
      </c>
      <c r="D309" s="180">
        <v>90964.030000000028</v>
      </c>
      <c r="E309" s="180">
        <v>233611.02</v>
      </c>
      <c r="F309" s="180">
        <v>0</v>
      </c>
      <c r="G309" s="180">
        <v>0</v>
      </c>
      <c r="H309" s="180">
        <v>0</v>
      </c>
    </row>
    <row r="310" spans="1:8" x14ac:dyDescent="0.2">
      <c r="A310" s="180" t="s">
        <v>318</v>
      </c>
      <c r="B310" s="180" t="s">
        <v>350</v>
      </c>
      <c r="C310" s="180">
        <v>12260249.1</v>
      </c>
      <c r="D310" s="180">
        <v>524794.03</v>
      </c>
      <c r="E310" s="180">
        <v>436242.02</v>
      </c>
      <c r="F310" s="180">
        <v>0</v>
      </c>
      <c r="G310" s="180">
        <v>0</v>
      </c>
      <c r="H310" s="180">
        <v>0</v>
      </c>
    </row>
    <row r="311" spans="1:8" x14ac:dyDescent="0.2">
      <c r="A311" s="180" t="s">
        <v>318</v>
      </c>
      <c r="B311" s="180" t="s">
        <v>376</v>
      </c>
      <c r="C311" s="180"/>
      <c r="D311" s="180"/>
      <c r="E311" s="180"/>
      <c r="F311" s="180"/>
      <c r="G311" s="180"/>
      <c r="H311" s="180"/>
    </row>
    <row r="312" spans="1:8" x14ac:dyDescent="0.2">
      <c r="A312" s="180" t="s">
        <v>318</v>
      </c>
      <c r="B312" s="180" t="s">
        <v>377</v>
      </c>
      <c r="C312" s="180">
        <v>7252194</v>
      </c>
      <c r="D312" s="180">
        <v>433830</v>
      </c>
      <c r="E312" s="180">
        <v>87919</v>
      </c>
      <c r="F312" s="180">
        <v>0</v>
      </c>
      <c r="G312" s="180">
        <v>0</v>
      </c>
      <c r="H312" s="180">
        <v>0</v>
      </c>
    </row>
    <row r="313" spans="1:8" x14ac:dyDescent="0.2">
      <c r="A313" s="180" t="s">
        <v>318</v>
      </c>
      <c r="B313" s="180" t="s">
        <v>352</v>
      </c>
      <c r="C313" s="180">
        <v>297858</v>
      </c>
      <c r="D313" s="180">
        <v>0</v>
      </c>
      <c r="E313" s="180">
        <v>0</v>
      </c>
      <c r="F313" s="180">
        <v>0</v>
      </c>
      <c r="G313" s="180">
        <v>0</v>
      </c>
      <c r="H313" s="180">
        <v>0</v>
      </c>
    </row>
    <row r="314" spans="1:8" x14ac:dyDescent="0.2">
      <c r="A314" s="180" t="s">
        <v>318</v>
      </c>
      <c r="B314" s="180" t="s">
        <v>353</v>
      </c>
      <c r="C314" s="180">
        <v>104762</v>
      </c>
      <c r="D314" s="180">
        <v>0</v>
      </c>
      <c r="E314" s="180">
        <v>0</v>
      </c>
      <c r="F314" s="180">
        <v>0</v>
      </c>
      <c r="G314" s="180">
        <v>0</v>
      </c>
      <c r="H314" s="180">
        <v>0</v>
      </c>
    </row>
    <row r="315" spans="1:8" x14ac:dyDescent="0.2">
      <c r="A315" s="180" t="s">
        <v>318</v>
      </c>
      <c r="B315" s="180" t="s">
        <v>354</v>
      </c>
      <c r="C315" s="180">
        <v>259553</v>
      </c>
      <c r="D315" s="180">
        <v>0</v>
      </c>
      <c r="E315" s="180">
        <v>2075</v>
      </c>
      <c r="F315" s="180">
        <v>0</v>
      </c>
      <c r="G315" s="180">
        <v>0</v>
      </c>
      <c r="H315" s="180">
        <v>0</v>
      </c>
    </row>
    <row r="316" spans="1:8" x14ac:dyDescent="0.2">
      <c r="A316" s="180" t="s">
        <v>318</v>
      </c>
      <c r="B316" s="180" t="s">
        <v>408</v>
      </c>
      <c r="C316" s="180">
        <v>360970</v>
      </c>
      <c r="D316" s="180">
        <v>0</v>
      </c>
      <c r="E316" s="180">
        <v>0</v>
      </c>
      <c r="F316" s="180">
        <v>0</v>
      </c>
      <c r="G316" s="180">
        <v>0</v>
      </c>
      <c r="H316" s="180">
        <v>0</v>
      </c>
    </row>
    <row r="317" spans="1:8" x14ac:dyDescent="0.2">
      <c r="A317" s="180" t="s">
        <v>318</v>
      </c>
      <c r="B317" s="180" t="s">
        <v>423</v>
      </c>
      <c r="C317" s="180">
        <v>160934</v>
      </c>
      <c r="D317" s="180">
        <v>0</v>
      </c>
      <c r="E317" s="180">
        <v>0</v>
      </c>
      <c r="F317" s="180">
        <v>0</v>
      </c>
      <c r="G317" s="180">
        <v>0</v>
      </c>
      <c r="H317" s="180">
        <v>0</v>
      </c>
    </row>
    <row r="318" spans="1:8" x14ac:dyDescent="0.2">
      <c r="A318" s="180" t="s">
        <v>318</v>
      </c>
      <c r="B318" s="180" t="s">
        <v>355</v>
      </c>
      <c r="C318" s="180">
        <v>668081</v>
      </c>
      <c r="D318" s="180">
        <v>0</v>
      </c>
      <c r="E318" s="180">
        <v>71649</v>
      </c>
      <c r="F318" s="180">
        <v>0</v>
      </c>
      <c r="G318" s="180">
        <v>0</v>
      </c>
      <c r="H318" s="180">
        <v>0</v>
      </c>
    </row>
    <row r="319" spans="1:8" x14ac:dyDescent="0.2">
      <c r="A319" s="180" t="s">
        <v>318</v>
      </c>
      <c r="B319" s="180" t="s">
        <v>356</v>
      </c>
      <c r="C319" s="180">
        <v>531447</v>
      </c>
      <c r="D319" s="180">
        <v>0</v>
      </c>
      <c r="E319" s="180">
        <v>33597</v>
      </c>
      <c r="F319" s="180">
        <v>0</v>
      </c>
      <c r="G319" s="180"/>
      <c r="H319" s="180">
        <v>0</v>
      </c>
    </row>
    <row r="320" spans="1:8" x14ac:dyDescent="0.2">
      <c r="A320" s="180" t="s">
        <v>318</v>
      </c>
      <c r="B320" s="180" t="s">
        <v>409</v>
      </c>
      <c r="C320" s="180"/>
      <c r="D320" s="180"/>
      <c r="E320" s="180"/>
      <c r="F320" s="180"/>
      <c r="G320" s="180"/>
      <c r="H320" s="180">
        <v>0</v>
      </c>
    </row>
    <row r="321" spans="1:8" x14ac:dyDescent="0.2">
      <c r="A321" s="180" t="s">
        <v>318</v>
      </c>
      <c r="B321" s="180" t="s">
        <v>378</v>
      </c>
      <c r="C321" s="180">
        <v>0</v>
      </c>
      <c r="D321" s="180"/>
      <c r="E321" s="180">
        <v>0</v>
      </c>
      <c r="F321" s="180">
        <v>0</v>
      </c>
      <c r="G321" s="180">
        <v>0</v>
      </c>
      <c r="H321" s="180">
        <v>0</v>
      </c>
    </row>
    <row r="322" spans="1:8" x14ac:dyDescent="0.2">
      <c r="A322" s="180" t="s">
        <v>318</v>
      </c>
      <c r="B322" s="180" t="s">
        <v>360</v>
      </c>
      <c r="C322" s="180"/>
      <c r="D322" s="180"/>
      <c r="E322" s="180">
        <v>0</v>
      </c>
      <c r="F322" s="180">
        <v>0</v>
      </c>
      <c r="G322" s="180"/>
      <c r="H322" s="180">
        <v>0</v>
      </c>
    </row>
    <row r="323" spans="1:8" x14ac:dyDescent="0.2">
      <c r="A323" s="180" t="s">
        <v>318</v>
      </c>
      <c r="B323" s="180" t="s">
        <v>379</v>
      </c>
      <c r="C323" s="180"/>
      <c r="D323" s="180"/>
      <c r="E323" s="180"/>
      <c r="F323" s="180"/>
      <c r="G323" s="180"/>
      <c r="H323" s="180"/>
    </row>
    <row r="324" spans="1:8" x14ac:dyDescent="0.2">
      <c r="A324" s="180" t="s">
        <v>318</v>
      </c>
      <c r="B324" s="180" t="s">
        <v>362</v>
      </c>
      <c r="C324" s="180">
        <v>463706</v>
      </c>
      <c r="D324" s="180"/>
      <c r="E324" s="180"/>
      <c r="F324" s="180"/>
      <c r="G324" s="180"/>
      <c r="H324" s="180"/>
    </row>
    <row r="325" spans="1:8" x14ac:dyDescent="0.2">
      <c r="A325" s="180" t="s">
        <v>318</v>
      </c>
      <c r="B325" s="180" t="s">
        <v>365</v>
      </c>
      <c r="C325" s="180">
        <v>10099505</v>
      </c>
      <c r="D325" s="180">
        <v>433830</v>
      </c>
      <c r="E325" s="180">
        <v>195240</v>
      </c>
      <c r="F325" s="180">
        <v>0</v>
      </c>
      <c r="G325" s="180">
        <v>0</v>
      </c>
      <c r="H325" s="180">
        <v>0</v>
      </c>
    </row>
    <row r="326" spans="1:8" x14ac:dyDescent="0.2">
      <c r="A326" s="180" t="s">
        <v>318</v>
      </c>
      <c r="B326" s="180" t="s">
        <v>447</v>
      </c>
      <c r="C326" s="180">
        <v>0</v>
      </c>
      <c r="D326" s="180">
        <v>0</v>
      </c>
      <c r="E326" s="180">
        <v>0</v>
      </c>
      <c r="F326" s="180">
        <v>0</v>
      </c>
      <c r="G326" s="180">
        <v>0</v>
      </c>
      <c r="H326" s="180">
        <v>0</v>
      </c>
    </row>
    <row r="327" spans="1:8" x14ac:dyDescent="0.2">
      <c r="A327" s="180" t="s">
        <v>318</v>
      </c>
      <c r="B327" s="180" t="s">
        <v>366</v>
      </c>
      <c r="C327" s="180">
        <v>10099505</v>
      </c>
      <c r="D327" s="180">
        <v>433830</v>
      </c>
      <c r="E327" s="180">
        <v>195240</v>
      </c>
      <c r="F327" s="180">
        <v>0</v>
      </c>
      <c r="G327" s="180">
        <v>0</v>
      </c>
      <c r="H327" s="180">
        <v>0</v>
      </c>
    </row>
    <row r="328" spans="1:8" x14ac:dyDescent="0.2">
      <c r="A328" s="180" t="s">
        <v>318</v>
      </c>
      <c r="B328" s="180" t="s">
        <v>367</v>
      </c>
      <c r="C328" s="180">
        <v>2160744.0999999996</v>
      </c>
      <c r="D328" s="180">
        <v>90964.030000000028</v>
      </c>
      <c r="E328" s="180">
        <v>241002.02</v>
      </c>
      <c r="F328" s="180">
        <v>0</v>
      </c>
      <c r="G328" s="180">
        <v>0</v>
      </c>
      <c r="H328" s="180">
        <v>0</v>
      </c>
    </row>
    <row r="329" spans="1:8" x14ac:dyDescent="0.2">
      <c r="A329" s="180" t="s">
        <v>318</v>
      </c>
      <c r="B329" s="180" t="s">
        <v>368</v>
      </c>
      <c r="C329" s="180">
        <v>12260249.1</v>
      </c>
      <c r="D329" s="180">
        <v>524794.03</v>
      </c>
      <c r="E329" s="180">
        <v>436242.02</v>
      </c>
      <c r="F329" s="180">
        <v>0</v>
      </c>
      <c r="G329" s="180">
        <v>0</v>
      </c>
      <c r="H329" s="180">
        <v>0</v>
      </c>
    </row>
    <row r="330" spans="1:8" x14ac:dyDescent="0.2">
      <c r="A330" s="180" t="s">
        <v>319</v>
      </c>
      <c r="B330" s="180" t="s">
        <v>333</v>
      </c>
      <c r="C330" s="180">
        <v>2470392</v>
      </c>
      <c r="D330" s="180"/>
      <c r="E330" s="180">
        <v>166826</v>
      </c>
      <c r="F330" s="180">
        <v>0</v>
      </c>
      <c r="G330" s="180">
        <v>0</v>
      </c>
      <c r="H330" s="180">
        <v>0</v>
      </c>
    </row>
    <row r="331" spans="1:8" x14ac:dyDescent="0.2">
      <c r="A331" s="180" t="s">
        <v>319</v>
      </c>
      <c r="B331" s="180" t="s">
        <v>334</v>
      </c>
      <c r="C331" s="180">
        <v>46999</v>
      </c>
      <c r="D331" s="180"/>
      <c r="E331" s="180">
        <v>3174</v>
      </c>
      <c r="F331" s="180">
        <v>0</v>
      </c>
      <c r="G331" s="180">
        <v>0</v>
      </c>
      <c r="H331" s="180">
        <v>0</v>
      </c>
    </row>
    <row r="332" spans="1:8" x14ac:dyDescent="0.2">
      <c r="A332" s="180" t="s">
        <v>319</v>
      </c>
      <c r="B332" s="180" t="s">
        <v>335</v>
      </c>
      <c r="C332" s="180">
        <v>404425</v>
      </c>
      <c r="D332" s="180"/>
      <c r="E332" s="180"/>
      <c r="F332" s="180"/>
      <c r="G332" s="180"/>
      <c r="H332" s="180"/>
    </row>
    <row r="333" spans="1:8" x14ac:dyDescent="0.2">
      <c r="A333" s="180" t="s">
        <v>319</v>
      </c>
      <c r="B333" s="180" t="s">
        <v>336</v>
      </c>
      <c r="C333" s="180">
        <v>1040000</v>
      </c>
      <c r="D333" s="180"/>
      <c r="E333" s="180"/>
      <c r="F333" s="180"/>
      <c r="G333" s="180"/>
      <c r="H333" s="180"/>
    </row>
    <row r="334" spans="1:8" x14ac:dyDescent="0.2">
      <c r="A334" s="180" t="s">
        <v>319</v>
      </c>
      <c r="B334" s="180" t="s">
        <v>337</v>
      </c>
      <c r="C334" s="180">
        <v>67000</v>
      </c>
      <c r="D334" s="180"/>
      <c r="E334" s="180"/>
      <c r="F334" s="180"/>
      <c r="G334" s="180"/>
      <c r="H334" s="180"/>
    </row>
    <row r="335" spans="1:8" x14ac:dyDescent="0.2">
      <c r="A335" s="180" t="s">
        <v>319</v>
      </c>
      <c r="B335" s="180" t="s">
        <v>338</v>
      </c>
      <c r="C335" s="180"/>
      <c r="D335" s="180"/>
      <c r="E335" s="180"/>
      <c r="F335" s="180"/>
      <c r="G335" s="180"/>
      <c r="H335" s="180"/>
    </row>
    <row r="336" spans="1:8" x14ac:dyDescent="0.2">
      <c r="A336" s="180" t="s">
        <v>319</v>
      </c>
      <c r="B336" s="180" t="s">
        <v>339</v>
      </c>
      <c r="C336" s="180">
        <v>10000</v>
      </c>
      <c r="D336" s="180">
        <v>135000</v>
      </c>
      <c r="E336" s="180"/>
      <c r="F336" s="180"/>
      <c r="G336" s="180"/>
      <c r="H336" s="180"/>
    </row>
    <row r="337" spans="1:8" x14ac:dyDescent="0.2">
      <c r="A337" s="180" t="s">
        <v>319</v>
      </c>
      <c r="B337" s="180" t="s">
        <v>340</v>
      </c>
      <c r="C337" s="180">
        <v>86000</v>
      </c>
      <c r="D337" s="180"/>
      <c r="E337" s="180"/>
      <c r="F337" s="180"/>
      <c r="G337" s="180"/>
      <c r="H337" s="180"/>
    </row>
    <row r="338" spans="1:8" x14ac:dyDescent="0.2">
      <c r="A338" s="180" t="s">
        <v>319</v>
      </c>
      <c r="B338" s="180" t="s">
        <v>341</v>
      </c>
      <c r="C338" s="180"/>
      <c r="D338" s="180"/>
      <c r="E338" s="180"/>
      <c r="F338" s="180"/>
      <c r="G338" s="180"/>
      <c r="H338" s="180"/>
    </row>
    <row r="339" spans="1:8" x14ac:dyDescent="0.2">
      <c r="A339" s="180" t="s">
        <v>319</v>
      </c>
      <c r="B339" s="180" t="s">
        <v>342</v>
      </c>
      <c r="C339" s="180">
        <v>5831873</v>
      </c>
      <c r="D339" s="180"/>
      <c r="E339" s="180"/>
      <c r="F339" s="180"/>
      <c r="G339" s="180"/>
      <c r="H339" s="180"/>
    </row>
    <row r="340" spans="1:8" x14ac:dyDescent="0.2">
      <c r="A340" s="180" t="s">
        <v>319</v>
      </c>
      <c r="B340" s="180" t="s">
        <v>343</v>
      </c>
      <c r="C340" s="180">
        <v>27737</v>
      </c>
      <c r="D340" s="180"/>
      <c r="E340" s="180"/>
      <c r="F340" s="180"/>
      <c r="G340" s="180"/>
      <c r="H340" s="180"/>
    </row>
    <row r="341" spans="1:8" x14ac:dyDescent="0.2">
      <c r="A341" s="180" t="s">
        <v>319</v>
      </c>
      <c r="B341" s="180" t="s">
        <v>344</v>
      </c>
      <c r="C341" s="180">
        <v>25000</v>
      </c>
      <c r="D341" s="180"/>
      <c r="E341" s="180"/>
      <c r="F341" s="180"/>
      <c r="G341" s="180"/>
      <c r="H341" s="180"/>
    </row>
    <row r="342" spans="1:8" x14ac:dyDescent="0.2">
      <c r="A342" s="180" t="s">
        <v>319</v>
      </c>
      <c r="B342" s="180" t="s">
        <v>475</v>
      </c>
      <c r="C342" s="180">
        <v>12490</v>
      </c>
      <c r="D342" s="180"/>
      <c r="E342" s="180">
        <v>843</v>
      </c>
      <c r="F342" s="180">
        <v>0</v>
      </c>
      <c r="G342" s="180">
        <v>0</v>
      </c>
      <c r="H342" s="180">
        <v>0</v>
      </c>
    </row>
    <row r="343" spans="1:8" x14ac:dyDescent="0.2">
      <c r="A343" s="180" t="s">
        <v>319</v>
      </c>
      <c r="B343" s="180" t="s">
        <v>332</v>
      </c>
      <c r="C343" s="180">
        <v>93000</v>
      </c>
      <c r="D343" s="180"/>
      <c r="E343" s="180"/>
      <c r="F343" s="180"/>
      <c r="G343" s="180"/>
      <c r="H343" s="180"/>
    </row>
    <row r="344" spans="1:8" x14ac:dyDescent="0.2">
      <c r="A344" s="180" t="s">
        <v>319</v>
      </c>
      <c r="B344" s="180" t="s">
        <v>407</v>
      </c>
      <c r="C344" s="180">
        <v>71000</v>
      </c>
      <c r="D344" s="180"/>
      <c r="E344" s="180"/>
      <c r="F344" s="180"/>
      <c r="G344" s="180"/>
      <c r="H344" s="180"/>
    </row>
    <row r="345" spans="1:8" x14ac:dyDescent="0.2">
      <c r="A345" s="180" t="s">
        <v>319</v>
      </c>
      <c r="B345" s="180" t="s">
        <v>345</v>
      </c>
      <c r="C345" s="180">
        <v>10185916</v>
      </c>
      <c r="D345" s="180">
        <v>135000</v>
      </c>
      <c r="E345" s="180">
        <v>170843</v>
      </c>
      <c r="F345" s="180">
        <v>0</v>
      </c>
      <c r="G345" s="180">
        <v>0</v>
      </c>
      <c r="H345" s="180">
        <v>0</v>
      </c>
    </row>
    <row r="346" spans="1:8" x14ac:dyDescent="0.2">
      <c r="A346" s="180" t="s">
        <v>319</v>
      </c>
      <c r="B346" s="180" t="s">
        <v>346</v>
      </c>
      <c r="C346" s="180"/>
      <c r="D346" s="180"/>
      <c r="E346" s="180"/>
      <c r="F346" s="180"/>
      <c r="G346" s="180"/>
      <c r="H346" s="180"/>
    </row>
    <row r="347" spans="1:8" x14ac:dyDescent="0.2">
      <c r="A347" s="180" t="s">
        <v>319</v>
      </c>
      <c r="B347" s="180" t="s">
        <v>446</v>
      </c>
      <c r="C347" s="180"/>
      <c r="D347" s="180"/>
      <c r="E347" s="180"/>
      <c r="F347" s="180"/>
      <c r="G347" s="180"/>
      <c r="H347" s="180"/>
    </row>
    <row r="348" spans="1:8" x14ac:dyDescent="0.2">
      <c r="A348" s="180" t="s">
        <v>319</v>
      </c>
      <c r="B348" s="180" t="s">
        <v>347</v>
      </c>
      <c r="C348" s="180"/>
      <c r="D348" s="180"/>
      <c r="E348" s="180"/>
      <c r="F348" s="180"/>
      <c r="G348" s="180"/>
      <c r="H348" s="180"/>
    </row>
    <row r="349" spans="1:8" x14ac:dyDescent="0.2">
      <c r="A349" s="180" t="s">
        <v>319</v>
      </c>
      <c r="B349" s="180" t="s">
        <v>348</v>
      </c>
      <c r="C349" s="180">
        <v>10185916</v>
      </c>
      <c r="D349" s="180">
        <v>135000</v>
      </c>
      <c r="E349" s="180">
        <v>170843</v>
      </c>
      <c r="F349" s="180">
        <v>0</v>
      </c>
      <c r="G349" s="180">
        <v>0</v>
      </c>
      <c r="H349" s="180">
        <v>0</v>
      </c>
    </row>
    <row r="350" spans="1:8" x14ac:dyDescent="0.2">
      <c r="A350" s="180" t="s">
        <v>319</v>
      </c>
      <c r="B350" s="180" t="s">
        <v>349</v>
      </c>
      <c r="C350" s="180">
        <v>4324533.6199999992</v>
      </c>
      <c r="D350" s="180">
        <v>106909.47999999998</v>
      </c>
      <c r="E350" s="180">
        <v>235253.93</v>
      </c>
      <c r="F350" s="180">
        <v>0</v>
      </c>
      <c r="G350" s="180">
        <v>0</v>
      </c>
      <c r="H350" s="180">
        <v>0</v>
      </c>
    </row>
    <row r="351" spans="1:8" x14ac:dyDescent="0.2">
      <c r="A351" s="180" t="s">
        <v>319</v>
      </c>
      <c r="B351" s="180" t="s">
        <v>350</v>
      </c>
      <c r="C351" s="180">
        <v>14510449.619999999</v>
      </c>
      <c r="D351" s="180">
        <v>241909.48</v>
      </c>
      <c r="E351" s="180">
        <v>406096.93</v>
      </c>
      <c r="F351" s="180">
        <v>0</v>
      </c>
      <c r="G351" s="180">
        <v>0</v>
      </c>
      <c r="H351" s="180">
        <v>0</v>
      </c>
    </row>
    <row r="352" spans="1:8" x14ac:dyDescent="0.2">
      <c r="A352" s="180" t="s">
        <v>319</v>
      </c>
      <c r="B352" s="180" t="s">
        <v>376</v>
      </c>
      <c r="C352" s="180"/>
      <c r="D352" s="180"/>
      <c r="E352" s="180"/>
      <c r="F352" s="180"/>
      <c r="G352" s="180"/>
      <c r="H352" s="180"/>
    </row>
    <row r="353" spans="1:8" x14ac:dyDescent="0.2">
      <c r="A353" s="180" t="s">
        <v>319</v>
      </c>
      <c r="B353" s="180" t="s">
        <v>377</v>
      </c>
      <c r="C353" s="180">
        <v>6900000</v>
      </c>
      <c r="D353" s="180">
        <v>135000</v>
      </c>
      <c r="E353" s="180">
        <v>70000</v>
      </c>
      <c r="F353" s="180"/>
      <c r="G353" s="180"/>
      <c r="H353" s="180"/>
    </row>
    <row r="354" spans="1:8" x14ac:dyDescent="0.2">
      <c r="A354" s="180" t="s">
        <v>319</v>
      </c>
      <c r="B354" s="180" t="s">
        <v>352</v>
      </c>
      <c r="C354" s="180">
        <v>390000</v>
      </c>
      <c r="D354" s="180"/>
      <c r="E354" s="180"/>
      <c r="F354" s="180"/>
      <c r="G354" s="180"/>
      <c r="H354" s="180"/>
    </row>
    <row r="355" spans="1:8" x14ac:dyDescent="0.2">
      <c r="A355" s="180" t="s">
        <v>319</v>
      </c>
      <c r="B355" s="180" t="s">
        <v>353</v>
      </c>
      <c r="C355" s="180">
        <v>240000</v>
      </c>
      <c r="D355" s="180"/>
      <c r="E355" s="180"/>
      <c r="F355" s="180"/>
      <c r="G355" s="180"/>
      <c r="H355" s="180"/>
    </row>
    <row r="356" spans="1:8" x14ac:dyDescent="0.2">
      <c r="A356" s="180" t="s">
        <v>319</v>
      </c>
      <c r="B356" s="180" t="s">
        <v>354</v>
      </c>
      <c r="C356" s="180">
        <v>350000</v>
      </c>
      <c r="D356" s="180"/>
      <c r="E356" s="180">
        <v>7000</v>
      </c>
      <c r="F356" s="180"/>
      <c r="G356" s="180"/>
      <c r="H356" s="180"/>
    </row>
    <row r="357" spans="1:8" x14ac:dyDescent="0.2">
      <c r="A357" s="180" t="s">
        <v>319</v>
      </c>
      <c r="B357" s="180" t="s">
        <v>408</v>
      </c>
      <c r="C357" s="180">
        <v>595000</v>
      </c>
      <c r="D357" s="180"/>
      <c r="E357" s="180">
        <v>16000</v>
      </c>
      <c r="F357" s="180"/>
      <c r="G357" s="180"/>
      <c r="H357" s="180"/>
    </row>
    <row r="358" spans="1:8" x14ac:dyDescent="0.2">
      <c r="A358" s="180" t="s">
        <v>319</v>
      </c>
      <c r="B358" s="180" t="s">
        <v>423</v>
      </c>
      <c r="C358" s="180">
        <v>219000</v>
      </c>
      <c r="D358" s="180"/>
      <c r="E358" s="180">
        <v>1500</v>
      </c>
      <c r="F358" s="180"/>
      <c r="G358" s="180"/>
      <c r="H358" s="180"/>
    </row>
    <row r="359" spans="1:8" x14ac:dyDescent="0.2">
      <c r="A359" s="180" t="s">
        <v>319</v>
      </c>
      <c r="B359" s="180" t="s">
        <v>355</v>
      </c>
      <c r="C359" s="180">
        <v>890000</v>
      </c>
      <c r="D359" s="180"/>
      <c r="E359" s="180">
        <v>89000</v>
      </c>
      <c r="F359" s="180"/>
      <c r="G359" s="180"/>
      <c r="H359" s="180"/>
    </row>
    <row r="360" spans="1:8" x14ac:dyDescent="0.2">
      <c r="A360" s="180" t="s">
        <v>319</v>
      </c>
      <c r="B360" s="180" t="s">
        <v>356</v>
      </c>
      <c r="C360" s="180">
        <v>695000</v>
      </c>
      <c r="D360" s="180"/>
      <c r="E360" s="180">
        <v>16000</v>
      </c>
      <c r="F360" s="180"/>
      <c r="G360" s="180"/>
      <c r="H360" s="180"/>
    </row>
    <row r="361" spans="1:8" x14ac:dyDescent="0.2">
      <c r="A361" s="180" t="s">
        <v>319</v>
      </c>
      <c r="B361" s="180" t="s">
        <v>409</v>
      </c>
      <c r="C361" s="180"/>
      <c r="D361" s="180"/>
      <c r="E361" s="180"/>
      <c r="F361" s="180"/>
      <c r="G361" s="180"/>
      <c r="H361" s="180"/>
    </row>
    <row r="362" spans="1:8" x14ac:dyDescent="0.2">
      <c r="A362" s="180" t="s">
        <v>319</v>
      </c>
      <c r="B362" s="180" t="s">
        <v>378</v>
      </c>
      <c r="C362" s="180"/>
      <c r="D362" s="180"/>
      <c r="E362" s="180"/>
      <c r="F362" s="180"/>
      <c r="G362" s="180"/>
      <c r="H362" s="180"/>
    </row>
    <row r="363" spans="1:8" x14ac:dyDescent="0.2">
      <c r="A363" s="180" t="s">
        <v>319</v>
      </c>
      <c r="B363" s="180" t="s">
        <v>360</v>
      </c>
      <c r="C363" s="180"/>
      <c r="D363" s="180"/>
      <c r="E363" s="180"/>
      <c r="F363" s="180"/>
      <c r="G363" s="180"/>
      <c r="H363" s="180"/>
    </row>
    <row r="364" spans="1:8" x14ac:dyDescent="0.2">
      <c r="A364" s="180" t="s">
        <v>319</v>
      </c>
      <c r="B364" s="180" t="s">
        <v>379</v>
      </c>
      <c r="C364" s="180"/>
      <c r="D364" s="180"/>
      <c r="E364" s="180"/>
      <c r="F364" s="180"/>
      <c r="G364" s="180"/>
      <c r="H364" s="180"/>
    </row>
    <row r="365" spans="1:8" x14ac:dyDescent="0.2">
      <c r="A365" s="180" t="s">
        <v>319</v>
      </c>
      <c r="B365" s="180" t="s">
        <v>362</v>
      </c>
      <c r="C365" s="180">
        <v>427719</v>
      </c>
      <c r="D365" s="180"/>
      <c r="E365" s="180"/>
      <c r="F365" s="180"/>
      <c r="G365" s="180"/>
      <c r="H365" s="180"/>
    </row>
    <row r="366" spans="1:8" x14ac:dyDescent="0.2">
      <c r="A366" s="180" t="s">
        <v>319</v>
      </c>
      <c r="B366" s="180" t="s">
        <v>365</v>
      </c>
      <c r="C366" s="180">
        <v>10706719</v>
      </c>
      <c r="D366" s="180">
        <v>135000</v>
      </c>
      <c r="E366" s="180">
        <v>199500</v>
      </c>
      <c r="F366" s="180">
        <v>0</v>
      </c>
      <c r="G366" s="180">
        <v>0</v>
      </c>
      <c r="H366" s="180">
        <v>0</v>
      </c>
    </row>
    <row r="367" spans="1:8" x14ac:dyDescent="0.2">
      <c r="A367" s="180" t="s">
        <v>319</v>
      </c>
      <c r="B367" s="180" t="s">
        <v>447</v>
      </c>
      <c r="C367" s="180"/>
      <c r="D367" s="180"/>
      <c r="E367" s="180"/>
      <c r="F367" s="180"/>
      <c r="G367" s="180"/>
      <c r="H367" s="180"/>
    </row>
    <row r="368" spans="1:8" x14ac:dyDescent="0.2">
      <c r="A368" s="180" t="s">
        <v>319</v>
      </c>
      <c r="B368" s="180" t="s">
        <v>366</v>
      </c>
      <c r="C368" s="180">
        <v>10706719</v>
      </c>
      <c r="D368" s="180">
        <v>135000</v>
      </c>
      <c r="E368" s="180">
        <v>199500</v>
      </c>
      <c r="F368" s="180">
        <v>0</v>
      </c>
      <c r="G368" s="180">
        <v>0</v>
      </c>
      <c r="H368" s="180">
        <v>0</v>
      </c>
    </row>
    <row r="369" spans="1:8" x14ac:dyDescent="0.2">
      <c r="A369" s="180" t="s">
        <v>319</v>
      </c>
      <c r="B369" s="180" t="s">
        <v>367</v>
      </c>
      <c r="C369" s="180">
        <v>3803730.6199999992</v>
      </c>
      <c r="D369" s="180">
        <v>106909.47999999998</v>
      </c>
      <c r="E369" s="180">
        <v>206596.93</v>
      </c>
      <c r="F369" s="180">
        <v>0</v>
      </c>
      <c r="G369" s="180">
        <v>0</v>
      </c>
      <c r="H369" s="180">
        <v>0</v>
      </c>
    </row>
    <row r="370" spans="1:8" x14ac:dyDescent="0.2">
      <c r="A370" s="180" t="s">
        <v>319</v>
      </c>
      <c r="B370" s="180" t="s">
        <v>368</v>
      </c>
      <c r="C370" s="180">
        <v>14510449.619999999</v>
      </c>
      <c r="D370" s="180">
        <v>241909.48</v>
      </c>
      <c r="E370" s="180">
        <v>406096.93</v>
      </c>
      <c r="F370" s="180">
        <v>0</v>
      </c>
      <c r="G370" s="180">
        <v>0</v>
      </c>
      <c r="H370" s="180">
        <v>0</v>
      </c>
    </row>
    <row r="371" spans="1:8" x14ac:dyDescent="0.2">
      <c r="A371" s="180" t="s">
        <v>320</v>
      </c>
      <c r="B371" s="180" t="s">
        <v>333</v>
      </c>
      <c r="C371" s="180">
        <v>2414675</v>
      </c>
      <c r="D371" s="180"/>
      <c r="E371" s="180">
        <v>639812</v>
      </c>
      <c r="F371" s="180">
        <v>0</v>
      </c>
      <c r="G371" s="180">
        <v>0</v>
      </c>
      <c r="H371" s="180">
        <v>0</v>
      </c>
    </row>
    <row r="372" spans="1:8" x14ac:dyDescent="0.2">
      <c r="A372" s="180" t="s">
        <v>320</v>
      </c>
      <c r="B372" s="180" t="s">
        <v>334</v>
      </c>
      <c r="C372" s="180">
        <v>27373</v>
      </c>
      <c r="D372" s="180"/>
      <c r="E372" s="180">
        <v>7288</v>
      </c>
      <c r="F372" s="180">
        <v>0</v>
      </c>
      <c r="G372" s="180">
        <v>0</v>
      </c>
      <c r="H372" s="180">
        <v>0</v>
      </c>
    </row>
    <row r="373" spans="1:8" x14ac:dyDescent="0.2">
      <c r="A373" s="180" t="s">
        <v>320</v>
      </c>
      <c r="B373" s="180" t="s">
        <v>335</v>
      </c>
      <c r="C373" s="180">
        <v>134805</v>
      </c>
      <c r="D373" s="180"/>
      <c r="E373" s="180"/>
      <c r="F373" s="180"/>
      <c r="G373" s="180"/>
      <c r="H373" s="180"/>
    </row>
    <row r="374" spans="1:8" x14ac:dyDescent="0.2">
      <c r="A374" s="180" t="s">
        <v>320</v>
      </c>
      <c r="B374" s="180" t="s">
        <v>336</v>
      </c>
      <c r="C374" s="180">
        <v>284273</v>
      </c>
      <c r="D374" s="180">
        <v>0</v>
      </c>
      <c r="E374" s="180"/>
      <c r="F374" s="180"/>
      <c r="G374" s="180"/>
      <c r="H374" s="180"/>
    </row>
    <row r="375" spans="1:8" x14ac:dyDescent="0.2">
      <c r="A375" s="180" t="s">
        <v>320</v>
      </c>
      <c r="B375" s="180" t="s">
        <v>337</v>
      </c>
      <c r="C375" s="180">
        <v>5037</v>
      </c>
      <c r="D375" s="180">
        <v>0</v>
      </c>
      <c r="E375" s="180">
        <v>0</v>
      </c>
      <c r="F375" s="180">
        <v>0</v>
      </c>
      <c r="G375" s="180">
        <v>0</v>
      </c>
      <c r="H375" s="180">
        <v>0</v>
      </c>
    </row>
    <row r="376" spans="1:8" x14ac:dyDescent="0.2">
      <c r="A376" s="180" t="s">
        <v>320</v>
      </c>
      <c r="B376" s="180" t="s">
        <v>338</v>
      </c>
      <c r="C376" s="180"/>
      <c r="D376" s="180"/>
      <c r="E376" s="180"/>
      <c r="F376" s="180"/>
      <c r="G376" s="180"/>
      <c r="H376" s="180"/>
    </row>
    <row r="377" spans="1:8" x14ac:dyDescent="0.2">
      <c r="A377" s="180" t="s">
        <v>320</v>
      </c>
      <c r="B377" s="180" t="s">
        <v>339</v>
      </c>
      <c r="C377" s="180">
        <v>17151</v>
      </c>
      <c r="D377" s="180">
        <v>101130</v>
      </c>
      <c r="E377" s="180"/>
      <c r="F377" s="180"/>
      <c r="G377" s="180"/>
      <c r="H377" s="180"/>
    </row>
    <row r="378" spans="1:8" x14ac:dyDescent="0.2">
      <c r="A378" s="180" t="s">
        <v>320</v>
      </c>
      <c r="B378" s="180" t="s">
        <v>340</v>
      </c>
      <c r="C378" s="180">
        <v>261335</v>
      </c>
      <c r="D378" s="180">
        <v>6096</v>
      </c>
      <c r="E378" s="180">
        <v>10862</v>
      </c>
      <c r="F378" s="180">
        <v>0</v>
      </c>
      <c r="G378" s="180">
        <v>0</v>
      </c>
      <c r="H378" s="180">
        <v>0</v>
      </c>
    </row>
    <row r="379" spans="1:8" x14ac:dyDescent="0.2">
      <c r="A379" s="180" t="s">
        <v>320</v>
      </c>
      <c r="B379" s="180" t="s">
        <v>341</v>
      </c>
      <c r="C379" s="180">
        <v>0</v>
      </c>
      <c r="D379" s="180">
        <v>0</v>
      </c>
      <c r="E379" s="180">
        <v>0</v>
      </c>
      <c r="F379" s="180">
        <v>0</v>
      </c>
      <c r="G379" s="180">
        <v>0</v>
      </c>
      <c r="H379" s="180">
        <v>0</v>
      </c>
    </row>
    <row r="380" spans="1:8" x14ac:dyDescent="0.2">
      <c r="A380" s="180" t="s">
        <v>320</v>
      </c>
      <c r="B380" s="180" t="s">
        <v>342</v>
      </c>
      <c r="C380" s="180">
        <v>4174434</v>
      </c>
      <c r="D380" s="180"/>
      <c r="E380" s="180"/>
      <c r="F380" s="180"/>
      <c r="G380" s="180"/>
      <c r="H380" s="180"/>
    </row>
    <row r="381" spans="1:8" x14ac:dyDescent="0.2">
      <c r="A381" s="180" t="s">
        <v>320</v>
      </c>
      <c r="B381" s="180" t="s">
        <v>343</v>
      </c>
      <c r="C381" s="180">
        <v>0</v>
      </c>
      <c r="D381" s="180"/>
      <c r="E381" s="180"/>
      <c r="F381" s="180"/>
      <c r="G381" s="180"/>
      <c r="H381" s="180"/>
    </row>
    <row r="382" spans="1:8" x14ac:dyDescent="0.2">
      <c r="A382" s="180" t="s">
        <v>320</v>
      </c>
      <c r="B382" s="180" t="s">
        <v>344</v>
      </c>
      <c r="C382" s="180">
        <v>39030</v>
      </c>
      <c r="D382" s="180"/>
      <c r="E382" s="180">
        <v>168</v>
      </c>
      <c r="F382" s="180">
        <v>0</v>
      </c>
      <c r="G382" s="180">
        <v>0</v>
      </c>
      <c r="H382" s="180">
        <v>0</v>
      </c>
    </row>
    <row r="383" spans="1:8" x14ac:dyDescent="0.2">
      <c r="A383" s="180" t="s">
        <v>320</v>
      </c>
      <c r="B383" s="180" t="s">
        <v>475</v>
      </c>
      <c r="C383" s="180">
        <v>33731</v>
      </c>
      <c r="D383" s="180"/>
      <c r="E383" s="180">
        <v>8982</v>
      </c>
      <c r="F383" s="180">
        <v>0</v>
      </c>
      <c r="G383" s="180">
        <v>0</v>
      </c>
      <c r="H383" s="180">
        <v>0</v>
      </c>
    </row>
    <row r="384" spans="1:8" x14ac:dyDescent="0.2">
      <c r="A384" s="180" t="s">
        <v>320</v>
      </c>
      <c r="B384" s="180" t="s">
        <v>332</v>
      </c>
      <c r="C384" s="180">
        <v>136363</v>
      </c>
      <c r="D384" s="180"/>
      <c r="E384" s="180"/>
      <c r="F384" s="180"/>
      <c r="G384" s="180"/>
      <c r="H384" s="180"/>
    </row>
    <row r="385" spans="1:8" x14ac:dyDescent="0.2">
      <c r="A385" s="180" t="s">
        <v>320</v>
      </c>
      <c r="B385" s="180" t="s">
        <v>407</v>
      </c>
      <c r="C385" s="180">
        <v>63715</v>
      </c>
      <c r="D385" s="180"/>
      <c r="E385" s="180">
        <v>0</v>
      </c>
      <c r="F385" s="180">
        <v>0</v>
      </c>
      <c r="G385" s="180">
        <v>0</v>
      </c>
      <c r="H385" s="180">
        <v>0</v>
      </c>
    </row>
    <row r="386" spans="1:8" x14ac:dyDescent="0.2">
      <c r="A386" s="180" t="s">
        <v>320</v>
      </c>
      <c r="B386" s="180" t="s">
        <v>345</v>
      </c>
      <c r="C386" s="180">
        <v>7591922</v>
      </c>
      <c r="D386" s="180">
        <v>107226</v>
      </c>
      <c r="E386" s="180">
        <v>667112</v>
      </c>
      <c r="F386" s="180">
        <v>0</v>
      </c>
      <c r="G386" s="180">
        <v>0</v>
      </c>
      <c r="H386" s="180">
        <v>0</v>
      </c>
    </row>
    <row r="387" spans="1:8" x14ac:dyDescent="0.2">
      <c r="A387" s="180" t="s">
        <v>320</v>
      </c>
      <c r="B387" s="180" t="s">
        <v>346</v>
      </c>
      <c r="C387" s="180">
        <v>0</v>
      </c>
      <c r="D387" s="180"/>
      <c r="E387" s="180"/>
      <c r="F387" s="180"/>
      <c r="G387" s="180"/>
      <c r="H387" s="180"/>
    </row>
    <row r="388" spans="1:8" x14ac:dyDescent="0.2">
      <c r="A388" s="180" t="s">
        <v>320</v>
      </c>
      <c r="B388" s="180" t="s">
        <v>446</v>
      </c>
      <c r="C388" s="180">
        <v>19630</v>
      </c>
      <c r="D388" s="180">
        <v>3138</v>
      </c>
      <c r="E388" s="180">
        <v>0</v>
      </c>
      <c r="F388" s="180">
        <v>0</v>
      </c>
      <c r="G388" s="180">
        <v>0</v>
      </c>
      <c r="H388" s="180">
        <v>0</v>
      </c>
    </row>
    <row r="389" spans="1:8" x14ac:dyDescent="0.2">
      <c r="A389" s="180" t="s">
        <v>320</v>
      </c>
      <c r="B389" s="180" t="s">
        <v>347</v>
      </c>
      <c r="C389" s="180">
        <v>0</v>
      </c>
      <c r="D389" s="180">
        <v>0</v>
      </c>
      <c r="E389" s="180"/>
      <c r="F389" s="180">
        <v>0</v>
      </c>
      <c r="G389" s="180">
        <v>0</v>
      </c>
      <c r="H389" s="180">
        <v>0</v>
      </c>
    </row>
    <row r="390" spans="1:8" x14ac:dyDescent="0.2">
      <c r="A390" s="180" t="s">
        <v>320</v>
      </c>
      <c r="B390" s="180" t="s">
        <v>348</v>
      </c>
      <c r="C390" s="180">
        <v>7611552</v>
      </c>
      <c r="D390" s="180">
        <v>110364</v>
      </c>
      <c r="E390" s="180">
        <v>667112</v>
      </c>
      <c r="F390" s="180">
        <v>0</v>
      </c>
      <c r="G390" s="180">
        <v>0</v>
      </c>
      <c r="H390" s="180">
        <v>0</v>
      </c>
    </row>
    <row r="391" spans="1:8" x14ac:dyDescent="0.2">
      <c r="A391" s="180" t="s">
        <v>320</v>
      </c>
      <c r="B391" s="180" t="s">
        <v>349</v>
      </c>
      <c r="C391" s="180">
        <v>2999152.8599999994</v>
      </c>
      <c r="D391" s="180">
        <v>60819.820000000007</v>
      </c>
      <c r="E391" s="180">
        <v>936675.74</v>
      </c>
      <c r="F391" s="180">
        <v>0</v>
      </c>
      <c r="G391" s="180">
        <v>0</v>
      </c>
      <c r="H391" s="180">
        <v>0</v>
      </c>
    </row>
    <row r="392" spans="1:8" x14ac:dyDescent="0.2">
      <c r="A392" s="180" t="s">
        <v>320</v>
      </c>
      <c r="B392" s="180" t="s">
        <v>350</v>
      </c>
      <c r="C392" s="180">
        <v>10610704.859999999</v>
      </c>
      <c r="D392" s="180">
        <v>171183.82</v>
      </c>
      <c r="E392" s="180">
        <v>1603787.74</v>
      </c>
      <c r="F392" s="180">
        <v>0</v>
      </c>
      <c r="G392" s="180">
        <v>0</v>
      </c>
      <c r="H392" s="180">
        <v>0</v>
      </c>
    </row>
    <row r="393" spans="1:8" x14ac:dyDescent="0.2">
      <c r="A393" s="180" t="s">
        <v>320</v>
      </c>
      <c r="B393" s="180" t="s">
        <v>376</v>
      </c>
      <c r="C393" s="180"/>
      <c r="D393" s="180"/>
      <c r="E393" s="180"/>
      <c r="F393" s="180"/>
      <c r="G393" s="180"/>
      <c r="H393" s="180"/>
    </row>
    <row r="394" spans="1:8" x14ac:dyDescent="0.2">
      <c r="A394" s="180" t="s">
        <v>320</v>
      </c>
      <c r="B394" s="180" t="s">
        <v>377</v>
      </c>
      <c r="C394" s="180">
        <v>4975529</v>
      </c>
      <c r="D394" s="180">
        <v>93156</v>
      </c>
      <c r="E394" s="180">
        <v>79983</v>
      </c>
      <c r="F394" s="180">
        <v>0</v>
      </c>
      <c r="G394" s="180">
        <v>0</v>
      </c>
      <c r="H394" s="180">
        <v>0</v>
      </c>
    </row>
    <row r="395" spans="1:8" x14ac:dyDescent="0.2">
      <c r="A395" s="180" t="s">
        <v>320</v>
      </c>
      <c r="B395" s="180" t="s">
        <v>352</v>
      </c>
      <c r="C395" s="180">
        <v>241004</v>
      </c>
      <c r="D395" s="180">
        <v>0</v>
      </c>
      <c r="E395" s="180">
        <v>0</v>
      </c>
      <c r="F395" s="180">
        <v>0</v>
      </c>
      <c r="G395" s="180">
        <v>0</v>
      </c>
      <c r="H395" s="180">
        <v>0</v>
      </c>
    </row>
    <row r="396" spans="1:8" x14ac:dyDescent="0.2">
      <c r="A396" s="180" t="s">
        <v>320</v>
      </c>
      <c r="B396" s="180" t="s">
        <v>353</v>
      </c>
      <c r="C396" s="180">
        <v>526055</v>
      </c>
      <c r="D396" s="180">
        <v>93</v>
      </c>
      <c r="E396" s="180">
        <v>0</v>
      </c>
      <c r="F396" s="180">
        <v>0</v>
      </c>
      <c r="G396" s="180">
        <v>0</v>
      </c>
      <c r="H396" s="180">
        <v>0</v>
      </c>
    </row>
    <row r="397" spans="1:8" x14ac:dyDescent="0.2">
      <c r="A397" s="180" t="s">
        <v>320</v>
      </c>
      <c r="B397" s="180" t="s">
        <v>354</v>
      </c>
      <c r="C397" s="180">
        <v>299515</v>
      </c>
      <c r="D397" s="180">
        <v>0</v>
      </c>
      <c r="E397" s="180">
        <v>0</v>
      </c>
      <c r="F397" s="180">
        <v>0</v>
      </c>
      <c r="G397" s="180">
        <v>0</v>
      </c>
      <c r="H397" s="180">
        <v>0</v>
      </c>
    </row>
    <row r="398" spans="1:8" x14ac:dyDescent="0.2">
      <c r="A398" s="180" t="s">
        <v>320</v>
      </c>
      <c r="B398" s="180" t="s">
        <v>408</v>
      </c>
      <c r="C398" s="180">
        <v>441954</v>
      </c>
      <c r="D398" s="180">
        <v>0</v>
      </c>
      <c r="E398" s="180">
        <v>11090</v>
      </c>
      <c r="F398" s="180">
        <v>0</v>
      </c>
      <c r="G398" s="180">
        <v>0</v>
      </c>
      <c r="H398" s="180">
        <v>0</v>
      </c>
    </row>
    <row r="399" spans="1:8" x14ac:dyDescent="0.2">
      <c r="A399" s="180" t="s">
        <v>320</v>
      </c>
      <c r="B399" s="180" t="s">
        <v>423</v>
      </c>
      <c r="C399" s="180">
        <v>130996</v>
      </c>
      <c r="D399" s="180">
        <v>0</v>
      </c>
      <c r="E399" s="180">
        <v>110777</v>
      </c>
      <c r="F399" s="180">
        <v>0</v>
      </c>
      <c r="G399" s="180">
        <v>0</v>
      </c>
      <c r="H399" s="180">
        <v>0</v>
      </c>
    </row>
    <row r="400" spans="1:8" x14ac:dyDescent="0.2">
      <c r="A400" s="180" t="s">
        <v>320</v>
      </c>
      <c r="B400" s="180" t="s">
        <v>355</v>
      </c>
      <c r="C400" s="180">
        <v>650659</v>
      </c>
      <c r="D400" s="180">
        <v>0</v>
      </c>
      <c r="E400" s="180">
        <v>131705</v>
      </c>
      <c r="F400" s="180">
        <v>0</v>
      </c>
      <c r="G400" s="180">
        <v>0</v>
      </c>
      <c r="H400" s="180">
        <v>0</v>
      </c>
    </row>
    <row r="401" spans="1:8" x14ac:dyDescent="0.2">
      <c r="A401" s="180" t="s">
        <v>320</v>
      </c>
      <c r="B401" s="180" t="s">
        <v>356</v>
      </c>
      <c r="C401" s="180">
        <v>287886</v>
      </c>
      <c r="D401" s="180">
        <v>0</v>
      </c>
      <c r="E401" s="180">
        <v>16581</v>
      </c>
      <c r="F401" s="180">
        <v>0</v>
      </c>
      <c r="G401" s="180"/>
      <c r="H401" s="180">
        <v>0</v>
      </c>
    </row>
    <row r="402" spans="1:8" x14ac:dyDescent="0.2">
      <c r="A402" s="180" t="s">
        <v>320</v>
      </c>
      <c r="B402" s="180" t="s">
        <v>409</v>
      </c>
      <c r="C402" s="180"/>
      <c r="D402" s="180"/>
      <c r="E402" s="180"/>
      <c r="F402" s="180"/>
      <c r="G402" s="180"/>
      <c r="H402" s="180">
        <v>0</v>
      </c>
    </row>
    <row r="403" spans="1:8" x14ac:dyDescent="0.2">
      <c r="A403" s="180" t="s">
        <v>320</v>
      </c>
      <c r="B403" s="180" t="s">
        <v>378</v>
      </c>
      <c r="C403" s="180">
        <v>0</v>
      </c>
      <c r="D403" s="180"/>
      <c r="E403" s="180">
        <v>0</v>
      </c>
      <c r="F403" s="180">
        <v>0</v>
      </c>
      <c r="G403" s="180">
        <v>0</v>
      </c>
      <c r="H403" s="180">
        <v>0</v>
      </c>
    </row>
    <row r="404" spans="1:8" x14ac:dyDescent="0.2">
      <c r="A404" s="180" t="s">
        <v>320</v>
      </c>
      <c r="B404" s="180" t="s">
        <v>360</v>
      </c>
      <c r="C404" s="180"/>
      <c r="D404" s="180"/>
      <c r="E404" s="180">
        <v>0</v>
      </c>
      <c r="F404" s="180">
        <v>0</v>
      </c>
      <c r="G404" s="180"/>
      <c r="H404" s="180">
        <v>0</v>
      </c>
    </row>
    <row r="405" spans="1:8" x14ac:dyDescent="0.2">
      <c r="A405" s="180" t="s">
        <v>320</v>
      </c>
      <c r="B405" s="180" t="s">
        <v>379</v>
      </c>
      <c r="C405" s="180"/>
      <c r="D405" s="180"/>
      <c r="E405" s="180"/>
      <c r="F405" s="180"/>
      <c r="G405" s="180"/>
      <c r="H405" s="180"/>
    </row>
    <row r="406" spans="1:8" x14ac:dyDescent="0.2">
      <c r="A406" s="180" t="s">
        <v>320</v>
      </c>
      <c r="B406" s="180" t="s">
        <v>362</v>
      </c>
      <c r="C406" s="180">
        <v>308975</v>
      </c>
      <c r="D406" s="180"/>
      <c r="E406" s="180"/>
      <c r="F406" s="180"/>
      <c r="G406" s="180"/>
      <c r="H406" s="180"/>
    </row>
    <row r="407" spans="1:8" x14ac:dyDescent="0.2">
      <c r="A407" s="180" t="s">
        <v>320</v>
      </c>
      <c r="B407" s="180" t="s">
        <v>365</v>
      </c>
      <c r="C407" s="180">
        <v>7862573</v>
      </c>
      <c r="D407" s="180">
        <v>93249</v>
      </c>
      <c r="E407" s="180">
        <v>350136</v>
      </c>
      <c r="F407" s="180">
        <v>0</v>
      </c>
      <c r="G407" s="180">
        <v>0</v>
      </c>
      <c r="H407" s="180">
        <v>0</v>
      </c>
    </row>
    <row r="408" spans="1:8" x14ac:dyDescent="0.2">
      <c r="A408" s="180" t="s">
        <v>320</v>
      </c>
      <c r="B408" s="180" t="s">
        <v>447</v>
      </c>
      <c r="C408" s="180">
        <v>3138</v>
      </c>
      <c r="D408" s="180">
        <v>0</v>
      </c>
      <c r="E408" s="180">
        <v>5151</v>
      </c>
      <c r="F408" s="180">
        <v>0</v>
      </c>
      <c r="G408" s="180">
        <v>0</v>
      </c>
      <c r="H408" s="180">
        <v>0</v>
      </c>
    </row>
    <row r="409" spans="1:8" x14ac:dyDescent="0.2">
      <c r="A409" s="180" t="s">
        <v>320</v>
      </c>
      <c r="B409" s="180" t="s">
        <v>366</v>
      </c>
      <c r="C409" s="180">
        <v>7865711</v>
      </c>
      <c r="D409" s="180">
        <v>93249</v>
      </c>
      <c r="E409" s="180">
        <v>355287</v>
      </c>
      <c r="F409" s="180">
        <v>0</v>
      </c>
      <c r="G409" s="180">
        <v>0</v>
      </c>
      <c r="H409" s="180">
        <v>0</v>
      </c>
    </row>
    <row r="410" spans="1:8" x14ac:dyDescent="0.2">
      <c r="A410" s="180" t="s">
        <v>320</v>
      </c>
      <c r="B410" s="180" t="s">
        <v>367</v>
      </c>
      <c r="C410" s="180">
        <v>2744993.8599999994</v>
      </c>
      <c r="D410" s="180">
        <v>77934.820000000007</v>
      </c>
      <c r="E410" s="180">
        <v>1248500.74</v>
      </c>
      <c r="F410" s="180">
        <v>0</v>
      </c>
      <c r="G410" s="180">
        <v>0</v>
      </c>
      <c r="H410" s="180">
        <v>0</v>
      </c>
    </row>
    <row r="411" spans="1:8" x14ac:dyDescent="0.2">
      <c r="A411" s="180" t="s">
        <v>320</v>
      </c>
      <c r="B411" s="180" t="s">
        <v>368</v>
      </c>
      <c r="C411" s="180">
        <v>10610704.859999999</v>
      </c>
      <c r="D411" s="180">
        <v>171183.82</v>
      </c>
      <c r="E411" s="180">
        <v>1603787.74</v>
      </c>
      <c r="F411" s="180">
        <v>0</v>
      </c>
      <c r="G411" s="180">
        <v>0</v>
      </c>
      <c r="H411" s="180">
        <v>0</v>
      </c>
    </row>
    <row r="412" spans="1:8" x14ac:dyDescent="0.2">
      <c r="A412" s="180" t="s">
        <v>321</v>
      </c>
      <c r="B412" s="180" t="s">
        <v>333</v>
      </c>
      <c r="C412" s="180">
        <v>2981429</v>
      </c>
      <c r="D412" s="180"/>
      <c r="E412" s="180">
        <v>511881</v>
      </c>
      <c r="F412" s="180">
        <v>0</v>
      </c>
      <c r="G412" s="180">
        <v>0</v>
      </c>
      <c r="H412" s="180">
        <v>0</v>
      </c>
    </row>
    <row r="413" spans="1:8" x14ac:dyDescent="0.2">
      <c r="A413" s="180" t="s">
        <v>321</v>
      </c>
      <c r="B413" s="180" t="s">
        <v>334</v>
      </c>
      <c r="C413" s="180">
        <v>47170</v>
      </c>
      <c r="D413" s="180"/>
      <c r="E413" s="180">
        <v>8119</v>
      </c>
      <c r="F413" s="180">
        <v>0</v>
      </c>
      <c r="G413" s="180">
        <v>0</v>
      </c>
      <c r="H413" s="180">
        <v>0</v>
      </c>
    </row>
    <row r="414" spans="1:8" x14ac:dyDescent="0.2">
      <c r="A414" s="180" t="s">
        <v>321</v>
      </c>
      <c r="B414" s="180" t="s">
        <v>335</v>
      </c>
      <c r="C414" s="180">
        <v>298062</v>
      </c>
      <c r="D414" s="180"/>
      <c r="E414" s="180"/>
      <c r="F414" s="180"/>
      <c r="G414" s="180"/>
      <c r="H414" s="180"/>
    </row>
    <row r="415" spans="1:8" x14ac:dyDescent="0.2">
      <c r="A415" s="180" t="s">
        <v>321</v>
      </c>
      <c r="B415" s="180" t="s">
        <v>336</v>
      </c>
      <c r="C415" s="180">
        <v>109850</v>
      </c>
      <c r="D415" s="180">
        <v>0</v>
      </c>
      <c r="E415" s="180"/>
      <c r="F415" s="180"/>
      <c r="G415" s="180"/>
      <c r="H415" s="180"/>
    </row>
    <row r="416" spans="1:8" x14ac:dyDescent="0.2">
      <c r="A416" s="180" t="s">
        <v>321</v>
      </c>
      <c r="B416" s="180" t="s">
        <v>337</v>
      </c>
      <c r="C416" s="180">
        <v>40800</v>
      </c>
      <c r="D416" s="180">
        <v>0</v>
      </c>
      <c r="E416" s="180">
        <v>459</v>
      </c>
      <c r="F416" s="180">
        <v>0</v>
      </c>
      <c r="G416" s="180">
        <v>0</v>
      </c>
      <c r="H416" s="180">
        <v>0</v>
      </c>
    </row>
    <row r="417" spans="1:8" x14ac:dyDescent="0.2">
      <c r="A417" s="180" t="s">
        <v>321</v>
      </c>
      <c r="B417" s="180" t="s">
        <v>338</v>
      </c>
      <c r="C417" s="180"/>
      <c r="D417" s="180"/>
      <c r="E417" s="180"/>
      <c r="F417" s="180"/>
      <c r="G417" s="180"/>
      <c r="H417" s="180"/>
    </row>
    <row r="418" spans="1:8" x14ac:dyDescent="0.2">
      <c r="A418" s="180" t="s">
        <v>321</v>
      </c>
      <c r="B418" s="180" t="s">
        <v>339</v>
      </c>
      <c r="C418" s="180">
        <v>0</v>
      </c>
      <c r="D418" s="180">
        <v>522600</v>
      </c>
      <c r="E418" s="180"/>
      <c r="F418" s="180"/>
      <c r="G418" s="180"/>
      <c r="H418" s="180"/>
    </row>
    <row r="419" spans="1:8" x14ac:dyDescent="0.2">
      <c r="A419" s="180" t="s">
        <v>321</v>
      </c>
      <c r="B419" s="180" t="s">
        <v>340</v>
      </c>
      <c r="C419" s="180">
        <v>74330</v>
      </c>
      <c r="D419" s="180">
        <v>0</v>
      </c>
      <c r="E419" s="180">
        <v>156</v>
      </c>
      <c r="F419" s="180">
        <v>0</v>
      </c>
      <c r="G419" s="180">
        <v>0</v>
      </c>
      <c r="H419" s="180">
        <v>0</v>
      </c>
    </row>
    <row r="420" spans="1:8" x14ac:dyDescent="0.2">
      <c r="A420" s="180" t="s">
        <v>321</v>
      </c>
      <c r="B420" s="180" t="s">
        <v>341</v>
      </c>
      <c r="C420" s="180">
        <v>0</v>
      </c>
      <c r="D420" s="180">
        <v>0</v>
      </c>
      <c r="E420" s="180">
        <v>0</v>
      </c>
      <c r="F420" s="180">
        <v>0</v>
      </c>
      <c r="G420" s="180">
        <v>0</v>
      </c>
      <c r="H420" s="180">
        <v>0</v>
      </c>
    </row>
    <row r="421" spans="1:8" x14ac:dyDescent="0.2">
      <c r="A421" s="180" t="s">
        <v>321</v>
      </c>
      <c r="B421" s="180" t="s">
        <v>342</v>
      </c>
      <c r="C421" s="180">
        <v>6267903</v>
      </c>
      <c r="D421" s="180"/>
      <c r="E421" s="180"/>
      <c r="F421" s="180"/>
      <c r="G421" s="180"/>
      <c r="H421" s="180"/>
    </row>
    <row r="422" spans="1:8" x14ac:dyDescent="0.2">
      <c r="A422" s="180" t="s">
        <v>321</v>
      </c>
      <c r="B422" s="180" t="s">
        <v>343</v>
      </c>
      <c r="C422" s="180">
        <v>29818</v>
      </c>
      <c r="D422" s="180"/>
      <c r="E422" s="180"/>
      <c r="F422" s="180"/>
      <c r="G422" s="180"/>
      <c r="H422" s="180"/>
    </row>
    <row r="423" spans="1:8" x14ac:dyDescent="0.2">
      <c r="A423" s="180" t="s">
        <v>321</v>
      </c>
      <c r="B423" s="180" t="s">
        <v>344</v>
      </c>
      <c r="C423" s="180">
        <v>71026</v>
      </c>
      <c r="D423" s="180"/>
      <c r="E423" s="180">
        <v>232</v>
      </c>
      <c r="F423" s="180">
        <v>0</v>
      </c>
      <c r="G423" s="180">
        <v>0</v>
      </c>
      <c r="H423" s="180">
        <v>0</v>
      </c>
    </row>
    <row r="424" spans="1:8" x14ac:dyDescent="0.2">
      <c r="A424" s="180" t="s">
        <v>321</v>
      </c>
      <c r="B424" s="180" t="s">
        <v>475</v>
      </c>
      <c r="C424" s="180">
        <v>43712</v>
      </c>
      <c r="D424" s="180"/>
      <c r="E424" s="180">
        <v>7524</v>
      </c>
      <c r="F424" s="180">
        <v>0</v>
      </c>
      <c r="G424" s="180">
        <v>0</v>
      </c>
      <c r="H424" s="180">
        <v>0</v>
      </c>
    </row>
    <row r="425" spans="1:8" x14ac:dyDescent="0.2">
      <c r="A425" s="180" t="s">
        <v>321</v>
      </c>
      <c r="B425" s="180" t="s">
        <v>332</v>
      </c>
      <c r="C425" s="180">
        <v>291269</v>
      </c>
      <c r="D425" s="180"/>
      <c r="E425" s="180"/>
      <c r="F425" s="180"/>
      <c r="G425" s="180"/>
      <c r="H425" s="180"/>
    </row>
    <row r="426" spans="1:8" x14ac:dyDescent="0.2">
      <c r="A426" s="180" t="s">
        <v>321</v>
      </c>
      <c r="B426" s="180" t="s">
        <v>407</v>
      </c>
      <c r="C426" s="180">
        <v>273503</v>
      </c>
      <c r="D426" s="180"/>
      <c r="E426" s="180">
        <v>0</v>
      </c>
      <c r="F426" s="180">
        <v>0</v>
      </c>
      <c r="G426" s="180">
        <v>0</v>
      </c>
      <c r="H426" s="180">
        <v>0</v>
      </c>
    </row>
    <row r="427" spans="1:8" x14ac:dyDescent="0.2">
      <c r="A427" s="180" t="s">
        <v>321</v>
      </c>
      <c r="B427" s="180" t="s">
        <v>345</v>
      </c>
      <c r="C427" s="180">
        <v>10528872</v>
      </c>
      <c r="D427" s="180">
        <v>522600</v>
      </c>
      <c r="E427" s="180">
        <v>528371</v>
      </c>
      <c r="F427" s="180">
        <v>0</v>
      </c>
      <c r="G427" s="180">
        <v>0</v>
      </c>
      <c r="H427" s="180">
        <v>0</v>
      </c>
    </row>
    <row r="428" spans="1:8" x14ac:dyDescent="0.2">
      <c r="A428" s="180" t="s">
        <v>321</v>
      </c>
      <c r="B428" s="180" t="s">
        <v>346</v>
      </c>
      <c r="C428" s="180">
        <v>0</v>
      </c>
      <c r="D428" s="180"/>
      <c r="E428" s="180"/>
      <c r="F428" s="180"/>
      <c r="G428" s="180"/>
      <c r="H428" s="180"/>
    </row>
    <row r="429" spans="1:8" x14ac:dyDescent="0.2">
      <c r="A429" s="180" t="s">
        <v>321</v>
      </c>
      <c r="B429" s="180" t="s">
        <v>446</v>
      </c>
      <c r="C429" s="180">
        <v>0</v>
      </c>
      <c r="D429" s="180">
        <v>0</v>
      </c>
      <c r="E429" s="180">
        <v>0</v>
      </c>
      <c r="F429" s="180">
        <v>0</v>
      </c>
      <c r="G429" s="180">
        <v>0</v>
      </c>
      <c r="H429" s="180">
        <v>0</v>
      </c>
    </row>
    <row r="430" spans="1:8" x14ac:dyDescent="0.2">
      <c r="A430" s="180" t="s">
        <v>321</v>
      </c>
      <c r="B430" s="180" t="s">
        <v>347</v>
      </c>
      <c r="C430" s="180">
        <v>0</v>
      </c>
      <c r="D430" s="180">
        <v>0</v>
      </c>
      <c r="E430" s="180"/>
      <c r="F430" s="180">
        <v>0</v>
      </c>
      <c r="G430" s="180">
        <v>0</v>
      </c>
      <c r="H430" s="180">
        <v>0</v>
      </c>
    </row>
    <row r="431" spans="1:8" x14ac:dyDescent="0.2">
      <c r="A431" s="180" t="s">
        <v>321</v>
      </c>
      <c r="B431" s="180" t="s">
        <v>348</v>
      </c>
      <c r="C431" s="180">
        <v>10528872</v>
      </c>
      <c r="D431" s="180">
        <v>522600</v>
      </c>
      <c r="E431" s="180">
        <v>528371</v>
      </c>
      <c r="F431" s="180">
        <v>0</v>
      </c>
      <c r="G431" s="180">
        <v>0</v>
      </c>
      <c r="H431" s="180">
        <v>0</v>
      </c>
    </row>
    <row r="432" spans="1:8" x14ac:dyDescent="0.2">
      <c r="A432" s="180" t="s">
        <v>321</v>
      </c>
      <c r="B432" s="180" t="s">
        <v>349</v>
      </c>
      <c r="C432" s="180">
        <v>1372670.209999999</v>
      </c>
      <c r="D432" s="180">
        <v>68310.329999999958</v>
      </c>
      <c r="E432" s="180">
        <v>328312.21999999997</v>
      </c>
      <c r="F432" s="180">
        <v>0</v>
      </c>
      <c r="G432" s="180">
        <v>0</v>
      </c>
      <c r="H432" s="180">
        <v>0</v>
      </c>
    </row>
    <row r="433" spans="1:8" x14ac:dyDescent="0.2">
      <c r="A433" s="180" t="s">
        <v>321</v>
      </c>
      <c r="B433" s="180" t="s">
        <v>350</v>
      </c>
      <c r="C433" s="180">
        <v>11901542.210000001</v>
      </c>
      <c r="D433" s="180">
        <v>590910.32999999996</v>
      </c>
      <c r="E433" s="180">
        <v>856683.22</v>
      </c>
      <c r="F433" s="180">
        <v>0</v>
      </c>
      <c r="G433" s="180">
        <v>0</v>
      </c>
      <c r="H433" s="180">
        <v>0</v>
      </c>
    </row>
    <row r="434" spans="1:8" x14ac:dyDescent="0.2">
      <c r="A434" s="180" t="s">
        <v>321</v>
      </c>
      <c r="B434" s="180" t="s">
        <v>376</v>
      </c>
      <c r="C434" s="180"/>
      <c r="D434" s="180"/>
      <c r="E434" s="180"/>
      <c r="F434" s="180"/>
      <c r="G434" s="180"/>
      <c r="H434" s="180"/>
    </row>
    <row r="435" spans="1:8" x14ac:dyDescent="0.2">
      <c r="A435" s="180" t="s">
        <v>321</v>
      </c>
      <c r="B435" s="180" t="s">
        <v>377</v>
      </c>
      <c r="C435" s="180">
        <v>7383847</v>
      </c>
      <c r="D435" s="180">
        <v>543608</v>
      </c>
      <c r="E435" s="180">
        <v>57200</v>
      </c>
      <c r="F435" s="180">
        <v>0</v>
      </c>
      <c r="G435" s="180">
        <v>0</v>
      </c>
      <c r="H435" s="180">
        <v>0</v>
      </c>
    </row>
    <row r="436" spans="1:8" x14ac:dyDescent="0.2">
      <c r="A436" s="180" t="s">
        <v>321</v>
      </c>
      <c r="B436" s="180" t="s">
        <v>352</v>
      </c>
      <c r="C436" s="180">
        <v>272474</v>
      </c>
      <c r="D436" s="180">
        <v>0</v>
      </c>
      <c r="E436" s="180">
        <v>5200</v>
      </c>
      <c r="F436" s="180">
        <v>0</v>
      </c>
      <c r="G436" s="180">
        <v>0</v>
      </c>
      <c r="H436" s="180">
        <v>0</v>
      </c>
    </row>
    <row r="437" spans="1:8" x14ac:dyDescent="0.2">
      <c r="A437" s="180" t="s">
        <v>321</v>
      </c>
      <c r="B437" s="180" t="s">
        <v>353</v>
      </c>
      <c r="C437" s="180">
        <v>311490</v>
      </c>
      <c r="D437" s="180">
        <v>0</v>
      </c>
      <c r="E437" s="180">
        <v>1144</v>
      </c>
      <c r="F437" s="180">
        <v>0</v>
      </c>
      <c r="G437" s="180">
        <v>0</v>
      </c>
      <c r="H437" s="180">
        <v>0</v>
      </c>
    </row>
    <row r="438" spans="1:8" x14ac:dyDescent="0.2">
      <c r="A438" s="180" t="s">
        <v>321</v>
      </c>
      <c r="B438" s="180" t="s">
        <v>354</v>
      </c>
      <c r="C438" s="180">
        <v>355295</v>
      </c>
      <c r="D438" s="180">
        <v>0</v>
      </c>
      <c r="E438" s="180">
        <v>159247</v>
      </c>
      <c r="F438" s="180">
        <v>0</v>
      </c>
      <c r="G438" s="180">
        <v>0</v>
      </c>
      <c r="H438" s="180">
        <v>0</v>
      </c>
    </row>
    <row r="439" spans="1:8" x14ac:dyDescent="0.2">
      <c r="A439" s="180" t="s">
        <v>321</v>
      </c>
      <c r="B439" s="180" t="s">
        <v>408</v>
      </c>
      <c r="C439" s="180">
        <v>372320</v>
      </c>
      <c r="D439" s="180">
        <v>0</v>
      </c>
      <c r="E439" s="180">
        <v>2841</v>
      </c>
      <c r="F439" s="180">
        <v>0</v>
      </c>
      <c r="G439" s="180">
        <v>0</v>
      </c>
      <c r="H439" s="180">
        <v>0</v>
      </c>
    </row>
    <row r="440" spans="1:8" x14ac:dyDescent="0.2">
      <c r="A440" s="180" t="s">
        <v>321</v>
      </c>
      <c r="B440" s="180" t="s">
        <v>423</v>
      </c>
      <c r="C440" s="180">
        <v>161330</v>
      </c>
      <c r="D440" s="180">
        <v>0</v>
      </c>
      <c r="E440" s="180">
        <v>776</v>
      </c>
      <c r="F440" s="180">
        <v>0</v>
      </c>
      <c r="G440" s="180">
        <v>0</v>
      </c>
      <c r="H440" s="180">
        <v>0</v>
      </c>
    </row>
    <row r="441" spans="1:8" x14ac:dyDescent="0.2">
      <c r="A441" s="180" t="s">
        <v>321</v>
      </c>
      <c r="B441" s="180" t="s">
        <v>355</v>
      </c>
      <c r="C441" s="180">
        <v>546000</v>
      </c>
      <c r="D441" s="180">
        <v>0</v>
      </c>
      <c r="E441" s="180">
        <v>58584</v>
      </c>
      <c r="F441" s="180">
        <v>0</v>
      </c>
      <c r="G441" s="180">
        <v>0</v>
      </c>
      <c r="H441" s="180">
        <v>0</v>
      </c>
    </row>
    <row r="442" spans="1:8" x14ac:dyDescent="0.2">
      <c r="A442" s="180" t="s">
        <v>321</v>
      </c>
      <c r="B442" s="180" t="s">
        <v>356</v>
      </c>
      <c r="C442" s="180">
        <v>429153</v>
      </c>
      <c r="D442" s="180">
        <v>0</v>
      </c>
      <c r="E442" s="180">
        <v>35882</v>
      </c>
      <c r="F442" s="180">
        <v>0</v>
      </c>
      <c r="G442" s="180"/>
      <c r="H442" s="180">
        <v>0</v>
      </c>
    </row>
    <row r="443" spans="1:8" x14ac:dyDescent="0.2">
      <c r="A443" s="180" t="s">
        <v>321</v>
      </c>
      <c r="B443" s="180" t="s">
        <v>409</v>
      </c>
      <c r="C443" s="180"/>
      <c r="D443" s="180"/>
      <c r="E443" s="180"/>
      <c r="F443" s="180"/>
      <c r="G443" s="180"/>
      <c r="H443" s="180">
        <v>0</v>
      </c>
    </row>
    <row r="444" spans="1:8" x14ac:dyDescent="0.2">
      <c r="A444" s="180" t="s">
        <v>321</v>
      </c>
      <c r="B444" s="180" t="s">
        <v>378</v>
      </c>
      <c r="C444" s="180">
        <v>0</v>
      </c>
      <c r="D444" s="180"/>
      <c r="E444" s="180">
        <v>18102</v>
      </c>
      <c r="F444" s="180">
        <v>0</v>
      </c>
      <c r="G444" s="180">
        <v>0</v>
      </c>
      <c r="H444" s="180">
        <v>0</v>
      </c>
    </row>
    <row r="445" spans="1:8" x14ac:dyDescent="0.2">
      <c r="A445" s="180" t="s">
        <v>321</v>
      </c>
      <c r="B445" s="180" t="s">
        <v>360</v>
      </c>
      <c r="C445" s="180"/>
      <c r="D445" s="180"/>
      <c r="E445" s="180">
        <v>0</v>
      </c>
      <c r="F445" s="180">
        <v>0</v>
      </c>
      <c r="G445" s="180"/>
      <c r="H445" s="180">
        <v>0</v>
      </c>
    </row>
    <row r="446" spans="1:8" x14ac:dyDescent="0.2">
      <c r="A446" s="180" t="s">
        <v>321</v>
      </c>
      <c r="B446" s="180" t="s">
        <v>379</v>
      </c>
      <c r="C446" s="180"/>
      <c r="D446" s="180"/>
      <c r="E446" s="180"/>
      <c r="F446" s="180"/>
      <c r="G446" s="180"/>
      <c r="H446" s="180"/>
    </row>
    <row r="447" spans="1:8" x14ac:dyDescent="0.2">
      <c r="A447" s="180" t="s">
        <v>321</v>
      </c>
      <c r="B447" s="180" t="s">
        <v>362</v>
      </c>
      <c r="C447" s="180">
        <v>422003</v>
      </c>
      <c r="D447" s="180"/>
      <c r="E447" s="180"/>
      <c r="F447" s="180"/>
      <c r="G447" s="180"/>
      <c r="H447" s="180"/>
    </row>
    <row r="448" spans="1:8" x14ac:dyDescent="0.2">
      <c r="A448" s="180" t="s">
        <v>321</v>
      </c>
      <c r="B448" s="180" t="s">
        <v>365</v>
      </c>
      <c r="C448" s="180">
        <v>10253912</v>
      </c>
      <c r="D448" s="180">
        <v>543608</v>
      </c>
      <c r="E448" s="180">
        <v>338976</v>
      </c>
      <c r="F448" s="180">
        <v>0</v>
      </c>
      <c r="G448" s="180">
        <v>0</v>
      </c>
      <c r="H448" s="180">
        <v>0</v>
      </c>
    </row>
    <row r="449" spans="1:8" x14ac:dyDescent="0.2">
      <c r="A449" s="180" t="s">
        <v>321</v>
      </c>
      <c r="B449" s="180" t="s">
        <v>447</v>
      </c>
      <c r="C449" s="180">
        <v>0</v>
      </c>
      <c r="D449" s="180">
        <v>0</v>
      </c>
      <c r="E449" s="180">
        <v>0</v>
      </c>
      <c r="F449" s="180">
        <v>0</v>
      </c>
      <c r="G449" s="180">
        <v>0</v>
      </c>
      <c r="H449" s="180">
        <v>0</v>
      </c>
    </row>
    <row r="450" spans="1:8" x14ac:dyDescent="0.2">
      <c r="A450" s="180" t="s">
        <v>321</v>
      </c>
      <c r="B450" s="180" t="s">
        <v>366</v>
      </c>
      <c r="C450" s="180">
        <v>10253912</v>
      </c>
      <c r="D450" s="180">
        <v>543608</v>
      </c>
      <c r="E450" s="180">
        <v>338976</v>
      </c>
      <c r="F450" s="180">
        <v>0</v>
      </c>
      <c r="G450" s="180">
        <v>0</v>
      </c>
      <c r="H450" s="180">
        <v>0</v>
      </c>
    </row>
    <row r="451" spans="1:8" x14ac:dyDescent="0.2">
      <c r="A451" s="180" t="s">
        <v>321</v>
      </c>
      <c r="B451" s="180" t="s">
        <v>367</v>
      </c>
      <c r="C451" s="180">
        <v>1647630.209999999</v>
      </c>
      <c r="D451" s="180">
        <v>47302.329999999958</v>
      </c>
      <c r="E451" s="180">
        <v>517707.22</v>
      </c>
      <c r="F451" s="180">
        <v>0</v>
      </c>
      <c r="G451" s="180">
        <v>0</v>
      </c>
      <c r="H451" s="180">
        <v>0</v>
      </c>
    </row>
    <row r="452" spans="1:8" x14ac:dyDescent="0.2">
      <c r="A452" s="180" t="s">
        <v>321</v>
      </c>
      <c r="B452" s="180" t="s">
        <v>368</v>
      </c>
      <c r="C452" s="180">
        <v>11901542.210000001</v>
      </c>
      <c r="D452" s="180">
        <v>590910.32999999996</v>
      </c>
      <c r="E452" s="180">
        <v>856683.22</v>
      </c>
      <c r="F452" s="180">
        <v>0</v>
      </c>
      <c r="G452" s="180">
        <v>0</v>
      </c>
      <c r="H452" s="180">
        <v>0</v>
      </c>
    </row>
    <row r="453" spans="1:8" x14ac:dyDescent="0.2">
      <c r="A453" s="180" t="s">
        <v>323</v>
      </c>
      <c r="B453" s="180" t="s">
        <v>333</v>
      </c>
      <c r="C453" s="180">
        <v>990908</v>
      </c>
      <c r="D453" s="180"/>
      <c r="E453" s="180">
        <v>252756</v>
      </c>
      <c r="F453" s="180">
        <v>0</v>
      </c>
      <c r="G453" s="180">
        <v>0</v>
      </c>
      <c r="H453" s="180">
        <v>0</v>
      </c>
    </row>
    <row r="454" spans="1:8" x14ac:dyDescent="0.2">
      <c r="A454" s="180" t="s">
        <v>323</v>
      </c>
      <c r="B454" s="180" t="s">
        <v>334</v>
      </c>
      <c r="C454" s="180">
        <v>8800</v>
      </c>
      <c r="D454" s="180"/>
      <c r="E454" s="180">
        <v>2244</v>
      </c>
      <c r="F454" s="180">
        <v>0</v>
      </c>
      <c r="G454" s="180">
        <v>0</v>
      </c>
      <c r="H454" s="180">
        <v>0</v>
      </c>
    </row>
    <row r="455" spans="1:8" x14ac:dyDescent="0.2">
      <c r="A455" s="180" t="s">
        <v>323</v>
      </c>
      <c r="B455" s="180" t="s">
        <v>335</v>
      </c>
      <c r="C455" s="180">
        <v>49074</v>
      </c>
      <c r="D455" s="180"/>
      <c r="E455" s="180"/>
      <c r="F455" s="180"/>
      <c r="G455" s="180"/>
      <c r="H455" s="180"/>
    </row>
    <row r="456" spans="1:8" x14ac:dyDescent="0.2">
      <c r="A456" s="180" t="s">
        <v>323</v>
      </c>
      <c r="B456" s="180" t="s">
        <v>336</v>
      </c>
      <c r="C456" s="180">
        <v>425000</v>
      </c>
      <c r="D456" s="180"/>
      <c r="E456" s="180"/>
      <c r="F456" s="180"/>
      <c r="G456" s="180"/>
      <c r="H456" s="180"/>
    </row>
    <row r="457" spans="1:8" x14ac:dyDescent="0.2">
      <c r="A457" s="180" t="s">
        <v>323</v>
      </c>
      <c r="B457" s="180" t="s">
        <v>337</v>
      </c>
      <c r="C457" s="180">
        <v>350</v>
      </c>
      <c r="D457" s="180">
        <v>13</v>
      </c>
      <c r="E457" s="180">
        <v>150</v>
      </c>
      <c r="F457" s="180"/>
      <c r="G457" s="180"/>
      <c r="H457" s="180"/>
    </row>
    <row r="458" spans="1:8" x14ac:dyDescent="0.2">
      <c r="A458" s="180" t="s">
        <v>323</v>
      </c>
      <c r="B458" s="180" t="s">
        <v>338</v>
      </c>
      <c r="C458" s="180"/>
      <c r="D458" s="180"/>
      <c r="E458" s="180"/>
      <c r="F458" s="180"/>
      <c r="G458" s="180"/>
      <c r="H458" s="180"/>
    </row>
    <row r="459" spans="1:8" x14ac:dyDescent="0.2">
      <c r="A459" s="180" t="s">
        <v>323</v>
      </c>
      <c r="B459" s="180" t="s">
        <v>339</v>
      </c>
      <c r="C459" s="180"/>
      <c r="D459" s="180">
        <v>74000</v>
      </c>
      <c r="E459" s="180"/>
      <c r="F459" s="180"/>
      <c r="G459" s="180"/>
      <c r="H459" s="180"/>
    </row>
    <row r="460" spans="1:8" x14ac:dyDescent="0.2">
      <c r="A460" s="180" t="s">
        <v>323</v>
      </c>
      <c r="B460" s="180" t="s">
        <v>340</v>
      </c>
      <c r="C460" s="180">
        <v>63000</v>
      </c>
      <c r="D460" s="180"/>
      <c r="E460" s="180">
        <v>6600</v>
      </c>
      <c r="F460" s="180"/>
      <c r="G460" s="180"/>
      <c r="H460" s="180"/>
    </row>
    <row r="461" spans="1:8" x14ac:dyDescent="0.2">
      <c r="A461" s="180" t="s">
        <v>323</v>
      </c>
      <c r="B461" s="180" t="s">
        <v>341</v>
      </c>
      <c r="C461" s="180"/>
      <c r="D461" s="180"/>
      <c r="E461" s="180"/>
      <c r="F461" s="180"/>
      <c r="G461" s="180"/>
      <c r="H461" s="180"/>
    </row>
    <row r="462" spans="1:8" x14ac:dyDescent="0.2">
      <c r="A462" s="180" t="s">
        <v>323</v>
      </c>
      <c r="B462" s="180" t="s">
        <v>342</v>
      </c>
      <c r="C462" s="180">
        <v>1309939</v>
      </c>
      <c r="D462" s="180"/>
      <c r="E462" s="180"/>
      <c r="F462" s="180"/>
      <c r="G462" s="180"/>
      <c r="H462" s="180"/>
    </row>
    <row r="463" spans="1:8" x14ac:dyDescent="0.2">
      <c r="A463" s="180" t="s">
        <v>323</v>
      </c>
      <c r="B463" s="180" t="s">
        <v>343</v>
      </c>
      <c r="C463" s="180">
        <v>3451</v>
      </c>
      <c r="D463" s="180"/>
      <c r="E463" s="180"/>
      <c r="F463" s="180"/>
      <c r="G463" s="180"/>
      <c r="H463" s="180"/>
    </row>
    <row r="464" spans="1:8" x14ac:dyDescent="0.2">
      <c r="A464" s="180" t="s">
        <v>323</v>
      </c>
      <c r="B464" s="180" t="s">
        <v>344</v>
      </c>
      <c r="C464" s="180">
        <v>80000</v>
      </c>
      <c r="D464" s="180"/>
      <c r="E464" s="180">
        <v>30</v>
      </c>
      <c r="F464" s="180"/>
      <c r="G464" s="180"/>
      <c r="H464" s="180"/>
    </row>
    <row r="465" spans="1:8" x14ac:dyDescent="0.2">
      <c r="A465" s="180" t="s">
        <v>323</v>
      </c>
      <c r="B465" s="180" t="s">
        <v>475</v>
      </c>
      <c r="C465" s="180">
        <v>6546</v>
      </c>
      <c r="D465" s="180"/>
      <c r="E465" s="180">
        <v>1670</v>
      </c>
      <c r="F465" s="180">
        <v>0</v>
      </c>
      <c r="G465" s="180">
        <v>0</v>
      </c>
      <c r="H465" s="180">
        <v>0</v>
      </c>
    </row>
    <row r="466" spans="1:8" x14ac:dyDescent="0.2">
      <c r="A466" s="180" t="s">
        <v>323</v>
      </c>
      <c r="B466" s="180" t="s">
        <v>332</v>
      </c>
      <c r="C466" s="180">
        <v>40000</v>
      </c>
      <c r="D466" s="180"/>
      <c r="E466" s="180"/>
      <c r="F466" s="180"/>
      <c r="G466" s="180"/>
      <c r="H466" s="180"/>
    </row>
    <row r="467" spans="1:8" x14ac:dyDescent="0.2">
      <c r="A467" s="180" t="s">
        <v>323</v>
      </c>
      <c r="B467" s="180" t="s">
        <v>407</v>
      </c>
      <c r="C467" s="180">
        <v>56000</v>
      </c>
      <c r="D467" s="180"/>
      <c r="E467" s="180"/>
      <c r="F467" s="180"/>
      <c r="G467" s="180"/>
      <c r="H467" s="180"/>
    </row>
    <row r="468" spans="1:8" x14ac:dyDescent="0.2">
      <c r="A468" s="180" t="s">
        <v>323</v>
      </c>
      <c r="B468" s="180" t="s">
        <v>345</v>
      </c>
      <c r="C468" s="180">
        <v>3033068</v>
      </c>
      <c r="D468" s="180">
        <v>74013</v>
      </c>
      <c r="E468" s="180">
        <v>263450</v>
      </c>
      <c r="F468" s="180">
        <v>0</v>
      </c>
      <c r="G468" s="180">
        <v>0</v>
      </c>
      <c r="H468" s="180">
        <v>0</v>
      </c>
    </row>
    <row r="469" spans="1:8" x14ac:dyDescent="0.2">
      <c r="A469" s="180" t="s">
        <v>323</v>
      </c>
      <c r="B469" s="180" t="s">
        <v>346</v>
      </c>
      <c r="C469" s="180"/>
      <c r="D469" s="180"/>
      <c r="E469" s="180"/>
      <c r="F469" s="180"/>
      <c r="G469" s="180"/>
      <c r="H469" s="180"/>
    </row>
    <row r="470" spans="1:8" x14ac:dyDescent="0.2">
      <c r="A470" s="180" t="s">
        <v>323</v>
      </c>
      <c r="B470" s="180" t="s">
        <v>446</v>
      </c>
      <c r="C470" s="180"/>
      <c r="D470" s="180"/>
      <c r="E470" s="180"/>
      <c r="F470" s="180"/>
      <c r="G470" s="180"/>
      <c r="H470" s="180"/>
    </row>
    <row r="471" spans="1:8" x14ac:dyDescent="0.2">
      <c r="A471" s="180" t="s">
        <v>323</v>
      </c>
      <c r="B471" s="180" t="s">
        <v>347</v>
      </c>
      <c r="C471" s="180"/>
      <c r="D471" s="180"/>
      <c r="E471" s="180"/>
      <c r="F471" s="180"/>
      <c r="G471" s="180"/>
      <c r="H471" s="180"/>
    </row>
    <row r="472" spans="1:8" x14ac:dyDescent="0.2">
      <c r="A472" s="180" t="s">
        <v>323</v>
      </c>
      <c r="B472" s="180" t="s">
        <v>348</v>
      </c>
      <c r="C472" s="180">
        <v>3033068</v>
      </c>
      <c r="D472" s="180">
        <v>74013</v>
      </c>
      <c r="E472" s="180">
        <v>263450</v>
      </c>
      <c r="F472" s="180">
        <v>0</v>
      </c>
      <c r="G472" s="180">
        <v>0</v>
      </c>
      <c r="H472" s="180">
        <v>0</v>
      </c>
    </row>
    <row r="473" spans="1:8" x14ac:dyDescent="0.2">
      <c r="A473" s="180" t="s">
        <v>323</v>
      </c>
      <c r="B473" s="180" t="s">
        <v>349</v>
      </c>
      <c r="C473" s="180">
        <v>506732.22999999952</v>
      </c>
      <c r="D473" s="180">
        <v>23877.469999999987</v>
      </c>
      <c r="E473" s="180">
        <v>258358.31999999995</v>
      </c>
      <c r="F473" s="180">
        <v>0</v>
      </c>
      <c r="G473" s="180">
        <v>0</v>
      </c>
      <c r="H473" s="180">
        <v>0</v>
      </c>
    </row>
    <row r="474" spans="1:8" x14ac:dyDescent="0.2">
      <c r="A474" s="180" t="s">
        <v>323</v>
      </c>
      <c r="B474" s="180" t="s">
        <v>350</v>
      </c>
      <c r="C474" s="180">
        <v>3539800.2299999995</v>
      </c>
      <c r="D474" s="180">
        <v>97890.469999999987</v>
      </c>
      <c r="E474" s="180">
        <v>521808.31999999995</v>
      </c>
      <c r="F474" s="180">
        <v>0</v>
      </c>
      <c r="G474" s="180">
        <v>0</v>
      </c>
      <c r="H474" s="180">
        <v>0</v>
      </c>
    </row>
    <row r="475" spans="1:8" x14ac:dyDescent="0.2">
      <c r="A475" s="180" t="s">
        <v>323</v>
      </c>
      <c r="B475" s="180" t="s">
        <v>376</v>
      </c>
      <c r="C475" s="180"/>
      <c r="D475" s="180"/>
      <c r="E475" s="180"/>
      <c r="F475" s="180"/>
      <c r="G475" s="180"/>
      <c r="H475" s="180"/>
    </row>
    <row r="476" spans="1:8" x14ac:dyDescent="0.2">
      <c r="A476" s="180" t="s">
        <v>323</v>
      </c>
      <c r="B476" s="180" t="s">
        <v>377</v>
      </c>
      <c r="C476" s="180">
        <v>2500000</v>
      </c>
      <c r="D476" s="180">
        <v>77000</v>
      </c>
      <c r="E476" s="180"/>
      <c r="F476" s="180"/>
      <c r="G476" s="180"/>
      <c r="H476" s="180"/>
    </row>
    <row r="477" spans="1:8" x14ac:dyDescent="0.2">
      <c r="A477" s="180" t="s">
        <v>323</v>
      </c>
      <c r="B477" s="180" t="s">
        <v>352</v>
      </c>
      <c r="C477" s="180">
        <v>48000</v>
      </c>
      <c r="D477" s="180"/>
      <c r="E477" s="180"/>
      <c r="F477" s="180"/>
      <c r="G477" s="180"/>
      <c r="H477" s="180"/>
    </row>
    <row r="478" spans="1:8" x14ac:dyDescent="0.2">
      <c r="A478" s="180" t="s">
        <v>323</v>
      </c>
      <c r="B478" s="180" t="s">
        <v>353</v>
      </c>
      <c r="C478" s="180">
        <v>79000</v>
      </c>
      <c r="D478" s="180"/>
      <c r="E478" s="180"/>
      <c r="F478" s="180"/>
      <c r="G478" s="180"/>
      <c r="H478" s="180"/>
    </row>
    <row r="479" spans="1:8" x14ac:dyDescent="0.2">
      <c r="A479" s="180" t="s">
        <v>323</v>
      </c>
      <c r="B479" s="180" t="s">
        <v>354</v>
      </c>
      <c r="C479" s="180">
        <v>117000</v>
      </c>
      <c r="D479" s="180"/>
      <c r="E479" s="180">
        <v>42000</v>
      </c>
      <c r="F479" s="180"/>
      <c r="G479" s="180"/>
      <c r="H479" s="180"/>
    </row>
    <row r="480" spans="1:8" x14ac:dyDescent="0.2">
      <c r="A480" s="180" t="s">
        <v>323</v>
      </c>
      <c r="B480" s="180" t="s">
        <v>408</v>
      </c>
      <c r="C480" s="180">
        <v>167000</v>
      </c>
      <c r="D480" s="180"/>
      <c r="E480" s="180"/>
      <c r="F480" s="180"/>
      <c r="G480" s="180"/>
      <c r="H480" s="180"/>
    </row>
    <row r="481" spans="1:8" x14ac:dyDescent="0.2">
      <c r="A481" s="180" t="s">
        <v>323</v>
      </c>
      <c r="B481" s="180" t="s">
        <v>423</v>
      </c>
      <c r="C481" s="180">
        <v>104000</v>
      </c>
      <c r="D481" s="180"/>
      <c r="E481" s="180"/>
      <c r="F481" s="180"/>
      <c r="G481" s="180"/>
      <c r="H481" s="180"/>
    </row>
    <row r="482" spans="1:8" x14ac:dyDescent="0.2">
      <c r="A482" s="180" t="s">
        <v>323</v>
      </c>
      <c r="B482" s="180" t="s">
        <v>355</v>
      </c>
      <c r="C482" s="180">
        <v>250000</v>
      </c>
      <c r="D482" s="180"/>
      <c r="E482" s="180">
        <v>90000</v>
      </c>
      <c r="F482" s="180"/>
      <c r="G482" s="180"/>
      <c r="H482" s="180"/>
    </row>
    <row r="483" spans="1:8" x14ac:dyDescent="0.2">
      <c r="A483" s="180" t="s">
        <v>323</v>
      </c>
      <c r="B483" s="180" t="s">
        <v>356</v>
      </c>
      <c r="C483" s="180">
        <v>180000</v>
      </c>
      <c r="D483" s="180"/>
      <c r="E483" s="180">
        <v>70000</v>
      </c>
      <c r="F483" s="180"/>
      <c r="G483" s="180"/>
      <c r="H483" s="180"/>
    </row>
    <row r="484" spans="1:8" x14ac:dyDescent="0.2">
      <c r="A484" s="180" t="s">
        <v>323</v>
      </c>
      <c r="B484" s="180" t="s">
        <v>409</v>
      </c>
      <c r="C484" s="180"/>
      <c r="D484" s="180"/>
      <c r="E484" s="180"/>
      <c r="F484" s="180"/>
      <c r="G484" s="180"/>
      <c r="H484" s="180"/>
    </row>
    <row r="485" spans="1:8" x14ac:dyDescent="0.2">
      <c r="A485" s="180" t="s">
        <v>323</v>
      </c>
      <c r="B485" s="180" t="s">
        <v>378</v>
      </c>
      <c r="C485" s="180"/>
      <c r="D485" s="180"/>
      <c r="E485" s="180"/>
      <c r="F485" s="180"/>
      <c r="G485" s="180"/>
      <c r="H485" s="180"/>
    </row>
    <row r="486" spans="1:8" x14ac:dyDescent="0.2">
      <c r="A486" s="180" t="s">
        <v>323</v>
      </c>
      <c r="B486" s="180" t="s">
        <v>360</v>
      </c>
      <c r="C486" s="180"/>
      <c r="D486" s="180"/>
      <c r="E486" s="180"/>
      <c r="F486" s="180"/>
      <c r="G486" s="180"/>
      <c r="H486" s="180"/>
    </row>
    <row r="487" spans="1:8" x14ac:dyDescent="0.2">
      <c r="A487" s="180" t="s">
        <v>323</v>
      </c>
      <c r="B487" s="180" t="s">
        <v>379</v>
      </c>
      <c r="C487" s="180"/>
      <c r="D487" s="180"/>
      <c r="E487" s="180"/>
      <c r="F487" s="180"/>
      <c r="G487" s="180"/>
      <c r="H487" s="180"/>
    </row>
    <row r="488" spans="1:8" x14ac:dyDescent="0.2">
      <c r="A488" s="180" t="s">
        <v>323</v>
      </c>
      <c r="B488" s="180" t="s">
        <v>362</v>
      </c>
      <c r="C488" s="180">
        <v>102112</v>
      </c>
      <c r="D488" s="180"/>
      <c r="E488" s="180"/>
      <c r="F488" s="180"/>
      <c r="G488" s="180"/>
      <c r="H488" s="180"/>
    </row>
    <row r="489" spans="1:8" x14ac:dyDescent="0.2">
      <c r="A489" s="180" t="s">
        <v>323</v>
      </c>
      <c r="B489" s="180" t="s">
        <v>365</v>
      </c>
      <c r="C489" s="180">
        <v>3547112</v>
      </c>
      <c r="D489" s="180">
        <v>77000</v>
      </c>
      <c r="E489" s="180">
        <v>202000</v>
      </c>
      <c r="F489" s="180">
        <v>0</v>
      </c>
      <c r="G489" s="180">
        <v>0</v>
      </c>
      <c r="H489" s="180">
        <v>0</v>
      </c>
    </row>
    <row r="490" spans="1:8" x14ac:dyDescent="0.2">
      <c r="A490" s="180" t="s">
        <v>323</v>
      </c>
      <c r="B490" s="180" t="s">
        <v>447</v>
      </c>
      <c r="C490" s="180"/>
      <c r="D490" s="180"/>
      <c r="E490" s="180"/>
      <c r="F490" s="180"/>
      <c r="G490" s="180"/>
      <c r="H490" s="180"/>
    </row>
    <row r="491" spans="1:8" x14ac:dyDescent="0.2">
      <c r="A491" s="180" t="s">
        <v>323</v>
      </c>
      <c r="B491" s="180" t="s">
        <v>366</v>
      </c>
      <c r="C491" s="180">
        <v>3547112</v>
      </c>
      <c r="D491" s="180">
        <v>77000</v>
      </c>
      <c r="E491" s="180">
        <v>202000</v>
      </c>
      <c r="F491" s="180">
        <v>0</v>
      </c>
      <c r="G491" s="180">
        <v>0</v>
      </c>
      <c r="H491" s="180">
        <v>0</v>
      </c>
    </row>
    <row r="492" spans="1:8" x14ac:dyDescent="0.2">
      <c r="A492" s="180" t="s">
        <v>323</v>
      </c>
      <c r="B492" s="180" t="s">
        <v>367</v>
      </c>
      <c r="C492" s="180">
        <v>-7311.7700000004852</v>
      </c>
      <c r="D492" s="180">
        <v>20890.469999999987</v>
      </c>
      <c r="E492" s="180">
        <v>319808.31999999995</v>
      </c>
      <c r="F492" s="180">
        <v>0</v>
      </c>
      <c r="G492" s="180">
        <v>0</v>
      </c>
      <c r="H492" s="180">
        <v>0</v>
      </c>
    </row>
    <row r="493" spans="1:8" x14ac:dyDescent="0.2">
      <c r="A493" s="180" t="s">
        <v>323</v>
      </c>
      <c r="B493" s="180" t="s">
        <v>368</v>
      </c>
      <c r="C493" s="180">
        <v>3539800.2299999995</v>
      </c>
      <c r="D493" s="180">
        <v>97890.469999999987</v>
      </c>
      <c r="E493" s="180">
        <v>521808.31999999995</v>
      </c>
      <c r="F493" s="180">
        <v>0</v>
      </c>
      <c r="G493" s="180">
        <v>0</v>
      </c>
      <c r="H493" s="180">
        <v>0</v>
      </c>
    </row>
    <row r="494" spans="1:8" x14ac:dyDescent="0.2">
      <c r="A494" s="180" t="s">
        <v>324</v>
      </c>
      <c r="B494" s="180" t="s">
        <v>333</v>
      </c>
      <c r="C494" s="180">
        <v>4262627</v>
      </c>
      <c r="D494" s="180"/>
      <c r="E494" s="180">
        <v>393190</v>
      </c>
      <c r="F494" s="180">
        <v>0</v>
      </c>
      <c r="G494" s="180">
        <v>0</v>
      </c>
      <c r="H494" s="180">
        <v>0</v>
      </c>
    </row>
    <row r="495" spans="1:8" x14ac:dyDescent="0.2">
      <c r="A495" s="180" t="s">
        <v>324</v>
      </c>
      <c r="B495" s="180" t="s">
        <v>334</v>
      </c>
      <c r="C495" s="180">
        <v>73768</v>
      </c>
      <c r="D495" s="180"/>
      <c r="E495" s="180">
        <v>6810</v>
      </c>
      <c r="F495" s="180">
        <v>0</v>
      </c>
      <c r="G495" s="180">
        <v>0</v>
      </c>
      <c r="H495" s="180">
        <v>0</v>
      </c>
    </row>
    <row r="496" spans="1:8" x14ac:dyDescent="0.2">
      <c r="A496" s="180" t="s">
        <v>324</v>
      </c>
      <c r="B496" s="180" t="s">
        <v>335</v>
      </c>
      <c r="C496" s="180">
        <v>556902</v>
      </c>
      <c r="D496" s="180"/>
      <c r="E496" s="180"/>
      <c r="F496" s="180"/>
      <c r="G496" s="180"/>
      <c r="H496" s="180"/>
    </row>
    <row r="497" spans="1:8" x14ac:dyDescent="0.2">
      <c r="A497" s="180" t="s">
        <v>324</v>
      </c>
      <c r="B497" s="180" t="s">
        <v>336</v>
      </c>
      <c r="C497" s="180">
        <v>700000</v>
      </c>
      <c r="D497" s="180"/>
      <c r="E497" s="180"/>
      <c r="F497" s="180"/>
      <c r="G497" s="180"/>
      <c r="H497" s="180"/>
    </row>
    <row r="498" spans="1:8" x14ac:dyDescent="0.2">
      <c r="A498" s="180" t="s">
        <v>324</v>
      </c>
      <c r="B498" s="180" t="s">
        <v>337</v>
      </c>
      <c r="C498" s="180">
        <v>29000</v>
      </c>
      <c r="D498" s="180">
        <v>250</v>
      </c>
      <c r="E498" s="180">
        <v>5500</v>
      </c>
      <c r="F498" s="180"/>
      <c r="G498" s="180"/>
      <c r="H498" s="180"/>
    </row>
    <row r="499" spans="1:8" x14ac:dyDescent="0.2">
      <c r="A499" s="180" t="s">
        <v>324</v>
      </c>
      <c r="B499" s="180" t="s">
        <v>338</v>
      </c>
      <c r="C499" s="180"/>
      <c r="D499" s="180"/>
      <c r="E499" s="180"/>
      <c r="F499" s="180"/>
      <c r="G499" s="180"/>
      <c r="H499" s="180"/>
    </row>
    <row r="500" spans="1:8" x14ac:dyDescent="0.2">
      <c r="A500" s="180" t="s">
        <v>324</v>
      </c>
      <c r="B500" s="180" t="s">
        <v>339</v>
      </c>
      <c r="C500" s="180">
        <v>3700</v>
      </c>
      <c r="D500" s="180">
        <v>354000</v>
      </c>
      <c r="E500" s="180"/>
      <c r="F500" s="180"/>
      <c r="G500" s="180"/>
      <c r="H500" s="180"/>
    </row>
    <row r="501" spans="1:8" x14ac:dyDescent="0.2">
      <c r="A501" s="180" t="s">
        <v>324</v>
      </c>
      <c r="B501" s="180" t="s">
        <v>340</v>
      </c>
      <c r="C501" s="180">
        <v>329000</v>
      </c>
      <c r="D501" s="180">
        <v>15000</v>
      </c>
      <c r="E501" s="180">
        <v>29000</v>
      </c>
      <c r="F501" s="180"/>
      <c r="G501" s="180"/>
      <c r="H501" s="180"/>
    </row>
    <row r="502" spans="1:8" x14ac:dyDescent="0.2">
      <c r="A502" s="180" t="s">
        <v>324</v>
      </c>
      <c r="B502" s="180" t="s">
        <v>341</v>
      </c>
      <c r="C502" s="180"/>
      <c r="D502" s="180"/>
      <c r="E502" s="180"/>
      <c r="F502" s="180"/>
      <c r="G502" s="180"/>
      <c r="H502" s="180"/>
    </row>
    <row r="503" spans="1:8" x14ac:dyDescent="0.2">
      <c r="A503" s="180" t="s">
        <v>324</v>
      </c>
      <c r="B503" s="180" t="s">
        <v>342</v>
      </c>
      <c r="C503" s="180">
        <v>6833447</v>
      </c>
      <c r="D503" s="180"/>
      <c r="E503" s="180"/>
      <c r="F503" s="180"/>
      <c r="G503" s="180"/>
      <c r="H503" s="180"/>
    </row>
    <row r="504" spans="1:8" x14ac:dyDescent="0.2">
      <c r="A504" s="180" t="s">
        <v>324</v>
      </c>
      <c r="B504" s="180" t="s">
        <v>343</v>
      </c>
      <c r="C504" s="180">
        <v>30055</v>
      </c>
      <c r="D504" s="180"/>
      <c r="E504" s="180"/>
      <c r="F504" s="180"/>
      <c r="G504" s="180"/>
      <c r="H504" s="180"/>
    </row>
    <row r="505" spans="1:8" x14ac:dyDescent="0.2">
      <c r="A505" s="180" t="s">
        <v>324</v>
      </c>
      <c r="B505" s="180" t="s">
        <v>344</v>
      </c>
      <c r="C505" s="180">
        <v>67000</v>
      </c>
      <c r="D505" s="180"/>
      <c r="E505" s="180">
        <v>150</v>
      </c>
      <c r="F505" s="180"/>
      <c r="G505" s="180"/>
      <c r="H505" s="180"/>
    </row>
    <row r="506" spans="1:8" x14ac:dyDescent="0.2">
      <c r="A506" s="180" t="s">
        <v>324</v>
      </c>
      <c r="B506" s="180" t="s">
        <v>475</v>
      </c>
      <c r="C506" s="180">
        <v>100513</v>
      </c>
      <c r="D506" s="180"/>
      <c r="E506" s="180">
        <v>9280</v>
      </c>
      <c r="F506" s="180">
        <v>0</v>
      </c>
      <c r="G506" s="180">
        <v>0</v>
      </c>
      <c r="H506" s="180">
        <v>0</v>
      </c>
    </row>
    <row r="507" spans="1:8" x14ac:dyDescent="0.2">
      <c r="A507" s="180" t="s">
        <v>324</v>
      </c>
      <c r="B507" s="180" t="s">
        <v>332</v>
      </c>
      <c r="C507" s="180">
        <v>330000</v>
      </c>
      <c r="D507" s="180"/>
      <c r="E507" s="180"/>
      <c r="F507" s="180"/>
      <c r="G507" s="180"/>
      <c r="H507" s="180"/>
    </row>
    <row r="508" spans="1:8" x14ac:dyDescent="0.2">
      <c r="A508" s="180" t="s">
        <v>324</v>
      </c>
      <c r="B508" s="180" t="s">
        <v>407</v>
      </c>
      <c r="C508" s="180">
        <v>184000</v>
      </c>
      <c r="D508" s="180"/>
      <c r="E508" s="180"/>
      <c r="F508" s="180"/>
      <c r="G508" s="180"/>
      <c r="H508" s="180"/>
    </row>
    <row r="509" spans="1:8" x14ac:dyDescent="0.2">
      <c r="A509" s="180" t="s">
        <v>324</v>
      </c>
      <c r="B509" s="180" t="s">
        <v>345</v>
      </c>
      <c r="C509" s="180">
        <v>13500012</v>
      </c>
      <c r="D509" s="180">
        <v>369250</v>
      </c>
      <c r="E509" s="180">
        <v>443930</v>
      </c>
      <c r="F509" s="180">
        <v>0</v>
      </c>
      <c r="G509" s="180">
        <v>0</v>
      </c>
      <c r="H509" s="180">
        <v>0</v>
      </c>
    </row>
    <row r="510" spans="1:8" x14ac:dyDescent="0.2">
      <c r="A510" s="180" t="s">
        <v>324</v>
      </c>
      <c r="B510" s="180" t="s">
        <v>346</v>
      </c>
      <c r="C510" s="180"/>
      <c r="D510" s="180"/>
      <c r="E510" s="180"/>
      <c r="F510" s="180"/>
      <c r="G510" s="180"/>
      <c r="H510" s="180"/>
    </row>
    <row r="511" spans="1:8" x14ac:dyDescent="0.2">
      <c r="A511" s="180" t="s">
        <v>324</v>
      </c>
      <c r="B511" s="180" t="s">
        <v>446</v>
      </c>
      <c r="C511" s="180"/>
      <c r="D511" s="180">
        <v>10000</v>
      </c>
      <c r="E511" s="180"/>
      <c r="F511" s="180"/>
      <c r="G511" s="180"/>
      <c r="H511" s="180"/>
    </row>
    <row r="512" spans="1:8" x14ac:dyDescent="0.2">
      <c r="A512" s="180" t="s">
        <v>324</v>
      </c>
      <c r="B512" s="180" t="s">
        <v>347</v>
      </c>
      <c r="C512" s="180"/>
      <c r="D512" s="180"/>
      <c r="E512" s="180"/>
      <c r="F512" s="180"/>
      <c r="G512" s="180"/>
      <c r="H512" s="180"/>
    </row>
    <row r="513" spans="1:8" x14ac:dyDescent="0.2">
      <c r="A513" s="180" t="s">
        <v>324</v>
      </c>
      <c r="B513" s="180" t="s">
        <v>348</v>
      </c>
      <c r="C513" s="180">
        <v>13500012</v>
      </c>
      <c r="D513" s="180">
        <v>379250</v>
      </c>
      <c r="E513" s="180">
        <v>443930</v>
      </c>
      <c r="F513" s="180">
        <v>0</v>
      </c>
      <c r="G513" s="180">
        <v>0</v>
      </c>
      <c r="H513" s="180">
        <v>0</v>
      </c>
    </row>
    <row r="514" spans="1:8" x14ac:dyDescent="0.2">
      <c r="A514" s="180" t="s">
        <v>324</v>
      </c>
      <c r="B514" s="180" t="s">
        <v>349</v>
      </c>
      <c r="C514" s="180">
        <v>3060515</v>
      </c>
      <c r="D514" s="180">
        <v>92927</v>
      </c>
      <c r="E514" s="180">
        <v>514654</v>
      </c>
      <c r="F514" s="180">
        <v>0</v>
      </c>
      <c r="G514" s="180">
        <v>0</v>
      </c>
      <c r="H514" s="180">
        <v>0</v>
      </c>
    </row>
    <row r="515" spans="1:8" x14ac:dyDescent="0.2">
      <c r="A515" s="180" t="s">
        <v>324</v>
      </c>
      <c r="B515" s="180" t="s">
        <v>350</v>
      </c>
      <c r="C515" s="180">
        <v>16560527</v>
      </c>
      <c r="D515" s="180">
        <v>472177</v>
      </c>
      <c r="E515" s="180">
        <v>958584</v>
      </c>
      <c r="F515" s="180">
        <v>0</v>
      </c>
      <c r="G515" s="180">
        <v>0</v>
      </c>
      <c r="H515" s="180">
        <v>0</v>
      </c>
    </row>
    <row r="516" spans="1:8" x14ac:dyDescent="0.2">
      <c r="A516" s="180" t="s">
        <v>324</v>
      </c>
      <c r="B516" s="180" t="s">
        <v>376</v>
      </c>
      <c r="C516" s="180"/>
      <c r="D516" s="180"/>
      <c r="E516" s="180"/>
      <c r="F516" s="180"/>
      <c r="G516" s="180"/>
      <c r="H516" s="180"/>
    </row>
    <row r="517" spans="1:8" x14ac:dyDescent="0.2">
      <c r="A517" s="180" t="s">
        <v>324</v>
      </c>
      <c r="B517" s="180" t="s">
        <v>377</v>
      </c>
      <c r="C517" s="180">
        <v>8700000</v>
      </c>
      <c r="D517" s="180">
        <v>419000</v>
      </c>
      <c r="E517" s="180">
        <v>235000</v>
      </c>
      <c r="F517" s="180"/>
      <c r="G517" s="180"/>
      <c r="H517" s="180"/>
    </row>
    <row r="518" spans="1:8" x14ac:dyDescent="0.2">
      <c r="A518" s="180" t="s">
        <v>324</v>
      </c>
      <c r="B518" s="180" t="s">
        <v>352</v>
      </c>
      <c r="C518" s="180">
        <v>335000</v>
      </c>
      <c r="D518" s="180"/>
      <c r="E518" s="180"/>
      <c r="F518" s="180"/>
      <c r="G518" s="180"/>
      <c r="H518" s="180"/>
    </row>
    <row r="519" spans="1:8" x14ac:dyDescent="0.2">
      <c r="A519" s="180" t="s">
        <v>324</v>
      </c>
      <c r="B519" s="180" t="s">
        <v>353</v>
      </c>
      <c r="C519" s="180">
        <v>650000</v>
      </c>
      <c r="D519" s="180"/>
      <c r="E519" s="180"/>
      <c r="F519" s="180"/>
      <c r="G519" s="180"/>
      <c r="H519" s="180"/>
    </row>
    <row r="520" spans="1:8" x14ac:dyDescent="0.2">
      <c r="A520" s="180" t="s">
        <v>324</v>
      </c>
      <c r="B520" s="180" t="s">
        <v>354</v>
      </c>
      <c r="C520" s="180">
        <v>280000</v>
      </c>
      <c r="D520" s="180"/>
      <c r="E520" s="180"/>
      <c r="F520" s="180"/>
      <c r="G520" s="180"/>
      <c r="H520" s="180"/>
    </row>
    <row r="521" spans="1:8" x14ac:dyDescent="0.2">
      <c r="A521" s="180" t="s">
        <v>324</v>
      </c>
      <c r="B521" s="180" t="s">
        <v>408</v>
      </c>
      <c r="C521" s="180">
        <v>745000</v>
      </c>
      <c r="D521" s="180"/>
      <c r="E521" s="180"/>
      <c r="F521" s="180"/>
      <c r="G521" s="180"/>
      <c r="H521" s="180"/>
    </row>
    <row r="522" spans="1:8" x14ac:dyDescent="0.2">
      <c r="A522" s="180" t="s">
        <v>324</v>
      </c>
      <c r="B522" s="180" t="s">
        <v>423</v>
      </c>
      <c r="C522" s="180">
        <v>427000</v>
      </c>
      <c r="D522" s="180"/>
      <c r="E522" s="180"/>
      <c r="F522" s="180"/>
      <c r="G522" s="180"/>
      <c r="H522" s="180"/>
    </row>
    <row r="523" spans="1:8" x14ac:dyDescent="0.2">
      <c r="A523" s="180" t="s">
        <v>324</v>
      </c>
      <c r="B523" s="180" t="s">
        <v>355</v>
      </c>
      <c r="C523" s="180">
        <v>1090000</v>
      </c>
      <c r="D523" s="180"/>
      <c r="E523" s="180">
        <v>184000</v>
      </c>
      <c r="F523" s="180"/>
      <c r="G523" s="180"/>
      <c r="H523" s="180"/>
    </row>
    <row r="524" spans="1:8" x14ac:dyDescent="0.2">
      <c r="A524" s="180" t="s">
        <v>324</v>
      </c>
      <c r="B524" s="180" t="s">
        <v>356</v>
      </c>
      <c r="C524" s="180">
        <v>551000</v>
      </c>
      <c r="D524" s="180"/>
      <c r="E524" s="180">
        <v>33000</v>
      </c>
      <c r="F524" s="180"/>
      <c r="G524" s="180"/>
      <c r="H524" s="180"/>
    </row>
    <row r="525" spans="1:8" x14ac:dyDescent="0.2">
      <c r="A525" s="180" t="s">
        <v>324</v>
      </c>
      <c r="B525" s="180" t="s">
        <v>409</v>
      </c>
      <c r="C525" s="180"/>
      <c r="D525" s="180"/>
      <c r="E525" s="180"/>
      <c r="F525" s="180"/>
      <c r="G525" s="180"/>
      <c r="H525" s="180"/>
    </row>
    <row r="526" spans="1:8" x14ac:dyDescent="0.2">
      <c r="A526" s="180" t="s">
        <v>324</v>
      </c>
      <c r="B526" s="180" t="s">
        <v>378</v>
      </c>
      <c r="C526" s="180"/>
      <c r="D526" s="180"/>
      <c r="E526" s="180"/>
      <c r="F526" s="180"/>
      <c r="G526" s="180"/>
      <c r="H526" s="180"/>
    </row>
    <row r="527" spans="1:8" x14ac:dyDescent="0.2">
      <c r="A527" s="180" t="s">
        <v>324</v>
      </c>
      <c r="B527" s="180" t="s">
        <v>360</v>
      </c>
      <c r="C527" s="180"/>
      <c r="D527" s="180"/>
      <c r="E527" s="180"/>
      <c r="F527" s="180"/>
      <c r="G527" s="180"/>
      <c r="H527" s="180"/>
    </row>
    <row r="528" spans="1:8" x14ac:dyDescent="0.2">
      <c r="A528" s="180" t="s">
        <v>324</v>
      </c>
      <c r="B528" s="180" t="s">
        <v>379</v>
      </c>
      <c r="C528" s="180"/>
      <c r="D528" s="180"/>
      <c r="E528" s="180"/>
      <c r="F528" s="180"/>
      <c r="G528" s="180"/>
      <c r="H528" s="180"/>
    </row>
    <row r="529" spans="1:8" x14ac:dyDescent="0.2">
      <c r="A529" s="180" t="s">
        <v>324</v>
      </c>
      <c r="B529" s="180" t="s">
        <v>362</v>
      </c>
      <c r="C529" s="180">
        <v>517399</v>
      </c>
      <c r="D529" s="180"/>
      <c r="E529" s="180"/>
      <c r="F529" s="180"/>
      <c r="G529" s="180"/>
      <c r="H529" s="180"/>
    </row>
    <row r="530" spans="1:8" x14ac:dyDescent="0.2">
      <c r="A530" s="180" t="s">
        <v>324</v>
      </c>
      <c r="B530" s="180" t="s">
        <v>365</v>
      </c>
      <c r="C530" s="180">
        <v>13295399</v>
      </c>
      <c r="D530" s="180">
        <v>419000</v>
      </c>
      <c r="E530" s="180">
        <v>452000</v>
      </c>
      <c r="F530" s="180">
        <v>0</v>
      </c>
      <c r="G530" s="180">
        <v>0</v>
      </c>
      <c r="H530" s="180">
        <v>0</v>
      </c>
    </row>
    <row r="531" spans="1:8" x14ac:dyDescent="0.2">
      <c r="A531" s="180" t="s">
        <v>324</v>
      </c>
      <c r="B531" s="180" t="s">
        <v>447</v>
      </c>
      <c r="C531" s="180">
        <v>10000</v>
      </c>
      <c r="D531" s="180"/>
      <c r="E531" s="180"/>
      <c r="F531" s="180"/>
      <c r="G531" s="180"/>
      <c r="H531" s="180"/>
    </row>
    <row r="532" spans="1:8" x14ac:dyDescent="0.2">
      <c r="A532" s="180" t="s">
        <v>324</v>
      </c>
      <c r="B532" s="180" t="s">
        <v>366</v>
      </c>
      <c r="C532" s="180">
        <v>13305399</v>
      </c>
      <c r="D532" s="180">
        <v>419000</v>
      </c>
      <c r="E532" s="180">
        <v>452000</v>
      </c>
      <c r="F532" s="180">
        <v>0</v>
      </c>
      <c r="G532" s="180">
        <v>0</v>
      </c>
      <c r="H532" s="180">
        <v>0</v>
      </c>
    </row>
    <row r="533" spans="1:8" x14ac:dyDescent="0.2">
      <c r="A533" s="180" t="s">
        <v>324</v>
      </c>
      <c r="B533" s="180" t="s">
        <v>367</v>
      </c>
      <c r="C533" s="180">
        <v>3255128</v>
      </c>
      <c r="D533" s="180">
        <v>53177</v>
      </c>
      <c r="E533" s="180">
        <v>506584</v>
      </c>
      <c r="F533" s="180">
        <v>0</v>
      </c>
      <c r="G533" s="180">
        <v>0</v>
      </c>
      <c r="H533" s="180">
        <v>0</v>
      </c>
    </row>
    <row r="534" spans="1:8" x14ac:dyDescent="0.2">
      <c r="A534" s="180" t="s">
        <v>324</v>
      </c>
      <c r="B534" s="180" t="s">
        <v>368</v>
      </c>
      <c r="C534" s="180">
        <v>16560527</v>
      </c>
      <c r="D534" s="180">
        <v>472177</v>
      </c>
      <c r="E534" s="180">
        <v>958584</v>
      </c>
      <c r="F534" s="180">
        <v>0</v>
      </c>
      <c r="G534" s="180">
        <v>0</v>
      </c>
      <c r="H534" s="180">
        <v>0</v>
      </c>
    </row>
    <row r="535" spans="1:8" x14ac:dyDescent="0.2">
      <c r="A535" s="180" t="s">
        <v>325</v>
      </c>
      <c r="B535" s="180" t="s">
        <v>333</v>
      </c>
      <c r="C535" s="180">
        <v>2659746</v>
      </c>
      <c r="D535" s="180"/>
      <c r="E535" s="180">
        <v>271092</v>
      </c>
      <c r="F535" s="180">
        <v>0</v>
      </c>
      <c r="G535" s="180">
        <v>0</v>
      </c>
      <c r="H535" s="180">
        <v>0</v>
      </c>
    </row>
    <row r="536" spans="1:8" x14ac:dyDescent="0.2">
      <c r="A536" s="180" t="s">
        <v>325</v>
      </c>
      <c r="B536" s="180" t="s">
        <v>334</v>
      </c>
      <c r="C536" s="180">
        <v>38176</v>
      </c>
      <c r="D536" s="180"/>
      <c r="E536" s="180">
        <v>3908</v>
      </c>
      <c r="F536" s="180">
        <v>0</v>
      </c>
      <c r="G536" s="180">
        <v>0</v>
      </c>
      <c r="H536" s="180">
        <v>0</v>
      </c>
    </row>
    <row r="537" spans="1:8" x14ac:dyDescent="0.2">
      <c r="A537" s="180" t="s">
        <v>325</v>
      </c>
      <c r="B537" s="180" t="s">
        <v>335</v>
      </c>
      <c r="C537" s="180">
        <v>230384</v>
      </c>
      <c r="D537" s="180"/>
      <c r="E537" s="180"/>
      <c r="F537" s="180"/>
      <c r="G537" s="180"/>
      <c r="H537" s="180"/>
    </row>
    <row r="538" spans="1:8" x14ac:dyDescent="0.2">
      <c r="A538" s="180" t="s">
        <v>325</v>
      </c>
      <c r="B538" s="180" t="s">
        <v>336</v>
      </c>
      <c r="C538" s="180">
        <v>797700</v>
      </c>
      <c r="D538" s="180">
        <v>0</v>
      </c>
      <c r="E538" s="180"/>
      <c r="F538" s="180"/>
      <c r="G538" s="180"/>
      <c r="H538" s="180"/>
    </row>
    <row r="539" spans="1:8" x14ac:dyDescent="0.2">
      <c r="A539" s="180" t="s">
        <v>325</v>
      </c>
      <c r="B539" s="180" t="s">
        <v>337</v>
      </c>
      <c r="C539" s="180">
        <v>79000</v>
      </c>
      <c r="D539" s="180">
        <v>9000</v>
      </c>
      <c r="E539" s="180">
        <v>7500</v>
      </c>
      <c r="F539" s="180">
        <v>0</v>
      </c>
      <c r="G539" s="180">
        <v>0</v>
      </c>
      <c r="H539" s="180">
        <v>0</v>
      </c>
    </row>
    <row r="540" spans="1:8" x14ac:dyDescent="0.2">
      <c r="A540" s="180" t="s">
        <v>325</v>
      </c>
      <c r="B540" s="180" t="s">
        <v>338</v>
      </c>
      <c r="C540" s="180"/>
      <c r="D540" s="180"/>
      <c r="E540" s="180"/>
      <c r="F540" s="180"/>
      <c r="G540" s="180"/>
      <c r="H540" s="180"/>
    </row>
    <row r="541" spans="1:8" x14ac:dyDescent="0.2">
      <c r="A541" s="180" t="s">
        <v>325</v>
      </c>
      <c r="B541" s="180" t="s">
        <v>339</v>
      </c>
      <c r="C541" s="180">
        <v>3500</v>
      </c>
      <c r="D541" s="180">
        <v>499000</v>
      </c>
      <c r="E541" s="180"/>
      <c r="F541" s="180"/>
      <c r="G541" s="180"/>
      <c r="H541" s="180"/>
    </row>
    <row r="542" spans="1:8" x14ac:dyDescent="0.2">
      <c r="A542" s="180" t="s">
        <v>325</v>
      </c>
      <c r="B542" s="180" t="s">
        <v>340</v>
      </c>
      <c r="C542" s="180">
        <v>498100</v>
      </c>
      <c r="D542" s="180">
        <v>67800</v>
      </c>
      <c r="E542" s="180">
        <v>15000</v>
      </c>
      <c r="F542" s="180">
        <v>0</v>
      </c>
      <c r="G542" s="180">
        <v>0</v>
      </c>
      <c r="H542" s="180">
        <v>0</v>
      </c>
    </row>
    <row r="543" spans="1:8" x14ac:dyDescent="0.2">
      <c r="A543" s="180" t="s">
        <v>325</v>
      </c>
      <c r="B543" s="180" t="s">
        <v>341</v>
      </c>
      <c r="C543" s="180">
        <v>0</v>
      </c>
      <c r="D543" s="180">
        <v>0</v>
      </c>
      <c r="E543" s="180">
        <v>0</v>
      </c>
      <c r="F543" s="180">
        <v>0</v>
      </c>
      <c r="G543" s="180">
        <v>0</v>
      </c>
      <c r="H543" s="180">
        <v>0</v>
      </c>
    </row>
    <row r="544" spans="1:8" x14ac:dyDescent="0.2">
      <c r="A544" s="180" t="s">
        <v>325</v>
      </c>
      <c r="B544" s="180" t="s">
        <v>342</v>
      </c>
      <c r="C544" s="180">
        <v>5612811</v>
      </c>
      <c r="D544" s="180"/>
      <c r="E544" s="180"/>
      <c r="F544" s="180"/>
      <c r="G544" s="180"/>
      <c r="H544" s="180"/>
    </row>
    <row r="545" spans="1:8" x14ac:dyDescent="0.2">
      <c r="A545" s="180" t="s">
        <v>325</v>
      </c>
      <c r="B545" s="180" t="s">
        <v>343</v>
      </c>
      <c r="C545" s="180">
        <v>26882</v>
      </c>
      <c r="D545" s="180"/>
      <c r="E545" s="180"/>
      <c r="F545" s="180"/>
      <c r="G545" s="180"/>
      <c r="H545" s="180"/>
    </row>
    <row r="546" spans="1:8" x14ac:dyDescent="0.2">
      <c r="A546" s="180" t="s">
        <v>325</v>
      </c>
      <c r="B546" s="180" t="s">
        <v>344</v>
      </c>
      <c r="C546" s="180">
        <v>34918</v>
      </c>
      <c r="D546" s="180"/>
      <c r="E546" s="180">
        <v>0</v>
      </c>
      <c r="F546" s="180">
        <v>0</v>
      </c>
      <c r="G546" s="180">
        <v>0</v>
      </c>
      <c r="H546" s="180">
        <v>0</v>
      </c>
    </row>
    <row r="547" spans="1:8" x14ac:dyDescent="0.2">
      <c r="A547" s="180" t="s">
        <v>325</v>
      </c>
      <c r="B547" s="180" t="s">
        <v>475</v>
      </c>
      <c r="C547" s="180">
        <v>46577</v>
      </c>
      <c r="D547" s="180"/>
      <c r="E547" s="180">
        <v>4769</v>
      </c>
      <c r="F547" s="180">
        <v>0</v>
      </c>
      <c r="G547" s="180">
        <v>0</v>
      </c>
      <c r="H547" s="180">
        <v>0</v>
      </c>
    </row>
    <row r="548" spans="1:8" x14ac:dyDescent="0.2">
      <c r="A548" s="180" t="s">
        <v>325</v>
      </c>
      <c r="B548" s="180" t="s">
        <v>332</v>
      </c>
      <c r="C548" s="180">
        <v>95000</v>
      </c>
      <c r="D548" s="180"/>
      <c r="E548" s="180"/>
      <c r="F548" s="180"/>
      <c r="G548" s="180"/>
      <c r="H548" s="180"/>
    </row>
    <row r="549" spans="1:8" x14ac:dyDescent="0.2">
      <c r="A549" s="180" t="s">
        <v>325</v>
      </c>
      <c r="B549" s="180" t="s">
        <v>407</v>
      </c>
      <c r="C549" s="180">
        <v>162000</v>
      </c>
      <c r="D549" s="180"/>
      <c r="E549" s="180">
        <v>0</v>
      </c>
      <c r="F549" s="180">
        <v>0</v>
      </c>
      <c r="G549" s="180">
        <v>0</v>
      </c>
      <c r="H549" s="180">
        <v>0</v>
      </c>
    </row>
    <row r="550" spans="1:8" x14ac:dyDescent="0.2">
      <c r="A550" s="180" t="s">
        <v>325</v>
      </c>
      <c r="B550" s="180" t="s">
        <v>345</v>
      </c>
      <c r="C550" s="180">
        <v>10284794</v>
      </c>
      <c r="D550" s="180">
        <v>575800</v>
      </c>
      <c r="E550" s="180">
        <v>302269</v>
      </c>
      <c r="F550" s="180">
        <v>0</v>
      </c>
      <c r="G550" s="180">
        <v>0</v>
      </c>
      <c r="H550" s="180">
        <v>0</v>
      </c>
    </row>
    <row r="551" spans="1:8" x14ac:dyDescent="0.2">
      <c r="A551" s="180" t="s">
        <v>325</v>
      </c>
      <c r="B551" s="180" t="s">
        <v>346</v>
      </c>
      <c r="C551" s="180">
        <v>0</v>
      </c>
      <c r="D551" s="180"/>
      <c r="E551" s="180"/>
      <c r="F551" s="180"/>
      <c r="G551" s="180"/>
      <c r="H551" s="180"/>
    </row>
    <row r="552" spans="1:8" x14ac:dyDescent="0.2">
      <c r="A552" s="180" t="s">
        <v>325</v>
      </c>
      <c r="B552" s="180" t="s">
        <v>446</v>
      </c>
      <c r="C552" s="180">
        <v>0</v>
      </c>
      <c r="D552" s="180">
        <v>0</v>
      </c>
      <c r="E552" s="180">
        <v>0</v>
      </c>
      <c r="F552" s="180">
        <v>0</v>
      </c>
      <c r="G552" s="180">
        <v>0</v>
      </c>
      <c r="H552" s="180">
        <v>0</v>
      </c>
    </row>
    <row r="553" spans="1:8" x14ac:dyDescent="0.2">
      <c r="A553" s="180" t="s">
        <v>325</v>
      </c>
      <c r="B553" s="180" t="s">
        <v>347</v>
      </c>
      <c r="C553" s="180">
        <v>1000</v>
      </c>
      <c r="D553" s="180">
        <v>0</v>
      </c>
      <c r="E553" s="180"/>
      <c r="F553" s="180">
        <v>0</v>
      </c>
      <c r="G553" s="180">
        <v>0</v>
      </c>
      <c r="H553" s="180">
        <v>0</v>
      </c>
    </row>
    <row r="554" spans="1:8" x14ac:dyDescent="0.2">
      <c r="A554" s="180" t="s">
        <v>325</v>
      </c>
      <c r="B554" s="180" t="s">
        <v>348</v>
      </c>
      <c r="C554" s="180">
        <v>10285794</v>
      </c>
      <c r="D554" s="180">
        <v>575800</v>
      </c>
      <c r="E554" s="180">
        <v>302269</v>
      </c>
      <c r="F554" s="180">
        <v>0</v>
      </c>
      <c r="G554" s="180">
        <v>0</v>
      </c>
      <c r="H554" s="180">
        <v>0</v>
      </c>
    </row>
    <row r="555" spans="1:8" x14ac:dyDescent="0.2">
      <c r="A555" s="180" t="s">
        <v>325</v>
      </c>
      <c r="B555" s="180" t="s">
        <v>349</v>
      </c>
      <c r="C555" s="180">
        <v>2791498.4700000025</v>
      </c>
      <c r="D555" s="180">
        <v>221947.75</v>
      </c>
      <c r="E555" s="180">
        <v>418936.87000000005</v>
      </c>
      <c r="F555" s="180">
        <v>0</v>
      </c>
      <c r="G555" s="180">
        <v>0</v>
      </c>
      <c r="H555" s="180">
        <v>0</v>
      </c>
    </row>
    <row r="556" spans="1:8" x14ac:dyDescent="0.2">
      <c r="A556" s="180" t="s">
        <v>325</v>
      </c>
      <c r="B556" s="180" t="s">
        <v>350</v>
      </c>
      <c r="C556" s="180">
        <v>13077292.470000004</v>
      </c>
      <c r="D556" s="180">
        <v>797747.75</v>
      </c>
      <c r="E556" s="180">
        <v>721205.87000000011</v>
      </c>
      <c r="F556" s="180">
        <v>0</v>
      </c>
      <c r="G556" s="180">
        <v>0</v>
      </c>
      <c r="H556" s="180">
        <v>0</v>
      </c>
    </row>
    <row r="557" spans="1:8" x14ac:dyDescent="0.2">
      <c r="A557" s="180" t="s">
        <v>325</v>
      </c>
      <c r="B557" s="180" t="s">
        <v>376</v>
      </c>
      <c r="C557" s="180"/>
      <c r="D557" s="180"/>
      <c r="E557" s="180"/>
      <c r="F557" s="180"/>
      <c r="G557" s="180"/>
      <c r="H557" s="180"/>
    </row>
    <row r="558" spans="1:8" x14ac:dyDescent="0.2">
      <c r="A558" s="180" t="s">
        <v>325</v>
      </c>
      <c r="B558" s="180" t="s">
        <v>377</v>
      </c>
      <c r="C558" s="180">
        <v>8211000</v>
      </c>
      <c r="D558" s="180">
        <v>559700</v>
      </c>
      <c r="E558" s="180">
        <v>153900</v>
      </c>
      <c r="F558" s="180">
        <v>0</v>
      </c>
      <c r="G558" s="180">
        <v>0</v>
      </c>
      <c r="H558" s="180">
        <v>0</v>
      </c>
    </row>
    <row r="559" spans="1:8" x14ac:dyDescent="0.2">
      <c r="A559" s="180" t="s">
        <v>325</v>
      </c>
      <c r="B559" s="180" t="s">
        <v>352</v>
      </c>
      <c r="C559" s="180">
        <v>344800</v>
      </c>
      <c r="D559" s="180">
        <v>29500</v>
      </c>
      <c r="E559" s="180">
        <v>15000</v>
      </c>
      <c r="F559" s="180">
        <v>0</v>
      </c>
      <c r="G559" s="180">
        <v>0</v>
      </c>
      <c r="H559" s="180">
        <v>0</v>
      </c>
    </row>
    <row r="560" spans="1:8" x14ac:dyDescent="0.2">
      <c r="A560" s="180" t="s">
        <v>325</v>
      </c>
      <c r="B560" s="180" t="s">
        <v>353</v>
      </c>
      <c r="C560" s="180">
        <v>579500</v>
      </c>
      <c r="D560" s="180">
        <v>15000</v>
      </c>
      <c r="E560" s="180">
        <v>15000</v>
      </c>
      <c r="F560" s="180">
        <v>0</v>
      </c>
      <c r="G560" s="180">
        <v>0</v>
      </c>
      <c r="H560" s="180">
        <v>0</v>
      </c>
    </row>
    <row r="561" spans="1:8" x14ac:dyDescent="0.2">
      <c r="A561" s="180" t="s">
        <v>325</v>
      </c>
      <c r="B561" s="180" t="s">
        <v>354</v>
      </c>
      <c r="C561" s="180">
        <v>389800</v>
      </c>
      <c r="D561" s="180">
        <v>5000</v>
      </c>
      <c r="E561" s="180">
        <v>25000</v>
      </c>
      <c r="F561" s="180">
        <v>0</v>
      </c>
      <c r="G561" s="180">
        <v>0</v>
      </c>
      <c r="H561" s="180">
        <v>0</v>
      </c>
    </row>
    <row r="562" spans="1:8" x14ac:dyDescent="0.2">
      <c r="A562" s="180" t="s">
        <v>325</v>
      </c>
      <c r="B562" s="180" t="s">
        <v>408</v>
      </c>
      <c r="C562" s="180">
        <v>479500</v>
      </c>
      <c r="D562" s="180">
        <v>5000</v>
      </c>
      <c r="E562" s="180">
        <v>10000</v>
      </c>
      <c r="F562" s="180">
        <v>0</v>
      </c>
      <c r="G562" s="180">
        <v>0</v>
      </c>
      <c r="H562" s="180">
        <v>0</v>
      </c>
    </row>
    <row r="563" spans="1:8" x14ac:dyDescent="0.2">
      <c r="A563" s="180" t="s">
        <v>325</v>
      </c>
      <c r="B563" s="180" t="s">
        <v>423</v>
      </c>
      <c r="C563" s="180">
        <v>495900</v>
      </c>
      <c r="D563" s="180">
        <v>5000</v>
      </c>
      <c r="E563" s="180">
        <v>10000</v>
      </c>
      <c r="F563" s="180">
        <v>0</v>
      </c>
      <c r="G563" s="180">
        <v>0</v>
      </c>
      <c r="H563" s="180">
        <v>0</v>
      </c>
    </row>
    <row r="564" spans="1:8" x14ac:dyDescent="0.2">
      <c r="A564" s="180" t="s">
        <v>325</v>
      </c>
      <c r="B564" s="180" t="s">
        <v>355</v>
      </c>
      <c r="C564" s="180">
        <v>855500</v>
      </c>
      <c r="D564" s="180">
        <v>78900</v>
      </c>
      <c r="E564" s="180">
        <v>239900</v>
      </c>
      <c r="F564" s="180">
        <v>0</v>
      </c>
      <c r="G564" s="180">
        <v>0</v>
      </c>
      <c r="H564" s="180">
        <v>0</v>
      </c>
    </row>
    <row r="565" spans="1:8" x14ac:dyDescent="0.2">
      <c r="A565" s="180" t="s">
        <v>325</v>
      </c>
      <c r="B565" s="180" t="s">
        <v>356</v>
      </c>
      <c r="C565" s="180">
        <v>320660</v>
      </c>
      <c r="D565" s="180">
        <v>35500</v>
      </c>
      <c r="E565" s="180">
        <v>96500</v>
      </c>
      <c r="F565" s="180">
        <v>0</v>
      </c>
      <c r="G565" s="180"/>
      <c r="H565" s="180">
        <v>0</v>
      </c>
    </row>
    <row r="566" spans="1:8" x14ac:dyDescent="0.2">
      <c r="A566" s="180" t="s">
        <v>325</v>
      </c>
      <c r="B566" s="180" t="s">
        <v>409</v>
      </c>
      <c r="C566" s="180"/>
      <c r="D566" s="180"/>
      <c r="E566" s="180"/>
      <c r="F566" s="180"/>
      <c r="G566" s="180"/>
      <c r="H566" s="180">
        <v>0</v>
      </c>
    </row>
    <row r="567" spans="1:8" x14ac:dyDescent="0.2">
      <c r="A567" s="180" t="s">
        <v>325</v>
      </c>
      <c r="B567" s="180" t="s">
        <v>378</v>
      </c>
      <c r="C567" s="180">
        <v>10000</v>
      </c>
      <c r="D567" s="180"/>
      <c r="E567" s="180">
        <v>55200</v>
      </c>
      <c r="F567" s="180">
        <v>0</v>
      </c>
      <c r="G567" s="180">
        <v>0</v>
      </c>
      <c r="H567" s="180">
        <v>0</v>
      </c>
    </row>
    <row r="568" spans="1:8" x14ac:dyDescent="0.2">
      <c r="A568" s="180" t="s">
        <v>325</v>
      </c>
      <c r="B568" s="180" t="s">
        <v>360</v>
      </c>
      <c r="C568" s="180"/>
      <c r="D568" s="180"/>
      <c r="E568" s="180">
        <v>0</v>
      </c>
      <c r="F568" s="180">
        <v>0</v>
      </c>
      <c r="G568" s="180"/>
      <c r="H568" s="180">
        <v>0</v>
      </c>
    </row>
    <row r="569" spans="1:8" x14ac:dyDescent="0.2">
      <c r="A569" s="180" t="s">
        <v>325</v>
      </c>
      <c r="B569" s="180" t="s">
        <v>379</v>
      </c>
      <c r="C569" s="180"/>
      <c r="D569" s="180"/>
      <c r="E569" s="180"/>
      <c r="F569" s="180"/>
      <c r="G569" s="180"/>
      <c r="H569" s="180"/>
    </row>
    <row r="570" spans="1:8" x14ac:dyDescent="0.2">
      <c r="A570" s="180" t="s">
        <v>325</v>
      </c>
      <c r="B570" s="180" t="s">
        <v>362</v>
      </c>
      <c r="C570" s="180">
        <v>387710</v>
      </c>
      <c r="D570" s="180"/>
      <c r="E570" s="180"/>
      <c r="F570" s="180"/>
      <c r="G570" s="180"/>
      <c r="H570" s="180"/>
    </row>
    <row r="571" spans="1:8" x14ac:dyDescent="0.2">
      <c r="A571" s="180" t="s">
        <v>325</v>
      </c>
      <c r="B571" s="180" t="s">
        <v>365</v>
      </c>
      <c r="C571" s="180">
        <v>12074370</v>
      </c>
      <c r="D571" s="180">
        <v>733600</v>
      </c>
      <c r="E571" s="180">
        <v>620500</v>
      </c>
      <c r="F571" s="180">
        <v>0</v>
      </c>
      <c r="G571" s="180">
        <v>0</v>
      </c>
      <c r="H571" s="180">
        <v>0</v>
      </c>
    </row>
    <row r="572" spans="1:8" x14ac:dyDescent="0.2">
      <c r="A572" s="180" t="s">
        <v>325</v>
      </c>
      <c r="B572" s="180" t="s">
        <v>447</v>
      </c>
      <c r="C572" s="180">
        <v>0</v>
      </c>
      <c r="D572" s="180">
        <v>0</v>
      </c>
      <c r="E572" s="180">
        <v>0</v>
      </c>
      <c r="F572" s="180">
        <v>0</v>
      </c>
      <c r="G572" s="180">
        <v>0</v>
      </c>
      <c r="H572" s="180">
        <v>0</v>
      </c>
    </row>
    <row r="573" spans="1:8" x14ac:dyDescent="0.2">
      <c r="A573" s="180" t="s">
        <v>325</v>
      </c>
      <c r="B573" s="180" t="s">
        <v>366</v>
      </c>
      <c r="C573" s="180">
        <v>12074370</v>
      </c>
      <c r="D573" s="180">
        <v>733600</v>
      </c>
      <c r="E573" s="180">
        <v>620500</v>
      </c>
      <c r="F573" s="180">
        <v>0</v>
      </c>
      <c r="G573" s="180">
        <v>0</v>
      </c>
      <c r="H573" s="180">
        <v>0</v>
      </c>
    </row>
    <row r="574" spans="1:8" x14ac:dyDescent="0.2">
      <c r="A574" s="180" t="s">
        <v>325</v>
      </c>
      <c r="B574" s="180" t="s">
        <v>367</v>
      </c>
      <c r="C574" s="180">
        <v>1002922.4700000024</v>
      </c>
      <c r="D574" s="180">
        <v>64147.75</v>
      </c>
      <c r="E574" s="180">
        <v>100705.87000000013</v>
      </c>
      <c r="F574" s="180">
        <v>0</v>
      </c>
      <c r="G574" s="180">
        <v>0</v>
      </c>
      <c r="H574" s="180">
        <v>0</v>
      </c>
    </row>
    <row r="575" spans="1:8" x14ac:dyDescent="0.2">
      <c r="A575" s="180" t="s">
        <v>325</v>
      </c>
      <c r="B575" s="180" t="s">
        <v>368</v>
      </c>
      <c r="C575" s="180">
        <v>13077292.470000004</v>
      </c>
      <c r="D575" s="180">
        <v>797747.75</v>
      </c>
      <c r="E575" s="180">
        <v>721205.87000000011</v>
      </c>
      <c r="F575" s="180">
        <v>0</v>
      </c>
      <c r="G575" s="180">
        <v>0</v>
      </c>
      <c r="H575" s="180">
        <v>0</v>
      </c>
    </row>
    <row r="576" spans="1:8" x14ac:dyDescent="0.2">
      <c r="A576" s="180" t="s">
        <v>326</v>
      </c>
      <c r="B576" s="180" t="s">
        <v>333</v>
      </c>
      <c r="C576" s="180">
        <v>1336428</v>
      </c>
      <c r="D576" s="180"/>
      <c r="E576" s="180">
        <v>34428</v>
      </c>
      <c r="F576" s="180">
        <v>0</v>
      </c>
      <c r="G576" s="180">
        <v>0</v>
      </c>
      <c r="H576" s="180">
        <v>0</v>
      </c>
    </row>
    <row r="577" spans="1:8" x14ac:dyDescent="0.2">
      <c r="A577" s="180" t="s">
        <v>326</v>
      </c>
      <c r="B577" s="180" t="s">
        <v>334</v>
      </c>
      <c r="C577" s="180">
        <v>22173</v>
      </c>
      <c r="D577" s="180"/>
      <c r="E577" s="180">
        <v>572</v>
      </c>
      <c r="F577" s="180">
        <v>0</v>
      </c>
      <c r="G577" s="180">
        <v>0</v>
      </c>
      <c r="H577" s="180">
        <v>0</v>
      </c>
    </row>
    <row r="578" spans="1:8" x14ac:dyDescent="0.2">
      <c r="A578" s="180" t="s">
        <v>326</v>
      </c>
      <c r="B578" s="180" t="s">
        <v>335</v>
      </c>
      <c r="C578" s="180">
        <v>101475</v>
      </c>
      <c r="D578" s="180"/>
      <c r="E578" s="180"/>
      <c r="F578" s="180"/>
      <c r="G578" s="180"/>
      <c r="H578" s="180"/>
    </row>
    <row r="579" spans="1:8" x14ac:dyDescent="0.2">
      <c r="A579" s="180" t="s">
        <v>326</v>
      </c>
      <c r="B579" s="180" t="s">
        <v>336</v>
      </c>
      <c r="C579" s="180">
        <v>880000</v>
      </c>
      <c r="D579" s="180"/>
      <c r="E579" s="180"/>
      <c r="F579" s="180"/>
      <c r="G579" s="180"/>
      <c r="H579" s="180"/>
    </row>
    <row r="580" spans="1:8" x14ac:dyDescent="0.2">
      <c r="A580" s="180" t="s">
        <v>326</v>
      </c>
      <c r="B580" s="180" t="s">
        <v>337</v>
      </c>
      <c r="C580" s="180">
        <v>12000</v>
      </c>
      <c r="D580" s="180">
        <v>1000</v>
      </c>
      <c r="E580" s="180">
        <v>500</v>
      </c>
      <c r="F580" s="180"/>
      <c r="G580" s="180"/>
      <c r="H580" s="180"/>
    </row>
    <row r="581" spans="1:8" x14ac:dyDescent="0.2">
      <c r="A581" s="180" t="s">
        <v>326</v>
      </c>
      <c r="B581" s="180" t="s">
        <v>338</v>
      </c>
      <c r="C581" s="180"/>
      <c r="D581" s="180"/>
      <c r="E581" s="180"/>
      <c r="F581" s="180"/>
      <c r="G581" s="180"/>
      <c r="H581" s="180"/>
    </row>
    <row r="582" spans="1:8" x14ac:dyDescent="0.2">
      <c r="A582" s="180" t="s">
        <v>326</v>
      </c>
      <c r="B582" s="180" t="s">
        <v>339</v>
      </c>
      <c r="C582" s="180"/>
      <c r="D582" s="180">
        <v>160000</v>
      </c>
      <c r="E582" s="180"/>
      <c r="F582" s="180"/>
      <c r="G582" s="180"/>
      <c r="H582" s="180"/>
    </row>
    <row r="583" spans="1:8" x14ac:dyDescent="0.2">
      <c r="A583" s="180" t="s">
        <v>326</v>
      </c>
      <c r="B583" s="180" t="s">
        <v>340</v>
      </c>
      <c r="C583" s="180">
        <v>55000</v>
      </c>
      <c r="D583" s="180"/>
      <c r="E583" s="180"/>
      <c r="F583" s="180"/>
      <c r="G583" s="180"/>
      <c r="H583" s="180"/>
    </row>
    <row r="584" spans="1:8" x14ac:dyDescent="0.2">
      <c r="A584" s="180" t="s">
        <v>326</v>
      </c>
      <c r="B584" s="180" t="s">
        <v>341</v>
      </c>
      <c r="C584" s="180"/>
      <c r="D584" s="180"/>
      <c r="E584" s="180"/>
      <c r="F584" s="180"/>
      <c r="G584" s="180"/>
      <c r="H584" s="180"/>
    </row>
    <row r="585" spans="1:8" x14ac:dyDescent="0.2">
      <c r="A585" s="180" t="s">
        <v>326</v>
      </c>
      <c r="B585" s="180" t="s">
        <v>342</v>
      </c>
      <c r="C585" s="180">
        <v>2069059</v>
      </c>
      <c r="D585" s="180"/>
      <c r="E585" s="180"/>
      <c r="F585" s="180"/>
      <c r="G585" s="180"/>
      <c r="H585" s="180"/>
    </row>
    <row r="586" spans="1:8" x14ac:dyDescent="0.2">
      <c r="A586" s="180" t="s">
        <v>326</v>
      </c>
      <c r="B586" s="180" t="s">
        <v>343</v>
      </c>
      <c r="C586" s="180">
        <v>8781</v>
      </c>
      <c r="D586" s="180"/>
      <c r="E586" s="180"/>
      <c r="F586" s="180"/>
      <c r="G586" s="180"/>
      <c r="H586" s="180"/>
    </row>
    <row r="587" spans="1:8" x14ac:dyDescent="0.2">
      <c r="A587" s="180" t="s">
        <v>326</v>
      </c>
      <c r="B587" s="180" t="s">
        <v>344</v>
      </c>
      <c r="C587" s="180">
        <v>55000</v>
      </c>
      <c r="D587" s="180"/>
      <c r="E587" s="180"/>
      <c r="F587" s="180"/>
      <c r="G587" s="180"/>
      <c r="H587" s="180"/>
    </row>
    <row r="588" spans="1:8" x14ac:dyDescent="0.2">
      <c r="A588" s="180" t="s">
        <v>326</v>
      </c>
      <c r="B588" s="180" t="s">
        <v>475</v>
      </c>
      <c r="C588" s="180">
        <v>10589</v>
      </c>
      <c r="D588" s="180"/>
      <c r="E588" s="180">
        <v>273</v>
      </c>
      <c r="F588" s="180">
        <v>0</v>
      </c>
      <c r="G588" s="180">
        <v>0</v>
      </c>
      <c r="H588" s="180">
        <v>0</v>
      </c>
    </row>
    <row r="589" spans="1:8" x14ac:dyDescent="0.2">
      <c r="A589" s="180" t="s">
        <v>326</v>
      </c>
      <c r="B589" s="180" t="s">
        <v>332</v>
      </c>
      <c r="C589" s="180">
        <v>92000</v>
      </c>
      <c r="D589" s="180"/>
      <c r="E589" s="180"/>
      <c r="F589" s="180"/>
      <c r="G589" s="180"/>
      <c r="H589" s="180"/>
    </row>
    <row r="590" spans="1:8" x14ac:dyDescent="0.2">
      <c r="A590" s="180" t="s">
        <v>326</v>
      </c>
      <c r="B590" s="180" t="s">
        <v>407</v>
      </c>
      <c r="C590" s="180">
        <v>70000</v>
      </c>
      <c r="D590" s="180"/>
      <c r="E590" s="180"/>
      <c r="F590" s="180"/>
      <c r="G590" s="180"/>
      <c r="H590" s="180"/>
    </row>
    <row r="591" spans="1:8" x14ac:dyDescent="0.2">
      <c r="A591" s="180" t="s">
        <v>326</v>
      </c>
      <c r="B591" s="180" t="s">
        <v>345</v>
      </c>
      <c r="C591" s="180">
        <v>4712505</v>
      </c>
      <c r="D591" s="180">
        <v>161000</v>
      </c>
      <c r="E591" s="180">
        <v>35773</v>
      </c>
      <c r="F591" s="180">
        <v>0</v>
      </c>
      <c r="G591" s="180">
        <v>0</v>
      </c>
      <c r="H591" s="180">
        <v>0</v>
      </c>
    </row>
    <row r="592" spans="1:8" x14ac:dyDescent="0.2">
      <c r="A592" s="180" t="s">
        <v>326</v>
      </c>
      <c r="B592" s="180" t="s">
        <v>346</v>
      </c>
      <c r="C592" s="180"/>
      <c r="D592" s="180"/>
      <c r="E592" s="180"/>
      <c r="F592" s="180"/>
      <c r="G592" s="180"/>
      <c r="H592" s="180"/>
    </row>
    <row r="593" spans="1:8" x14ac:dyDescent="0.2">
      <c r="A593" s="180" t="s">
        <v>326</v>
      </c>
      <c r="B593" s="180" t="s">
        <v>446</v>
      </c>
      <c r="C593" s="180"/>
      <c r="D593" s="180"/>
      <c r="E593" s="180"/>
      <c r="F593" s="180"/>
      <c r="G593" s="180"/>
      <c r="H593" s="180"/>
    </row>
    <row r="594" spans="1:8" x14ac:dyDescent="0.2">
      <c r="A594" s="180" t="s">
        <v>326</v>
      </c>
      <c r="B594" s="180" t="s">
        <v>347</v>
      </c>
      <c r="C594" s="180"/>
      <c r="D594" s="180"/>
      <c r="E594" s="180"/>
      <c r="F594" s="180"/>
      <c r="G594" s="180"/>
      <c r="H594" s="180"/>
    </row>
    <row r="595" spans="1:8" x14ac:dyDescent="0.2">
      <c r="A595" s="180" t="s">
        <v>326</v>
      </c>
      <c r="B595" s="180" t="s">
        <v>348</v>
      </c>
      <c r="C595" s="180">
        <v>4712505</v>
      </c>
      <c r="D595" s="180">
        <v>161000</v>
      </c>
      <c r="E595" s="180">
        <v>35773</v>
      </c>
      <c r="F595" s="180">
        <v>0</v>
      </c>
      <c r="G595" s="180">
        <v>0</v>
      </c>
      <c r="H595" s="180">
        <v>0</v>
      </c>
    </row>
    <row r="596" spans="1:8" x14ac:dyDescent="0.2">
      <c r="A596" s="180" t="s">
        <v>326</v>
      </c>
      <c r="B596" s="180" t="s">
        <v>349</v>
      </c>
      <c r="C596" s="180">
        <v>807657.04999999981</v>
      </c>
      <c r="D596" s="180">
        <v>101872.47</v>
      </c>
      <c r="E596" s="180">
        <v>142429.43</v>
      </c>
      <c r="F596" s="180">
        <v>0</v>
      </c>
      <c r="G596" s="180">
        <v>0</v>
      </c>
      <c r="H596" s="180">
        <v>0</v>
      </c>
    </row>
    <row r="597" spans="1:8" x14ac:dyDescent="0.2">
      <c r="A597" s="180" t="s">
        <v>326</v>
      </c>
      <c r="B597" s="180" t="s">
        <v>350</v>
      </c>
      <c r="C597" s="180">
        <v>5520162.0499999998</v>
      </c>
      <c r="D597" s="180">
        <v>262872.46999999997</v>
      </c>
      <c r="E597" s="180">
        <v>178202.43</v>
      </c>
      <c r="F597" s="180">
        <v>0</v>
      </c>
      <c r="G597" s="180">
        <v>0</v>
      </c>
      <c r="H597" s="180">
        <v>0</v>
      </c>
    </row>
    <row r="598" spans="1:8" x14ac:dyDescent="0.2">
      <c r="A598" s="180" t="s">
        <v>326</v>
      </c>
      <c r="B598" s="180" t="s">
        <v>376</v>
      </c>
      <c r="C598" s="180"/>
      <c r="D598" s="180"/>
      <c r="E598" s="180"/>
      <c r="F598" s="180"/>
      <c r="G598" s="180"/>
      <c r="H598" s="180"/>
    </row>
    <row r="599" spans="1:8" x14ac:dyDescent="0.2">
      <c r="A599" s="180" t="s">
        <v>326</v>
      </c>
      <c r="B599" s="180" t="s">
        <v>377</v>
      </c>
      <c r="C599" s="180">
        <v>3550000</v>
      </c>
      <c r="D599" s="180">
        <v>145000</v>
      </c>
      <c r="E599" s="180">
        <v>5000</v>
      </c>
      <c r="F599" s="180"/>
      <c r="G599" s="180"/>
      <c r="H599" s="180"/>
    </row>
    <row r="600" spans="1:8" x14ac:dyDescent="0.2">
      <c r="A600" s="180" t="s">
        <v>326</v>
      </c>
      <c r="B600" s="180" t="s">
        <v>352</v>
      </c>
      <c r="C600" s="180">
        <v>95000</v>
      </c>
      <c r="D600" s="180"/>
      <c r="E600" s="180"/>
      <c r="F600" s="180"/>
      <c r="G600" s="180"/>
      <c r="H600" s="180"/>
    </row>
    <row r="601" spans="1:8" x14ac:dyDescent="0.2">
      <c r="A601" s="180" t="s">
        <v>326</v>
      </c>
      <c r="B601" s="180" t="s">
        <v>353</v>
      </c>
      <c r="C601" s="180">
        <v>400000</v>
      </c>
      <c r="D601" s="180"/>
      <c r="E601" s="180"/>
      <c r="F601" s="180"/>
      <c r="G601" s="180"/>
      <c r="H601" s="180"/>
    </row>
    <row r="602" spans="1:8" x14ac:dyDescent="0.2">
      <c r="A602" s="180" t="s">
        <v>326</v>
      </c>
      <c r="B602" s="180" t="s">
        <v>354</v>
      </c>
      <c r="C602" s="180">
        <v>290000</v>
      </c>
      <c r="D602" s="180"/>
      <c r="E602" s="180">
        <v>4500</v>
      </c>
      <c r="F602" s="180"/>
      <c r="G602" s="180"/>
      <c r="H602" s="180"/>
    </row>
    <row r="603" spans="1:8" x14ac:dyDescent="0.2">
      <c r="A603" s="180" t="s">
        <v>326</v>
      </c>
      <c r="B603" s="180" t="s">
        <v>408</v>
      </c>
      <c r="C603" s="180">
        <v>275000</v>
      </c>
      <c r="D603" s="180"/>
      <c r="E603" s="180"/>
      <c r="F603" s="180"/>
      <c r="G603" s="180"/>
      <c r="H603" s="180"/>
    </row>
    <row r="604" spans="1:8" x14ac:dyDescent="0.2">
      <c r="A604" s="180" t="s">
        <v>326</v>
      </c>
      <c r="B604" s="180" t="s">
        <v>423</v>
      </c>
      <c r="C604" s="180">
        <v>275000</v>
      </c>
      <c r="D604" s="180"/>
      <c r="E604" s="180">
        <v>4000</v>
      </c>
      <c r="F604" s="180"/>
      <c r="G604" s="180"/>
      <c r="H604" s="180"/>
    </row>
    <row r="605" spans="1:8" x14ac:dyDescent="0.2">
      <c r="A605" s="180" t="s">
        <v>326</v>
      </c>
      <c r="B605" s="180" t="s">
        <v>355</v>
      </c>
      <c r="C605" s="180">
        <v>350000</v>
      </c>
      <c r="D605" s="180">
        <v>5000</v>
      </c>
      <c r="E605" s="180">
        <v>45000</v>
      </c>
      <c r="F605" s="180"/>
      <c r="G605" s="180"/>
      <c r="H605" s="180"/>
    </row>
    <row r="606" spans="1:8" x14ac:dyDescent="0.2">
      <c r="A606" s="180" t="s">
        <v>326</v>
      </c>
      <c r="B606" s="180" t="s">
        <v>356</v>
      </c>
      <c r="C606" s="180">
        <v>100000</v>
      </c>
      <c r="D606" s="180"/>
      <c r="E606" s="180">
        <v>6000</v>
      </c>
      <c r="F606" s="180"/>
      <c r="G606" s="180"/>
      <c r="H606" s="180"/>
    </row>
    <row r="607" spans="1:8" x14ac:dyDescent="0.2">
      <c r="A607" s="180" t="s">
        <v>326</v>
      </c>
      <c r="B607" s="180" t="s">
        <v>409</v>
      </c>
      <c r="C607" s="180"/>
      <c r="D607" s="180"/>
      <c r="E607" s="180"/>
      <c r="F607" s="180"/>
      <c r="G607" s="180"/>
      <c r="H607" s="180"/>
    </row>
    <row r="608" spans="1:8" x14ac:dyDescent="0.2">
      <c r="A608" s="180" t="s">
        <v>326</v>
      </c>
      <c r="B608" s="180" t="s">
        <v>378</v>
      </c>
      <c r="C608" s="180"/>
      <c r="D608" s="180"/>
      <c r="E608" s="180"/>
      <c r="F608" s="180"/>
      <c r="G608" s="180"/>
      <c r="H608" s="180"/>
    </row>
    <row r="609" spans="1:8" x14ac:dyDescent="0.2">
      <c r="A609" s="180" t="s">
        <v>326</v>
      </c>
      <c r="B609" s="180" t="s">
        <v>360</v>
      </c>
      <c r="C609" s="180"/>
      <c r="D609" s="180"/>
      <c r="E609" s="180"/>
      <c r="F609" s="180"/>
      <c r="G609" s="180"/>
      <c r="H609" s="180"/>
    </row>
    <row r="610" spans="1:8" x14ac:dyDescent="0.2">
      <c r="A610" s="180" t="s">
        <v>326</v>
      </c>
      <c r="B610" s="180" t="s">
        <v>379</v>
      </c>
      <c r="C610" s="180"/>
      <c r="D610" s="180"/>
      <c r="E610" s="180"/>
      <c r="F610" s="180"/>
      <c r="G610" s="180"/>
      <c r="H610" s="180"/>
    </row>
    <row r="611" spans="1:8" x14ac:dyDescent="0.2">
      <c r="A611" s="180" t="s">
        <v>326</v>
      </c>
      <c r="B611" s="180" t="s">
        <v>362</v>
      </c>
      <c r="C611" s="180">
        <v>159698</v>
      </c>
      <c r="D611" s="180"/>
      <c r="E611" s="180"/>
      <c r="F611" s="180"/>
      <c r="G611" s="180"/>
      <c r="H611" s="180"/>
    </row>
    <row r="612" spans="1:8" x14ac:dyDescent="0.2">
      <c r="A612" s="180" t="s">
        <v>326</v>
      </c>
      <c r="B612" s="180" t="s">
        <v>365</v>
      </c>
      <c r="C612" s="180">
        <v>5494698</v>
      </c>
      <c r="D612" s="180">
        <v>150000</v>
      </c>
      <c r="E612" s="180">
        <v>64500</v>
      </c>
      <c r="F612" s="180">
        <v>0</v>
      </c>
      <c r="G612" s="180">
        <v>0</v>
      </c>
      <c r="H612" s="180">
        <v>0</v>
      </c>
    </row>
    <row r="613" spans="1:8" x14ac:dyDescent="0.2">
      <c r="A613" s="180" t="s">
        <v>326</v>
      </c>
      <c r="B613" s="180" t="s">
        <v>447</v>
      </c>
      <c r="C613" s="180"/>
      <c r="D613" s="180"/>
      <c r="E613" s="180"/>
      <c r="F613" s="180"/>
      <c r="G613" s="180"/>
      <c r="H613" s="180"/>
    </row>
    <row r="614" spans="1:8" x14ac:dyDescent="0.2">
      <c r="A614" s="180" t="s">
        <v>326</v>
      </c>
      <c r="B614" s="180" t="s">
        <v>366</v>
      </c>
      <c r="C614" s="180">
        <v>5494698</v>
      </c>
      <c r="D614" s="180">
        <v>150000</v>
      </c>
      <c r="E614" s="180">
        <v>64500</v>
      </c>
      <c r="F614" s="180">
        <v>0</v>
      </c>
      <c r="G614" s="180">
        <v>0</v>
      </c>
      <c r="H614" s="180">
        <v>0</v>
      </c>
    </row>
    <row r="615" spans="1:8" x14ac:dyDescent="0.2">
      <c r="A615" s="180" t="s">
        <v>326</v>
      </c>
      <c r="B615" s="180" t="s">
        <v>367</v>
      </c>
      <c r="C615" s="180">
        <v>25464.049999999817</v>
      </c>
      <c r="D615" s="180">
        <v>112872.46999999996</v>
      </c>
      <c r="E615" s="180">
        <v>113702.43</v>
      </c>
      <c r="F615" s="180">
        <v>0</v>
      </c>
      <c r="G615" s="180">
        <v>0</v>
      </c>
      <c r="H615" s="180">
        <v>0</v>
      </c>
    </row>
    <row r="616" spans="1:8" x14ac:dyDescent="0.2">
      <c r="A616" s="180" t="s">
        <v>326</v>
      </c>
      <c r="B616" s="180" t="s">
        <v>368</v>
      </c>
      <c r="C616" s="180">
        <v>5520162.0499999998</v>
      </c>
      <c r="D616" s="180">
        <v>262872.46999999997</v>
      </c>
      <c r="E616" s="180">
        <v>178202.43</v>
      </c>
      <c r="F616" s="180">
        <v>0</v>
      </c>
      <c r="G616" s="180">
        <v>0</v>
      </c>
      <c r="H616" s="180">
        <v>0</v>
      </c>
    </row>
    <row r="617" spans="1:8" x14ac:dyDescent="0.2">
      <c r="A617" s="180" t="s">
        <v>327</v>
      </c>
      <c r="B617" s="180" t="s">
        <v>333</v>
      </c>
      <c r="C617" s="180">
        <v>5142604</v>
      </c>
      <c r="D617" s="180"/>
      <c r="E617" s="180">
        <v>489518</v>
      </c>
      <c r="F617" s="180">
        <v>0</v>
      </c>
      <c r="G617" s="180">
        <v>0</v>
      </c>
      <c r="H617" s="180">
        <v>0</v>
      </c>
    </row>
    <row r="618" spans="1:8" x14ac:dyDescent="0.2">
      <c r="A618" s="180" t="s">
        <v>327</v>
      </c>
      <c r="B618" s="180" t="s">
        <v>334</v>
      </c>
      <c r="C618" s="180">
        <v>111799</v>
      </c>
      <c r="D618" s="180"/>
      <c r="E618" s="180">
        <v>10736</v>
      </c>
      <c r="F618" s="180">
        <v>0</v>
      </c>
      <c r="G618" s="180">
        <v>0</v>
      </c>
      <c r="H618" s="180">
        <v>0</v>
      </c>
    </row>
    <row r="619" spans="1:8" x14ac:dyDescent="0.2">
      <c r="A619" s="180" t="s">
        <v>327</v>
      </c>
      <c r="B619" s="180" t="s">
        <v>335</v>
      </c>
      <c r="C619" s="180">
        <v>409770</v>
      </c>
      <c r="D619" s="180"/>
      <c r="E619" s="180"/>
      <c r="F619" s="180"/>
      <c r="G619" s="180"/>
      <c r="H619" s="180"/>
    </row>
    <row r="620" spans="1:8" x14ac:dyDescent="0.2">
      <c r="A620" s="180" t="s">
        <v>327</v>
      </c>
      <c r="B620" s="180" t="s">
        <v>336</v>
      </c>
      <c r="C620" s="180">
        <v>809392</v>
      </c>
      <c r="D620" s="180">
        <v>0</v>
      </c>
      <c r="E620" s="180"/>
      <c r="F620" s="180"/>
      <c r="G620" s="180"/>
      <c r="H620" s="180"/>
    </row>
    <row r="621" spans="1:8" x14ac:dyDescent="0.2">
      <c r="A621" s="180" t="s">
        <v>327</v>
      </c>
      <c r="B621" s="180" t="s">
        <v>337</v>
      </c>
      <c r="C621" s="180">
        <v>40600</v>
      </c>
      <c r="D621" s="180">
        <v>1523</v>
      </c>
      <c r="E621" s="180">
        <v>20300</v>
      </c>
      <c r="F621" s="180"/>
      <c r="G621" s="180"/>
      <c r="H621" s="180"/>
    </row>
    <row r="622" spans="1:8" x14ac:dyDescent="0.2">
      <c r="A622" s="180" t="s">
        <v>327</v>
      </c>
      <c r="B622" s="180" t="s">
        <v>338</v>
      </c>
      <c r="C622" s="180"/>
      <c r="D622" s="180"/>
      <c r="E622" s="180"/>
      <c r="F622" s="180"/>
      <c r="G622" s="180"/>
      <c r="H622" s="180"/>
    </row>
    <row r="623" spans="1:8" x14ac:dyDescent="0.2">
      <c r="A623" s="180" t="s">
        <v>327</v>
      </c>
      <c r="B623" s="180" t="s">
        <v>339</v>
      </c>
      <c r="C623" s="180">
        <v>6625</v>
      </c>
      <c r="D623" s="180">
        <v>201478</v>
      </c>
      <c r="E623" s="180"/>
      <c r="F623" s="180"/>
      <c r="G623" s="180"/>
      <c r="H623" s="180"/>
    </row>
    <row r="624" spans="1:8" x14ac:dyDescent="0.2">
      <c r="A624" s="180" t="s">
        <v>327</v>
      </c>
      <c r="B624" s="180" t="s">
        <v>340</v>
      </c>
      <c r="C624" s="180">
        <v>171021</v>
      </c>
      <c r="D624" s="180">
        <v>0</v>
      </c>
      <c r="E624" s="180">
        <v>8222</v>
      </c>
      <c r="F624" s="180"/>
      <c r="G624" s="180"/>
      <c r="H624" s="180"/>
    </row>
    <row r="625" spans="1:8" x14ac:dyDescent="0.2">
      <c r="A625" s="180" t="s">
        <v>327</v>
      </c>
      <c r="B625" s="180" t="s">
        <v>341</v>
      </c>
      <c r="C625" s="180">
        <v>0</v>
      </c>
      <c r="D625" s="180">
        <v>0</v>
      </c>
      <c r="E625" s="180"/>
      <c r="F625" s="180"/>
      <c r="G625" s="180"/>
      <c r="H625" s="180"/>
    </row>
    <row r="626" spans="1:8" x14ac:dyDescent="0.2">
      <c r="A626" s="180" t="s">
        <v>327</v>
      </c>
      <c r="B626" s="180" t="s">
        <v>342</v>
      </c>
      <c r="C626" s="180">
        <v>11815231</v>
      </c>
      <c r="D626" s="180"/>
      <c r="E626" s="180"/>
      <c r="F626" s="180"/>
      <c r="G626" s="180"/>
      <c r="H626" s="180"/>
    </row>
    <row r="627" spans="1:8" x14ac:dyDescent="0.2">
      <c r="A627" s="180" t="s">
        <v>327</v>
      </c>
      <c r="B627" s="180" t="s">
        <v>343</v>
      </c>
      <c r="C627" s="180">
        <v>59446</v>
      </c>
      <c r="D627" s="180"/>
      <c r="E627" s="180"/>
      <c r="F627" s="180"/>
      <c r="G627" s="180"/>
      <c r="H627" s="180"/>
    </row>
    <row r="628" spans="1:8" x14ac:dyDescent="0.2">
      <c r="A628" s="180" t="s">
        <v>327</v>
      </c>
      <c r="B628" s="180" t="s">
        <v>344</v>
      </c>
      <c r="C628" s="180">
        <v>80079</v>
      </c>
      <c r="D628" s="180"/>
      <c r="E628" s="180"/>
      <c r="F628" s="180"/>
      <c r="G628" s="180"/>
      <c r="H628" s="180"/>
    </row>
    <row r="629" spans="1:8" x14ac:dyDescent="0.2">
      <c r="A629" s="180" t="s">
        <v>327</v>
      </c>
      <c r="B629" s="180" t="s">
        <v>475</v>
      </c>
      <c r="C629" s="180">
        <v>87213</v>
      </c>
      <c r="D629" s="180"/>
      <c r="E629" s="180">
        <v>8254</v>
      </c>
      <c r="F629" s="180">
        <v>0</v>
      </c>
      <c r="G629" s="180">
        <v>0</v>
      </c>
      <c r="H629" s="180">
        <v>0</v>
      </c>
    </row>
    <row r="630" spans="1:8" x14ac:dyDescent="0.2">
      <c r="A630" s="180" t="s">
        <v>327</v>
      </c>
      <c r="B630" s="180" t="s">
        <v>332</v>
      </c>
      <c r="C630" s="180">
        <v>196882</v>
      </c>
      <c r="D630" s="180"/>
      <c r="E630" s="180"/>
      <c r="F630" s="180"/>
      <c r="G630" s="180"/>
      <c r="H630" s="180"/>
    </row>
    <row r="631" spans="1:8" x14ac:dyDescent="0.2">
      <c r="A631" s="180" t="s">
        <v>327</v>
      </c>
      <c r="B631" s="180" t="s">
        <v>407</v>
      </c>
      <c r="C631" s="180">
        <v>389054</v>
      </c>
      <c r="D631" s="180"/>
      <c r="E631" s="180"/>
      <c r="F631" s="180"/>
      <c r="G631" s="180"/>
      <c r="H631" s="180"/>
    </row>
    <row r="632" spans="1:8" x14ac:dyDescent="0.2">
      <c r="A632" s="180" t="s">
        <v>327</v>
      </c>
      <c r="B632" s="180" t="s">
        <v>345</v>
      </c>
      <c r="C632" s="180">
        <v>19319716</v>
      </c>
      <c r="D632" s="180">
        <v>203001</v>
      </c>
      <c r="E632" s="180">
        <v>537030</v>
      </c>
      <c r="F632" s="180">
        <v>0</v>
      </c>
      <c r="G632" s="180">
        <v>0</v>
      </c>
      <c r="H632" s="180">
        <v>0</v>
      </c>
    </row>
    <row r="633" spans="1:8" x14ac:dyDescent="0.2">
      <c r="A633" s="180" t="s">
        <v>327</v>
      </c>
      <c r="B633" s="180" t="s">
        <v>346</v>
      </c>
      <c r="C633" s="180"/>
      <c r="D633" s="180"/>
      <c r="E633" s="180"/>
      <c r="F633" s="180"/>
      <c r="G633" s="180"/>
      <c r="H633" s="180"/>
    </row>
    <row r="634" spans="1:8" x14ac:dyDescent="0.2">
      <c r="A634" s="180" t="s">
        <v>327</v>
      </c>
      <c r="B634" s="180" t="s">
        <v>446</v>
      </c>
      <c r="C634" s="180"/>
      <c r="D634" s="180"/>
      <c r="E634" s="180"/>
      <c r="F634" s="180"/>
      <c r="G634" s="180"/>
      <c r="H634" s="180"/>
    </row>
    <row r="635" spans="1:8" x14ac:dyDescent="0.2">
      <c r="A635" s="180" t="s">
        <v>327</v>
      </c>
      <c r="B635" s="180" t="s">
        <v>347</v>
      </c>
      <c r="C635" s="180">
        <v>25375</v>
      </c>
      <c r="D635" s="180"/>
      <c r="E635" s="180"/>
      <c r="F635" s="180"/>
      <c r="G635" s="180"/>
      <c r="H635" s="180"/>
    </row>
    <row r="636" spans="1:8" x14ac:dyDescent="0.2">
      <c r="A636" s="180" t="s">
        <v>327</v>
      </c>
      <c r="B636" s="180" t="s">
        <v>348</v>
      </c>
      <c r="C636" s="180">
        <v>19345091</v>
      </c>
      <c r="D636" s="180">
        <v>203001</v>
      </c>
      <c r="E636" s="180">
        <v>537030</v>
      </c>
      <c r="F636" s="180">
        <v>0</v>
      </c>
      <c r="G636" s="180">
        <v>0</v>
      </c>
      <c r="H636" s="180">
        <v>0</v>
      </c>
    </row>
    <row r="637" spans="1:8" x14ac:dyDescent="0.2">
      <c r="A637" s="180" t="s">
        <v>327</v>
      </c>
      <c r="B637" s="180" t="s">
        <v>349</v>
      </c>
      <c r="C637" s="180">
        <v>3605100.6199999978</v>
      </c>
      <c r="D637" s="180">
        <v>165606.04000000004</v>
      </c>
      <c r="E637" s="180">
        <v>2159841.17</v>
      </c>
      <c r="F637" s="180">
        <v>0</v>
      </c>
      <c r="G637" s="180">
        <v>0</v>
      </c>
      <c r="H637" s="180">
        <v>0</v>
      </c>
    </row>
    <row r="638" spans="1:8" x14ac:dyDescent="0.2">
      <c r="A638" s="180" t="s">
        <v>327</v>
      </c>
      <c r="B638" s="180" t="s">
        <v>350</v>
      </c>
      <c r="C638" s="180">
        <v>22950191.619999997</v>
      </c>
      <c r="D638" s="180">
        <v>368607.04</v>
      </c>
      <c r="E638" s="180">
        <v>2696871.17</v>
      </c>
      <c r="F638" s="180">
        <v>0</v>
      </c>
      <c r="G638" s="180">
        <v>0</v>
      </c>
      <c r="H638" s="180">
        <v>0</v>
      </c>
    </row>
    <row r="639" spans="1:8" x14ac:dyDescent="0.2">
      <c r="A639" s="180" t="s">
        <v>327</v>
      </c>
      <c r="B639" s="180" t="s">
        <v>376</v>
      </c>
      <c r="C639" s="180"/>
      <c r="D639" s="180"/>
      <c r="E639" s="180"/>
      <c r="F639" s="180"/>
      <c r="G639" s="180"/>
      <c r="H639" s="180"/>
    </row>
    <row r="640" spans="1:8" x14ac:dyDescent="0.2">
      <c r="A640" s="180" t="s">
        <v>327</v>
      </c>
      <c r="B640" s="180" t="s">
        <v>377</v>
      </c>
      <c r="C640" s="180">
        <v>13392322</v>
      </c>
      <c r="D640" s="180">
        <v>213150</v>
      </c>
      <c r="E640" s="180">
        <v>51306</v>
      </c>
      <c r="F640" s="180"/>
      <c r="G640" s="180"/>
      <c r="H640" s="180"/>
    </row>
    <row r="641" spans="1:8" x14ac:dyDescent="0.2">
      <c r="A641" s="180" t="s">
        <v>327</v>
      </c>
      <c r="B641" s="180" t="s">
        <v>352</v>
      </c>
      <c r="C641" s="180">
        <v>600531</v>
      </c>
      <c r="D641" s="180"/>
      <c r="E641" s="180">
        <v>0</v>
      </c>
      <c r="F641" s="180"/>
      <c r="G641" s="180"/>
      <c r="H641" s="180"/>
    </row>
    <row r="642" spans="1:8" x14ac:dyDescent="0.2">
      <c r="A642" s="180" t="s">
        <v>327</v>
      </c>
      <c r="B642" s="180" t="s">
        <v>353</v>
      </c>
      <c r="C642" s="180">
        <v>1480288</v>
      </c>
      <c r="D642" s="180"/>
      <c r="E642" s="180">
        <v>75000</v>
      </c>
      <c r="F642" s="180"/>
      <c r="G642" s="180"/>
      <c r="H642" s="180"/>
    </row>
    <row r="643" spans="1:8" x14ac:dyDescent="0.2">
      <c r="A643" s="180" t="s">
        <v>327</v>
      </c>
      <c r="B643" s="180" t="s">
        <v>354</v>
      </c>
      <c r="C643" s="180">
        <v>421104</v>
      </c>
      <c r="D643" s="180"/>
      <c r="E643" s="180">
        <v>7592</v>
      </c>
      <c r="F643" s="180"/>
      <c r="G643" s="180"/>
      <c r="H643" s="180"/>
    </row>
    <row r="644" spans="1:8" x14ac:dyDescent="0.2">
      <c r="A644" s="180" t="s">
        <v>327</v>
      </c>
      <c r="B644" s="180" t="s">
        <v>408</v>
      </c>
      <c r="C644" s="180">
        <v>1060732</v>
      </c>
      <c r="D644" s="180"/>
      <c r="E644" s="180">
        <v>4437</v>
      </c>
      <c r="F644" s="180"/>
      <c r="G644" s="180"/>
      <c r="H644" s="180"/>
    </row>
    <row r="645" spans="1:8" x14ac:dyDescent="0.2">
      <c r="A645" s="180" t="s">
        <v>327</v>
      </c>
      <c r="B645" s="180" t="s">
        <v>423</v>
      </c>
      <c r="C645" s="180">
        <v>351648</v>
      </c>
      <c r="D645" s="180"/>
      <c r="E645" s="180">
        <v>942</v>
      </c>
      <c r="F645" s="180"/>
      <c r="G645" s="180"/>
      <c r="H645" s="180"/>
    </row>
    <row r="646" spans="1:8" x14ac:dyDescent="0.2">
      <c r="A646" s="180" t="s">
        <v>327</v>
      </c>
      <c r="B646" s="180" t="s">
        <v>355</v>
      </c>
      <c r="C646" s="180">
        <v>1715392</v>
      </c>
      <c r="D646" s="180"/>
      <c r="E646" s="180">
        <v>127439</v>
      </c>
      <c r="F646" s="180"/>
      <c r="G646" s="180"/>
      <c r="H646" s="180"/>
    </row>
    <row r="647" spans="1:8" x14ac:dyDescent="0.2">
      <c r="A647" s="180" t="s">
        <v>327</v>
      </c>
      <c r="B647" s="180" t="s">
        <v>356</v>
      </c>
      <c r="C647" s="180">
        <v>742238</v>
      </c>
      <c r="D647" s="180"/>
      <c r="E647" s="180">
        <v>75334</v>
      </c>
      <c r="F647" s="180"/>
      <c r="G647" s="180"/>
      <c r="H647" s="180"/>
    </row>
    <row r="648" spans="1:8" x14ac:dyDescent="0.2">
      <c r="A648" s="180" t="s">
        <v>327</v>
      </c>
      <c r="B648" s="180" t="s">
        <v>409</v>
      </c>
      <c r="C648" s="180"/>
      <c r="D648" s="180"/>
      <c r="E648" s="180"/>
      <c r="F648" s="180"/>
      <c r="G648" s="180"/>
      <c r="H648" s="180"/>
    </row>
    <row r="649" spans="1:8" x14ac:dyDescent="0.2">
      <c r="A649" s="180" t="s">
        <v>327</v>
      </c>
      <c r="B649" s="180" t="s">
        <v>378</v>
      </c>
      <c r="C649" s="180">
        <v>0</v>
      </c>
      <c r="D649" s="180"/>
      <c r="E649" s="180">
        <v>0</v>
      </c>
      <c r="F649" s="180"/>
      <c r="G649" s="180"/>
      <c r="H649" s="180"/>
    </row>
    <row r="650" spans="1:8" x14ac:dyDescent="0.2">
      <c r="A650" s="180" t="s">
        <v>327</v>
      </c>
      <c r="B650" s="180" t="s">
        <v>360</v>
      </c>
      <c r="C650" s="180"/>
      <c r="D650" s="180"/>
      <c r="E650" s="180">
        <v>0</v>
      </c>
      <c r="F650" s="180"/>
      <c r="G650" s="180"/>
      <c r="H650" s="180"/>
    </row>
    <row r="651" spans="1:8" x14ac:dyDescent="0.2">
      <c r="A651" s="180" t="s">
        <v>327</v>
      </c>
      <c r="B651" s="180" t="s">
        <v>379</v>
      </c>
      <c r="C651" s="180"/>
      <c r="D651" s="180"/>
      <c r="E651" s="180"/>
      <c r="F651" s="180"/>
      <c r="G651" s="180"/>
      <c r="H651" s="180"/>
    </row>
    <row r="652" spans="1:8" x14ac:dyDescent="0.2">
      <c r="A652" s="180" t="s">
        <v>327</v>
      </c>
      <c r="B652" s="180" t="s">
        <v>362</v>
      </c>
      <c r="C652" s="180">
        <v>795104</v>
      </c>
      <c r="D652" s="180"/>
      <c r="E652" s="180"/>
      <c r="F652" s="180"/>
      <c r="G652" s="180"/>
      <c r="H652" s="180"/>
    </row>
    <row r="653" spans="1:8" x14ac:dyDescent="0.2">
      <c r="A653" s="180" t="s">
        <v>327</v>
      </c>
      <c r="B653" s="180" t="s">
        <v>365</v>
      </c>
      <c r="C653" s="180">
        <v>20559359</v>
      </c>
      <c r="D653" s="180">
        <v>213150</v>
      </c>
      <c r="E653" s="180">
        <v>342050</v>
      </c>
      <c r="F653" s="180">
        <v>0</v>
      </c>
      <c r="G653" s="180">
        <v>0</v>
      </c>
      <c r="H653" s="180">
        <v>0</v>
      </c>
    </row>
    <row r="654" spans="1:8" x14ac:dyDescent="0.2">
      <c r="A654" s="180" t="s">
        <v>327</v>
      </c>
      <c r="B654" s="180" t="s">
        <v>447</v>
      </c>
      <c r="C654" s="180"/>
      <c r="D654" s="180"/>
      <c r="E654" s="180"/>
      <c r="F654" s="180"/>
      <c r="G654" s="180"/>
      <c r="H654" s="180"/>
    </row>
    <row r="655" spans="1:8" x14ac:dyDescent="0.2">
      <c r="A655" s="180" t="s">
        <v>327</v>
      </c>
      <c r="B655" s="180" t="s">
        <v>366</v>
      </c>
      <c r="C655" s="180">
        <v>20559359</v>
      </c>
      <c r="D655" s="180">
        <v>213150</v>
      </c>
      <c r="E655" s="180">
        <v>342050</v>
      </c>
      <c r="F655" s="180">
        <v>0</v>
      </c>
      <c r="G655" s="180">
        <v>0</v>
      </c>
      <c r="H655" s="180">
        <v>0</v>
      </c>
    </row>
    <row r="656" spans="1:8" x14ac:dyDescent="0.2">
      <c r="A656" s="180" t="s">
        <v>327</v>
      </c>
      <c r="B656" s="180" t="s">
        <v>367</v>
      </c>
      <c r="C656" s="180">
        <v>2390832.6199999973</v>
      </c>
      <c r="D656" s="180">
        <v>155457.04000000004</v>
      </c>
      <c r="E656" s="180">
        <v>2354821.17</v>
      </c>
      <c r="F656" s="180">
        <v>0</v>
      </c>
      <c r="G656" s="180">
        <v>0</v>
      </c>
      <c r="H656" s="180">
        <v>0</v>
      </c>
    </row>
    <row r="657" spans="1:8" x14ac:dyDescent="0.2">
      <c r="A657" s="180" t="s">
        <v>327</v>
      </c>
      <c r="B657" s="180" t="s">
        <v>368</v>
      </c>
      <c r="C657" s="180">
        <v>22950191.619999997</v>
      </c>
      <c r="D657" s="180">
        <v>368607.04</v>
      </c>
      <c r="E657" s="180">
        <v>2696871.17</v>
      </c>
      <c r="F657" s="180">
        <v>0</v>
      </c>
      <c r="G657" s="180">
        <v>0</v>
      </c>
      <c r="H657" s="180">
        <v>0</v>
      </c>
    </row>
    <row r="658" spans="1:8" x14ac:dyDescent="0.2">
      <c r="A658" s="180" t="s">
        <v>328</v>
      </c>
      <c r="B658" s="180" t="s">
        <v>333</v>
      </c>
      <c r="C658" s="180">
        <v>1641820</v>
      </c>
      <c r="D658" s="180"/>
      <c r="E658" s="180">
        <v>587818</v>
      </c>
      <c r="F658" s="180">
        <v>0</v>
      </c>
      <c r="G658" s="180">
        <v>0</v>
      </c>
      <c r="H658" s="180">
        <v>0</v>
      </c>
    </row>
    <row r="659" spans="1:8" x14ac:dyDescent="0.2">
      <c r="A659" s="180" t="s">
        <v>328</v>
      </c>
      <c r="B659" s="180" t="s">
        <v>334</v>
      </c>
      <c r="C659" s="180">
        <v>12901</v>
      </c>
      <c r="D659" s="180"/>
      <c r="E659" s="180">
        <v>4623</v>
      </c>
      <c r="F659" s="180">
        <v>0</v>
      </c>
      <c r="G659" s="180">
        <v>0</v>
      </c>
      <c r="H659" s="180">
        <v>0</v>
      </c>
    </row>
    <row r="660" spans="1:8" x14ac:dyDescent="0.2">
      <c r="A660" s="180" t="s">
        <v>328</v>
      </c>
      <c r="B660" s="180" t="s">
        <v>335</v>
      </c>
      <c r="C660" s="180">
        <v>169075</v>
      </c>
      <c r="D660" s="180"/>
      <c r="E660" s="180"/>
      <c r="F660" s="180"/>
      <c r="G660" s="180"/>
      <c r="H660" s="180"/>
    </row>
    <row r="661" spans="1:8" x14ac:dyDescent="0.2">
      <c r="A661" s="180" t="s">
        <v>328</v>
      </c>
      <c r="B661" s="180" t="s">
        <v>336</v>
      </c>
      <c r="C661" s="180">
        <v>462857</v>
      </c>
      <c r="D661" s="180">
        <v>0</v>
      </c>
      <c r="E661" s="180"/>
      <c r="F661" s="180"/>
      <c r="G661" s="180"/>
      <c r="H661" s="180"/>
    </row>
    <row r="662" spans="1:8" x14ac:dyDescent="0.2">
      <c r="A662" s="180" t="s">
        <v>328</v>
      </c>
      <c r="B662" s="180" t="s">
        <v>337</v>
      </c>
      <c r="C662" s="180">
        <v>7181</v>
      </c>
      <c r="D662" s="180">
        <v>30</v>
      </c>
      <c r="E662" s="180">
        <v>8575</v>
      </c>
      <c r="F662" s="180">
        <v>0</v>
      </c>
      <c r="G662" s="180">
        <v>0</v>
      </c>
      <c r="H662" s="180">
        <v>0</v>
      </c>
    </row>
    <row r="663" spans="1:8" x14ac:dyDescent="0.2">
      <c r="A663" s="180" t="s">
        <v>328</v>
      </c>
      <c r="B663" s="180" t="s">
        <v>338</v>
      </c>
      <c r="C663" s="180"/>
      <c r="D663" s="180"/>
      <c r="E663" s="180"/>
      <c r="F663" s="180"/>
      <c r="G663" s="180"/>
      <c r="H663" s="180"/>
    </row>
    <row r="664" spans="1:8" x14ac:dyDescent="0.2">
      <c r="A664" s="180" t="s">
        <v>328</v>
      </c>
      <c r="B664" s="180" t="s">
        <v>339</v>
      </c>
      <c r="C664" s="180">
        <v>11491</v>
      </c>
      <c r="D664" s="180">
        <v>133948</v>
      </c>
      <c r="E664" s="180"/>
      <c r="F664" s="180"/>
      <c r="G664" s="180"/>
      <c r="H664" s="180"/>
    </row>
    <row r="665" spans="1:8" x14ac:dyDescent="0.2">
      <c r="A665" s="180" t="s">
        <v>328</v>
      </c>
      <c r="B665" s="180" t="s">
        <v>340</v>
      </c>
      <c r="C665" s="180">
        <v>44992</v>
      </c>
      <c r="D665" s="180">
        <v>4037</v>
      </c>
      <c r="E665" s="180">
        <v>690</v>
      </c>
      <c r="F665" s="180">
        <v>0</v>
      </c>
      <c r="G665" s="180">
        <v>0</v>
      </c>
      <c r="H665" s="180">
        <v>0</v>
      </c>
    </row>
    <row r="666" spans="1:8" x14ac:dyDescent="0.2">
      <c r="A666" s="180" t="s">
        <v>328</v>
      </c>
      <c r="B666" s="180" t="s">
        <v>341</v>
      </c>
      <c r="C666" s="180">
        <v>0</v>
      </c>
      <c r="D666" s="180">
        <v>0</v>
      </c>
      <c r="E666" s="180">
        <v>0</v>
      </c>
      <c r="F666" s="180">
        <v>0</v>
      </c>
      <c r="G666" s="180">
        <v>0</v>
      </c>
      <c r="H666" s="180">
        <v>0</v>
      </c>
    </row>
    <row r="667" spans="1:8" x14ac:dyDescent="0.2">
      <c r="A667" s="180" t="s">
        <v>328</v>
      </c>
      <c r="B667" s="180" t="s">
        <v>342</v>
      </c>
      <c r="C667" s="180">
        <v>3012015</v>
      </c>
      <c r="D667" s="180"/>
      <c r="E667" s="180"/>
      <c r="F667" s="180"/>
      <c r="G667" s="180"/>
      <c r="H667" s="180"/>
    </row>
    <row r="668" spans="1:8" x14ac:dyDescent="0.2">
      <c r="A668" s="180" t="s">
        <v>328</v>
      </c>
      <c r="B668" s="180" t="s">
        <v>343</v>
      </c>
      <c r="C668" s="180">
        <v>0</v>
      </c>
      <c r="D668" s="180"/>
      <c r="E668" s="180"/>
      <c r="F668" s="180"/>
      <c r="G668" s="180"/>
      <c r="H668" s="180"/>
    </row>
    <row r="669" spans="1:8" x14ac:dyDescent="0.2">
      <c r="A669" s="180" t="s">
        <v>328</v>
      </c>
      <c r="B669" s="180" t="s">
        <v>344</v>
      </c>
      <c r="C669" s="180">
        <v>27740</v>
      </c>
      <c r="D669" s="180"/>
      <c r="E669" s="180">
        <v>0</v>
      </c>
      <c r="F669" s="180">
        <v>0</v>
      </c>
      <c r="G669" s="180">
        <v>0</v>
      </c>
      <c r="H669" s="180">
        <v>0</v>
      </c>
    </row>
    <row r="670" spans="1:8" x14ac:dyDescent="0.2">
      <c r="A670" s="180" t="s">
        <v>328</v>
      </c>
      <c r="B670" s="180" t="s">
        <v>475</v>
      </c>
      <c r="C670" s="180">
        <v>17623</v>
      </c>
      <c r="D670" s="180"/>
      <c r="E670" s="180">
        <v>6314</v>
      </c>
      <c r="F670" s="180">
        <v>0</v>
      </c>
      <c r="G670" s="180">
        <v>0</v>
      </c>
      <c r="H670" s="180">
        <v>0</v>
      </c>
    </row>
    <row r="671" spans="1:8" x14ac:dyDescent="0.2">
      <c r="A671" s="180" t="s">
        <v>328</v>
      </c>
      <c r="B671" s="180" t="s">
        <v>332</v>
      </c>
      <c r="C671" s="180">
        <v>66830</v>
      </c>
      <c r="D671" s="180"/>
      <c r="E671" s="180"/>
      <c r="F671" s="180"/>
      <c r="G671" s="180"/>
      <c r="H671" s="180"/>
    </row>
    <row r="672" spans="1:8" x14ac:dyDescent="0.2">
      <c r="A672" s="180" t="s">
        <v>328</v>
      </c>
      <c r="B672" s="180" t="s">
        <v>407</v>
      </c>
      <c r="C672" s="180">
        <v>118082</v>
      </c>
      <c r="D672" s="180"/>
      <c r="E672" s="180">
        <v>0</v>
      </c>
      <c r="F672" s="180">
        <v>0</v>
      </c>
      <c r="G672" s="180">
        <v>0</v>
      </c>
      <c r="H672" s="180">
        <v>0</v>
      </c>
    </row>
    <row r="673" spans="1:8" x14ac:dyDescent="0.2">
      <c r="A673" s="180" t="s">
        <v>328</v>
      </c>
      <c r="B673" s="180" t="s">
        <v>345</v>
      </c>
      <c r="C673" s="180">
        <v>5592607</v>
      </c>
      <c r="D673" s="180">
        <v>138015</v>
      </c>
      <c r="E673" s="180">
        <v>608020</v>
      </c>
      <c r="F673" s="180">
        <v>0</v>
      </c>
      <c r="G673" s="180">
        <v>0</v>
      </c>
      <c r="H673" s="180">
        <v>0</v>
      </c>
    </row>
    <row r="674" spans="1:8" x14ac:dyDescent="0.2">
      <c r="A674" s="180" t="s">
        <v>328</v>
      </c>
      <c r="B674" s="180" t="s">
        <v>346</v>
      </c>
      <c r="C674" s="180">
        <v>0</v>
      </c>
      <c r="D674" s="180"/>
      <c r="E674" s="180"/>
      <c r="F674" s="180"/>
      <c r="G674" s="180"/>
      <c r="H674" s="180"/>
    </row>
    <row r="675" spans="1:8" x14ac:dyDescent="0.2">
      <c r="A675" s="180" t="s">
        <v>328</v>
      </c>
      <c r="B675" s="180" t="s">
        <v>446</v>
      </c>
      <c r="C675" s="180">
        <v>0</v>
      </c>
      <c r="D675" s="180">
        <v>0</v>
      </c>
      <c r="E675" s="180">
        <v>0</v>
      </c>
      <c r="F675" s="180">
        <v>0</v>
      </c>
      <c r="G675" s="180">
        <v>0</v>
      </c>
      <c r="H675" s="180">
        <v>0</v>
      </c>
    </row>
    <row r="676" spans="1:8" x14ac:dyDescent="0.2">
      <c r="A676" s="180" t="s">
        <v>328</v>
      </c>
      <c r="B676" s="180" t="s">
        <v>347</v>
      </c>
      <c r="C676" s="180">
        <v>0</v>
      </c>
      <c r="D676" s="180">
        <v>0</v>
      </c>
      <c r="E676" s="180"/>
      <c r="F676" s="180">
        <v>0</v>
      </c>
      <c r="G676" s="180">
        <v>0</v>
      </c>
      <c r="H676" s="180">
        <v>0</v>
      </c>
    </row>
    <row r="677" spans="1:8" x14ac:dyDescent="0.2">
      <c r="A677" s="180" t="s">
        <v>328</v>
      </c>
      <c r="B677" s="180" t="s">
        <v>348</v>
      </c>
      <c r="C677" s="180">
        <v>5592607</v>
      </c>
      <c r="D677" s="180">
        <v>138015</v>
      </c>
      <c r="E677" s="180">
        <v>608020</v>
      </c>
      <c r="F677" s="180">
        <v>0</v>
      </c>
      <c r="G677" s="180">
        <v>0</v>
      </c>
      <c r="H677" s="180">
        <v>0</v>
      </c>
    </row>
    <row r="678" spans="1:8" x14ac:dyDescent="0.2">
      <c r="A678" s="180" t="s">
        <v>328</v>
      </c>
      <c r="B678" s="180" t="s">
        <v>349</v>
      </c>
      <c r="C678" s="180">
        <v>1826025.870000001</v>
      </c>
      <c r="D678" s="180">
        <v>32566.289999999979</v>
      </c>
      <c r="E678" s="180">
        <v>363629.60000000009</v>
      </c>
      <c r="F678" s="180">
        <v>0</v>
      </c>
      <c r="G678" s="180">
        <v>0</v>
      </c>
      <c r="H678" s="180">
        <v>0</v>
      </c>
    </row>
    <row r="679" spans="1:8" x14ac:dyDescent="0.2">
      <c r="A679" s="180" t="s">
        <v>328</v>
      </c>
      <c r="B679" s="180" t="s">
        <v>350</v>
      </c>
      <c r="C679" s="180">
        <v>7418632.870000001</v>
      </c>
      <c r="D679" s="180">
        <v>170581.28999999998</v>
      </c>
      <c r="E679" s="180">
        <v>971649.60000000021</v>
      </c>
      <c r="F679" s="180">
        <v>0</v>
      </c>
      <c r="G679" s="180">
        <v>0</v>
      </c>
      <c r="H679" s="180">
        <v>0</v>
      </c>
    </row>
    <row r="680" spans="1:8" x14ac:dyDescent="0.2">
      <c r="A680" s="180" t="s">
        <v>328</v>
      </c>
      <c r="B680" s="180" t="s">
        <v>376</v>
      </c>
      <c r="C680" s="180"/>
      <c r="D680" s="180"/>
      <c r="E680" s="180"/>
      <c r="F680" s="180"/>
      <c r="G680" s="180"/>
      <c r="H680" s="180"/>
    </row>
    <row r="681" spans="1:8" x14ac:dyDescent="0.2">
      <c r="A681" s="180" t="s">
        <v>328</v>
      </c>
      <c r="B681" s="180" t="s">
        <v>377</v>
      </c>
      <c r="C681" s="180">
        <v>4038472</v>
      </c>
      <c r="D681" s="180">
        <v>170200</v>
      </c>
      <c r="E681" s="180">
        <v>241159</v>
      </c>
      <c r="F681" s="180">
        <v>0</v>
      </c>
      <c r="G681" s="180">
        <v>0</v>
      </c>
      <c r="H681" s="180">
        <v>0</v>
      </c>
    </row>
    <row r="682" spans="1:8" x14ac:dyDescent="0.2">
      <c r="A682" s="180" t="s">
        <v>328</v>
      </c>
      <c r="B682" s="180" t="s">
        <v>352</v>
      </c>
      <c r="C682" s="180">
        <v>312977</v>
      </c>
      <c r="D682" s="180">
        <v>0</v>
      </c>
      <c r="E682" s="180">
        <v>0</v>
      </c>
      <c r="F682" s="180">
        <v>0</v>
      </c>
      <c r="G682" s="180">
        <v>0</v>
      </c>
      <c r="H682" s="180">
        <v>0</v>
      </c>
    </row>
    <row r="683" spans="1:8" x14ac:dyDescent="0.2">
      <c r="A683" s="180" t="s">
        <v>328</v>
      </c>
      <c r="B683" s="180" t="s">
        <v>353</v>
      </c>
      <c r="C683" s="180">
        <v>453708</v>
      </c>
      <c r="D683" s="180">
        <v>0</v>
      </c>
      <c r="E683" s="180">
        <v>0</v>
      </c>
      <c r="F683" s="180">
        <v>0</v>
      </c>
      <c r="G683" s="180">
        <v>0</v>
      </c>
      <c r="H683" s="180">
        <v>0</v>
      </c>
    </row>
    <row r="684" spans="1:8" x14ac:dyDescent="0.2">
      <c r="A684" s="180" t="s">
        <v>328</v>
      </c>
      <c r="B684" s="180" t="s">
        <v>354</v>
      </c>
      <c r="C684" s="180">
        <v>232800</v>
      </c>
      <c r="D684" s="180">
        <v>0</v>
      </c>
      <c r="E684" s="180">
        <v>0</v>
      </c>
      <c r="F684" s="180">
        <v>0</v>
      </c>
      <c r="G684" s="180">
        <v>0</v>
      </c>
      <c r="H684" s="180">
        <v>0</v>
      </c>
    </row>
    <row r="685" spans="1:8" x14ac:dyDescent="0.2">
      <c r="A685" s="180" t="s">
        <v>328</v>
      </c>
      <c r="B685" s="180" t="s">
        <v>408</v>
      </c>
      <c r="C685" s="180">
        <v>433175</v>
      </c>
      <c r="D685" s="180">
        <v>0</v>
      </c>
      <c r="E685" s="180">
        <v>30000</v>
      </c>
      <c r="F685" s="180">
        <v>0</v>
      </c>
      <c r="G685" s="180">
        <v>0</v>
      </c>
      <c r="H685" s="180">
        <v>0</v>
      </c>
    </row>
    <row r="686" spans="1:8" x14ac:dyDescent="0.2">
      <c r="A686" s="180" t="s">
        <v>328</v>
      </c>
      <c r="B686" s="180" t="s">
        <v>423</v>
      </c>
      <c r="C686" s="180">
        <v>193272</v>
      </c>
      <c r="D686" s="180">
        <v>0</v>
      </c>
      <c r="E686" s="180">
        <v>0</v>
      </c>
      <c r="F686" s="180">
        <v>0</v>
      </c>
      <c r="G686" s="180">
        <v>0</v>
      </c>
      <c r="H686" s="180">
        <v>0</v>
      </c>
    </row>
    <row r="687" spans="1:8" x14ac:dyDescent="0.2">
      <c r="A687" s="180" t="s">
        <v>328</v>
      </c>
      <c r="B687" s="180" t="s">
        <v>355</v>
      </c>
      <c r="C687" s="180">
        <v>550160</v>
      </c>
      <c r="D687" s="180">
        <v>0</v>
      </c>
      <c r="E687" s="180">
        <v>153400</v>
      </c>
      <c r="F687" s="180">
        <v>0</v>
      </c>
      <c r="G687" s="180">
        <v>0</v>
      </c>
      <c r="H687" s="180">
        <v>0</v>
      </c>
    </row>
    <row r="688" spans="1:8" x14ac:dyDescent="0.2">
      <c r="A688" s="180" t="s">
        <v>328</v>
      </c>
      <c r="B688" s="180" t="s">
        <v>356</v>
      </c>
      <c r="C688" s="180">
        <v>284378</v>
      </c>
      <c r="D688" s="180">
        <v>0</v>
      </c>
      <c r="E688" s="180">
        <v>57924</v>
      </c>
      <c r="F688" s="180">
        <v>0</v>
      </c>
      <c r="G688" s="180"/>
      <c r="H688" s="180">
        <v>0</v>
      </c>
    </row>
    <row r="689" spans="1:8" x14ac:dyDescent="0.2">
      <c r="A689" s="180" t="s">
        <v>328</v>
      </c>
      <c r="B689" s="180" t="s">
        <v>409</v>
      </c>
      <c r="C689" s="180"/>
      <c r="D689" s="180"/>
      <c r="E689" s="180"/>
      <c r="F689" s="180"/>
      <c r="G689" s="180"/>
      <c r="H689" s="180">
        <v>0</v>
      </c>
    </row>
    <row r="690" spans="1:8" x14ac:dyDescent="0.2">
      <c r="A690" s="180" t="s">
        <v>328</v>
      </c>
      <c r="B690" s="180" t="s">
        <v>378</v>
      </c>
      <c r="C690" s="180">
        <v>0</v>
      </c>
      <c r="D690" s="180"/>
      <c r="E690" s="180">
        <v>0</v>
      </c>
      <c r="F690" s="180">
        <v>0</v>
      </c>
      <c r="G690" s="180">
        <v>0</v>
      </c>
      <c r="H690" s="180">
        <v>0</v>
      </c>
    </row>
    <row r="691" spans="1:8" x14ac:dyDescent="0.2">
      <c r="A691" s="180" t="s">
        <v>328</v>
      </c>
      <c r="B691" s="180" t="s">
        <v>360</v>
      </c>
      <c r="C691" s="180"/>
      <c r="D691" s="180"/>
      <c r="E691" s="180">
        <v>0</v>
      </c>
      <c r="F691" s="180">
        <v>0</v>
      </c>
      <c r="G691" s="180"/>
      <c r="H691" s="180">
        <v>0</v>
      </c>
    </row>
    <row r="692" spans="1:8" x14ac:dyDescent="0.2">
      <c r="A692" s="180" t="s">
        <v>328</v>
      </c>
      <c r="B692" s="180" t="s">
        <v>379</v>
      </c>
      <c r="C692" s="180"/>
      <c r="D692" s="180"/>
      <c r="E692" s="180"/>
      <c r="F692" s="180"/>
      <c r="G692" s="180"/>
      <c r="H692" s="180"/>
    </row>
    <row r="693" spans="1:8" x14ac:dyDescent="0.2">
      <c r="A693" s="180" t="s">
        <v>328</v>
      </c>
      <c r="B693" s="180" t="s">
        <v>362</v>
      </c>
      <c r="C693" s="180">
        <v>201826</v>
      </c>
      <c r="D693" s="180"/>
      <c r="E693" s="180"/>
      <c r="F693" s="180"/>
      <c r="G693" s="180"/>
      <c r="H693" s="180"/>
    </row>
    <row r="694" spans="1:8" x14ac:dyDescent="0.2">
      <c r="A694" s="180" t="s">
        <v>328</v>
      </c>
      <c r="B694" s="180" t="s">
        <v>365</v>
      </c>
      <c r="C694" s="180">
        <v>6700768</v>
      </c>
      <c r="D694" s="180">
        <v>170200</v>
      </c>
      <c r="E694" s="180">
        <v>482483</v>
      </c>
      <c r="F694" s="180">
        <v>0</v>
      </c>
      <c r="G694" s="180">
        <v>0</v>
      </c>
      <c r="H694" s="180">
        <v>0</v>
      </c>
    </row>
    <row r="695" spans="1:8" x14ac:dyDescent="0.2">
      <c r="A695" s="180" t="s">
        <v>328</v>
      </c>
      <c r="B695" s="180" t="s">
        <v>447</v>
      </c>
      <c r="C695" s="180">
        <v>9715</v>
      </c>
      <c r="D695" s="180">
        <v>0</v>
      </c>
      <c r="E695" s="180">
        <v>0</v>
      </c>
      <c r="F695" s="180">
        <v>0</v>
      </c>
      <c r="G695" s="180">
        <v>0</v>
      </c>
      <c r="H695" s="180">
        <v>0</v>
      </c>
    </row>
    <row r="696" spans="1:8" x14ac:dyDescent="0.2">
      <c r="A696" s="180" t="s">
        <v>328</v>
      </c>
      <c r="B696" s="180" t="s">
        <v>366</v>
      </c>
      <c r="C696" s="180">
        <v>6710483</v>
      </c>
      <c r="D696" s="180">
        <v>170200</v>
      </c>
      <c r="E696" s="180">
        <v>482483</v>
      </c>
      <c r="F696" s="180">
        <v>0</v>
      </c>
      <c r="G696" s="180">
        <v>0</v>
      </c>
      <c r="H696" s="180">
        <v>0</v>
      </c>
    </row>
    <row r="697" spans="1:8" x14ac:dyDescent="0.2">
      <c r="A697" s="180" t="s">
        <v>328</v>
      </c>
      <c r="B697" s="180" t="s">
        <v>367</v>
      </c>
      <c r="C697" s="180">
        <v>708149.87000000104</v>
      </c>
      <c r="D697" s="180">
        <v>381.28999999997905</v>
      </c>
      <c r="E697" s="180">
        <v>489166.60000000009</v>
      </c>
      <c r="F697" s="180">
        <v>0</v>
      </c>
      <c r="G697" s="180">
        <v>0</v>
      </c>
      <c r="H697" s="180">
        <v>0</v>
      </c>
    </row>
    <row r="698" spans="1:8" x14ac:dyDescent="0.2">
      <c r="A698" s="180" t="s">
        <v>328</v>
      </c>
      <c r="B698" s="180" t="s">
        <v>368</v>
      </c>
      <c r="C698" s="180">
        <v>7418632.870000001</v>
      </c>
      <c r="D698" s="180">
        <v>170581.28999999998</v>
      </c>
      <c r="E698" s="180">
        <v>971649.60000000021</v>
      </c>
      <c r="F698" s="180">
        <v>0</v>
      </c>
      <c r="G698" s="180">
        <v>0</v>
      </c>
      <c r="H698" s="180">
        <v>0</v>
      </c>
    </row>
    <row r="699" spans="1:8" x14ac:dyDescent="0.2">
      <c r="A699" s="180" t="s">
        <v>329</v>
      </c>
      <c r="B699" s="180" t="s">
        <v>333</v>
      </c>
      <c r="C699" s="180">
        <v>1998724</v>
      </c>
      <c r="D699" s="180"/>
      <c r="E699" s="180">
        <v>132713</v>
      </c>
      <c r="F699" s="180">
        <v>0</v>
      </c>
      <c r="G699" s="180">
        <v>0</v>
      </c>
      <c r="H699" s="180">
        <v>0</v>
      </c>
    </row>
    <row r="700" spans="1:8" x14ac:dyDescent="0.2">
      <c r="A700" s="180" t="s">
        <v>329</v>
      </c>
      <c r="B700" s="180" t="s">
        <v>334</v>
      </c>
      <c r="C700" s="180">
        <v>34390</v>
      </c>
      <c r="D700" s="180"/>
      <c r="E700" s="180">
        <v>2287</v>
      </c>
      <c r="F700" s="180">
        <v>0</v>
      </c>
      <c r="G700" s="180">
        <v>0</v>
      </c>
      <c r="H700" s="180">
        <v>0</v>
      </c>
    </row>
    <row r="701" spans="1:8" x14ac:dyDescent="0.2">
      <c r="A701" s="180" t="s">
        <v>329</v>
      </c>
      <c r="B701" s="180" t="s">
        <v>335</v>
      </c>
      <c r="C701" s="180">
        <v>109701</v>
      </c>
      <c r="D701" s="180"/>
      <c r="E701" s="180"/>
      <c r="F701" s="180"/>
      <c r="G701" s="180"/>
      <c r="H701" s="180"/>
    </row>
    <row r="702" spans="1:8" x14ac:dyDescent="0.2">
      <c r="A702" s="180" t="s">
        <v>329</v>
      </c>
      <c r="B702" s="180" t="s">
        <v>336</v>
      </c>
      <c r="C702" s="180">
        <v>520000</v>
      </c>
      <c r="D702" s="180"/>
      <c r="E702" s="180"/>
      <c r="F702" s="180"/>
      <c r="G702" s="180"/>
      <c r="H702" s="180"/>
    </row>
    <row r="703" spans="1:8" x14ac:dyDescent="0.2">
      <c r="A703" s="180" t="s">
        <v>329</v>
      </c>
      <c r="B703" s="180" t="s">
        <v>337</v>
      </c>
      <c r="C703" s="180">
        <v>12650</v>
      </c>
      <c r="D703" s="180">
        <v>3000</v>
      </c>
      <c r="E703" s="180"/>
      <c r="F703" s="180"/>
      <c r="G703" s="180"/>
      <c r="H703" s="180"/>
    </row>
    <row r="704" spans="1:8" x14ac:dyDescent="0.2">
      <c r="A704" s="180" t="s">
        <v>329</v>
      </c>
      <c r="B704" s="180" t="s">
        <v>338</v>
      </c>
      <c r="C704" s="180"/>
      <c r="D704" s="180"/>
      <c r="E704" s="180"/>
      <c r="F704" s="180"/>
      <c r="G704" s="180"/>
      <c r="H704" s="180"/>
    </row>
    <row r="705" spans="1:8" x14ac:dyDescent="0.2">
      <c r="A705" s="180" t="s">
        <v>329</v>
      </c>
      <c r="B705" s="180" t="s">
        <v>339</v>
      </c>
      <c r="C705" s="180"/>
      <c r="D705" s="180">
        <v>190000</v>
      </c>
      <c r="E705" s="180"/>
      <c r="F705" s="180"/>
      <c r="G705" s="180"/>
      <c r="H705" s="180"/>
    </row>
    <row r="706" spans="1:8" x14ac:dyDescent="0.2">
      <c r="A706" s="180" t="s">
        <v>329</v>
      </c>
      <c r="B706" s="180" t="s">
        <v>340</v>
      </c>
      <c r="C706" s="180">
        <v>200000</v>
      </c>
      <c r="D706" s="180">
        <v>10600</v>
      </c>
      <c r="E706" s="180"/>
      <c r="F706" s="180"/>
      <c r="G706" s="180"/>
      <c r="H706" s="180"/>
    </row>
    <row r="707" spans="1:8" x14ac:dyDescent="0.2">
      <c r="A707" s="180" t="s">
        <v>329</v>
      </c>
      <c r="B707" s="180" t="s">
        <v>341</v>
      </c>
      <c r="C707" s="180"/>
      <c r="D707" s="180"/>
      <c r="E707" s="180"/>
      <c r="F707" s="180"/>
      <c r="G707" s="180"/>
      <c r="H707" s="180"/>
    </row>
    <row r="708" spans="1:8" x14ac:dyDescent="0.2">
      <c r="A708" s="180" t="s">
        <v>329</v>
      </c>
      <c r="B708" s="180" t="s">
        <v>342</v>
      </c>
      <c r="C708" s="180">
        <v>3808131</v>
      </c>
      <c r="D708" s="180"/>
      <c r="E708" s="180"/>
      <c r="F708" s="180"/>
      <c r="G708" s="180"/>
      <c r="H708" s="180"/>
    </row>
    <row r="709" spans="1:8" x14ac:dyDescent="0.2">
      <c r="A709" s="180" t="s">
        <v>329</v>
      </c>
      <c r="B709" s="180" t="s">
        <v>343</v>
      </c>
      <c r="C709" s="180">
        <v>15522</v>
      </c>
      <c r="D709" s="180"/>
      <c r="E709" s="180"/>
      <c r="F709" s="180"/>
      <c r="G709" s="180"/>
      <c r="H709" s="180"/>
    </row>
    <row r="710" spans="1:8" x14ac:dyDescent="0.2">
      <c r="A710" s="180" t="s">
        <v>329</v>
      </c>
      <c r="B710" s="180" t="s">
        <v>344</v>
      </c>
      <c r="C710" s="180">
        <v>25000</v>
      </c>
      <c r="D710" s="180"/>
      <c r="E710" s="180"/>
      <c r="F710" s="180"/>
      <c r="G710" s="180"/>
      <c r="H710" s="180"/>
    </row>
    <row r="711" spans="1:8" x14ac:dyDescent="0.2">
      <c r="A711" s="180" t="s">
        <v>329</v>
      </c>
      <c r="B711" s="180" t="s">
        <v>475</v>
      </c>
      <c r="C711" s="180">
        <v>10745</v>
      </c>
      <c r="D711" s="180"/>
      <c r="E711" s="180">
        <v>714</v>
      </c>
      <c r="F711" s="180">
        <v>0</v>
      </c>
      <c r="G711" s="180">
        <v>0</v>
      </c>
      <c r="H711" s="180">
        <v>0</v>
      </c>
    </row>
    <row r="712" spans="1:8" x14ac:dyDescent="0.2">
      <c r="A712" s="180" t="s">
        <v>329</v>
      </c>
      <c r="B712" s="180" t="s">
        <v>332</v>
      </c>
      <c r="C712" s="180">
        <v>91000</v>
      </c>
      <c r="D712" s="180"/>
      <c r="E712" s="180"/>
      <c r="F712" s="180"/>
      <c r="G712" s="180"/>
      <c r="H712" s="180"/>
    </row>
    <row r="713" spans="1:8" x14ac:dyDescent="0.2">
      <c r="A713" s="180" t="s">
        <v>329</v>
      </c>
      <c r="B713" s="180" t="s">
        <v>407</v>
      </c>
      <c r="C713" s="180">
        <v>174500</v>
      </c>
      <c r="D713" s="180"/>
      <c r="E713" s="180"/>
      <c r="F713" s="180"/>
      <c r="G713" s="180"/>
      <c r="H713" s="180"/>
    </row>
    <row r="714" spans="1:8" x14ac:dyDescent="0.2">
      <c r="A714" s="180" t="s">
        <v>329</v>
      </c>
      <c r="B714" s="180" t="s">
        <v>345</v>
      </c>
      <c r="C714" s="180">
        <v>7000363</v>
      </c>
      <c r="D714" s="180">
        <v>203600</v>
      </c>
      <c r="E714" s="180">
        <v>135714</v>
      </c>
      <c r="F714" s="180">
        <v>0</v>
      </c>
      <c r="G714" s="180">
        <v>0</v>
      </c>
      <c r="H714" s="180">
        <v>0</v>
      </c>
    </row>
    <row r="715" spans="1:8" x14ac:dyDescent="0.2">
      <c r="A715" s="180" t="s">
        <v>329</v>
      </c>
      <c r="B715" s="180" t="s">
        <v>346</v>
      </c>
      <c r="C715" s="180"/>
      <c r="D715" s="180"/>
      <c r="E715" s="180"/>
      <c r="F715" s="180"/>
      <c r="G715" s="180"/>
      <c r="H715" s="180"/>
    </row>
    <row r="716" spans="1:8" x14ac:dyDescent="0.2">
      <c r="A716" s="180" t="s">
        <v>329</v>
      </c>
      <c r="B716" s="180" t="s">
        <v>446</v>
      </c>
      <c r="C716" s="180">
        <v>29000</v>
      </c>
      <c r="D716" s="180">
        <v>10000</v>
      </c>
      <c r="E716" s="180"/>
      <c r="F716" s="180"/>
      <c r="G716" s="180"/>
      <c r="H716" s="180"/>
    </row>
    <row r="717" spans="1:8" x14ac:dyDescent="0.2">
      <c r="A717" s="180" t="s">
        <v>329</v>
      </c>
      <c r="B717" s="180" t="s">
        <v>347</v>
      </c>
      <c r="C717" s="180">
        <v>3800</v>
      </c>
      <c r="D717" s="180"/>
      <c r="E717" s="180"/>
      <c r="F717" s="180"/>
      <c r="G717" s="180"/>
      <c r="H717" s="180"/>
    </row>
    <row r="718" spans="1:8" x14ac:dyDescent="0.2">
      <c r="A718" s="180" t="s">
        <v>329</v>
      </c>
      <c r="B718" s="180" t="s">
        <v>348</v>
      </c>
      <c r="C718" s="180">
        <v>7033163</v>
      </c>
      <c r="D718" s="180">
        <v>213600</v>
      </c>
      <c r="E718" s="180">
        <v>135714</v>
      </c>
      <c r="F718" s="180">
        <v>0</v>
      </c>
      <c r="G718" s="180">
        <v>0</v>
      </c>
      <c r="H718" s="180">
        <v>0</v>
      </c>
    </row>
    <row r="719" spans="1:8" x14ac:dyDescent="0.2">
      <c r="A719" s="180" t="s">
        <v>329</v>
      </c>
      <c r="B719" s="180" t="s">
        <v>349</v>
      </c>
      <c r="C719" s="180">
        <v>1116372.96</v>
      </c>
      <c r="D719" s="180">
        <v>358611.81999999995</v>
      </c>
      <c r="E719" s="180">
        <v>249329.33999999997</v>
      </c>
      <c r="F719" s="180">
        <v>0</v>
      </c>
      <c r="G719" s="180">
        <v>0</v>
      </c>
      <c r="H719" s="180">
        <v>0</v>
      </c>
    </row>
    <row r="720" spans="1:8" x14ac:dyDescent="0.2">
      <c r="A720" s="180" t="s">
        <v>329</v>
      </c>
      <c r="B720" s="180" t="s">
        <v>350</v>
      </c>
      <c r="C720" s="180">
        <v>8149535.96</v>
      </c>
      <c r="D720" s="180">
        <v>572211.81999999995</v>
      </c>
      <c r="E720" s="180">
        <v>385043.34</v>
      </c>
      <c r="F720" s="180">
        <v>0</v>
      </c>
      <c r="G720" s="180">
        <v>0</v>
      </c>
      <c r="H720" s="180">
        <v>0</v>
      </c>
    </row>
    <row r="721" spans="1:8" x14ac:dyDescent="0.2">
      <c r="A721" s="180" t="s">
        <v>329</v>
      </c>
      <c r="B721" s="180" t="s">
        <v>376</v>
      </c>
      <c r="C721" s="180"/>
      <c r="D721" s="180"/>
      <c r="E721" s="180"/>
      <c r="F721" s="180"/>
      <c r="G721" s="180"/>
      <c r="H721" s="180"/>
    </row>
    <row r="722" spans="1:8" x14ac:dyDescent="0.2">
      <c r="A722" s="180" t="s">
        <v>329</v>
      </c>
      <c r="B722" s="180" t="s">
        <v>377</v>
      </c>
      <c r="C722" s="180">
        <v>5100000</v>
      </c>
      <c r="D722" s="180">
        <v>200000</v>
      </c>
      <c r="E722" s="180">
        <v>20000</v>
      </c>
      <c r="F722" s="180"/>
      <c r="G722" s="180"/>
      <c r="H722" s="180"/>
    </row>
    <row r="723" spans="1:8" x14ac:dyDescent="0.2">
      <c r="A723" s="180" t="s">
        <v>329</v>
      </c>
      <c r="B723" s="180" t="s">
        <v>352</v>
      </c>
      <c r="C723" s="180">
        <v>195500</v>
      </c>
      <c r="D723" s="180"/>
      <c r="E723" s="180"/>
      <c r="F723" s="180"/>
      <c r="G723" s="180"/>
      <c r="H723" s="180"/>
    </row>
    <row r="724" spans="1:8" x14ac:dyDescent="0.2">
      <c r="A724" s="180" t="s">
        <v>329</v>
      </c>
      <c r="B724" s="180" t="s">
        <v>353</v>
      </c>
      <c r="C724" s="180">
        <v>37500</v>
      </c>
      <c r="D724" s="180"/>
      <c r="E724" s="180"/>
      <c r="F724" s="180"/>
      <c r="G724" s="180"/>
      <c r="H724" s="180"/>
    </row>
    <row r="725" spans="1:8" x14ac:dyDescent="0.2">
      <c r="A725" s="180" t="s">
        <v>329</v>
      </c>
      <c r="B725" s="180" t="s">
        <v>354</v>
      </c>
      <c r="C725" s="180">
        <v>235000</v>
      </c>
      <c r="D725" s="180"/>
      <c r="E725" s="180">
        <v>8500</v>
      </c>
      <c r="F725" s="180"/>
      <c r="G725" s="180"/>
      <c r="H725" s="180"/>
    </row>
    <row r="726" spans="1:8" x14ac:dyDescent="0.2">
      <c r="A726" s="180" t="s">
        <v>329</v>
      </c>
      <c r="B726" s="180" t="s">
        <v>408</v>
      </c>
      <c r="C726" s="180">
        <v>295000</v>
      </c>
      <c r="D726" s="180"/>
      <c r="E726" s="180"/>
      <c r="F726" s="180"/>
      <c r="G726" s="180"/>
      <c r="H726" s="180"/>
    </row>
    <row r="727" spans="1:8" x14ac:dyDescent="0.2">
      <c r="A727" s="180" t="s">
        <v>329</v>
      </c>
      <c r="B727" s="180" t="s">
        <v>423</v>
      </c>
      <c r="C727" s="180">
        <v>210000</v>
      </c>
      <c r="D727" s="180"/>
      <c r="E727" s="180">
        <v>6000</v>
      </c>
      <c r="F727" s="180"/>
      <c r="G727" s="180"/>
      <c r="H727" s="180"/>
    </row>
    <row r="728" spans="1:8" x14ac:dyDescent="0.2">
      <c r="A728" s="180" t="s">
        <v>329</v>
      </c>
      <c r="B728" s="180" t="s">
        <v>355</v>
      </c>
      <c r="C728" s="180">
        <v>695000</v>
      </c>
      <c r="D728" s="180"/>
      <c r="E728" s="180">
        <v>145000</v>
      </c>
      <c r="F728" s="180"/>
      <c r="G728" s="180"/>
      <c r="H728" s="180"/>
    </row>
    <row r="729" spans="1:8" x14ac:dyDescent="0.2">
      <c r="A729" s="180" t="s">
        <v>329</v>
      </c>
      <c r="B729" s="180" t="s">
        <v>356</v>
      </c>
      <c r="C729" s="180">
        <v>325000</v>
      </c>
      <c r="D729" s="180"/>
      <c r="E729" s="180">
        <v>17500</v>
      </c>
      <c r="F729" s="180"/>
      <c r="G729" s="180"/>
      <c r="H729" s="180"/>
    </row>
    <row r="730" spans="1:8" x14ac:dyDescent="0.2">
      <c r="A730" s="180" t="s">
        <v>329</v>
      </c>
      <c r="B730" s="180" t="s">
        <v>409</v>
      </c>
      <c r="C730" s="180"/>
      <c r="D730" s="180"/>
      <c r="E730" s="180"/>
      <c r="F730" s="180"/>
      <c r="G730" s="180"/>
      <c r="H730" s="180"/>
    </row>
    <row r="731" spans="1:8" x14ac:dyDescent="0.2">
      <c r="A731" s="180" t="s">
        <v>329</v>
      </c>
      <c r="B731" s="180" t="s">
        <v>378</v>
      </c>
      <c r="C731" s="180"/>
      <c r="D731" s="180"/>
      <c r="E731" s="180"/>
      <c r="F731" s="180"/>
      <c r="G731" s="180"/>
      <c r="H731" s="180"/>
    </row>
    <row r="732" spans="1:8" x14ac:dyDescent="0.2">
      <c r="A732" s="180" t="s">
        <v>329</v>
      </c>
      <c r="B732" s="180" t="s">
        <v>360</v>
      </c>
      <c r="C732" s="180"/>
      <c r="D732" s="180"/>
      <c r="E732" s="180"/>
      <c r="F732" s="180"/>
      <c r="G732" s="180"/>
      <c r="H732" s="180"/>
    </row>
    <row r="733" spans="1:8" x14ac:dyDescent="0.2">
      <c r="A733" s="180" t="s">
        <v>329</v>
      </c>
      <c r="B733" s="180" t="s">
        <v>379</v>
      </c>
      <c r="C733" s="180"/>
      <c r="D733" s="180"/>
      <c r="E733" s="180"/>
      <c r="F733" s="180"/>
      <c r="G733" s="180"/>
      <c r="H733" s="180"/>
    </row>
    <row r="734" spans="1:8" x14ac:dyDescent="0.2">
      <c r="A734" s="180" t="s">
        <v>329</v>
      </c>
      <c r="B734" s="180" t="s">
        <v>362</v>
      </c>
      <c r="C734" s="180">
        <v>271847</v>
      </c>
      <c r="D734" s="180"/>
      <c r="E734" s="180"/>
      <c r="F734" s="180"/>
      <c r="G734" s="180"/>
      <c r="H734" s="180"/>
    </row>
    <row r="735" spans="1:8" x14ac:dyDescent="0.2">
      <c r="A735" s="180" t="s">
        <v>329</v>
      </c>
      <c r="B735" s="180" t="s">
        <v>365</v>
      </c>
      <c r="C735" s="180">
        <v>7364847</v>
      </c>
      <c r="D735" s="180">
        <v>200000</v>
      </c>
      <c r="E735" s="180">
        <v>197000</v>
      </c>
      <c r="F735" s="180">
        <v>0</v>
      </c>
      <c r="G735" s="180">
        <v>0</v>
      </c>
      <c r="H735" s="180">
        <v>0</v>
      </c>
    </row>
    <row r="736" spans="1:8" x14ac:dyDescent="0.2">
      <c r="A736" s="180" t="s">
        <v>329</v>
      </c>
      <c r="B736" s="180" t="s">
        <v>447</v>
      </c>
      <c r="C736" s="180">
        <v>10000</v>
      </c>
      <c r="D736" s="180"/>
      <c r="E736" s="180"/>
      <c r="F736" s="180"/>
      <c r="G736" s="180"/>
      <c r="H736" s="180"/>
    </row>
    <row r="737" spans="1:8" x14ac:dyDescent="0.2">
      <c r="A737" s="180" t="s">
        <v>329</v>
      </c>
      <c r="B737" s="180" t="s">
        <v>366</v>
      </c>
      <c r="C737" s="180">
        <v>7374847</v>
      </c>
      <c r="D737" s="180">
        <v>200000</v>
      </c>
      <c r="E737" s="180">
        <v>197000</v>
      </c>
      <c r="F737" s="180">
        <v>0</v>
      </c>
      <c r="G737" s="180">
        <v>0</v>
      </c>
      <c r="H737" s="180">
        <v>0</v>
      </c>
    </row>
    <row r="738" spans="1:8" x14ac:dyDescent="0.2">
      <c r="A738" s="180" t="s">
        <v>329</v>
      </c>
      <c r="B738" s="180" t="s">
        <v>367</v>
      </c>
      <c r="C738" s="180">
        <v>774688.96</v>
      </c>
      <c r="D738" s="180">
        <v>372211.81999999995</v>
      </c>
      <c r="E738" s="180">
        <v>188043.33999999997</v>
      </c>
      <c r="F738" s="180">
        <v>0</v>
      </c>
      <c r="G738" s="180">
        <v>0</v>
      </c>
      <c r="H738" s="180">
        <v>0</v>
      </c>
    </row>
    <row r="739" spans="1:8" x14ac:dyDescent="0.2">
      <c r="A739" s="180" t="s">
        <v>329</v>
      </c>
      <c r="B739" s="180" t="s">
        <v>368</v>
      </c>
      <c r="C739" s="180">
        <v>8149535.96</v>
      </c>
      <c r="D739" s="180">
        <v>572211.81999999995</v>
      </c>
      <c r="E739" s="180">
        <v>385043.34</v>
      </c>
      <c r="F739" s="180">
        <v>0</v>
      </c>
      <c r="G739" s="180">
        <v>0</v>
      </c>
      <c r="H739" s="180">
        <v>0</v>
      </c>
    </row>
    <row r="740" spans="1:8" x14ac:dyDescent="0.2">
      <c r="A740" s="180" t="s">
        <v>330</v>
      </c>
      <c r="B740" s="180" t="s">
        <v>333</v>
      </c>
      <c r="C740" s="180">
        <v>3551750</v>
      </c>
      <c r="D740" s="180"/>
      <c r="E740" s="180">
        <v>291728</v>
      </c>
      <c r="F740" s="180">
        <v>0</v>
      </c>
      <c r="G740" s="180">
        <v>0</v>
      </c>
      <c r="H740" s="180">
        <v>0</v>
      </c>
    </row>
    <row r="741" spans="1:8" x14ac:dyDescent="0.2">
      <c r="A741" s="180" t="s">
        <v>330</v>
      </c>
      <c r="B741" s="180" t="s">
        <v>334</v>
      </c>
      <c r="C741" s="180">
        <v>100687</v>
      </c>
      <c r="D741" s="180"/>
      <c r="E741" s="180">
        <v>8272</v>
      </c>
      <c r="F741" s="180">
        <v>0</v>
      </c>
      <c r="G741" s="180">
        <v>0</v>
      </c>
      <c r="H741" s="180">
        <v>0</v>
      </c>
    </row>
    <row r="742" spans="1:8" x14ac:dyDescent="0.2">
      <c r="A742" s="180" t="s">
        <v>330</v>
      </c>
      <c r="B742" s="180" t="s">
        <v>335</v>
      </c>
      <c r="C742" s="180">
        <v>461659</v>
      </c>
      <c r="D742" s="180"/>
      <c r="E742" s="180"/>
      <c r="F742" s="180"/>
      <c r="G742" s="180"/>
      <c r="H742" s="180"/>
    </row>
    <row r="743" spans="1:8" x14ac:dyDescent="0.2">
      <c r="A743" s="180" t="s">
        <v>330</v>
      </c>
      <c r="B743" s="180" t="s">
        <v>336</v>
      </c>
      <c r="C743" s="180">
        <v>1242180</v>
      </c>
      <c r="D743" s="180"/>
      <c r="E743" s="180"/>
      <c r="F743" s="180"/>
      <c r="G743" s="180"/>
      <c r="H743" s="180"/>
    </row>
    <row r="744" spans="1:8" x14ac:dyDescent="0.2">
      <c r="A744" s="180" t="s">
        <v>330</v>
      </c>
      <c r="B744" s="180" t="s">
        <v>337</v>
      </c>
      <c r="C744" s="180">
        <v>793</v>
      </c>
      <c r="D744" s="180"/>
      <c r="E744" s="180"/>
      <c r="F744" s="180"/>
      <c r="G744" s="180"/>
      <c r="H744" s="180"/>
    </row>
    <row r="745" spans="1:8" x14ac:dyDescent="0.2">
      <c r="A745" s="180" t="s">
        <v>330</v>
      </c>
      <c r="B745" s="180" t="s">
        <v>338</v>
      </c>
      <c r="C745" s="180"/>
      <c r="D745" s="180"/>
      <c r="E745" s="180"/>
      <c r="F745" s="180"/>
      <c r="G745" s="180"/>
      <c r="H745" s="180"/>
    </row>
    <row r="746" spans="1:8" x14ac:dyDescent="0.2">
      <c r="A746" s="180" t="s">
        <v>330</v>
      </c>
      <c r="B746" s="180" t="s">
        <v>339</v>
      </c>
      <c r="C746" s="180">
        <v>16170</v>
      </c>
      <c r="D746" s="180">
        <v>296640</v>
      </c>
      <c r="E746" s="180"/>
      <c r="F746" s="180"/>
      <c r="G746" s="180"/>
      <c r="H746" s="180"/>
    </row>
    <row r="747" spans="1:8" x14ac:dyDescent="0.2">
      <c r="A747" s="180" t="s">
        <v>330</v>
      </c>
      <c r="B747" s="180" t="s">
        <v>340</v>
      </c>
      <c r="C747" s="180">
        <v>171495</v>
      </c>
      <c r="D747" s="180"/>
      <c r="E747" s="180">
        <v>15450</v>
      </c>
      <c r="F747" s="180"/>
      <c r="G747" s="180"/>
      <c r="H747" s="180"/>
    </row>
    <row r="748" spans="1:8" x14ac:dyDescent="0.2">
      <c r="A748" s="180" t="s">
        <v>330</v>
      </c>
      <c r="B748" s="180" t="s">
        <v>341</v>
      </c>
      <c r="C748" s="180">
        <v>2369</v>
      </c>
      <c r="D748" s="180"/>
      <c r="E748" s="180"/>
      <c r="F748" s="180"/>
      <c r="G748" s="180"/>
      <c r="H748" s="180"/>
    </row>
    <row r="749" spans="1:8" x14ac:dyDescent="0.2">
      <c r="A749" s="180" t="s">
        <v>330</v>
      </c>
      <c r="B749" s="180" t="s">
        <v>342</v>
      </c>
      <c r="C749" s="180">
        <v>6128277</v>
      </c>
      <c r="D749" s="180"/>
      <c r="E749" s="180"/>
      <c r="F749" s="180"/>
      <c r="G749" s="180"/>
      <c r="H749" s="180"/>
    </row>
    <row r="750" spans="1:8" x14ac:dyDescent="0.2">
      <c r="A750" s="180" t="s">
        <v>330</v>
      </c>
      <c r="B750" s="180" t="s">
        <v>343</v>
      </c>
      <c r="C750" s="180">
        <v>30181</v>
      </c>
      <c r="D750" s="180"/>
      <c r="E750" s="180"/>
      <c r="F750" s="180"/>
      <c r="G750" s="180"/>
      <c r="H750" s="180"/>
    </row>
    <row r="751" spans="1:8" x14ac:dyDescent="0.2">
      <c r="A751" s="180" t="s">
        <v>330</v>
      </c>
      <c r="B751" s="180" t="s">
        <v>344</v>
      </c>
      <c r="C751" s="180">
        <v>33784</v>
      </c>
      <c r="D751" s="180"/>
      <c r="E751" s="180">
        <v>114</v>
      </c>
      <c r="F751" s="180"/>
      <c r="G751" s="180"/>
      <c r="H751" s="180"/>
    </row>
    <row r="752" spans="1:8" x14ac:dyDescent="0.2">
      <c r="A752" s="180" t="s">
        <v>330</v>
      </c>
      <c r="B752" s="180" t="s">
        <v>475</v>
      </c>
      <c r="C752" s="180">
        <v>31673</v>
      </c>
      <c r="D752" s="180"/>
      <c r="E752" s="180">
        <v>2603</v>
      </c>
      <c r="F752" s="180">
        <v>0</v>
      </c>
      <c r="G752" s="180">
        <v>0</v>
      </c>
      <c r="H752" s="180">
        <v>0</v>
      </c>
    </row>
    <row r="753" spans="1:8" x14ac:dyDescent="0.2">
      <c r="A753" s="180" t="s">
        <v>330</v>
      </c>
      <c r="B753" s="180" t="s">
        <v>332</v>
      </c>
      <c r="C753" s="180">
        <v>412000</v>
      </c>
      <c r="D753" s="180"/>
      <c r="E753" s="180"/>
      <c r="F753" s="180"/>
      <c r="G753" s="180"/>
      <c r="H753" s="180"/>
    </row>
    <row r="754" spans="1:8" x14ac:dyDescent="0.2">
      <c r="A754" s="180" t="s">
        <v>330</v>
      </c>
      <c r="B754" s="180" t="s">
        <v>407</v>
      </c>
      <c r="C754" s="180">
        <v>189520</v>
      </c>
      <c r="D754" s="180"/>
      <c r="E754" s="180"/>
      <c r="F754" s="180"/>
      <c r="G754" s="180"/>
      <c r="H754" s="180"/>
    </row>
    <row r="755" spans="1:8" x14ac:dyDescent="0.2">
      <c r="A755" s="180" t="s">
        <v>330</v>
      </c>
      <c r="B755" s="180" t="s">
        <v>345</v>
      </c>
      <c r="C755" s="180">
        <v>12372538</v>
      </c>
      <c r="D755" s="180">
        <v>296640</v>
      </c>
      <c r="E755" s="180">
        <v>318167</v>
      </c>
      <c r="F755" s="180">
        <v>0</v>
      </c>
      <c r="G755" s="180">
        <v>0</v>
      </c>
      <c r="H755" s="180">
        <v>0</v>
      </c>
    </row>
    <row r="756" spans="1:8" x14ac:dyDescent="0.2">
      <c r="A756" s="180" t="s">
        <v>330</v>
      </c>
      <c r="B756" s="180" t="s">
        <v>346</v>
      </c>
      <c r="C756" s="180"/>
      <c r="D756" s="180"/>
      <c r="E756" s="180"/>
      <c r="F756" s="180"/>
      <c r="G756" s="180"/>
      <c r="H756" s="180"/>
    </row>
    <row r="757" spans="1:8" x14ac:dyDescent="0.2">
      <c r="A757" s="180" t="s">
        <v>330</v>
      </c>
      <c r="B757" s="180" t="s">
        <v>446</v>
      </c>
      <c r="C757" s="180"/>
      <c r="D757" s="180"/>
      <c r="E757" s="180"/>
      <c r="F757" s="180"/>
      <c r="G757" s="180"/>
      <c r="H757" s="180"/>
    </row>
    <row r="758" spans="1:8" x14ac:dyDescent="0.2">
      <c r="A758" s="180" t="s">
        <v>330</v>
      </c>
      <c r="B758" s="180" t="s">
        <v>347</v>
      </c>
      <c r="C758" s="180"/>
      <c r="D758" s="180"/>
      <c r="E758" s="180"/>
      <c r="F758" s="180"/>
      <c r="G758" s="180"/>
      <c r="H758" s="180"/>
    </row>
    <row r="759" spans="1:8" x14ac:dyDescent="0.2">
      <c r="A759" s="180" t="s">
        <v>330</v>
      </c>
      <c r="B759" s="180" t="s">
        <v>348</v>
      </c>
      <c r="C759" s="180">
        <v>12372538</v>
      </c>
      <c r="D759" s="180">
        <v>296640</v>
      </c>
      <c r="E759" s="180">
        <v>318167</v>
      </c>
      <c r="F759" s="180">
        <v>0</v>
      </c>
      <c r="G759" s="180">
        <v>0</v>
      </c>
      <c r="H759" s="180">
        <v>0</v>
      </c>
    </row>
    <row r="760" spans="1:8" x14ac:dyDescent="0.2">
      <c r="A760" s="180" t="s">
        <v>330</v>
      </c>
      <c r="B760" s="180" t="s">
        <v>349</v>
      </c>
      <c r="C760" s="180">
        <v>2571214.75</v>
      </c>
      <c r="D760" s="180">
        <v>144753.74</v>
      </c>
      <c r="E760" s="180">
        <v>389333.29</v>
      </c>
      <c r="F760" s="180">
        <v>0</v>
      </c>
      <c r="G760" s="180">
        <v>0</v>
      </c>
      <c r="H760" s="180">
        <v>0</v>
      </c>
    </row>
    <row r="761" spans="1:8" x14ac:dyDescent="0.2">
      <c r="A761" s="180" t="s">
        <v>330</v>
      </c>
      <c r="B761" s="180" t="s">
        <v>350</v>
      </c>
      <c r="C761" s="180">
        <v>14943752.75</v>
      </c>
      <c r="D761" s="180">
        <v>441393.74</v>
      </c>
      <c r="E761" s="180">
        <v>707500.29</v>
      </c>
      <c r="F761" s="180">
        <v>0</v>
      </c>
      <c r="G761" s="180">
        <v>0</v>
      </c>
      <c r="H761" s="180">
        <v>0</v>
      </c>
    </row>
    <row r="762" spans="1:8" x14ac:dyDescent="0.2">
      <c r="A762" s="180" t="s">
        <v>330</v>
      </c>
      <c r="B762" s="180" t="s">
        <v>376</v>
      </c>
      <c r="C762" s="180"/>
      <c r="D762" s="180"/>
      <c r="E762" s="180"/>
      <c r="F762" s="180"/>
      <c r="G762" s="180"/>
      <c r="H762" s="180"/>
    </row>
    <row r="763" spans="1:8" x14ac:dyDescent="0.2">
      <c r="A763" s="180" t="s">
        <v>330</v>
      </c>
      <c r="B763" s="180" t="s">
        <v>377</v>
      </c>
      <c r="C763" s="180">
        <v>8497500</v>
      </c>
      <c r="D763" s="180">
        <v>296640</v>
      </c>
      <c r="E763" s="180"/>
      <c r="F763" s="180"/>
      <c r="G763" s="180"/>
      <c r="H763" s="180"/>
    </row>
    <row r="764" spans="1:8" x14ac:dyDescent="0.2">
      <c r="A764" s="180" t="s">
        <v>330</v>
      </c>
      <c r="B764" s="180" t="s">
        <v>352</v>
      </c>
      <c r="C764" s="180">
        <v>375950</v>
      </c>
      <c r="D764" s="180"/>
      <c r="E764" s="180"/>
      <c r="F764" s="180"/>
      <c r="G764" s="180"/>
      <c r="H764" s="180"/>
    </row>
    <row r="765" spans="1:8" x14ac:dyDescent="0.2">
      <c r="A765" s="180" t="s">
        <v>330</v>
      </c>
      <c r="B765" s="180" t="s">
        <v>353</v>
      </c>
      <c r="C765" s="180">
        <v>149350</v>
      </c>
      <c r="D765" s="180"/>
      <c r="E765" s="180"/>
      <c r="F765" s="180"/>
      <c r="G765" s="180"/>
      <c r="H765" s="180"/>
    </row>
    <row r="766" spans="1:8" x14ac:dyDescent="0.2">
      <c r="A766" s="180" t="s">
        <v>330</v>
      </c>
      <c r="B766" s="180" t="s">
        <v>354</v>
      </c>
      <c r="C766" s="180">
        <v>520150</v>
      </c>
      <c r="D766" s="180"/>
      <c r="E766" s="180">
        <v>38625</v>
      </c>
      <c r="F766" s="180"/>
      <c r="G766" s="180"/>
      <c r="H766" s="180"/>
    </row>
    <row r="767" spans="1:8" x14ac:dyDescent="0.2">
      <c r="A767" s="180" t="s">
        <v>330</v>
      </c>
      <c r="B767" s="180" t="s">
        <v>408</v>
      </c>
      <c r="C767" s="180">
        <v>777650</v>
      </c>
      <c r="D767" s="180"/>
      <c r="E767" s="180"/>
      <c r="F767" s="180"/>
      <c r="G767" s="180"/>
      <c r="H767" s="180"/>
    </row>
    <row r="768" spans="1:8" x14ac:dyDescent="0.2">
      <c r="A768" s="180" t="s">
        <v>330</v>
      </c>
      <c r="B768" s="180" t="s">
        <v>423</v>
      </c>
      <c r="C768" s="180">
        <v>238960</v>
      </c>
      <c r="D768" s="180"/>
      <c r="E768" s="180"/>
      <c r="F768" s="180"/>
      <c r="G768" s="180"/>
      <c r="H768" s="180"/>
    </row>
    <row r="769" spans="1:8" x14ac:dyDescent="0.2">
      <c r="A769" s="180" t="s">
        <v>330</v>
      </c>
      <c r="B769" s="180" t="s">
        <v>355</v>
      </c>
      <c r="C769" s="180">
        <v>1007855</v>
      </c>
      <c r="D769" s="180"/>
      <c r="E769" s="180">
        <v>257500</v>
      </c>
      <c r="F769" s="180"/>
      <c r="G769" s="180"/>
      <c r="H769" s="180"/>
    </row>
    <row r="770" spans="1:8" x14ac:dyDescent="0.2">
      <c r="A770" s="180" t="s">
        <v>330</v>
      </c>
      <c r="B770" s="180" t="s">
        <v>356</v>
      </c>
      <c r="C770" s="180">
        <v>403142</v>
      </c>
      <c r="D770" s="180"/>
      <c r="E770" s="180"/>
      <c r="F770" s="180"/>
      <c r="G770" s="180"/>
      <c r="H770" s="180"/>
    </row>
    <row r="771" spans="1:8" x14ac:dyDescent="0.2">
      <c r="A771" s="180" t="s">
        <v>330</v>
      </c>
      <c r="B771" s="180" t="s">
        <v>409</v>
      </c>
      <c r="C771" s="180"/>
      <c r="D771" s="180"/>
      <c r="E771" s="180"/>
      <c r="F771" s="180"/>
      <c r="G771" s="180"/>
      <c r="H771" s="180"/>
    </row>
    <row r="772" spans="1:8" x14ac:dyDescent="0.2">
      <c r="A772" s="180" t="s">
        <v>330</v>
      </c>
      <c r="B772" s="180" t="s">
        <v>378</v>
      </c>
      <c r="C772" s="180"/>
      <c r="D772" s="180"/>
      <c r="E772" s="180"/>
      <c r="F772" s="180"/>
      <c r="G772" s="180"/>
      <c r="H772" s="180"/>
    </row>
    <row r="773" spans="1:8" x14ac:dyDescent="0.2">
      <c r="A773" s="180" t="s">
        <v>330</v>
      </c>
      <c r="B773" s="180" t="s">
        <v>360</v>
      </c>
      <c r="C773" s="180"/>
      <c r="D773" s="180"/>
      <c r="E773" s="180"/>
      <c r="F773" s="180"/>
      <c r="G773" s="180"/>
      <c r="H773" s="180"/>
    </row>
    <row r="774" spans="1:8" x14ac:dyDescent="0.2">
      <c r="A774" s="180" t="s">
        <v>330</v>
      </c>
      <c r="B774" s="180" t="s">
        <v>379</v>
      </c>
      <c r="C774" s="180"/>
      <c r="D774" s="180"/>
      <c r="E774" s="180"/>
      <c r="F774" s="180"/>
      <c r="G774" s="180"/>
      <c r="H774" s="180"/>
    </row>
    <row r="775" spans="1:8" x14ac:dyDescent="0.2">
      <c r="A775" s="180" t="s">
        <v>330</v>
      </c>
      <c r="B775" s="180" t="s">
        <v>362</v>
      </c>
      <c r="C775" s="180">
        <v>435081</v>
      </c>
      <c r="D775" s="180"/>
      <c r="E775" s="180"/>
      <c r="F775" s="180"/>
      <c r="G775" s="180"/>
      <c r="H775" s="180"/>
    </row>
    <row r="776" spans="1:8" x14ac:dyDescent="0.2">
      <c r="A776" s="180" t="s">
        <v>330</v>
      </c>
      <c r="B776" s="180" t="s">
        <v>365</v>
      </c>
      <c r="C776" s="180">
        <v>12405638</v>
      </c>
      <c r="D776" s="180">
        <v>296640</v>
      </c>
      <c r="E776" s="180">
        <v>296125</v>
      </c>
      <c r="F776" s="180">
        <v>0</v>
      </c>
      <c r="G776" s="180">
        <v>0</v>
      </c>
      <c r="H776" s="180">
        <v>0</v>
      </c>
    </row>
    <row r="777" spans="1:8" x14ac:dyDescent="0.2">
      <c r="A777" s="180" t="s">
        <v>330</v>
      </c>
      <c r="B777" s="180" t="s">
        <v>447</v>
      </c>
      <c r="C777" s="180"/>
      <c r="D777" s="180"/>
      <c r="E777" s="180"/>
      <c r="F777" s="180"/>
      <c r="G777" s="180"/>
      <c r="H777" s="180"/>
    </row>
    <row r="778" spans="1:8" x14ac:dyDescent="0.2">
      <c r="A778" s="180" t="s">
        <v>330</v>
      </c>
      <c r="B778" s="180" t="s">
        <v>366</v>
      </c>
      <c r="C778" s="180">
        <v>12405638</v>
      </c>
      <c r="D778" s="180">
        <v>296640</v>
      </c>
      <c r="E778" s="180">
        <v>296125</v>
      </c>
      <c r="F778" s="180">
        <v>0</v>
      </c>
      <c r="G778" s="180">
        <v>0</v>
      </c>
      <c r="H778" s="180">
        <v>0</v>
      </c>
    </row>
    <row r="779" spans="1:8" x14ac:dyDescent="0.2">
      <c r="A779" s="180" t="s">
        <v>330</v>
      </c>
      <c r="B779" s="180" t="s">
        <v>367</v>
      </c>
      <c r="C779" s="180">
        <v>2538114.75</v>
      </c>
      <c r="D779" s="180">
        <v>144753.74</v>
      </c>
      <c r="E779" s="180">
        <v>411375.29</v>
      </c>
      <c r="F779" s="180">
        <v>0</v>
      </c>
      <c r="G779" s="180">
        <v>0</v>
      </c>
      <c r="H779" s="180">
        <v>0</v>
      </c>
    </row>
    <row r="780" spans="1:8" x14ac:dyDescent="0.2">
      <c r="A780" s="180" t="s">
        <v>330</v>
      </c>
      <c r="B780" s="180" t="s">
        <v>368</v>
      </c>
      <c r="C780" s="180">
        <v>14943752.75</v>
      </c>
      <c r="D780" s="180">
        <v>441393.74</v>
      </c>
      <c r="E780" s="180">
        <v>707500.29</v>
      </c>
      <c r="F780" s="180">
        <v>0</v>
      </c>
      <c r="G780" s="180">
        <v>0</v>
      </c>
      <c r="H780" s="180">
        <v>0</v>
      </c>
    </row>
    <row r="781" spans="1:8" x14ac:dyDescent="0.2">
      <c r="A781" s="180" t="s">
        <v>3</v>
      </c>
      <c r="B781" s="180" t="s">
        <v>333</v>
      </c>
      <c r="C781" s="180">
        <v>3688421</v>
      </c>
      <c r="D781" s="180"/>
      <c r="E781" s="180">
        <v>313061</v>
      </c>
      <c r="F781" s="180">
        <v>0</v>
      </c>
      <c r="G781" s="180">
        <v>0</v>
      </c>
      <c r="H781" s="180">
        <v>0</v>
      </c>
    </row>
    <row r="782" spans="1:8" x14ac:dyDescent="0.2">
      <c r="A782" s="180" t="s">
        <v>3</v>
      </c>
      <c r="B782" s="180" t="s">
        <v>334</v>
      </c>
      <c r="C782" s="180">
        <v>222293</v>
      </c>
      <c r="D782" s="180"/>
      <c r="E782" s="180">
        <v>18939</v>
      </c>
      <c r="F782" s="180">
        <v>0</v>
      </c>
      <c r="G782" s="180">
        <v>0</v>
      </c>
      <c r="H782" s="180">
        <v>0</v>
      </c>
    </row>
    <row r="783" spans="1:8" x14ac:dyDescent="0.2">
      <c r="A783" s="180" t="s">
        <v>3</v>
      </c>
      <c r="B783" s="180" t="s">
        <v>335</v>
      </c>
      <c r="C783" s="180">
        <v>0</v>
      </c>
      <c r="D783" s="180"/>
      <c r="E783" s="180"/>
      <c r="F783" s="180"/>
      <c r="G783" s="180"/>
      <c r="H783" s="180"/>
    </row>
    <row r="784" spans="1:8" x14ac:dyDescent="0.2">
      <c r="A784" s="180" t="s">
        <v>3</v>
      </c>
      <c r="B784" s="180" t="s">
        <v>336</v>
      </c>
      <c r="C784" s="180">
        <v>222752</v>
      </c>
      <c r="D784" s="180">
        <v>0</v>
      </c>
      <c r="E784" s="180"/>
      <c r="F784" s="180"/>
      <c r="G784" s="180"/>
      <c r="H784" s="180"/>
    </row>
    <row r="785" spans="1:8" x14ac:dyDescent="0.2">
      <c r="A785" s="180" t="s">
        <v>3</v>
      </c>
      <c r="B785" s="180" t="s">
        <v>337</v>
      </c>
      <c r="C785" s="180">
        <v>7840</v>
      </c>
      <c r="D785" s="180">
        <v>382</v>
      </c>
      <c r="E785" s="180">
        <v>1349</v>
      </c>
      <c r="F785" s="180">
        <v>0</v>
      </c>
      <c r="G785" s="180">
        <v>0</v>
      </c>
      <c r="H785" s="180">
        <v>0</v>
      </c>
    </row>
    <row r="786" spans="1:8" x14ac:dyDescent="0.2">
      <c r="A786" s="180" t="s">
        <v>3</v>
      </c>
      <c r="B786" s="180" t="s">
        <v>338</v>
      </c>
      <c r="C786" s="180"/>
      <c r="D786" s="180"/>
      <c r="E786" s="180"/>
      <c r="F786" s="180"/>
      <c r="G786" s="180"/>
      <c r="H786" s="180"/>
    </row>
    <row r="787" spans="1:8" x14ac:dyDescent="0.2">
      <c r="A787" s="180" t="s">
        <v>3</v>
      </c>
      <c r="B787" s="180" t="s">
        <v>339</v>
      </c>
      <c r="C787" s="180">
        <v>0</v>
      </c>
      <c r="D787" s="180">
        <v>185799</v>
      </c>
      <c r="E787" s="180"/>
      <c r="F787" s="180"/>
      <c r="G787" s="180"/>
      <c r="H787" s="180"/>
    </row>
    <row r="788" spans="1:8" x14ac:dyDescent="0.2">
      <c r="A788" s="180" t="s">
        <v>3</v>
      </c>
      <c r="B788" s="180" t="s">
        <v>340</v>
      </c>
      <c r="C788" s="180">
        <v>122411</v>
      </c>
      <c r="D788" s="180">
        <v>703</v>
      </c>
      <c r="E788" s="180">
        <v>9719</v>
      </c>
      <c r="F788" s="180">
        <v>0</v>
      </c>
      <c r="G788" s="180">
        <v>0</v>
      </c>
      <c r="H788" s="180">
        <v>0</v>
      </c>
    </row>
    <row r="789" spans="1:8" x14ac:dyDescent="0.2">
      <c r="A789" s="180" t="s">
        <v>3</v>
      </c>
      <c r="B789" s="180" t="s">
        <v>341</v>
      </c>
      <c r="C789" s="180">
        <v>0</v>
      </c>
      <c r="D789" s="180">
        <v>0</v>
      </c>
      <c r="E789" s="180">
        <v>0</v>
      </c>
      <c r="F789" s="180">
        <v>0</v>
      </c>
      <c r="G789" s="180">
        <v>0</v>
      </c>
      <c r="H789" s="180">
        <v>0</v>
      </c>
    </row>
    <row r="790" spans="1:8" x14ac:dyDescent="0.2">
      <c r="A790" s="180" t="s">
        <v>3</v>
      </c>
      <c r="B790" s="180" t="s">
        <v>342</v>
      </c>
      <c r="C790" s="180">
        <v>3444864</v>
      </c>
      <c r="D790" s="180"/>
      <c r="E790" s="180"/>
      <c r="F790" s="180"/>
      <c r="G790" s="180"/>
      <c r="H790" s="180"/>
    </row>
    <row r="791" spans="1:8" x14ac:dyDescent="0.2">
      <c r="A791" s="180" t="s">
        <v>3</v>
      </c>
      <c r="B791" s="180" t="s">
        <v>343</v>
      </c>
      <c r="C791" s="180">
        <v>0</v>
      </c>
      <c r="D791" s="180"/>
      <c r="E791" s="180"/>
      <c r="F791" s="180"/>
      <c r="G791" s="180"/>
      <c r="H791" s="180"/>
    </row>
    <row r="792" spans="1:8" x14ac:dyDescent="0.2">
      <c r="A792" s="180" t="s">
        <v>3</v>
      </c>
      <c r="B792" s="180" t="s">
        <v>344</v>
      </c>
      <c r="C792" s="180">
        <v>185948</v>
      </c>
      <c r="D792" s="180"/>
      <c r="E792" s="180">
        <v>104</v>
      </c>
      <c r="F792" s="180">
        <v>0</v>
      </c>
      <c r="G792" s="180">
        <v>0</v>
      </c>
      <c r="H792" s="180">
        <v>0</v>
      </c>
    </row>
    <row r="793" spans="1:8" x14ac:dyDescent="0.2">
      <c r="A793" s="180" t="s">
        <v>3</v>
      </c>
      <c r="B793" s="180" t="s">
        <v>475</v>
      </c>
      <c r="C793" s="180">
        <v>68422</v>
      </c>
      <c r="D793" s="180"/>
      <c r="E793" s="180">
        <v>5760</v>
      </c>
      <c r="F793" s="180">
        <v>0</v>
      </c>
      <c r="G793" s="180">
        <v>0</v>
      </c>
      <c r="H793" s="180">
        <v>0</v>
      </c>
    </row>
    <row r="794" spans="1:8" x14ac:dyDescent="0.2">
      <c r="A794" s="180" t="s">
        <v>3</v>
      </c>
      <c r="B794" s="180" t="s">
        <v>332</v>
      </c>
      <c r="C794" s="180">
        <v>82295</v>
      </c>
      <c r="D794" s="180"/>
      <c r="E794" s="180"/>
      <c r="F794" s="180"/>
      <c r="G794" s="180"/>
      <c r="H794" s="180"/>
    </row>
    <row r="795" spans="1:8" x14ac:dyDescent="0.2">
      <c r="A795" s="180" t="s">
        <v>3</v>
      </c>
      <c r="B795" s="180" t="s">
        <v>407</v>
      </c>
      <c r="C795" s="180">
        <v>154929</v>
      </c>
      <c r="D795" s="180"/>
      <c r="E795" s="180">
        <v>0</v>
      </c>
      <c r="F795" s="180">
        <v>0</v>
      </c>
      <c r="G795" s="180">
        <v>0</v>
      </c>
      <c r="H795" s="180">
        <v>0</v>
      </c>
    </row>
    <row r="796" spans="1:8" x14ac:dyDescent="0.2">
      <c r="A796" s="180" t="s">
        <v>3</v>
      </c>
      <c r="B796" s="180" t="s">
        <v>345</v>
      </c>
      <c r="C796" s="180">
        <v>8200175</v>
      </c>
      <c r="D796" s="180">
        <v>186884</v>
      </c>
      <c r="E796" s="180">
        <v>348932</v>
      </c>
      <c r="F796" s="180">
        <v>0</v>
      </c>
      <c r="G796" s="180">
        <v>0</v>
      </c>
      <c r="H796" s="180">
        <v>0</v>
      </c>
    </row>
    <row r="797" spans="1:8" x14ac:dyDescent="0.2">
      <c r="A797" s="180" t="s">
        <v>3</v>
      </c>
      <c r="B797" s="180" t="s">
        <v>346</v>
      </c>
      <c r="C797" s="180">
        <v>0</v>
      </c>
      <c r="D797" s="180"/>
      <c r="E797" s="180"/>
      <c r="F797" s="180"/>
      <c r="G797" s="180"/>
      <c r="H797" s="180"/>
    </row>
    <row r="798" spans="1:8" x14ac:dyDescent="0.2">
      <c r="A798" s="180" t="s">
        <v>3</v>
      </c>
      <c r="B798" s="180" t="s">
        <v>446</v>
      </c>
      <c r="C798" s="180">
        <v>11164</v>
      </c>
      <c r="D798" s="180">
        <v>0</v>
      </c>
      <c r="E798" s="180">
        <v>0</v>
      </c>
      <c r="F798" s="180">
        <v>0</v>
      </c>
      <c r="G798" s="180">
        <v>0</v>
      </c>
      <c r="H798" s="180">
        <v>0</v>
      </c>
    </row>
    <row r="799" spans="1:8" x14ac:dyDescent="0.2">
      <c r="A799" s="180" t="s">
        <v>3</v>
      </c>
      <c r="B799" s="180" t="s">
        <v>347</v>
      </c>
      <c r="C799" s="180">
        <v>909</v>
      </c>
      <c r="D799" s="180">
        <v>0</v>
      </c>
      <c r="E799" s="180"/>
      <c r="F799" s="180">
        <v>0</v>
      </c>
      <c r="G799" s="180">
        <v>0</v>
      </c>
      <c r="H799" s="180">
        <v>0</v>
      </c>
    </row>
    <row r="800" spans="1:8" x14ac:dyDescent="0.2">
      <c r="A800" s="180" t="s">
        <v>3</v>
      </c>
      <c r="B800" s="180" t="s">
        <v>348</v>
      </c>
      <c r="C800" s="180">
        <v>8212248</v>
      </c>
      <c r="D800" s="180">
        <v>186884</v>
      </c>
      <c r="E800" s="180">
        <v>348932</v>
      </c>
      <c r="F800" s="180">
        <v>0</v>
      </c>
      <c r="G800" s="180">
        <v>0</v>
      </c>
      <c r="H800" s="180">
        <v>0</v>
      </c>
    </row>
    <row r="801" spans="1:8" x14ac:dyDescent="0.2">
      <c r="A801" s="180" t="s">
        <v>3</v>
      </c>
      <c r="B801" s="180" t="s">
        <v>349</v>
      </c>
      <c r="C801" s="180">
        <v>1341423.4299999997</v>
      </c>
      <c r="D801" s="180">
        <v>146003.09999999998</v>
      </c>
      <c r="E801" s="180">
        <v>328914.44000000006</v>
      </c>
      <c r="F801" s="180">
        <v>0</v>
      </c>
      <c r="G801" s="180">
        <v>0</v>
      </c>
      <c r="H801" s="180">
        <v>0</v>
      </c>
    </row>
    <row r="802" spans="1:8" x14ac:dyDescent="0.2">
      <c r="A802" s="180" t="s">
        <v>3</v>
      </c>
      <c r="B802" s="180" t="s">
        <v>350</v>
      </c>
      <c r="C802" s="180">
        <v>9553671.4299999997</v>
      </c>
      <c r="D802" s="180">
        <v>332887.09999999998</v>
      </c>
      <c r="E802" s="180">
        <v>677846.44000000006</v>
      </c>
      <c r="F802" s="180">
        <v>0</v>
      </c>
      <c r="G802" s="180">
        <v>0</v>
      </c>
      <c r="H802" s="180">
        <v>0</v>
      </c>
    </row>
    <row r="803" spans="1:8" x14ac:dyDescent="0.2">
      <c r="A803" s="180" t="s">
        <v>3</v>
      </c>
      <c r="B803" s="180" t="s">
        <v>376</v>
      </c>
      <c r="C803" s="180"/>
      <c r="D803" s="180"/>
      <c r="E803" s="180"/>
      <c r="F803" s="180"/>
      <c r="G803" s="180"/>
      <c r="H803" s="180"/>
    </row>
    <row r="804" spans="1:8" x14ac:dyDescent="0.2">
      <c r="A804" s="180" t="s">
        <v>3</v>
      </c>
      <c r="B804" s="180" t="s">
        <v>377</v>
      </c>
      <c r="C804" s="180">
        <v>5511517</v>
      </c>
      <c r="D804" s="180">
        <v>146876</v>
      </c>
      <c r="E804" s="180">
        <v>160807</v>
      </c>
      <c r="F804" s="180">
        <v>0</v>
      </c>
      <c r="G804" s="180">
        <v>0</v>
      </c>
      <c r="H804" s="180">
        <v>0</v>
      </c>
    </row>
    <row r="805" spans="1:8" x14ac:dyDescent="0.2">
      <c r="A805" s="180" t="s">
        <v>3</v>
      </c>
      <c r="B805" s="180" t="s">
        <v>352</v>
      </c>
      <c r="C805" s="180">
        <v>120879</v>
      </c>
      <c r="D805" s="180">
        <v>0</v>
      </c>
      <c r="E805" s="180">
        <v>0</v>
      </c>
      <c r="F805" s="180">
        <v>0</v>
      </c>
      <c r="G805" s="180">
        <v>0</v>
      </c>
      <c r="H805" s="180">
        <v>0</v>
      </c>
    </row>
    <row r="806" spans="1:8" x14ac:dyDescent="0.2">
      <c r="A806" s="180" t="s">
        <v>3</v>
      </c>
      <c r="B806" s="180" t="s">
        <v>353</v>
      </c>
      <c r="C806" s="180">
        <v>419837</v>
      </c>
      <c r="D806" s="180">
        <v>0</v>
      </c>
      <c r="E806" s="180">
        <v>0</v>
      </c>
      <c r="F806" s="180">
        <v>0</v>
      </c>
      <c r="G806" s="180">
        <v>0</v>
      </c>
      <c r="H806" s="180">
        <v>0</v>
      </c>
    </row>
    <row r="807" spans="1:8" x14ac:dyDescent="0.2">
      <c r="A807" s="180" t="s">
        <v>3</v>
      </c>
      <c r="B807" s="180" t="s">
        <v>354</v>
      </c>
      <c r="C807" s="180">
        <v>214138</v>
      </c>
      <c r="D807" s="180">
        <v>0</v>
      </c>
      <c r="E807" s="180">
        <v>4669</v>
      </c>
      <c r="F807" s="180">
        <v>0</v>
      </c>
      <c r="G807" s="180">
        <v>0</v>
      </c>
      <c r="H807" s="180">
        <v>0</v>
      </c>
    </row>
    <row r="808" spans="1:8" x14ac:dyDescent="0.2">
      <c r="A808" s="180" t="s">
        <v>3</v>
      </c>
      <c r="B808" s="180" t="s">
        <v>408</v>
      </c>
      <c r="C808" s="180">
        <v>297008</v>
      </c>
      <c r="D808" s="180">
        <v>0</v>
      </c>
      <c r="E808" s="180">
        <v>0</v>
      </c>
      <c r="F808" s="180">
        <v>0</v>
      </c>
      <c r="G808" s="180">
        <v>0</v>
      </c>
      <c r="H808" s="180">
        <v>0</v>
      </c>
    </row>
    <row r="809" spans="1:8" x14ac:dyDescent="0.2">
      <c r="A809" s="180" t="s">
        <v>3</v>
      </c>
      <c r="B809" s="180" t="s">
        <v>423</v>
      </c>
      <c r="C809" s="180">
        <v>91516</v>
      </c>
      <c r="D809" s="180">
        <v>0</v>
      </c>
      <c r="E809" s="180">
        <v>105822</v>
      </c>
      <c r="F809" s="180">
        <v>0</v>
      </c>
      <c r="G809" s="180">
        <v>0</v>
      </c>
      <c r="H809" s="180">
        <v>0</v>
      </c>
    </row>
    <row r="810" spans="1:8" x14ac:dyDescent="0.2">
      <c r="A810" s="180" t="s">
        <v>3</v>
      </c>
      <c r="B810" s="180" t="s">
        <v>355</v>
      </c>
      <c r="C810" s="180">
        <v>551524</v>
      </c>
      <c r="D810" s="180">
        <v>0</v>
      </c>
      <c r="E810" s="180">
        <v>92048</v>
      </c>
      <c r="F810" s="180">
        <v>0</v>
      </c>
      <c r="G810" s="180">
        <v>0</v>
      </c>
      <c r="H810" s="180">
        <v>0</v>
      </c>
    </row>
    <row r="811" spans="1:8" x14ac:dyDescent="0.2">
      <c r="A811" s="180" t="s">
        <v>3</v>
      </c>
      <c r="B811" s="180" t="s">
        <v>356</v>
      </c>
      <c r="C811" s="180">
        <v>412646</v>
      </c>
      <c r="D811" s="180">
        <v>0</v>
      </c>
      <c r="E811" s="180">
        <v>15953</v>
      </c>
      <c r="F811" s="180">
        <v>0</v>
      </c>
      <c r="G811" s="180"/>
      <c r="H811" s="180">
        <v>0</v>
      </c>
    </row>
    <row r="812" spans="1:8" x14ac:dyDescent="0.2">
      <c r="A812" s="180" t="s">
        <v>3</v>
      </c>
      <c r="B812" s="180" t="s">
        <v>409</v>
      </c>
      <c r="C812" s="180"/>
      <c r="D812" s="180"/>
      <c r="E812" s="180"/>
      <c r="F812" s="180"/>
      <c r="G812" s="180"/>
      <c r="H812" s="180">
        <v>0</v>
      </c>
    </row>
    <row r="813" spans="1:8" x14ac:dyDescent="0.2">
      <c r="A813" s="180" t="s">
        <v>3</v>
      </c>
      <c r="B813" s="180" t="s">
        <v>378</v>
      </c>
      <c r="C813" s="180">
        <v>2400</v>
      </c>
      <c r="D813" s="180"/>
      <c r="E813" s="180">
        <v>6018</v>
      </c>
      <c r="F813" s="180">
        <v>0</v>
      </c>
      <c r="G813" s="180">
        <v>0</v>
      </c>
      <c r="H813" s="180">
        <v>0</v>
      </c>
    </row>
    <row r="814" spans="1:8" x14ac:dyDescent="0.2">
      <c r="A814" s="180" t="s">
        <v>3</v>
      </c>
      <c r="B814" s="180" t="s">
        <v>360</v>
      </c>
      <c r="C814" s="180"/>
      <c r="D814" s="180"/>
      <c r="E814" s="180">
        <v>0</v>
      </c>
      <c r="F814" s="180">
        <v>0</v>
      </c>
      <c r="G814" s="180"/>
      <c r="H814" s="180">
        <v>0</v>
      </c>
    </row>
    <row r="815" spans="1:8" x14ac:dyDescent="0.2">
      <c r="A815" s="180" t="s">
        <v>3</v>
      </c>
      <c r="B815" s="180" t="s">
        <v>379</v>
      </c>
      <c r="C815" s="180"/>
      <c r="D815" s="180"/>
      <c r="E815" s="180"/>
      <c r="F815" s="180"/>
      <c r="G815" s="180"/>
      <c r="H815" s="180"/>
    </row>
    <row r="816" spans="1:8" x14ac:dyDescent="0.2">
      <c r="A816" s="180" t="s">
        <v>3</v>
      </c>
      <c r="B816" s="180" t="s">
        <v>362</v>
      </c>
      <c r="C816" s="180">
        <v>295485</v>
      </c>
      <c r="D816" s="180"/>
      <c r="E816" s="180"/>
      <c r="F816" s="180"/>
      <c r="G816" s="180"/>
      <c r="H816" s="180"/>
    </row>
    <row r="817" spans="1:8" x14ac:dyDescent="0.2">
      <c r="A817" s="180" t="s">
        <v>3</v>
      </c>
      <c r="B817" s="180" t="s">
        <v>365</v>
      </c>
      <c r="C817" s="180">
        <v>7916950</v>
      </c>
      <c r="D817" s="180">
        <v>146876</v>
      </c>
      <c r="E817" s="180">
        <v>385317</v>
      </c>
      <c r="F817" s="180">
        <v>0</v>
      </c>
      <c r="G817" s="180">
        <v>0</v>
      </c>
      <c r="H817" s="180">
        <v>0</v>
      </c>
    </row>
    <row r="818" spans="1:8" x14ac:dyDescent="0.2">
      <c r="A818" s="180" t="s">
        <v>3</v>
      </c>
      <c r="B818" s="180" t="s">
        <v>447</v>
      </c>
      <c r="C818" s="180">
        <v>10664</v>
      </c>
      <c r="D818" s="180">
        <v>0</v>
      </c>
      <c r="E818" s="180">
        <v>0</v>
      </c>
      <c r="F818" s="180">
        <v>0</v>
      </c>
      <c r="G818" s="180">
        <v>0</v>
      </c>
      <c r="H818" s="180">
        <v>0</v>
      </c>
    </row>
    <row r="819" spans="1:8" x14ac:dyDescent="0.2">
      <c r="A819" s="180" t="s">
        <v>3</v>
      </c>
      <c r="B819" s="180" t="s">
        <v>366</v>
      </c>
      <c r="C819" s="180">
        <v>7927614</v>
      </c>
      <c r="D819" s="180">
        <v>146876</v>
      </c>
      <c r="E819" s="180">
        <v>385317</v>
      </c>
      <c r="F819" s="180">
        <v>0</v>
      </c>
      <c r="G819" s="180">
        <v>0</v>
      </c>
      <c r="H819" s="180">
        <v>0</v>
      </c>
    </row>
    <row r="820" spans="1:8" x14ac:dyDescent="0.2">
      <c r="A820" s="180" t="s">
        <v>3</v>
      </c>
      <c r="B820" s="180" t="s">
        <v>367</v>
      </c>
      <c r="C820" s="180">
        <v>1626057.4299999997</v>
      </c>
      <c r="D820" s="180">
        <v>186011.1</v>
      </c>
      <c r="E820" s="180">
        <v>292529.44000000006</v>
      </c>
      <c r="F820" s="180">
        <v>0</v>
      </c>
      <c r="G820" s="180">
        <v>0</v>
      </c>
      <c r="H820" s="180">
        <v>0</v>
      </c>
    </row>
    <row r="821" spans="1:8" x14ac:dyDescent="0.2">
      <c r="A821" s="180" t="s">
        <v>3</v>
      </c>
      <c r="B821" s="180" t="s">
        <v>368</v>
      </c>
      <c r="C821" s="180">
        <v>9553671.4299999997</v>
      </c>
      <c r="D821" s="180">
        <v>332887.09999999998</v>
      </c>
      <c r="E821" s="180">
        <v>677846.44000000006</v>
      </c>
      <c r="F821" s="180">
        <v>0</v>
      </c>
      <c r="G821" s="180">
        <v>0</v>
      </c>
      <c r="H821" s="180">
        <v>0</v>
      </c>
    </row>
    <row r="822" spans="1:8" x14ac:dyDescent="0.2">
      <c r="A822" s="180" t="s">
        <v>1</v>
      </c>
      <c r="B822" s="180" t="s">
        <v>333</v>
      </c>
      <c r="C822" s="180">
        <v>1332632</v>
      </c>
      <c r="D822" s="180"/>
      <c r="E822" s="180">
        <v>135276</v>
      </c>
      <c r="F822" s="180">
        <v>0</v>
      </c>
      <c r="G822" s="180">
        <v>0</v>
      </c>
      <c r="H822" s="180">
        <v>0</v>
      </c>
    </row>
    <row r="823" spans="1:8" x14ac:dyDescent="0.2">
      <c r="A823" s="180" t="s">
        <v>1</v>
      </c>
      <c r="B823" s="180" t="s">
        <v>334</v>
      </c>
      <c r="C823" s="180">
        <v>140918</v>
      </c>
      <c r="D823" s="180"/>
      <c r="E823" s="180">
        <v>14724</v>
      </c>
      <c r="F823" s="180">
        <v>0</v>
      </c>
      <c r="G823" s="180">
        <v>0</v>
      </c>
      <c r="H823" s="180">
        <v>0</v>
      </c>
    </row>
    <row r="824" spans="1:8" x14ac:dyDescent="0.2">
      <c r="A824" s="180" t="s">
        <v>1</v>
      </c>
      <c r="B824" s="180" t="s">
        <v>335</v>
      </c>
      <c r="C824" s="180">
        <v>86753</v>
      </c>
      <c r="D824" s="180"/>
      <c r="E824" s="180"/>
      <c r="F824" s="180"/>
      <c r="G824" s="180"/>
      <c r="H824" s="180"/>
    </row>
    <row r="825" spans="1:8" x14ac:dyDescent="0.2">
      <c r="A825" s="180" t="s">
        <v>1</v>
      </c>
      <c r="B825" s="180" t="s">
        <v>336</v>
      </c>
      <c r="C825" s="180">
        <v>615000</v>
      </c>
      <c r="D825" s="180"/>
      <c r="E825" s="180"/>
      <c r="F825" s="180"/>
      <c r="G825" s="180"/>
      <c r="H825" s="180"/>
    </row>
    <row r="826" spans="1:8" x14ac:dyDescent="0.2">
      <c r="A826" s="180" t="s">
        <v>1</v>
      </c>
      <c r="B826" s="180" t="s">
        <v>337</v>
      </c>
      <c r="C826" s="180">
        <v>9000</v>
      </c>
      <c r="D826" s="180">
        <v>300</v>
      </c>
      <c r="E826" s="180">
        <v>2000</v>
      </c>
      <c r="F826" s="180"/>
      <c r="G826" s="180"/>
      <c r="H826" s="180"/>
    </row>
    <row r="827" spans="1:8" x14ac:dyDescent="0.2">
      <c r="A827" s="180" t="s">
        <v>1</v>
      </c>
      <c r="B827" s="180" t="s">
        <v>338</v>
      </c>
      <c r="C827" s="180"/>
      <c r="D827" s="180"/>
      <c r="E827" s="180"/>
      <c r="F827" s="180"/>
      <c r="G827" s="180"/>
      <c r="H827" s="180"/>
    </row>
    <row r="828" spans="1:8" x14ac:dyDescent="0.2">
      <c r="A828" s="180" t="s">
        <v>1</v>
      </c>
      <c r="B828" s="180" t="s">
        <v>339</v>
      </c>
      <c r="C828" s="180">
        <v>750</v>
      </c>
      <c r="D828" s="180">
        <v>18000</v>
      </c>
      <c r="E828" s="180"/>
      <c r="F828" s="180"/>
      <c r="G828" s="180"/>
      <c r="H828" s="180"/>
    </row>
    <row r="829" spans="1:8" x14ac:dyDescent="0.2">
      <c r="A829" s="180" t="s">
        <v>1</v>
      </c>
      <c r="B829" s="180" t="s">
        <v>340</v>
      </c>
      <c r="C829" s="180">
        <v>127000</v>
      </c>
      <c r="D829" s="180">
        <v>10000</v>
      </c>
      <c r="E829" s="180">
        <v>3050</v>
      </c>
      <c r="F829" s="180"/>
      <c r="G829" s="180"/>
      <c r="H829" s="180"/>
    </row>
    <row r="830" spans="1:8" x14ac:dyDescent="0.2">
      <c r="A830" s="180" t="s">
        <v>1</v>
      </c>
      <c r="B830" s="180" t="s">
        <v>341</v>
      </c>
      <c r="C830" s="180"/>
      <c r="D830" s="180"/>
      <c r="E830" s="180"/>
      <c r="F830" s="180"/>
      <c r="G830" s="180"/>
      <c r="H830" s="180"/>
    </row>
    <row r="831" spans="1:8" x14ac:dyDescent="0.2">
      <c r="A831" s="180" t="s">
        <v>1</v>
      </c>
      <c r="B831" s="180" t="s">
        <v>342</v>
      </c>
      <c r="C831" s="180">
        <v>1732781</v>
      </c>
      <c r="D831" s="180"/>
      <c r="E831" s="180"/>
      <c r="F831" s="180"/>
      <c r="G831" s="180"/>
      <c r="H831" s="180"/>
    </row>
    <row r="832" spans="1:8" x14ac:dyDescent="0.2">
      <c r="A832" s="180" t="s">
        <v>1</v>
      </c>
      <c r="B832" s="180" t="s">
        <v>343</v>
      </c>
      <c r="C832" s="180">
        <v>5107</v>
      </c>
      <c r="D832" s="180"/>
      <c r="E832" s="180"/>
      <c r="F832" s="180"/>
      <c r="G832" s="180"/>
      <c r="H832" s="180"/>
    </row>
    <row r="833" spans="1:8" x14ac:dyDescent="0.2">
      <c r="A833" s="180" t="s">
        <v>1</v>
      </c>
      <c r="B833" s="180" t="s">
        <v>344</v>
      </c>
      <c r="C833" s="180">
        <v>171977</v>
      </c>
      <c r="D833" s="180"/>
      <c r="E833" s="180"/>
      <c r="F833" s="180"/>
      <c r="G833" s="180"/>
      <c r="H833" s="180"/>
    </row>
    <row r="834" spans="1:8" x14ac:dyDescent="0.2">
      <c r="A834" s="180" t="s">
        <v>1</v>
      </c>
      <c r="B834" s="180" t="s">
        <v>475</v>
      </c>
      <c r="C834" s="180">
        <v>143082</v>
      </c>
      <c r="D834" s="180"/>
      <c r="E834" s="180">
        <v>14950</v>
      </c>
      <c r="F834" s="180">
        <v>0</v>
      </c>
      <c r="G834" s="180">
        <v>0</v>
      </c>
      <c r="H834" s="180">
        <v>0</v>
      </c>
    </row>
    <row r="835" spans="1:8" x14ac:dyDescent="0.2">
      <c r="A835" s="180" t="s">
        <v>1</v>
      </c>
      <c r="B835" s="180" t="s">
        <v>332</v>
      </c>
      <c r="C835" s="180">
        <v>115000</v>
      </c>
      <c r="D835" s="180"/>
      <c r="E835" s="180"/>
      <c r="F835" s="180"/>
      <c r="G835" s="180"/>
      <c r="H835" s="180"/>
    </row>
    <row r="836" spans="1:8" x14ac:dyDescent="0.2">
      <c r="A836" s="180" t="s">
        <v>1</v>
      </c>
      <c r="B836" s="180" t="s">
        <v>407</v>
      </c>
      <c r="C836" s="180">
        <v>70000</v>
      </c>
      <c r="D836" s="180"/>
      <c r="E836" s="180"/>
      <c r="F836" s="180"/>
      <c r="G836" s="180"/>
      <c r="H836" s="180"/>
    </row>
    <row r="837" spans="1:8" x14ac:dyDescent="0.2">
      <c r="A837" s="180" t="s">
        <v>1</v>
      </c>
      <c r="B837" s="180" t="s">
        <v>345</v>
      </c>
      <c r="C837" s="180">
        <v>4550000</v>
      </c>
      <c r="D837" s="180">
        <v>28300</v>
      </c>
      <c r="E837" s="180">
        <v>170000</v>
      </c>
      <c r="F837" s="180">
        <v>0</v>
      </c>
      <c r="G837" s="180">
        <v>0</v>
      </c>
      <c r="H837" s="180">
        <v>0</v>
      </c>
    </row>
    <row r="838" spans="1:8" x14ac:dyDescent="0.2">
      <c r="A838" s="180" t="s">
        <v>1</v>
      </c>
      <c r="B838" s="180" t="s">
        <v>346</v>
      </c>
      <c r="C838" s="180"/>
      <c r="D838" s="180"/>
      <c r="E838" s="180"/>
      <c r="F838" s="180"/>
      <c r="G838" s="180"/>
      <c r="H838" s="180"/>
    </row>
    <row r="839" spans="1:8" x14ac:dyDescent="0.2">
      <c r="A839" s="180" t="s">
        <v>1</v>
      </c>
      <c r="B839" s="180" t="s">
        <v>446</v>
      </c>
      <c r="C839" s="180"/>
      <c r="D839" s="180"/>
      <c r="E839" s="180"/>
      <c r="F839" s="180"/>
      <c r="G839" s="180"/>
      <c r="H839" s="180"/>
    </row>
    <row r="840" spans="1:8" x14ac:dyDescent="0.2">
      <c r="A840" s="180" t="s">
        <v>1</v>
      </c>
      <c r="B840" s="180" t="s">
        <v>347</v>
      </c>
      <c r="C840" s="180">
        <v>10000</v>
      </c>
      <c r="D840" s="180"/>
      <c r="E840" s="180"/>
      <c r="F840" s="180"/>
      <c r="G840" s="180"/>
      <c r="H840" s="180"/>
    </row>
    <row r="841" spans="1:8" x14ac:dyDescent="0.2">
      <c r="A841" s="180" t="s">
        <v>1</v>
      </c>
      <c r="B841" s="180" t="s">
        <v>348</v>
      </c>
      <c r="C841" s="180">
        <v>4560000</v>
      </c>
      <c r="D841" s="180">
        <v>28300</v>
      </c>
      <c r="E841" s="180">
        <v>170000</v>
      </c>
      <c r="F841" s="180">
        <v>0</v>
      </c>
      <c r="G841" s="180">
        <v>0</v>
      </c>
      <c r="H841" s="180">
        <v>0</v>
      </c>
    </row>
    <row r="842" spans="1:8" x14ac:dyDescent="0.2">
      <c r="A842" s="180" t="s">
        <v>1</v>
      </c>
      <c r="B842" s="180" t="s">
        <v>349</v>
      </c>
      <c r="C842" s="180">
        <v>802444.37000000011</v>
      </c>
      <c r="D842" s="180">
        <v>33891.100000000006</v>
      </c>
      <c r="E842" s="180">
        <v>235364.78000000003</v>
      </c>
      <c r="F842" s="180">
        <v>0</v>
      </c>
      <c r="G842" s="180">
        <v>0</v>
      </c>
      <c r="H842" s="180">
        <v>0</v>
      </c>
    </row>
    <row r="843" spans="1:8" x14ac:dyDescent="0.2">
      <c r="A843" s="180" t="s">
        <v>1</v>
      </c>
      <c r="B843" s="180" t="s">
        <v>350</v>
      </c>
      <c r="C843" s="180">
        <v>5362444.37</v>
      </c>
      <c r="D843" s="180">
        <v>62191.100000000006</v>
      </c>
      <c r="E843" s="180">
        <v>405364.78</v>
      </c>
      <c r="F843" s="180">
        <v>0</v>
      </c>
      <c r="G843" s="180">
        <v>0</v>
      </c>
      <c r="H843" s="180">
        <v>0</v>
      </c>
    </row>
    <row r="844" spans="1:8" x14ac:dyDescent="0.2">
      <c r="A844" s="180" t="s">
        <v>1</v>
      </c>
      <c r="B844" s="180" t="s">
        <v>376</v>
      </c>
      <c r="C844" s="180"/>
      <c r="D844" s="180"/>
      <c r="E844" s="180"/>
      <c r="F844" s="180"/>
      <c r="G844" s="180"/>
      <c r="H844" s="180"/>
    </row>
    <row r="845" spans="1:8" x14ac:dyDescent="0.2">
      <c r="A845" s="180" t="s">
        <v>1</v>
      </c>
      <c r="B845" s="180" t="s">
        <v>377</v>
      </c>
      <c r="C845" s="180">
        <v>3253259</v>
      </c>
      <c r="D845" s="180">
        <v>25000</v>
      </c>
      <c r="E845" s="180">
        <v>56500</v>
      </c>
      <c r="F845" s="180"/>
      <c r="G845" s="180"/>
      <c r="H845" s="180"/>
    </row>
    <row r="846" spans="1:8" x14ac:dyDescent="0.2">
      <c r="A846" s="180" t="s">
        <v>1</v>
      </c>
      <c r="B846" s="180" t="s">
        <v>352</v>
      </c>
      <c r="C846" s="180">
        <v>80000</v>
      </c>
      <c r="D846" s="180"/>
      <c r="E846" s="180"/>
      <c r="F846" s="180"/>
      <c r="G846" s="180"/>
      <c r="H846" s="180"/>
    </row>
    <row r="847" spans="1:8" x14ac:dyDescent="0.2">
      <c r="A847" s="180" t="s">
        <v>1</v>
      </c>
      <c r="B847" s="180" t="s">
        <v>353</v>
      </c>
      <c r="C847" s="180">
        <v>260000</v>
      </c>
      <c r="D847" s="180"/>
      <c r="E847" s="180"/>
      <c r="F847" s="180"/>
      <c r="G847" s="180"/>
      <c r="H847" s="180"/>
    </row>
    <row r="848" spans="1:8" x14ac:dyDescent="0.2">
      <c r="A848" s="180" t="s">
        <v>1</v>
      </c>
      <c r="B848" s="180" t="s">
        <v>354</v>
      </c>
      <c r="C848" s="180">
        <v>78000</v>
      </c>
      <c r="D848" s="180"/>
      <c r="E848" s="180">
        <v>6000</v>
      </c>
      <c r="F848" s="180"/>
      <c r="G848" s="180"/>
      <c r="H848" s="180"/>
    </row>
    <row r="849" spans="1:8" x14ac:dyDescent="0.2">
      <c r="A849" s="180" t="s">
        <v>1</v>
      </c>
      <c r="B849" s="180" t="s">
        <v>408</v>
      </c>
      <c r="C849" s="180">
        <v>192000</v>
      </c>
      <c r="D849" s="180"/>
      <c r="E849" s="180"/>
      <c r="F849" s="180"/>
      <c r="G849" s="180"/>
      <c r="H849" s="180"/>
    </row>
    <row r="850" spans="1:8" x14ac:dyDescent="0.2">
      <c r="A850" s="180" t="s">
        <v>1</v>
      </c>
      <c r="B850" s="180" t="s">
        <v>423</v>
      </c>
      <c r="C850" s="180">
        <v>125000</v>
      </c>
      <c r="D850" s="180"/>
      <c r="E850" s="180"/>
      <c r="F850" s="180"/>
      <c r="G850" s="180"/>
      <c r="H850" s="180"/>
    </row>
    <row r="851" spans="1:8" x14ac:dyDescent="0.2">
      <c r="A851" s="180" t="s">
        <v>1</v>
      </c>
      <c r="B851" s="180" t="s">
        <v>355</v>
      </c>
      <c r="C851" s="180">
        <v>290000</v>
      </c>
      <c r="D851" s="180"/>
      <c r="E851" s="180">
        <v>95000</v>
      </c>
      <c r="F851" s="180"/>
      <c r="G851" s="180"/>
      <c r="H851" s="180"/>
    </row>
    <row r="852" spans="1:8" x14ac:dyDescent="0.2">
      <c r="A852" s="180" t="s">
        <v>1</v>
      </c>
      <c r="B852" s="180" t="s">
        <v>356</v>
      </c>
      <c r="C852" s="180">
        <v>285000</v>
      </c>
      <c r="D852" s="180"/>
      <c r="E852" s="180">
        <v>9500</v>
      </c>
      <c r="F852" s="180"/>
      <c r="G852" s="180"/>
      <c r="H852" s="180"/>
    </row>
    <row r="853" spans="1:8" x14ac:dyDescent="0.2">
      <c r="A853" s="180" t="s">
        <v>1</v>
      </c>
      <c r="B853" s="180" t="s">
        <v>409</v>
      </c>
      <c r="C853" s="180"/>
      <c r="D853" s="180"/>
      <c r="E853" s="180"/>
      <c r="F853" s="180"/>
      <c r="G853" s="180"/>
      <c r="H853" s="180"/>
    </row>
    <row r="854" spans="1:8" x14ac:dyDescent="0.2">
      <c r="A854" s="180" t="s">
        <v>1</v>
      </c>
      <c r="B854" s="180" t="s">
        <v>378</v>
      </c>
      <c r="C854" s="180"/>
      <c r="D854" s="180"/>
      <c r="E854" s="180"/>
      <c r="F854" s="180"/>
      <c r="G854" s="180"/>
      <c r="H854" s="180"/>
    </row>
    <row r="855" spans="1:8" x14ac:dyDescent="0.2">
      <c r="A855" s="180" t="s">
        <v>1</v>
      </c>
      <c r="B855" s="180" t="s">
        <v>360</v>
      </c>
      <c r="C855" s="180"/>
      <c r="D855" s="180"/>
      <c r="E855" s="180"/>
      <c r="F855" s="180"/>
      <c r="G855" s="180"/>
      <c r="H855" s="180"/>
    </row>
    <row r="856" spans="1:8" x14ac:dyDescent="0.2">
      <c r="A856" s="180" t="s">
        <v>1</v>
      </c>
      <c r="B856" s="180" t="s">
        <v>379</v>
      </c>
      <c r="C856" s="180"/>
      <c r="D856" s="180"/>
      <c r="E856" s="180"/>
      <c r="F856" s="180"/>
      <c r="G856" s="180"/>
      <c r="H856" s="180"/>
    </row>
    <row r="857" spans="1:8" x14ac:dyDescent="0.2">
      <c r="A857" s="180" t="s">
        <v>1</v>
      </c>
      <c r="B857" s="180" t="s">
        <v>362</v>
      </c>
      <c r="C857" s="180">
        <v>146741</v>
      </c>
      <c r="D857" s="180"/>
      <c r="E857" s="180"/>
      <c r="F857" s="180"/>
      <c r="G857" s="180"/>
      <c r="H857" s="180"/>
    </row>
    <row r="858" spans="1:8" x14ac:dyDescent="0.2">
      <c r="A858" s="180" t="s">
        <v>1</v>
      </c>
      <c r="B858" s="180" t="s">
        <v>365</v>
      </c>
      <c r="C858" s="180">
        <v>4710000</v>
      </c>
      <c r="D858" s="180">
        <v>25000</v>
      </c>
      <c r="E858" s="180">
        <v>167000</v>
      </c>
      <c r="F858" s="180">
        <v>0</v>
      </c>
      <c r="G858" s="180">
        <v>0</v>
      </c>
      <c r="H858" s="180">
        <v>0</v>
      </c>
    </row>
    <row r="859" spans="1:8" x14ac:dyDescent="0.2">
      <c r="A859" s="180" t="s">
        <v>1</v>
      </c>
      <c r="B859" s="180" t="s">
        <v>447</v>
      </c>
      <c r="C859" s="180"/>
      <c r="D859" s="180"/>
      <c r="E859" s="180"/>
      <c r="F859" s="180"/>
      <c r="G859" s="180"/>
      <c r="H859" s="180"/>
    </row>
    <row r="860" spans="1:8" x14ac:dyDescent="0.2">
      <c r="A860" s="180" t="s">
        <v>1</v>
      </c>
      <c r="B860" s="180" t="s">
        <v>366</v>
      </c>
      <c r="C860" s="180">
        <v>4710000</v>
      </c>
      <c r="D860" s="180">
        <v>25000</v>
      </c>
      <c r="E860" s="180">
        <v>167000</v>
      </c>
      <c r="F860" s="180">
        <v>0</v>
      </c>
      <c r="G860" s="180">
        <v>0</v>
      </c>
      <c r="H860" s="180">
        <v>0</v>
      </c>
    </row>
    <row r="861" spans="1:8" x14ac:dyDescent="0.2">
      <c r="A861" s="180" t="s">
        <v>1</v>
      </c>
      <c r="B861" s="180" t="s">
        <v>367</v>
      </c>
      <c r="C861" s="180">
        <v>652444.37000000011</v>
      </c>
      <c r="D861" s="180">
        <v>37191.100000000006</v>
      </c>
      <c r="E861" s="180">
        <v>238364.78000000003</v>
      </c>
      <c r="F861" s="180">
        <v>0</v>
      </c>
      <c r="G861" s="180">
        <v>0</v>
      </c>
      <c r="H861" s="180">
        <v>0</v>
      </c>
    </row>
    <row r="862" spans="1:8" x14ac:dyDescent="0.2">
      <c r="A862" s="180" t="s">
        <v>1</v>
      </c>
      <c r="B862" s="180" t="s">
        <v>368</v>
      </c>
      <c r="C862" s="180">
        <v>5362444.37</v>
      </c>
      <c r="D862" s="180">
        <v>62191.100000000006</v>
      </c>
      <c r="E862" s="180">
        <v>405364.78</v>
      </c>
      <c r="F862" s="180">
        <v>0</v>
      </c>
      <c r="G862" s="180">
        <v>0</v>
      </c>
      <c r="H862" s="180">
        <v>0</v>
      </c>
    </row>
    <row r="863" spans="1:8" x14ac:dyDescent="0.2">
      <c r="A863" s="180" t="s">
        <v>2</v>
      </c>
      <c r="B863" s="180" t="s">
        <v>333</v>
      </c>
      <c r="C863" s="180">
        <v>6006990</v>
      </c>
      <c r="D863" s="180"/>
      <c r="E863" s="180">
        <v>0</v>
      </c>
      <c r="F863" s="180">
        <v>0</v>
      </c>
      <c r="G863" s="180">
        <v>0</v>
      </c>
      <c r="H863" s="180">
        <v>0</v>
      </c>
    </row>
    <row r="864" spans="1:8" x14ac:dyDescent="0.2">
      <c r="A864" s="180" t="s">
        <v>2</v>
      </c>
      <c r="B864" s="180" t="s">
        <v>334</v>
      </c>
      <c r="C864" s="180">
        <v>174426</v>
      </c>
      <c r="D864" s="180"/>
      <c r="E864" s="180">
        <v>0</v>
      </c>
      <c r="F864" s="180">
        <v>0</v>
      </c>
      <c r="G864" s="180">
        <v>0</v>
      </c>
      <c r="H864" s="180">
        <v>0</v>
      </c>
    </row>
    <row r="865" spans="1:8" x14ac:dyDescent="0.2">
      <c r="A865" s="180" t="s">
        <v>2</v>
      </c>
      <c r="B865" s="180" t="s">
        <v>335</v>
      </c>
      <c r="C865" s="180">
        <v>0</v>
      </c>
      <c r="D865" s="180"/>
      <c r="E865" s="180"/>
      <c r="F865" s="180"/>
      <c r="G865" s="180"/>
      <c r="H865" s="180"/>
    </row>
    <row r="866" spans="1:8" x14ac:dyDescent="0.2">
      <c r="A866" s="180" t="s">
        <v>2</v>
      </c>
      <c r="B866" s="180" t="s">
        <v>336</v>
      </c>
      <c r="C866" s="180">
        <v>1800000</v>
      </c>
      <c r="D866" s="180"/>
      <c r="E866" s="180"/>
      <c r="F866" s="180"/>
      <c r="G866" s="180"/>
      <c r="H866" s="180"/>
    </row>
    <row r="867" spans="1:8" x14ac:dyDescent="0.2">
      <c r="A867" s="180" t="s">
        <v>2</v>
      </c>
      <c r="B867" s="180" t="s">
        <v>337</v>
      </c>
      <c r="C867" s="180">
        <v>40000</v>
      </c>
      <c r="D867" s="180">
        <v>3800</v>
      </c>
      <c r="E867" s="180">
        <v>24000</v>
      </c>
      <c r="F867" s="180"/>
      <c r="G867" s="180"/>
      <c r="H867" s="180"/>
    </row>
    <row r="868" spans="1:8" x14ac:dyDescent="0.2">
      <c r="A868" s="180" t="s">
        <v>2</v>
      </c>
      <c r="B868" s="180" t="s">
        <v>338</v>
      </c>
      <c r="C868" s="180"/>
      <c r="D868" s="180"/>
      <c r="E868" s="180"/>
      <c r="F868" s="180"/>
      <c r="G868" s="180"/>
      <c r="H868" s="180"/>
    </row>
    <row r="869" spans="1:8" x14ac:dyDescent="0.2">
      <c r="A869" s="180" t="s">
        <v>2</v>
      </c>
      <c r="B869" s="180" t="s">
        <v>339</v>
      </c>
      <c r="C869" s="180">
        <v>10000</v>
      </c>
      <c r="D869" s="180">
        <v>300000</v>
      </c>
      <c r="E869" s="180"/>
      <c r="F869" s="180"/>
      <c r="G869" s="180"/>
      <c r="H869" s="180"/>
    </row>
    <row r="870" spans="1:8" x14ac:dyDescent="0.2">
      <c r="A870" s="180" t="s">
        <v>2</v>
      </c>
      <c r="B870" s="180" t="s">
        <v>340</v>
      </c>
      <c r="C870" s="180">
        <v>360000</v>
      </c>
      <c r="D870" s="180">
        <v>80000</v>
      </c>
      <c r="E870" s="180">
        <v>3500</v>
      </c>
      <c r="F870" s="180"/>
      <c r="G870" s="180"/>
      <c r="H870" s="180"/>
    </row>
    <row r="871" spans="1:8" x14ac:dyDescent="0.2">
      <c r="A871" s="180" t="s">
        <v>2</v>
      </c>
      <c r="B871" s="180" t="s">
        <v>341</v>
      </c>
      <c r="C871" s="180"/>
      <c r="D871" s="180"/>
      <c r="E871" s="180"/>
      <c r="F871" s="180"/>
      <c r="G871" s="180"/>
      <c r="H871" s="180"/>
    </row>
    <row r="872" spans="1:8" x14ac:dyDescent="0.2">
      <c r="A872" s="180" t="s">
        <v>2</v>
      </c>
      <c r="B872" s="180" t="s">
        <v>342</v>
      </c>
      <c r="C872" s="180">
        <v>12200903</v>
      </c>
      <c r="D872" s="180"/>
      <c r="E872" s="180"/>
      <c r="F872" s="180"/>
      <c r="G872" s="180"/>
      <c r="H872" s="180"/>
    </row>
    <row r="873" spans="1:8" x14ac:dyDescent="0.2">
      <c r="A873" s="180" t="s">
        <v>2</v>
      </c>
      <c r="B873" s="180" t="s">
        <v>343</v>
      </c>
      <c r="C873" s="180">
        <v>69600</v>
      </c>
      <c r="D873" s="180"/>
      <c r="E873" s="180"/>
      <c r="F873" s="180"/>
      <c r="G873" s="180"/>
      <c r="H873" s="180"/>
    </row>
    <row r="874" spans="1:8" x14ac:dyDescent="0.2">
      <c r="A874" s="180" t="s">
        <v>2</v>
      </c>
      <c r="B874" s="180" t="s">
        <v>344</v>
      </c>
      <c r="C874" s="180"/>
      <c r="D874" s="180"/>
      <c r="E874" s="180"/>
      <c r="F874" s="180"/>
      <c r="G874" s="180"/>
      <c r="H874" s="180"/>
    </row>
    <row r="875" spans="1:8" x14ac:dyDescent="0.2">
      <c r="A875" s="180" t="s">
        <v>2</v>
      </c>
      <c r="B875" s="180" t="s">
        <v>475</v>
      </c>
      <c r="C875" s="180">
        <v>108397</v>
      </c>
      <c r="D875" s="180"/>
      <c r="E875" s="180">
        <v>0</v>
      </c>
      <c r="F875" s="180">
        <v>0</v>
      </c>
      <c r="G875" s="180">
        <v>0</v>
      </c>
      <c r="H875" s="180">
        <v>0</v>
      </c>
    </row>
    <row r="876" spans="1:8" x14ac:dyDescent="0.2">
      <c r="A876" s="180" t="s">
        <v>2</v>
      </c>
      <c r="B876" s="180" t="s">
        <v>332</v>
      </c>
      <c r="C876" s="180">
        <v>120000</v>
      </c>
      <c r="D876" s="180"/>
      <c r="E876" s="180"/>
      <c r="F876" s="180"/>
      <c r="G876" s="180"/>
      <c r="H876" s="180"/>
    </row>
    <row r="877" spans="1:8" x14ac:dyDescent="0.2">
      <c r="A877" s="180" t="s">
        <v>2</v>
      </c>
      <c r="B877" s="180" t="s">
        <v>407</v>
      </c>
      <c r="C877" s="180">
        <v>320000</v>
      </c>
      <c r="D877" s="180"/>
      <c r="E877" s="180"/>
      <c r="F877" s="180"/>
      <c r="G877" s="180"/>
      <c r="H877" s="180"/>
    </row>
    <row r="878" spans="1:8" x14ac:dyDescent="0.2">
      <c r="A878" s="180" t="s">
        <v>2</v>
      </c>
      <c r="B878" s="180" t="s">
        <v>345</v>
      </c>
      <c r="C878" s="180">
        <v>21210316</v>
      </c>
      <c r="D878" s="180">
        <v>383800</v>
      </c>
      <c r="E878" s="180">
        <v>27500</v>
      </c>
      <c r="F878" s="180">
        <v>0</v>
      </c>
      <c r="G878" s="180">
        <v>0</v>
      </c>
      <c r="H878" s="180">
        <v>0</v>
      </c>
    </row>
    <row r="879" spans="1:8" x14ac:dyDescent="0.2">
      <c r="A879" s="180" t="s">
        <v>2</v>
      </c>
      <c r="B879" s="180" t="s">
        <v>346</v>
      </c>
      <c r="C879" s="180"/>
      <c r="D879" s="180"/>
      <c r="E879" s="180"/>
      <c r="F879" s="180"/>
      <c r="G879" s="180"/>
      <c r="H879" s="180"/>
    </row>
    <row r="880" spans="1:8" x14ac:dyDescent="0.2">
      <c r="A880" s="180" t="s">
        <v>2</v>
      </c>
      <c r="B880" s="180" t="s">
        <v>446</v>
      </c>
      <c r="C880" s="180">
        <v>38000</v>
      </c>
      <c r="D880" s="180"/>
      <c r="E880" s="180"/>
      <c r="F880" s="180"/>
      <c r="G880" s="180"/>
      <c r="H880" s="180"/>
    </row>
    <row r="881" spans="1:8" x14ac:dyDescent="0.2">
      <c r="A881" s="180" t="s">
        <v>2</v>
      </c>
      <c r="B881" s="180" t="s">
        <v>347</v>
      </c>
      <c r="C881" s="180"/>
      <c r="D881" s="180"/>
      <c r="E881" s="180"/>
      <c r="F881" s="180"/>
      <c r="G881" s="180"/>
      <c r="H881" s="180"/>
    </row>
    <row r="882" spans="1:8" x14ac:dyDescent="0.2">
      <c r="A882" s="180" t="s">
        <v>2</v>
      </c>
      <c r="B882" s="180" t="s">
        <v>348</v>
      </c>
      <c r="C882" s="180">
        <v>21248316</v>
      </c>
      <c r="D882" s="180">
        <v>383800</v>
      </c>
      <c r="E882" s="180">
        <v>27500</v>
      </c>
      <c r="F882" s="180">
        <v>0</v>
      </c>
      <c r="G882" s="180">
        <v>0</v>
      </c>
      <c r="H882" s="180">
        <v>0</v>
      </c>
    </row>
    <row r="883" spans="1:8" x14ac:dyDescent="0.2">
      <c r="A883" s="180" t="s">
        <v>2</v>
      </c>
      <c r="B883" s="180" t="s">
        <v>349</v>
      </c>
      <c r="C883" s="180">
        <v>2318973.3900000006</v>
      </c>
      <c r="D883" s="180">
        <v>266256.1100000001</v>
      </c>
      <c r="E883" s="180">
        <v>1801457.77</v>
      </c>
      <c r="F883" s="180">
        <v>0</v>
      </c>
      <c r="G883" s="180">
        <v>0</v>
      </c>
      <c r="H883" s="180">
        <v>0</v>
      </c>
    </row>
    <row r="884" spans="1:8" x14ac:dyDescent="0.2">
      <c r="A884" s="180" t="s">
        <v>2</v>
      </c>
      <c r="B884" s="180" t="s">
        <v>350</v>
      </c>
      <c r="C884" s="180">
        <v>23567289.390000001</v>
      </c>
      <c r="D884" s="180">
        <v>650056.1100000001</v>
      </c>
      <c r="E884" s="180">
        <v>1828957.77</v>
      </c>
      <c r="F884" s="180">
        <v>0</v>
      </c>
      <c r="G884" s="180">
        <v>0</v>
      </c>
      <c r="H884" s="180">
        <v>0</v>
      </c>
    </row>
    <row r="885" spans="1:8" x14ac:dyDescent="0.2">
      <c r="A885" s="180" t="s">
        <v>2</v>
      </c>
      <c r="B885" s="180" t="s">
        <v>376</v>
      </c>
      <c r="C885" s="180"/>
      <c r="D885" s="180"/>
      <c r="E885" s="180"/>
      <c r="F885" s="180"/>
      <c r="G885" s="180"/>
      <c r="H885" s="180"/>
    </row>
    <row r="886" spans="1:8" x14ac:dyDescent="0.2">
      <c r="A886" s="180" t="s">
        <v>2</v>
      </c>
      <c r="B886" s="180" t="s">
        <v>377</v>
      </c>
      <c r="C886" s="180">
        <v>13950000</v>
      </c>
      <c r="D886" s="180">
        <v>475000</v>
      </c>
      <c r="E886" s="180">
        <v>200000</v>
      </c>
      <c r="F886" s="180"/>
      <c r="G886" s="180"/>
      <c r="H886" s="180"/>
    </row>
    <row r="887" spans="1:8" x14ac:dyDescent="0.2">
      <c r="A887" s="180" t="s">
        <v>2</v>
      </c>
      <c r="B887" s="180" t="s">
        <v>352</v>
      </c>
      <c r="C887" s="180">
        <v>600000</v>
      </c>
      <c r="D887" s="180"/>
      <c r="E887" s="180"/>
      <c r="F887" s="180"/>
      <c r="G887" s="180"/>
      <c r="H887" s="180"/>
    </row>
    <row r="888" spans="1:8" x14ac:dyDescent="0.2">
      <c r="A888" s="180" t="s">
        <v>2</v>
      </c>
      <c r="B888" s="180" t="s">
        <v>353</v>
      </c>
      <c r="C888" s="180">
        <v>1400000</v>
      </c>
      <c r="D888" s="180">
        <v>1500</v>
      </c>
      <c r="E888" s="180">
        <v>50000</v>
      </c>
      <c r="F888" s="180"/>
      <c r="G888" s="180"/>
      <c r="H888" s="180"/>
    </row>
    <row r="889" spans="1:8" x14ac:dyDescent="0.2">
      <c r="A889" s="180" t="s">
        <v>2</v>
      </c>
      <c r="B889" s="180" t="s">
        <v>354</v>
      </c>
      <c r="C889" s="180">
        <v>700000</v>
      </c>
      <c r="D889" s="180"/>
      <c r="E889" s="180"/>
      <c r="F889" s="180"/>
      <c r="G889" s="180"/>
      <c r="H889" s="180"/>
    </row>
    <row r="890" spans="1:8" x14ac:dyDescent="0.2">
      <c r="A890" s="180" t="s">
        <v>2</v>
      </c>
      <c r="B890" s="180" t="s">
        <v>408</v>
      </c>
      <c r="C890" s="180">
        <v>1160000</v>
      </c>
      <c r="D890" s="180"/>
      <c r="E890" s="180"/>
      <c r="F890" s="180"/>
      <c r="G890" s="180"/>
      <c r="H890" s="180"/>
    </row>
    <row r="891" spans="1:8" x14ac:dyDescent="0.2">
      <c r="A891" s="180" t="s">
        <v>2</v>
      </c>
      <c r="B891" s="180" t="s">
        <v>423</v>
      </c>
      <c r="C891" s="180">
        <v>600000</v>
      </c>
      <c r="D891" s="180"/>
      <c r="E891" s="180"/>
      <c r="F891" s="180"/>
      <c r="G891" s="180"/>
      <c r="H891" s="180"/>
    </row>
    <row r="892" spans="1:8" x14ac:dyDescent="0.2">
      <c r="A892" s="180" t="s">
        <v>2</v>
      </c>
      <c r="B892" s="180" t="s">
        <v>355</v>
      </c>
      <c r="C892" s="180">
        <v>2070000</v>
      </c>
      <c r="D892" s="180">
        <v>50000</v>
      </c>
      <c r="E892" s="180">
        <v>200000</v>
      </c>
      <c r="F892" s="180"/>
      <c r="G892" s="180"/>
      <c r="H892" s="180"/>
    </row>
    <row r="893" spans="1:8" x14ac:dyDescent="0.2">
      <c r="A893" s="180" t="s">
        <v>2</v>
      </c>
      <c r="B893" s="180" t="s">
        <v>356</v>
      </c>
      <c r="C893" s="180">
        <v>860000</v>
      </c>
      <c r="D893" s="180"/>
      <c r="E893" s="180">
        <v>60000</v>
      </c>
      <c r="F893" s="180"/>
      <c r="G893" s="180"/>
      <c r="H893" s="180"/>
    </row>
    <row r="894" spans="1:8" x14ac:dyDescent="0.2">
      <c r="A894" s="180" t="s">
        <v>2</v>
      </c>
      <c r="B894" s="180" t="s">
        <v>409</v>
      </c>
      <c r="C894" s="180"/>
      <c r="D894" s="180"/>
      <c r="E894" s="180"/>
      <c r="F894" s="180"/>
      <c r="G894" s="180"/>
      <c r="H894" s="180"/>
    </row>
    <row r="895" spans="1:8" x14ac:dyDescent="0.2">
      <c r="A895" s="180" t="s">
        <v>2</v>
      </c>
      <c r="B895" s="180" t="s">
        <v>378</v>
      </c>
      <c r="C895" s="180"/>
      <c r="D895" s="180"/>
      <c r="E895" s="180"/>
      <c r="F895" s="180"/>
      <c r="G895" s="180"/>
      <c r="H895" s="180"/>
    </row>
    <row r="896" spans="1:8" x14ac:dyDescent="0.2">
      <c r="A896" s="180" t="s">
        <v>2</v>
      </c>
      <c r="B896" s="180" t="s">
        <v>360</v>
      </c>
      <c r="C896" s="180"/>
      <c r="D896" s="180"/>
      <c r="E896" s="180"/>
      <c r="F896" s="180"/>
      <c r="G896" s="180"/>
      <c r="H896" s="180"/>
    </row>
    <row r="897" spans="1:8" x14ac:dyDescent="0.2">
      <c r="A897" s="180" t="s">
        <v>2</v>
      </c>
      <c r="B897" s="180" t="s">
        <v>379</v>
      </c>
      <c r="C897" s="180"/>
      <c r="D897" s="180"/>
      <c r="E897" s="180"/>
      <c r="F897" s="180"/>
      <c r="G897" s="180"/>
      <c r="H897" s="180"/>
    </row>
    <row r="898" spans="1:8" x14ac:dyDescent="0.2">
      <c r="A898" s="180" t="s">
        <v>2</v>
      </c>
      <c r="B898" s="180" t="s">
        <v>362</v>
      </c>
      <c r="C898" s="180">
        <v>826814</v>
      </c>
      <c r="D898" s="180"/>
      <c r="E898" s="180"/>
      <c r="F898" s="180"/>
      <c r="G898" s="180"/>
      <c r="H898" s="180"/>
    </row>
    <row r="899" spans="1:8" x14ac:dyDescent="0.2">
      <c r="A899" s="180" t="s">
        <v>2</v>
      </c>
      <c r="B899" s="180" t="s">
        <v>365</v>
      </c>
      <c r="C899" s="180">
        <v>22166814</v>
      </c>
      <c r="D899" s="180">
        <v>526500</v>
      </c>
      <c r="E899" s="180">
        <v>510000</v>
      </c>
      <c r="F899" s="180">
        <v>0</v>
      </c>
      <c r="G899" s="180">
        <v>0</v>
      </c>
      <c r="H899" s="180">
        <v>0</v>
      </c>
    </row>
    <row r="900" spans="1:8" x14ac:dyDescent="0.2">
      <c r="A900" s="180" t="s">
        <v>2</v>
      </c>
      <c r="B900" s="180" t="s">
        <v>447</v>
      </c>
      <c r="C900" s="180"/>
      <c r="D900" s="180"/>
      <c r="E900" s="180"/>
      <c r="F900" s="180"/>
      <c r="G900" s="180"/>
      <c r="H900" s="180"/>
    </row>
    <row r="901" spans="1:8" x14ac:dyDescent="0.2">
      <c r="A901" s="180" t="s">
        <v>2</v>
      </c>
      <c r="B901" s="180" t="s">
        <v>366</v>
      </c>
      <c r="C901" s="180">
        <v>22166814</v>
      </c>
      <c r="D901" s="180">
        <v>526500</v>
      </c>
      <c r="E901" s="180">
        <v>510000</v>
      </c>
      <c r="F901" s="180">
        <v>0</v>
      </c>
      <c r="G901" s="180">
        <v>0</v>
      </c>
      <c r="H901" s="180">
        <v>0</v>
      </c>
    </row>
    <row r="902" spans="1:8" x14ac:dyDescent="0.2">
      <c r="A902" s="180" t="s">
        <v>2</v>
      </c>
      <c r="B902" s="180" t="s">
        <v>367</v>
      </c>
      <c r="C902" s="180">
        <v>1400475.3900000006</v>
      </c>
      <c r="D902" s="180">
        <v>123556.1100000001</v>
      </c>
      <c r="E902" s="180">
        <v>1318957.77</v>
      </c>
      <c r="F902" s="180">
        <v>0</v>
      </c>
      <c r="G902" s="180">
        <v>0</v>
      </c>
      <c r="H902" s="180">
        <v>0</v>
      </c>
    </row>
    <row r="903" spans="1:8" x14ac:dyDescent="0.2">
      <c r="A903" s="180" t="s">
        <v>2</v>
      </c>
      <c r="B903" s="180" t="s">
        <v>368</v>
      </c>
      <c r="C903" s="180">
        <v>23567289.390000001</v>
      </c>
      <c r="D903" s="180">
        <v>650056.1100000001</v>
      </c>
      <c r="E903" s="180">
        <v>1828957.77</v>
      </c>
      <c r="F903" s="180">
        <v>0</v>
      </c>
      <c r="G903" s="180">
        <v>0</v>
      </c>
      <c r="H903" s="180">
        <v>0</v>
      </c>
    </row>
    <row r="904" spans="1:8" x14ac:dyDescent="0.2">
      <c r="A904" s="180" t="s">
        <v>5</v>
      </c>
      <c r="B904" s="180" t="s">
        <v>333</v>
      </c>
      <c r="C904" s="180">
        <v>1968497</v>
      </c>
      <c r="D904" s="180"/>
      <c r="E904" s="180">
        <v>277744</v>
      </c>
      <c r="F904" s="180">
        <v>0</v>
      </c>
      <c r="G904" s="180">
        <v>0</v>
      </c>
      <c r="H904" s="180">
        <v>0</v>
      </c>
    </row>
    <row r="905" spans="1:8" x14ac:dyDescent="0.2">
      <c r="A905" s="180" t="s">
        <v>5</v>
      </c>
      <c r="B905" s="180" t="s">
        <v>334</v>
      </c>
      <c r="C905" s="180">
        <v>15884</v>
      </c>
      <c r="D905" s="180"/>
      <c r="E905" s="180">
        <v>2256</v>
      </c>
      <c r="F905" s="180">
        <v>0</v>
      </c>
      <c r="G905" s="180">
        <v>0</v>
      </c>
      <c r="H905" s="180">
        <v>0</v>
      </c>
    </row>
    <row r="906" spans="1:8" x14ac:dyDescent="0.2">
      <c r="A906" s="180" t="s">
        <v>5</v>
      </c>
      <c r="B906" s="180" t="s">
        <v>335</v>
      </c>
      <c r="C906" s="180">
        <v>113347</v>
      </c>
      <c r="D906" s="180"/>
      <c r="E906" s="180"/>
      <c r="F906" s="180"/>
      <c r="G906" s="180"/>
      <c r="H906" s="180"/>
    </row>
    <row r="907" spans="1:8" x14ac:dyDescent="0.2">
      <c r="A907" s="180" t="s">
        <v>5</v>
      </c>
      <c r="B907" s="180" t="s">
        <v>336</v>
      </c>
      <c r="C907" s="180">
        <v>655000</v>
      </c>
      <c r="D907" s="180">
        <v>0</v>
      </c>
      <c r="E907" s="180"/>
      <c r="F907" s="180"/>
      <c r="G907" s="180"/>
      <c r="H907" s="180"/>
    </row>
    <row r="908" spans="1:8" x14ac:dyDescent="0.2">
      <c r="A908" s="180" t="s">
        <v>5</v>
      </c>
      <c r="B908" s="180" t="s">
        <v>337</v>
      </c>
      <c r="C908" s="180">
        <v>20000</v>
      </c>
      <c r="D908" s="180">
        <v>1000</v>
      </c>
      <c r="E908" s="180">
        <v>200</v>
      </c>
      <c r="F908" s="180">
        <v>0</v>
      </c>
      <c r="G908" s="180">
        <v>0</v>
      </c>
      <c r="H908" s="180">
        <v>0</v>
      </c>
    </row>
    <row r="909" spans="1:8" x14ac:dyDescent="0.2">
      <c r="A909" s="180" t="s">
        <v>5</v>
      </c>
      <c r="B909" s="180" t="s">
        <v>338</v>
      </c>
      <c r="C909" s="180"/>
      <c r="D909" s="180"/>
      <c r="E909" s="180"/>
      <c r="F909" s="180"/>
      <c r="G909" s="180"/>
      <c r="H909" s="180"/>
    </row>
    <row r="910" spans="1:8" x14ac:dyDescent="0.2">
      <c r="A910" s="180" t="s">
        <v>5</v>
      </c>
      <c r="B910" s="180" t="s">
        <v>339</v>
      </c>
      <c r="C910" s="180">
        <v>5000</v>
      </c>
      <c r="D910" s="180">
        <v>220000</v>
      </c>
      <c r="E910" s="180"/>
      <c r="F910" s="180"/>
      <c r="G910" s="180"/>
      <c r="H910" s="180"/>
    </row>
    <row r="911" spans="1:8" x14ac:dyDescent="0.2">
      <c r="A911" s="180" t="s">
        <v>5</v>
      </c>
      <c r="B911" s="180" t="s">
        <v>340</v>
      </c>
      <c r="C911" s="180">
        <v>350000</v>
      </c>
      <c r="D911" s="180">
        <v>35000</v>
      </c>
      <c r="E911" s="180">
        <v>2000</v>
      </c>
      <c r="F911" s="180">
        <v>0</v>
      </c>
      <c r="G911" s="180">
        <v>0</v>
      </c>
      <c r="H911" s="180">
        <v>0</v>
      </c>
    </row>
    <row r="912" spans="1:8" x14ac:dyDescent="0.2">
      <c r="A912" s="180" t="s">
        <v>5</v>
      </c>
      <c r="B912" s="180" t="s">
        <v>341</v>
      </c>
      <c r="C912" s="180">
        <v>0</v>
      </c>
      <c r="D912" s="180">
        <v>0</v>
      </c>
      <c r="E912" s="180">
        <v>0</v>
      </c>
      <c r="F912" s="180">
        <v>0</v>
      </c>
      <c r="G912" s="180">
        <v>0</v>
      </c>
      <c r="H912" s="180">
        <v>0</v>
      </c>
    </row>
    <row r="913" spans="1:8" x14ac:dyDescent="0.2">
      <c r="A913" s="180" t="s">
        <v>5</v>
      </c>
      <c r="B913" s="180" t="s">
        <v>342</v>
      </c>
      <c r="C913" s="180">
        <v>4017843</v>
      </c>
      <c r="D913" s="180"/>
      <c r="E913" s="180"/>
      <c r="F913" s="180"/>
      <c r="G913" s="180"/>
      <c r="H913" s="180"/>
    </row>
    <row r="914" spans="1:8" x14ac:dyDescent="0.2">
      <c r="A914" s="180" t="s">
        <v>5</v>
      </c>
      <c r="B914" s="180" t="s">
        <v>343</v>
      </c>
      <c r="C914" s="180">
        <v>17914</v>
      </c>
      <c r="D914" s="180"/>
      <c r="E914" s="180"/>
      <c r="F914" s="180"/>
      <c r="G914" s="180"/>
      <c r="H914" s="180"/>
    </row>
    <row r="915" spans="1:8" x14ac:dyDescent="0.2">
      <c r="A915" s="180" t="s">
        <v>5</v>
      </c>
      <c r="B915" s="180" t="s">
        <v>344</v>
      </c>
      <c r="C915" s="180">
        <v>150000</v>
      </c>
      <c r="D915" s="180"/>
      <c r="E915" s="180">
        <v>200</v>
      </c>
      <c r="F915" s="180">
        <v>0</v>
      </c>
      <c r="G915" s="180">
        <v>0</v>
      </c>
      <c r="H915" s="180">
        <v>0</v>
      </c>
    </row>
    <row r="916" spans="1:8" x14ac:dyDescent="0.2">
      <c r="A916" s="180" t="s">
        <v>5</v>
      </c>
      <c r="B916" s="180" t="s">
        <v>475</v>
      </c>
      <c r="C916" s="180">
        <v>15000</v>
      </c>
      <c r="D916" s="180"/>
      <c r="E916" s="180">
        <v>2500</v>
      </c>
      <c r="F916" s="180">
        <v>0</v>
      </c>
      <c r="G916" s="180">
        <v>0</v>
      </c>
      <c r="H916" s="180">
        <v>0</v>
      </c>
    </row>
    <row r="917" spans="1:8" x14ac:dyDescent="0.2">
      <c r="A917" s="180" t="s">
        <v>5</v>
      </c>
      <c r="B917" s="180" t="s">
        <v>332</v>
      </c>
      <c r="C917" s="180">
        <v>50000</v>
      </c>
      <c r="D917" s="180"/>
      <c r="E917" s="180"/>
      <c r="F917" s="180"/>
      <c r="G917" s="180"/>
      <c r="H917" s="180"/>
    </row>
    <row r="918" spans="1:8" x14ac:dyDescent="0.2">
      <c r="A918" s="180" t="s">
        <v>5</v>
      </c>
      <c r="B918" s="180" t="s">
        <v>407</v>
      </c>
      <c r="C918" s="180">
        <v>120000</v>
      </c>
      <c r="D918" s="180"/>
      <c r="E918" s="180"/>
      <c r="F918" s="180">
        <v>0</v>
      </c>
      <c r="G918" s="180">
        <v>0</v>
      </c>
      <c r="H918" s="180">
        <v>0</v>
      </c>
    </row>
    <row r="919" spans="1:8" x14ac:dyDescent="0.2">
      <c r="A919" s="180" t="s">
        <v>5</v>
      </c>
      <c r="B919" s="180" t="s">
        <v>345</v>
      </c>
      <c r="C919" s="180">
        <v>7498485</v>
      </c>
      <c r="D919" s="180">
        <v>256000</v>
      </c>
      <c r="E919" s="180">
        <v>284900</v>
      </c>
      <c r="F919" s="180">
        <v>0</v>
      </c>
      <c r="G919" s="180">
        <v>0</v>
      </c>
      <c r="H919" s="180">
        <v>0</v>
      </c>
    </row>
    <row r="920" spans="1:8" x14ac:dyDescent="0.2">
      <c r="A920" s="180" t="s">
        <v>5</v>
      </c>
      <c r="B920" s="180" t="s">
        <v>346</v>
      </c>
      <c r="C920" s="180">
        <v>0</v>
      </c>
      <c r="D920" s="180"/>
      <c r="E920" s="180"/>
      <c r="F920" s="180"/>
      <c r="G920" s="180"/>
      <c r="H920" s="180"/>
    </row>
    <row r="921" spans="1:8" x14ac:dyDescent="0.2">
      <c r="A921" s="180" t="s">
        <v>5</v>
      </c>
      <c r="B921" s="180" t="s">
        <v>446</v>
      </c>
      <c r="C921" s="180">
        <v>0</v>
      </c>
      <c r="D921" s="180">
        <v>0</v>
      </c>
      <c r="E921" s="180">
        <v>0</v>
      </c>
      <c r="F921" s="180">
        <v>0</v>
      </c>
      <c r="G921" s="180">
        <v>0</v>
      </c>
      <c r="H921" s="180">
        <v>0</v>
      </c>
    </row>
    <row r="922" spans="1:8" x14ac:dyDescent="0.2">
      <c r="A922" s="180" t="s">
        <v>5</v>
      </c>
      <c r="B922" s="180" t="s">
        <v>347</v>
      </c>
      <c r="C922" s="180">
        <v>5000</v>
      </c>
      <c r="D922" s="180">
        <v>0</v>
      </c>
      <c r="E922" s="180"/>
      <c r="F922" s="180">
        <v>0</v>
      </c>
      <c r="G922" s="180">
        <v>0</v>
      </c>
      <c r="H922" s="180">
        <v>0</v>
      </c>
    </row>
    <row r="923" spans="1:8" x14ac:dyDescent="0.2">
      <c r="A923" s="180" t="s">
        <v>5</v>
      </c>
      <c r="B923" s="180" t="s">
        <v>348</v>
      </c>
      <c r="C923" s="180">
        <v>7503485</v>
      </c>
      <c r="D923" s="180">
        <v>256000</v>
      </c>
      <c r="E923" s="180">
        <v>284900</v>
      </c>
      <c r="F923" s="180">
        <v>0</v>
      </c>
      <c r="G923" s="180">
        <v>0</v>
      </c>
      <c r="H923" s="180">
        <v>0</v>
      </c>
    </row>
    <row r="924" spans="1:8" x14ac:dyDescent="0.2">
      <c r="A924" s="180" t="s">
        <v>5</v>
      </c>
      <c r="B924" s="180" t="s">
        <v>349</v>
      </c>
      <c r="C924" s="180">
        <v>1028195.9199999979</v>
      </c>
      <c r="D924" s="180">
        <v>89092.549999999988</v>
      </c>
      <c r="E924" s="180">
        <v>326313.80000000005</v>
      </c>
      <c r="F924" s="180">
        <v>0</v>
      </c>
      <c r="G924" s="180">
        <v>0</v>
      </c>
      <c r="H924" s="180">
        <v>0</v>
      </c>
    </row>
    <row r="925" spans="1:8" x14ac:dyDescent="0.2">
      <c r="A925" s="180" t="s">
        <v>5</v>
      </c>
      <c r="B925" s="180" t="s">
        <v>350</v>
      </c>
      <c r="C925" s="180">
        <v>8531680.9199999981</v>
      </c>
      <c r="D925" s="180">
        <v>345092.55</v>
      </c>
      <c r="E925" s="180">
        <v>611213.80000000005</v>
      </c>
      <c r="F925" s="180">
        <v>0</v>
      </c>
      <c r="G925" s="180">
        <v>0</v>
      </c>
      <c r="H925" s="180">
        <v>0</v>
      </c>
    </row>
    <row r="926" spans="1:8" x14ac:dyDescent="0.2">
      <c r="A926" s="180" t="s">
        <v>5</v>
      </c>
      <c r="B926" s="180" t="s">
        <v>376</v>
      </c>
      <c r="C926" s="180"/>
      <c r="D926" s="180"/>
      <c r="E926" s="180"/>
      <c r="F926" s="180"/>
      <c r="G926" s="180"/>
      <c r="H926" s="180"/>
    </row>
    <row r="927" spans="1:8" x14ac:dyDescent="0.2">
      <c r="A927" s="180" t="s">
        <v>5</v>
      </c>
      <c r="B927" s="180" t="s">
        <v>377</v>
      </c>
      <c r="C927" s="180">
        <v>5100000</v>
      </c>
      <c r="D927" s="180">
        <v>345000</v>
      </c>
      <c r="E927" s="180">
        <v>84000</v>
      </c>
      <c r="F927" s="180">
        <v>0</v>
      </c>
      <c r="G927" s="180">
        <v>0</v>
      </c>
      <c r="H927" s="180">
        <v>0</v>
      </c>
    </row>
    <row r="928" spans="1:8" x14ac:dyDescent="0.2">
      <c r="A928" s="180" t="s">
        <v>5</v>
      </c>
      <c r="B928" s="180" t="s">
        <v>352</v>
      </c>
      <c r="C928" s="180">
        <v>185000</v>
      </c>
      <c r="D928" s="180">
        <v>0</v>
      </c>
      <c r="E928" s="180">
        <v>700</v>
      </c>
      <c r="F928" s="180">
        <v>0</v>
      </c>
      <c r="G928" s="180">
        <v>0</v>
      </c>
      <c r="H928" s="180">
        <v>0</v>
      </c>
    </row>
    <row r="929" spans="1:8" x14ac:dyDescent="0.2">
      <c r="A929" s="180" t="s">
        <v>5</v>
      </c>
      <c r="B929" s="180" t="s">
        <v>353</v>
      </c>
      <c r="C929" s="180">
        <v>280000</v>
      </c>
      <c r="D929" s="180">
        <v>0</v>
      </c>
      <c r="E929" s="180">
        <v>200</v>
      </c>
      <c r="F929" s="180">
        <v>0</v>
      </c>
      <c r="G929" s="180">
        <v>0</v>
      </c>
      <c r="H929" s="180">
        <v>0</v>
      </c>
    </row>
    <row r="930" spans="1:8" x14ac:dyDescent="0.2">
      <c r="A930" s="180" t="s">
        <v>5</v>
      </c>
      <c r="B930" s="180" t="s">
        <v>354</v>
      </c>
      <c r="C930" s="180">
        <v>270000</v>
      </c>
      <c r="D930" s="180">
        <v>0</v>
      </c>
      <c r="E930" s="180">
        <v>25000</v>
      </c>
      <c r="F930" s="180">
        <v>0</v>
      </c>
      <c r="G930" s="180">
        <v>0</v>
      </c>
      <c r="H930" s="180">
        <v>0</v>
      </c>
    </row>
    <row r="931" spans="1:8" x14ac:dyDescent="0.2">
      <c r="A931" s="180" t="s">
        <v>5</v>
      </c>
      <c r="B931" s="180" t="s">
        <v>408</v>
      </c>
      <c r="C931" s="180">
        <v>395000</v>
      </c>
      <c r="D931" s="180">
        <v>0</v>
      </c>
      <c r="E931" s="180">
        <v>1600</v>
      </c>
      <c r="F931" s="180">
        <v>0</v>
      </c>
      <c r="G931" s="180">
        <v>0</v>
      </c>
      <c r="H931" s="180">
        <v>0</v>
      </c>
    </row>
    <row r="932" spans="1:8" x14ac:dyDescent="0.2">
      <c r="A932" s="180" t="s">
        <v>5</v>
      </c>
      <c r="B932" s="180" t="s">
        <v>423</v>
      </c>
      <c r="C932" s="180">
        <v>225000</v>
      </c>
      <c r="D932" s="180">
        <v>0</v>
      </c>
      <c r="E932" s="180">
        <v>1100</v>
      </c>
      <c r="F932" s="180">
        <v>0</v>
      </c>
      <c r="G932" s="180">
        <v>0</v>
      </c>
      <c r="H932" s="180">
        <v>0</v>
      </c>
    </row>
    <row r="933" spans="1:8" x14ac:dyDescent="0.2">
      <c r="A933" s="180" t="s">
        <v>5</v>
      </c>
      <c r="B933" s="180" t="s">
        <v>355</v>
      </c>
      <c r="C933" s="180">
        <v>620000</v>
      </c>
      <c r="D933" s="180">
        <v>0</v>
      </c>
      <c r="E933" s="180">
        <v>122000</v>
      </c>
      <c r="F933" s="180">
        <v>0</v>
      </c>
      <c r="G933" s="180">
        <v>0</v>
      </c>
      <c r="H933" s="180">
        <v>0</v>
      </c>
    </row>
    <row r="934" spans="1:8" x14ac:dyDescent="0.2">
      <c r="A934" s="180" t="s">
        <v>5</v>
      </c>
      <c r="B934" s="180" t="s">
        <v>356</v>
      </c>
      <c r="C934" s="180">
        <v>350000</v>
      </c>
      <c r="D934" s="180">
        <v>0</v>
      </c>
      <c r="E934" s="180">
        <v>26000</v>
      </c>
      <c r="F934" s="180">
        <v>0</v>
      </c>
      <c r="G934" s="180"/>
      <c r="H934" s="180">
        <v>0</v>
      </c>
    </row>
    <row r="935" spans="1:8" x14ac:dyDescent="0.2">
      <c r="A935" s="180" t="s">
        <v>5</v>
      </c>
      <c r="B935" s="180" t="s">
        <v>409</v>
      </c>
      <c r="C935" s="180"/>
      <c r="D935" s="180"/>
      <c r="E935" s="180"/>
      <c r="F935" s="180"/>
      <c r="G935" s="180"/>
      <c r="H935" s="180">
        <v>0</v>
      </c>
    </row>
    <row r="936" spans="1:8" x14ac:dyDescent="0.2">
      <c r="A936" s="180" t="s">
        <v>5</v>
      </c>
      <c r="B936" s="180" t="s">
        <v>378</v>
      </c>
      <c r="C936" s="180">
        <v>3000</v>
      </c>
      <c r="D936" s="180"/>
      <c r="E936" s="180">
        <v>9000</v>
      </c>
      <c r="F936" s="180">
        <v>0</v>
      </c>
      <c r="G936" s="180">
        <v>0</v>
      </c>
      <c r="H936" s="180">
        <v>0</v>
      </c>
    </row>
    <row r="937" spans="1:8" x14ac:dyDescent="0.2">
      <c r="A937" s="180" t="s">
        <v>5</v>
      </c>
      <c r="B937" s="180" t="s">
        <v>360</v>
      </c>
      <c r="C937" s="180"/>
      <c r="D937" s="180"/>
      <c r="E937" s="180">
        <v>0</v>
      </c>
      <c r="F937" s="180">
        <v>0</v>
      </c>
      <c r="G937" s="180"/>
      <c r="H937" s="180">
        <v>0</v>
      </c>
    </row>
    <row r="938" spans="1:8" x14ac:dyDescent="0.2">
      <c r="A938" s="180" t="s">
        <v>5</v>
      </c>
      <c r="B938" s="180" t="s">
        <v>379</v>
      </c>
      <c r="C938" s="180"/>
      <c r="D938" s="180"/>
      <c r="E938" s="180"/>
      <c r="F938" s="180"/>
      <c r="G938" s="180"/>
      <c r="H938" s="180"/>
    </row>
    <row r="939" spans="1:8" x14ac:dyDescent="0.2">
      <c r="A939" s="180" t="s">
        <v>5</v>
      </c>
      <c r="B939" s="180" t="s">
        <v>362</v>
      </c>
      <c r="C939" s="180">
        <v>278730</v>
      </c>
      <c r="D939" s="180"/>
      <c r="E939" s="180"/>
      <c r="F939" s="180"/>
      <c r="G939" s="180"/>
      <c r="H939" s="180"/>
    </row>
    <row r="940" spans="1:8" x14ac:dyDescent="0.2">
      <c r="A940" s="180" t="s">
        <v>5</v>
      </c>
      <c r="B940" s="180" t="s">
        <v>365</v>
      </c>
      <c r="C940" s="180">
        <v>7706730</v>
      </c>
      <c r="D940" s="180">
        <v>345000</v>
      </c>
      <c r="E940" s="180">
        <v>269600</v>
      </c>
      <c r="F940" s="180">
        <v>0</v>
      </c>
      <c r="G940" s="180">
        <v>0</v>
      </c>
      <c r="H940" s="180">
        <v>0</v>
      </c>
    </row>
    <row r="941" spans="1:8" x14ac:dyDescent="0.2">
      <c r="A941" s="180" t="s">
        <v>5</v>
      </c>
      <c r="B941" s="180" t="s">
        <v>447</v>
      </c>
      <c r="C941" s="180">
        <v>0</v>
      </c>
      <c r="D941" s="180">
        <v>0</v>
      </c>
      <c r="E941" s="180">
        <v>0</v>
      </c>
      <c r="F941" s="180">
        <v>0</v>
      </c>
      <c r="G941" s="180">
        <v>0</v>
      </c>
      <c r="H941" s="180">
        <v>0</v>
      </c>
    </row>
    <row r="942" spans="1:8" x14ac:dyDescent="0.2">
      <c r="A942" s="180" t="s">
        <v>5</v>
      </c>
      <c r="B942" s="180" t="s">
        <v>366</v>
      </c>
      <c r="C942" s="180">
        <v>7706730</v>
      </c>
      <c r="D942" s="180">
        <v>345000</v>
      </c>
      <c r="E942" s="180">
        <v>269600</v>
      </c>
      <c r="F942" s="180">
        <v>0</v>
      </c>
      <c r="G942" s="180">
        <v>0</v>
      </c>
      <c r="H942" s="180">
        <v>0</v>
      </c>
    </row>
    <row r="943" spans="1:8" x14ac:dyDescent="0.2">
      <c r="A943" s="180" t="s">
        <v>5</v>
      </c>
      <c r="B943" s="180" t="s">
        <v>367</v>
      </c>
      <c r="C943" s="180">
        <v>824950.91999999806</v>
      </c>
      <c r="D943" s="180">
        <v>92.549999999988358</v>
      </c>
      <c r="E943" s="180">
        <v>341613.80000000005</v>
      </c>
      <c r="F943" s="180">
        <v>0</v>
      </c>
      <c r="G943" s="180">
        <v>0</v>
      </c>
      <c r="H943" s="180">
        <v>0</v>
      </c>
    </row>
    <row r="944" spans="1:8" x14ac:dyDescent="0.2">
      <c r="A944" s="180" t="s">
        <v>5</v>
      </c>
      <c r="B944" s="180" t="s">
        <v>368</v>
      </c>
      <c r="C944" s="180">
        <v>8531680.9199999981</v>
      </c>
      <c r="D944" s="180">
        <v>345092.55</v>
      </c>
      <c r="E944" s="180">
        <v>611213.80000000005</v>
      </c>
      <c r="F944" s="180">
        <v>0</v>
      </c>
      <c r="G944" s="180">
        <v>0</v>
      </c>
      <c r="H944" s="180">
        <v>0</v>
      </c>
    </row>
    <row r="945" spans="1:8" x14ac:dyDescent="0.2">
      <c r="A945" s="180" t="s">
        <v>6</v>
      </c>
      <c r="B945" s="180" t="s">
        <v>333</v>
      </c>
      <c r="C945" s="180">
        <v>1215267</v>
      </c>
      <c r="D945" s="180"/>
      <c r="E945" s="180">
        <v>87803</v>
      </c>
      <c r="F945" s="180">
        <v>0</v>
      </c>
      <c r="G945" s="180">
        <v>0</v>
      </c>
      <c r="H945" s="180">
        <v>0</v>
      </c>
    </row>
    <row r="946" spans="1:8" x14ac:dyDescent="0.2">
      <c r="A946" s="180" t="s">
        <v>6</v>
      </c>
      <c r="B946" s="180" t="s">
        <v>334</v>
      </c>
      <c r="C946" s="180">
        <v>168818</v>
      </c>
      <c r="D946" s="180"/>
      <c r="E946" s="180">
        <v>12197</v>
      </c>
      <c r="F946" s="180">
        <v>0</v>
      </c>
      <c r="G946" s="180">
        <v>0</v>
      </c>
      <c r="H946" s="180">
        <v>0</v>
      </c>
    </row>
    <row r="947" spans="1:8" x14ac:dyDescent="0.2">
      <c r="A947" s="180" t="s">
        <v>6</v>
      </c>
      <c r="B947" s="180" t="s">
        <v>335</v>
      </c>
      <c r="C947" s="180">
        <v>0</v>
      </c>
      <c r="D947" s="180"/>
      <c r="E947" s="180"/>
      <c r="F947" s="180"/>
      <c r="G947" s="180"/>
      <c r="H947" s="180"/>
    </row>
    <row r="948" spans="1:8" x14ac:dyDescent="0.2">
      <c r="A948" s="180" t="s">
        <v>6</v>
      </c>
      <c r="B948" s="180" t="s">
        <v>336</v>
      </c>
      <c r="C948" s="180">
        <v>93000</v>
      </c>
      <c r="D948" s="180"/>
      <c r="E948" s="180"/>
      <c r="F948" s="180"/>
      <c r="G948" s="180"/>
      <c r="H948" s="180"/>
    </row>
    <row r="949" spans="1:8" x14ac:dyDescent="0.2">
      <c r="A949" s="180" t="s">
        <v>6</v>
      </c>
      <c r="B949" s="180" t="s">
        <v>337</v>
      </c>
      <c r="C949" s="180">
        <v>4900</v>
      </c>
      <c r="D949" s="180">
        <v>160</v>
      </c>
      <c r="E949" s="180">
        <v>2300</v>
      </c>
      <c r="F949" s="180"/>
      <c r="G949" s="180"/>
      <c r="H949" s="180"/>
    </row>
    <row r="950" spans="1:8" x14ac:dyDescent="0.2">
      <c r="A950" s="180" t="s">
        <v>6</v>
      </c>
      <c r="B950" s="180" t="s">
        <v>338</v>
      </c>
      <c r="C950" s="180"/>
      <c r="D950" s="180"/>
      <c r="E950" s="180"/>
      <c r="F950" s="180"/>
      <c r="G950" s="180"/>
      <c r="H950" s="180"/>
    </row>
    <row r="951" spans="1:8" x14ac:dyDescent="0.2">
      <c r="A951" s="180" t="s">
        <v>6</v>
      </c>
      <c r="B951" s="180" t="s">
        <v>339</v>
      </c>
      <c r="C951" s="180"/>
      <c r="D951" s="180">
        <v>2500</v>
      </c>
      <c r="E951" s="180"/>
      <c r="F951" s="180"/>
      <c r="G951" s="180"/>
      <c r="H951" s="180"/>
    </row>
    <row r="952" spans="1:8" x14ac:dyDescent="0.2">
      <c r="A952" s="180" t="s">
        <v>6</v>
      </c>
      <c r="B952" s="180" t="s">
        <v>340</v>
      </c>
      <c r="C952" s="180">
        <v>11000</v>
      </c>
      <c r="D952" s="180"/>
      <c r="E952" s="180">
        <v>5800</v>
      </c>
      <c r="F952" s="180"/>
      <c r="G952" s="180"/>
      <c r="H952" s="180"/>
    </row>
    <row r="953" spans="1:8" x14ac:dyDescent="0.2">
      <c r="A953" s="180" t="s">
        <v>6</v>
      </c>
      <c r="B953" s="180" t="s">
        <v>341</v>
      </c>
      <c r="C953" s="180"/>
      <c r="D953" s="180"/>
      <c r="E953" s="180"/>
      <c r="F953" s="180"/>
      <c r="G953" s="180"/>
      <c r="H953" s="180"/>
    </row>
    <row r="954" spans="1:8" x14ac:dyDescent="0.2">
      <c r="A954" s="180" t="s">
        <v>6</v>
      </c>
      <c r="B954" s="180" t="s">
        <v>342</v>
      </c>
      <c r="C954" s="180">
        <v>1009245</v>
      </c>
      <c r="D954" s="180"/>
      <c r="E954" s="180"/>
      <c r="F954" s="180"/>
      <c r="G954" s="180"/>
      <c r="H954" s="180"/>
    </row>
    <row r="955" spans="1:8" x14ac:dyDescent="0.2">
      <c r="A955" s="180" t="s">
        <v>6</v>
      </c>
      <c r="B955" s="180" t="s">
        <v>343</v>
      </c>
      <c r="C955" s="180">
        <v>2797</v>
      </c>
      <c r="D955" s="180"/>
      <c r="E955" s="180"/>
      <c r="F955" s="180"/>
      <c r="G955" s="180"/>
      <c r="H955" s="180"/>
    </row>
    <row r="956" spans="1:8" x14ac:dyDescent="0.2">
      <c r="A956" s="180" t="s">
        <v>6</v>
      </c>
      <c r="B956" s="180" t="s">
        <v>344</v>
      </c>
      <c r="C956" s="180">
        <v>86000</v>
      </c>
      <c r="D956" s="180"/>
      <c r="E956" s="180">
        <v>30</v>
      </c>
      <c r="F956" s="180"/>
      <c r="G956" s="180"/>
      <c r="H956" s="180"/>
    </row>
    <row r="957" spans="1:8" x14ac:dyDescent="0.2">
      <c r="A957" s="180" t="s">
        <v>6</v>
      </c>
      <c r="B957" s="180" t="s">
        <v>475</v>
      </c>
      <c r="C957" s="180">
        <v>17001</v>
      </c>
      <c r="D957" s="180"/>
      <c r="E957" s="180">
        <v>1228</v>
      </c>
      <c r="F957" s="180">
        <v>0</v>
      </c>
      <c r="G957" s="180">
        <v>0</v>
      </c>
      <c r="H957" s="180">
        <v>0</v>
      </c>
    </row>
    <row r="958" spans="1:8" x14ac:dyDescent="0.2">
      <c r="A958" s="180" t="s">
        <v>6</v>
      </c>
      <c r="B958" s="180" t="s">
        <v>332</v>
      </c>
      <c r="C958" s="180">
        <v>44000</v>
      </c>
      <c r="D958" s="180"/>
      <c r="E958" s="180"/>
      <c r="F958" s="180"/>
      <c r="G958" s="180"/>
      <c r="H958" s="180"/>
    </row>
    <row r="959" spans="1:8" x14ac:dyDescent="0.2">
      <c r="A959" s="180" t="s">
        <v>6</v>
      </c>
      <c r="B959" s="180" t="s">
        <v>407</v>
      </c>
      <c r="C959" s="180">
        <v>58000</v>
      </c>
      <c r="D959" s="180"/>
      <c r="E959" s="180"/>
      <c r="F959" s="180"/>
      <c r="G959" s="180"/>
      <c r="H959" s="180"/>
    </row>
    <row r="960" spans="1:8" x14ac:dyDescent="0.2">
      <c r="A960" s="180" t="s">
        <v>6</v>
      </c>
      <c r="B960" s="180" t="s">
        <v>345</v>
      </c>
      <c r="C960" s="180">
        <v>2710028</v>
      </c>
      <c r="D960" s="180">
        <v>2660</v>
      </c>
      <c r="E960" s="180">
        <v>109358</v>
      </c>
      <c r="F960" s="180">
        <v>0</v>
      </c>
      <c r="G960" s="180">
        <v>0</v>
      </c>
      <c r="H960" s="180">
        <v>0</v>
      </c>
    </row>
    <row r="961" spans="1:8" x14ac:dyDescent="0.2">
      <c r="A961" s="180" t="s">
        <v>6</v>
      </c>
      <c r="B961" s="180" t="s">
        <v>346</v>
      </c>
      <c r="C961" s="180"/>
      <c r="D961" s="180"/>
      <c r="E961" s="180"/>
      <c r="F961" s="180"/>
      <c r="G961" s="180"/>
      <c r="H961" s="180"/>
    </row>
    <row r="962" spans="1:8" x14ac:dyDescent="0.2">
      <c r="A962" s="180" t="s">
        <v>6</v>
      </c>
      <c r="B962" s="180" t="s">
        <v>446</v>
      </c>
      <c r="C962" s="180"/>
      <c r="D962" s="180"/>
      <c r="E962" s="180"/>
      <c r="F962" s="180"/>
      <c r="G962" s="180"/>
      <c r="H962" s="180"/>
    </row>
    <row r="963" spans="1:8" x14ac:dyDescent="0.2">
      <c r="A963" s="180" t="s">
        <v>6</v>
      </c>
      <c r="B963" s="180" t="s">
        <v>347</v>
      </c>
      <c r="C963" s="180"/>
      <c r="D963" s="180"/>
      <c r="E963" s="180"/>
      <c r="F963" s="180"/>
      <c r="G963" s="180"/>
      <c r="H963" s="180"/>
    </row>
    <row r="964" spans="1:8" x14ac:dyDescent="0.2">
      <c r="A964" s="180" t="s">
        <v>6</v>
      </c>
      <c r="B964" s="180" t="s">
        <v>348</v>
      </c>
      <c r="C964" s="180">
        <v>2710028</v>
      </c>
      <c r="D964" s="180">
        <v>2660</v>
      </c>
      <c r="E964" s="180">
        <v>109358</v>
      </c>
      <c r="F964" s="180">
        <v>0</v>
      </c>
      <c r="G964" s="180">
        <v>0</v>
      </c>
      <c r="H964" s="180">
        <v>0</v>
      </c>
    </row>
    <row r="965" spans="1:8" x14ac:dyDescent="0.2">
      <c r="A965" s="180" t="s">
        <v>6</v>
      </c>
      <c r="B965" s="180" t="s">
        <v>349</v>
      </c>
      <c r="C965" s="180">
        <v>442649.34000000032</v>
      </c>
      <c r="D965" s="180">
        <v>18031.349999999999</v>
      </c>
      <c r="E965" s="180">
        <v>374413.39</v>
      </c>
      <c r="F965" s="180">
        <v>0</v>
      </c>
      <c r="G965" s="180">
        <v>0</v>
      </c>
      <c r="H965" s="180">
        <v>0</v>
      </c>
    </row>
    <row r="966" spans="1:8" x14ac:dyDescent="0.2">
      <c r="A966" s="180" t="s">
        <v>6</v>
      </c>
      <c r="B966" s="180" t="s">
        <v>350</v>
      </c>
      <c r="C966" s="180">
        <v>3152677.3400000003</v>
      </c>
      <c r="D966" s="180">
        <v>20691.349999999999</v>
      </c>
      <c r="E966" s="180">
        <v>483771.39</v>
      </c>
      <c r="F966" s="180">
        <v>0</v>
      </c>
      <c r="G966" s="180">
        <v>0</v>
      </c>
      <c r="H966" s="180">
        <v>0</v>
      </c>
    </row>
    <row r="967" spans="1:8" x14ac:dyDescent="0.2">
      <c r="A967" s="180" t="s">
        <v>6</v>
      </c>
      <c r="B967" s="180" t="s">
        <v>376</v>
      </c>
      <c r="C967" s="180"/>
      <c r="D967" s="180"/>
      <c r="E967" s="180"/>
      <c r="F967" s="180"/>
      <c r="G967" s="180"/>
      <c r="H967" s="180"/>
    </row>
    <row r="968" spans="1:8" x14ac:dyDescent="0.2">
      <c r="A968" s="180" t="s">
        <v>6</v>
      </c>
      <c r="B968" s="180" t="s">
        <v>377</v>
      </c>
      <c r="C968" s="180">
        <v>2100000</v>
      </c>
      <c r="D968" s="180">
        <v>3000</v>
      </c>
      <c r="E968" s="180">
        <v>30000</v>
      </c>
      <c r="F968" s="180"/>
      <c r="G968" s="180"/>
      <c r="H968" s="180"/>
    </row>
    <row r="969" spans="1:8" x14ac:dyDescent="0.2">
      <c r="A969" s="180" t="s">
        <v>6</v>
      </c>
      <c r="B969" s="180" t="s">
        <v>352</v>
      </c>
      <c r="C969" s="180">
        <v>45000</v>
      </c>
      <c r="D969" s="180"/>
      <c r="E969" s="180"/>
      <c r="F969" s="180"/>
      <c r="G969" s="180"/>
      <c r="H969" s="180"/>
    </row>
    <row r="970" spans="1:8" x14ac:dyDescent="0.2">
      <c r="A970" s="180" t="s">
        <v>6</v>
      </c>
      <c r="B970" s="180" t="s">
        <v>353</v>
      </c>
      <c r="C970" s="180">
        <v>65000</v>
      </c>
      <c r="D970" s="180"/>
      <c r="E970" s="180"/>
      <c r="F970" s="180"/>
      <c r="G970" s="180"/>
      <c r="H970" s="180"/>
    </row>
    <row r="971" spans="1:8" x14ac:dyDescent="0.2">
      <c r="A971" s="180" t="s">
        <v>6</v>
      </c>
      <c r="B971" s="180" t="s">
        <v>354</v>
      </c>
      <c r="C971" s="180">
        <v>65000</v>
      </c>
      <c r="D971" s="180"/>
      <c r="E971" s="180">
        <v>6000</v>
      </c>
      <c r="F971" s="180"/>
      <c r="G971" s="180"/>
      <c r="H971" s="180"/>
    </row>
    <row r="972" spans="1:8" x14ac:dyDescent="0.2">
      <c r="A972" s="180" t="s">
        <v>6</v>
      </c>
      <c r="B972" s="180" t="s">
        <v>408</v>
      </c>
      <c r="C972" s="180">
        <v>175000</v>
      </c>
      <c r="D972" s="180"/>
      <c r="E972" s="180"/>
      <c r="F972" s="180"/>
      <c r="G972" s="180"/>
      <c r="H972" s="180"/>
    </row>
    <row r="973" spans="1:8" x14ac:dyDescent="0.2">
      <c r="A973" s="180" t="s">
        <v>6</v>
      </c>
      <c r="B973" s="180" t="s">
        <v>423</v>
      </c>
      <c r="C973" s="180">
        <v>35000</v>
      </c>
      <c r="D973" s="180"/>
      <c r="E973" s="180"/>
      <c r="F973" s="180"/>
      <c r="G973" s="180"/>
      <c r="H973" s="180"/>
    </row>
    <row r="974" spans="1:8" x14ac:dyDescent="0.2">
      <c r="A974" s="180" t="s">
        <v>6</v>
      </c>
      <c r="B974" s="180" t="s">
        <v>355</v>
      </c>
      <c r="C974" s="180">
        <v>185000</v>
      </c>
      <c r="D974" s="180"/>
      <c r="E974" s="180">
        <v>38000</v>
      </c>
      <c r="F974" s="180"/>
      <c r="G974" s="180"/>
      <c r="H974" s="180"/>
    </row>
    <row r="975" spans="1:8" x14ac:dyDescent="0.2">
      <c r="A975" s="180" t="s">
        <v>6</v>
      </c>
      <c r="B975" s="180" t="s">
        <v>356</v>
      </c>
      <c r="C975" s="180">
        <v>175000</v>
      </c>
      <c r="D975" s="180"/>
      <c r="E975" s="180">
        <v>12000</v>
      </c>
      <c r="F975" s="180"/>
      <c r="G975" s="180"/>
      <c r="H975" s="180"/>
    </row>
    <row r="976" spans="1:8" x14ac:dyDescent="0.2">
      <c r="A976" s="180" t="s">
        <v>6</v>
      </c>
      <c r="B976" s="180" t="s">
        <v>409</v>
      </c>
      <c r="C976" s="180"/>
      <c r="D976" s="180"/>
      <c r="E976" s="180"/>
      <c r="F976" s="180"/>
      <c r="G976" s="180"/>
      <c r="H976" s="180"/>
    </row>
    <row r="977" spans="1:8" x14ac:dyDescent="0.2">
      <c r="A977" s="180" t="s">
        <v>6</v>
      </c>
      <c r="B977" s="180" t="s">
        <v>378</v>
      </c>
      <c r="C977" s="180"/>
      <c r="D977" s="180"/>
      <c r="E977" s="180"/>
      <c r="F977" s="180"/>
      <c r="G977" s="180"/>
      <c r="H977" s="180"/>
    </row>
    <row r="978" spans="1:8" x14ac:dyDescent="0.2">
      <c r="A978" s="180" t="s">
        <v>6</v>
      </c>
      <c r="B978" s="180" t="s">
        <v>360</v>
      </c>
      <c r="C978" s="180"/>
      <c r="D978" s="180"/>
      <c r="E978" s="180"/>
      <c r="F978" s="180"/>
      <c r="G978" s="180"/>
      <c r="H978" s="180"/>
    </row>
    <row r="979" spans="1:8" x14ac:dyDescent="0.2">
      <c r="A979" s="180" t="s">
        <v>6</v>
      </c>
      <c r="B979" s="180" t="s">
        <v>379</v>
      </c>
      <c r="C979" s="180"/>
      <c r="D979" s="180"/>
      <c r="E979" s="180"/>
      <c r="F979" s="180"/>
      <c r="G979" s="180"/>
      <c r="H979" s="180"/>
    </row>
    <row r="980" spans="1:8" x14ac:dyDescent="0.2">
      <c r="A980" s="180" t="s">
        <v>6</v>
      </c>
      <c r="B980" s="180" t="s">
        <v>362</v>
      </c>
      <c r="C980" s="180">
        <v>102573</v>
      </c>
      <c r="D980" s="180"/>
      <c r="E980" s="180"/>
      <c r="F980" s="180"/>
      <c r="G980" s="180"/>
      <c r="H980" s="180"/>
    </row>
    <row r="981" spans="1:8" x14ac:dyDescent="0.2">
      <c r="A981" s="180" t="s">
        <v>6</v>
      </c>
      <c r="B981" s="180" t="s">
        <v>365</v>
      </c>
      <c r="C981" s="180">
        <v>2947573</v>
      </c>
      <c r="D981" s="180">
        <v>3000</v>
      </c>
      <c r="E981" s="180">
        <v>86000</v>
      </c>
      <c r="F981" s="180">
        <v>0</v>
      </c>
      <c r="G981" s="180">
        <v>0</v>
      </c>
      <c r="H981" s="180">
        <v>0</v>
      </c>
    </row>
    <row r="982" spans="1:8" x14ac:dyDescent="0.2">
      <c r="A982" s="180" t="s">
        <v>6</v>
      </c>
      <c r="B982" s="180" t="s">
        <v>447</v>
      </c>
      <c r="C982" s="180"/>
      <c r="D982" s="180"/>
      <c r="E982" s="180"/>
      <c r="F982" s="180"/>
      <c r="G982" s="180"/>
      <c r="H982" s="180"/>
    </row>
    <row r="983" spans="1:8" x14ac:dyDescent="0.2">
      <c r="A983" s="180" t="s">
        <v>6</v>
      </c>
      <c r="B983" s="180" t="s">
        <v>366</v>
      </c>
      <c r="C983" s="180">
        <v>2947573</v>
      </c>
      <c r="D983" s="180">
        <v>3000</v>
      </c>
      <c r="E983" s="180">
        <v>86000</v>
      </c>
      <c r="F983" s="180">
        <v>0</v>
      </c>
      <c r="G983" s="180">
        <v>0</v>
      </c>
      <c r="H983" s="180">
        <v>0</v>
      </c>
    </row>
    <row r="984" spans="1:8" x14ac:dyDescent="0.2">
      <c r="A984" s="180" t="s">
        <v>6</v>
      </c>
      <c r="B984" s="180" t="s">
        <v>367</v>
      </c>
      <c r="C984" s="180">
        <v>205104.34000000032</v>
      </c>
      <c r="D984" s="180">
        <v>17691.349999999999</v>
      </c>
      <c r="E984" s="180">
        <v>397771.39</v>
      </c>
      <c r="F984" s="180">
        <v>0</v>
      </c>
      <c r="G984" s="180">
        <v>0</v>
      </c>
      <c r="H984" s="180">
        <v>0</v>
      </c>
    </row>
    <row r="985" spans="1:8" x14ac:dyDescent="0.2">
      <c r="A985" s="180" t="s">
        <v>6</v>
      </c>
      <c r="B985" s="180" t="s">
        <v>368</v>
      </c>
      <c r="C985" s="180">
        <v>3152677.3400000003</v>
      </c>
      <c r="D985" s="180">
        <v>20691.349999999999</v>
      </c>
      <c r="E985" s="180">
        <v>483771.39</v>
      </c>
      <c r="F985" s="180">
        <v>0</v>
      </c>
      <c r="G985" s="180">
        <v>0</v>
      </c>
      <c r="H985" s="180">
        <v>0</v>
      </c>
    </row>
    <row r="986" spans="1:8" x14ac:dyDescent="0.2">
      <c r="A986" s="180" t="s">
        <v>7</v>
      </c>
      <c r="B986" s="180" t="s">
        <v>333</v>
      </c>
      <c r="C986" s="180">
        <v>3366809</v>
      </c>
      <c r="D986" s="180"/>
      <c r="E986" s="180">
        <v>491865</v>
      </c>
      <c r="F986" s="180">
        <v>0</v>
      </c>
      <c r="G986" s="180">
        <v>0</v>
      </c>
      <c r="H986" s="180">
        <v>0</v>
      </c>
    </row>
    <row r="987" spans="1:8" x14ac:dyDescent="0.2">
      <c r="A987" s="180" t="s">
        <v>7</v>
      </c>
      <c r="B987" s="180" t="s">
        <v>334</v>
      </c>
      <c r="C987" s="180">
        <v>55673</v>
      </c>
      <c r="D987" s="180"/>
      <c r="E987" s="180">
        <v>8135</v>
      </c>
      <c r="F987" s="180">
        <v>0</v>
      </c>
      <c r="G987" s="180">
        <v>0</v>
      </c>
      <c r="H987" s="180">
        <v>0</v>
      </c>
    </row>
    <row r="988" spans="1:8" x14ac:dyDescent="0.2">
      <c r="A988" s="180" t="s">
        <v>7</v>
      </c>
      <c r="B988" s="180" t="s">
        <v>335</v>
      </c>
      <c r="C988" s="180">
        <v>117416</v>
      </c>
      <c r="D988" s="180"/>
      <c r="E988" s="180"/>
      <c r="F988" s="180"/>
      <c r="G988" s="180"/>
      <c r="H988" s="180"/>
    </row>
    <row r="989" spans="1:8" x14ac:dyDescent="0.2">
      <c r="A989" s="180" t="s">
        <v>7</v>
      </c>
      <c r="B989" s="180" t="s">
        <v>336</v>
      </c>
      <c r="C989" s="180">
        <v>385000</v>
      </c>
      <c r="D989" s="180">
        <v>0</v>
      </c>
      <c r="E989" s="180"/>
      <c r="F989" s="180"/>
      <c r="G989" s="180"/>
      <c r="H989" s="180"/>
    </row>
    <row r="990" spans="1:8" x14ac:dyDescent="0.2">
      <c r="A990" s="180" t="s">
        <v>7</v>
      </c>
      <c r="B990" s="180" t="s">
        <v>337</v>
      </c>
      <c r="C990" s="180">
        <v>2000</v>
      </c>
      <c r="D990" s="180">
        <v>3000</v>
      </c>
      <c r="E990" s="180">
        <v>185</v>
      </c>
      <c r="F990" s="180"/>
      <c r="G990" s="180"/>
      <c r="H990" s="180"/>
    </row>
    <row r="991" spans="1:8" x14ac:dyDescent="0.2">
      <c r="A991" s="180" t="s">
        <v>7</v>
      </c>
      <c r="B991" s="180" t="s">
        <v>338</v>
      </c>
      <c r="C991" s="180"/>
      <c r="D991" s="180"/>
      <c r="E991" s="180"/>
      <c r="F991" s="180"/>
      <c r="G991" s="180"/>
      <c r="H991" s="180"/>
    </row>
    <row r="992" spans="1:8" x14ac:dyDescent="0.2">
      <c r="A992" s="180" t="s">
        <v>7</v>
      </c>
      <c r="B992" s="180" t="s">
        <v>339</v>
      </c>
      <c r="C992" s="180"/>
      <c r="D992" s="180">
        <v>150000</v>
      </c>
      <c r="E992" s="180"/>
      <c r="F992" s="180"/>
      <c r="G992" s="180"/>
      <c r="H992" s="180"/>
    </row>
    <row r="993" spans="1:8" x14ac:dyDescent="0.2">
      <c r="A993" s="180" t="s">
        <v>7</v>
      </c>
      <c r="B993" s="180" t="s">
        <v>340</v>
      </c>
      <c r="C993" s="180">
        <v>250000</v>
      </c>
      <c r="D993" s="180">
        <v>125000</v>
      </c>
      <c r="E993" s="180">
        <v>200</v>
      </c>
      <c r="F993" s="180"/>
      <c r="G993" s="180"/>
      <c r="H993" s="180"/>
    </row>
    <row r="994" spans="1:8" x14ac:dyDescent="0.2">
      <c r="A994" s="180" t="s">
        <v>7</v>
      </c>
      <c r="B994" s="180" t="s">
        <v>341</v>
      </c>
      <c r="C994" s="180"/>
      <c r="D994" s="180"/>
      <c r="E994" s="180"/>
      <c r="F994" s="180"/>
      <c r="G994" s="180"/>
      <c r="H994" s="180"/>
    </row>
    <row r="995" spans="1:8" x14ac:dyDescent="0.2">
      <c r="A995" s="180" t="s">
        <v>7</v>
      </c>
      <c r="B995" s="180" t="s">
        <v>342</v>
      </c>
      <c r="C995" s="180">
        <v>8390552</v>
      </c>
      <c r="D995" s="180"/>
      <c r="E995" s="180"/>
      <c r="F995" s="180"/>
      <c r="G995" s="180"/>
      <c r="H995" s="180"/>
    </row>
    <row r="996" spans="1:8" x14ac:dyDescent="0.2">
      <c r="A996" s="180" t="s">
        <v>7</v>
      </c>
      <c r="B996" s="180" t="s">
        <v>343</v>
      </c>
      <c r="C996" s="180">
        <v>47094</v>
      </c>
      <c r="D996" s="180"/>
      <c r="E996" s="180"/>
      <c r="F996" s="180"/>
      <c r="G996" s="180"/>
      <c r="H996" s="180"/>
    </row>
    <row r="997" spans="1:8" x14ac:dyDescent="0.2">
      <c r="A997" s="180" t="s">
        <v>7</v>
      </c>
      <c r="B997" s="180" t="s">
        <v>344</v>
      </c>
      <c r="C997" s="180">
        <v>32000</v>
      </c>
      <c r="D997" s="180"/>
      <c r="E997" s="180">
        <v>150</v>
      </c>
      <c r="F997" s="180"/>
      <c r="G997" s="180"/>
      <c r="H997" s="180"/>
    </row>
    <row r="998" spans="1:8" x14ac:dyDescent="0.2">
      <c r="A998" s="180" t="s">
        <v>7</v>
      </c>
      <c r="B998" s="180" t="s">
        <v>475</v>
      </c>
      <c r="C998" s="180">
        <v>43014</v>
      </c>
      <c r="D998" s="180"/>
      <c r="E998" s="180">
        <v>6284</v>
      </c>
      <c r="F998" s="180">
        <v>0</v>
      </c>
      <c r="G998" s="180">
        <v>0</v>
      </c>
      <c r="H998" s="180">
        <v>0</v>
      </c>
    </row>
    <row r="999" spans="1:8" x14ac:dyDescent="0.2">
      <c r="A999" s="180" t="s">
        <v>7</v>
      </c>
      <c r="B999" s="180" t="s">
        <v>332</v>
      </c>
      <c r="C999" s="180">
        <v>205000</v>
      </c>
      <c r="D999" s="180"/>
      <c r="E999" s="180"/>
      <c r="F999" s="180"/>
      <c r="G999" s="180"/>
      <c r="H999" s="180"/>
    </row>
    <row r="1000" spans="1:8" x14ac:dyDescent="0.2">
      <c r="A1000" s="180" t="s">
        <v>7</v>
      </c>
      <c r="B1000" s="180" t="s">
        <v>407</v>
      </c>
      <c r="C1000" s="180">
        <v>275000</v>
      </c>
      <c r="D1000" s="180"/>
      <c r="E1000" s="180"/>
      <c r="F1000" s="180"/>
      <c r="G1000" s="180"/>
      <c r="H1000" s="180"/>
    </row>
    <row r="1001" spans="1:8" x14ac:dyDescent="0.2">
      <c r="A1001" s="180" t="s">
        <v>7</v>
      </c>
      <c r="B1001" s="180" t="s">
        <v>345</v>
      </c>
      <c r="C1001" s="180">
        <v>13169558</v>
      </c>
      <c r="D1001" s="180">
        <v>278000</v>
      </c>
      <c r="E1001" s="180">
        <v>506819</v>
      </c>
      <c r="F1001" s="180">
        <v>0</v>
      </c>
      <c r="G1001" s="180">
        <v>0</v>
      </c>
      <c r="H1001" s="180">
        <v>0</v>
      </c>
    </row>
    <row r="1002" spans="1:8" x14ac:dyDescent="0.2">
      <c r="A1002" s="180" t="s">
        <v>7</v>
      </c>
      <c r="B1002" s="180" t="s">
        <v>346</v>
      </c>
      <c r="C1002" s="180"/>
      <c r="D1002" s="180"/>
      <c r="E1002" s="180"/>
      <c r="F1002" s="180"/>
      <c r="G1002" s="180"/>
      <c r="H1002" s="180"/>
    </row>
    <row r="1003" spans="1:8" x14ac:dyDescent="0.2">
      <c r="A1003" s="180" t="s">
        <v>7</v>
      </c>
      <c r="B1003" s="180" t="s">
        <v>446</v>
      </c>
      <c r="C1003" s="180"/>
      <c r="D1003" s="180"/>
      <c r="E1003" s="180"/>
      <c r="F1003" s="180"/>
      <c r="G1003" s="180"/>
      <c r="H1003" s="180"/>
    </row>
    <row r="1004" spans="1:8" x14ac:dyDescent="0.2">
      <c r="A1004" s="180" t="s">
        <v>7</v>
      </c>
      <c r="B1004" s="180" t="s">
        <v>347</v>
      </c>
      <c r="C1004" s="180"/>
      <c r="D1004" s="180"/>
      <c r="E1004" s="180"/>
      <c r="F1004" s="180"/>
      <c r="G1004" s="180"/>
      <c r="H1004" s="180"/>
    </row>
    <row r="1005" spans="1:8" x14ac:dyDescent="0.2">
      <c r="A1005" s="180" t="s">
        <v>7</v>
      </c>
      <c r="B1005" s="180" t="s">
        <v>348</v>
      </c>
      <c r="C1005" s="180">
        <v>13169558</v>
      </c>
      <c r="D1005" s="180">
        <v>278000</v>
      </c>
      <c r="E1005" s="180">
        <v>506819</v>
      </c>
      <c r="F1005" s="180">
        <v>0</v>
      </c>
      <c r="G1005" s="180">
        <v>0</v>
      </c>
      <c r="H1005" s="180">
        <v>0</v>
      </c>
    </row>
    <row r="1006" spans="1:8" x14ac:dyDescent="0.2">
      <c r="A1006" s="180" t="s">
        <v>7</v>
      </c>
      <c r="B1006" s="180" t="s">
        <v>349</v>
      </c>
      <c r="C1006" s="180">
        <v>4243482.1000000015</v>
      </c>
      <c r="D1006" s="180">
        <v>91507.340000000026</v>
      </c>
      <c r="E1006" s="180">
        <v>681701.29</v>
      </c>
      <c r="F1006" s="180">
        <v>0</v>
      </c>
      <c r="G1006" s="180">
        <v>0</v>
      </c>
      <c r="H1006" s="180">
        <v>0</v>
      </c>
    </row>
    <row r="1007" spans="1:8" x14ac:dyDescent="0.2">
      <c r="A1007" s="180" t="s">
        <v>7</v>
      </c>
      <c r="B1007" s="180" t="s">
        <v>350</v>
      </c>
      <c r="C1007" s="180">
        <v>17413040.100000001</v>
      </c>
      <c r="D1007" s="180">
        <v>369507.34</v>
      </c>
      <c r="E1007" s="180">
        <v>1188520.29</v>
      </c>
      <c r="F1007" s="180">
        <v>0</v>
      </c>
      <c r="G1007" s="180">
        <v>0</v>
      </c>
      <c r="H1007" s="180">
        <v>0</v>
      </c>
    </row>
    <row r="1008" spans="1:8" x14ac:dyDescent="0.2">
      <c r="A1008" s="180" t="s">
        <v>7</v>
      </c>
      <c r="B1008" s="180" t="s">
        <v>376</v>
      </c>
      <c r="C1008" s="180"/>
      <c r="D1008" s="180"/>
      <c r="E1008" s="180"/>
      <c r="F1008" s="180"/>
      <c r="G1008" s="180"/>
      <c r="H1008" s="180"/>
    </row>
    <row r="1009" spans="1:8" x14ac:dyDescent="0.2">
      <c r="A1009" s="180" t="s">
        <v>7</v>
      </c>
      <c r="B1009" s="180" t="s">
        <v>377</v>
      </c>
      <c r="C1009" s="180">
        <v>8640000</v>
      </c>
      <c r="D1009" s="180">
        <v>275000</v>
      </c>
      <c r="E1009" s="180">
        <v>100000</v>
      </c>
      <c r="F1009" s="180"/>
      <c r="G1009" s="180"/>
      <c r="H1009" s="180"/>
    </row>
    <row r="1010" spans="1:8" x14ac:dyDescent="0.2">
      <c r="A1010" s="180" t="s">
        <v>7</v>
      </c>
      <c r="B1010" s="180" t="s">
        <v>352</v>
      </c>
      <c r="C1010" s="180">
        <v>220000</v>
      </c>
      <c r="D1010" s="180"/>
      <c r="E1010" s="180"/>
      <c r="F1010" s="180"/>
      <c r="G1010" s="180"/>
      <c r="H1010" s="180"/>
    </row>
    <row r="1011" spans="1:8" x14ac:dyDescent="0.2">
      <c r="A1011" s="180" t="s">
        <v>7</v>
      </c>
      <c r="B1011" s="180" t="s">
        <v>353</v>
      </c>
      <c r="C1011" s="180">
        <v>825000</v>
      </c>
      <c r="D1011" s="180"/>
      <c r="E1011" s="180"/>
      <c r="F1011" s="180"/>
      <c r="G1011" s="180"/>
      <c r="H1011" s="180"/>
    </row>
    <row r="1012" spans="1:8" x14ac:dyDescent="0.2">
      <c r="A1012" s="180" t="s">
        <v>7</v>
      </c>
      <c r="B1012" s="180" t="s">
        <v>354</v>
      </c>
      <c r="C1012" s="180">
        <v>285000</v>
      </c>
      <c r="D1012" s="180"/>
      <c r="E1012" s="180">
        <v>8000</v>
      </c>
      <c r="F1012" s="180"/>
      <c r="G1012" s="180"/>
      <c r="H1012" s="180"/>
    </row>
    <row r="1013" spans="1:8" x14ac:dyDescent="0.2">
      <c r="A1013" s="180" t="s">
        <v>7</v>
      </c>
      <c r="B1013" s="180" t="s">
        <v>408</v>
      </c>
      <c r="C1013" s="180">
        <v>725000</v>
      </c>
      <c r="D1013" s="180"/>
      <c r="E1013" s="180">
        <v>135000</v>
      </c>
      <c r="F1013" s="180"/>
      <c r="G1013" s="180"/>
      <c r="H1013" s="180"/>
    </row>
    <row r="1014" spans="1:8" x14ac:dyDescent="0.2">
      <c r="A1014" s="180" t="s">
        <v>7</v>
      </c>
      <c r="B1014" s="180" t="s">
        <v>423</v>
      </c>
      <c r="C1014" s="180">
        <v>225000</v>
      </c>
      <c r="D1014" s="180"/>
      <c r="E1014" s="180"/>
      <c r="F1014" s="180"/>
      <c r="G1014" s="180"/>
      <c r="H1014" s="180"/>
    </row>
    <row r="1015" spans="1:8" x14ac:dyDescent="0.2">
      <c r="A1015" s="180" t="s">
        <v>7</v>
      </c>
      <c r="B1015" s="180" t="s">
        <v>355</v>
      </c>
      <c r="C1015" s="180">
        <v>1150000</v>
      </c>
      <c r="D1015" s="180"/>
      <c r="E1015" s="180">
        <v>80000</v>
      </c>
      <c r="F1015" s="180"/>
      <c r="G1015" s="180"/>
      <c r="H1015" s="180"/>
    </row>
    <row r="1016" spans="1:8" x14ac:dyDescent="0.2">
      <c r="A1016" s="180" t="s">
        <v>7</v>
      </c>
      <c r="B1016" s="180" t="s">
        <v>356</v>
      </c>
      <c r="C1016" s="180">
        <v>620000</v>
      </c>
      <c r="D1016" s="180"/>
      <c r="E1016" s="180">
        <v>45000</v>
      </c>
      <c r="F1016" s="180"/>
      <c r="G1016" s="180"/>
      <c r="H1016" s="180"/>
    </row>
    <row r="1017" spans="1:8" x14ac:dyDescent="0.2">
      <c r="A1017" s="180" t="s">
        <v>7</v>
      </c>
      <c r="B1017" s="180" t="s">
        <v>409</v>
      </c>
      <c r="C1017" s="180"/>
      <c r="D1017" s="180"/>
      <c r="E1017" s="180"/>
      <c r="F1017" s="180"/>
      <c r="G1017" s="180"/>
      <c r="H1017" s="180"/>
    </row>
    <row r="1018" spans="1:8" x14ac:dyDescent="0.2">
      <c r="A1018" s="180" t="s">
        <v>7</v>
      </c>
      <c r="B1018" s="180" t="s">
        <v>378</v>
      </c>
      <c r="C1018" s="180"/>
      <c r="D1018" s="180"/>
      <c r="E1018" s="180">
        <v>5000</v>
      </c>
      <c r="F1018" s="180"/>
      <c r="G1018" s="180"/>
      <c r="H1018" s="180"/>
    </row>
    <row r="1019" spans="1:8" x14ac:dyDescent="0.2">
      <c r="A1019" s="180" t="s">
        <v>7</v>
      </c>
      <c r="B1019" s="180" t="s">
        <v>360</v>
      </c>
      <c r="C1019" s="180"/>
      <c r="D1019" s="180"/>
      <c r="E1019" s="180"/>
      <c r="F1019" s="180"/>
      <c r="G1019" s="180"/>
      <c r="H1019" s="180"/>
    </row>
    <row r="1020" spans="1:8" x14ac:dyDescent="0.2">
      <c r="A1020" s="180" t="s">
        <v>7</v>
      </c>
      <c r="B1020" s="180" t="s">
        <v>379</v>
      </c>
      <c r="C1020" s="180"/>
      <c r="D1020" s="180"/>
      <c r="E1020" s="180"/>
      <c r="F1020" s="180"/>
      <c r="G1020" s="180"/>
      <c r="H1020" s="180"/>
    </row>
    <row r="1021" spans="1:8" x14ac:dyDescent="0.2">
      <c r="A1021" s="180" t="s">
        <v>7</v>
      </c>
      <c r="B1021" s="180" t="s">
        <v>362</v>
      </c>
      <c r="C1021" s="180">
        <v>551816</v>
      </c>
      <c r="D1021" s="180"/>
      <c r="E1021" s="180"/>
      <c r="F1021" s="180"/>
      <c r="G1021" s="180"/>
      <c r="H1021" s="180"/>
    </row>
    <row r="1022" spans="1:8" x14ac:dyDescent="0.2">
      <c r="A1022" s="180" t="s">
        <v>7</v>
      </c>
      <c r="B1022" s="180" t="s">
        <v>365</v>
      </c>
      <c r="C1022" s="180">
        <v>13241816</v>
      </c>
      <c r="D1022" s="180">
        <v>275000</v>
      </c>
      <c r="E1022" s="180">
        <v>373000</v>
      </c>
      <c r="F1022" s="180">
        <v>0</v>
      </c>
      <c r="G1022" s="180">
        <v>0</v>
      </c>
      <c r="H1022" s="180">
        <v>0</v>
      </c>
    </row>
    <row r="1023" spans="1:8" x14ac:dyDescent="0.2">
      <c r="A1023" s="180" t="s">
        <v>7</v>
      </c>
      <c r="B1023" s="180" t="s">
        <v>447</v>
      </c>
      <c r="C1023" s="180">
        <v>78562</v>
      </c>
      <c r="D1023" s="180"/>
      <c r="E1023" s="180"/>
      <c r="F1023" s="180"/>
      <c r="G1023" s="180"/>
      <c r="H1023" s="180"/>
    </row>
    <row r="1024" spans="1:8" x14ac:dyDescent="0.2">
      <c r="A1024" s="180" t="s">
        <v>7</v>
      </c>
      <c r="B1024" s="180" t="s">
        <v>366</v>
      </c>
      <c r="C1024" s="180">
        <v>13320378</v>
      </c>
      <c r="D1024" s="180">
        <v>275000</v>
      </c>
      <c r="E1024" s="180">
        <v>373000</v>
      </c>
      <c r="F1024" s="180">
        <v>0</v>
      </c>
      <c r="G1024" s="180">
        <v>0</v>
      </c>
      <c r="H1024" s="180">
        <v>0</v>
      </c>
    </row>
    <row r="1025" spans="1:8" x14ac:dyDescent="0.2">
      <c r="A1025" s="180" t="s">
        <v>7</v>
      </c>
      <c r="B1025" s="180" t="s">
        <v>367</v>
      </c>
      <c r="C1025" s="180">
        <v>4092662.1000000015</v>
      </c>
      <c r="D1025" s="180">
        <v>94507.340000000026</v>
      </c>
      <c r="E1025" s="180">
        <v>815520.29</v>
      </c>
      <c r="F1025" s="180">
        <v>0</v>
      </c>
      <c r="G1025" s="180">
        <v>0</v>
      </c>
      <c r="H1025" s="180">
        <v>0</v>
      </c>
    </row>
    <row r="1026" spans="1:8" x14ac:dyDescent="0.2">
      <c r="A1026" s="180" t="s">
        <v>7</v>
      </c>
      <c r="B1026" s="180" t="s">
        <v>368</v>
      </c>
      <c r="C1026" s="180">
        <v>17413040.100000001</v>
      </c>
      <c r="D1026" s="180">
        <v>369507.34</v>
      </c>
      <c r="E1026" s="180">
        <v>1188520.29</v>
      </c>
      <c r="F1026" s="180">
        <v>0</v>
      </c>
      <c r="G1026" s="180">
        <v>0</v>
      </c>
      <c r="H1026" s="180">
        <v>0</v>
      </c>
    </row>
    <row r="1027" spans="1:8" x14ac:dyDescent="0.2">
      <c r="A1027" s="180" t="s">
        <v>8</v>
      </c>
      <c r="B1027" s="180" t="s">
        <v>333</v>
      </c>
      <c r="C1027" s="180">
        <v>2044954</v>
      </c>
      <c r="D1027" s="180"/>
      <c r="E1027" s="180">
        <v>196044</v>
      </c>
      <c r="F1027" s="180">
        <v>0</v>
      </c>
      <c r="G1027" s="180">
        <v>0</v>
      </c>
      <c r="H1027" s="180">
        <v>0</v>
      </c>
    </row>
    <row r="1028" spans="1:8" x14ac:dyDescent="0.2">
      <c r="A1028" s="180" t="s">
        <v>8</v>
      </c>
      <c r="B1028" s="180" t="s">
        <v>334</v>
      </c>
      <c r="C1028" s="180">
        <v>41195</v>
      </c>
      <c r="D1028" s="180"/>
      <c r="E1028" s="180">
        <v>3956</v>
      </c>
      <c r="F1028" s="180">
        <v>0</v>
      </c>
      <c r="G1028" s="180">
        <v>0</v>
      </c>
      <c r="H1028" s="180">
        <v>0</v>
      </c>
    </row>
    <row r="1029" spans="1:8" x14ac:dyDescent="0.2">
      <c r="A1029" s="180" t="s">
        <v>8</v>
      </c>
      <c r="B1029" s="180" t="s">
        <v>335</v>
      </c>
      <c r="C1029" s="180">
        <v>0</v>
      </c>
      <c r="D1029" s="180"/>
      <c r="E1029" s="180"/>
      <c r="F1029" s="180"/>
      <c r="G1029" s="180"/>
      <c r="H1029" s="180"/>
    </row>
    <row r="1030" spans="1:8" x14ac:dyDescent="0.2">
      <c r="A1030" s="180" t="s">
        <v>8</v>
      </c>
      <c r="B1030" s="180" t="s">
        <v>336</v>
      </c>
      <c r="C1030" s="180">
        <v>1750000</v>
      </c>
      <c r="D1030" s="180">
        <v>0</v>
      </c>
      <c r="E1030" s="180"/>
      <c r="F1030" s="180"/>
      <c r="G1030" s="180"/>
      <c r="H1030" s="180"/>
    </row>
    <row r="1031" spans="1:8" x14ac:dyDescent="0.2">
      <c r="A1031" s="180" t="s">
        <v>8</v>
      </c>
      <c r="B1031" s="180" t="s">
        <v>337</v>
      </c>
      <c r="C1031" s="180">
        <v>25000</v>
      </c>
      <c r="D1031" s="180">
        <v>50</v>
      </c>
      <c r="E1031" s="180">
        <v>0</v>
      </c>
      <c r="F1031" s="180">
        <v>0</v>
      </c>
      <c r="G1031" s="180">
        <v>0</v>
      </c>
      <c r="H1031" s="180">
        <v>0</v>
      </c>
    </row>
    <row r="1032" spans="1:8" x14ac:dyDescent="0.2">
      <c r="A1032" s="180" t="s">
        <v>8</v>
      </c>
      <c r="B1032" s="180" t="s">
        <v>338</v>
      </c>
      <c r="C1032" s="180"/>
      <c r="D1032" s="180"/>
      <c r="E1032" s="180"/>
      <c r="F1032" s="180"/>
      <c r="G1032" s="180"/>
      <c r="H1032" s="180"/>
    </row>
    <row r="1033" spans="1:8" x14ac:dyDescent="0.2">
      <c r="A1033" s="180" t="s">
        <v>8</v>
      </c>
      <c r="B1033" s="180" t="s">
        <v>339</v>
      </c>
      <c r="C1033" s="180">
        <v>10000</v>
      </c>
      <c r="D1033" s="180">
        <v>150000</v>
      </c>
      <c r="E1033" s="180"/>
      <c r="F1033" s="180"/>
      <c r="G1033" s="180"/>
      <c r="H1033" s="180"/>
    </row>
    <row r="1034" spans="1:8" x14ac:dyDescent="0.2">
      <c r="A1034" s="180" t="s">
        <v>8</v>
      </c>
      <c r="B1034" s="180" t="s">
        <v>340</v>
      </c>
      <c r="C1034" s="180">
        <v>130000</v>
      </c>
      <c r="D1034" s="180">
        <v>0</v>
      </c>
      <c r="E1034" s="180">
        <v>0</v>
      </c>
      <c r="F1034" s="180">
        <v>0</v>
      </c>
      <c r="G1034" s="180">
        <v>500</v>
      </c>
      <c r="H1034" s="180">
        <v>0</v>
      </c>
    </row>
    <row r="1035" spans="1:8" x14ac:dyDescent="0.2">
      <c r="A1035" s="180" t="s">
        <v>8</v>
      </c>
      <c r="B1035" s="180" t="s">
        <v>341</v>
      </c>
      <c r="C1035" s="180">
        <v>0</v>
      </c>
      <c r="D1035" s="180">
        <v>0</v>
      </c>
      <c r="E1035" s="180">
        <v>0</v>
      </c>
      <c r="F1035" s="180">
        <v>0</v>
      </c>
      <c r="G1035" s="180">
        <v>0</v>
      </c>
      <c r="H1035" s="180">
        <v>0</v>
      </c>
    </row>
    <row r="1036" spans="1:8" x14ac:dyDescent="0.2">
      <c r="A1036" s="180" t="s">
        <v>8</v>
      </c>
      <c r="B1036" s="180" t="s">
        <v>342</v>
      </c>
      <c r="C1036" s="180">
        <v>3182461</v>
      </c>
      <c r="D1036" s="180"/>
      <c r="E1036" s="180"/>
      <c r="F1036" s="180"/>
      <c r="G1036" s="180"/>
      <c r="H1036" s="180"/>
    </row>
    <row r="1037" spans="1:8" x14ac:dyDescent="0.2">
      <c r="A1037" s="180" t="s">
        <v>8</v>
      </c>
      <c r="B1037" s="180" t="s">
        <v>343</v>
      </c>
      <c r="C1037" s="180">
        <v>12739</v>
      </c>
      <c r="D1037" s="180"/>
      <c r="E1037" s="180"/>
      <c r="F1037" s="180"/>
      <c r="G1037" s="180"/>
      <c r="H1037" s="180"/>
    </row>
    <row r="1038" spans="1:8" x14ac:dyDescent="0.2">
      <c r="A1038" s="180" t="s">
        <v>8</v>
      </c>
      <c r="B1038" s="180" t="s">
        <v>344</v>
      </c>
      <c r="C1038" s="180">
        <v>50000</v>
      </c>
      <c r="D1038" s="180"/>
      <c r="E1038" s="180">
        <v>0</v>
      </c>
      <c r="F1038" s="180">
        <v>0</v>
      </c>
      <c r="G1038" s="180">
        <v>0</v>
      </c>
      <c r="H1038" s="180">
        <v>0</v>
      </c>
    </row>
    <row r="1039" spans="1:8" x14ac:dyDescent="0.2">
      <c r="A1039" s="180" t="s">
        <v>8</v>
      </c>
      <c r="B1039" s="180" t="s">
        <v>475</v>
      </c>
      <c r="C1039" s="180">
        <v>10168</v>
      </c>
      <c r="D1039" s="180"/>
      <c r="E1039" s="180">
        <v>976</v>
      </c>
      <c r="F1039" s="180">
        <v>0</v>
      </c>
      <c r="G1039" s="180">
        <v>0</v>
      </c>
      <c r="H1039" s="180">
        <v>0</v>
      </c>
    </row>
    <row r="1040" spans="1:8" x14ac:dyDescent="0.2">
      <c r="A1040" s="180" t="s">
        <v>8</v>
      </c>
      <c r="B1040" s="180" t="s">
        <v>332</v>
      </c>
      <c r="C1040" s="180">
        <v>30000</v>
      </c>
      <c r="D1040" s="180"/>
      <c r="E1040" s="180"/>
      <c r="F1040" s="180"/>
      <c r="G1040" s="180"/>
      <c r="H1040" s="180"/>
    </row>
    <row r="1041" spans="1:8" x14ac:dyDescent="0.2">
      <c r="A1041" s="180" t="s">
        <v>8</v>
      </c>
      <c r="B1041" s="180" t="s">
        <v>407</v>
      </c>
      <c r="C1041" s="180">
        <v>75000</v>
      </c>
      <c r="D1041" s="180"/>
      <c r="E1041" s="180">
        <v>0</v>
      </c>
      <c r="F1041" s="180">
        <v>0</v>
      </c>
      <c r="G1041" s="180">
        <v>0</v>
      </c>
      <c r="H1041" s="180">
        <v>0</v>
      </c>
    </row>
    <row r="1042" spans="1:8" x14ac:dyDescent="0.2">
      <c r="A1042" s="180" t="s">
        <v>8</v>
      </c>
      <c r="B1042" s="180" t="s">
        <v>345</v>
      </c>
      <c r="C1042" s="180">
        <v>7361517</v>
      </c>
      <c r="D1042" s="180">
        <v>150050</v>
      </c>
      <c r="E1042" s="180">
        <v>200976</v>
      </c>
      <c r="F1042" s="180">
        <v>0</v>
      </c>
      <c r="G1042" s="180">
        <v>500</v>
      </c>
      <c r="H1042" s="180">
        <v>0</v>
      </c>
    </row>
    <row r="1043" spans="1:8" x14ac:dyDescent="0.2">
      <c r="A1043" s="180" t="s">
        <v>8</v>
      </c>
      <c r="B1043" s="180" t="s">
        <v>346</v>
      </c>
      <c r="C1043" s="180">
        <v>0</v>
      </c>
      <c r="D1043" s="180"/>
      <c r="E1043" s="180"/>
      <c r="F1043" s="180"/>
      <c r="G1043" s="180"/>
      <c r="H1043" s="180"/>
    </row>
    <row r="1044" spans="1:8" x14ac:dyDescent="0.2">
      <c r="A1044" s="180" t="s">
        <v>8</v>
      </c>
      <c r="B1044" s="180" t="s">
        <v>446</v>
      </c>
      <c r="C1044" s="180">
        <v>0</v>
      </c>
      <c r="D1044" s="180">
        <v>0</v>
      </c>
      <c r="E1044" s="180">
        <v>0</v>
      </c>
      <c r="F1044" s="180">
        <v>0</v>
      </c>
      <c r="G1044" s="180">
        <v>0</v>
      </c>
      <c r="H1044" s="180">
        <v>0</v>
      </c>
    </row>
    <row r="1045" spans="1:8" x14ac:dyDescent="0.2">
      <c r="A1045" s="180" t="s">
        <v>8</v>
      </c>
      <c r="B1045" s="180" t="s">
        <v>347</v>
      </c>
      <c r="C1045" s="180">
        <v>0</v>
      </c>
      <c r="D1045" s="180">
        <v>0</v>
      </c>
      <c r="E1045" s="180"/>
      <c r="F1045" s="180">
        <v>0</v>
      </c>
      <c r="G1045" s="180">
        <v>0</v>
      </c>
      <c r="H1045" s="180">
        <v>0</v>
      </c>
    </row>
    <row r="1046" spans="1:8" x14ac:dyDescent="0.2">
      <c r="A1046" s="180" t="s">
        <v>8</v>
      </c>
      <c r="B1046" s="180" t="s">
        <v>348</v>
      </c>
      <c r="C1046" s="180">
        <v>7361517</v>
      </c>
      <c r="D1046" s="180">
        <v>150050</v>
      </c>
      <c r="E1046" s="180">
        <v>200976</v>
      </c>
      <c r="F1046" s="180">
        <v>0</v>
      </c>
      <c r="G1046" s="180">
        <v>500</v>
      </c>
      <c r="H1046" s="180">
        <v>0</v>
      </c>
    </row>
    <row r="1047" spans="1:8" x14ac:dyDescent="0.2">
      <c r="A1047" s="180" t="s">
        <v>8</v>
      </c>
      <c r="B1047" s="180" t="s">
        <v>349</v>
      </c>
      <c r="C1047" s="180">
        <v>2464581.25</v>
      </c>
      <c r="D1047" s="180">
        <v>27368.429999999993</v>
      </c>
      <c r="E1047" s="180">
        <v>174584.80000000005</v>
      </c>
      <c r="F1047" s="180">
        <v>0</v>
      </c>
      <c r="G1047" s="180">
        <v>14457</v>
      </c>
      <c r="H1047" s="180">
        <v>0</v>
      </c>
    </row>
    <row r="1048" spans="1:8" x14ac:dyDescent="0.2">
      <c r="A1048" s="180" t="s">
        <v>8</v>
      </c>
      <c r="B1048" s="180" t="s">
        <v>350</v>
      </c>
      <c r="C1048" s="180">
        <v>9826098.25</v>
      </c>
      <c r="D1048" s="180">
        <v>177418.43</v>
      </c>
      <c r="E1048" s="180">
        <v>375560.8000000001</v>
      </c>
      <c r="F1048" s="180">
        <v>0</v>
      </c>
      <c r="G1048" s="180">
        <v>14957</v>
      </c>
      <c r="H1048" s="180">
        <v>0</v>
      </c>
    </row>
    <row r="1049" spans="1:8" x14ac:dyDescent="0.2">
      <c r="A1049" s="180" t="s">
        <v>8</v>
      </c>
      <c r="B1049" s="180" t="s">
        <v>376</v>
      </c>
      <c r="C1049" s="180"/>
      <c r="D1049" s="180"/>
      <c r="E1049" s="180"/>
      <c r="F1049" s="180"/>
      <c r="G1049" s="180"/>
      <c r="H1049" s="180"/>
    </row>
    <row r="1050" spans="1:8" x14ac:dyDescent="0.2">
      <c r="A1050" s="180" t="s">
        <v>8</v>
      </c>
      <c r="B1050" s="180" t="s">
        <v>377</v>
      </c>
      <c r="C1050" s="180">
        <v>5094000</v>
      </c>
      <c r="D1050" s="180">
        <v>170000</v>
      </c>
      <c r="E1050" s="180">
        <v>112000</v>
      </c>
      <c r="F1050" s="180">
        <v>0</v>
      </c>
      <c r="G1050" s="180">
        <v>500</v>
      </c>
      <c r="H1050" s="180">
        <v>0</v>
      </c>
    </row>
    <row r="1051" spans="1:8" x14ac:dyDescent="0.2">
      <c r="A1051" s="180" t="s">
        <v>8</v>
      </c>
      <c r="B1051" s="180" t="s">
        <v>352</v>
      </c>
      <c r="C1051" s="180">
        <v>354600</v>
      </c>
      <c r="D1051" s="180">
        <v>0</v>
      </c>
      <c r="E1051" s="180">
        <v>0</v>
      </c>
      <c r="F1051" s="180">
        <v>0</v>
      </c>
      <c r="G1051" s="180">
        <v>0</v>
      </c>
      <c r="H1051" s="180">
        <v>0</v>
      </c>
    </row>
    <row r="1052" spans="1:8" x14ac:dyDescent="0.2">
      <c r="A1052" s="180" t="s">
        <v>8</v>
      </c>
      <c r="B1052" s="180" t="s">
        <v>353</v>
      </c>
      <c r="C1052" s="180">
        <v>123600</v>
      </c>
      <c r="D1052" s="180">
        <v>0</v>
      </c>
      <c r="E1052" s="180">
        <v>0</v>
      </c>
      <c r="F1052" s="180">
        <v>0</v>
      </c>
      <c r="G1052" s="180">
        <v>0</v>
      </c>
      <c r="H1052" s="180">
        <v>0</v>
      </c>
    </row>
    <row r="1053" spans="1:8" x14ac:dyDescent="0.2">
      <c r="A1053" s="180" t="s">
        <v>8</v>
      </c>
      <c r="B1053" s="180" t="s">
        <v>354</v>
      </c>
      <c r="C1053" s="180">
        <v>309000</v>
      </c>
      <c r="D1053" s="180">
        <v>0</v>
      </c>
      <c r="E1053" s="180">
        <v>0</v>
      </c>
      <c r="F1053" s="180">
        <v>0</v>
      </c>
      <c r="G1053" s="180">
        <v>0</v>
      </c>
      <c r="H1053" s="180">
        <v>0</v>
      </c>
    </row>
    <row r="1054" spans="1:8" x14ac:dyDescent="0.2">
      <c r="A1054" s="180" t="s">
        <v>8</v>
      </c>
      <c r="B1054" s="180" t="s">
        <v>408</v>
      </c>
      <c r="C1054" s="180">
        <v>345050</v>
      </c>
      <c r="D1054" s="180">
        <v>0</v>
      </c>
      <c r="E1054" s="180">
        <v>0</v>
      </c>
      <c r="F1054" s="180">
        <v>0</v>
      </c>
      <c r="G1054" s="180">
        <v>0</v>
      </c>
      <c r="H1054" s="180">
        <v>0</v>
      </c>
    </row>
    <row r="1055" spans="1:8" x14ac:dyDescent="0.2">
      <c r="A1055" s="180" t="s">
        <v>8</v>
      </c>
      <c r="B1055" s="180" t="s">
        <v>423</v>
      </c>
      <c r="C1055" s="180">
        <v>128750</v>
      </c>
      <c r="D1055" s="180">
        <v>0</v>
      </c>
      <c r="E1055" s="180">
        <v>0</v>
      </c>
      <c r="F1055" s="180">
        <v>0</v>
      </c>
      <c r="G1055" s="180">
        <v>0</v>
      </c>
      <c r="H1055" s="180">
        <v>0</v>
      </c>
    </row>
    <row r="1056" spans="1:8" x14ac:dyDescent="0.2">
      <c r="A1056" s="180" t="s">
        <v>8</v>
      </c>
      <c r="B1056" s="180" t="s">
        <v>355</v>
      </c>
      <c r="C1056" s="180">
        <v>566500</v>
      </c>
      <c r="D1056" s="180">
        <v>0</v>
      </c>
      <c r="E1056" s="180">
        <v>50400</v>
      </c>
      <c r="F1056" s="180">
        <v>0</v>
      </c>
      <c r="G1056" s="180">
        <v>0</v>
      </c>
      <c r="H1056" s="180">
        <v>0</v>
      </c>
    </row>
    <row r="1057" spans="1:8" x14ac:dyDescent="0.2">
      <c r="A1057" s="180" t="s">
        <v>8</v>
      </c>
      <c r="B1057" s="180" t="s">
        <v>356</v>
      </c>
      <c r="C1057" s="180">
        <v>381100</v>
      </c>
      <c r="D1057" s="180">
        <v>0</v>
      </c>
      <c r="E1057" s="180">
        <v>17325</v>
      </c>
      <c r="F1057" s="180">
        <v>0</v>
      </c>
      <c r="G1057" s="180"/>
      <c r="H1057" s="180">
        <v>0</v>
      </c>
    </row>
    <row r="1058" spans="1:8" x14ac:dyDescent="0.2">
      <c r="A1058" s="180" t="s">
        <v>8</v>
      </c>
      <c r="B1058" s="180" t="s">
        <v>409</v>
      </c>
      <c r="C1058" s="180"/>
      <c r="D1058" s="180"/>
      <c r="E1058" s="180"/>
      <c r="F1058" s="180"/>
      <c r="G1058" s="180"/>
      <c r="H1058" s="180">
        <v>0</v>
      </c>
    </row>
    <row r="1059" spans="1:8" x14ac:dyDescent="0.2">
      <c r="A1059" s="180" t="s">
        <v>8</v>
      </c>
      <c r="B1059" s="180" t="s">
        <v>378</v>
      </c>
      <c r="C1059" s="180">
        <v>0</v>
      </c>
      <c r="D1059" s="180"/>
      <c r="E1059" s="180">
        <v>0</v>
      </c>
      <c r="F1059" s="180">
        <v>0</v>
      </c>
      <c r="G1059" s="180">
        <v>0</v>
      </c>
      <c r="H1059" s="180">
        <v>0</v>
      </c>
    </row>
    <row r="1060" spans="1:8" x14ac:dyDescent="0.2">
      <c r="A1060" s="180" t="s">
        <v>8</v>
      </c>
      <c r="B1060" s="180" t="s">
        <v>360</v>
      </c>
      <c r="C1060" s="180"/>
      <c r="D1060" s="180"/>
      <c r="E1060" s="180">
        <v>0</v>
      </c>
      <c r="F1060" s="180">
        <v>0</v>
      </c>
      <c r="G1060" s="180"/>
      <c r="H1060" s="180">
        <v>0</v>
      </c>
    </row>
    <row r="1061" spans="1:8" x14ac:dyDescent="0.2">
      <c r="A1061" s="180" t="s">
        <v>8</v>
      </c>
      <c r="B1061" s="180" t="s">
        <v>379</v>
      </c>
      <c r="C1061" s="180"/>
      <c r="D1061" s="180"/>
      <c r="E1061" s="180"/>
      <c r="F1061" s="180"/>
      <c r="G1061" s="180"/>
      <c r="H1061" s="180"/>
    </row>
    <row r="1062" spans="1:8" x14ac:dyDescent="0.2">
      <c r="A1062" s="180" t="s">
        <v>8</v>
      </c>
      <c r="B1062" s="180" t="s">
        <v>362</v>
      </c>
      <c r="C1062" s="180">
        <v>240743</v>
      </c>
      <c r="D1062" s="180"/>
      <c r="E1062" s="180"/>
      <c r="F1062" s="180"/>
      <c r="G1062" s="180"/>
      <c r="H1062" s="180"/>
    </row>
    <row r="1063" spans="1:8" x14ac:dyDescent="0.2">
      <c r="A1063" s="180" t="s">
        <v>8</v>
      </c>
      <c r="B1063" s="180" t="s">
        <v>365</v>
      </c>
      <c r="C1063" s="180">
        <v>7543343</v>
      </c>
      <c r="D1063" s="180">
        <v>170000</v>
      </c>
      <c r="E1063" s="180">
        <v>179725</v>
      </c>
      <c r="F1063" s="180">
        <v>0</v>
      </c>
      <c r="G1063" s="180">
        <v>500</v>
      </c>
      <c r="H1063" s="180">
        <v>0</v>
      </c>
    </row>
    <row r="1064" spans="1:8" x14ac:dyDescent="0.2">
      <c r="A1064" s="180" t="s">
        <v>8</v>
      </c>
      <c r="B1064" s="180" t="s">
        <v>447</v>
      </c>
      <c r="C1064" s="180">
        <v>0</v>
      </c>
      <c r="D1064" s="180">
        <v>0</v>
      </c>
      <c r="E1064" s="180">
        <v>0</v>
      </c>
      <c r="F1064" s="180">
        <v>0</v>
      </c>
      <c r="G1064" s="180">
        <v>0</v>
      </c>
      <c r="H1064" s="180">
        <v>0</v>
      </c>
    </row>
    <row r="1065" spans="1:8" x14ac:dyDescent="0.2">
      <c r="A1065" s="180" t="s">
        <v>8</v>
      </c>
      <c r="B1065" s="180" t="s">
        <v>366</v>
      </c>
      <c r="C1065" s="180">
        <v>7543343</v>
      </c>
      <c r="D1065" s="180">
        <v>170000</v>
      </c>
      <c r="E1065" s="180">
        <v>179725</v>
      </c>
      <c r="F1065" s="180">
        <v>0</v>
      </c>
      <c r="G1065" s="180">
        <v>500</v>
      </c>
      <c r="H1065" s="180">
        <v>0</v>
      </c>
    </row>
    <row r="1066" spans="1:8" x14ac:dyDescent="0.2">
      <c r="A1066" s="180" t="s">
        <v>8</v>
      </c>
      <c r="B1066" s="180" t="s">
        <v>367</v>
      </c>
      <c r="C1066" s="180">
        <v>2282755.25</v>
      </c>
      <c r="D1066" s="180">
        <v>7418.429999999993</v>
      </c>
      <c r="E1066" s="180">
        <v>195835.80000000005</v>
      </c>
      <c r="F1066" s="180">
        <v>0</v>
      </c>
      <c r="G1066" s="180">
        <v>14457</v>
      </c>
      <c r="H1066" s="180">
        <v>0</v>
      </c>
    </row>
    <row r="1067" spans="1:8" x14ac:dyDescent="0.2">
      <c r="A1067" s="180" t="s">
        <v>8</v>
      </c>
      <c r="B1067" s="180" t="s">
        <v>368</v>
      </c>
      <c r="C1067" s="180">
        <v>9826098.25</v>
      </c>
      <c r="D1067" s="180">
        <v>177418.43</v>
      </c>
      <c r="E1067" s="180">
        <v>375560.8000000001</v>
      </c>
      <c r="F1067" s="180">
        <v>0</v>
      </c>
      <c r="G1067" s="180">
        <v>14957</v>
      </c>
      <c r="H1067" s="180">
        <v>0</v>
      </c>
    </row>
    <row r="1068" spans="1:8" x14ac:dyDescent="0.2">
      <c r="A1068" s="180" t="s">
        <v>9</v>
      </c>
      <c r="B1068" s="180" t="s">
        <v>333</v>
      </c>
      <c r="C1068" s="180">
        <v>1128846</v>
      </c>
      <c r="D1068" s="180"/>
      <c r="E1068" s="180">
        <v>59125</v>
      </c>
      <c r="F1068" s="180">
        <v>0</v>
      </c>
      <c r="G1068" s="180">
        <v>0</v>
      </c>
      <c r="H1068" s="180">
        <v>0</v>
      </c>
    </row>
    <row r="1069" spans="1:8" x14ac:dyDescent="0.2">
      <c r="A1069" s="180" t="s">
        <v>9</v>
      </c>
      <c r="B1069" s="180" t="s">
        <v>334</v>
      </c>
      <c r="C1069" s="180">
        <v>16705</v>
      </c>
      <c r="D1069" s="180"/>
      <c r="E1069" s="180">
        <v>875</v>
      </c>
      <c r="F1069" s="180">
        <v>0</v>
      </c>
      <c r="G1069" s="180">
        <v>0</v>
      </c>
      <c r="H1069" s="180">
        <v>0</v>
      </c>
    </row>
    <row r="1070" spans="1:8" x14ac:dyDescent="0.2">
      <c r="A1070" s="180" t="s">
        <v>9</v>
      </c>
      <c r="B1070" s="180" t="s">
        <v>335</v>
      </c>
      <c r="C1070" s="180">
        <v>119573</v>
      </c>
      <c r="D1070" s="180"/>
      <c r="E1070" s="180"/>
      <c r="F1070" s="180"/>
      <c r="G1070" s="180"/>
      <c r="H1070" s="180"/>
    </row>
    <row r="1071" spans="1:8" x14ac:dyDescent="0.2">
      <c r="A1071" s="180" t="s">
        <v>9</v>
      </c>
      <c r="B1071" s="180" t="s">
        <v>336</v>
      </c>
      <c r="C1071" s="180">
        <v>170000</v>
      </c>
      <c r="D1071" s="180"/>
      <c r="E1071" s="180"/>
      <c r="F1071" s="180"/>
      <c r="G1071" s="180"/>
      <c r="H1071" s="180"/>
    </row>
    <row r="1072" spans="1:8" x14ac:dyDescent="0.2">
      <c r="A1072" s="180" t="s">
        <v>9</v>
      </c>
      <c r="B1072" s="180" t="s">
        <v>337</v>
      </c>
      <c r="C1072" s="180">
        <v>1500</v>
      </c>
      <c r="D1072" s="180">
        <v>30</v>
      </c>
      <c r="E1072" s="180"/>
      <c r="F1072" s="180"/>
      <c r="G1072" s="180"/>
      <c r="H1072" s="180"/>
    </row>
    <row r="1073" spans="1:8" x14ac:dyDescent="0.2">
      <c r="A1073" s="180" t="s">
        <v>9</v>
      </c>
      <c r="B1073" s="180" t="s">
        <v>338</v>
      </c>
      <c r="C1073" s="180"/>
      <c r="D1073" s="180"/>
      <c r="E1073" s="180"/>
      <c r="F1073" s="180"/>
      <c r="G1073" s="180"/>
      <c r="H1073" s="180"/>
    </row>
    <row r="1074" spans="1:8" x14ac:dyDescent="0.2">
      <c r="A1074" s="180" t="s">
        <v>9</v>
      </c>
      <c r="B1074" s="180" t="s">
        <v>339</v>
      </c>
      <c r="C1074" s="180">
        <v>60</v>
      </c>
      <c r="D1074" s="180">
        <v>15000</v>
      </c>
      <c r="E1074" s="180"/>
      <c r="F1074" s="180"/>
      <c r="G1074" s="180"/>
      <c r="H1074" s="180"/>
    </row>
    <row r="1075" spans="1:8" x14ac:dyDescent="0.2">
      <c r="A1075" s="180" t="s">
        <v>9</v>
      </c>
      <c r="B1075" s="180" t="s">
        <v>340</v>
      </c>
      <c r="C1075" s="180">
        <v>70000</v>
      </c>
      <c r="D1075" s="180"/>
      <c r="E1075" s="180">
        <v>3000</v>
      </c>
      <c r="F1075" s="180"/>
      <c r="G1075" s="180"/>
      <c r="H1075" s="180"/>
    </row>
    <row r="1076" spans="1:8" x14ac:dyDescent="0.2">
      <c r="A1076" s="180" t="s">
        <v>9</v>
      </c>
      <c r="B1076" s="180" t="s">
        <v>341</v>
      </c>
      <c r="C1076" s="180"/>
      <c r="D1076" s="180"/>
      <c r="E1076" s="180"/>
      <c r="F1076" s="180"/>
      <c r="G1076" s="180"/>
      <c r="H1076" s="180"/>
    </row>
    <row r="1077" spans="1:8" x14ac:dyDescent="0.2">
      <c r="A1077" s="180" t="s">
        <v>9</v>
      </c>
      <c r="B1077" s="180" t="s">
        <v>342</v>
      </c>
      <c r="C1077" s="180">
        <v>1634296</v>
      </c>
      <c r="D1077" s="180"/>
      <c r="E1077" s="180"/>
      <c r="F1077" s="180"/>
      <c r="G1077" s="180"/>
      <c r="H1077" s="180"/>
    </row>
    <row r="1078" spans="1:8" x14ac:dyDescent="0.2">
      <c r="A1078" s="180" t="s">
        <v>9</v>
      </c>
      <c r="B1078" s="180" t="s">
        <v>343</v>
      </c>
      <c r="C1078" s="180">
        <v>5294</v>
      </c>
      <c r="D1078" s="180"/>
      <c r="E1078" s="180"/>
      <c r="F1078" s="180"/>
      <c r="G1078" s="180"/>
      <c r="H1078" s="180"/>
    </row>
    <row r="1079" spans="1:8" x14ac:dyDescent="0.2">
      <c r="A1079" s="180" t="s">
        <v>9</v>
      </c>
      <c r="B1079" s="180" t="s">
        <v>344</v>
      </c>
      <c r="C1079" s="180">
        <v>55000</v>
      </c>
      <c r="D1079" s="180"/>
      <c r="E1079" s="180"/>
      <c r="F1079" s="180"/>
      <c r="G1079" s="180"/>
      <c r="H1079" s="180"/>
    </row>
    <row r="1080" spans="1:8" x14ac:dyDescent="0.2">
      <c r="A1080" s="180" t="s">
        <v>9</v>
      </c>
      <c r="B1080" s="180" t="s">
        <v>475</v>
      </c>
      <c r="C1080" s="180">
        <v>24059</v>
      </c>
      <c r="D1080" s="180"/>
      <c r="E1080" s="180">
        <v>1260</v>
      </c>
      <c r="F1080" s="180">
        <v>0</v>
      </c>
      <c r="G1080" s="180">
        <v>0</v>
      </c>
      <c r="H1080" s="180">
        <v>0</v>
      </c>
    </row>
    <row r="1081" spans="1:8" x14ac:dyDescent="0.2">
      <c r="A1081" s="180" t="s">
        <v>9</v>
      </c>
      <c r="B1081" s="180" t="s">
        <v>332</v>
      </c>
      <c r="C1081" s="180">
        <v>42000</v>
      </c>
      <c r="D1081" s="180"/>
      <c r="E1081" s="180"/>
      <c r="F1081" s="180"/>
      <c r="G1081" s="180"/>
      <c r="H1081" s="180"/>
    </row>
    <row r="1082" spans="1:8" x14ac:dyDescent="0.2">
      <c r="A1082" s="180" t="s">
        <v>9</v>
      </c>
      <c r="B1082" s="180" t="s">
        <v>407</v>
      </c>
      <c r="C1082" s="180">
        <v>50000</v>
      </c>
      <c r="D1082" s="180"/>
      <c r="E1082" s="180"/>
      <c r="F1082" s="180"/>
      <c r="G1082" s="180"/>
      <c r="H1082" s="180"/>
    </row>
    <row r="1083" spans="1:8" x14ac:dyDescent="0.2">
      <c r="A1083" s="180" t="s">
        <v>9</v>
      </c>
      <c r="B1083" s="180" t="s">
        <v>345</v>
      </c>
      <c r="C1083" s="180">
        <v>3317333</v>
      </c>
      <c r="D1083" s="180">
        <v>15030</v>
      </c>
      <c r="E1083" s="180">
        <v>64260</v>
      </c>
      <c r="F1083" s="180">
        <v>0</v>
      </c>
      <c r="G1083" s="180">
        <v>0</v>
      </c>
      <c r="H1083" s="180">
        <v>0</v>
      </c>
    </row>
    <row r="1084" spans="1:8" x14ac:dyDescent="0.2">
      <c r="A1084" s="180" t="s">
        <v>9</v>
      </c>
      <c r="B1084" s="180" t="s">
        <v>346</v>
      </c>
      <c r="C1084" s="180"/>
      <c r="D1084" s="180"/>
      <c r="E1084" s="180"/>
      <c r="F1084" s="180"/>
      <c r="G1084" s="180"/>
      <c r="H1084" s="180"/>
    </row>
    <row r="1085" spans="1:8" x14ac:dyDescent="0.2">
      <c r="A1085" s="180" t="s">
        <v>9</v>
      </c>
      <c r="B1085" s="180" t="s">
        <v>446</v>
      </c>
      <c r="C1085" s="180"/>
      <c r="D1085" s="180"/>
      <c r="E1085" s="180"/>
      <c r="F1085" s="180"/>
      <c r="G1085" s="180"/>
      <c r="H1085" s="180"/>
    </row>
    <row r="1086" spans="1:8" x14ac:dyDescent="0.2">
      <c r="A1086" s="180" t="s">
        <v>9</v>
      </c>
      <c r="B1086" s="180" t="s">
        <v>347</v>
      </c>
      <c r="C1086" s="180"/>
      <c r="D1086" s="180"/>
      <c r="E1086" s="180"/>
      <c r="F1086" s="180"/>
      <c r="G1086" s="180"/>
      <c r="H1086" s="180"/>
    </row>
    <row r="1087" spans="1:8" x14ac:dyDescent="0.2">
      <c r="A1087" s="180" t="s">
        <v>9</v>
      </c>
      <c r="B1087" s="180" t="s">
        <v>348</v>
      </c>
      <c r="C1087" s="180">
        <v>3317333</v>
      </c>
      <c r="D1087" s="180">
        <v>15030</v>
      </c>
      <c r="E1087" s="180">
        <v>64260</v>
      </c>
      <c r="F1087" s="180">
        <v>0</v>
      </c>
      <c r="G1087" s="180">
        <v>0</v>
      </c>
      <c r="H1087" s="180">
        <v>0</v>
      </c>
    </row>
    <row r="1088" spans="1:8" x14ac:dyDescent="0.2">
      <c r="A1088" s="180" t="s">
        <v>9</v>
      </c>
      <c r="B1088" s="180" t="s">
        <v>349</v>
      </c>
      <c r="C1088" s="180">
        <v>1020948.67</v>
      </c>
      <c r="D1088" s="180">
        <v>16032.420000000002</v>
      </c>
      <c r="E1088" s="180">
        <v>154082.72</v>
      </c>
      <c r="F1088" s="180">
        <v>0</v>
      </c>
      <c r="G1088" s="180">
        <v>0</v>
      </c>
      <c r="H1088" s="180">
        <v>0</v>
      </c>
    </row>
    <row r="1089" spans="1:8" x14ac:dyDescent="0.2">
      <c r="A1089" s="180" t="s">
        <v>9</v>
      </c>
      <c r="B1089" s="180" t="s">
        <v>350</v>
      </c>
      <c r="C1089" s="180">
        <v>4338281.67</v>
      </c>
      <c r="D1089" s="180">
        <v>31062.42</v>
      </c>
      <c r="E1089" s="180">
        <v>218342.72</v>
      </c>
      <c r="F1089" s="180">
        <v>0</v>
      </c>
      <c r="G1089" s="180">
        <v>0</v>
      </c>
      <c r="H1089" s="180">
        <v>0</v>
      </c>
    </row>
    <row r="1090" spans="1:8" x14ac:dyDescent="0.2">
      <c r="A1090" s="180" t="s">
        <v>9</v>
      </c>
      <c r="B1090" s="180" t="s">
        <v>376</v>
      </c>
      <c r="C1090" s="180"/>
      <c r="D1090" s="180"/>
      <c r="E1090" s="180"/>
      <c r="F1090" s="180"/>
      <c r="G1090" s="180"/>
      <c r="H1090" s="180"/>
    </row>
    <row r="1091" spans="1:8" x14ac:dyDescent="0.2">
      <c r="A1091" s="180" t="s">
        <v>9</v>
      </c>
      <c r="B1091" s="180" t="s">
        <v>377</v>
      </c>
      <c r="C1091" s="180">
        <v>2625000</v>
      </c>
      <c r="D1091" s="180">
        <v>15000</v>
      </c>
      <c r="E1091" s="180">
        <v>2800</v>
      </c>
      <c r="F1091" s="180"/>
      <c r="G1091" s="180"/>
      <c r="H1091" s="180"/>
    </row>
    <row r="1092" spans="1:8" x14ac:dyDescent="0.2">
      <c r="A1092" s="180" t="s">
        <v>9</v>
      </c>
      <c r="B1092" s="180" t="s">
        <v>352</v>
      </c>
      <c r="C1092" s="180">
        <v>77250</v>
      </c>
      <c r="D1092" s="180"/>
      <c r="E1092" s="180"/>
      <c r="F1092" s="180"/>
      <c r="G1092" s="180"/>
      <c r="H1092" s="180"/>
    </row>
    <row r="1093" spans="1:8" x14ac:dyDescent="0.2">
      <c r="A1093" s="180" t="s">
        <v>9</v>
      </c>
      <c r="B1093" s="180" t="s">
        <v>353</v>
      </c>
      <c r="C1093" s="180">
        <v>128750</v>
      </c>
      <c r="D1093" s="180"/>
      <c r="E1093" s="180"/>
      <c r="F1093" s="180"/>
      <c r="G1093" s="180"/>
      <c r="H1093" s="180"/>
    </row>
    <row r="1094" spans="1:8" x14ac:dyDescent="0.2">
      <c r="A1094" s="180" t="s">
        <v>9</v>
      </c>
      <c r="B1094" s="180" t="s">
        <v>354</v>
      </c>
      <c r="C1094" s="180">
        <v>123600</v>
      </c>
      <c r="D1094" s="180"/>
      <c r="E1094" s="180">
        <v>5200</v>
      </c>
      <c r="F1094" s="180"/>
      <c r="G1094" s="180"/>
      <c r="H1094" s="180"/>
    </row>
    <row r="1095" spans="1:8" x14ac:dyDescent="0.2">
      <c r="A1095" s="180" t="s">
        <v>9</v>
      </c>
      <c r="B1095" s="180" t="s">
        <v>408</v>
      </c>
      <c r="C1095" s="180">
        <v>169950</v>
      </c>
      <c r="D1095" s="180"/>
      <c r="E1095" s="180"/>
      <c r="F1095" s="180"/>
      <c r="G1095" s="180"/>
      <c r="H1095" s="180"/>
    </row>
    <row r="1096" spans="1:8" x14ac:dyDescent="0.2">
      <c r="A1096" s="180" t="s">
        <v>9</v>
      </c>
      <c r="B1096" s="180" t="s">
        <v>423</v>
      </c>
      <c r="C1096" s="180">
        <v>51500</v>
      </c>
      <c r="D1096" s="180"/>
      <c r="E1096" s="180"/>
      <c r="F1096" s="180"/>
      <c r="G1096" s="180"/>
      <c r="H1096" s="180"/>
    </row>
    <row r="1097" spans="1:8" x14ac:dyDescent="0.2">
      <c r="A1097" s="180" t="s">
        <v>9</v>
      </c>
      <c r="B1097" s="180" t="s">
        <v>355</v>
      </c>
      <c r="C1097" s="180">
        <v>262650</v>
      </c>
      <c r="D1097" s="180"/>
      <c r="E1097" s="180">
        <v>37000</v>
      </c>
      <c r="F1097" s="180"/>
      <c r="G1097" s="180"/>
      <c r="H1097" s="180"/>
    </row>
    <row r="1098" spans="1:8" x14ac:dyDescent="0.2">
      <c r="A1098" s="180" t="s">
        <v>9</v>
      </c>
      <c r="B1098" s="180" t="s">
        <v>356</v>
      </c>
      <c r="C1098" s="180">
        <v>149350</v>
      </c>
      <c r="D1098" s="180"/>
      <c r="E1098" s="180">
        <v>5700</v>
      </c>
      <c r="F1098" s="180"/>
      <c r="G1098" s="180"/>
      <c r="H1098" s="180"/>
    </row>
    <row r="1099" spans="1:8" x14ac:dyDescent="0.2">
      <c r="A1099" s="180" t="s">
        <v>9</v>
      </c>
      <c r="B1099" s="180" t="s">
        <v>409</v>
      </c>
      <c r="C1099" s="180"/>
      <c r="D1099" s="180"/>
      <c r="E1099" s="180"/>
      <c r="F1099" s="180"/>
      <c r="G1099" s="180"/>
      <c r="H1099" s="180"/>
    </row>
    <row r="1100" spans="1:8" x14ac:dyDescent="0.2">
      <c r="A1100" s="180" t="s">
        <v>9</v>
      </c>
      <c r="B1100" s="180" t="s">
        <v>378</v>
      </c>
      <c r="C1100" s="180"/>
      <c r="D1100" s="180"/>
      <c r="E1100" s="180"/>
      <c r="F1100" s="180"/>
      <c r="G1100" s="180"/>
      <c r="H1100" s="180"/>
    </row>
    <row r="1101" spans="1:8" x14ac:dyDescent="0.2">
      <c r="A1101" s="180" t="s">
        <v>9</v>
      </c>
      <c r="B1101" s="180" t="s">
        <v>360</v>
      </c>
      <c r="C1101" s="180"/>
      <c r="D1101" s="180"/>
      <c r="E1101" s="180"/>
      <c r="F1101" s="180"/>
      <c r="G1101" s="180"/>
      <c r="H1101" s="180"/>
    </row>
    <row r="1102" spans="1:8" x14ac:dyDescent="0.2">
      <c r="A1102" s="180" t="s">
        <v>9</v>
      </c>
      <c r="B1102" s="180" t="s">
        <v>379</v>
      </c>
      <c r="C1102" s="180"/>
      <c r="D1102" s="180"/>
      <c r="E1102" s="180"/>
      <c r="F1102" s="180"/>
      <c r="G1102" s="180"/>
      <c r="H1102" s="180"/>
    </row>
    <row r="1103" spans="1:8" x14ac:dyDescent="0.2">
      <c r="A1103" s="180" t="s">
        <v>9</v>
      </c>
      <c r="B1103" s="180" t="s">
        <v>362</v>
      </c>
      <c r="C1103" s="180">
        <v>131920</v>
      </c>
      <c r="D1103" s="180"/>
      <c r="E1103" s="180"/>
      <c r="F1103" s="180"/>
      <c r="G1103" s="180"/>
      <c r="H1103" s="180"/>
    </row>
    <row r="1104" spans="1:8" x14ac:dyDescent="0.2">
      <c r="A1104" s="180" t="s">
        <v>9</v>
      </c>
      <c r="B1104" s="180" t="s">
        <v>365</v>
      </c>
      <c r="C1104" s="180">
        <v>3719970</v>
      </c>
      <c r="D1104" s="180">
        <v>15000</v>
      </c>
      <c r="E1104" s="180">
        <v>50700</v>
      </c>
      <c r="F1104" s="180">
        <v>0</v>
      </c>
      <c r="G1104" s="180">
        <v>0</v>
      </c>
      <c r="H1104" s="180">
        <v>0</v>
      </c>
    </row>
    <row r="1105" spans="1:8" x14ac:dyDescent="0.2">
      <c r="A1105" s="180" t="s">
        <v>9</v>
      </c>
      <c r="B1105" s="180" t="s">
        <v>447</v>
      </c>
      <c r="C1105" s="180"/>
      <c r="D1105" s="180"/>
      <c r="E1105" s="180"/>
      <c r="F1105" s="180"/>
      <c r="G1105" s="180"/>
      <c r="H1105" s="180"/>
    </row>
    <row r="1106" spans="1:8" x14ac:dyDescent="0.2">
      <c r="A1106" s="180" t="s">
        <v>9</v>
      </c>
      <c r="B1106" s="180" t="s">
        <v>366</v>
      </c>
      <c r="C1106" s="180">
        <v>3719970</v>
      </c>
      <c r="D1106" s="180">
        <v>15000</v>
      </c>
      <c r="E1106" s="180">
        <v>50700</v>
      </c>
      <c r="F1106" s="180">
        <v>0</v>
      </c>
      <c r="G1106" s="180">
        <v>0</v>
      </c>
      <c r="H1106" s="180">
        <v>0</v>
      </c>
    </row>
    <row r="1107" spans="1:8" x14ac:dyDescent="0.2">
      <c r="A1107" s="180" t="s">
        <v>9</v>
      </c>
      <c r="B1107" s="180" t="s">
        <v>367</v>
      </c>
      <c r="C1107" s="180">
        <v>618311.66999999993</v>
      </c>
      <c r="D1107" s="180">
        <v>16062.420000000002</v>
      </c>
      <c r="E1107" s="180">
        <v>167642.72</v>
      </c>
      <c r="F1107" s="180">
        <v>0</v>
      </c>
      <c r="G1107" s="180">
        <v>0</v>
      </c>
      <c r="H1107" s="180">
        <v>0</v>
      </c>
    </row>
    <row r="1108" spans="1:8" x14ac:dyDescent="0.2">
      <c r="A1108" s="180" t="s">
        <v>9</v>
      </c>
      <c r="B1108" s="180" t="s">
        <v>368</v>
      </c>
      <c r="C1108" s="180">
        <v>4338281.67</v>
      </c>
      <c r="D1108" s="180">
        <v>31062.42</v>
      </c>
      <c r="E1108" s="180">
        <v>218342.72</v>
      </c>
      <c r="F1108" s="180">
        <v>0</v>
      </c>
      <c r="G1108" s="180">
        <v>0</v>
      </c>
      <c r="H1108" s="180">
        <v>0</v>
      </c>
    </row>
    <row r="1109" spans="1:8" x14ac:dyDescent="0.2">
      <c r="A1109" s="180" t="s">
        <v>10</v>
      </c>
      <c r="B1109" s="180" t="s">
        <v>333</v>
      </c>
      <c r="C1109" s="180">
        <v>6963435</v>
      </c>
      <c r="D1109" s="180"/>
      <c r="E1109" s="180">
        <v>378382</v>
      </c>
      <c r="F1109" s="180">
        <v>0</v>
      </c>
      <c r="G1109" s="180">
        <v>0</v>
      </c>
      <c r="H1109" s="180">
        <v>0</v>
      </c>
    </row>
    <row r="1110" spans="1:8" x14ac:dyDescent="0.2">
      <c r="A1110" s="180" t="s">
        <v>10</v>
      </c>
      <c r="B1110" s="180" t="s">
        <v>334</v>
      </c>
      <c r="C1110" s="180">
        <v>397752</v>
      </c>
      <c r="D1110" s="180"/>
      <c r="E1110" s="180">
        <v>21618</v>
      </c>
      <c r="F1110" s="180">
        <v>0</v>
      </c>
      <c r="G1110" s="180">
        <v>0</v>
      </c>
      <c r="H1110" s="180">
        <v>0</v>
      </c>
    </row>
    <row r="1111" spans="1:8" x14ac:dyDescent="0.2">
      <c r="A1111" s="180" t="s">
        <v>10</v>
      </c>
      <c r="B1111" s="180" t="s">
        <v>335</v>
      </c>
      <c r="C1111" s="180">
        <v>675975</v>
      </c>
      <c r="D1111" s="180"/>
      <c r="E1111" s="180"/>
      <c r="F1111" s="180"/>
      <c r="G1111" s="180"/>
      <c r="H1111" s="180"/>
    </row>
    <row r="1112" spans="1:8" x14ac:dyDescent="0.2">
      <c r="A1112" s="180" t="s">
        <v>10</v>
      </c>
      <c r="B1112" s="180" t="s">
        <v>336</v>
      </c>
      <c r="C1112" s="180">
        <v>1350000</v>
      </c>
      <c r="D1112" s="180"/>
      <c r="E1112" s="180"/>
      <c r="F1112" s="180"/>
      <c r="G1112" s="180"/>
      <c r="H1112" s="180"/>
    </row>
    <row r="1113" spans="1:8" x14ac:dyDescent="0.2">
      <c r="A1113" s="180" t="s">
        <v>10</v>
      </c>
      <c r="B1113" s="180" t="s">
        <v>337</v>
      </c>
      <c r="C1113" s="180">
        <v>8500</v>
      </c>
      <c r="D1113" s="180">
        <v>500</v>
      </c>
      <c r="E1113" s="180">
        <v>1500</v>
      </c>
      <c r="F1113" s="180"/>
      <c r="G1113" s="180"/>
      <c r="H1113" s="180"/>
    </row>
    <row r="1114" spans="1:8" x14ac:dyDescent="0.2">
      <c r="A1114" s="180" t="s">
        <v>10</v>
      </c>
      <c r="B1114" s="180" t="s">
        <v>338</v>
      </c>
      <c r="C1114" s="180"/>
      <c r="D1114" s="180"/>
      <c r="E1114" s="180"/>
      <c r="F1114" s="180"/>
      <c r="G1114" s="180"/>
      <c r="H1114" s="180"/>
    </row>
    <row r="1115" spans="1:8" x14ac:dyDescent="0.2">
      <c r="A1115" s="180" t="s">
        <v>10</v>
      </c>
      <c r="B1115" s="180" t="s">
        <v>339</v>
      </c>
      <c r="C1115" s="180">
        <v>200000</v>
      </c>
      <c r="D1115" s="180">
        <v>275000</v>
      </c>
      <c r="E1115" s="180"/>
      <c r="F1115" s="180"/>
      <c r="G1115" s="180"/>
      <c r="H1115" s="180"/>
    </row>
    <row r="1116" spans="1:8" x14ac:dyDescent="0.2">
      <c r="A1116" s="180" t="s">
        <v>10</v>
      </c>
      <c r="B1116" s="180" t="s">
        <v>340</v>
      </c>
      <c r="C1116" s="180">
        <v>140000</v>
      </c>
      <c r="D1116" s="180">
        <v>220000</v>
      </c>
      <c r="E1116" s="180">
        <v>10000</v>
      </c>
      <c r="F1116" s="180"/>
      <c r="G1116" s="180"/>
      <c r="H1116" s="180"/>
    </row>
    <row r="1117" spans="1:8" x14ac:dyDescent="0.2">
      <c r="A1117" s="180" t="s">
        <v>10</v>
      </c>
      <c r="B1117" s="180" t="s">
        <v>341</v>
      </c>
      <c r="C1117" s="180"/>
      <c r="D1117" s="180"/>
      <c r="E1117" s="180"/>
      <c r="F1117" s="180"/>
      <c r="G1117" s="180"/>
      <c r="H1117" s="180"/>
    </row>
    <row r="1118" spans="1:8" x14ac:dyDescent="0.2">
      <c r="A1118" s="180" t="s">
        <v>10</v>
      </c>
      <c r="B1118" s="180" t="s">
        <v>342</v>
      </c>
      <c r="C1118" s="180">
        <v>7067560</v>
      </c>
      <c r="D1118" s="180"/>
      <c r="E1118" s="180"/>
      <c r="F1118" s="180"/>
      <c r="G1118" s="180"/>
      <c r="H1118" s="180"/>
    </row>
    <row r="1119" spans="1:8" x14ac:dyDescent="0.2">
      <c r="A1119" s="180" t="s">
        <v>10</v>
      </c>
      <c r="B1119" s="180" t="s">
        <v>343</v>
      </c>
      <c r="C1119" s="180">
        <v>21252</v>
      </c>
      <c r="D1119" s="180"/>
      <c r="E1119" s="180"/>
      <c r="F1119" s="180"/>
      <c r="G1119" s="180"/>
      <c r="H1119" s="180"/>
    </row>
    <row r="1120" spans="1:8" x14ac:dyDescent="0.2">
      <c r="A1120" s="180" t="s">
        <v>10</v>
      </c>
      <c r="B1120" s="180" t="s">
        <v>344</v>
      </c>
      <c r="C1120" s="180">
        <v>120000</v>
      </c>
      <c r="D1120" s="180"/>
      <c r="E1120" s="180"/>
      <c r="F1120" s="180"/>
      <c r="G1120" s="180"/>
      <c r="H1120" s="180"/>
    </row>
    <row r="1121" spans="1:8" x14ac:dyDescent="0.2">
      <c r="A1121" s="180" t="s">
        <v>10</v>
      </c>
      <c r="B1121" s="180" t="s">
        <v>475</v>
      </c>
      <c r="C1121" s="180">
        <v>150957</v>
      </c>
      <c r="D1121" s="180"/>
      <c r="E1121" s="180">
        <v>8202</v>
      </c>
      <c r="F1121" s="180">
        <v>0</v>
      </c>
      <c r="G1121" s="180">
        <v>0</v>
      </c>
      <c r="H1121" s="180">
        <v>0</v>
      </c>
    </row>
    <row r="1122" spans="1:8" x14ac:dyDescent="0.2">
      <c r="A1122" s="180" t="s">
        <v>10</v>
      </c>
      <c r="B1122" s="180" t="s">
        <v>332</v>
      </c>
      <c r="C1122" s="180">
        <v>150000</v>
      </c>
      <c r="D1122" s="180"/>
      <c r="E1122" s="180"/>
      <c r="F1122" s="180"/>
      <c r="G1122" s="180"/>
      <c r="H1122" s="180"/>
    </row>
    <row r="1123" spans="1:8" x14ac:dyDescent="0.2">
      <c r="A1123" s="180" t="s">
        <v>10</v>
      </c>
      <c r="B1123" s="180" t="s">
        <v>407</v>
      </c>
      <c r="C1123" s="180">
        <v>75000</v>
      </c>
      <c r="D1123" s="180"/>
      <c r="E1123" s="180"/>
      <c r="F1123" s="180"/>
      <c r="G1123" s="180"/>
      <c r="H1123" s="180"/>
    </row>
    <row r="1124" spans="1:8" x14ac:dyDescent="0.2">
      <c r="A1124" s="180" t="s">
        <v>10</v>
      </c>
      <c r="B1124" s="180" t="s">
        <v>345</v>
      </c>
      <c r="C1124" s="180">
        <v>17320431</v>
      </c>
      <c r="D1124" s="180">
        <v>495500</v>
      </c>
      <c r="E1124" s="180">
        <v>419702</v>
      </c>
      <c r="F1124" s="180">
        <v>0</v>
      </c>
      <c r="G1124" s="180">
        <v>0</v>
      </c>
      <c r="H1124" s="180">
        <v>0</v>
      </c>
    </row>
    <row r="1125" spans="1:8" x14ac:dyDescent="0.2">
      <c r="A1125" s="180" t="s">
        <v>10</v>
      </c>
      <c r="B1125" s="180" t="s">
        <v>346</v>
      </c>
      <c r="C1125" s="180"/>
      <c r="D1125" s="180"/>
      <c r="E1125" s="180"/>
      <c r="F1125" s="180"/>
      <c r="G1125" s="180"/>
      <c r="H1125" s="180"/>
    </row>
    <row r="1126" spans="1:8" x14ac:dyDescent="0.2">
      <c r="A1126" s="180" t="s">
        <v>10</v>
      </c>
      <c r="B1126" s="180" t="s">
        <v>446</v>
      </c>
      <c r="C1126" s="180"/>
      <c r="D1126" s="180"/>
      <c r="E1126" s="180"/>
      <c r="F1126" s="180"/>
      <c r="G1126" s="180"/>
      <c r="H1126" s="180"/>
    </row>
    <row r="1127" spans="1:8" x14ac:dyDescent="0.2">
      <c r="A1127" s="180" t="s">
        <v>10</v>
      </c>
      <c r="B1127" s="180" t="s">
        <v>347</v>
      </c>
      <c r="C1127" s="180"/>
      <c r="D1127" s="180"/>
      <c r="E1127" s="180"/>
      <c r="F1127" s="180"/>
      <c r="G1127" s="180"/>
      <c r="H1127" s="180"/>
    </row>
    <row r="1128" spans="1:8" x14ac:dyDescent="0.2">
      <c r="A1128" s="180" t="s">
        <v>10</v>
      </c>
      <c r="B1128" s="180" t="s">
        <v>348</v>
      </c>
      <c r="C1128" s="180">
        <v>17320431</v>
      </c>
      <c r="D1128" s="180">
        <v>495500</v>
      </c>
      <c r="E1128" s="180">
        <v>419702</v>
      </c>
      <c r="F1128" s="180">
        <v>0</v>
      </c>
      <c r="G1128" s="180">
        <v>0</v>
      </c>
      <c r="H1128" s="180">
        <v>0</v>
      </c>
    </row>
    <row r="1129" spans="1:8" x14ac:dyDescent="0.2">
      <c r="A1129" s="180" t="s">
        <v>10</v>
      </c>
      <c r="B1129" s="180" t="s">
        <v>349</v>
      </c>
      <c r="C1129" s="180">
        <v>2273675.7899999991</v>
      </c>
      <c r="D1129" s="180">
        <v>165418.03000000003</v>
      </c>
      <c r="E1129" s="180">
        <v>551061.61</v>
      </c>
      <c r="F1129" s="180">
        <v>0</v>
      </c>
      <c r="G1129" s="180">
        <v>0</v>
      </c>
      <c r="H1129" s="180">
        <v>0</v>
      </c>
    </row>
    <row r="1130" spans="1:8" x14ac:dyDescent="0.2">
      <c r="A1130" s="180" t="s">
        <v>10</v>
      </c>
      <c r="B1130" s="180" t="s">
        <v>350</v>
      </c>
      <c r="C1130" s="180">
        <v>19594106.789999999</v>
      </c>
      <c r="D1130" s="180">
        <v>660918.03</v>
      </c>
      <c r="E1130" s="180">
        <v>970763.61</v>
      </c>
      <c r="F1130" s="180">
        <v>0</v>
      </c>
      <c r="G1130" s="180">
        <v>0</v>
      </c>
      <c r="H1130" s="180">
        <v>0</v>
      </c>
    </row>
    <row r="1131" spans="1:8" x14ac:dyDescent="0.2">
      <c r="A1131" s="180" t="s">
        <v>10</v>
      </c>
      <c r="B1131" s="180" t="s">
        <v>376</v>
      </c>
      <c r="C1131" s="180"/>
      <c r="D1131" s="180"/>
      <c r="E1131" s="180"/>
      <c r="F1131" s="180"/>
      <c r="G1131" s="180"/>
      <c r="H1131" s="180"/>
    </row>
    <row r="1132" spans="1:8" x14ac:dyDescent="0.2">
      <c r="A1132" s="180" t="s">
        <v>10</v>
      </c>
      <c r="B1132" s="180" t="s">
        <v>377</v>
      </c>
      <c r="C1132" s="180">
        <v>12242139</v>
      </c>
      <c r="D1132" s="180">
        <v>450000</v>
      </c>
      <c r="E1132" s="180">
        <v>350000</v>
      </c>
      <c r="F1132" s="180"/>
      <c r="G1132" s="180"/>
      <c r="H1132" s="180"/>
    </row>
    <row r="1133" spans="1:8" x14ac:dyDescent="0.2">
      <c r="A1133" s="180" t="s">
        <v>10</v>
      </c>
      <c r="B1133" s="180" t="s">
        <v>352</v>
      </c>
      <c r="C1133" s="180">
        <v>280000</v>
      </c>
      <c r="D1133" s="180"/>
      <c r="E1133" s="180"/>
      <c r="F1133" s="180"/>
      <c r="G1133" s="180"/>
      <c r="H1133" s="180"/>
    </row>
    <row r="1134" spans="1:8" x14ac:dyDescent="0.2">
      <c r="A1134" s="180" t="s">
        <v>10</v>
      </c>
      <c r="B1134" s="180" t="s">
        <v>353</v>
      </c>
      <c r="C1134" s="180">
        <v>85000</v>
      </c>
      <c r="D1134" s="180"/>
      <c r="E1134" s="180"/>
      <c r="F1134" s="180"/>
      <c r="G1134" s="180"/>
      <c r="H1134" s="180"/>
    </row>
    <row r="1135" spans="1:8" x14ac:dyDescent="0.2">
      <c r="A1135" s="180" t="s">
        <v>10</v>
      </c>
      <c r="B1135" s="180" t="s">
        <v>354</v>
      </c>
      <c r="C1135" s="180">
        <v>160000</v>
      </c>
      <c r="D1135" s="180"/>
      <c r="E1135" s="180"/>
      <c r="F1135" s="180"/>
      <c r="G1135" s="180"/>
      <c r="H1135" s="180"/>
    </row>
    <row r="1136" spans="1:8" x14ac:dyDescent="0.2">
      <c r="A1136" s="180" t="s">
        <v>10</v>
      </c>
      <c r="B1136" s="180" t="s">
        <v>408</v>
      </c>
      <c r="C1136" s="180">
        <v>800000</v>
      </c>
      <c r="D1136" s="180"/>
      <c r="E1136" s="180"/>
      <c r="F1136" s="180"/>
      <c r="G1136" s="180"/>
      <c r="H1136" s="180"/>
    </row>
    <row r="1137" spans="1:8" x14ac:dyDescent="0.2">
      <c r="A1137" s="180" t="s">
        <v>10</v>
      </c>
      <c r="B1137" s="180" t="s">
        <v>423</v>
      </c>
      <c r="C1137" s="180">
        <v>400000</v>
      </c>
      <c r="D1137" s="180"/>
      <c r="E1137" s="180"/>
      <c r="F1137" s="180"/>
      <c r="G1137" s="180"/>
      <c r="H1137" s="180"/>
    </row>
    <row r="1138" spans="1:8" x14ac:dyDescent="0.2">
      <c r="A1138" s="180" t="s">
        <v>10</v>
      </c>
      <c r="B1138" s="180" t="s">
        <v>355</v>
      </c>
      <c r="C1138" s="180">
        <v>1605331</v>
      </c>
      <c r="D1138" s="180"/>
      <c r="E1138" s="180">
        <v>35000</v>
      </c>
      <c r="F1138" s="180"/>
      <c r="G1138" s="180"/>
      <c r="H1138" s="180"/>
    </row>
    <row r="1139" spans="1:8" x14ac:dyDescent="0.2">
      <c r="A1139" s="180" t="s">
        <v>10</v>
      </c>
      <c r="B1139" s="180" t="s">
        <v>356</v>
      </c>
      <c r="C1139" s="180">
        <v>800000</v>
      </c>
      <c r="D1139" s="180"/>
      <c r="E1139" s="180"/>
      <c r="F1139" s="180"/>
      <c r="G1139" s="180"/>
      <c r="H1139" s="180"/>
    </row>
    <row r="1140" spans="1:8" x14ac:dyDescent="0.2">
      <c r="A1140" s="180" t="s">
        <v>10</v>
      </c>
      <c r="B1140" s="180" t="s">
        <v>409</v>
      </c>
      <c r="C1140" s="180"/>
      <c r="D1140" s="180"/>
      <c r="E1140" s="180"/>
      <c r="F1140" s="180"/>
      <c r="G1140" s="180"/>
      <c r="H1140" s="180"/>
    </row>
    <row r="1141" spans="1:8" x14ac:dyDescent="0.2">
      <c r="A1141" s="180" t="s">
        <v>10</v>
      </c>
      <c r="B1141" s="180" t="s">
        <v>378</v>
      </c>
      <c r="C1141" s="180"/>
      <c r="D1141" s="180"/>
      <c r="E1141" s="180"/>
      <c r="F1141" s="180"/>
      <c r="G1141" s="180"/>
      <c r="H1141" s="180"/>
    </row>
    <row r="1142" spans="1:8" x14ac:dyDescent="0.2">
      <c r="A1142" s="180" t="s">
        <v>10</v>
      </c>
      <c r="B1142" s="180" t="s">
        <v>360</v>
      </c>
      <c r="C1142" s="180"/>
      <c r="D1142" s="180"/>
      <c r="E1142" s="180"/>
      <c r="F1142" s="180"/>
      <c r="G1142" s="180"/>
      <c r="H1142" s="180"/>
    </row>
    <row r="1143" spans="1:8" x14ac:dyDescent="0.2">
      <c r="A1143" s="180" t="s">
        <v>10</v>
      </c>
      <c r="B1143" s="180" t="s">
        <v>379</v>
      </c>
      <c r="C1143" s="180"/>
      <c r="D1143" s="180"/>
      <c r="E1143" s="180"/>
      <c r="F1143" s="180"/>
      <c r="G1143" s="180"/>
      <c r="H1143" s="180"/>
    </row>
    <row r="1144" spans="1:8" x14ac:dyDescent="0.2">
      <c r="A1144" s="180" t="s">
        <v>10</v>
      </c>
      <c r="B1144" s="180" t="s">
        <v>362</v>
      </c>
      <c r="C1144" s="180">
        <v>688819</v>
      </c>
      <c r="D1144" s="180"/>
      <c r="E1144" s="180"/>
      <c r="F1144" s="180"/>
      <c r="G1144" s="180"/>
      <c r="H1144" s="180"/>
    </row>
    <row r="1145" spans="1:8" x14ac:dyDescent="0.2">
      <c r="A1145" s="180" t="s">
        <v>10</v>
      </c>
      <c r="B1145" s="180" t="s">
        <v>365</v>
      </c>
      <c r="C1145" s="180">
        <v>17061289</v>
      </c>
      <c r="D1145" s="180">
        <v>450000</v>
      </c>
      <c r="E1145" s="180">
        <v>385000</v>
      </c>
      <c r="F1145" s="180">
        <v>0</v>
      </c>
      <c r="G1145" s="180">
        <v>0</v>
      </c>
      <c r="H1145" s="180">
        <v>0</v>
      </c>
    </row>
    <row r="1146" spans="1:8" x14ac:dyDescent="0.2">
      <c r="A1146" s="180" t="s">
        <v>10</v>
      </c>
      <c r="B1146" s="180" t="s">
        <v>447</v>
      </c>
      <c r="C1146" s="180"/>
      <c r="D1146" s="180"/>
      <c r="E1146" s="180"/>
      <c r="F1146" s="180"/>
      <c r="G1146" s="180"/>
      <c r="H1146" s="180"/>
    </row>
    <row r="1147" spans="1:8" x14ac:dyDescent="0.2">
      <c r="A1147" s="180" t="s">
        <v>10</v>
      </c>
      <c r="B1147" s="180" t="s">
        <v>366</v>
      </c>
      <c r="C1147" s="180">
        <v>17061289</v>
      </c>
      <c r="D1147" s="180">
        <v>450000</v>
      </c>
      <c r="E1147" s="180">
        <v>385000</v>
      </c>
      <c r="F1147" s="180">
        <v>0</v>
      </c>
      <c r="G1147" s="180">
        <v>0</v>
      </c>
      <c r="H1147" s="180">
        <v>0</v>
      </c>
    </row>
    <row r="1148" spans="1:8" x14ac:dyDescent="0.2">
      <c r="A1148" s="180" t="s">
        <v>10</v>
      </c>
      <c r="B1148" s="180" t="s">
        <v>367</v>
      </c>
      <c r="C1148" s="180">
        <v>2532817.7899999991</v>
      </c>
      <c r="D1148" s="180">
        <v>210918.03000000003</v>
      </c>
      <c r="E1148" s="180">
        <v>585763.61</v>
      </c>
      <c r="F1148" s="180">
        <v>0</v>
      </c>
      <c r="G1148" s="180">
        <v>0</v>
      </c>
      <c r="H1148" s="180">
        <v>0</v>
      </c>
    </row>
    <row r="1149" spans="1:8" x14ac:dyDescent="0.2">
      <c r="A1149" s="180" t="s">
        <v>10</v>
      </c>
      <c r="B1149" s="180" t="s">
        <v>368</v>
      </c>
      <c r="C1149" s="180">
        <v>19594106.789999999</v>
      </c>
      <c r="D1149" s="180">
        <v>660918.03</v>
      </c>
      <c r="E1149" s="180">
        <v>970763.61</v>
      </c>
      <c r="F1149" s="180">
        <v>0</v>
      </c>
      <c r="G1149" s="180">
        <v>0</v>
      </c>
      <c r="H1149" s="180">
        <v>0</v>
      </c>
    </row>
    <row r="1150" spans="1:8" x14ac:dyDescent="0.2">
      <c r="A1150" s="180" t="s">
        <v>11</v>
      </c>
      <c r="B1150" s="180" t="s">
        <v>333</v>
      </c>
      <c r="C1150" s="180">
        <v>4432258</v>
      </c>
      <c r="D1150" s="180"/>
      <c r="E1150" s="180">
        <v>292489</v>
      </c>
      <c r="F1150" s="180">
        <v>0</v>
      </c>
      <c r="G1150" s="180">
        <v>0</v>
      </c>
      <c r="H1150" s="180">
        <v>0</v>
      </c>
    </row>
    <row r="1151" spans="1:8" x14ac:dyDescent="0.2">
      <c r="A1151" s="180" t="s">
        <v>11</v>
      </c>
      <c r="B1151" s="180" t="s">
        <v>334</v>
      </c>
      <c r="C1151" s="180">
        <v>38015</v>
      </c>
      <c r="D1151" s="180"/>
      <c r="E1151" s="180">
        <v>2511</v>
      </c>
      <c r="F1151" s="180">
        <v>0</v>
      </c>
      <c r="G1151" s="180">
        <v>0</v>
      </c>
      <c r="H1151" s="180">
        <v>0</v>
      </c>
    </row>
    <row r="1152" spans="1:8" x14ac:dyDescent="0.2">
      <c r="A1152" s="180" t="s">
        <v>11</v>
      </c>
      <c r="B1152" s="180" t="s">
        <v>335</v>
      </c>
      <c r="C1152" s="180">
        <v>0</v>
      </c>
      <c r="D1152" s="180"/>
      <c r="E1152" s="180"/>
      <c r="F1152" s="180"/>
      <c r="G1152" s="180"/>
      <c r="H1152" s="180"/>
    </row>
    <row r="1153" spans="1:8" x14ac:dyDescent="0.2">
      <c r="A1153" s="180" t="s">
        <v>11</v>
      </c>
      <c r="B1153" s="180" t="s">
        <v>336</v>
      </c>
      <c r="C1153" s="180">
        <v>349000</v>
      </c>
      <c r="D1153" s="180"/>
      <c r="E1153" s="180"/>
      <c r="F1153" s="180"/>
      <c r="G1153" s="180"/>
      <c r="H1153" s="180"/>
    </row>
    <row r="1154" spans="1:8" x14ac:dyDescent="0.2">
      <c r="A1154" s="180" t="s">
        <v>11</v>
      </c>
      <c r="B1154" s="180" t="s">
        <v>337</v>
      </c>
      <c r="C1154" s="180">
        <v>32000</v>
      </c>
      <c r="D1154" s="180">
        <v>1000</v>
      </c>
      <c r="E1154" s="180">
        <v>5000</v>
      </c>
      <c r="F1154" s="180"/>
      <c r="G1154" s="180"/>
      <c r="H1154" s="180"/>
    </row>
    <row r="1155" spans="1:8" x14ac:dyDescent="0.2">
      <c r="A1155" s="180" t="s">
        <v>11</v>
      </c>
      <c r="B1155" s="180" t="s">
        <v>338</v>
      </c>
      <c r="C1155" s="180"/>
      <c r="D1155" s="180"/>
      <c r="E1155" s="180"/>
      <c r="F1155" s="180"/>
      <c r="G1155" s="180"/>
      <c r="H1155" s="180"/>
    </row>
    <row r="1156" spans="1:8" x14ac:dyDescent="0.2">
      <c r="A1156" s="180" t="s">
        <v>11</v>
      </c>
      <c r="B1156" s="180" t="s">
        <v>339</v>
      </c>
      <c r="C1156" s="180">
        <v>13000</v>
      </c>
      <c r="D1156" s="180">
        <v>162000</v>
      </c>
      <c r="E1156" s="180"/>
      <c r="F1156" s="180"/>
      <c r="G1156" s="180"/>
      <c r="H1156" s="180"/>
    </row>
    <row r="1157" spans="1:8" x14ac:dyDescent="0.2">
      <c r="A1157" s="180" t="s">
        <v>11</v>
      </c>
      <c r="B1157" s="180" t="s">
        <v>340</v>
      </c>
      <c r="C1157" s="180">
        <v>286000</v>
      </c>
      <c r="D1157" s="180">
        <v>126000</v>
      </c>
      <c r="E1157" s="180">
        <v>32000</v>
      </c>
      <c r="F1157" s="180"/>
      <c r="G1157" s="180"/>
      <c r="H1157" s="180"/>
    </row>
    <row r="1158" spans="1:8" x14ac:dyDescent="0.2">
      <c r="A1158" s="180" t="s">
        <v>11</v>
      </c>
      <c r="B1158" s="180" t="s">
        <v>341</v>
      </c>
      <c r="C1158" s="180"/>
      <c r="D1158" s="180"/>
      <c r="E1158" s="180"/>
      <c r="F1158" s="180"/>
      <c r="G1158" s="180"/>
      <c r="H1158" s="180"/>
    </row>
    <row r="1159" spans="1:8" x14ac:dyDescent="0.2">
      <c r="A1159" s="180" t="s">
        <v>11</v>
      </c>
      <c r="B1159" s="180" t="s">
        <v>342</v>
      </c>
      <c r="C1159" s="180">
        <v>6674269</v>
      </c>
      <c r="D1159" s="180"/>
      <c r="E1159" s="180"/>
      <c r="F1159" s="180"/>
      <c r="G1159" s="180"/>
      <c r="H1159" s="180"/>
    </row>
    <row r="1160" spans="1:8" x14ac:dyDescent="0.2">
      <c r="A1160" s="180" t="s">
        <v>11</v>
      </c>
      <c r="B1160" s="180" t="s">
        <v>343</v>
      </c>
      <c r="C1160" s="180">
        <v>0</v>
      </c>
      <c r="D1160" s="180"/>
      <c r="E1160" s="180"/>
      <c r="F1160" s="180"/>
      <c r="G1160" s="180"/>
      <c r="H1160" s="180"/>
    </row>
    <row r="1161" spans="1:8" x14ac:dyDescent="0.2">
      <c r="A1161" s="180" t="s">
        <v>11</v>
      </c>
      <c r="B1161" s="180" t="s">
        <v>344</v>
      </c>
      <c r="C1161" s="180">
        <v>116000</v>
      </c>
      <c r="D1161" s="180"/>
      <c r="E1161" s="180">
        <v>200</v>
      </c>
      <c r="F1161" s="180"/>
      <c r="G1161" s="180"/>
      <c r="H1161" s="180"/>
    </row>
    <row r="1162" spans="1:8" x14ac:dyDescent="0.2">
      <c r="A1162" s="180" t="s">
        <v>11</v>
      </c>
      <c r="B1162" s="180" t="s">
        <v>475</v>
      </c>
      <c r="C1162" s="180">
        <v>52150</v>
      </c>
      <c r="D1162" s="180"/>
      <c r="E1162" s="180">
        <v>3441</v>
      </c>
      <c r="F1162" s="180">
        <v>0</v>
      </c>
      <c r="G1162" s="180">
        <v>0</v>
      </c>
      <c r="H1162" s="180">
        <v>0</v>
      </c>
    </row>
    <row r="1163" spans="1:8" x14ac:dyDescent="0.2">
      <c r="A1163" s="180" t="s">
        <v>11</v>
      </c>
      <c r="B1163" s="180" t="s">
        <v>332</v>
      </c>
      <c r="C1163" s="180">
        <v>242000</v>
      </c>
      <c r="D1163" s="180"/>
      <c r="E1163" s="180"/>
      <c r="F1163" s="180"/>
      <c r="G1163" s="180"/>
      <c r="H1163" s="180"/>
    </row>
    <row r="1164" spans="1:8" x14ac:dyDescent="0.2">
      <c r="A1164" s="180" t="s">
        <v>11</v>
      </c>
      <c r="B1164" s="180" t="s">
        <v>407</v>
      </c>
      <c r="C1164" s="180">
        <v>490000</v>
      </c>
      <c r="D1164" s="180"/>
      <c r="E1164" s="180"/>
      <c r="F1164" s="180"/>
      <c r="G1164" s="180"/>
      <c r="H1164" s="180"/>
    </row>
    <row r="1165" spans="1:8" x14ac:dyDescent="0.2">
      <c r="A1165" s="180" t="s">
        <v>11</v>
      </c>
      <c r="B1165" s="180" t="s">
        <v>345</v>
      </c>
      <c r="C1165" s="180">
        <v>12724692</v>
      </c>
      <c r="D1165" s="180">
        <v>289000</v>
      </c>
      <c r="E1165" s="180">
        <v>335641</v>
      </c>
      <c r="F1165" s="180">
        <v>0</v>
      </c>
      <c r="G1165" s="180">
        <v>0</v>
      </c>
      <c r="H1165" s="180">
        <v>0</v>
      </c>
    </row>
    <row r="1166" spans="1:8" x14ac:dyDescent="0.2">
      <c r="A1166" s="180" t="s">
        <v>11</v>
      </c>
      <c r="B1166" s="180" t="s">
        <v>346</v>
      </c>
      <c r="C1166" s="180"/>
      <c r="D1166" s="180"/>
      <c r="E1166" s="180"/>
      <c r="F1166" s="180"/>
      <c r="G1166" s="180"/>
      <c r="H1166" s="180"/>
    </row>
    <row r="1167" spans="1:8" x14ac:dyDescent="0.2">
      <c r="A1167" s="180" t="s">
        <v>11</v>
      </c>
      <c r="B1167" s="180" t="s">
        <v>446</v>
      </c>
      <c r="C1167" s="180">
        <v>21000</v>
      </c>
      <c r="D1167" s="180">
        <v>9000</v>
      </c>
      <c r="E1167" s="180"/>
      <c r="F1167" s="180"/>
      <c r="G1167" s="180"/>
      <c r="H1167" s="180"/>
    </row>
    <row r="1168" spans="1:8" x14ac:dyDescent="0.2">
      <c r="A1168" s="180" t="s">
        <v>11</v>
      </c>
      <c r="B1168" s="180" t="s">
        <v>347</v>
      </c>
      <c r="C1168" s="180"/>
      <c r="D1168" s="180"/>
      <c r="E1168" s="180"/>
      <c r="F1168" s="180"/>
      <c r="G1168" s="180"/>
      <c r="H1168" s="180"/>
    </row>
    <row r="1169" spans="1:8" x14ac:dyDescent="0.2">
      <c r="A1169" s="180" t="s">
        <v>11</v>
      </c>
      <c r="B1169" s="180" t="s">
        <v>348</v>
      </c>
      <c r="C1169" s="180">
        <v>12745692</v>
      </c>
      <c r="D1169" s="180">
        <v>298000</v>
      </c>
      <c r="E1169" s="180">
        <v>335641</v>
      </c>
      <c r="F1169" s="180">
        <v>0</v>
      </c>
      <c r="G1169" s="180">
        <v>0</v>
      </c>
      <c r="H1169" s="180">
        <v>0</v>
      </c>
    </row>
    <row r="1170" spans="1:8" x14ac:dyDescent="0.2">
      <c r="A1170" s="180" t="s">
        <v>11</v>
      </c>
      <c r="B1170" s="180" t="s">
        <v>349</v>
      </c>
      <c r="C1170" s="180">
        <v>4542908.2699999996</v>
      </c>
      <c r="D1170" s="180">
        <v>170372.23000000004</v>
      </c>
      <c r="E1170" s="180">
        <v>943777.16000000015</v>
      </c>
      <c r="F1170" s="180">
        <v>0</v>
      </c>
      <c r="G1170" s="180">
        <v>0</v>
      </c>
      <c r="H1170" s="180">
        <v>0</v>
      </c>
    </row>
    <row r="1171" spans="1:8" x14ac:dyDescent="0.2">
      <c r="A1171" s="180" t="s">
        <v>11</v>
      </c>
      <c r="B1171" s="180" t="s">
        <v>350</v>
      </c>
      <c r="C1171" s="180">
        <v>17288600.27</v>
      </c>
      <c r="D1171" s="180">
        <v>468372.23</v>
      </c>
      <c r="E1171" s="180">
        <v>1279418.1599999999</v>
      </c>
      <c r="F1171" s="180">
        <v>0</v>
      </c>
      <c r="G1171" s="180">
        <v>0</v>
      </c>
      <c r="H1171" s="180">
        <v>0</v>
      </c>
    </row>
    <row r="1172" spans="1:8" x14ac:dyDescent="0.2">
      <c r="A1172" s="180" t="s">
        <v>11</v>
      </c>
      <c r="B1172" s="180" t="s">
        <v>376</v>
      </c>
      <c r="C1172" s="180"/>
      <c r="D1172" s="180"/>
      <c r="E1172" s="180"/>
      <c r="F1172" s="180"/>
      <c r="G1172" s="180"/>
      <c r="H1172" s="180"/>
    </row>
    <row r="1173" spans="1:8" x14ac:dyDescent="0.2">
      <c r="A1173" s="180" t="s">
        <v>11</v>
      </c>
      <c r="B1173" s="180" t="s">
        <v>377</v>
      </c>
      <c r="C1173" s="180">
        <v>7887800</v>
      </c>
      <c r="D1173" s="180">
        <v>273100</v>
      </c>
      <c r="E1173" s="180">
        <v>123400</v>
      </c>
      <c r="F1173" s="180"/>
      <c r="G1173" s="180"/>
      <c r="H1173" s="180"/>
    </row>
    <row r="1174" spans="1:8" x14ac:dyDescent="0.2">
      <c r="A1174" s="180" t="s">
        <v>11</v>
      </c>
      <c r="B1174" s="180" t="s">
        <v>352</v>
      </c>
      <c r="C1174" s="180">
        <v>595400</v>
      </c>
      <c r="D1174" s="180"/>
      <c r="E1174" s="180">
        <v>2800</v>
      </c>
      <c r="F1174" s="180"/>
      <c r="G1174" s="180"/>
      <c r="H1174" s="180"/>
    </row>
    <row r="1175" spans="1:8" x14ac:dyDescent="0.2">
      <c r="A1175" s="180" t="s">
        <v>11</v>
      </c>
      <c r="B1175" s="180" t="s">
        <v>353</v>
      </c>
      <c r="C1175" s="180">
        <v>753800</v>
      </c>
      <c r="D1175" s="180"/>
      <c r="E1175" s="180">
        <v>2100</v>
      </c>
      <c r="F1175" s="180"/>
      <c r="G1175" s="180"/>
      <c r="H1175" s="180"/>
    </row>
    <row r="1176" spans="1:8" x14ac:dyDescent="0.2">
      <c r="A1176" s="180" t="s">
        <v>11</v>
      </c>
      <c r="B1176" s="180" t="s">
        <v>354</v>
      </c>
      <c r="C1176" s="180">
        <v>425000</v>
      </c>
      <c r="D1176" s="180"/>
      <c r="E1176" s="180">
        <v>2100</v>
      </c>
      <c r="F1176" s="180"/>
      <c r="G1176" s="180"/>
      <c r="H1176" s="180"/>
    </row>
    <row r="1177" spans="1:8" x14ac:dyDescent="0.2">
      <c r="A1177" s="180" t="s">
        <v>11</v>
      </c>
      <c r="B1177" s="180" t="s">
        <v>408</v>
      </c>
      <c r="C1177" s="180">
        <v>803800</v>
      </c>
      <c r="D1177" s="180"/>
      <c r="E1177" s="180">
        <v>4900</v>
      </c>
      <c r="F1177" s="180"/>
      <c r="G1177" s="180"/>
      <c r="H1177" s="180"/>
    </row>
    <row r="1178" spans="1:8" x14ac:dyDescent="0.2">
      <c r="A1178" s="180" t="s">
        <v>11</v>
      </c>
      <c r="B1178" s="180" t="s">
        <v>423</v>
      </c>
      <c r="C1178" s="180">
        <v>188700</v>
      </c>
      <c r="D1178" s="180"/>
      <c r="E1178" s="180">
        <v>1400</v>
      </c>
      <c r="F1178" s="180"/>
      <c r="G1178" s="180"/>
      <c r="H1178" s="180"/>
    </row>
    <row r="1179" spans="1:8" x14ac:dyDescent="0.2">
      <c r="A1179" s="180" t="s">
        <v>11</v>
      </c>
      <c r="B1179" s="180" t="s">
        <v>355</v>
      </c>
      <c r="C1179" s="180">
        <v>1081200</v>
      </c>
      <c r="D1179" s="180"/>
      <c r="E1179" s="180">
        <v>115000</v>
      </c>
      <c r="F1179" s="180"/>
      <c r="G1179" s="180"/>
      <c r="H1179" s="180"/>
    </row>
    <row r="1180" spans="1:8" x14ac:dyDescent="0.2">
      <c r="A1180" s="180" t="s">
        <v>11</v>
      </c>
      <c r="B1180" s="180" t="s">
        <v>356</v>
      </c>
      <c r="C1180" s="180">
        <v>561100</v>
      </c>
      <c r="D1180" s="180"/>
      <c r="E1180" s="180">
        <v>48500</v>
      </c>
      <c r="F1180" s="180"/>
      <c r="G1180" s="180"/>
      <c r="H1180" s="180"/>
    </row>
    <row r="1181" spans="1:8" x14ac:dyDescent="0.2">
      <c r="A1181" s="180" t="s">
        <v>11</v>
      </c>
      <c r="B1181" s="180" t="s">
        <v>409</v>
      </c>
      <c r="C1181" s="180"/>
      <c r="D1181" s="180"/>
      <c r="E1181" s="180"/>
      <c r="F1181" s="180"/>
      <c r="G1181" s="180"/>
      <c r="H1181" s="180"/>
    </row>
    <row r="1182" spans="1:8" x14ac:dyDescent="0.2">
      <c r="A1182" s="180" t="s">
        <v>11</v>
      </c>
      <c r="B1182" s="180" t="s">
        <v>378</v>
      </c>
      <c r="C1182" s="180"/>
      <c r="D1182" s="180"/>
      <c r="E1182" s="180">
        <v>2100</v>
      </c>
      <c r="F1182" s="180"/>
      <c r="G1182" s="180"/>
      <c r="H1182" s="180"/>
    </row>
    <row r="1183" spans="1:8" x14ac:dyDescent="0.2">
      <c r="A1183" s="180" t="s">
        <v>11</v>
      </c>
      <c r="B1183" s="180" t="s">
        <v>360</v>
      </c>
      <c r="C1183" s="180"/>
      <c r="D1183" s="180"/>
      <c r="E1183" s="180"/>
      <c r="F1183" s="180"/>
      <c r="G1183" s="180"/>
      <c r="H1183" s="180"/>
    </row>
    <row r="1184" spans="1:8" x14ac:dyDescent="0.2">
      <c r="A1184" s="180" t="s">
        <v>11</v>
      </c>
      <c r="B1184" s="180" t="s">
        <v>379</v>
      </c>
      <c r="C1184" s="180"/>
      <c r="D1184" s="180"/>
      <c r="E1184" s="180"/>
      <c r="F1184" s="180"/>
      <c r="G1184" s="180"/>
      <c r="H1184" s="180"/>
    </row>
    <row r="1185" spans="1:8" x14ac:dyDescent="0.2">
      <c r="A1185" s="180" t="s">
        <v>11</v>
      </c>
      <c r="B1185" s="180" t="s">
        <v>362</v>
      </c>
      <c r="C1185" s="180">
        <v>560736</v>
      </c>
      <c r="D1185" s="180"/>
      <c r="E1185" s="180"/>
      <c r="F1185" s="180"/>
      <c r="G1185" s="180"/>
      <c r="H1185" s="180"/>
    </row>
    <row r="1186" spans="1:8" x14ac:dyDescent="0.2">
      <c r="A1186" s="180" t="s">
        <v>11</v>
      </c>
      <c r="B1186" s="180" t="s">
        <v>365</v>
      </c>
      <c r="C1186" s="180">
        <v>12857536</v>
      </c>
      <c r="D1186" s="180">
        <v>273100</v>
      </c>
      <c r="E1186" s="180">
        <v>302300</v>
      </c>
      <c r="F1186" s="180">
        <v>0</v>
      </c>
      <c r="G1186" s="180">
        <v>0</v>
      </c>
      <c r="H1186" s="180">
        <v>0</v>
      </c>
    </row>
    <row r="1187" spans="1:8" x14ac:dyDescent="0.2">
      <c r="A1187" s="180" t="s">
        <v>11</v>
      </c>
      <c r="B1187" s="180" t="s">
        <v>447</v>
      </c>
      <c r="C1187" s="180">
        <v>4700</v>
      </c>
      <c r="D1187" s="180"/>
      <c r="E1187" s="180"/>
      <c r="F1187" s="180"/>
      <c r="G1187" s="180"/>
      <c r="H1187" s="180"/>
    </row>
    <row r="1188" spans="1:8" x14ac:dyDescent="0.2">
      <c r="A1188" s="180" t="s">
        <v>11</v>
      </c>
      <c r="B1188" s="180" t="s">
        <v>366</v>
      </c>
      <c r="C1188" s="180">
        <v>12862236</v>
      </c>
      <c r="D1188" s="180">
        <v>273100</v>
      </c>
      <c r="E1188" s="180">
        <v>302300</v>
      </c>
      <c r="F1188" s="180">
        <v>0</v>
      </c>
      <c r="G1188" s="180">
        <v>0</v>
      </c>
      <c r="H1188" s="180">
        <v>0</v>
      </c>
    </row>
    <row r="1189" spans="1:8" x14ac:dyDescent="0.2">
      <c r="A1189" s="180" t="s">
        <v>11</v>
      </c>
      <c r="B1189" s="180" t="s">
        <v>367</v>
      </c>
      <c r="C1189" s="180">
        <v>4426364.2699999996</v>
      </c>
      <c r="D1189" s="180">
        <v>195272.23000000004</v>
      </c>
      <c r="E1189" s="180">
        <v>977118.16000000015</v>
      </c>
      <c r="F1189" s="180">
        <v>0</v>
      </c>
      <c r="G1189" s="180">
        <v>0</v>
      </c>
      <c r="H1189" s="180">
        <v>0</v>
      </c>
    </row>
    <row r="1190" spans="1:8" x14ac:dyDescent="0.2">
      <c r="A1190" s="180" t="s">
        <v>11</v>
      </c>
      <c r="B1190" s="180" t="s">
        <v>368</v>
      </c>
      <c r="C1190" s="180">
        <v>17288600.27</v>
      </c>
      <c r="D1190" s="180">
        <v>468372.23</v>
      </c>
      <c r="E1190" s="180">
        <v>1279418.1599999999</v>
      </c>
      <c r="F1190" s="180">
        <v>0</v>
      </c>
      <c r="G1190" s="180">
        <v>0</v>
      </c>
      <c r="H1190" s="180">
        <v>0</v>
      </c>
    </row>
    <row r="1191" spans="1:8" x14ac:dyDescent="0.2">
      <c r="A1191" s="180" t="s">
        <v>12</v>
      </c>
      <c r="B1191" s="180" t="s">
        <v>333</v>
      </c>
      <c r="C1191" s="180">
        <v>2756907</v>
      </c>
      <c r="D1191" s="180"/>
      <c r="E1191" s="180">
        <v>172400</v>
      </c>
      <c r="F1191" s="180">
        <v>0</v>
      </c>
      <c r="G1191" s="180">
        <v>0</v>
      </c>
      <c r="H1191" s="180">
        <v>0</v>
      </c>
    </row>
    <row r="1192" spans="1:8" x14ac:dyDescent="0.2">
      <c r="A1192" s="180" t="s">
        <v>12</v>
      </c>
      <c r="B1192" s="180" t="s">
        <v>334</v>
      </c>
      <c r="C1192" s="180">
        <v>41538</v>
      </c>
      <c r="D1192" s="180"/>
      <c r="E1192" s="180">
        <v>2600</v>
      </c>
      <c r="F1192" s="180">
        <v>0</v>
      </c>
      <c r="G1192" s="180">
        <v>0</v>
      </c>
      <c r="H1192" s="180">
        <v>0</v>
      </c>
    </row>
    <row r="1193" spans="1:8" x14ac:dyDescent="0.2">
      <c r="A1193" s="180" t="s">
        <v>12</v>
      </c>
      <c r="B1193" s="180" t="s">
        <v>335</v>
      </c>
      <c r="C1193" s="180">
        <v>0</v>
      </c>
      <c r="D1193" s="180"/>
      <c r="E1193" s="180"/>
      <c r="F1193" s="180"/>
      <c r="G1193" s="180"/>
      <c r="H1193" s="180"/>
    </row>
    <row r="1194" spans="1:8" x14ac:dyDescent="0.2">
      <c r="A1194" s="180" t="s">
        <v>12</v>
      </c>
      <c r="B1194" s="180" t="s">
        <v>336</v>
      </c>
      <c r="C1194" s="180">
        <v>472473</v>
      </c>
      <c r="D1194" s="180">
        <v>0</v>
      </c>
      <c r="E1194" s="180"/>
      <c r="F1194" s="180"/>
      <c r="G1194" s="180"/>
      <c r="H1194" s="180"/>
    </row>
    <row r="1195" spans="1:8" x14ac:dyDescent="0.2">
      <c r="A1195" s="180" t="s">
        <v>12</v>
      </c>
      <c r="B1195" s="180" t="s">
        <v>337</v>
      </c>
      <c r="C1195" s="180">
        <v>17000</v>
      </c>
      <c r="D1195" s="180">
        <v>150</v>
      </c>
      <c r="E1195" s="180">
        <v>300</v>
      </c>
      <c r="F1195" s="180"/>
      <c r="G1195" s="180"/>
      <c r="H1195" s="180"/>
    </row>
    <row r="1196" spans="1:8" x14ac:dyDescent="0.2">
      <c r="A1196" s="180" t="s">
        <v>12</v>
      </c>
      <c r="B1196" s="180" t="s">
        <v>338</v>
      </c>
      <c r="C1196" s="180"/>
      <c r="D1196" s="180"/>
      <c r="E1196" s="180"/>
      <c r="F1196" s="180"/>
      <c r="G1196" s="180"/>
      <c r="H1196" s="180"/>
    </row>
    <row r="1197" spans="1:8" x14ac:dyDescent="0.2">
      <c r="A1197" s="180" t="s">
        <v>12</v>
      </c>
      <c r="B1197" s="180" t="s">
        <v>339</v>
      </c>
      <c r="C1197" s="180">
        <v>0</v>
      </c>
      <c r="D1197" s="180">
        <v>140000</v>
      </c>
      <c r="E1197" s="180"/>
      <c r="F1197" s="180"/>
      <c r="G1197" s="180"/>
      <c r="H1197" s="180"/>
    </row>
    <row r="1198" spans="1:8" x14ac:dyDescent="0.2">
      <c r="A1198" s="180" t="s">
        <v>12</v>
      </c>
      <c r="B1198" s="180" t="s">
        <v>340</v>
      </c>
      <c r="C1198" s="180">
        <v>145300</v>
      </c>
      <c r="D1198" s="180">
        <v>0</v>
      </c>
      <c r="E1198" s="180">
        <v>5000</v>
      </c>
      <c r="F1198" s="180"/>
      <c r="G1198" s="180"/>
      <c r="H1198" s="180"/>
    </row>
    <row r="1199" spans="1:8" x14ac:dyDescent="0.2">
      <c r="A1199" s="180" t="s">
        <v>12</v>
      </c>
      <c r="B1199" s="180" t="s">
        <v>341</v>
      </c>
      <c r="C1199" s="180">
        <v>0</v>
      </c>
      <c r="D1199" s="180">
        <v>0</v>
      </c>
      <c r="E1199" s="180">
        <v>0</v>
      </c>
      <c r="F1199" s="180"/>
      <c r="G1199" s="180"/>
      <c r="H1199" s="180"/>
    </row>
    <row r="1200" spans="1:8" x14ac:dyDescent="0.2">
      <c r="A1200" s="180" t="s">
        <v>12</v>
      </c>
      <c r="B1200" s="180" t="s">
        <v>342</v>
      </c>
      <c r="C1200" s="180">
        <v>3644123</v>
      </c>
      <c r="D1200" s="180"/>
      <c r="E1200" s="180"/>
      <c r="F1200" s="180"/>
      <c r="G1200" s="180"/>
      <c r="H1200" s="180"/>
    </row>
    <row r="1201" spans="1:8" x14ac:dyDescent="0.2">
      <c r="A1201" s="180" t="s">
        <v>12</v>
      </c>
      <c r="B1201" s="180" t="s">
        <v>343</v>
      </c>
      <c r="C1201" s="180">
        <v>12747</v>
      </c>
      <c r="D1201" s="180"/>
      <c r="E1201" s="180"/>
      <c r="F1201" s="180"/>
      <c r="G1201" s="180"/>
      <c r="H1201" s="180"/>
    </row>
    <row r="1202" spans="1:8" x14ac:dyDescent="0.2">
      <c r="A1202" s="180" t="s">
        <v>12</v>
      </c>
      <c r="B1202" s="180" t="s">
        <v>344</v>
      </c>
      <c r="C1202" s="180">
        <v>17450</v>
      </c>
      <c r="D1202" s="180"/>
      <c r="E1202" s="180">
        <v>68</v>
      </c>
      <c r="F1202" s="180"/>
      <c r="G1202" s="180"/>
      <c r="H1202" s="180"/>
    </row>
    <row r="1203" spans="1:8" x14ac:dyDescent="0.2">
      <c r="A1203" s="180" t="s">
        <v>12</v>
      </c>
      <c r="B1203" s="180" t="s">
        <v>475</v>
      </c>
      <c r="C1203" s="180">
        <v>25809</v>
      </c>
      <c r="D1203" s="180"/>
      <c r="E1203" s="180">
        <v>1615</v>
      </c>
      <c r="F1203" s="180">
        <v>0</v>
      </c>
      <c r="G1203" s="180">
        <v>0</v>
      </c>
      <c r="H1203" s="180">
        <v>0</v>
      </c>
    </row>
    <row r="1204" spans="1:8" x14ac:dyDescent="0.2">
      <c r="A1204" s="180" t="s">
        <v>12</v>
      </c>
      <c r="B1204" s="180" t="s">
        <v>332</v>
      </c>
      <c r="C1204" s="180">
        <v>87000</v>
      </c>
      <c r="D1204" s="180"/>
      <c r="E1204" s="180"/>
      <c r="F1204" s="180"/>
      <c r="G1204" s="180"/>
      <c r="H1204" s="180"/>
    </row>
    <row r="1205" spans="1:8" x14ac:dyDescent="0.2">
      <c r="A1205" s="180" t="s">
        <v>12</v>
      </c>
      <c r="B1205" s="180" t="s">
        <v>407</v>
      </c>
      <c r="C1205" s="180">
        <v>255500</v>
      </c>
      <c r="D1205" s="180"/>
      <c r="E1205" s="180">
        <v>0</v>
      </c>
      <c r="F1205" s="180"/>
      <c r="G1205" s="180"/>
      <c r="H1205" s="180"/>
    </row>
    <row r="1206" spans="1:8" x14ac:dyDescent="0.2">
      <c r="A1206" s="180" t="s">
        <v>12</v>
      </c>
      <c r="B1206" s="180" t="s">
        <v>345</v>
      </c>
      <c r="C1206" s="180">
        <v>7475847</v>
      </c>
      <c r="D1206" s="180">
        <v>140150</v>
      </c>
      <c r="E1206" s="180">
        <v>181983</v>
      </c>
      <c r="F1206" s="180">
        <v>0</v>
      </c>
      <c r="G1206" s="180">
        <v>0</v>
      </c>
      <c r="H1206" s="180">
        <v>0</v>
      </c>
    </row>
    <row r="1207" spans="1:8" x14ac:dyDescent="0.2">
      <c r="A1207" s="180" t="s">
        <v>12</v>
      </c>
      <c r="B1207" s="180" t="s">
        <v>346</v>
      </c>
      <c r="C1207" s="180">
        <v>0</v>
      </c>
      <c r="D1207" s="180"/>
      <c r="E1207" s="180"/>
      <c r="F1207" s="180"/>
      <c r="G1207" s="180"/>
      <c r="H1207" s="180"/>
    </row>
    <row r="1208" spans="1:8" x14ac:dyDescent="0.2">
      <c r="A1208" s="180" t="s">
        <v>12</v>
      </c>
      <c r="B1208" s="180" t="s">
        <v>446</v>
      </c>
      <c r="C1208" s="180">
        <v>0</v>
      </c>
      <c r="D1208" s="180">
        <v>0</v>
      </c>
      <c r="E1208" s="180">
        <v>0</v>
      </c>
      <c r="F1208" s="180"/>
      <c r="G1208" s="180"/>
      <c r="H1208" s="180"/>
    </row>
    <row r="1209" spans="1:8" x14ac:dyDescent="0.2">
      <c r="A1209" s="180" t="s">
        <v>12</v>
      </c>
      <c r="B1209" s="180" t="s">
        <v>347</v>
      </c>
      <c r="C1209" s="180">
        <v>0</v>
      </c>
      <c r="D1209" s="180">
        <v>0</v>
      </c>
      <c r="E1209" s="180"/>
      <c r="F1209" s="180"/>
      <c r="G1209" s="180"/>
      <c r="H1209" s="180"/>
    </row>
    <row r="1210" spans="1:8" x14ac:dyDescent="0.2">
      <c r="A1210" s="180" t="s">
        <v>12</v>
      </c>
      <c r="B1210" s="180" t="s">
        <v>348</v>
      </c>
      <c r="C1210" s="180">
        <v>7475847</v>
      </c>
      <c r="D1210" s="180">
        <v>140150</v>
      </c>
      <c r="E1210" s="180">
        <v>181983</v>
      </c>
      <c r="F1210" s="180">
        <v>0</v>
      </c>
      <c r="G1210" s="180">
        <v>0</v>
      </c>
      <c r="H1210" s="180">
        <v>0</v>
      </c>
    </row>
    <row r="1211" spans="1:8" x14ac:dyDescent="0.2">
      <c r="A1211" s="180" t="s">
        <v>12</v>
      </c>
      <c r="B1211" s="180" t="s">
        <v>349</v>
      </c>
      <c r="C1211" s="180">
        <v>1158647.0599999989</v>
      </c>
      <c r="D1211" s="180">
        <v>52925.700000000019</v>
      </c>
      <c r="E1211" s="180">
        <v>220671.93000000005</v>
      </c>
      <c r="F1211" s="180">
        <v>0</v>
      </c>
      <c r="G1211" s="180">
        <v>0</v>
      </c>
      <c r="H1211" s="180">
        <v>0</v>
      </c>
    </row>
    <row r="1212" spans="1:8" x14ac:dyDescent="0.2">
      <c r="A1212" s="180" t="s">
        <v>12</v>
      </c>
      <c r="B1212" s="180" t="s">
        <v>350</v>
      </c>
      <c r="C1212" s="180">
        <v>8634494.0599999987</v>
      </c>
      <c r="D1212" s="180">
        <v>193075.7</v>
      </c>
      <c r="E1212" s="180">
        <v>402654.93000000005</v>
      </c>
      <c r="F1212" s="180">
        <v>0</v>
      </c>
      <c r="G1212" s="180">
        <v>0</v>
      </c>
      <c r="H1212" s="180">
        <v>0</v>
      </c>
    </row>
    <row r="1213" spans="1:8" x14ac:dyDescent="0.2">
      <c r="A1213" s="180" t="s">
        <v>12</v>
      </c>
      <c r="B1213" s="180" t="s">
        <v>376</v>
      </c>
      <c r="C1213" s="180"/>
      <c r="D1213" s="180"/>
      <c r="E1213" s="180"/>
      <c r="F1213" s="180"/>
      <c r="G1213" s="180"/>
      <c r="H1213" s="180"/>
    </row>
    <row r="1214" spans="1:8" x14ac:dyDescent="0.2">
      <c r="A1214" s="180" t="s">
        <v>12</v>
      </c>
      <c r="B1214" s="180" t="s">
        <v>377</v>
      </c>
      <c r="C1214" s="180">
        <v>5210200</v>
      </c>
      <c r="D1214" s="180">
        <v>175000</v>
      </c>
      <c r="E1214" s="180">
        <v>15800</v>
      </c>
      <c r="F1214" s="180"/>
      <c r="G1214" s="180"/>
      <c r="H1214" s="180"/>
    </row>
    <row r="1215" spans="1:8" x14ac:dyDescent="0.2">
      <c r="A1215" s="180" t="s">
        <v>12</v>
      </c>
      <c r="B1215" s="180" t="s">
        <v>352</v>
      </c>
      <c r="C1215" s="180">
        <v>103500</v>
      </c>
      <c r="D1215" s="180">
        <v>0</v>
      </c>
      <c r="E1215" s="180">
        <v>0</v>
      </c>
      <c r="F1215" s="180"/>
      <c r="G1215" s="180"/>
      <c r="H1215" s="180"/>
    </row>
    <row r="1216" spans="1:8" x14ac:dyDescent="0.2">
      <c r="A1216" s="180" t="s">
        <v>12</v>
      </c>
      <c r="B1216" s="180" t="s">
        <v>353</v>
      </c>
      <c r="C1216" s="180">
        <v>274300</v>
      </c>
      <c r="D1216" s="180">
        <v>0</v>
      </c>
      <c r="E1216" s="180">
        <v>0</v>
      </c>
      <c r="F1216" s="180"/>
      <c r="G1216" s="180"/>
      <c r="H1216" s="180"/>
    </row>
    <row r="1217" spans="1:8" x14ac:dyDescent="0.2">
      <c r="A1217" s="180" t="s">
        <v>12</v>
      </c>
      <c r="B1217" s="180" t="s">
        <v>354</v>
      </c>
      <c r="C1217" s="180">
        <v>272700</v>
      </c>
      <c r="D1217" s="180">
        <v>0</v>
      </c>
      <c r="E1217" s="180">
        <v>105600</v>
      </c>
      <c r="F1217" s="180"/>
      <c r="G1217" s="180"/>
      <c r="H1217" s="180"/>
    </row>
    <row r="1218" spans="1:8" x14ac:dyDescent="0.2">
      <c r="A1218" s="180" t="s">
        <v>12</v>
      </c>
      <c r="B1218" s="180" t="s">
        <v>408</v>
      </c>
      <c r="C1218" s="180">
        <v>420460</v>
      </c>
      <c r="D1218" s="180">
        <v>0</v>
      </c>
      <c r="E1218" s="180">
        <v>3790</v>
      </c>
      <c r="F1218" s="180"/>
      <c r="G1218" s="180"/>
      <c r="H1218" s="180"/>
    </row>
    <row r="1219" spans="1:8" x14ac:dyDescent="0.2">
      <c r="A1219" s="180" t="s">
        <v>12</v>
      </c>
      <c r="B1219" s="180" t="s">
        <v>423</v>
      </c>
      <c r="C1219" s="180">
        <v>75200</v>
      </c>
      <c r="D1219" s="180">
        <v>0</v>
      </c>
      <c r="E1219" s="180">
        <v>450</v>
      </c>
      <c r="F1219" s="180"/>
      <c r="G1219" s="180"/>
      <c r="H1219" s="180"/>
    </row>
    <row r="1220" spans="1:8" x14ac:dyDescent="0.2">
      <c r="A1220" s="180" t="s">
        <v>12</v>
      </c>
      <c r="B1220" s="180" t="s">
        <v>355</v>
      </c>
      <c r="C1220" s="180">
        <v>529300</v>
      </c>
      <c r="D1220" s="180">
        <v>0</v>
      </c>
      <c r="E1220" s="180">
        <v>73000</v>
      </c>
      <c r="F1220" s="180"/>
      <c r="G1220" s="180"/>
      <c r="H1220" s="180"/>
    </row>
    <row r="1221" spans="1:8" x14ac:dyDescent="0.2">
      <c r="A1221" s="180" t="s">
        <v>12</v>
      </c>
      <c r="B1221" s="180" t="s">
        <v>356</v>
      </c>
      <c r="C1221" s="180">
        <v>441600</v>
      </c>
      <c r="D1221" s="180">
        <v>0</v>
      </c>
      <c r="E1221" s="180">
        <v>28700</v>
      </c>
      <c r="F1221" s="180"/>
      <c r="G1221" s="180"/>
      <c r="H1221" s="180"/>
    </row>
    <row r="1222" spans="1:8" x14ac:dyDescent="0.2">
      <c r="A1222" s="180" t="s">
        <v>12</v>
      </c>
      <c r="B1222" s="180" t="s">
        <v>409</v>
      </c>
      <c r="C1222" s="180"/>
      <c r="D1222" s="180"/>
      <c r="E1222" s="180"/>
      <c r="F1222" s="180"/>
      <c r="G1222" s="180"/>
      <c r="H1222" s="180"/>
    </row>
    <row r="1223" spans="1:8" x14ac:dyDescent="0.2">
      <c r="A1223" s="180" t="s">
        <v>12</v>
      </c>
      <c r="B1223" s="180" t="s">
        <v>378</v>
      </c>
      <c r="C1223" s="180">
        <v>0</v>
      </c>
      <c r="D1223" s="180"/>
      <c r="E1223" s="180">
        <v>6340</v>
      </c>
      <c r="F1223" s="180"/>
      <c r="G1223" s="180"/>
      <c r="H1223" s="180"/>
    </row>
    <row r="1224" spans="1:8" x14ac:dyDescent="0.2">
      <c r="A1224" s="180" t="s">
        <v>12</v>
      </c>
      <c r="B1224" s="180" t="s">
        <v>360</v>
      </c>
      <c r="C1224" s="180"/>
      <c r="D1224" s="180"/>
      <c r="E1224" s="180">
        <v>0</v>
      </c>
      <c r="F1224" s="180"/>
      <c r="G1224" s="180"/>
      <c r="H1224" s="180"/>
    </row>
    <row r="1225" spans="1:8" x14ac:dyDescent="0.2">
      <c r="A1225" s="180" t="s">
        <v>12</v>
      </c>
      <c r="B1225" s="180" t="s">
        <v>379</v>
      </c>
      <c r="C1225" s="180"/>
      <c r="D1225" s="180"/>
      <c r="E1225" s="180"/>
      <c r="F1225" s="180"/>
      <c r="G1225" s="180"/>
      <c r="H1225" s="180"/>
    </row>
    <row r="1226" spans="1:8" x14ac:dyDescent="0.2">
      <c r="A1226" s="180" t="s">
        <v>12</v>
      </c>
      <c r="B1226" s="180" t="s">
        <v>362</v>
      </c>
      <c r="C1226" s="180">
        <v>293363</v>
      </c>
      <c r="D1226" s="180"/>
      <c r="E1226" s="180"/>
      <c r="F1226" s="180"/>
      <c r="G1226" s="180"/>
      <c r="H1226" s="180"/>
    </row>
    <row r="1227" spans="1:8" x14ac:dyDescent="0.2">
      <c r="A1227" s="180" t="s">
        <v>12</v>
      </c>
      <c r="B1227" s="180" t="s">
        <v>365</v>
      </c>
      <c r="C1227" s="180">
        <v>7620623</v>
      </c>
      <c r="D1227" s="180">
        <v>175000</v>
      </c>
      <c r="E1227" s="180">
        <v>233680</v>
      </c>
      <c r="F1227" s="180">
        <v>0</v>
      </c>
      <c r="G1227" s="180">
        <v>0</v>
      </c>
      <c r="H1227" s="180">
        <v>0</v>
      </c>
    </row>
    <row r="1228" spans="1:8" x14ac:dyDescent="0.2">
      <c r="A1228" s="180" t="s">
        <v>12</v>
      </c>
      <c r="B1228" s="180" t="s">
        <v>447</v>
      </c>
      <c r="C1228" s="180">
        <v>0</v>
      </c>
      <c r="D1228" s="180"/>
      <c r="E1228" s="180">
        <v>0</v>
      </c>
      <c r="F1228" s="180"/>
      <c r="G1228" s="180"/>
      <c r="H1228" s="180"/>
    </row>
    <row r="1229" spans="1:8" x14ac:dyDescent="0.2">
      <c r="A1229" s="180" t="s">
        <v>12</v>
      </c>
      <c r="B1229" s="180" t="s">
        <v>366</v>
      </c>
      <c r="C1229" s="180">
        <v>7620623</v>
      </c>
      <c r="D1229" s="180">
        <v>175000</v>
      </c>
      <c r="E1229" s="180">
        <v>233680</v>
      </c>
      <c r="F1229" s="180">
        <v>0</v>
      </c>
      <c r="G1229" s="180">
        <v>0</v>
      </c>
      <c r="H1229" s="180">
        <v>0</v>
      </c>
    </row>
    <row r="1230" spans="1:8" x14ac:dyDescent="0.2">
      <c r="A1230" s="180" t="s">
        <v>12</v>
      </c>
      <c r="B1230" s="180" t="s">
        <v>367</v>
      </c>
      <c r="C1230" s="180">
        <v>1013871.0599999988</v>
      </c>
      <c r="D1230" s="180">
        <v>18075.700000000012</v>
      </c>
      <c r="E1230" s="180">
        <v>168974.93000000005</v>
      </c>
      <c r="F1230" s="180">
        <v>0</v>
      </c>
      <c r="G1230" s="180">
        <v>0</v>
      </c>
      <c r="H1230" s="180">
        <v>0</v>
      </c>
    </row>
    <row r="1231" spans="1:8" x14ac:dyDescent="0.2">
      <c r="A1231" s="180" t="s">
        <v>12</v>
      </c>
      <c r="B1231" s="180" t="s">
        <v>368</v>
      </c>
      <c r="C1231" s="180">
        <v>8634494.0599999987</v>
      </c>
      <c r="D1231" s="180">
        <v>193075.7</v>
      </c>
      <c r="E1231" s="180">
        <v>402654.93000000005</v>
      </c>
      <c r="F1231" s="180">
        <v>0</v>
      </c>
      <c r="G1231" s="180">
        <v>0</v>
      </c>
      <c r="H1231" s="180">
        <v>0</v>
      </c>
    </row>
    <row r="1232" spans="1:8" x14ac:dyDescent="0.2">
      <c r="A1232" s="180" t="s">
        <v>13</v>
      </c>
      <c r="B1232" s="180" t="s">
        <v>333</v>
      </c>
      <c r="C1232" s="180">
        <v>3362444</v>
      </c>
      <c r="D1232" s="180"/>
      <c r="E1232" s="180">
        <v>113713</v>
      </c>
      <c r="F1232" s="180">
        <v>0</v>
      </c>
      <c r="G1232" s="180">
        <v>0</v>
      </c>
      <c r="H1232" s="180">
        <v>0</v>
      </c>
    </row>
    <row r="1233" spans="1:8" x14ac:dyDescent="0.2">
      <c r="A1233" s="180" t="s">
        <v>13</v>
      </c>
      <c r="B1233" s="180" t="s">
        <v>334</v>
      </c>
      <c r="C1233" s="180">
        <v>38041</v>
      </c>
      <c r="D1233" s="180"/>
      <c r="E1233" s="180">
        <v>1287</v>
      </c>
      <c r="F1233" s="180">
        <v>0</v>
      </c>
      <c r="G1233" s="180">
        <v>0</v>
      </c>
      <c r="H1233" s="180">
        <v>0</v>
      </c>
    </row>
    <row r="1234" spans="1:8" x14ac:dyDescent="0.2">
      <c r="A1234" s="180" t="s">
        <v>13</v>
      </c>
      <c r="B1234" s="180" t="s">
        <v>335</v>
      </c>
      <c r="C1234" s="180">
        <v>410873</v>
      </c>
      <c r="D1234" s="180"/>
      <c r="E1234" s="180"/>
      <c r="F1234" s="180"/>
      <c r="G1234" s="180"/>
      <c r="H1234" s="180"/>
    </row>
    <row r="1235" spans="1:8" x14ac:dyDescent="0.2">
      <c r="A1235" s="180" t="s">
        <v>13</v>
      </c>
      <c r="B1235" s="180" t="s">
        <v>336</v>
      </c>
      <c r="C1235" s="180">
        <v>505000</v>
      </c>
      <c r="D1235" s="180"/>
      <c r="E1235" s="180"/>
      <c r="F1235" s="180"/>
      <c r="G1235" s="180"/>
      <c r="H1235" s="180"/>
    </row>
    <row r="1236" spans="1:8" x14ac:dyDescent="0.2">
      <c r="A1236" s="180" t="s">
        <v>13</v>
      </c>
      <c r="B1236" s="180" t="s">
        <v>337</v>
      </c>
      <c r="C1236" s="180">
        <v>2500</v>
      </c>
      <c r="D1236" s="180"/>
      <c r="E1236" s="180">
        <v>250</v>
      </c>
      <c r="F1236" s="180"/>
      <c r="G1236" s="180"/>
      <c r="H1236" s="180"/>
    </row>
    <row r="1237" spans="1:8" x14ac:dyDescent="0.2">
      <c r="A1237" s="180" t="s">
        <v>13</v>
      </c>
      <c r="B1237" s="180" t="s">
        <v>338</v>
      </c>
      <c r="C1237" s="180"/>
      <c r="D1237" s="180"/>
      <c r="E1237" s="180"/>
      <c r="F1237" s="180"/>
      <c r="G1237" s="180"/>
      <c r="H1237" s="180"/>
    </row>
    <row r="1238" spans="1:8" x14ac:dyDescent="0.2">
      <c r="A1238" s="180" t="s">
        <v>13</v>
      </c>
      <c r="B1238" s="180" t="s">
        <v>339</v>
      </c>
      <c r="C1238" s="180"/>
      <c r="D1238" s="180">
        <v>210000</v>
      </c>
      <c r="E1238" s="180"/>
      <c r="F1238" s="180"/>
      <c r="G1238" s="180"/>
      <c r="H1238" s="180"/>
    </row>
    <row r="1239" spans="1:8" x14ac:dyDescent="0.2">
      <c r="A1239" s="180" t="s">
        <v>13</v>
      </c>
      <c r="B1239" s="180" t="s">
        <v>340</v>
      </c>
      <c r="C1239" s="180">
        <v>75000</v>
      </c>
      <c r="D1239" s="180"/>
      <c r="E1239" s="180">
        <v>2500</v>
      </c>
      <c r="F1239" s="180"/>
      <c r="G1239" s="180"/>
      <c r="H1239" s="180"/>
    </row>
    <row r="1240" spans="1:8" x14ac:dyDescent="0.2">
      <c r="A1240" s="180" t="s">
        <v>13</v>
      </c>
      <c r="B1240" s="180" t="s">
        <v>341</v>
      </c>
      <c r="C1240" s="180"/>
      <c r="D1240" s="180"/>
      <c r="E1240" s="180"/>
      <c r="F1240" s="180"/>
      <c r="G1240" s="180"/>
      <c r="H1240" s="180"/>
    </row>
    <row r="1241" spans="1:8" x14ac:dyDescent="0.2">
      <c r="A1241" s="180" t="s">
        <v>13</v>
      </c>
      <c r="B1241" s="180" t="s">
        <v>342</v>
      </c>
      <c r="C1241" s="180">
        <v>5078063</v>
      </c>
      <c r="D1241" s="180"/>
      <c r="E1241" s="180"/>
      <c r="F1241" s="180"/>
      <c r="G1241" s="180"/>
      <c r="H1241" s="180"/>
    </row>
    <row r="1242" spans="1:8" x14ac:dyDescent="0.2">
      <c r="A1242" s="180" t="s">
        <v>13</v>
      </c>
      <c r="B1242" s="180" t="s">
        <v>343</v>
      </c>
      <c r="C1242" s="180">
        <v>14773</v>
      </c>
      <c r="D1242" s="180"/>
      <c r="E1242" s="180"/>
      <c r="F1242" s="180"/>
      <c r="G1242" s="180"/>
      <c r="H1242" s="180"/>
    </row>
    <row r="1243" spans="1:8" x14ac:dyDescent="0.2">
      <c r="A1243" s="180" t="s">
        <v>13</v>
      </c>
      <c r="B1243" s="180" t="s">
        <v>344</v>
      </c>
      <c r="C1243" s="180">
        <v>93500</v>
      </c>
      <c r="D1243" s="180"/>
      <c r="E1243" s="180">
        <v>75</v>
      </c>
      <c r="F1243" s="180"/>
      <c r="G1243" s="180"/>
      <c r="H1243" s="180"/>
    </row>
    <row r="1244" spans="1:8" x14ac:dyDescent="0.2">
      <c r="A1244" s="180" t="s">
        <v>13</v>
      </c>
      <c r="B1244" s="180" t="s">
        <v>475</v>
      </c>
      <c r="C1244" s="180">
        <v>69906</v>
      </c>
      <c r="D1244" s="180"/>
      <c r="E1244" s="180">
        <v>2364</v>
      </c>
      <c r="F1244" s="180">
        <v>0</v>
      </c>
      <c r="G1244" s="180">
        <v>0</v>
      </c>
      <c r="H1244" s="180">
        <v>0</v>
      </c>
    </row>
    <row r="1245" spans="1:8" x14ac:dyDescent="0.2">
      <c r="A1245" s="180" t="s">
        <v>13</v>
      </c>
      <c r="B1245" s="180" t="s">
        <v>332</v>
      </c>
      <c r="C1245" s="180">
        <v>104000</v>
      </c>
      <c r="D1245" s="180"/>
      <c r="E1245" s="180"/>
      <c r="F1245" s="180"/>
      <c r="G1245" s="180"/>
      <c r="H1245" s="180"/>
    </row>
    <row r="1246" spans="1:8" x14ac:dyDescent="0.2">
      <c r="A1246" s="180" t="s">
        <v>13</v>
      </c>
      <c r="B1246" s="180" t="s">
        <v>407</v>
      </c>
      <c r="C1246" s="180">
        <v>65000</v>
      </c>
      <c r="D1246" s="180"/>
      <c r="E1246" s="180"/>
      <c r="F1246" s="180"/>
      <c r="G1246" s="180"/>
      <c r="H1246" s="180"/>
    </row>
    <row r="1247" spans="1:8" x14ac:dyDescent="0.2">
      <c r="A1247" s="180" t="s">
        <v>13</v>
      </c>
      <c r="B1247" s="180" t="s">
        <v>345</v>
      </c>
      <c r="C1247" s="180">
        <v>9819100</v>
      </c>
      <c r="D1247" s="180">
        <v>210000</v>
      </c>
      <c r="E1247" s="180">
        <v>120189</v>
      </c>
      <c r="F1247" s="180">
        <v>0</v>
      </c>
      <c r="G1247" s="180">
        <v>0</v>
      </c>
      <c r="H1247" s="180">
        <v>0</v>
      </c>
    </row>
    <row r="1248" spans="1:8" x14ac:dyDescent="0.2">
      <c r="A1248" s="180" t="s">
        <v>13</v>
      </c>
      <c r="B1248" s="180" t="s">
        <v>346</v>
      </c>
      <c r="C1248" s="180"/>
      <c r="D1248" s="180"/>
      <c r="E1248" s="180"/>
      <c r="F1248" s="180"/>
      <c r="G1248" s="180"/>
      <c r="H1248" s="180"/>
    </row>
    <row r="1249" spans="1:8" x14ac:dyDescent="0.2">
      <c r="A1249" s="180" t="s">
        <v>13</v>
      </c>
      <c r="B1249" s="180" t="s">
        <v>446</v>
      </c>
      <c r="C1249" s="180"/>
      <c r="D1249" s="180"/>
      <c r="E1249" s="180"/>
      <c r="F1249" s="180"/>
      <c r="G1249" s="180"/>
      <c r="H1249" s="180"/>
    </row>
    <row r="1250" spans="1:8" x14ac:dyDescent="0.2">
      <c r="A1250" s="180" t="s">
        <v>13</v>
      </c>
      <c r="B1250" s="180" t="s">
        <v>347</v>
      </c>
      <c r="C1250" s="180"/>
      <c r="D1250" s="180"/>
      <c r="E1250" s="180"/>
      <c r="F1250" s="180"/>
      <c r="G1250" s="180"/>
      <c r="H1250" s="180"/>
    </row>
    <row r="1251" spans="1:8" x14ac:dyDescent="0.2">
      <c r="A1251" s="180" t="s">
        <v>13</v>
      </c>
      <c r="B1251" s="180" t="s">
        <v>348</v>
      </c>
      <c r="C1251" s="180">
        <v>9819100</v>
      </c>
      <c r="D1251" s="180">
        <v>210000</v>
      </c>
      <c r="E1251" s="180">
        <v>120189</v>
      </c>
      <c r="F1251" s="180">
        <v>0</v>
      </c>
      <c r="G1251" s="180">
        <v>0</v>
      </c>
      <c r="H1251" s="180">
        <v>0</v>
      </c>
    </row>
    <row r="1252" spans="1:8" x14ac:dyDescent="0.2">
      <c r="A1252" s="180" t="s">
        <v>13</v>
      </c>
      <c r="B1252" s="180" t="s">
        <v>349</v>
      </c>
      <c r="C1252" s="180">
        <v>2755727.8299999963</v>
      </c>
      <c r="D1252" s="180">
        <v>98468.839999999967</v>
      </c>
      <c r="E1252" s="180">
        <v>1142888.02</v>
      </c>
      <c r="F1252" s="180">
        <v>0</v>
      </c>
      <c r="G1252" s="180">
        <v>0</v>
      </c>
      <c r="H1252" s="180">
        <v>0</v>
      </c>
    </row>
    <row r="1253" spans="1:8" x14ac:dyDescent="0.2">
      <c r="A1253" s="180" t="s">
        <v>13</v>
      </c>
      <c r="B1253" s="180" t="s">
        <v>350</v>
      </c>
      <c r="C1253" s="180">
        <v>12574827.829999996</v>
      </c>
      <c r="D1253" s="180">
        <v>308468.83999999997</v>
      </c>
      <c r="E1253" s="180">
        <v>1263077.02</v>
      </c>
      <c r="F1253" s="180">
        <v>0</v>
      </c>
      <c r="G1253" s="180">
        <v>0</v>
      </c>
      <c r="H1253" s="180">
        <v>0</v>
      </c>
    </row>
    <row r="1254" spans="1:8" x14ac:dyDescent="0.2">
      <c r="A1254" s="180" t="s">
        <v>13</v>
      </c>
      <c r="B1254" s="180" t="s">
        <v>376</v>
      </c>
      <c r="C1254" s="180"/>
      <c r="D1254" s="180"/>
      <c r="E1254" s="180"/>
      <c r="F1254" s="180"/>
      <c r="G1254" s="180"/>
      <c r="H1254" s="180"/>
    </row>
    <row r="1255" spans="1:8" x14ac:dyDescent="0.2">
      <c r="A1255" s="180" t="s">
        <v>13</v>
      </c>
      <c r="B1255" s="180" t="s">
        <v>377</v>
      </c>
      <c r="C1255" s="180">
        <v>7500000</v>
      </c>
      <c r="D1255" s="180">
        <v>215000</v>
      </c>
      <c r="E1255" s="180">
        <v>175000</v>
      </c>
      <c r="F1255" s="180"/>
      <c r="G1255" s="180"/>
      <c r="H1255" s="180"/>
    </row>
    <row r="1256" spans="1:8" x14ac:dyDescent="0.2">
      <c r="A1256" s="180" t="s">
        <v>13</v>
      </c>
      <c r="B1256" s="180" t="s">
        <v>352</v>
      </c>
      <c r="C1256" s="180">
        <v>187000</v>
      </c>
      <c r="D1256" s="180"/>
      <c r="E1256" s="180"/>
      <c r="F1256" s="180"/>
      <c r="G1256" s="180"/>
      <c r="H1256" s="180"/>
    </row>
    <row r="1257" spans="1:8" x14ac:dyDescent="0.2">
      <c r="A1257" s="180" t="s">
        <v>13</v>
      </c>
      <c r="B1257" s="180" t="s">
        <v>353</v>
      </c>
      <c r="C1257" s="180">
        <v>183000</v>
      </c>
      <c r="D1257" s="180"/>
      <c r="E1257" s="180"/>
      <c r="F1257" s="180"/>
      <c r="G1257" s="180"/>
      <c r="H1257" s="180"/>
    </row>
    <row r="1258" spans="1:8" x14ac:dyDescent="0.2">
      <c r="A1258" s="180" t="s">
        <v>13</v>
      </c>
      <c r="B1258" s="180" t="s">
        <v>354</v>
      </c>
      <c r="C1258" s="180">
        <v>283000</v>
      </c>
      <c r="D1258" s="180"/>
      <c r="E1258" s="180"/>
      <c r="F1258" s="180"/>
      <c r="G1258" s="180"/>
      <c r="H1258" s="180"/>
    </row>
    <row r="1259" spans="1:8" x14ac:dyDescent="0.2">
      <c r="A1259" s="180" t="s">
        <v>13</v>
      </c>
      <c r="B1259" s="180" t="s">
        <v>408</v>
      </c>
      <c r="C1259" s="180">
        <v>482000</v>
      </c>
      <c r="D1259" s="180"/>
      <c r="E1259" s="180"/>
      <c r="F1259" s="180"/>
      <c r="G1259" s="180"/>
      <c r="H1259" s="180"/>
    </row>
    <row r="1260" spans="1:8" x14ac:dyDescent="0.2">
      <c r="A1260" s="180" t="s">
        <v>13</v>
      </c>
      <c r="B1260" s="180" t="s">
        <v>423</v>
      </c>
      <c r="C1260" s="180">
        <v>115000</v>
      </c>
      <c r="D1260" s="180"/>
      <c r="E1260" s="180"/>
      <c r="F1260" s="180"/>
      <c r="G1260" s="180"/>
      <c r="H1260" s="180"/>
    </row>
    <row r="1261" spans="1:8" x14ac:dyDescent="0.2">
      <c r="A1261" s="180" t="s">
        <v>13</v>
      </c>
      <c r="B1261" s="180" t="s">
        <v>355</v>
      </c>
      <c r="C1261" s="180">
        <v>706500</v>
      </c>
      <c r="D1261" s="180"/>
      <c r="E1261" s="180">
        <v>80000</v>
      </c>
      <c r="F1261" s="180"/>
      <c r="G1261" s="180"/>
      <c r="H1261" s="180"/>
    </row>
    <row r="1262" spans="1:8" x14ac:dyDescent="0.2">
      <c r="A1262" s="180" t="s">
        <v>13</v>
      </c>
      <c r="B1262" s="180" t="s">
        <v>356</v>
      </c>
      <c r="C1262" s="180">
        <v>380000</v>
      </c>
      <c r="D1262" s="180"/>
      <c r="E1262" s="180">
        <v>15000</v>
      </c>
      <c r="F1262" s="180"/>
      <c r="G1262" s="180"/>
      <c r="H1262" s="180"/>
    </row>
    <row r="1263" spans="1:8" x14ac:dyDescent="0.2">
      <c r="A1263" s="180" t="s">
        <v>13</v>
      </c>
      <c r="B1263" s="180" t="s">
        <v>409</v>
      </c>
      <c r="C1263" s="180"/>
      <c r="D1263" s="180"/>
      <c r="E1263" s="180"/>
      <c r="F1263" s="180"/>
      <c r="G1263" s="180"/>
      <c r="H1263" s="180"/>
    </row>
    <row r="1264" spans="1:8" x14ac:dyDescent="0.2">
      <c r="A1264" s="180" t="s">
        <v>13</v>
      </c>
      <c r="B1264" s="180" t="s">
        <v>378</v>
      </c>
      <c r="C1264" s="180"/>
      <c r="D1264" s="180"/>
      <c r="E1264" s="180"/>
      <c r="F1264" s="180"/>
      <c r="G1264" s="180"/>
      <c r="H1264" s="180"/>
    </row>
    <row r="1265" spans="1:8" x14ac:dyDescent="0.2">
      <c r="A1265" s="180" t="s">
        <v>13</v>
      </c>
      <c r="B1265" s="180" t="s">
        <v>360</v>
      </c>
      <c r="C1265" s="180"/>
      <c r="D1265" s="180"/>
      <c r="E1265" s="180"/>
      <c r="F1265" s="180"/>
      <c r="G1265" s="180"/>
      <c r="H1265" s="180"/>
    </row>
    <row r="1266" spans="1:8" x14ac:dyDescent="0.2">
      <c r="A1266" s="180" t="s">
        <v>13</v>
      </c>
      <c r="B1266" s="180" t="s">
        <v>379</v>
      </c>
      <c r="C1266" s="180"/>
      <c r="D1266" s="180"/>
      <c r="E1266" s="180"/>
      <c r="F1266" s="180"/>
      <c r="G1266" s="180"/>
      <c r="H1266" s="180"/>
    </row>
    <row r="1267" spans="1:8" x14ac:dyDescent="0.2">
      <c r="A1267" s="180" t="s">
        <v>13</v>
      </c>
      <c r="B1267" s="180" t="s">
        <v>362</v>
      </c>
      <c r="C1267" s="180">
        <v>396190</v>
      </c>
      <c r="D1267" s="180"/>
      <c r="E1267" s="180"/>
      <c r="F1267" s="180"/>
      <c r="G1267" s="180"/>
      <c r="H1267" s="180"/>
    </row>
    <row r="1268" spans="1:8" x14ac:dyDescent="0.2">
      <c r="A1268" s="180" t="s">
        <v>13</v>
      </c>
      <c r="B1268" s="180" t="s">
        <v>365</v>
      </c>
      <c r="C1268" s="180">
        <v>10232690</v>
      </c>
      <c r="D1268" s="180">
        <v>215000</v>
      </c>
      <c r="E1268" s="180">
        <v>270000</v>
      </c>
      <c r="F1268" s="180">
        <v>0</v>
      </c>
      <c r="G1268" s="180">
        <v>0</v>
      </c>
      <c r="H1268" s="180">
        <v>0</v>
      </c>
    </row>
    <row r="1269" spans="1:8" x14ac:dyDescent="0.2">
      <c r="A1269" s="180" t="s">
        <v>13</v>
      </c>
      <c r="B1269" s="180" t="s">
        <v>447</v>
      </c>
      <c r="C1269" s="180"/>
      <c r="D1269" s="180"/>
      <c r="E1269" s="180"/>
      <c r="F1269" s="180"/>
      <c r="G1269" s="180"/>
      <c r="H1269" s="180"/>
    </row>
    <row r="1270" spans="1:8" x14ac:dyDescent="0.2">
      <c r="A1270" s="180" t="s">
        <v>13</v>
      </c>
      <c r="B1270" s="180" t="s">
        <v>366</v>
      </c>
      <c r="C1270" s="180">
        <v>10232690</v>
      </c>
      <c r="D1270" s="180">
        <v>215000</v>
      </c>
      <c r="E1270" s="180">
        <v>270000</v>
      </c>
      <c r="F1270" s="180">
        <v>0</v>
      </c>
      <c r="G1270" s="180">
        <v>0</v>
      </c>
      <c r="H1270" s="180">
        <v>0</v>
      </c>
    </row>
    <row r="1271" spans="1:8" x14ac:dyDescent="0.2">
      <c r="A1271" s="180" t="s">
        <v>13</v>
      </c>
      <c r="B1271" s="180" t="s">
        <v>367</v>
      </c>
      <c r="C1271" s="180">
        <v>2342137.8299999963</v>
      </c>
      <c r="D1271" s="180">
        <v>93468.839999999967</v>
      </c>
      <c r="E1271" s="180">
        <v>993077.02</v>
      </c>
      <c r="F1271" s="180">
        <v>0</v>
      </c>
      <c r="G1271" s="180">
        <v>0</v>
      </c>
      <c r="H1271" s="180">
        <v>0</v>
      </c>
    </row>
    <row r="1272" spans="1:8" x14ac:dyDescent="0.2">
      <c r="A1272" s="180" t="s">
        <v>13</v>
      </c>
      <c r="B1272" s="180" t="s">
        <v>368</v>
      </c>
      <c r="C1272" s="180">
        <v>12574827.829999996</v>
      </c>
      <c r="D1272" s="180">
        <v>308468.83999999997</v>
      </c>
      <c r="E1272" s="180">
        <v>1263077.02</v>
      </c>
      <c r="F1272" s="180">
        <v>0</v>
      </c>
      <c r="G1272" s="180">
        <v>0</v>
      </c>
      <c r="H1272" s="180">
        <v>0</v>
      </c>
    </row>
    <row r="1273" spans="1:8" x14ac:dyDescent="0.2">
      <c r="A1273" s="180" t="s">
        <v>14</v>
      </c>
      <c r="B1273" s="180" t="s">
        <v>333</v>
      </c>
      <c r="C1273" s="180">
        <v>26638352</v>
      </c>
      <c r="D1273" s="180"/>
      <c r="E1273" s="180">
        <v>422054</v>
      </c>
      <c r="F1273" s="180">
        <v>0</v>
      </c>
      <c r="G1273" s="180">
        <v>0</v>
      </c>
      <c r="H1273" s="180">
        <v>0</v>
      </c>
    </row>
    <row r="1274" spans="1:8" x14ac:dyDescent="0.2">
      <c r="A1274" s="180" t="s">
        <v>14</v>
      </c>
      <c r="B1274" s="180" t="s">
        <v>334</v>
      </c>
      <c r="C1274" s="180">
        <v>95283</v>
      </c>
      <c r="D1274" s="180"/>
      <c r="E1274" s="180">
        <v>1511</v>
      </c>
      <c r="F1274" s="180">
        <v>0</v>
      </c>
      <c r="G1274" s="180">
        <v>0</v>
      </c>
      <c r="H1274" s="180">
        <v>0</v>
      </c>
    </row>
    <row r="1275" spans="1:8" x14ac:dyDescent="0.2">
      <c r="A1275" s="180" t="s">
        <v>14</v>
      </c>
      <c r="B1275" s="180" t="s">
        <v>335</v>
      </c>
      <c r="C1275" s="180">
        <v>1993125</v>
      </c>
      <c r="D1275" s="180"/>
      <c r="E1275" s="180"/>
      <c r="F1275" s="180"/>
      <c r="G1275" s="180"/>
      <c r="H1275" s="180"/>
    </row>
    <row r="1276" spans="1:8" x14ac:dyDescent="0.2">
      <c r="A1276" s="180" t="s">
        <v>14</v>
      </c>
      <c r="B1276" s="180" t="s">
        <v>336</v>
      </c>
      <c r="C1276" s="180">
        <v>5032500</v>
      </c>
      <c r="D1276" s="180">
        <v>0</v>
      </c>
      <c r="E1276" s="180"/>
      <c r="F1276" s="180"/>
      <c r="G1276" s="180"/>
      <c r="H1276" s="180"/>
    </row>
    <row r="1277" spans="1:8" x14ac:dyDescent="0.2">
      <c r="A1277" s="180" t="s">
        <v>14</v>
      </c>
      <c r="B1277" s="180" t="s">
        <v>337</v>
      </c>
      <c r="C1277" s="180">
        <v>200000</v>
      </c>
      <c r="D1277" s="180">
        <v>820</v>
      </c>
      <c r="E1277" s="180">
        <v>50000</v>
      </c>
      <c r="F1277" s="180">
        <v>0</v>
      </c>
      <c r="G1277" s="180">
        <v>0</v>
      </c>
      <c r="H1277" s="180">
        <v>0</v>
      </c>
    </row>
    <row r="1278" spans="1:8" x14ac:dyDescent="0.2">
      <c r="A1278" s="180" t="s">
        <v>14</v>
      </c>
      <c r="B1278" s="180" t="s">
        <v>338</v>
      </c>
      <c r="C1278" s="180"/>
      <c r="D1278" s="180"/>
      <c r="E1278" s="180"/>
      <c r="F1278" s="180"/>
      <c r="G1278" s="180"/>
      <c r="H1278" s="180"/>
    </row>
    <row r="1279" spans="1:8" x14ac:dyDescent="0.2">
      <c r="A1279" s="180" t="s">
        <v>14</v>
      </c>
      <c r="B1279" s="180" t="s">
        <v>339</v>
      </c>
      <c r="C1279" s="180">
        <v>250000</v>
      </c>
      <c r="D1279" s="180">
        <v>527131</v>
      </c>
      <c r="E1279" s="180"/>
      <c r="F1279" s="180"/>
      <c r="G1279" s="180"/>
      <c r="H1279" s="180"/>
    </row>
    <row r="1280" spans="1:8" x14ac:dyDescent="0.2">
      <c r="A1280" s="180" t="s">
        <v>14</v>
      </c>
      <c r="B1280" s="180" t="s">
        <v>340</v>
      </c>
      <c r="C1280" s="180">
        <v>745000</v>
      </c>
      <c r="D1280" s="180">
        <v>0</v>
      </c>
      <c r="E1280" s="180">
        <v>28500</v>
      </c>
      <c r="F1280" s="180">
        <v>0</v>
      </c>
      <c r="G1280" s="180">
        <v>0</v>
      </c>
      <c r="H1280" s="180">
        <v>0</v>
      </c>
    </row>
    <row r="1281" spans="1:8" x14ac:dyDescent="0.2">
      <c r="A1281" s="180" t="s">
        <v>14</v>
      </c>
      <c r="B1281" s="180" t="s">
        <v>341</v>
      </c>
      <c r="C1281" s="180">
        <v>0</v>
      </c>
      <c r="D1281" s="180">
        <v>0</v>
      </c>
      <c r="E1281" s="180">
        <v>0</v>
      </c>
      <c r="F1281" s="180">
        <v>0</v>
      </c>
      <c r="G1281" s="180">
        <v>0</v>
      </c>
      <c r="H1281" s="180">
        <v>0</v>
      </c>
    </row>
    <row r="1282" spans="1:8" x14ac:dyDescent="0.2">
      <c r="A1282" s="180" t="s">
        <v>14</v>
      </c>
      <c r="B1282" s="180" t="s">
        <v>342</v>
      </c>
      <c r="C1282" s="180">
        <v>21428706</v>
      </c>
      <c r="D1282" s="180"/>
      <c r="E1282" s="180"/>
      <c r="F1282" s="180"/>
      <c r="G1282" s="180"/>
      <c r="H1282" s="180"/>
    </row>
    <row r="1283" spans="1:8" x14ac:dyDescent="0.2">
      <c r="A1283" s="180" t="s">
        <v>14</v>
      </c>
      <c r="B1283" s="180" t="s">
        <v>343</v>
      </c>
      <c r="C1283" s="180">
        <v>68927</v>
      </c>
      <c r="D1283" s="180"/>
      <c r="E1283" s="180"/>
      <c r="F1283" s="180"/>
      <c r="G1283" s="180"/>
      <c r="H1283" s="180"/>
    </row>
    <row r="1284" spans="1:8" x14ac:dyDescent="0.2">
      <c r="A1284" s="180" t="s">
        <v>14</v>
      </c>
      <c r="B1284" s="180" t="s">
        <v>344</v>
      </c>
      <c r="C1284" s="180">
        <v>663931</v>
      </c>
      <c r="D1284" s="180"/>
      <c r="E1284" s="180">
        <v>1200</v>
      </c>
      <c r="F1284" s="180">
        <v>0</v>
      </c>
      <c r="G1284" s="180">
        <v>0</v>
      </c>
      <c r="H1284" s="180">
        <v>0</v>
      </c>
    </row>
    <row r="1285" spans="1:8" x14ac:dyDescent="0.2">
      <c r="A1285" s="180" t="s">
        <v>14</v>
      </c>
      <c r="B1285" s="180" t="s">
        <v>475</v>
      </c>
      <c r="C1285" s="180">
        <v>709488</v>
      </c>
      <c r="D1285" s="180"/>
      <c r="E1285" s="180">
        <v>11245</v>
      </c>
      <c r="F1285" s="180">
        <v>0</v>
      </c>
      <c r="G1285" s="180">
        <v>0</v>
      </c>
      <c r="H1285" s="180">
        <v>0</v>
      </c>
    </row>
    <row r="1286" spans="1:8" x14ac:dyDescent="0.2">
      <c r="A1286" s="180" t="s">
        <v>14</v>
      </c>
      <c r="B1286" s="180" t="s">
        <v>332</v>
      </c>
      <c r="C1286" s="180">
        <v>669500</v>
      </c>
      <c r="D1286" s="180"/>
      <c r="E1286" s="180"/>
      <c r="F1286" s="180"/>
      <c r="G1286" s="180"/>
      <c r="H1286" s="180"/>
    </row>
    <row r="1287" spans="1:8" x14ac:dyDescent="0.2">
      <c r="A1287" s="180" t="s">
        <v>14</v>
      </c>
      <c r="B1287" s="180" t="s">
        <v>407</v>
      </c>
      <c r="C1287" s="180">
        <v>1296000</v>
      </c>
      <c r="D1287" s="180"/>
      <c r="E1287" s="180">
        <v>0</v>
      </c>
      <c r="F1287" s="180">
        <v>0</v>
      </c>
      <c r="G1287" s="180">
        <v>0</v>
      </c>
      <c r="H1287" s="180">
        <v>0</v>
      </c>
    </row>
    <row r="1288" spans="1:8" x14ac:dyDescent="0.2">
      <c r="A1288" s="180" t="s">
        <v>14</v>
      </c>
      <c r="B1288" s="180" t="s">
        <v>345</v>
      </c>
      <c r="C1288" s="180">
        <v>59790812</v>
      </c>
      <c r="D1288" s="180">
        <v>527951</v>
      </c>
      <c r="E1288" s="180">
        <v>514510</v>
      </c>
      <c r="F1288" s="180">
        <v>0</v>
      </c>
      <c r="G1288" s="180">
        <v>0</v>
      </c>
      <c r="H1288" s="180">
        <v>0</v>
      </c>
    </row>
    <row r="1289" spans="1:8" x14ac:dyDescent="0.2">
      <c r="A1289" s="180" t="s">
        <v>14</v>
      </c>
      <c r="B1289" s="180" t="s">
        <v>346</v>
      </c>
      <c r="C1289" s="180">
        <v>0</v>
      </c>
      <c r="D1289" s="180"/>
      <c r="E1289" s="180"/>
      <c r="F1289" s="180"/>
      <c r="G1289" s="180"/>
      <c r="H1289" s="180"/>
    </row>
    <row r="1290" spans="1:8" x14ac:dyDescent="0.2">
      <c r="A1290" s="180" t="s">
        <v>14</v>
      </c>
      <c r="B1290" s="180" t="s">
        <v>446</v>
      </c>
      <c r="C1290" s="180">
        <v>75000</v>
      </c>
      <c r="D1290" s="180">
        <v>0</v>
      </c>
      <c r="E1290" s="180">
        <v>0</v>
      </c>
      <c r="F1290" s="180">
        <v>0</v>
      </c>
      <c r="G1290" s="180">
        <v>0</v>
      </c>
      <c r="H1290" s="180">
        <v>0</v>
      </c>
    </row>
    <row r="1291" spans="1:8" x14ac:dyDescent="0.2">
      <c r="A1291" s="180" t="s">
        <v>14</v>
      </c>
      <c r="B1291" s="180" t="s">
        <v>347</v>
      </c>
      <c r="C1291" s="180">
        <v>0</v>
      </c>
      <c r="D1291" s="180">
        <v>0</v>
      </c>
      <c r="E1291" s="180"/>
      <c r="F1291" s="180">
        <v>0</v>
      </c>
      <c r="G1291" s="180">
        <v>0</v>
      </c>
      <c r="H1291" s="180">
        <v>0</v>
      </c>
    </row>
    <row r="1292" spans="1:8" x14ac:dyDescent="0.2">
      <c r="A1292" s="180" t="s">
        <v>14</v>
      </c>
      <c r="B1292" s="180" t="s">
        <v>348</v>
      </c>
      <c r="C1292" s="180">
        <v>59865812</v>
      </c>
      <c r="D1292" s="180">
        <v>527951</v>
      </c>
      <c r="E1292" s="180">
        <v>514510</v>
      </c>
      <c r="F1292" s="180">
        <v>0</v>
      </c>
      <c r="G1292" s="180">
        <v>0</v>
      </c>
      <c r="H1292" s="180">
        <v>0</v>
      </c>
    </row>
    <row r="1293" spans="1:8" x14ac:dyDescent="0.2">
      <c r="A1293" s="180" t="s">
        <v>14</v>
      </c>
      <c r="B1293" s="180" t="s">
        <v>349</v>
      </c>
      <c r="C1293" s="180">
        <v>7632121.2299999883</v>
      </c>
      <c r="D1293" s="180">
        <v>243729.15999999992</v>
      </c>
      <c r="E1293" s="180">
        <v>3939969.3</v>
      </c>
      <c r="F1293" s="180">
        <v>0</v>
      </c>
      <c r="G1293" s="180">
        <v>0</v>
      </c>
      <c r="H1293" s="180">
        <v>0</v>
      </c>
    </row>
    <row r="1294" spans="1:8" x14ac:dyDescent="0.2">
      <c r="A1294" s="180" t="s">
        <v>14</v>
      </c>
      <c r="B1294" s="180" t="s">
        <v>350</v>
      </c>
      <c r="C1294" s="180">
        <v>67497933.229999989</v>
      </c>
      <c r="D1294" s="180">
        <v>771680.16</v>
      </c>
      <c r="E1294" s="180">
        <v>4454479.3</v>
      </c>
      <c r="F1294" s="180">
        <v>0</v>
      </c>
      <c r="G1294" s="180">
        <v>0</v>
      </c>
      <c r="H1294" s="180">
        <v>0</v>
      </c>
    </row>
    <row r="1295" spans="1:8" x14ac:dyDescent="0.2">
      <c r="A1295" s="180" t="s">
        <v>14</v>
      </c>
      <c r="B1295" s="180" t="s">
        <v>376</v>
      </c>
      <c r="C1295" s="180"/>
      <c r="D1295" s="180"/>
      <c r="E1295" s="180"/>
      <c r="F1295" s="180"/>
      <c r="G1295" s="180"/>
      <c r="H1295" s="180"/>
    </row>
    <row r="1296" spans="1:8" x14ac:dyDescent="0.2">
      <c r="A1296" s="180" t="s">
        <v>14</v>
      </c>
      <c r="B1296" s="180" t="s">
        <v>377</v>
      </c>
      <c r="C1296" s="180">
        <v>37250000</v>
      </c>
      <c r="D1296" s="180">
        <v>515451</v>
      </c>
      <c r="E1296" s="180">
        <v>583666</v>
      </c>
      <c r="F1296" s="180">
        <v>0</v>
      </c>
      <c r="G1296" s="180">
        <v>0</v>
      </c>
      <c r="H1296" s="180">
        <v>0</v>
      </c>
    </row>
    <row r="1297" spans="1:8" x14ac:dyDescent="0.2">
      <c r="A1297" s="180" t="s">
        <v>14</v>
      </c>
      <c r="B1297" s="180" t="s">
        <v>352</v>
      </c>
      <c r="C1297" s="180">
        <v>2250000</v>
      </c>
      <c r="D1297" s="180">
        <v>0</v>
      </c>
      <c r="E1297" s="180">
        <v>0</v>
      </c>
      <c r="F1297" s="180">
        <v>0</v>
      </c>
      <c r="G1297" s="180">
        <v>0</v>
      </c>
      <c r="H1297" s="180">
        <v>0</v>
      </c>
    </row>
    <row r="1298" spans="1:8" x14ac:dyDescent="0.2">
      <c r="A1298" s="180" t="s">
        <v>14</v>
      </c>
      <c r="B1298" s="180" t="s">
        <v>353</v>
      </c>
      <c r="C1298" s="180">
        <v>3000000</v>
      </c>
      <c r="D1298" s="180">
        <v>0</v>
      </c>
      <c r="E1298" s="180">
        <v>0</v>
      </c>
      <c r="F1298" s="180">
        <v>0</v>
      </c>
      <c r="G1298" s="180">
        <v>0</v>
      </c>
      <c r="H1298" s="180">
        <v>0</v>
      </c>
    </row>
    <row r="1299" spans="1:8" x14ac:dyDescent="0.2">
      <c r="A1299" s="180" t="s">
        <v>14</v>
      </c>
      <c r="B1299" s="180" t="s">
        <v>354</v>
      </c>
      <c r="C1299" s="180">
        <v>1600000</v>
      </c>
      <c r="D1299" s="180">
        <v>0</v>
      </c>
      <c r="E1299" s="180">
        <v>5615</v>
      </c>
      <c r="F1299" s="180">
        <v>0</v>
      </c>
      <c r="G1299" s="180">
        <v>0</v>
      </c>
      <c r="H1299" s="180">
        <v>0</v>
      </c>
    </row>
    <row r="1300" spans="1:8" x14ac:dyDescent="0.2">
      <c r="A1300" s="180" t="s">
        <v>14</v>
      </c>
      <c r="B1300" s="180" t="s">
        <v>408</v>
      </c>
      <c r="C1300" s="180">
        <v>2750000</v>
      </c>
      <c r="D1300" s="180">
        <v>0</v>
      </c>
      <c r="E1300" s="180">
        <v>12110</v>
      </c>
      <c r="F1300" s="180">
        <v>0</v>
      </c>
      <c r="G1300" s="180">
        <v>0</v>
      </c>
      <c r="H1300" s="180">
        <v>0</v>
      </c>
    </row>
    <row r="1301" spans="1:8" x14ac:dyDescent="0.2">
      <c r="A1301" s="180" t="s">
        <v>14</v>
      </c>
      <c r="B1301" s="180" t="s">
        <v>423</v>
      </c>
      <c r="C1301" s="180">
        <v>2150000</v>
      </c>
      <c r="D1301" s="180">
        <v>0</v>
      </c>
      <c r="E1301" s="180">
        <v>18614</v>
      </c>
      <c r="F1301" s="180">
        <v>0</v>
      </c>
      <c r="G1301" s="180">
        <v>0</v>
      </c>
      <c r="H1301" s="180">
        <v>0</v>
      </c>
    </row>
    <row r="1302" spans="1:8" x14ac:dyDescent="0.2">
      <c r="A1302" s="180" t="s">
        <v>14</v>
      </c>
      <c r="B1302" s="180" t="s">
        <v>355</v>
      </c>
      <c r="C1302" s="180">
        <v>3450000</v>
      </c>
      <c r="D1302" s="180">
        <v>0</v>
      </c>
      <c r="E1302" s="180">
        <v>566938</v>
      </c>
      <c r="F1302" s="180">
        <v>0</v>
      </c>
      <c r="G1302" s="180">
        <v>0</v>
      </c>
      <c r="H1302" s="180">
        <v>0</v>
      </c>
    </row>
    <row r="1303" spans="1:8" x14ac:dyDescent="0.2">
      <c r="A1303" s="180" t="s">
        <v>14</v>
      </c>
      <c r="B1303" s="180" t="s">
        <v>356</v>
      </c>
      <c r="C1303" s="180">
        <v>2500000</v>
      </c>
      <c r="D1303" s="180">
        <v>12500</v>
      </c>
      <c r="E1303" s="180">
        <v>0</v>
      </c>
      <c r="F1303" s="180">
        <v>0</v>
      </c>
      <c r="G1303" s="180"/>
      <c r="H1303" s="180">
        <v>0</v>
      </c>
    </row>
    <row r="1304" spans="1:8" x14ac:dyDescent="0.2">
      <c r="A1304" s="180" t="s">
        <v>14</v>
      </c>
      <c r="B1304" s="180" t="s">
        <v>409</v>
      </c>
      <c r="C1304" s="180"/>
      <c r="D1304" s="180"/>
      <c r="E1304" s="180"/>
      <c r="F1304" s="180"/>
      <c r="G1304" s="180"/>
      <c r="H1304" s="180">
        <v>0</v>
      </c>
    </row>
    <row r="1305" spans="1:8" x14ac:dyDescent="0.2">
      <c r="A1305" s="180" t="s">
        <v>14</v>
      </c>
      <c r="B1305" s="180" t="s">
        <v>378</v>
      </c>
      <c r="C1305" s="180">
        <v>6500</v>
      </c>
      <c r="D1305" s="180"/>
      <c r="E1305" s="180">
        <v>0</v>
      </c>
      <c r="F1305" s="180">
        <v>0</v>
      </c>
      <c r="G1305" s="180">
        <v>0</v>
      </c>
      <c r="H1305" s="180">
        <v>0</v>
      </c>
    </row>
    <row r="1306" spans="1:8" x14ac:dyDescent="0.2">
      <c r="A1306" s="180" t="s">
        <v>14</v>
      </c>
      <c r="B1306" s="180" t="s">
        <v>360</v>
      </c>
      <c r="C1306" s="180"/>
      <c r="D1306" s="180"/>
      <c r="E1306" s="180">
        <v>0</v>
      </c>
      <c r="F1306" s="180">
        <v>0</v>
      </c>
      <c r="G1306" s="180"/>
      <c r="H1306" s="180">
        <v>0</v>
      </c>
    </row>
    <row r="1307" spans="1:8" x14ac:dyDescent="0.2">
      <c r="A1307" s="180" t="s">
        <v>14</v>
      </c>
      <c r="B1307" s="180" t="s">
        <v>379</v>
      </c>
      <c r="C1307" s="180"/>
      <c r="D1307" s="180"/>
      <c r="E1307" s="180"/>
      <c r="F1307" s="180"/>
      <c r="G1307" s="180"/>
      <c r="H1307" s="180"/>
    </row>
    <row r="1308" spans="1:8" x14ac:dyDescent="0.2">
      <c r="A1308" s="180" t="s">
        <v>14</v>
      </c>
      <c r="B1308" s="180" t="s">
        <v>362</v>
      </c>
      <c r="C1308" s="180">
        <v>2024522</v>
      </c>
      <c r="D1308" s="180"/>
      <c r="E1308" s="180"/>
      <c r="F1308" s="180"/>
      <c r="G1308" s="180"/>
      <c r="H1308" s="180"/>
    </row>
    <row r="1309" spans="1:8" x14ac:dyDescent="0.2">
      <c r="A1309" s="180" t="s">
        <v>14</v>
      </c>
      <c r="B1309" s="180" t="s">
        <v>365</v>
      </c>
      <c r="C1309" s="180">
        <v>56981022</v>
      </c>
      <c r="D1309" s="180">
        <v>527951</v>
      </c>
      <c r="E1309" s="180">
        <v>1186943</v>
      </c>
      <c r="F1309" s="180">
        <v>0</v>
      </c>
      <c r="G1309" s="180">
        <v>0</v>
      </c>
      <c r="H1309" s="180">
        <v>0</v>
      </c>
    </row>
    <row r="1310" spans="1:8" x14ac:dyDescent="0.2">
      <c r="A1310" s="180" t="s">
        <v>14</v>
      </c>
      <c r="B1310" s="180" t="s">
        <v>447</v>
      </c>
      <c r="C1310" s="180">
        <v>0</v>
      </c>
      <c r="D1310" s="180">
        <v>0</v>
      </c>
      <c r="E1310" s="180">
        <v>0</v>
      </c>
      <c r="F1310" s="180">
        <v>0</v>
      </c>
      <c r="G1310" s="180">
        <v>0</v>
      </c>
      <c r="H1310" s="180">
        <v>0</v>
      </c>
    </row>
    <row r="1311" spans="1:8" x14ac:dyDescent="0.2">
      <c r="A1311" s="180" t="s">
        <v>14</v>
      </c>
      <c r="B1311" s="180" t="s">
        <v>366</v>
      </c>
      <c r="C1311" s="180">
        <v>56981022</v>
      </c>
      <c r="D1311" s="180">
        <v>527951</v>
      </c>
      <c r="E1311" s="180">
        <v>1186943</v>
      </c>
      <c r="F1311" s="180">
        <v>0</v>
      </c>
      <c r="G1311" s="180">
        <v>0</v>
      </c>
      <c r="H1311" s="180">
        <v>0</v>
      </c>
    </row>
    <row r="1312" spans="1:8" x14ac:dyDescent="0.2">
      <c r="A1312" s="180" t="s">
        <v>14</v>
      </c>
      <c r="B1312" s="180" t="s">
        <v>367</v>
      </c>
      <c r="C1312" s="180">
        <v>10516911.229999987</v>
      </c>
      <c r="D1312" s="180">
        <v>243729.15999999992</v>
      </c>
      <c r="E1312" s="180">
        <v>3267536.3</v>
      </c>
      <c r="F1312" s="180">
        <v>0</v>
      </c>
      <c r="G1312" s="180">
        <v>0</v>
      </c>
      <c r="H1312" s="180">
        <v>0</v>
      </c>
    </row>
    <row r="1313" spans="1:8" x14ac:dyDescent="0.2">
      <c r="A1313" s="180" t="s">
        <v>14</v>
      </c>
      <c r="B1313" s="180" t="s">
        <v>368</v>
      </c>
      <c r="C1313" s="180">
        <v>67497933.229999989</v>
      </c>
      <c r="D1313" s="180">
        <v>771680.16</v>
      </c>
      <c r="E1313" s="180">
        <v>4454479.3</v>
      </c>
      <c r="F1313" s="180">
        <v>0</v>
      </c>
      <c r="G1313" s="180">
        <v>0</v>
      </c>
      <c r="H1313" s="180">
        <v>0</v>
      </c>
    </row>
    <row r="1314" spans="1:8" x14ac:dyDescent="0.2">
      <c r="A1314" s="180" t="s">
        <v>15</v>
      </c>
      <c r="B1314" s="180" t="s">
        <v>333</v>
      </c>
      <c r="C1314" s="180">
        <v>4488115</v>
      </c>
      <c r="D1314" s="180"/>
      <c r="E1314" s="180">
        <v>197010</v>
      </c>
      <c r="F1314" s="180">
        <v>0</v>
      </c>
      <c r="G1314" s="180">
        <v>0</v>
      </c>
      <c r="H1314" s="180">
        <v>0</v>
      </c>
    </row>
    <row r="1315" spans="1:8" x14ac:dyDescent="0.2">
      <c r="A1315" s="180" t="s">
        <v>15</v>
      </c>
      <c r="B1315" s="180" t="s">
        <v>334</v>
      </c>
      <c r="C1315" s="180">
        <v>68074</v>
      </c>
      <c r="D1315" s="180"/>
      <c r="E1315" s="180">
        <v>2990</v>
      </c>
      <c r="F1315" s="180">
        <v>0</v>
      </c>
      <c r="G1315" s="180">
        <v>0</v>
      </c>
      <c r="H1315" s="180">
        <v>0</v>
      </c>
    </row>
    <row r="1316" spans="1:8" x14ac:dyDescent="0.2">
      <c r="A1316" s="180" t="s">
        <v>15</v>
      </c>
      <c r="B1316" s="180" t="s">
        <v>335</v>
      </c>
      <c r="C1316" s="180">
        <v>580843</v>
      </c>
      <c r="D1316" s="180"/>
      <c r="E1316" s="180"/>
      <c r="F1316" s="180"/>
      <c r="G1316" s="180"/>
      <c r="H1316" s="180"/>
    </row>
    <row r="1317" spans="1:8" x14ac:dyDescent="0.2">
      <c r="A1317" s="180" t="s">
        <v>15</v>
      </c>
      <c r="B1317" s="180" t="s">
        <v>336</v>
      </c>
      <c r="C1317" s="180">
        <v>714350</v>
      </c>
      <c r="D1317" s="180"/>
      <c r="E1317" s="180"/>
      <c r="F1317" s="180"/>
      <c r="G1317" s="180"/>
      <c r="H1317" s="180"/>
    </row>
    <row r="1318" spans="1:8" x14ac:dyDescent="0.2">
      <c r="A1318" s="180" t="s">
        <v>15</v>
      </c>
      <c r="B1318" s="180" t="s">
        <v>337</v>
      </c>
      <c r="C1318" s="180">
        <v>47000</v>
      </c>
      <c r="D1318" s="180">
        <v>300</v>
      </c>
      <c r="E1318" s="180">
        <v>75</v>
      </c>
      <c r="F1318" s="180"/>
      <c r="G1318" s="180"/>
      <c r="H1318" s="180"/>
    </row>
    <row r="1319" spans="1:8" x14ac:dyDescent="0.2">
      <c r="A1319" s="180" t="s">
        <v>15</v>
      </c>
      <c r="B1319" s="180" t="s">
        <v>338</v>
      </c>
      <c r="C1319" s="180"/>
      <c r="D1319" s="180"/>
      <c r="E1319" s="180"/>
      <c r="F1319" s="180"/>
      <c r="G1319" s="180"/>
      <c r="H1319" s="180"/>
    </row>
    <row r="1320" spans="1:8" x14ac:dyDescent="0.2">
      <c r="A1320" s="180" t="s">
        <v>15</v>
      </c>
      <c r="B1320" s="180" t="s">
        <v>339</v>
      </c>
      <c r="C1320" s="180">
        <v>5000</v>
      </c>
      <c r="D1320" s="180">
        <v>350000</v>
      </c>
      <c r="E1320" s="180"/>
      <c r="F1320" s="180"/>
      <c r="G1320" s="180"/>
      <c r="H1320" s="180"/>
    </row>
    <row r="1321" spans="1:8" x14ac:dyDescent="0.2">
      <c r="A1321" s="180" t="s">
        <v>15</v>
      </c>
      <c r="B1321" s="180" t="s">
        <v>340</v>
      </c>
      <c r="C1321" s="180">
        <v>58000</v>
      </c>
      <c r="D1321" s="180"/>
      <c r="E1321" s="180"/>
      <c r="F1321" s="180"/>
      <c r="G1321" s="180"/>
      <c r="H1321" s="180"/>
    </row>
    <row r="1322" spans="1:8" x14ac:dyDescent="0.2">
      <c r="A1322" s="180" t="s">
        <v>15</v>
      </c>
      <c r="B1322" s="180" t="s">
        <v>341</v>
      </c>
      <c r="C1322" s="180"/>
      <c r="D1322" s="180"/>
      <c r="E1322" s="180"/>
      <c r="F1322" s="180"/>
      <c r="G1322" s="180"/>
      <c r="H1322" s="180"/>
    </row>
    <row r="1323" spans="1:8" x14ac:dyDescent="0.2">
      <c r="A1323" s="180" t="s">
        <v>15</v>
      </c>
      <c r="B1323" s="180" t="s">
        <v>342</v>
      </c>
      <c r="C1323" s="180">
        <v>8621615</v>
      </c>
      <c r="D1323" s="180"/>
      <c r="E1323" s="180"/>
      <c r="F1323" s="180"/>
      <c r="G1323" s="180"/>
      <c r="H1323" s="180"/>
    </row>
    <row r="1324" spans="1:8" x14ac:dyDescent="0.2">
      <c r="A1324" s="180" t="s">
        <v>15</v>
      </c>
      <c r="B1324" s="180" t="s">
        <v>343</v>
      </c>
      <c r="C1324" s="180">
        <v>40997</v>
      </c>
      <c r="D1324" s="180"/>
      <c r="E1324" s="180"/>
      <c r="F1324" s="180"/>
      <c r="G1324" s="180"/>
      <c r="H1324" s="180"/>
    </row>
    <row r="1325" spans="1:8" x14ac:dyDescent="0.2">
      <c r="A1325" s="180" t="s">
        <v>15</v>
      </c>
      <c r="B1325" s="180" t="s">
        <v>344</v>
      </c>
      <c r="C1325" s="180">
        <v>72000</v>
      </c>
      <c r="D1325" s="180"/>
      <c r="E1325" s="180">
        <v>120</v>
      </c>
      <c r="F1325" s="180"/>
      <c r="G1325" s="180"/>
      <c r="H1325" s="180"/>
    </row>
    <row r="1326" spans="1:8" x14ac:dyDescent="0.2">
      <c r="A1326" s="180" t="s">
        <v>15</v>
      </c>
      <c r="B1326" s="180" t="s">
        <v>475</v>
      </c>
      <c r="C1326" s="180">
        <v>63982</v>
      </c>
      <c r="D1326" s="180"/>
      <c r="E1326" s="180">
        <v>2809</v>
      </c>
      <c r="F1326" s="180">
        <v>0</v>
      </c>
      <c r="G1326" s="180">
        <v>0</v>
      </c>
      <c r="H1326" s="180">
        <v>0</v>
      </c>
    </row>
    <row r="1327" spans="1:8" x14ac:dyDescent="0.2">
      <c r="A1327" s="180" t="s">
        <v>15</v>
      </c>
      <c r="B1327" s="180" t="s">
        <v>332</v>
      </c>
      <c r="C1327" s="180">
        <v>200000</v>
      </c>
      <c r="D1327" s="180"/>
      <c r="E1327" s="180"/>
      <c r="F1327" s="180"/>
      <c r="G1327" s="180"/>
      <c r="H1327" s="180"/>
    </row>
    <row r="1328" spans="1:8" x14ac:dyDescent="0.2">
      <c r="A1328" s="180" t="s">
        <v>15</v>
      </c>
      <c r="B1328" s="180" t="s">
        <v>407</v>
      </c>
      <c r="C1328" s="180">
        <v>255000</v>
      </c>
      <c r="D1328" s="180"/>
      <c r="E1328" s="180"/>
      <c r="F1328" s="180"/>
      <c r="G1328" s="180"/>
      <c r="H1328" s="180"/>
    </row>
    <row r="1329" spans="1:8" x14ac:dyDescent="0.2">
      <c r="A1329" s="180" t="s">
        <v>15</v>
      </c>
      <c r="B1329" s="180" t="s">
        <v>345</v>
      </c>
      <c r="C1329" s="180">
        <v>15214976</v>
      </c>
      <c r="D1329" s="180">
        <v>350300</v>
      </c>
      <c r="E1329" s="180">
        <v>203004</v>
      </c>
      <c r="F1329" s="180">
        <v>0</v>
      </c>
      <c r="G1329" s="180">
        <v>0</v>
      </c>
      <c r="H1329" s="180">
        <v>0</v>
      </c>
    </row>
    <row r="1330" spans="1:8" x14ac:dyDescent="0.2">
      <c r="A1330" s="180" t="s">
        <v>15</v>
      </c>
      <c r="B1330" s="180" t="s">
        <v>346</v>
      </c>
      <c r="C1330" s="180"/>
      <c r="D1330" s="180"/>
      <c r="E1330" s="180"/>
      <c r="F1330" s="180"/>
      <c r="G1330" s="180"/>
      <c r="H1330" s="180"/>
    </row>
    <row r="1331" spans="1:8" x14ac:dyDescent="0.2">
      <c r="A1331" s="180" t="s">
        <v>15</v>
      </c>
      <c r="B1331" s="180" t="s">
        <v>446</v>
      </c>
      <c r="C1331" s="180">
        <v>25000</v>
      </c>
      <c r="D1331" s="180"/>
      <c r="E1331" s="180"/>
      <c r="F1331" s="180"/>
      <c r="G1331" s="180"/>
      <c r="H1331" s="180"/>
    </row>
    <row r="1332" spans="1:8" x14ac:dyDescent="0.2">
      <c r="A1332" s="180" t="s">
        <v>15</v>
      </c>
      <c r="B1332" s="180" t="s">
        <v>347</v>
      </c>
      <c r="C1332" s="180"/>
      <c r="D1332" s="180"/>
      <c r="E1332" s="180"/>
      <c r="F1332" s="180"/>
      <c r="G1332" s="180"/>
      <c r="H1332" s="180"/>
    </row>
    <row r="1333" spans="1:8" x14ac:dyDescent="0.2">
      <c r="A1333" s="180" t="s">
        <v>15</v>
      </c>
      <c r="B1333" s="180" t="s">
        <v>348</v>
      </c>
      <c r="C1333" s="180">
        <v>15239976</v>
      </c>
      <c r="D1333" s="180">
        <v>350300</v>
      </c>
      <c r="E1333" s="180">
        <v>203004</v>
      </c>
      <c r="F1333" s="180">
        <v>0</v>
      </c>
      <c r="G1333" s="180">
        <v>0</v>
      </c>
      <c r="H1333" s="180">
        <v>0</v>
      </c>
    </row>
    <row r="1334" spans="1:8" x14ac:dyDescent="0.2">
      <c r="A1334" s="180" t="s">
        <v>15</v>
      </c>
      <c r="B1334" s="180" t="s">
        <v>349</v>
      </c>
      <c r="C1334" s="180">
        <v>1230088.75</v>
      </c>
      <c r="D1334" s="180">
        <v>159389.16999999993</v>
      </c>
      <c r="E1334" s="180">
        <v>302396.80999999994</v>
      </c>
      <c r="F1334" s="180">
        <v>0</v>
      </c>
      <c r="G1334" s="180">
        <v>0</v>
      </c>
      <c r="H1334" s="180">
        <v>0</v>
      </c>
    </row>
    <row r="1335" spans="1:8" x14ac:dyDescent="0.2">
      <c r="A1335" s="180" t="s">
        <v>15</v>
      </c>
      <c r="B1335" s="180" t="s">
        <v>350</v>
      </c>
      <c r="C1335" s="180">
        <v>16470064.75</v>
      </c>
      <c r="D1335" s="180">
        <v>509689.16999999993</v>
      </c>
      <c r="E1335" s="180">
        <v>505400.80999999994</v>
      </c>
      <c r="F1335" s="180">
        <v>0</v>
      </c>
      <c r="G1335" s="180">
        <v>0</v>
      </c>
      <c r="H1335" s="180">
        <v>0</v>
      </c>
    </row>
    <row r="1336" spans="1:8" x14ac:dyDescent="0.2">
      <c r="A1336" s="180" t="s">
        <v>15</v>
      </c>
      <c r="B1336" s="180" t="s">
        <v>376</v>
      </c>
      <c r="C1336" s="180"/>
      <c r="D1336" s="180"/>
      <c r="E1336" s="180"/>
      <c r="F1336" s="180"/>
      <c r="G1336" s="180"/>
      <c r="H1336" s="180"/>
    </row>
    <row r="1337" spans="1:8" x14ac:dyDescent="0.2">
      <c r="A1337" s="180" t="s">
        <v>15</v>
      </c>
      <c r="B1337" s="180" t="s">
        <v>377</v>
      </c>
      <c r="C1337" s="180">
        <v>9840250</v>
      </c>
      <c r="D1337" s="180">
        <v>385000</v>
      </c>
      <c r="E1337" s="180">
        <v>125325</v>
      </c>
      <c r="F1337" s="180"/>
      <c r="G1337" s="180"/>
      <c r="H1337" s="180"/>
    </row>
    <row r="1338" spans="1:8" x14ac:dyDescent="0.2">
      <c r="A1338" s="180" t="s">
        <v>15</v>
      </c>
      <c r="B1338" s="180" t="s">
        <v>352</v>
      </c>
      <c r="C1338" s="180">
        <v>670000</v>
      </c>
      <c r="D1338" s="180"/>
      <c r="E1338" s="180"/>
      <c r="F1338" s="180"/>
      <c r="G1338" s="180"/>
      <c r="H1338" s="180"/>
    </row>
    <row r="1339" spans="1:8" x14ac:dyDescent="0.2">
      <c r="A1339" s="180" t="s">
        <v>15</v>
      </c>
      <c r="B1339" s="180" t="s">
        <v>353</v>
      </c>
      <c r="C1339" s="180">
        <v>1216500</v>
      </c>
      <c r="D1339" s="180"/>
      <c r="E1339" s="180"/>
      <c r="F1339" s="180"/>
      <c r="G1339" s="180"/>
      <c r="H1339" s="180"/>
    </row>
    <row r="1340" spans="1:8" x14ac:dyDescent="0.2">
      <c r="A1340" s="180" t="s">
        <v>15</v>
      </c>
      <c r="B1340" s="180" t="s">
        <v>354</v>
      </c>
      <c r="C1340" s="180">
        <v>375400</v>
      </c>
      <c r="D1340" s="180"/>
      <c r="E1340" s="180"/>
      <c r="F1340" s="180"/>
      <c r="G1340" s="180"/>
      <c r="H1340" s="180"/>
    </row>
    <row r="1341" spans="1:8" x14ac:dyDescent="0.2">
      <c r="A1341" s="180" t="s">
        <v>15</v>
      </c>
      <c r="B1341" s="180" t="s">
        <v>408</v>
      </c>
      <c r="C1341" s="180">
        <v>994350</v>
      </c>
      <c r="D1341" s="180"/>
      <c r="E1341" s="180"/>
      <c r="F1341" s="180"/>
      <c r="G1341" s="180"/>
      <c r="H1341" s="180"/>
    </row>
    <row r="1342" spans="1:8" x14ac:dyDescent="0.2">
      <c r="A1342" s="180" t="s">
        <v>15</v>
      </c>
      <c r="B1342" s="180" t="s">
        <v>423</v>
      </c>
      <c r="C1342" s="180">
        <v>252050</v>
      </c>
      <c r="D1342" s="180"/>
      <c r="E1342" s="180">
        <v>15000</v>
      </c>
      <c r="F1342" s="180"/>
      <c r="G1342" s="180"/>
      <c r="H1342" s="180"/>
    </row>
    <row r="1343" spans="1:8" x14ac:dyDescent="0.2">
      <c r="A1343" s="180" t="s">
        <v>15</v>
      </c>
      <c r="B1343" s="180" t="s">
        <v>355</v>
      </c>
      <c r="C1343" s="180">
        <v>1375550</v>
      </c>
      <c r="D1343" s="180"/>
      <c r="E1343" s="180">
        <v>92000</v>
      </c>
      <c r="F1343" s="180"/>
      <c r="G1343" s="180"/>
      <c r="H1343" s="180"/>
    </row>
    <row r="1344" spans="1:8" x14ac:dyDescent="0.2">
      <c r="A1344" s="180" t="s">
        <v>15</v>
      </c>
      <c r="B1344" s="180" t="s">
        <v>356</v>
      </c>
      <c r="C1344" s="180">
        <v>692350</v>
      </c>
      <c r="D1344" s="180"/>
      <c r="E1344" s="180">
        <v>34000</v>
      </c>
      <c r="F1344" s="180"/>
      <c r="G1344" s="180"/>
      <c r="H1344" s="180"/>
    </row>
    <row r="1345" spans="1:8" x14ac:dyDescent="0.2">
      <c r="A1345" s="180" t="s">
        <v>15</v>
      </c>
      <c r="B1345" s="180" t="s">
        <v>409</v>
      </c>
      <c r="C1345" s="180"/>
      <c r="D1345" s="180"/>
      <c r="E1345" s="180"/>
      <c r="F1345" s="180"/>
      <c r="G1345" s="180"/>
      <c r="H1345" s="180"/>
    </row>
    <row r="1346" spans="1:8" x14ac:dyDescent="0.2">
      <c r="A1346" s="180" t="s">
        <v>15</v>
      </c>
      <c r="B1346" s="180" t="s">
        <v>378</v>
      </c>
      <c r="C1346" s="180"/>
      <c r="D1346" s="180"/>
      <c r="E1346" s="180"/>
      <c r="F1346" s="180"/>
      <c r="G1346" s="180"/>
      <c r="H1346" s="180"/>
    </row>
    <row r="1347" spans="1:8" x14ac:dyDescent="0.2">
      <c r="A1347" s="180" t="s">
        <v>15</v>
      </c>
      <c r="B1347" s="180" t="s">
        <v>360</v>
      </c>
      <c r="C1347" s="180"/>
      <c r="D1347" s="180"/>
      <c r="E1347" s="180"/>
      <c r="F1347" s="180"/>
      <c r="G1347" s="180"/>
      <c r="H1347" s="180"/>
    </row>
    <row r="1348" spans="1:8" x14ac:dyDescent="0.2">
      <c r="A1348" s="180" t="s">
        <v>15</v>
      </c>
      <c r="B1348" s="180" t="s">
        <v>379</v>
      </c>
      <c r="C1348" s="180"/>
      <c r="D1348" s="180"/>
      <c r="E1348" s="180"/>
      <c r="F1348" s="180"/>
      <c r="G1348" s="180"/>
      <c r="H1348" s="180"/>
    </row>
    <row r="1349" spans="1:8" x14ac:dyDescent="0.2">
      <c r="A1349" s="180" t="s">
        <v>15</v>
      </c>
      <c r="B1349" s="180" t="s">
        <v>362</v>
      </c>
      <c r="C1349" s="180">
        <v>604896</v>
      </c>
      <c r="D1349" s="180"/>
      <c r="E1349" s="180"/>
      <c r="F1349" s="180"/>
      <c r="G1349" s="180"/>
      <c r="H1349" s="180"/>
    </row>
    <row r="1350" spans="1:8" x14ac:dyDescent="0.2">
      <c r="A1350" s="180" t="s">
        <v>15</v>
      </c>
      <c r="B1350" s="180" t="s">
        <v>365</v>
      </c>
      <c r="C1350" s="180">
        <v>16021346</v>
      </c>
      <c r="D1350" s="180">
        <v>385000</v>
      </c>
      <c r="E1350" s="180">
        <v>266325</v>
      </c>
      <c r="F1350" s="180">
        <v>0</v>
      </c>
      <c r="G1350" s="180">
        <v>0</v>
      </c>
      <c r="H1350" s="180">
        <v>0</v>
      </c>
    </row>
    <row r="1351" spans="1:8" x14ac:dyDescent="0.2">
      <c r="A1351" s="180" t="s">
        <v>15</v>
      </c>
      <c r="B1351" s="180" t="s">
        <v>447</v>
      </c>
      <c r="C1351" s="180">
        <v>23940</v>
      </c>
      <c r="D1351" s="180"/>
      <c r="E1351" s="180"/>
      <c r="F1351" s="180"/>
      <c r="G1351" s="180"/>
      <c r="H1351" s="180"/>
    </row>
    <row r="1352" spans="1:8" x14ac:dyDescent="0.2">
      <c r="A1352" s="180" t="s">
        <v>15</v>
      </c>
      <c r="B1352" s="180" t="s">
        <v>366</v>
      </c>
      <c r="C1352" s="180">
        <v>16045286</v>
      </c>
      <c r="D1352" s="180">
        <v>385000</v>
      </c>
      <c r="E1352" s="180">
        <v>266325</v>
      </c>
      <c r="F1352" s="180">
        <v>0</v>
      </c>
      <c r="G1352" s="180">
        <v>0</v>
      </c>
      <c r="H1352" s="180">
        <v>0</v>
      </c>
    </row>
    <row r="1353" spans="1:8" x14ac:dyDescent="0.2">
      <c r="A1353" s="180" t="s">
        <v>15</v>
      </c>
      <c r="B1353" s="180" t="s">
        <v>367</v>
      </c>
      <c r="C1353" s="180">
        <v>424778.75</v>
      </c>
      <c r="D1353" s="180">
        <v>124689.16999999993</v>
      </c>
      <c r="E1353" s="180">
        <v>239075.80999999991</v>
      </c>
      <c r="F1353" s="180">
        <v>0</v>
      </c>
      <c r="G1353" s="180">
        <v>0</v>
      </c>
      <c r="H1353" s="180">
        <v>0</v>
      </c>
    </row>
    <row r="1354" spans="1:8" x14ac:dyDescent="0.2">
      <c r="A1354" s="180" t="s">
        <v>15</v>
      </c>
      <c r="B1354" s="180" t="s">
        <v>368</v>
      </c>
      <c r="C1354" s="180">
        <v>16470064.75</v>
      </c>
      <c r="D1354" s="180">
        <v>509689.16999999993</v>
      </c>
      <c r="E1354" s="180">
        <v>505400.80999999994</v>
      </c>
      <c r="F1354" s="180">
        <v>0</v>
      </c>
      <c r="G1354" s="180">
        <v>0</v>
      </c>
      <c r="H1354" s="180">
        <v>0</v>
      </c>
    </row>
    <row r="1355" spans="1:8" x14ac:dyDescent="0.2">
      <c r="A1355" s="180" t="s">
        <v>16</v>
      </c>
      <c r="B1355" s="180" t="s">
        <v>333</v>
      </c>
      <c r="C1355" s="180">
        <v>1058846</v>
      </c>
      <c r="D1355" s="180"/>
      <c r="E1355" s="180">
        <v>305363</v>
      </c>
      <c r="F1355" s="180">
        <v>0</v>
      </c>
      <c r="G1355" s="180">
        <v>0</v>
      </c>
      <c r="H1355" s="180">
        <v>0</v>
      </c>
    </row>
    <row r="1356" spans="1:8" x14ac:dyDescent="0.2">
      <c r="A1356" s="180" t="s">
        <v>16</v>
      </c>
      <c r="B1356" s="180" t="s">
        <v>334</v>
      </c>
      <c r="C1356" s="180">
        <v>23012</v>
      </c>
      <c r="D1356" s="180"/>
      <c r="E1356" s="180">
        <v>6637</v>
      </c>
      <c r="F1356" s="180">
        <v>0</v>
      </c>
      <c r="G1356" s="180">
        <v>0</v>
      </c>
      <c r="H1356" s="180">
        <v>0</v>
      </c>
    </row>
    <row r="1357" spans="1:8" x14ac:dyDescent="0.2">
      <c r="A1357" s="180" t="s">
        <v>16</v>
      </c>
      <c r="B1357" s="180" t="s">
        <v>335</v>
      </c>
      <c r="C1357" s="180">
        <v>61821</v>
      </c>
      <c r="D1357" s="180"/>
      <c r="E1357" s="180"/>
      <c r="F1357" s="180"/>
      <c r="G1357" s="180"/>
      <c r="H1357" s="180"/>
    </row>
    <row r="1358" spans="1:8" x14ac:dyDescent="0.2">
      <c r="A1358" s="180" t="s">
        <v>16</v>
      </c>
      <c r="B1358" s="180" t="s">
        <v>336</v>
      </c>
      <c r="C1358" s="180">
        <v>203475</v>
      </c>
      <c r="D1358" s="180">
        <v>0</v>
      </c>
      <c r="E1358" s="180"/>
      <c r="F1358" s="180"/>
      <c r="G1358" s="180"/>
      <c r="H1358" s="180"/>
    </row>
    <row r="1359" spans="1:8" x14ac:dyDescent="0.2">
      <c r="A1359" s="180" t="s">
        <v>16</v>
      </c>
      <c r="B1359" s="180" t="s">
        <v>337</v>
      </c>
      <c r="C1359" s="180">
        <v>24359</v>
      </c>
      <c r="D1359" s="180">
        <v>788</v>
      </c>
      <c r="E1359" s="180">
        <v>0</v>
      </c>
      <c r="F1359" s="180">
        <v>0</v>
      </c>
      <c r="G1359" s="180">
        <v>0</v>
      </c>
      <c r="H1359" s="180">
        <v>0</v>
      </c>
    </row>
    <row r="1360" spans="1:8" x14ac:dyDescent="0.2">
      <c r="A1360" s="180" t="s">
        <v>16</v>
      </c>
      <c r="B1360" s="180" t="s">
        <v>338</v>
      </c>
      <c r="C1360" s="180"/>
      <c r="D1360" s="180"/>
      <c r="E1360" s="180"/>
      <c r="F1360" s="180"/>
      <c r="G1360" s="180"/>
      <c r="H1360" s="180"/>
    </row>
    <row r="1361" spans="1:8" x14ac:dyDescent="0.2">
      <c r="A1361" s="180" t="s">
        <v>16</v>
      </c>
      <c r="B1361" s="180" t="s">
        <v>339</v>
      </c>
      <c r="C1361" s="180">
        <v>0</v>
      </c>
      <c r="D1361" s="180">
        <v>17047</v>
      </c>
      <c r="E1361" s="180"/>
      <c r="F1361" s="180"/>
      <c r="G1361" s="180"/>
      <c r="H1361" s="180"/>
    </row>
    <row r="1362" spans="1:8" x14ac:dyDescent="0.2">
      <c r="A1362" s="180" t="s">
        <v>16</v>
      </c>
      <c r="B1362" s="180" t="s">
        <v>340</v>
      </c>
      <c r="C1362" s="180">
        <v>185171</v>
      </c>
      <c r="D1362" s="180">
        <v>0</v>
      </c>
      <c r="E1362" s="180">
        <v>10338</v>
      </c>
      <c r="F1362" s="180">
        <v>0</v>
      </c>
      <c r="G1362" s="180">
        <v>0</v>
      </c>
      <c r="H1362" s="180">
        <v>0</v>
      </c>
    </row>
    <row r="1363" spans="1:8" x14ac:dyDescent="0.2">
      <c r="A1363" s="180" t="s">
        <v>16</v>
      </c>
      <c r="B1363" s="180" t="s">
        <v>341</v>
      </c>
      <c r="C1363" s="180">
        <v>0</v>
      </c>
      <c r="D1363" s="180">
        <v>0</v>
      </c>
      <c r="E1363" s="180">
        <v>0</v>
      </c>
      <c r="F1363" s="180">
        <v>0</v>
      </c>
      <c r="G1363" s="180">
        <v>0</v>
      </c>
      <c r="H1363" s="180">
        <v>0</v>
      </c>
    </row>
    <row r="1364" spans="1:8" x14ac:dyDescent="0.2">
      <c r="A1364" s="180" t="s">
        <v>16</v>
      </c>
      <c r="B1364" s="180" t="s">
        <v>342</v>
      </c>
      <c r="C1364" s="180">
        <v>1589268</v>
      </c>
      <c r="D1364" s="180"/>
      <c r="E1364" s="180"/>
      <c r="F1364" s="180"/>
      <c r="G1364" s="180"/>
      <c r="H1364" s="180"/>
    </row>
    <row r="1365" spans="1:8" x14ac:dyDescent="0.2">
      <c r="A1365" s="180" t="s">
        <v>16</v>
      </c>
      <c r="B1365" s="180" t="s">
        <v>343</v>
      </c>
      <c r="C1365" s="180">
        <v>0</v>
      </c>
      <c r="D1365" s="180"/>
      <c r="E1365" s="180"/>
      <c r="F1365" s="180"/>
      <c r="G1365" s="180"/>
      <c r="H1365" s="180"/>
    </row>
    <row r="1366" spans="1:8" x14ac:dyDescent="0.2">
      <c r="A1366" s="180" t="s">
        <v>16</v>
      </c>
      <c r="B1366" s="180" t="s">
        <v>344</v>
      </c>
      <c r="C1366" s="180">
        <v>36274</v>
      </c>
      <c r="D1366" s="180"/>
      <c r="E1366" s="180">
        <v>0</v>
      </c>
      <c r="F1366" s="180">
        <v>0</v>
      </c>
      <c r="G1366" s="180">
        <v>0</v>
      </c>
      <c r="H1366" s="180">
        <v>0</v>
      </c>
    </row>
    <row r="1367" spans="1:8" x14ac:dyDescent="0.2">
      <c r="A1367" s="180" t="s">
        <v>16</v>
      </c>
      <c r="B1367" s="180" t="s">
        <v>475</v>
      </c>
      <c r="C1367" s="180">
        <v>3397</v>
      </c>
      <c r="D1367" s="180"/>
      <c r="E1367" s="180">
        <v>980</v>
      </c>
      <c r="F1367" s="180">
        <v>0</v>
      </c>
      <c r="G1367" s="180">
        <v>0</v>
      </c>
      <c r="H1367" s="180">
        <v>0</v>
      </c>
    </row>
    <row r="1368" spans="1:8" x14ac:dyDescent="0.2">
      <c r="A1368" s="180" t="s">
        <v>16</v>
      </c>
      <c r="B1368" s="180" t="s">
        <v>332</v>
      </c>
      <c r="C1368" s="180">
        <v>65782</v>
      </c>
      <c r="D1368" s="180"/>
      <c r="E1368" s="180"/>
      <c r="F1368" s="180"/>
      <c r="G1368" s="180"/>
      <c r="H1368" s="180"/>
    </row>
    <row r="1369" spans="1:8" x14ac:dyDescent="0.2">
      <c r="A1369" s="180" t="s">
        <v>16</v>
      </c>
      <c r="B1369" s="180" t="s">
        <v>407</v>
      </c>
      <c r="C1369" s="180">
        <v>124438</v>
      </c>
      <c r="D1369" s="180"/>
      <c r="E1369" s="180">
        <v>0</v>
      </c>
      <c r="F1369" s="180">
        <v>0</v>
      </c>
      <c r="G1369" s="180">
        <v>0</v>
      </c>
      <c r="H1369" s="180">
        <v>0</v>
      </c>
    </row>
    <row r="1370" spans="1:8" x14ac:dyDescent="0.2">
      <c r="A1370" s="180" t="s">
        <v>16</v>
      </c>
      <c r="B1370" s="180" t="s">
        <v>345</v>
      </c>
      <c r="C1370" s="180">
        <v>3375843</v>
      </c>
      <c r="D1370" s="180">
        <v>17835</v>
      </c>
      <c r="E1370" s="180">
        <v>323318</v>
      </c>
      <c r="F1370" s="180">
        <v>0</v>
      </c>
      <c r="G1370" s="180">
        <v>0</v>
      </c>
      <c r="H1370" s="180">
        <v>0</v>
      </c>
    </row>
    <row r="1371" spans="1:8" x14ac:dyDescent="0.2">
      <c r="A1371" s="180" t="s">
        <v>16</v>
      </c>
      <c r="B1371" s="180" t="s">
        <v>346</v>
      </c>
      <c r="C1371" s="180">
        <v>0</v>
      </c>
      <c r="D1371" s="180"/>
      <c r="E1371" s="180"/>
      <c r="F1371" s="180"/>
      <c r="G1371" s="180"/>
      <c r="H1371" s="180"/>
    </row>
    <row r="1372" spans="1:8" x14ac:dyDescent="0.2">
      <c r="A1372" s="180" t="s">
        <v>16</v>
      </c>
      <c r="B1372" s="180" t="s">
        <v>446</v>
      </c>
      <c r="C1372" s="180">
        <v>0</v>
      </c>
      <c r="D1372" s="180">
        <v>0</v>
      </c>
      <c r="E1372" s="180">
        <v>0</v>
      </c>
      <c r="F1372" s="180">
        <v>0</v>
      </c>
      <c r="G1372" s="180">
        <v>0</v>
      </c>
      <c r="H1372" s="180">
        <v>0</v>
      </c>
    </row>
    <row r="1373" spans="1:8" x14ac:dyDescent="0.2">
      <c r="A1373" s="180" t="s">
        <v>16</v>
      </c>
      <c r="B1373" s="180" t="s">
        <v>347</v>
      </c>
      <c r="C1373" s="180">
        <v>0</v>
      </c>
      <c r="D1373" s="180">
        <v>0</v>
      </c>
      <c r="E1373" s="180"/>
      <c r="F1373" s="180">
        <v>0</v>
      </c>
      <c r="G1373" s="180">
        <v>0</v>
      </c>
      <c r="H1373" s="180">
        <v>0</v>
      </c>
    </row>
    <row r="1374" spans="1:8" x14ac:dyDescent="0.2">
      <c r="A1374" s="180" t="s">
        <v>16</v>
      </c>
      <c r="B1374" s="180" t="s">
        <v>348</v>
      </c>
      <c r="C1374" s="180">
        <v>3375843</v>
      </c>
      <c r="D1374" s="180">
        <v>17835</v>
      </c>
      <c r="E1374" s="180">
        <v>323318</v>
      </c>
      <c r="F1374" s="180">
        <v>0</v>
      </c>
      <c r="G1374" s="180">
        <v>0</v>
      </c>
      <c r="H1374" s="180">
        <v>0</v>
      </c>
    </row>
    <row r="1375" spans="1:8" x14ac:dyDescent="0.2">
      <c r="A1375" s="180" t="s">
        <v>16</v>
      </c>
      <c r="B1375" s="180" t="s">
        <v>349</v>
      </c>
      <c r="C1375" s="180">
        <v>930212.54000000097</v>
      </c>
      <c r="D1375" s="180">
        <v>49978.26999999999</v>
      </c>
      <c r="E1375" s="180">
        <v>698185.63</v>
      </c>
      <c r="F1375" s="180">
        <v>0</v>
      </c>
      <c r="G1375" s="180">
        <v>0</v>
      </c>
      <c r="H1375" s="180">
        <v>0</v>
      </c>
    </row>
    <row r="1376" spans="1:8" x14ac:dyDescent="0.2">
      <c r="A1376" s="180" t="s">
        <v>16</v>
      </c>
      <c r="B1376" s="180" t="s">
        <v>350</v>
      </c>
      <c r="C1376" s="180">
        <v>4306055.540000001</v>
      </c>
      <c r="D1376" s="180">
        <v>67813.26999999999</v>
      </c>
      <c r="E1376" s="180">
        <v>1021503.63</v>
      </c>
      <c r="F1376" s="180">
        <v>0</v>
      </c>
      <c r="G1376" s="180">
        <v>0</v>
      </c>
      <c r="H1376" s="180">
        <v>0</v>
      </c>
    </row>
    <row r="1377" spans="1:8" x14ac:dyDescent="0.2">
      <c r="A1377" s="180" t="s">
        <v>16</v>
      </c>
      <c r="B1377" s="180" t="s">
        <v>376</v>
      </c>
      <c r="C1377" s="180"/>
      <c r="D1377" s="180"/>
      <c r="E1377" s="180"/>
      <c r="F1377" s="180"/>
      <c r="G1377" s="180"/>
      <c r="H1377" s="180"/>
    </row>
    <row r="1378" spans="1:8" x14ac:dyDescent="0.2">
      <c r="A1378" s="180" t="s">
        <v>16</v>
      </c>
      <c r="B1378" s="180" t="s">
        <v>377</v>
      </c>
      <c r="C1378" s="180">
        <v>2620719</v>
      </c>
      <c r="D1378" s="180">
        <v>41703</v>
      </c>
      <c r="E1378" s="180">
        <v>25000</v>
      </c>
      <c r="F1378" s="180">
        <v>0</v>
      </c>
      <c r="G1378" s="180">
        <v>0</v>
      </c>
      <c r="H1378" s="180">
        <v>0</v>
      </c>
    </row>
    <row r="1379" spans="1:8" x14ac:dyDescent="0.2">
      <c r="A1379" s="180" t="s">
        <v>16</v>
      </c>
      <c r="B1379" s="180" t="s">
        <v>352</v>
      </c>
      <c r="C1379" s="180">
        <v>102635</v>
      </c>
      <c r="D1379" s="180">
        <v>0</v>
      </c>
      <c r="E1379" s="180">
        <v>0</v>
      </c>
      <c r="F1379" s="180">
        <v>0</v>
      </c>
      <c r="G1379" s="180">
        <v>0</v>
      </c>
      <c r="H1379" s="180">
        <v>0</v>
      </c>
    </row>
    <row r="1380" spans="1:8" x14ac:dyDescent="0.2">
      <c r="A1380" s="180" t="s">
        <v>16</v>
      </c>
      <c r="B1380" s="180" t="s">
        <v>353</v>
      </c>
      <c r="C1380" s="180">
        <v>47322</v>
      </c>
      <c r="D1380" s="180">
        <v>0</v>
      </c>
      <c r="E1380" s="180">
        <v>0</v>
      </c>
      <c r="F1380" s="180">
        <v>0</v>
      </c>
      <c r="G1380" s="180">
        <v>0</v>
      </c>
      <c r="H1380" s="180">
        <v>0</v>
      </c>
    </row>
    <row r="1381" spans="1:8" x14ac:dyDescent="0.2">
      <c r="A1381" s="180" t="s">
        <v>16</v>
      </c>
      <c r="B1381" s="180" t="s">
        <v>354</v>
      </c>
      <c r="C1381" s="180">
        <v>241013</v>
      </c>
      <c r="D1381" s="180">
        <v>0</v>
      </c>
      <c r="E1381" s="180">
        <v>34230</v>
      </c>
      <c r="F1381" s="180">
        <v>0</v>
      </c>
      <c r="G1381" s="180">
        <v>0</v>
      </c>
      <c r="H1381" s="180">
        <v>0</v>
      </c>
    </row>
    <row r="1382" spans="1:8" x14ac:dyDescent="0.2">
      <c r="A1382" s="180" t="s">
        <v>16</v>
      </c>
      <c r="B1382" s="180" t="s">
        <v>408</v>
      </c>
      <c r="C1382" s="180">
        <v>164930</v>
      </c>
      <c r="D1382" s="180">
        <v>0</v>
      </c>
      <c r="E1382" s="180">
        <v>0</v>
      </c>
      <c r="F1382" s="180">
        <v>0</v>
      </c>
      <c r="G1382" s="180">
        <v>0</v>
      </c>
      <c r="H1382" s="180">
        <v>0</v>
      </c>
    </row>
    <row r="1383" spans="1:8" x14ac:dyDescent="0.2">
      <c r="A1383" s="180" t="s">
        <v>16</v>
      </c>
      <c r="B1383" s="180" t="s">
        <v>423</v>
      </c>
      <c r="C1383" s="180">
        <v>45427</v>
      </c>
      <c r="D1383" s="180">
        <v>0</v>
      </c>
      <c r="E1383" s="180">
        <v>0</v>
      </c>
      <c r="F1383" s="180">
        <v>0</v>
      </c>
      <c r="G1383" s="180">
        <v>0</v>
      </c>
      <c r="H1383" s="180">
        <v>0</v>
      </c>
    </row>
    <row r="1384" spans="1:8" x14ac:dyDescent="0.2">
      <c r="A1384" s="180" t="s">
        <v>16</v>
      </c>
      <c r="B1384" s="180" t="s">
        <v>355</v>
      </c>
      <c r="C1384" s="180">
        <v>181361</v>
      </c>
      <c r="D1384" s="180">
        <v>0</v>
      </c>
      <c r="E1384" s="180">
        <v>0</v>
      </c>
      <c r="F1384" s="180">
        <v>0</v>
      </c>
      <c r="G1384" s="180">
        <v>0</v>
      </c>
      <c r="H1384" s="180">
        <v>0</v>
      </c>
    </row>
    <row r="1385" spans="1:8" x14ac:dyDescent="0.2">
      <c r="A1385" s="180" t="s">
        <v>16</v>
      </c>
      <c r="B1385" s="180" t="s">
        <v>356</v>
      </c>
      <c r="C1385" s="180">
        <v>174975</v>
      </c>
      <c r="D1385" s="180">
        <v>0</v>
      </c>
      <c r="E1385" s="180">
        <v>0</v>
      </c>
      <c r="F1385" s="180">
        <v>0</v>
      </c>
      <c r="G1385" s="180"/>
      <c r="H1385" s="180">
        <v>0</v>
      </c>
    </row>
    <row r="1386" spans="1:8" x14ac:dyDescent="0.2">
      <c r="A1386" s="180" t="s">
        <v>16</v>
      </c>
      <c r="B1386" s="180" t="s">
        <v>409</v>
      </c>
      <c r="C1386" s="180"/>
      <c r="D1386" s="180"/>
      <c r="E1386" s="180"/>
      <c r="F1386" s="180"/>
      <c r="G1386" s="180"/>
      <c r="H1386" s="180">
        <v>0</v>
      </c>
    </row>
    <row r="1387" spans="1:8" x14ac:dyDescent="0.2">
      <c r="A1387" s="180" t="s">
        <v>16</v>
      </c>
      <c r="B1387" s="180" t="s">
        <v>378</v>
      </c>
      <c r="C1387" s="180">
        <v>0</v>
      </c>
      <c r="D1387" s="180"/>
      <c r="E1387" s="180">
        <v>0</v>
      </c>
      <c r="F1387" s="180">
        <v>0</v>
      </c>
      <c r="G1387" s="180">
        <v>0</v>
      </c>
      <c r="H1387" s="180">
        <v>0</v>
      </c>
    </row>
    <row r="1388" spans="1:8" x14ac:dyDescent="0.2">
      <c r="A1388" s="180" t="s">
        <v>16</v>
      </c>
      <c r="B1388" s="180" t="s">
        <v>360</v>
      </c>
      <c r="C1388" s="180"/>
      <c r="D1388" s="180"/>
      <c r="E1388" s="180">
        <v>0</v>
      </c>
      <c r="F1388" s="180">
        <v>0</v>
      </c>
      <c r="G1388" s="180"/>
      <c r="H1388" s="180">
        <v>0</v>
      </c>
    </row>
    <row r="1389" spans="1:8" x14ac:dyDescent="0.2">
      <c r="A1389" s="180" t="s">
        <v>16</v>
      </c>
      <c r="B1389" s="180" t="s">
        <v>379</v>
      </c>
      <c r="C1389" s="180"/>
      <c r="D1389" s="180"/>
      <c r="E1389" s="180"/>
      <c r="F1389" s="180"/>
      <c r="G1389" s="180"/>
      <c r="H1389" s="180"/>
    </row>
    <row r="1390" spans="1:8" x14ac:dyDescent="0.2">
      <c r="A1390" s="180" t="s">
        <v>16</v>
      </c>
      <c r="B1390" s="180" t="s">
        <v>362</v>
      </c>
      <c r="C1390" s="180">
        <v>116198</v>
      </c>
      <c r="D1390" s="180"/>
      <c r="E1390" s="180"/>
      <c r="F1390" s="180"/>
      <c r="G1390" s="180"/>
      <c r="H1390" s="180"/>
    </row>
    <row r="1391" spans="1:8" x14ac:dyDescent="0.2">
      <c r="A1391" s="180" t="s">
        <v>16</v>
      </c>
      <c r="B1391" s="180" t="s">
        <v>365</v>
      </c>
      <c r="C1391" s="180">
        <v>3694580</v>
      </c>
      <c r="D1391" s="180">
        <v>41703</v>
      </c>
      <c r="E1391" s="180">
        <v>59230</v>
      </c>
      <c r="F1391" s="180">
        <v>0</v>
      </c>
      <c r="G1391" s="180">
        <v>0</v>
      </c>
      <c r="H1391" s="180">
        <v>0</v>
      </c>
    </row>
    <row r="1392" spans="1:8" x14ac:dyDescent="0.2">
      <c r="A1392" s="180" t="s">
        <v>16</v>
      </c>
      <c r="B1392" s="180" t="s">
        <v>447</v>
      </c>
      <c r="C1392" s="180">
        <v>0</v>
      </c>
      <c r="D1392" s="180">
        <v>0</v>
      </c>
      <c r="E1392" s="180">
        <v>0</v>
      </c>
      <c r="F1392" s="180">
        <v>0</v>
      </c>
      <c r="G1392" s="180">
        <v>0</v>
      </c>
      <c r="H1392" s="180">
        <v>0</v>
      </c>
    </row>
    <row r="1393" spans="1:8" x14ac:dyDescent="0.2">
      <c r="A1393" s="180" t="s">
        <v>16</v>
      </c>
      <c r="B1393" s="180" t="s">
        <v>366</v>
      </c>
      <c r="C1393" s="180">
        <v>3694580</v>
      </c>
      <c r="D1393" s="180">
        <v>41703</v>
      </c>
      <c r="E1393" s="180">
        <v>59230</v>
      </c>
      <c r="F1393" s="180">
        <v>0</v>
      </c>
      <c r="G1393" s="180">
        <v>0</v>
      </c>
      <c r="H1393" s="180">
        <v>0</v>
      </c>
    </row>
    <row r="1394" spans="1:8" x14ac:dyDescent="0.2">
      <c r="A1394" s="180" t="s">
        <v>16</v>
      </c>
      <c r="B1394" s="180" t="s">
        <v>367</v>
      </c>
      <c r="C1394" s="180">
        <v>611475.54000000097</v>
      </c>
      <c r="D1394" s="180">
        <v>26110.26999999999</v>
      </c>
      <c r="E1394" s="180">
        <v>962273.63</v>
      </c>
      <c r="F1394" s="180">
        <v>0</v>
      </c>
      <c r="G1394" s="180">
        <v>0</v>
      </c>
      <c r="H1394" s="180">
        <v>0</v>
      </c>
    </row>
    <row r="1395" spans="1:8" x14ac:dyDescent="0.2">
      <c r="A1395" s="180" t="s">
        <v>16</v>
      </c>
      <c r="B1395" s="180" t="s">
        <v>368</v>
      </c>
      <c r="C1395" s="180">
        <v>4306055.540000001</v>
      </c>
      <c r="D1395" s="180">
        <v>67813.26999999999</v>
      </c>
      <c r="E1395" s="180">
        <v>1021503.63</v>
      </c>
      <c r="F1395" s="180">
        <v>0</v>
      </c>
      <c r="G1395" s="180">
        <v>0</v>
      </c>
      <c r="H1395" s="180">
        <v>0</v>
      </c>
    </row>
    <row r="1396" spans="1:8" x14ac:dyDescent="0.2">
      <c r="A1396" s="180" t="s">
        <v>17</v>
      </c>
      <c r="B1396" s="180" t="s">
        <v>333</v>
      </c>
      <c r="C1396" s="180">
        <v>50715120</v>
      </c>
      <c r="D1396" s="180"/>
      <c r="E1396" s="180">
        <v>991523</v>
      </c>
      <c r="F1396" s="180">
        <v>0</v>
      </c>
      <c r="G1396" s="180">
        <v>0</v>
      </c>
      <c r="H1396" s="180">
        <v>0</v>
      </c>
    </row>
    <row r="1397" spans="1:8" x14ac:dyDescent="0.2">
      <c r="A1397" s="180" t="s">
        <v>17</v>
      </c>
      <c r="B1397" s="180" t="s">
        <v>334</v>
      </c>
      <c r="C1397" s="180">
        <v>429963</v>
      </c>
      <c r="D1397" s="180"/>
      <c r="E1397" s="180">
        <v>8477</v>
      </c>
      <c r="F1397" s="180">
        <v>0</v>
      </c>
      <c r="G1397" s="180">
        <v>0</v>
      </c>
      <c r="H1397" s="180">
        <v>0</v>
      </c>
    </row>
    <row r="1398" spans="1:8" x14ac:dyDescent="0.2">
      <c r="A1398" s="180" t="s">
        <v>17</v>
      </c>
      <c r="B1398" s="180" t="s">
        <v>335</v>
      </c>
      <c r="C1398" s="180">
        <v>0</v>
      </c>
      <c r="D1398" s="180"/>
      <c r="E1398" s="180"/>
      <c r="F1398" s="180"/>
      <c r="G1398" s="180"/>
      <c r="H1398" s="180"/>
    </row>
    <row r="1399" spans="1:8" x14ac:dyDescent="0.2">
      <c r="A1399" s="180" t="s">
        <v>17</v>
      </c>
      <c r="B1399" s="180" t="s">
        <v>336</v>
      </c>
      <c r="C1399" s="180">
        <v>2103980</v>
      </c>
      <c r="D1399" s="180">
        <v>0</v>
      </c>
      <c r="E1399" s="180"/>
      <c r="F1399" s="180"/>
      <c r="G1399" s="180"/>
      <c r="H1399" s="180"/>
    </row>
    <row r="1400" spans="1:8" x14ac:dyDescent="0.2">
      <c r="A1400" s="180" t="s">
        <v>17</v>
      </c>
      <c r="B1400" s="180" t="s">
        <v>337</v>
      </c>
      <c r="C1400" s="180">
        <v>330000</v>
      </c>
      <c r="D1400" s="180">
        <v>10000</v>
      </c>
      <c r="E1400" s="180">
        <v>40000</v>
      </c>
      <c r="F1400" s="180"/>
      <c r="G1400" s="180"/>
      <c r="H1400" s="180"/>
    </row>
    <row r="1401" spans="1:8" x14ac:dyDescent="0.2">
      <c r="A1401" s="180" t="s">
        <v>17</v>
      </c>
      <c r="B1401" s="180" t="s">
        <v>338</v>
      </c>
      <c r="C1401" s="180"/>
      <c r="D1401" s="180"/>
      <c r="E1401" s="180"/>
      <c r="F1401" s="180"/>
      <c r="G1401" s="180"/>
      <c r="H1401" s="180"/>
    </row>
    <row r="1402" spans="1:8" x14ac:dyDescent="0.2">
      <c r="A1402" s="180" t="s">
        <v>17</v>
      </c>
      <c r="B1402" s="180" t="s">
        <v>339</v>
      </c>
      <c r="C1402" s="180">
        <v>18000</v>
      </c>
      <c r="D1402" s="180">
        <v>2700000</v>
      </c>
      <c r="E1402" s="180"/>
      <c r="F1402" s="180"/>
      <c r="G1402" s="180"/>
      <c r="H1402" s="180"/>
    </row>
    <row r="1403" spans="1:8" x14ac:dyDescent="0.2">
      <c r="A1403" s="180" t="s">
        <v>17</v>
      </c>
      <c r="B1403" s="180" t="s">
        <v>340</v>
      </c>
      <c r="C1403" s="180">
        <v>2838001</v>
      </c>
      <c r="D1403" s="180">
        <v>600000</v>
      </c>
      <c r="E1403" s="180">
        <v>36850</v>
      </c>
      <c r="F1403" s="180">
        <v>0</v>
      </c>
      <c r="G1403" s="180"/>
      <c r="H1403" s="180"/>
    </row>
    <row r="1404" spans="1:8" x14ac:dyDescent="0.2">
      <c r="A1404" s="180" t="s">
        <v>17</v>
      </c>
      <c r="B1404" s="180" t="s">
        <v>341</v>
      </c>
      <c r="C1404" s="180">
        <v>150000</v>
      </c>
      <c r="D1404" s="180"/>
      <c r="E1404" s="180"/>
      <c r="F1404" s="180"/>
      <c r="G1404" s="180"/>
      <c r="H1404" s="180"/>
    </row>
    <row r="1405" spans="1:8" x14ac:dyDescent="0.2">
      <c r="A1405" s="180" t="s">
        <v>17</v>
      </c>
      <c r="B1405" s="180" t="s">
        <v>342</v>
      </c>
      <c r="C1405" s="180">
        <v>77573758</v>
      </c>
      <c r="D1405" s="180"/>
      <c r="E1405" s="180"/>
      <c r="F1405" s="180"/>
      <c r="G1405" s="180"/>
      <c r="H1405" s="180"/>
    </row>
    <row r="1406" spans="1:8" x14ac:dyDescent="0.2">
      <c r="A1406" s="180" t="s">
        <v>17</v>
      </c>
      <c r="B1406" s="180" t="s">
        <v>343</v>
      </c>
      <c r="C1406" s="180">
        <v>375315</v>
      </c>
      <c r="D1406" s="180"/>
      <c r="E1406" s="180"/>
      <c r="F1406" s="180"/>
      <c r="G1406" s="180"/>
      <c r="H1406" s="180"/>
    </row>
    <row r="1407" spans="1:8" x14ac:dyDescent="0.2">
      <c r="A1407" s="180" t="s">
        <v>17</v>
      </c>
      <c r="B1407" s="180" t="s">
        <v>344</v>
      </c>
      <c r="C1407" s="180">
        <v>445697</v>
      </c>
      <c r="D1407" s="180"/>
      <c r="E1407" s="180">
        <v>1380</v>
      </c>
      <c r="F1407" s="180">
        <v>0</v>
      </c>
      <c r="G1407" s="180"/>
      <c r="H1407" s="180"/>
    </row>
    <row r="1408" spans="1:8" x14ac:dyDescent="0.2">
      <c r="A1408" s="180" t="s">
        <v>17</v>
      </c>
      <c r="B1408" s="180" t="s">
        <v>475</v>
      </c>
      <c r="C1408" s="180">
        <v>1419097</v>
      </c>
      <c r="D1408" s="180"/>
      <c r="E1408" s="180">
        <v>88305</v>
      </c>
      <c r="F1408" s="180">
        <v>0</v>
      </c>
      <c r="G1408" s="180">
        <v>0</v>
      </c>
      <c r="H1408" s="180">
        <v>0</v>
      </c>
    </row>
    <row r="1409" spans="1:8" x14ac:dyDescent="0.2">
      <c r="A1409" s="180" t="s">
        <v>17</v>
      </c>
      <c r="B1409" s="180" t="s">
        <v>332</v>
      </c>
      <c r="C1409" s="180">
        <v>396269</v>
      </c>
      <c r="D1409" s="180"/>
      <c r="E1409" s="180"/>
      <c r="F1409" s="180"/>
      <c r="G1409" s="180"/>
      <c r="H1409" s="180"/>
    </row>
    <row r="1410" spans="1:8" x14ac:dyDescent="0.2">
      <c r="A1410" s="180" t="s">
        <v>17</v>
      </c>
      <c r="B1410" s="180" t="s">
        <v>407</v>
      </c>
      <c r="C1410" s="180">
        <v>3068292</v>
      </c>
      <c r="D1410" s="180"/>
      <c r="E1410" s="180">
        <v>0</v>
      </c>
      <c r="F1410" s="180"/>
      <c r="G1410" s="180"/>
      <c r="H1410" s="180"/>
    </row>
    <row r="1411" spans="1:8" x14ac:dyDescent="0.2">
      <c r="A1411" s="180" t="s">
        <v>17</v>
      </c>
      <c r="B1411" s="180" t="s">
        <v>345</v>
      </c>
      <c r="C1411" s="180">
        <v>139863492</v>
      </c>
      <c r="D1411" s="180">
        <v>3310000</v>
      </c>
      <c r="E1411" s="180">
        <v>1166535</v>
      </c>
      <c r="F1411" s="180">
        <v>0</v>
      </c>
      <c r="G1411" s="180">
        <v>0</v>
      </c>
      <c r="H1411" s="180">
        <v>0</v>
      </c>
    </row>
    <row r="1412" spans="1:8" x14ac:dyDescent="0.2">
      <c r="A1412" s="180" t="s">
        <v>17</v>
      </c>
      <c r="B1412" s="180" t="s">
        <v>346</v>
      </c>
      <c r="C1412" s="180"/>
      <c r="D1412" s="180"/>
      <c r="E1412" s="180"/>
      <c r="F1412" s="180"/>
      <c r="G1412" s="180"/>
      <c r="H1412" s="180"/>
    </row>
    <row r="1413" spans="1:8" x14ac:dyDescent="0.2">
      <c r="A1413" s="180" t="s">
        <v>17</v>
      </c>
      <c r="B1413" s="180" t="s">
        <v>446</v>
      </c>
      <c r="C1413" s="180">
        <v>621800</v>
      </c>
      <c r="D1413" s="180"/>
      <c r="E1413" s="180"/>
      <c r="F1413" s="180"/>
      <c r="G1413" s="180"/>
      <c r="H1413" s="180"/>
    </row>
    <row r="1414" spans="1:8" x14ac:dyDescent="0.2">
      <c r="A1414" s="180" t="s">
        <v>17</v>
      </c>
      <c r="B1414" s="180" t="s">
        <v>347</v>
      </c>
      <c r="C1414" s="180">
        <v>71050</v>
      </c>
      <c r="D1414" s="180"/>
      <c r="E1414" s="180"/>
      <c r="F1414" s="180"/>
      <c r="G1414" s="180"/>
      <c r="H1414" s="180"/>
    </row>
    <row r="1415" spans="1:8" x14ac:dyDescent="0.2">
      <c r="A1415" s="180" t="s">
        <v>17</v>
      </c>
      <c r="B1415" s="180" t="s">
        <v>348</v>
      </c>
      <c r="C1415" s="180">
        <v>140556342</v>
      </c>
      <c r="D1415" s="180">
        <v>3310000</v>
      </c>
      <c r="E1415" s="180">
        <v>1166535</v>
      </c>
      <c r="F1415" s="180">
        <v>0</v>
      </c>
      <c r="G1415" s="180">
        <v>0</v>
      </c>
      <c r="H1415" s="180">
        <v>0</v>
      </c>
    </row>
    <row r="1416" spans="1:8" x14ac:dyDescent="0.2">
      <c r="A1416" s="180" t="s">
        <v>17</v>
      </c>
      <c r="B1416" s="180" t="s">
        <v>349</v>
      </c>
      <c r="C1416" s="180">
        <v>16957868.979999959</v>
      </c>
      <c r="D1416" s="180">
        <v>1600250.2699999996</v>
      </c>
      <c r="E1416" s="180">
        <v>7541951.3500000015</v>
      </c>
      <c r="F1416" s="180">
        <v>0</v>
      </c>
      <c r="G1416" s="180">
        <v>0</v>
      </c>
      <c r="H1416" s="180">
        <v>0</v>
      </c>
    </row>
    <row r="1417" spans="1:8" x14ac:dyDescent="0.2">
      <c r="A1417" s="180" t="s">
        <v>17</v>
      </c>
      <c r="B1417" s="180" t="s">
        <v>350</v>
      </c>
      <c r="C1417" s="180">
        <v>157514210.97999996</v>
      </c>
      <c r="D1417" s="180">
        <v>4910250.2699999996</v>
      </c>
      <c r="E1417" s="180">
        <v>8708486.3500000015</v>
      </c>
      <c r="F1417" s="180">
        <v>0</v>
      </c>
      <c r="G1417" s="180">
        <v>0</v>
      </c>
      <c r="H1417" s="180">
        <v>0</v>
      </c>
    </row>
    <row r="1418" spans="1:8" x14ac:dyDescent="0.2">
      <c r="A1418" s="180" t="s">
        <v>17</v>
      </c>
      <c r="B1418" s="180" t="s">
        <v>376</v>
      </c>
      <c r="C1418" s="180"/>
      <c r="D1418" s="180"/>
      <c r="E1418" s="180"/>
      <c r="F1418" s="180"/>
      <c r="G1418" s="180"/>
      <c r="H1418" s="180"/>
    </row>
    <row r="1419" spans="1:8" x14ac:dyDescent="0.2">
      <c r="A1419" s="180" t="s">
        <v>17</v>
      </c>
      <c r="B1419" s="180" t="s">
        <v>377</v>
      </c>
      <c r="C1419" s="180">
        <v>92312285</v>
      </c>
      <c r="D1419" s="180">
        <v>4000000</v>
      </c>
      <c r="E1419" s="180">
        <v>800000</v>
      </c>
      <c r="F1419" s="180"/>
      <c r="G1419" s="180"/>
      <c r="H1419" s="180"/>
    </row>
    <row r="1420" spans="1:8" x14ac:dyDescent="0.2">
      <c r="A1420" s="180" t="s">
        <v>17</v>
      </c>
      <c r="B1420" s="180" t="s">
        <v>352</v>
      </c>
      <c r="C1420" s="180">
        <v>6129190</v>
      </c>
      <c r="D1420" s="180"/>
      <c r="E1420" s="180"/>
      <c r="F1420" s="180"/>
      <c r="G1420" s="180"/>
      <c r="H1420" s="180"/>
    </row>
    <row r="1421" spans="1:8" x14ac:dyDescent="0.2">
      <c r="A1421" s="180" t="s">
        <v>17</v>
      </c>
      <c r="B1421" s="180" t="s">
        <v>353</v>
      </c>
      <c r="C1421" s="180">
        <v>8759271</v>
      </c>
      <c r="D1421" s="180"/>
      <c r="E1421" s="180">
        <v>1000000</v>
      </c>
      <c r="F1421" s="180"/>
      <c r="G1421" s="180"/>
      <c r="H1421" s="180"/>
    </row>
    <row r="1422" spans="1:8" x14ac:dyDescent="0.2">
      <c r="A1422" s="180" t="s">
        <v>17</v>
      </c>
      <c r="B1422" s="180" t="s">
        <v>354</v>
      </c>
      <c r="C1422" s="180">
        <v>2002017</v>
      </c>
      <c r="D1422" s="180"/>
      <c r="E1422" s="180"/>
      <c r="F1422" s="180"/>
      <c r="G1422" s="180"/>
      <c r="H1422" s="180"/>
    </row>
    <row r="1423" spans="1:8" x14ac:dyDescent="0.2">
      <c r="A1423" s="180" t="s">
        <v>17</v>
      </c>
      <c r="B1423" s="180" t="s">
        <v>408</v>
      </c>
      <c r="C1423" s="180">
        <v>8047406</v>
      </c>
      <c r="D1423" s="180"/>
      <c r="E1423" s="180"/>
      <c r="F1423" s="180"/>
      <c r="G1423" s="180"/>
      <c r="H1423" s="180"/>
    </row>
    <row r="1424" spans="1:8" x14ac:dyDescent="0.2">
      <c r="A1424" s="180" t="s">
        <v>17</v>
      </c>
      <c r="B1424" s="180" t="s">
        <v>423</v>
      </c>
      <c r="C1424" s="180">
        <v>3270726</v>
      </c>
      <c r="D1424" s="180"/>
      <c r="E1424" s="180"/>
      <c r="F1424" s="180"/>
      <c r="G1424" s="180"/>
      <c r="H1424" s="180"/>
    </row>
    <row r="1425" spans="1:8" x14ac:dyDescent="0.2">
      <c r="A1425" s="180" t="s">
        <v>17</v>
      </c>
      <c r="B1425" s="180" t="s">
        <v>355</v>
      </c>
      <c r="C1425" s="180">
        <v>8488383</v>
      </c>
      <c r="D1425" s="180"/>
      <c r="E1425" s="180">
        <v>750000</v>
      </c>
      <c r="F1425" s="180"/>
      <c r="G1425" s="180"/>
      <c r="H1425" s="180"/>
    </row>
    <row r="1426" spans="1:8" x14ac:dyDescent="0.2">
      <c r="A1426" s="180" t="s">
        <v>17</v>
      </c>
      <c r="B1426" s="180" t="s">
        <v>356</v>
      </c>
      <c r="C1426" s="180">
        <v>5074650</v>
      </c>
      <c r="D1426" s="180"/>
      <c r="E1426" s="180"/>
      <c r="F1426" s="180"/>
      <c r="G1426" s="180"/>
      <c r="H1426" s="180"/>
    </row>
    <row r="1427" spans="1:8" x14ac:dyDescent="0.2">
      <c r="A1427" s="180" t="s">
        <v>17</v>
      </c>
      <c r="B1427" s="180" t="s">
        <v>409</v>
      </c>
      <c r="C1427" s="180"/>
      <c r="D1427" s="180"/>
      <c r="E1427" s="180"/>
      <c r="F1427" s="180"/>
      <c r="G1427" s="180"/>
      <c r="H1427" s="180"/>
    </row>
    <row r="1428" spans="1:8" x14ac:dyDescent="0.2">
      <c r="A1428" s="180" t="s">
        <v>17</v>
      </c>
      <c r="B1428" s="180" t="s">
        <v>378</v>
      </c>
      <c r="C1428" s="180">
        <v>125120</v>
      </c>
      <c r="D1428" s="180"/>
      <c r="E1428" s="180"/>
      <c r="F1428" s="180"/>
      <c r="G1428" s="180"/>
      <c r="H1428" s="180"/>
    </row>
    <row r="1429" spans="1:8" x14ac:dyDescent="0.2">
      <c r="A1429" s="180" t="s">
        <v>17</v>
      </c>
      <c r="B1429" s="180" t="s">
        <v>360</v>
      </c>
      <c r="C1429" s="180"/>
      <c r="D1429" s="180"/>
      <c r="E1429" s="180"/>
      <c r="F1429" s="180"/>
      <c r="G1429" s="180"/>
      <c r="H1429" s="180"/>
    </row>
    <row r="1430" spans="1:8" x14ac:dyDescent="0.2">
      <c r="A1430" s="180" t="s">
        <v>17</v>
      </c>
      <c r="B1430" s="180" t="s">
        <v>379</v>
      </c>
      <c r="C1430" s="180"/>
      <c r="D1430" s="180"/>
      <c r="E1430" s="180"/>
      <c r="F1430" s="180"/>
      <c r="G1430" s="180"/>
      <c r="H1430" s="180"/>
    </row>
    <row r="1431" spans="1:8" x14ac:dyDescent="0.2">
      <c r="A1431" s="180" t="s">
        <v>17</v>
      </c>
      <c r="B1431" s="180" t="s">
        <v>362</v>
      </c>
      <c r="C1431" s="180">
        <v>5618728</v>
      </c>
      <c r="D1431" s="180"/>
      <c r="E1431" s="180"/>
      <c r="F1431" s="180"/>
      <c r="G1431" s="180"/>
      <c r="H1431" s="180"/>
    </row>
    <row r="1432" spans="1:8" x14ac:dyDescent="0.2">
      <c r="A1432" s="180" t="s">
        <v>17</v>
      </c>
      <c r="B1432" s="180" t="s">
        <v>365</v>
      </c>
      <c r="C1432" s="180">
        <v>139827776</v>
      </c>
      <c r="D1432" s="180">
        <v>4000000</v>
      </c>
      <c r="E1432" s="180">
        <v>2550000</v>
      </c>
      <c r="F1432" s="180">
        <v>0</v>
      </c>
      <c r="G1432" s="180">
        <v>0</v>
      </c>
      <c r="H1432" s="180">
        <v>0</v>
      </c>
    </row>
    <row r="1433" spans="1:8" x14ac:dyDescent="0.2">
      <c r="A1433" s="180" t="s">
        <v>17</v>
      </c>
      <c r="B1433" s="180" t="s">
        <v>447</v>
      </c>
      <c r="C1433" s="180"/>
      <c r="D1433" s="180"/>
      <c r="E1433" s="180"/>
      <c r="F1433" s="180"/>
      <c r="G1433" s="180"/>
      <c r="H1433" s="180"/>
    </row>
    <row r="1434" spans="1:8" x14ac:dyDescent="0.2">
      <c r="A1434" s="180" t="s">
        <v>17</v>
      </c>
      <c r="B1434" s="180" t="s">
        <v>366</v>
      </c>
      <c r="C1434" s="180">
        <v>139827776</v>
      </c>
      <c r="D1434" s="180">
        <v>4000000</v>
      </c>
      <c r="E1434" s="180">
        <v>2550000</v>
      </c>
      <c r="F1434" s="180">
        <v>0</v>
      </c>
      <c r="G1434" s="180">
        <v>0</v>
      </c>
      <c r="H1434" s="180">
        <v>0</v>
      </c>
    </row>
    <row r="1435" spans="1:8" x14ac:dyDescent="0.2">
      <c r="A1435" s="180" t="s">
        <v>17</v>
      </c>
      <c r="B1435" s="180" t="s">
        <v>367</v>
      </c>
      <c r="C1435" s="180">
        <v>17686434.979999959</v>
      </c>
      <c r="D1435" s="180">
        <v>910250.26999999955</v>
      </c>
      <c r="E1435" s="180">
        <v>6158486.3500000015</v>
      </c>
      <c r="F1435" s="180">
        <v>0</v>
      </c>
      <c r="G1435" s="180">
        <v>0</v>
      </c>
      <c r="H1435" s="180">
        <v>0</v>
      </c>
    </row>
    <row r="1436" spans="1:8" x14ac:dyDescent="0.2">
      <c r="A1436" s="180" t="s">
        <v>17</v>
      </c>
      <c r="B1436" s="180" t="s">
        <v>368</v>
      </c>
      <c r="C1436" s="180">
        <v>157514210.97999996</v>
      </c>
      <c r="D1436" s="180">
        <v>4910250.2699999996</v>
      </c>
      <c r="E1436" s="180">
        <v>8708486.3500000015</v>
      </c>
      <c r="F1436" s="180">
        <v>0</v>
      </c>
      <c r="G1436" s="180">
        <v>0</v>
      </c>
      <c r="H1436" s="180">
        <v>0</v>
      </c>
    </row>
    <row r="1437" spans="1:8" x14ac:dyDescent="0.2">
      <c r="A1437" s="180" t="s">
        <v>18</v>
      </c>
      <c r="B1437" s="180" t="s">
        <v>333</v>
      </c>
      <c r="C1437" s="180">
        <v>2695954</v>
      </c>
      <c r="D1437" s="180"/>
      <c r="E1437" s="180">
        <v>235708</v>
      </c>
      <c r="F1437" s="180">
        <v>0</v>
      </c>
      <c r="G1437" s="180">
        <v>0</v>
      </c>
      <c r="H1437" s="180">
        <v>0</v>
      </c>
    </row>
    <row r="1438" spans="1:8" x14ac:dyDescent="0.2">
      <c r="A1438" s="180" t="s">
        <v>18</v>
      </c>
      <c r="B1438" s="180" t="s">
        <v>334</v>
      </c>
      <c r="C1438" s="180">
        <v>277039</v>
      </c>
      <c r="D1438" s="180"/>
      <c r="E1438" s="180">
        <v>24292</v>
      </c>
      <c r="F1438" s="180">
        <v>0</v>
      </c>
      <c r="G1438" s="180">
        <v>0</v>
      </c>
      <c r="H1438" s="180">
        <v>0</v>
      </c>
    </row>
    <row r="1439" spans="1:8" x14ac:dyDescent="0.2">
      <c r="A1439" s="180" t="s">
        <v>18</v>
      </c>
      <c r="B1439" s="180" t="s">
        <v>335</v>
      </c>
      <c r="C1439" s="180">
        <v>327617</v>
      </c>
      <c r="D1439" s="180"/>
      <c r="E1439" s="180"/>
      <c r="F1439" s="180"/>
      <c r="G1439" s="180"/>
      <c r="H1439" s="180"/>
    </row>
    <row r="1440" spans="1:8" x14ac:dyDescent="0.2">
      <c r="A1440" s="180" t="s">
        <v>18</v>
      </c>
      <c r="B1440" s="180" t="s">
        <v>336</v>
      </c>
      <c r="C1440" s="180">
        <v>350000</v>
      </c>
      <c r="D1440" s="180"/>
      <c r="E1440" s="180"/>
      <c r="F1440" s="180"/>
      <c r="G1440" s="180"/>
      <c r="H1440" s="180"/>
    </row>
    <row r="1441" spans="1:8" x14ac:dyDescent="0.2">
      <c r="A1441" s="180" t="s">
        <v>18</v>
      </c>
      <c r="B1441" s="180" t="s">
        <v>337</v>
      </c>
      <c r="C1441" s="180">
        <v>15000</v>
      </c>
      <c r="D1441" s="180">
        <v>1000</v>
      </c>
      <c r="E1441" s="180">
        <v>1000</v>
      </c>
      <c r="F1441" s="180"/>
      <c r="G1441" s="180"/>
      <c r="H1441" s="180"/>
    </row>
    <row r="1442" spans="1:8" x14ac:dyDescent="0.2">
      <c r="A1442" s="180" t="s">
        <v>18</v>
      </c>
      <c r="B1442" s="180" t="s">
        <v>338</v>
      </c>
      <c r="C1442" s="180"/>
      <c r="D1442" s="180"/>
      <c r="E1442" s="180"/>
      <c r="F1442" s="180"/>
      <c r="G1442" s="180"/>
      <c r="H1442" s="180"/>
    </row>
    <row r="1443" spans="1:8" x14ac:dyDescent="0.2">
      <c r="A1443" s="180" t="s">
        <v>18</v>
      </c>
      <c r="B1443" s="180" t="s">
        <v>339</v>
      </c>
      <c r="C1443" s="180">
        <v>2500</v>
      </c>
      <c r="D1443" s="180">
        <v>310000</v>
      </c>
      <c r="E1443" s="180"/>
      <c r="F1443" s="180"/>
      <c r="G1443" s="180"/>
      <c r="H1443" s="180"/>
    </row>
    <row r="1444" spans="1:8" x14ac:dyDescent="0.2">
      <c r="A1444" s="180" t="s">
        <v>18</v>
      </c>
      <c r="B1444" s="180" t="s">
        <v>340</v>
      </c>
      <c r="C1444" s="180">
        <v>180000</v>
      </c>
      <c r="D1444" s="180">
        <v>50000</v>
      </c>
      <c r="E1444" s="180">
        <v>3000</v>
      </c>
      <c r="F1444" s="180"/>
      <c r="G1444" s="180"/>
      <c r="H1444" s="180"/>
    </row>
    <row r="1445" spans="1:8" x14ac:dyDescent="0.2">
      <c r="A1445" s="180" t="s">
        <v>18</v>
      </c>
      <c r="B1445" s="180" t="s">
        <v>341</v>
      </c>
      <c r="C1445" s="180"/>
      <c r="D1445" s="180"/>
      <c r="E1445" s="180"/>
      <c r="F1445" s="180"/>
      <c r="G1445" s="180"/>
      <c r="H1445" s="180"/>
    </row>
    <row r="1446" spans="1:8" x14ac:dyDescent="0.2">
      <c r="A1446" s="180" t="s">
        <v>18</v>
      </c>
      <c r="B1446" s="180" t="s">
        <v>342</v>
      </c>
      <c r="C1446" s="180">
        <v>5368118</v>
      </c>
      <c r="D1446" s="180"/>
      <c r="E1446" s="180"/>
      <c r="F1446" s="180"/>
      <c r="G1446" s="180"/>
      <c r="H1446" s="180"/>
    </row>
    <row r="1447" spans="1:8" x14ac:dyDescent="0.2">
      <c r="A1447" s="180" t="s">
        <v>18</v>
      </c>
      <c r="B1447" s="180" t="s">
        <v>343</v>
      </c>
      <c r="C1447" s="180">
        <v>22226</v>
      </c>
      <c r="D1447" s="180"/>
      <c r="E1447" s="180"/>
      <c r="F1447" s="180"/>
      <c r="G1447" s="180"/>
      <c r="H1447" s="180"/>
    </row>
    <row r="1448" spans="1:8" x14ac:dyDescent="0.2">
      <c r="A1448" s="180" t="s">
        <v>18</v>
      </c>
      <c r="B1448" s="180" t="s">
        <v>344</v>
      </c>
      <c r="C1448" s="180">
        <v>50000</v>
      </c>
      <c r="D1448" s="180"/>
      <c r="E1448" s="180">
        <v>200</v>
      </c>
      <c r="F1448" s="180"/>
      <c r="G1448" s="180"/>
      <c r="H1448" s="180"/>
    </row>
    <row r="1449" spans="1:8" x14ac:dyDescent="0.2">
      <c r="A1449" s="180" t="s">
        <v>18</v>
      </c>
      <c r="B1449" s="180" t="s">
        <v>475</v>
      </c>
      <c r="C1449" s="180">
        <v>36540</v>
      </c>
      <c r="D1449" s="180"/>
      <c r="E1449" s="180">
        <v>3204</v>
      </c>
      <c r="F1449" s="180">
        <v>0</v>
      </c>
      <c r="G1449" s="180">
        <v>0</v>
      </c>
      <c r="H1449" s="180">
        <v>0</v>
      </c>
    </row>
    <row r="1450" spans="1:8" x14ac:dyDescent="0.2">
      <c r="A1450" s="180" t="s">
        <v>18</v>
      </c>
      <c r="B1450" s="180" t="s">
        <v>332</v>
      </c>
      <c r="C1450" s="180">
        <v>75000</v>
      </c>
      <c r="D1450" s="180"/>
      <c r="E1450" s="180"/>
      <c r="F1450" s="180"/>
      <c r="G1450" s="180"/>
      <c r="H1450" s="180"/>
    </row>
    <row r="1451" spans="1:8" x14ac:dyDescent="0.2">
      <c r="A1451" s="180" t="s">
        <v>18</v>
      </c>
      <c r="B1451" s="180" t="s">
        <v>407</v>
      </c>
      <c r="C1451" s="180">
        <v>240000</v>
      </c>
      <c r="D1451" s="180"/>
      <c r="E1451" s="180"/>
      <c r="F1451" s="180"/>
      <c r="G1451" s="180"/>
      <c r="H1451" s="180"/>
    </row>
    <row r="1452" spans="1:8" x14ac:dyDescent="0.2">
      <c r="A1452" s="180" t="s">
        <v>18</v>
      </c>
      <c r="B1452" s="180" t="s">
        <v>345</v>
      </c>
      <c r="C1452" s="180">
        <v>9639994</v>
      </c>
      <c r="D1452" s="180">
        <v>361000</v>
      </c>
      <c r="E1452" s="180">
        <v>267404</v>
      </c>
      <c r="F1452" s="180">
        <v>0</v>
      </c>
      <c r="G1452" s="180">
        <v>0</v>
      </c>
      <c r="H1452" s="180">
        <v>0</v>
      </c>
    </row>
    <row r="1453" spans="1:8" x14ac:dyDescent="0.2">
      <c r="A1453" s="180" t="s">
        <v>18</v>
      </c>
      <c r="B1453" s="180" t="s">
        <v>346</v>
      </c>
      <c r="C1453" s="180"/>
      <c r="D1453" s="180"/>
      <c r="E1453" s="180"/>
      <c r="F1453" s="180"/>
      <c r="G1453" s="180"/>
      <c r="H1453" s="180"/>
    </row>
    <row r="1454" spans="1:8" x14ac:dyDescent="0.2">
      <c r="A1454" s="180" t="s">
        <v>18</v>
      </c>
      <c r="B1454" s="180" t="s">
        <v>446</v>
      </c>
      <c r="C1454" s="180"/>
      <c r="D1454" s="180"/>
      <c r="E1454" s="180"/>
      <c r="F1454" s="180"/>
      <c r="G1454" s="180"/>
      <c r="H1454" s="180"/>
    </row>
    <row r="1455" spans="1:8" x14ac:dyDescent="0.2">
      <c r="A1455" s="180" t="s">
        <v>18</v>
      </c>
      <c r="B1455" s="180" t="s">
        <v>347</v>
      </c>
      <c r="C1455" s="180"/>
      <c r="D1455" s="180"/>
      <c r="E1455" s="180"/>
      <c r="F1455" s="180"/>
      <c r="G1455" s="180"/>
      <c r="H1455" s="180"/>
    </row>
    <row r="1456" spans="1:8" x14ac:dyDescent="0.2">
      <c r="A1456" s="180" t="s">
        <v>18</v>
      </c>
      <c r="B1456" s="180" t="s">
        <v>348</v>
      </c>
      <c r="C1456" s="180">
        <v>9639994</v>
      </c>
      <c r="D1456" s="180">
        <v>361000</v>
      </c>
      <c r="E1456" s="180">
        <v>267404</v>
      </c>
      <c r="F1456" s="180">
        <v>0</v>
      </c>
      <c r="G1456" s="180">
        <v>0</v>
      </c>
      <c r="H1456" s="180">
        <v>0</v>
      </c>
    </row>
    <row r="1457" spans="1:8" x14ac:dyDescent="0.2">
      <c r="A1457" s="180" t="s">
        <v>18</v>
      </c>
      <c r="B1457" s="180" t="s">
        <v>349</v>
      </c>
      <c r="C1457" s="180">
        <v>1198845.2999999989</v>
      </c>
      <c r="D1457" s="180">
        <v>142260</v>
      </c>
      <c r="E1457" s="180">
        <v>267255.41999999993</v>
      </c>
      <c r="F1457" s="180">
        <v>0</v>
      </c>
      <c r="G1457" s="180">
        <v>0</v>
      </c>
      <c r="H1457" s="180">
        <v>0</v>
      </c>
    </row>
    <row r="1458" spans="1:8" x14ac:dyDescent="0.2">
      <c r="A1458" s="180" t="s">
        <v>18</v>
      </c>
      <c r="B1458" s="180" t="s">
        <v>350</v>
      </c>
      <c r="C1458" s="180">
        <v>10838839.300000001</v>
      </c>
      <c r="D1458" s="180">
        <v>503260</v>
      </c>
      <c r="E1458" s="180">
        <v>534659.41999999993</v>
      </c>
      <c r="F1458" s="180">
        <v>0</v>
      </c>
      <c r="G1458" s="180">
        <v>0</v>
      </c>
      <c r="H1458" s="180">
        <v>0</v>
      </c>
    </row>
    <row r="1459" spans="1:8" x14ac:dyDescent="0.2">
      <c r="A1459" s="180" t="s">
        <v>18</v>
      </c>
      <c r="B1459" s="180" t="s">
        <v>376</v>
      </c>
      <c r="C1459" s="180"/>
      <c r="D1459" s="180"/>
      <c r="E1459" s="180"/>
      <c r="F1459" s="180"/>
      <c r="G1459" s="180"/>
      <c r="H1459" s="180"/>
    </row>
    <row r="1460" spans="1:8" x14ac:dyDescent="0.2">
      <c r="A1460" s="180" t="s">
        <v>18</v>
      </c>
      <c r="B1460" s="180" t="s">
        <v>377</v>
      </c>
      <c r="C1460" s="180">
        <v>6647753</v>
      </c>
      <c r="D1460" s="180">
        <v>361000</v>
      </c>
      <c r="E1460" s="180">
        <v>150000</v>
      </c>
      <c r="F1460" s="180"/>
      <c r="G1460" s="180"/>
      <c r="H1460" s="180"/>
    </row>
    <row r="1461" spans="1:8" x14ac:dyDescent="0.2">
      <c r="A1461" s="180" t="s">
        <v>18</v>
      </c>
      <c r="B1461" s="180" t="s">
        <v>352</v>
      </c>
      <c r="C1461" s="180">
        <v>220000</v>
      </c>
      <c r="D1461" s="180"/>
      <c r="E1461" s="180"/>
      <c r="F1461" s="180"/>
      <c r="G1461" s="180"/>
      <c r="H1461" s="180"/>
    </row>
    <row r="1462" spans="1:8" x14ac:dyDescent="0.2">
      <c r="A1462" s="180" t="s">
        <v>18</v>
      </c>
      <c r="B1462" s="180" t="s">
        <v>353</v>
      </c>
      <c r="C1462" s="180">
        <v>270000</v>
      </c>
      <c r="D1462" s="180"/>
      <c r="E1462" s="180"/>
      <c r="F1462" s="180"/>
      <c r="G1462" s="180"/>
      <c r="H1462" s="180"/>
    </row>
    <row r="1463" spans="1:8" x14ac:dyDescent="0.2">
      <c r="A1463" s="180" t="s">
        <v>18</v>
      </c>
      <c r="B1463" s="180" t="s">
        <v>354</v>
      </c>
      <c r="C1463" s="180">
        <v>240000</v>
      </c>
      <c r="D1463" s="180"/>
      <c r="E1463" s="180">
        <v>50000</v>
      </c>
      <c r="F1463" s="180"/>
      <c r="G1463" s="180"/>
      <c r="H1463" s="180"/>
    </row>
    <row r="1464" spans="1:8" x14ac:dyDescent="0.2">
      <c r="A1464" s="180" t="s">
        <v>18</v>
      </c>
      <c r="B1464" s="180" t="s">
        <v>408</v>
      </c>
      <c r="C1464" s="180">
        <v>400000</v>
      </c>
      <c r="D1464" s="180"/>
      <c r="E1464" s="180"/>
      <c r="F1464" s="180"/>
      <c r="G1464" s="180"/>
      <c r="H1464" s="180"/>
    </row>
    <row r="1465" spans="1:8" x14ac:dyDescent="0.2">
      <c r="A1465" s="180" t="s">
        <v>18</v>
      </c>
      <c r="B1465" s="180" t="s">
        <v>423</v>
      </c>
      <c r="C1465" s="180">
        <v>140000</v>
      </c>
      <c r="D1465" s="180"/>
      <c r="E1465" s="180"/>
      <c r="F1465" s="180"/>
      <c r="G1465" s="180"/>
      <c r="H1465" s="180"/>
    </row>
    <row r="1466" spans="1:8" x14ac:dyDescent="0.2">
      <c r="A1466" s="180" t="s">
        <v>18</v>
      </c>
      <c r="B1466" s="180" t="s">
        <v>355</v>
      </c>
      <c r="C1466" s="180">
        <v>850000</v>
      </c>
      <c r="D1466" s="180"/>
      <c r="E1466" s="180">
        <v>100000</v>
      </c>
      <c r="F1466" s="180"/>
      <c r="G1466" s="180"/>
      <c r="H1466" s="180"/>
    </row>
    <row r="1467" spans="1:8" x14ac:dyDescent="0.2">
      <c r="A1467" s="180" t="s">
        <v>18</v>
      </c>
      <c r="B1467" s="180" t="s">
        <v>356</v>
      </c>
      <c r="C1467" s="180">
        <v>425000</v>
      </c>
      <c r="D1467" s="180"/>
      <c r="E1467" s="180">
        <v>50000</v>
      </c>
      <c r="F1467" s="180"/>
      <c r="G1467" s="180"/>
      <c r="H1467" s="180"/>
    </row>
    <row r="1468" spans="1:8" x14ac:dyDescent="0.2">
      <c r="A1468" s="180" t="s">
        <v>18</v>
      </c>
      <c r="B1468" s="180" t="s">
        <v>409</v>
      </c>
      <c r="C1468" s="180"/>
      <c r="D1468" s="180"/>
      <c r="E1468" s="180"/>
      <c r="F1468" s="180"/>
      <c r="G1468" s="180"/>
      <c r="H1468" s="180"/>
    </row>
    <row r="1469" spans="1:8" x14ac:dyDescent="0.2">
      <c r="A1469" s="180" t="s">
        <v>18</v>
      </c>
      <c r="B1469" s="180" t="s">
        <v>378</v>
      </c>
      <c r="C1469" s="180">
        <v>0</v>
      </c>
      <c r="D1469" s="180"/>
      <c r="E1469" s="180">
        <v>40000</v>
      </c>
      <c r="F1469" s="180"/>
      <c r="G1469" s="180"/>
      <c r="H1469" s="180"/>
    </row>
    <row r="1470" spans="1:8" x14ac:dyDescent="0.2">
      <c r="A1470" s="180" t="s">
        <v>18</v>
      </c>
      <c r="B1470" s="180" t="s">
        <v>360</v>
      </c>
      <c r="C1470" s="180"/>
      <c r="D1470" s="180"/>
      <c r="E1470" s="180"/>
      <c r="F1470" s="180"/>
      <c r="G1470" s="180"/>
      <c r="H1470" s="180"/>
    </row>
    <row r="1471" spans="1:8" x14ac:dyDescent="0.2">
      <c r="A1471" s="180" t="s">
        <v>18</v>
      </c>
      <c r="B1471" s="180" t="s">
        <v>379</v>
      </c>
      <c r="C1471" s="180"/>
      <c r="D1471" s="180"/>
      <c r="E1471" s="180"/>
      <c r="F1471" s="180"/>
      <c r="G1471" s="180"/>
      <c r="H1471" s="180"/>
    </row>
    <row r="1472" spans="1:8" x14ac:dyDescent="0.2">
      <c r="A1472" s="180" t="s">
        <v>18</v>
      </c>
      <c r="B1472" s="180" t="s">
        <v>362</v>
      </c>
      <c r="C1472" s="180">
        <v>407247</v>
      </c>
      <c r="D1472" s="180"/>
      <c r="E1472" s="180"/>
      <c r="F1472" s="180"/>
      <c r="G1472" s="180"/>
      <c r="H1472" s="180"/>
    </row>
    <row r="1473" spans="1:8" x14ac:dyDescent="0.2">
      <c r="A1473" s="180" t="s">
        <v>18</v>
      </c>
      <c r="B1473" s="180" t="s">
        <v>365</v>
      </c>
      <c r="C1473" s="180">
        <v>9600000</v>
      </c>
      <c r="D1473" s="180">
        <v>361000</v>
      </c>
      <c r="E1473" s="180">
        <v>390000</v>
      </c>
      <c r="F1473" s="180">
        <v>0</v>
      </c>
      <c r="G1473" s="180">
        <v>0</v>
      </c>
      <c r="H1473" s="180">
        <v>0</v>
      </c>
    </row>
    <row r="1474" spans="1:8" x14ac:dyDescent="0.2">
      <c r="A1474" s="180" t="s">
        <v>18</v>
      </c>
      <c r="B1474" s="180" t="s">
        <v>447</v>
      </c>
      <c r="C1474" s="180"/>
      <c r="D1474" s="180"/>
      <c r="E1474" s="180"/>
      <c r="F1474" s="180"/>
      <c r="G1474" s="180"/>
      <c r="H1474" s="180"/>
    </row>
    <row r="1475" spans="1:8" x14ac:dyDescent="0.2">
      <c r="A1475" s="180" t="s">
        <v>18</v>
      </c>
      <c r="B1475" s="180" t="s">
        <v>366</v>
      </c>
      <c r="C1475" s="180">
        <v>9600000</v>
      </c>
      <c r="D1475" s="180">
        <v>361000</v>
      </c>
      <c r="E1475" s="180">
        <v>390000</v>
      </c>
      <c r="F1475" s="180">
        <v>0</v>
      </c>
      <c r="G1475" s="180">
        <v>0</v>
      </c>
      <c r="H1475" s="180">
        <v>0</v>
      </c>
    </row>
    <row r="1476" spans="1:8" x14ac:dyDescent="0.2">
      <c r="A1476" s="180" t="s">
        <v>18</v>
      </c>
      <c r="B1476" s="180" t="s">
        <v>367</v>
      </c>
      <c r="C1476" s="180">
        <v>1238839.2999999989</v>
      </c>
      <c r="D1476" s="180">
        <v>142260</v>
      </c>
      <c r="E1476" s="180">
        <v>144659.41999999993</v>
      </c>
      <c r="F1476" s="180">
        <v>0</v>
      </c>
      <c r="G1476" s="180">
        <v>0</v>
      </c>
      <c r="H1476" s="180">
        <v>0</v>
      </c>
    </row>
    <row r="1477" spans="1:8" x14ac:dyDescent="0.2">
      <c r="A1477" s="180" t="s">
        <v>18</v>
      </c>
      <c r="B1477" s="180" t="s">
        <v>368</v>
      </c>
      <c r="C1477" s="180">
        <v>10838839.300000001</v>
      </c>
      <c r="D1477" s="180">
        <v>503260</v>
      </c>
      <c r="E1477" s="180">
        <v>534659.41999999993</v>
      </c>
      <c r="F1477" s="180">
        <v>0</v>
      </c>
      <c r="G1477" s="180">
        <v>0</v>
      </c>
      <c r="H1477" s="180">
        <v>0</v>
      </c>
    </row>
    <row r="1478" spans="1:8" x14ac:dyDescent="0.2">
      <c r="A1478" s="180" t="s">
        <v>19</v>
      </c>
      <c r="B1478" s="180" t="s">
        <v>333</v>
      </c>
      <c r="C1478" s="180">
        <v>2617161</v>
      </c>
      <c r="D1478" s="180"/>
      <c r="E1478" s="180">
        <v>166728</v>
      </c>
      <c r="F1478" s="180">
        <v>0</v>
      </c>
      <c r="G1478" s="180">
        <v>0</v>
      </c>
      <c r="H1478" s="180">
        <v>0</v>
      </c>
    </row>
    <row r="1479" spans="1:8" x14ac:dyDescent="0.2">
      <c r="A1479" s="180" t="s">
        <v>19</v>
      </c>
      <c r="B1479" s="180" t="s">
        <v>334</v>
      </c>
      <c r="C1479" s="180">
        <v>129818</v>
      </c>
      <c r="D1479" s="180"/>
      <c r="E1479" s="180">
        <v>8272</v>
      </c>
      <c r="F1479" s="180">
        <v>0</v>
      </c>
      <c r="G1479" s="180">
        <v>0</v>
      </c>
      <c r="H1479" s="180">
        <v>0</v>
      </c>
    </row>
    <row r="1480" spans="1:8" x14ac:dyDescent="0.2">
      <c r="A1480" s="180" t="s">
        <v>19</v>
      </c>
      <c r="B1480" s="180" t="s">
        <v>335</v>
      </c>
      <c r="C1480" s="180">
        <v>114329</v>
      </c>
      <c r="D1480" s="180"/>
      <c r="E1480" s="180"/>
      <c r="F1480" s="180"/>
      <c r="G1480" s="180"/>
      <c r="H1480" s="180"/>
    </row>
    <row r="1481" spans="1:8" x14ac:dyDescent="0.2">
      <c r="A1481" s="180" t="s">
        <v>19</v>
      </c>
      <c r="B1481" s="180" t="s">
        <v>336</v>
      </c>
      <c r="C1481" s="180">
        <v>800000</v>
      </c>
      <c r="D1481" s="180"/>
      <c r="E1481" s="180"/>
      <c r="F1481" s="180"/>
      <c r="G1481" s="180"/>
      <c r="H1481" s="180"/>
    </row>
    <row r="1482" spans="1:8" x14ac:dyDescent="0.2">
      <c r="A1482" s="180" t="s">
        <v>19</v>
      </c>
      <c r="B1482" s="180" t="s">
        <v>337</v>
      </c>
      <c r="C1482" s="180">
        <v>15000</v>
      </c>
      <c r="D1482" s="180">
        <v>750</v>
      </c>
      <c r="E1482" s="180"/>
      <c r="F1482" s="180"/>
      <c r="G1482" s="180"/>
      <c r="H1482" s="180"/>
    </row>
    <row r="1483" spans="1:8" x14ac:dyDescent="0.2">
      <c r="A1483" s="180" t="s">
        <v>19</v>
      </c>
      <c r="B1483" s="180" t="s">
        <v>338</v>
      </c>
      <c r="C1483" s="180"/>
      <c r="D1483" s="180"/>
      <c r="E1483" s="180"/>
      <c r="F1483" s="180"/>
      <c r="G1483" s="180"/>
      <c r="H1483" s="180"/>
    </row>
    <row r="1484" spans="1:8" x14ac:dyDescent="0.2">
      <c r="A1484" s="180" t="s">
        <v>19</v>
      </c>
      <c r="B1484" s="180" t="s">
        <v>339</v>
      </c>
      <c r="C1484" s="180"/>
      <c r="D1484" s="180">
        <v>260000</v>
      </c>
      <c r="E1484" s="180"/>
      <c r="F1484" s="180"/>
      <c r="G1484" s="180"/>
      <c r="H1484" s="180"/>
    </row>
    <row r="1485" spans="1:8" x14ac:dyDescent="0.2">
      <c r="A1485" s="180" t="s">
        <v>19</v>
      </c>
      <c r="B1485" s="180" t="s">
        <v>340</v>
      </c>
      <c r="C1485" s="180">
        <v>150000</v>
      </c>
      <c r="D1485" s="180"/>
      <c r="E1485" s="180">
        <v>7500</v>
      </c>
      <c r="F1485" s="180"/>
      <c r="G1485" s="180"/>
      <c r="H1485" s="180"/>
    </row>
    <row r="1486" spans="1:8" x14ac:dyDescent="0.2">
      <c r="A1486" s="180" t="s">
        <v>19</v>
      </c>
      <c r="B1486" s="180" t="s">
        <v>341</v>
      </c>
      <c r="C1486" s="180"/>
      <c r="D1486" s="180"/>
      <c r="E1486" s="180"/>
      <c r="F1486" s="180"/>
      <c r="G1486" s="180"/>
      <c r="H1486" s="180"/>
    </row>
    <row r="1487" spans="1:8" x14ac:dyDescent="0.2">
      <c r="A1487" s="180" t="s">
        <v>19</v>
      </c>
      <c r="B1487" s="180" t="s">
        <v>342</v>
      </c>
      <c r="C1487" s="180">
        <v>1732207</v>
      </c>
      <c r="D1487" s="180"/>
      <c r="E1487" s="180"/>
      <c r="F1487" s="180"/>
      <c r="G1487" s="180"/>
      <c r="H1487" s="180"/>
    </row>
    <row r="1488" spans="1:8" x14ac:dyDescent="0.2">
      <c r="A1488" s="180" t="s">
        <v>19</v>
      </c>
      <c r="B1488" s="180" t="s">
        <v>343</v>
      </c>
      <c r="C1488" s="180">
        <v>4685</v>
      </c>
      <c r="D1488" s="180"/>
      <c r="E1488" s="180"/>
      <c r="F1488" s="180"/>
      <c r="G1488" s="180"/>
      <c r="H1488" s="180"/>
    </row>
    <row r="1489" spans="1:8" x14ac:dyDescent="0.2">
      <c r="A1489" s="180" t="s">
        <v>19</v>
      </c>
      <c r="B1489" s="180" t="s">
        <v>344</v>
      </c>
      <c r="C1489" s="180">
        <v>30000</v>
      </c>
      <c r="D1489" s="180"/>
      <c r="E1489" s="180"/>
      <c r="F1489" s="180"/>
      <c r="G1489" s="180"/>
      <c r="H1489" s="180"/>
    </row>
    <row r="1490" spans="1:8" x14ac:dyDescent="0.2">
      <c r="A1490" s="180" t="s">
        <v>19</v>
      </c>
      <c r="B1490" s="180" t="s">
        <v>475</v>
      </c>
      <c r="C1490" s="180">
        <v>16398</v>
      </c>
      <c r="D1490" s="180"/>
      <c r="E1490" s="180">
        <v>1045</v>
      </c>
      <c r="F1490" s="180">
        <v>0</v>
      </c>
      <c r="G1490" s="180">
        <v>0</v>
      </c>
      <c r="H1490" s="180">
        <v>0</v>
      </c>
    </row>
    <row r="1491" spans="1:8" x14ac:dyDescent="0.2">
      <c r="A1491" s="180" t="s">
        <v>19</v>
      </c>
      <c r="B1491" s="180" t="s">
        <v>332</v>
      </c>
      <c r="C1491" s="180">
        <v>70000</v>
      </c>
      <c r="D1491" s="180"/>
      <c r="E1491" s="180"/>
      <c r="F1491" s="180"/>
      <c r="G1491" s="180"/>
      <c r="H1491" s="180"/>
    </row>
    <row r="1492" spans="1:8" x14ac:dyDescent="0.2">
      <c r="A1492" s="180" t="s">
        <v>19</v>
      </c>
      <c r="B1492" s="180" t="s">
        <v>407</v>
      </c>
      <c r="C1492" s="180">
        <v>100000</v>
      </c>
      <c r="D1492" s="180"/>
      <c r="E1492" s="180"/>
      <c r="F1492" s="180"/>
      <c r="G1492" s="180"/>
      <c r="H1492" s="180"/>
    </row>
    <row r="1493" spans="1:8" x14ac:dyDescent="0.2">
      <c r="A1493" s="180" t="s">
        <v>19</v>
      </c>
      <c r="B1493" s="180" t="s">
        <v>345</v>
      </c>
      <c r="C1493" s="180">
        <v>5779598</v>
      </c>
      <c r="D1493" s="180">
        <v>260750</v>
      </c>
      <c r="E1493" s="180">
        <v>183545</v>
      </c>
      <c r="F1493" s="180">
        <v>0</v>
      </c>
      <c r="G1493" s="180">
        <v>0</v>
      </c>
      <c r="H1493" s="180">
        <v>0</v>
      </c>
    </row>
    <row r="1494" spans="1:8" x14ac:dyDescent="0.2">
      <c r="A1494" s="180" t="s">
        <v>19</v>
      </c>
      <c r="B1494" s="180" t="s">
        <v>346</v>
      </c>
      <c r="C1494" s="180"/>
      <c r="D1494" s="180"/>
      <c r="E1494" s="180"/>
      <c r="F1494" s="180"/>
      <c r="G1494" s="180"/>
      <c r="H1494" s="180"/>
    </row>
    <row r="1495" spans="1:8" x14ac:dyDescent="0.2">
      <c r="A1495" s="180" t="s">
        <v>19</v>
      </c>
      <c r="B1495" s="180" t="s">
        <v>446</v>
      </c>
      <c r="C1495" s="180"/>
      <c r="D1495" s="180"/>
      <c r="E1495" s="180"/>
      <c r="F1495" s="180"/>
      <c r="G1495" s="180"/>
      <c r="H1495" s="180"/>
    </row>
    <row r="1496" spans="1:8" x14ac:dyDescent="0.2">
      <c r="A1496" s="180" t="s">
        <v>19</v>
      </c>
      <c r="B1496" s="180" t="s">
        <v>347</v>
      </c>
      <c r="C1496" s="180"/>
      <c r="D1496" s="180"/>
      <c r="E1496" s="180"/>
      <c r="F1496" s="180"/>
      <c r="G1496" s="180"/>
      <c r="H1496" s="180"/>
    </row>
    <row r="1497" spans="1:8" x14ac:dyDescent="0.2">
      <c r="A1497" s="180" t="s">
        <v>19</v>
      </c>
      <c r="B1497" s="180" t="s">
        <v>348</v>
      </c>
      <c r="C1497" s="180">
        <v>5779598</v>
      </c>
      <c r="D1497" s="180">
        <v>260750</v>
      </c>
      <c r="E1497" s="180">
        <v>183545</v>
      </c>
      <c r="F1497" s="180">
        <v>0</v>
      </c>
      <c r="G1497" s="180">
        <v>0</v>
      </c>
      <c r="H1497" s="180">
        <v>0</v>
      </c>
    </row>
    <row r="1498" spans="1:8" x14ac:dyDescent="0.2">
      <c r="A1498" s="180" t="s">
        <v>19</v>
      </c>
      <c r="B1498" s="180" t="s">
        <v>349</v>
      </c>
      <c r="C1498" s="180">
        <v>2034484.0999999996</v>
      </c>
      <c r="D1498" s="180">
        <v>187892.18999999992</v>
      </c>
      <c r="E1498" s="180">
        <v>421586.73</v>
      </c>
      <c r="F1498" s="180">
        <v>0</v>
      </c>
      <c r="G1498" s="180">
        <v>0</v>
      </c>
      <c r="H1498" s="180">
        <v>0</v>
      </c>
    </row>
    <row r="1499" spans="1:8" x14ac:dyDescent="0.2">
      <c r="A1499" s="180" t="s">
        <v>19</v>
      </c>
      <c r="B1499" s="180" t="s">
        <v>350</v>
      </c>
      <c r="C1499" s="180">
        <v>7814082.0999999996</v>
      </c>
      <c r="D1499" s="180">
        <v>448642.18999999994</v>
      </c>
      <c r="E1499" s="180">
        <v>605131.73</v>
      </c>
      <c r="F1499" s="180">
        <v>0</v>
      </c>
      <c r="G1499" s="180">
        <v>0</v>
      </c>
      <c r="H1499" s="180">
        <v>0</v>
      </c>
    </row>
    <row r="1500" spans="1:8" x14ac:dyDescent="0.2">
      <c r="A1500" s="180" t="s">
        <v>19</v>
      </c>
      <c r="B1500" s="180" t="s">
        <v>376</v>
      </c>
      <c r="C1500" s="180"/>
      <c r="D1500" s="180"/>
      <c r="E1500" s="180"/>
      <c r="F1500" s="180"/>
      <c r="G1500" s="180"/>
      <c r="H1500" s="180"/>
    </row>
    <row r="1501" spans="1:8" x14ac:dyDescent="0.2">
      <c r="A1501" s="180" t="s">
        <v>19</v>
      </c>
      <c r="B1501" s="180" t="s">
        <v>377</v>
      </c>
      <c r="C1501" s="180">
        <v>4800000</v>
      </c>
      <c r="D1501" s="180">
        <v>250000</v>
      </c>
      <c r="E1501" s="180"/>
      <c r="F1501" s="180"/>
      <c r="G1501" s="180"/>
      <c r="H1501" s="180"/>
    </row>
    <row r="1502" spans="1:8" x14ac:dyDescent="0.2">
      <c r="A1502" s="180" t="s">
        <v>19</v>
      </c>
      <c r="B1502" s="180" t="s">
        <v>352</v>
      </c>
      <c r="C1502" s="180">
        <v>175000</v>
      </c>
      <c r="D1502" s="180"/>
      <c r="E1502" s="180"/>
      <c r="F1502" s="180"/>
      <c r="G1502" s="180"/>
      <c r="H1502" s="180"/>
    </row>
    <row r="1503" spans="1:8" x14ac:dyDescent="0.2">
      <c r="A1503" s="180" t="s">
        <v>19</v>
      </c>
      <c r="B1503" s="180" t="s">
        <v>353</v>
      </c>
      <c r="C1503" s="180">
        <v>25000</v>
      </c>
      <c r="D1503" s="180"/>
      <c r="E1503" s="180"/>
      <c r="F1503" s="180"/>
      <c r="G1503" s="180"/>
      <c r="H1503" s="180"/>
    </row>
    <row r="1504" spans="1:8" x14ac:dyDescent="0.2">
      <c r="A1504" s="180" t="s">
        <v>19</v>
      </c>
      <c r="B1504" s="180" t="s">
        <v>354</v>
      </c>
      <c r="C1504" s="180">
        <v>200000</v>
      </c>
      <c r="D1504" s="180"/>
      <c r="E1504" s="180">
        <v>80000</v>
      </c>
      <c r="F1504" s="180"/>
      <c r="G1504" s="180"/>
      <c r="H1504" s="180"/>
    </row>
    <row r="1505" spans="1:8" x14ac:dyDescent="0.2">
      <c r="A1505" s="180" t="s">
        <v>19</v>
      </c>
      <c r="B1505" s="180" t="s">
        <v>408</v>
      </c>
      <c r="C1505" s="180">
        <v>325000</v>
      </c>
      <c r="D1505" s="180"/>
      <c r="E1505" s="180"/>
      <c r="F1505" s="180"/>
      <c r="G1505" s="180"/>
      <c r="H1505" s="180"/>
    </row>
    <row r="1506" spans="1:8" x14ac:dyDescent="0.2">
      <c r="A1506" s="180" t="s">
        <v>19</v>
      </c>
      <c r="B1506" s="180" t="s">
        <v>423</v>
      </c>
      <c r="C1506" s="180">
        <v>150000</v>
      </c>
      <c r="D1506" s="180"/>
      <c r="E1506" s="180"/>
      <c r="F1506" s="180"/>
      <c r="G1506" s="180"/>
      <c r="H1506" s="180"/>
    </row>
    <row r="1507" spans="1:8" x14ac:dyDescent="0.2">
      <c r="A1507" s="180" t="s">
        <v>19</v>
      </c>
      <c r="B1507" s="180" t="s">
        <v>355</v>
      </c>
      <c r="C1507" s="180">
        <v>600000</v>
      </c>
      <c r="D1507" s="180"/>
      <c r="E1507" s="180">
        <v>100000</v>
      </c>
      <c r="F1507" s="180"/>
      <c r="G1507" s="180"/>
      <c r="H1507" s="180"/>
    </row>
    <row r="1508" spans="1:8" x14ac:dyDescent="0.2">
      <c r="A1508" s="180" t="s">
        <v>19</v>
      </c>
      <c r="B1508" s="180" t="s">
        <v>356</v>
      </c>
      <c r="C1508" s="180">
        <v>275000</v>
      </c>
      <c r="D1508" s="180"/>
      <c r="E1508" s="180">
        <v>25000</v>
      </c>
      <c r="F1508" s="180"/>
      <c r="G1508" s="180"/>
      <c r="H1508" s="180"/>
    </row>
    <row r="1509" spans="1:8" x14ac:dyDescent="0.2">
      <c r="A1509" s="180" t="s">
        <v>19</v>
      </c>
      <c r="B1509" s="180" t="s">
        <v>409</v>
      </c>
      <c r="C1509" s="180"/>
      <c r="D1509" s="180"/>
      <c r="E1509" s="180"/>
      <c r="F1509" s="180"/>
      <c r="G1509" s="180"/>
      <c r="H1509" s="180"/>
    </row>
    <row r="1510" spans="1:8" x14ac:dyDescent="0.2">
      <c r="A1510" s="180" t="s">
        <v>19</v>
      </c>
      <c r="B1510" s="180" t="s">
        <v>378</v>
      </c>
      <c r="C1510" s="180"/>
      <c r="D1510" s="180"/>
      <c r="E1510" s="180"/>
      <c r="F1510" s="180"/>
      <c r="G1510" s="180"/>
      <c r="H1510" s="180"/>
    </row>
    <row r="1511" spans="1:8" x14ac:dyDescent="0.2">
      <c r="A1511" s="180" t="s">
        <v>19</v>
      </c>
      <c r="B1511" s="180" t="s">
        <v>360</v>
      </c>
      <c r="C1511" s="180"/>
      <c r="D1511" s="180"/>
      <c r="E1511" s="180"/>
      <c r="F1511" s="180"/>
      <c r="G1511" s="180"/>
      <c r="H1511" s="180"/>
    </row>
    <row r="1512" spans="1:8" x14ac:dyDescent="0.2">
      <c r="A1512" s="180" t="s">
        <v>19</v>
      </c>
      <c r="B1512" s="180" t="s">
        <v>379</v>
      </c>
      <c r="C1512" s="180"/>
      <c r="D1512" s="180"/>
      <c r="E1512" s="180"/>
      <c r="F1512" s="180"/>
      <c r="G1512" s="180"/>
      <c r="H1512" s="180"/>
    </row>
    <row r="1513" spans="1:8" x14ac:dyDescent="0.2">
      <c r="A1513" s="180" t="s">
        <v>19</v>
      </c>
      <c r="B1513" s="180" t="s">
        <v>362</v>
      </c>
      <c r="C1513" s="180">
        <v>227793</v>
      </c>
      <c r="D1513" s="180"/>
      <c r="E1513" s="180"/>
      <c r="F1513" s="180"/>
      <c r="G1513" s="180"/>
      <c r="H1513" s="180"/>
    </row>
    <row r="1514" spans="1:8" x14ac:dyDescent="0.2">
      <c r="A1514" s="180" t="s">
        <v>19</v>
      </c>
      <c r="B1514" s="180" t="s">
        <v>365</v>
      </c>
      <c r="C1514" s="180">
        <v>6777793</v>
      </c>
      <c r="D1514" s="180">
        <v>250000</v>
      </c>
      <c r="E1514" s="180">
        <v>205000</v>
      </c>
      <c r="F1514" s="180">
        <v>0</v>
      </c>
      <c r="G1514" s="180">
        <v>0</v>
      </c>
      <c r="H1514" s="180">
        <v>0</v>
      </c>
    </row>
    <row r="1515" spans="1:8" x14ac:dyDescent="0.2">
      <c r="A1515" s="180" t="s">
        <v>19</v>
      </c>
      <c r="B1515" s="180" t="s">
        <v>447</v>
      </c>
      <c r="C1515" s="180"/>
      <c r="D1515" s="180"/>
      <c r="E1515" s="180"/>
      <c r="F1515" s="180"/>
      <c r="G1515" s="180"/>
      <c r="H1515" s="180"/>
    </row>
    <row r="1516" spans="1:8" x14ac:dyDescent="0.2">
      <c r="A1516" s="180" t="s">
        <v>19</v>
      </c>
      <c r="B1516" s="180" t="s">
        <v>366</v>
      </c>
      <c r="C1516" s="180">
        <v>6777793</v>
      </c>
      <c r="D1516" s="180">
        <v>250000</v>
      </c>
      <c r="E1516" s="180">
        <v>205000</v>
      </c>
      <c r="F1516" s="180">
        <v>0</v>
      </c>
      <c r="G1516" s="180">
        <v>0</v>
      </c>
      <c r="H1516" s="180">
        <v>0</v>
      </c>
    </row>
    <row r="1517" spans="1:8" x14ac:dyDescent="0.2">
      <c r="A1517" s="180" t="s">
        <v>19</v>
      </c>
      <c r="B1517" s="180" t="s">
        <v>367</v>
      </c>
      <c r="C1517" s="180">
        <v>1036289.0999999996</v>
      </c>
      <c r="D1517" s="180">
        <v>198642.18999999992</v>
      </c>
      <c r="E1517" s="180">
        <v>400131.73</v>
      </c>
      <c r="F1517" s="180">
        <v>0</v>
      </c>
      <c r="G1517" s="180">
        <v>0</v>
      </c>
      <c r="H1517" s="180">
        <v>0</v>
      </c>
    </row>
    <row r="1518" spans="1:8" x14ac:dyDescent="0.2">
      <c r="A1518" s="180" t="s">
        <v>19</v>
      </c>
      <c r="B1518" s="180" t="s">
        <v>368</v>
      </c>
      <c r="C1518" s="180">
        <v>7814082.0999999996</v>
      </c>
      <c r="D1518" s="180">
        <v>448642.18999999994</v>
      </c>
      <c r="E1518" s="180">
        <v>605131.73</v>
      </c>
      <c r="F1518" s="180">
        <v>0</v>
      </c>
      <c r="G1518" s="180">
        <v>0</v>
      </c>
      <c r="H1518" s="180">
        <v>0</v>
      </c>
    </row>
    <row r="1519" spans="1:8" x14ac:dyDescent="0.2">
      <c r="A1519" s="180" t="s">
        <v>20</v>
      </c>
      <c r="B1519" s="180" t="s">
        <v>333</v>
      </c>
      <c r="C1519" s="180">
        <v>1695220</v>
      </c>
      <c r="D1519" s="180"/>
      <c r="E1519" s="180">
        <v>148429</v>
      </c>
      <c r="F1519" s="180">
        <v>0</v>
      </c>
      <c r="G1519" s="180">
        <v>0</v>
      </c>
      <c r="H1519" s="180">
        <v>0</v>
      </c>
    </row>
    <row r="1520" spans="1:8" x14ac:dyDescent="0.2">
      <c r="A1520" s="180" t="s">
        <v>20</v>
      </c>
      <c r="B1520" s="180" t="s">
        <v>334</v>
      </c>
      <c r="C1520" s="180">
        <v>17943</v>
      </c>
      <c r="D1520" s="180"/>
      <c r="E1520" s="180">
        <v>1571</v>
      </c>
      <c r="F1520" s="180">
        <v>0</v>
      </c>
      <c r="G1520" s="180">
        <v>0</v>
      </c>
      <c r="H1520" s="180">
        <v>0</v>
      </c>
    </row>
    <row r="1521" spans="1:8" x14ac:dyDescent="0.2">
      <c r="A1521" s="180" t="s">
        <v>20</v>
      </c>
      <c r="B1521" s="180" t="s">
        <v>335</v>
      </c>
      <c r="C1521" s="180">
        <v>165449</v>
      </c>
      <c r="D1521" s="180"/>
      <c r="E1521" s="180"/>
      <c r="F1521" s="180"/>
      <c r="G1521" s="180"/>
      <c r="H1521" s="180"/>
    </row>
    <row r="1522" spans="1:8" x14ac:dyDescent="0.2">
      <c r="A1522" s="180" t="s">
        <v>20</v>
      </c>
      <c r="B1522" s="180" t="s">
        <v>336</v>
      </c>
      <c r="C1522" s="180">
        <v>90000</v>
      </c>
      <c r="D1522" s="180"/>
      <c r="E1522" s="180"/>
      <c r="F1522" s="180"/>
      <c r="G1522" s="180"/>
      <c r="H1522" s="180"/>
    </row>
    <row r="1523" spans="1:8" x14ac:dyDescent="0.2">
      <c r="A1523" s="180" t="s">
        <v>20</v>
      </c>
      <c r="B1523" s="180" t="s">
        <v>337</v>
      </c>
      <c r="C1523" s="180">
        <v>10000</v>
      </c>
      <c r="D1523" s="180">
        <v>1500</v>
      </c>
      <c r="E1523" s="180">
        <v>10000</v>
      </c>
      <c r="F1523" s="180"/>
      <c r="G1523" s="180"/>
      <c r="H1523" s="180"/>
    </row>
    <row r="1524" spans="1:8" x14ac:dyDescent="0.2">
      <c r="A1524" s="180" t="s">
        <v>20</v>
      </c>
      <c r="B1524" s="180" t="s">
        <v>338</v>
      </c>
      <c r="C1524" s="180"/>
      <c r="D1524" s="180"/>
      <c r="E1524" s="180"/>
      <c r="F1524" s="180"/>
      <c r="G1524" s="180"/>
      <c r="H1524" s="180"/>
    </row>
    <row r="1525" spans="1:8" x14ac:dyDescent="0.2">
      <c r="A1525" s="180" t="s">
        <v>20</v>
      </c>
      <c r="B1525" s="180" t="s">
        <v>339</v>
      </c>
      <c r="C1525" s="180"/>
      <c r="D1525" s="180">
        <v>75000</v>
      </c>
      <c r="E1525" s="180"/>
      <c r="F1525" s="180"/>
      <c r="G1525" s="180"/>
      <c r="H1525" s="180"/>
    </row>
    <row r="1526" spans="1:8" x14ac:dyDescent="0.2">
      <c r="A1526" s="180" t="s">
        <v>20</v>
      </c>
      <c r="B1526" s="180" t="s">
        <v>340</v>
      </c>
      <c r="C1526" s="180">
        <v>100000</v>
      </c>
      <c r="D1526" s="180"/>
      <c r="E1526" s="180">
        <v>10000</v>
      </c>
      <c r="F1526" s="180"/>
      <c r="G1526" s="180"/>
      <c r="H1526" s="180"/>
    </row>
    <row r="1527" spans="1:8" x14ac:dyDescent="0.2">
      <c r="A1527" s="180" t="s">
        <v>20</v>
      </c>
      <c r="B1527" s="180" t="s">
        <v>341</v>
      </c>
      <c r="C1527" s="180"/>
      <c r="D1527" s="180"/>
      <c r="E1527" s="180"/>
      <c r="F1527" s="180"/>
      <c r="G1527" s="180"/>
      <c r="H1527" s="180"/>
    </row>
    <row r="1528" spans="1:8" x14ac:dyDescent="0.2">
      <c r="A1528" s="180" t="s">
        <v>20</v>
      </c>
      <c r="B1528" s="180" t="s">
        <v>342</v>
      </c>
      <c r="C1528" s="180">
        <v>1151782</v>
      </c>
      <c r="D1528" s="180"/>
      <c r="E1528" s="180"/>
      <c r="F1528" s="180"/>
      <c r="G1528" s="180"/>
      <c r="H1528" s="180"/>
    </row>
    <row r="1529" spans="1:8" x14ac:dyDescent="0.2">
      <c r="A1529" s="180" t="s">
        <v>20</v>
      </c>
      <c r="B1529" s="180" t="s">
        <v>343</v>
      </c>
      <c r="C1529" s="180">
        <v>3070</v>
      </c>
      <c r="D1529" s="180"/>
      <c r="E1529" s="180"/>
      <c r="F1529" s="180"/>
      <c r="G1529" s="180"/>
      <c r="H1529" s="180"/>
    </row>
    <row r="1530" spans="1:8" x14ac:dyDescent="0.2">
      <c r="A1530" s="180" t="s">
        <v>20</v>
      </c>
      <c r="B1530" s="180" t="s">
        <v>344</v>
      </c>
      <c r="C1530" s="180">
        <v>135000</v>
      </c>
      <c r="D1530" s="180"/>
      <c r="E1530" s="180"/>
      <c r="F1530" s="180"/>
      <c r="G1530" s="180"/>
      <c r="H1530" s="180"/>
    </row>
    <row r="1531" spans="1:8" x14ac:dyDescent="0.2">
      <c r="A1531" s="180" t="s">
        <v>20</v>
      </c>
      <c r="B1531" s="180" t="s">
        <v>475</v>
      </c>
      <c r="C1531" s="180">
        <v>47367</v>
      </c>
      <c r="D1531" s="180"/>
      <c r="E1531" s="180">
        <v>4147</v>
      </c>
      <c r="F1531" s="180">
        <v>0</v>
      </c>
      <c r="G1531" s="180">
        <v>0</v>
      </c>
      <c r="H1531" s="180">
        <v>0</v>
      </c>
    </row>
    <row r="1532" spans="1:8" x14ac:dyDescent="0.2">
      <c r="A1532" s="180" t="s">
        <v>20</v>
      </c>
      <c r="B1532" s="180" t="s">
        <v>332</v>
      </c>
      <c r="C1532" s="180">
        <v>60000</v>
      </c>
      <c r="D1532" s="180"/>
      <c r="E1532" s="180"/>
      <c r="F1532" s="180"/>
      <c r="G1532" s="180"/>
      <c r="H1532" s="180"/>
    </row>
    <row r="1533" spans="1:8" x14ac:dyDescent="0.2">
      <c r="A1533" s="180" t="s">
        <v>20</v>
      </c>
      <c r="B1533" s="180" t="s">
        <v>407</v>
      </c>
      <c r="C1533" s="180">
        <v>60000</v>
      </c>
      <c r="D1533" s="180"/>
      <c r="E1533" s="180"/>
      <c r="F1533" s="180"/>
      <c r="G1533" s="180"/>
      <c r="H1533" s="180"/>
    </row>
    <row r="1534" spans="1:8" x14ac:dyDescent="0.2">
      <c r="A1534" s="180" t="s">
        <v>20</v>
      </c>
      <c r="B1534" s="180" t="s">
        <v>345</v>
      </c>
      <c r="C1534" s="180">
        <v>3535831</v>
      </c>
      <c r="D1534" s="180">
        <v>76500</v>
      </c>
      <c r="E1534" s="180">
        <v>174147</v>
      </c>
      <c r="F1534" s="180">
        <v>0</v>
      </c>
      <c r="G1534" s="180">
        <v>0</v>
      </c>
      <c r="H1534" s="180">
        <v>0</v>
      </c>
    </row>
    <row r="1535" spans="1:8" x14ac:dyDescent="0.2">
      <c r="A1535" s="180" t="s">
        <v>20</v>
      </c>
      <c r="B1535" s="180" t="s">
        <v>346</v>
      </c>
      <c r="C1535" s="180"/>
      <c r="D1535" s="180"/>
      <c r="E1535" s="180"/>
      <c r="F1535" s="180"/>
      <c r="G1535" s="180"/>
      <c r="H1535" s="180"/>
    </row>
    <row r="1536" spans="1:8" x14ac:dyDescent="0.2">
      <c r="A1536" s="180" t="s">
        <v>20</v>
      </c>
      <c r="B1536" s="180" t="s">
        <v>446</v>
      </c>
      <c r="C1536" s="180"/>
      <c r="D1536" s="180"/>
      <c r="E1536" s="180"/>
      <c r="F1536" s="180"/>
      <c r="G1536" s="180"/>
      <c r="H1536" s="180"/>
    </row>
    <row r="1537" spans="1:8" x14ac:dyDescent="0.2">
      <c r="A1537" s="180" t="s">
        <v>20</v>
      </c>
      <c r="B1537" s="180" t="s">
        <v>347</v>
      </c>
      <c r="C1537" s="180"/>
      <c r="D1537" s="180"/>
      <c r="E1537" s="180"/>
      <c r="F1537" s="180"/>
      <c r="G1537" s="180"/>
      <c r="H1537" s="180"/>
    </row>
    <row r="1538" spans="1:8" x14ac:dyDescent="0.2">
      <c r="A1538" s="180" t="s">
        <v>20</v>
      </c>
      <c r="B1538" s="180" t="s">
        <v>348</v>
      </c>
      <c r="C1538" s="180">
        <v>3535831</v>
      </c>
      <c r="D1538" s="180">
        <v>76500</v>
      </c>
      <c r="E1538" s="180">
        <v>174147</v>
      </c>
      <c r="F1538" s="180">
        <v>0</v>
      </c>
      <c r="G1538" s="180">
        <v>0</v>
      </c>
      <c r="H1538" s="180">
        <v>0</v>
      </c>
    </row>
    <row r="1539" spans="1:8" x14ac:dyDescent="0.2">
      <c r="A1539" s="180" t="s">
        <v>20</v>
      </c>
      <c r="B1539" s="180" t="s">
        <v>349</v>
      </c>
      <c r="C1539" s="180">
        <v>876156.58999999892</v>
      </c>
      <c r="D1539" s="180">
        <v>47302.369999999995</v>
      </c>
      <c r="E1539" s="180">
        <v>875520.93</v>
      </c>
      <c r="F1539" s="180">
        <v>0</v>
      </c>
      <c r="G1539" s="180">
        <v>0</v>
      </c>
      <c r="H1539" s="180">
        <v>0</v>
      </c>
    </row>
    <row r="1540" spans="1:8" x14ac:dyDescent="0.2">
      <c r="A1540" s="180" t="s">
        <v>20</v>
      </c>
      <c r="B1540" s="180" t="s">
        <v>350</v>
      </c>
      <c r="C1540" s="180">
        <v>4411987.5899999989</v>
      </c>
      <c r="D1540" s="180">
        <v>123802.37</v>
      </c>
      <c r="E1540" s="180">
        <v>1049667.93</v>
      </c>
      <c r="F1540" s="180">
        <v>0</v>
      </c>
      <c r="G1540" s="180">
        <v>0</v>
      </c>
      <c r="H1540" s="180">
        <v>0</v>
      </c>
    </row>
    <row r="1541" spans="1:8" x14ac:dyDescent="0.2">
      <c r="A1541" s="180" t="s">
        <v>20</v>
      </c>
      <c r="B1541" s="180" t="s">
        <v>376</v>
      </c>
      <c r="C1541" s="180"/>
      <c r="D1541" s="180"/>
      <c r="E1541" s="180"/>
      <c r="F1541" s="180"/>
      <c r="G1541" s="180"/>
      <c r="H1541" s="180"/>
    </row>
    <row r="1542" spans="1:8" x14ac:dyDescent="0.2">
      <c r="A1542" s="180" t="s">
        <v>20</v>
      </c>
      <c r="B1542" s="180" t="s">
        <v>377</v>
      </c>
      <c r="C1542" s="180">
        <v>3000000</v>
      </c>
      <c r="D1542" s="180">
        <v>120000</v>
      </c>
      <c r="E1542" s="180">
        <v>150000</v>
      </c>
      <c r="F1542" s="180"/>
      <c r="G1542" s="180"/>
      <c r="H1542" s="180"/>
    </row>
    <row r="1543" spans="1:8" x14ac:dyDescent="0.2">
      <c r="A1543" s="180" t="s">
        <v>20</v>
      </c>
      <c r="B1543" s="180" t="s">
        <v>352</v>
      </c>
      <c r="C1543" s="180">
        <v>100000</v>
      </c>
      <c r="D1543" s="180"/>
      <c r="E1543" s="180"/>
      <c r="F1543" s="180"/>
      <c r="G1543" s="180"/>
      <c r="H1543" s="180"/>
    </row>
    <row r="1544" spans="1:8" x14ac:dyDescent="0.2">
      <c r="A1544" s="180" t="s">
        <v>20</v>
      </c>
      <c r="B1544" s="180" t="s">
        <v>353</v>
      </c>
      <c r="C1544" s="180">
        <v>100000</v>
      </c>
      <c r="D1544" s="180"/>
      <c r="E1544" s="180"/>
      <c r="F1544" s="180"/>
      <c r="G1544" s="180"/>
      <c r="H1544" s="180"/>
    </row>
    <row r="1545" spans="1:8" x14ac:dyDescent="0.2">
      <c r="A1545" s="180" t="s">
        <v>20</v>
      </c>
      <c r="B1545" s="180" t="s">
        <v>354</v>
      </c>
      <c r="C1545" s="180">
        <v>85000</v>
      </c>
      <c r="D1545" s="180"/>
      <c r="E1545" s="180">
        <v>100000</v>
      </c>
      <c r="F1545" s="180"/>
      <c r="G1545" s="180"/>
      <c r="H1545" s="180"/>
    </row>
    <row r="1546" spans="1:8" x14ac:dyDescent="0.2">
      <c r="A1546" s="180" t="s">
        <v>20</v>
      </c>
      <c r="B1546" s="180" t="s">
        <v>408</v>
      </c>
      <c r="C1546" s="180">
        <v>250000</v>
      </c>
      <c r="D1546" s="180"/>
      <c r="E1546" s="180"/>
      <c r="F1546" s="180"/>
      <c r="G1546" s="180"/>
      <c r="H1546" s="180"/>
    </row>
    <row r="1547" spans="1:8" x14ac:dyDescent="0.2">
      <c r="A1547" s="180" t="s">
        <v>20</v>
      </c>
      <c r="B1547" s="180" t="s">
        <v>423</v>
      </c>
      <c r="C1547" s="180">
        <v>100000</v>
      </c>
      <c r="D1547" s="180"/>
      <c r="E1547" s="180"/>
      <c r="F1547" s="180"/>
      <c r="G1547" s="180"/>
      <c r="H1547" s="180"/>
    </row>
    <row r="1548" spans="1:8" x14ac:dyDescent="0.2">
      <c r="A1548" s="180" t="s">
        <v>20</v>
      </c>
      <c r="B1548" s="180" t="s">
        <v>355</v>
      </c>
      <c r="C1548" s="180">
        <v>275000</v>
      </c>
      <c r="D1548" s="180"/>
      <c r="E1548" s="180">
        <v>50000</v>
      </c>
      <c r="F1548" s="180"/>
      <c r="G1548" s="180"/>
      <c r="H1548" s="180"/>
    </row>
    <row r="1549" spans="1:8" x14ac:dyDescent="0.2">
      <c r="A1549" s="180" t="s">
        <v>20</v>
      </c>
      <c r="B1549" s="180" t="s">
        <v>356</v>
      </c>
      <c r="C1549" s="180">
        <v>250000</v>
      </c>
      <c r="D1549" s="180"/>
      <c r="E1549" s="180">
        <v>10000</v>
      </c>
      <c r="F1549" s="180"/>
      <c r="G1549" s="180"/>
      <c r="H1549" s="180"/>
    </row>
    <row r="1550" spans="1:8" x14ac:dyDescent="0.2">
      <c r="A1550" s="180" t="s">
        <v>20</v>
      </c>
      <c r="B1550" s="180" t="s">
        <v>409</v>
      </c>
      <c r="C1550" s="180"/>
      <c r="D1550" s="180"/>
      <c r="E1550" s="180"/>
      <c r="F1550" s="180"/>
      <c r="G1550" s="180"/>
      <c r="H1550" s="180"/>
    </row>
    <row r="1551" spans="1:8" x14ac:dyDescent="0.2">
      <c r="A1551" s="180" t="s">
        <v>20</v>
      </c>
      <c r="B1551" s="180" t="s">
        <v>378</v>
      </c>
      <c r="C1551" s="180"/>
      <c r="D1551" s="180"/>
      <c r="E1551" s="180"/>
      <c r="F1551" s="180"/>
      <c r="G1551" s="180"/>
      <c r="H1551" s="180"/>
    </row>
    <row r="1552" spans="1:8" x14ac:dyDescent="0.2">
      <c r="A1552" s="180" t="s">
        <v>20</v>
      </c>
      <c r="B1552" s="180" t="s">
        <v>360</v>
      </c>
      <c r="C1552" s="180"/>
      <c r="D1552" s="180"/>
      <c r="E1552" s="180"/>
      <c r="F1552" s="180"/>
      <c r="G1552" s="180"/>
      <c r="H1552" s="180"/>
    </row>
    <row r="1553" spans="1:8" x14ac:dyDescent="0.2">
      <c r="A1553" s="180" t="s">
        <v>20</v>
      </c>
      <c r="B1553" s="180" t="s">
        <v>379</v>
      </c>
      <c r="C1553" s="180"/>
      <c r="D1553" s="180"/>
      <c r="E1553" s="180"/>
      <c r="F1553" s="180"/>
      <c r="G1553" s="180"/>
      <c r="H1553" s="180"/>
    </row>
    <row r="1554" spans="1:8" x14ac:dyDescent="0.2">
      <c r="A1554" s="180" t="s">
        <v>20</v>
      </c>
      <c r="B1554" s="180" t="s">
        <v>362</v>
      </c>
      <c r="C1554" s="180">
        <v>151847</v>
      </c>
      <c r="D1554" s="180"/>
      <c r="E1554" s="180"/>
      <c r="F1554" s="180"/>
      <c r="G1554" s="180"/>
      <c r="H1554" s="180"/>
    </row>
    <row r="1555" spans="1:8" x14ac:dyDescent="0.2">
      <c r="A1555" s="180" t="s">
        <v>20</v>
      </c>
      <c r="B1555" s="180" t="s">
        <v>365</v>
      </c>
      <c r="C1555" s="180">
        <v>4311847</v>
      </c>
      <c r="D1555" s="180">
        <v>120000</v>
      </c>
      <c r="E1555" s="180">
        <v>310000</v>
      </c>
      <c r="F1555" s="180">
        <v>0</v>
      </c>
      <c r="G1555" s="180">
        <v>0</v>
      </c>
      <c r="H1555" s="180">
        <v>0</v>
      </c>
    </row>
    <row r="1556" spans="1:8" x14ac:dyDescent="0.2">
      <c r="A1556" s="180" t="s">
        <v>20</v>
      </c>
      <c r="B1556" s="180" t="s">
        <v>447</v>
      </c>
      <c r="C1556" s="180"/>
      <c r="D1556" s="180"/>
      <c r="E1556" s="180"/>
      <c r="F1556" s="180"/>
      <c r="G1556" s="180"/>
      <c r="H1556" s="180"/>
    </row>
    <row r="1557" spans="1:8" x14ac:dyDescent="0.2">
      <c r="A1557" s="180" t="s">
        <v>20</v>
      </c>
      <c r="B1557" s="180" t="s">
        <v>366</v>
      </c>
      <c r="C1557" s="180">
        <v>4311847</v>
      </c>
      <c r="D1557" s="180">
        <v>120000</v>
      </c>
      <c r="E1557" s="180">
        <v>310000</v>
      </c>
      <c r="F1557" s="180">
        <v>0</v>
      </c>
      <c r="G1557" s="180">
        <v>0</v>
      </c>
      <c r="H1557" s="180">
        <v>0</v>
      </c>
    </row>
    <row r="1558" spans="1:8" x14ac:dyDescent="0.2">
      <c r="A1558" s="180" t="s">
        <v>20</v>
      </c>
      <c r="B1558" s="180" t="s">
        <v>367</v>
      </c>
      <c r="C1558" s="180">
        <v>100140.58999999892</v>
      </c>
      <c r="D1558" s="180">
        <v>3802.3699999999953</v>
      </c>
      <c r="E1558" s="180">
        <v>739667.93</v>
      </c>
      <c r="F1558" s="180">
        <v>0</v>
      </c>
      <c r="G1558" s="180">
        <v>0</v>
      </c>
      <c r="H1558" s="180">
        <v>0</v>
      </c>
    </row>
    <row r="1559" spans="1:8" x14ac:dyDescent="0.2">
      <c r="A1559" s="180" t="s">
        <v>20</v>
      </c>
      <c r="B1559" s="180" t="s">
        <v>368</v>
      </c>
      <c r="C1559" s="180">
        <v>4411987.5899999989</v>
      </c>
      <c r="D1559" s="180">
        <v>123802.37</v>
      </c>
      <c r="E1559" s="180">
        <v>1049667.93</v>
      </c>
      <c r="F1559" s="180">
        <v>0</v>
      </c>
      <c r="G1559" s="180">
        <v>0</v>
      </c>
      <c r="H1559" s="180">
        <v>0</v>
      </c>
    </row>
    <row r="1560" spans="1:8" x14ac:dyDescent="0.2">
      <c r="A1560" s="180" t="s">
        <v>21</v>
      </c>
      <c r="B1560" s="180" t="s">
        <v>333</v>
      </c>
      <c r="C1560" s="180">
        <v>4567489</v>
      </c>
      <c r="D1560" s="180"/>
      <c r="E1560" s="180">
        <v>290906</v>
      </c>
      <c r="F1560" s="180">
        <v>0</v>
      </c>
      <c r="G1560" s="180">
        <v>0</v>
      </c>
      <c r="H1560" s="180">
        <v>0</v>
      </c>
    </row>
    <row r="1561" spans="1:8" x14ac:dyDescent="0.2">
      <c r="A1561" s="180" t="s">
        <v>21</v>
      </c>
      <c r="B1561" s="180" t="s">
        <v>334</v>
      </c>
      <c r="C1561" s="180">
        <v>142732</v>
      </c>
      <c r="D1561" s="180"/>
      <c r="E1561" s="180">
        <v>9094</v>
      </c>
      <c r="F1561" s="180">
        <v>0</v>
      </c>
      <c r="G1561" s="180">
        <v>0</v>
      </c>
      <c r="H1561" s="180">
        <v>0</v>
      </c>
    </row>
    <row r="1562" spans="1:8" x14ac:dyDescent="0.2">
      <c r="A1562" s="180" t="s">
        <v>21</v>
      </c>
      <c r="B1562" s="180" t="s">
        <v>335</v>
      </c>
      <c r="C1562" s="180">
        <v>580776</v>
      </c>
      <c r="D1562" s="180"/>
      <c r="E1562" s="180"/>
      <c r="F1562" s="180"/>
      <c r="G1562" s="180"/>
      <c r="H1562" s="180"/>
    </row>
    <row r="1563" spans="1:8" x14ac:dyDescent="0.2">
      <c r="A1563" s="180" t="s">
        <v>21</v>
      </c>
      <c r="B1563" s="180" t="s">
        <v>336</v>
      </c>
      <c r="C1563" s="180">
        <v>1029000</v>
      </c>
      <c r="D1563" s="180"/>
      <c r="E1563" s="180"/>
      <c r="F1563" s="180"/>
      <c r="G1563" s="180"/>
      <c r="H1563" s="180"/>
    </row>
    <row r="1564" spans="1:8" x14ac:dyDescent="0.2">
      <c r="A1564" s="180" t="s">
        <v>21</v>
      </c>
      <c r="B1564" s="180" t="s">
        <v>337</v>
      </c>
      <c r="C1564" s="180">
        <v>3000</v>
      </c>
      <c r="D1564" s="180">
        <v>100</v>
      </c>
      <c r="E1564" s="180"/>
      <c r="F1564" s="180"/>
      <c r="G1564" s="180"/>
      <c r="H1564" s="180"/>
    </row>
    <row r="1565" spans="1:8" x14ac:dyDescent="0.2">
      <c r="A1565" s="180" t="s">
        <v>21</v>
      </c>
      <c r="B1565" s="180" t="s">
        <v>338</v>
      </c>
      <c r="C1565" s="180"/>
      <c r="D1565" s="180"/>
      <c r="E1565" s="180"/>
      <c r="F1565" s="180"/>
      <c r="G1565" s="180"/>
      <c r="H1565" s="180"/>
    </row>
    <row r="1566" spans="1:8" x14ac:dyDescent="0.2">
      <c r="A1566" s="180" t="s">
        <v>21</v>
      </c>
      <c r="B1566" s="180" t="s">
        <v>339</v>
      </c>
      <c r="C1566" s="180">
        <v>18000</v>
      </c>
      <c r="D1566" s="180">
        <v>300000</v>
      </c>
      <c r="E1566" s="180"/>
      <c r="F1566" s="180"/>
      <c r="G1566" s="180"/>
      <c r="H1566" s="180"/>
    </row>
    <row r="1567" spans="1:8" x14ac:dyDescent="0.2">
      <c r="A1567" s="180" t="s">
        <v>21</v>
      </c>
      <c r="B1567" s="180" t="s">
        <v>340</v>
      </c>
      <c r="C1567" s="180">
        <v>211750</v>
      </c>
      <c r="D1567" s="180"/>
      <c r="E1567" s="180">
        <v>15000</v>
      </c>
      <c r="F1567" s="180"/>
      <c r="G1567" s="180"/>
      <c r="H1567" s="180"/>
    </row>
    <row r="1568" spans="1:8" x14ac:dyDescent="0.2">
      <c r="A1568" s="180" t="s">
        <v>21</v>
      </c>
      <c r="B1568" s="180" t="s">
        <v>341</v>
      </c>
      <c r="C1568" s="180"/>
      <c r="D1568" s="180"/>
      <c r="E1568" s="180"/>
      <c r="F1568" s="180"/>
      <c r="G1568" s="180"/>
      <c r="H1568" s="180"/>
    </row>
    <row r="1569" spans="1:8" x14ac:dyDescent="0.2">
      <c r="A1569" s="180" t="s">
        <v>21</v>
      </c>
      <c r="B1569" s="180" t="s">
        <v>342</v>
      </c>
      <c r="C1569" s="180">
        <v>9169140</v>
      </c>
      <c r="D1569" s="180"/>
      <c r="E1569" s="180"/>
      <c r="F1569" s="180"/>
      <c r="G1569" s="180"/>
      <c r="H1569" s="180"/>
    </row>
    <row r="1570" spans="1:8" x14ac:dyDescent="0.2">
      <c r="A1570" s="180" t="s">
        <v>21</v>
      </c>
      <c r="B1570" s="180" t="s">
        <v>343</v>
      </c>
      <c r="C1570" s="180">
        <v>37973</v>
      </c>
      <c r="D1570" s="180"/>
      <c r="E1570" s="180"/>
      <c r="F1570" s="180"/>
      <c r="G1570" s="180"/>
      <c r="H1570" s="180"/>
    </row>
    <row r="1571" spans="1:8" x14ac:dyDescent="0.2">
      <c r="A1571" s="180" t="s">
        <v>21</v>
      </c>
      <c r="B1571" s="180" t="s">
        <v>344</v>
      </c>
      <c r="C1571" s="180">
        <v>39500</v>
      </c>
      <c r="D1571" s="180"/>
      <c r="E1571" s="180"/>
      <c r="F1571" s="180"/>
      <c r="G1571" s="180"/>
      <c r="H1571" s="180"/>
    </row>
    <row r="1572" spans="1:8" x14ac:dyDescent="0.2">
      <c r="A1572" s="180" t="s">
        <v>21</v>
      </c>
      <c r="B1572" s="180" t="s">
        <v>475</v>
      </c>
      <c r="C1572" s="180">
        <v>87878</v>
      </c>
      <c r="D1572" s="180"/>
      <c r="E1572" s="180">
        <v>5598</v>
      </c>
      <c r="F1572" s="180">
        <v>0</v>
      </c>
      <c r="G1572" s="180">
        <v>0</v>
      </c>
      <c r="H1572" s="180">
        <v>0</v>
      </c>
    </row>
    <row r="1573" spans="1:8" x14ac:dyDescent="0.2">
      <c r="A1573" s="180" t="s">
        <v>21</v>
      </c>
      <c r="B1573" s="180" t="s">
        <v>332</v>
      </c>
      <c r="C1573" s="180">
        <v>295000</v>
      </c>
      <c r="D1573" s="180"/>
      <c r="E1573" s="180"/>
      <c r="F1573" s="180"/>
      <c r="G1573" s="180"/>
      <c r="H1573" s="180"/>
    </row>
    <row r="1574" spans="1:8" x14ac:dyDescent="0.2">
      <c r="A1574" s="180" t="s">
        <v>21</v>
      </c>
      <c r="B1574" s="180" t="s">
        <v>407</v>
      </c>
      <c r="C1574" s="180">
        <v>362000</v>
      </c>
      <c r="D1574" s="180"/>
      <c r="E1574" s="180"/>
      <c r="F1574" s="180"/>
      <c r="G1574" s="180"/>
      <c r="H1574" s="180"/>
    </row>
    <row r="1575" spans="1:8" x14ac:dyDescent="0.2">
      <c r="A1575" s="180" t="s">
        <v>21</v>
      </c>
      <c r="B1575" s="180" t="s">
        <v>345</v>
      </c>
      <c r="C1575" s="180">
        <v>16544238</v>
      </c>
      <c r="D1575" s="180">
        <v>300100</v>
      </c>
      <c r="E1575" s="180">
        <v>320598</v>
      </c>
      <c r="F1575" s="180">
        <v>0</v>
      </c>
      <c r="G1575" s="180">
        <v>0</v>
      </c>
      <c r="H1575" s="180">
        <v>0</v>
      </c>
    </row>
    <row r="1576" spans="1:8" x14ac:dyDescent="0.2">
      <c r="A1576" s="180" t="s">
        <v>21</v>
      </c>
      <c r="B1576" s="180" t="s">
        <v>346</v>
      </c>
      <c r="C1576" s="180"/>
      <c r="D1576" s="180"/>
      <c r="E1576" s="180"/>
      <c r="F1576" s="180"/>
      <c r="G1576" s="180"/>
      <c r="H1576" s="180"/>
    </row>
    <row r="1577" spans="1:8" x14ac:dyDescent="0.2">
      <c r="A1577" s="180" t="s">
        <v>21</v>
      </c>
      <c r="B1577" s="180" t="s">
        <v>446</v>
      </c>
      <c r="C1577" s="180">
        <v>20000</v>
      </c>
      <c r="D1577" s="180">
        <v>7500</v>
      </c>
      <c r="E1577" s="180"/>
      <c r="F1577" s="180"/>
      <c r="G1577" s="180"/>
      <c r="H1577" s="180"/>
    </row>
    <row r="1578" spans="1:8" x14ac:dyDescent="0.2">
      <c r="A1578" s="180" t="s">
        <v>21</v>
      </c>
      <c r="B1578" s="180" t="s">
        <v>347</v>
      </c>
      <c r="C1578" s="180"/>
      <c r="D1578" s="180"/>
      <c r="E1578" s="180"/>
      <c r="F1578" s="180"/>
      <c r="G1578" s="180"/>
      <c r="H1578" s="180"/>
    </row>
    <row r="1579" spans="1:8" x14ac:dyDescent="0.2">
      <c r="A1579" s="180" t="s">
        <v>21</v>
      </c>
      <c r="B1579" s="180" t="s">
        <v>348</v>
      </c>
      <c r="C1579" s="180">
        <v>16564238</v>
      </c>
      <c r="D1579" s="180">
        <v>307600</v>
      </c>
      <c r="E1579" s="180">
        <v>320598</v>
      </c>
      <c r="F1579" s="180">
        <v>0</v>
      </c>
      <c r="G1579" s="180">
        <v>0</v>
      </c>
      <c r="H1579" s="180">
        <v>0</v>
      </c>
    </row>
    <row r="1580" spans="1:8" x14ac:dyDescent="0.2">
      <c r="A1580" s="180" t="s">
        <v>21</v>
      </c>
      <c r="B1580" s="180" t="s">
        <v>349</v>
      </c>
      <c r="C1580" s="180">
        <v>3648109.1600000039</v>
      </c>
      <c r="D1580" s="180">
        <v>73719.919999999925</v>
      </c>
      <c r="E1580" s="180">
        <v>697082.32000000018</v>
      </c>
      <c r="F1580" s="180">
        <v>0</v>
      </c>
      <c r="G1580" s="180">
        <v>0</v>
      </c>
      <c r="H1580" s="180">
        <v>0</v>
      </c>
    </row>
    <row r="1581" spans="1:8" x14ac:dyDescent="0.2">
      <c r="A1581" s="180" t="s">
        <v>21</v>
      </c>
      <c r="B1581" s="180" t="s">
        <v>350</v>
      </c>
      <c r="C1581" s="180">
        <v>20212347.160000004</v>
      </c>
      <c r="D1581" s="180">
        <v>381319.91999999993</v>
      </c>
      <c r="E1581" s="180">
        <v>1017680.3200000002</v>
      </c>
      <c r="F1581" s="180">
        <v>0</v>
      </c>
      <c r="G1581" s="180">
        <v>0</v>
      </c>
      <c r="H1581" s="180">
        <v>0</v>
      </c>
    </row>
    <row r="1582" spans="1:8" x14ac:dyDescent="0.2">
      <c r="A1582" s="180" t="s">
        <v>21</v>
      </c>
      <c r="B1582" s="180" t="s">
        <v>376</v>
      </c>
      <c r="C1582" s="180"/>
      <c r="D1582" s="180"/>
      <c r="E1582" s="180"/>
      <c r="F1582" s="180"/>
      <c r="G1582" s="180"/>
      <c r="H1582" s="180"/>
    </row>
    <row r="1583" spans="1:8" x14ac:dyDescent="0.2">
      <c r="A1583" s="180" t="s">
        <v>21</v>
      </c>
      <c r="B1583" s="180" t="s">
        <v>377</v>
      </c>
      <c r="C1583" s="180">
        <v>12030825</v>
      </c>
      <c r="D1583" s="180">
        <v>375000</v>
      </c>
      <c r="E1583" s="180">
        <v>136000</v>
      </c>
      <c r="F1583" s="180"/>
      <c r="G1583" s="180"/>
      <c r="H1583" s="180"/>
    </row>
    <row r="1584" spans="1:8" x14ac:dyDescent="0.2">
      <c r="A1584" s="180" t="s">
        <v>21</v>
      </c>
      <c r="B1584" s="180" t="s">
        <v>352</v>
      </c>
      <c r="C1584" s="180">
        <v>554453</v>
      </c>
      <c r="D1584" s="180"/>
      <c r="E1584" s="180"/>
      <c r="F1584" s="180"/>
      <c r="G1584" s="180"/>
      <c r="H1584" s="180"/>
    </row>
    <row r="1585" spans="1:8" x14ac:dyDescent="0.2">
      <c r="A1585" s="180" t="s">
        <v>21</v>
      </c>
      <c r="B1585" s="180" t="s">
        <v>353</v>
      </c>
      <c r="C1585" s="180">
        <v>895027</v>
      </c>
      <c r="D1585" s="180"/>
      <c r="E1585" s="180"/>
      <c r="F1585" s="180"/>
      <c r="G1585" s="180"/>
      <c r="H1585" s="180"/>
    </row>
    <row r="1586" spans="1:8" x14ac:dyDescent="0.2">
      <c r="A1586" s="180" t="s">
        <v>21</v>
      </c>
      <c r="B1586" s="180" t="s">
        <v>354</v>
      </c>
      <c r="C1586" s="180">
        <v>533699</v>
      </c>
      <c r="D1586" s="180"/>
      <c r="E1586" s="180">
        <v>50000</v>
      </c>
      <c r="F1586" s="180"/>
      <c r="G1586" s="180"/>
      <c r="H1586" s="180"/>
    </row>
    <row r="1587" spans="1:8" x14ac:dyDescent="0.2">
      <c r="A1587" s="180" t="s">
        <v>21</v>
      </c>
      <c r="B1587" s="180" t="s">
        <v>408</v>
      </c>
      <c r="C1587" s="180">
        <v>987074</v>
      </c>
      <c r="D1587" s="180"/>
      <c r="E1587" s="180"/>
      <c r="F1587" s="180"/>
      <c r="G1587" s="180"/>
      <c r="H1587" s="180"/>
    </row>
    <row r="1588" spans="1:8" x14ac:dyDescent="0.2">
      <c r="A1588" s="180" t="s">
        <v>21</v>
      </c>
      <c r="B1588" s="180" t="s">
        <v>423</v>
      </c>
      <c r="C1588" s="180">
        <v>167398</v>
      </c>
      <c r="D1588" s="180"/>
      <c r="E1588" s="180"/>
      <c r="F1588" s="180"/>
      <c r="G1588" s="180"/>
      <c r="H1588" s="180"/>
    </row>
    <row r="1589" spans="1:8" x14ac:dyDescent="0.2">
      <c r="A1589" s="180" t="s">
        <v>21</v>
      </c>
      <c r="B1589" s="180" t="s">
        <v>355</v>
      </c>
      <c r="C1589" s="180">
        <v>1229410</v>
      </c>
      <c r="D1589" s="180"/>
      <c r="E1589" s="180">
        <v>70000</v>
      </c>
      <c r="F1589" s="180"/>
      <c r="G1589" s="180"/>
      <c r="H1589" s="180"/>
    </row>
    <row r="1590" spans="1:8" x14ac:dyDescent="0.2">
      <c r="A1590" s="180" t="s">
        <v>21</v>
      </c>
      <c r="B1590" s="180" t="s">
        <v>356</v>
      </c>
      <c r="C1590" s="180">
        <v>524692</v>
      </c>
      <c r="D1590" s="180"/>
      <c r="E1590" s="180">
        <v>25000</v>
      </c>
      <c r="F1590" s="180"/>
      <c r="G1590" s="180"/>
      <c r="H1590" s="180"/>
    </row>
    <row r="1591" spans="1:8" x14ac:dyDescent="0.2">
      <c r="A1591" s="180" t="s">
        <v>21</v>
      </c>
      <c r="B1591" s="180" t="s">
        <v>409</v>
      </c>
      <c r="C1591" s="180"/>
      <c r="D1591" s="180"/>
      <c r="E1591" s="180"/>
      <c r="F1591" s="180"/>
      <c r="G1591" s="180"/>
      <c r="H1591" s="180"/>
    </row>
    <row r="1592" spans="1:8" x14ac:dyDescent="0.2">
      <c r="A1592" s="180" t="s">
        <v>21</v>
      </c>
      <c r="B1592" s="180" t="s">
        <v>378</v>
      </c>
      <c r="C1592" s="180"/>
      <c r="D1592" s="180"/>
      <c r="E1592" s="180"/>
      <c r="F1592" s="180"/>
      <c r="G1592" s="180"/>
      <c r="H1592" s="180"/>
    </row>
    <row r="1593" spans="1:8" x14ac:dyDescent="0.2">
      <c r="A1593" s="180" t="s">
        <v>21</v>
      </c>
      <c r="B1593" s="180" t="s">
        <v>360</v>
      </c>
      <c r="C1593" s="180"/>
      <c r="D1593" s="180"/>
      <c r="E1593" s="180"/>
      <c r="F1593" s="180"/>
      <c r="G1593" s="180"/>
      <c r="H1593" s="180"/>
    </row>
    <row r="1594" spans="1:8" x14ac:dyDescent="0.2">
      <c r="A1594" s="180" t="s">
        <v>21</v>
      </c>
      <c r="B1594" s="180" t="s">
        <v>379</v>
      </c>
      <c r="C1594" s="180"/>
      <c r="D1594" s="180"/>
      <c r="E1594" s="180"/>
      <c r="F1594" s="180"/>
      <c r="G1594" s="180"/>
      <c r="H1594" s="180"/>
    </row>
    <row r="1595" spans="1:8" x14ac:dyDescent="0.2">
      <c r="A1595" s="180" t="s">
        <v>21</v>
      </c>
      <c r="B1595" s="180" t="s">
        <v>362</v>
      </c>
      <c r="C1595" s="180">
        <v>652956</v>
      </c>
      <c r="D1595" s="180"/>
      <c r="E1595" s="180"/>
      <c r="F1595" s="180"/>
      <c r="G1595" s="180"/>
      <c r="H1595" s="180"/>
    </row>
    <row r="1596" spans="1:8" x14ac:dyDescent="0.2">
      <c r="A1596" s="180" t="s">
        <v>21</v>
      </c>
      <c r="B1596" s="180" t="s">
        <v>365</v>
      </c>
      <c r="C1596" s="180">
        <v>17575534</v>
      </c>
      <c r="D1596" s="180">
        <v>375000</v>
      </c>
      <c r="E1596" s="180">
        <v>281000</v>
      </c>
      <c r="F1596" s="180">
        <v>0</v>
      </c>
      <c r="G1596" s="180">
        <v>0</v>
      </c>
      <c r="H1596" s="180">
        <v>0</v>
      </c>
    </row>
    <row r="1597" spans="1:8" x14ac:dyDescent="0.2">
      <c r="A1597" s="180" t="s">
        <v>21</v>
      </c>
      <c r="B1597" s="180" t="s">
        <v>447</v>
      </c>
      <c r="C1597" s="180">
        <v>7500</v>
      </c>
      <c r="D1597" s="180"/>
      <c r="E1597" s="180"/>
      <c r="F1597" s="180"/>
      <c r="G1597" s="180"/>
      <c r="H1597" s="180"/>
    </row>
    <row r="1598" spans="1:8" x14ac:dyDescent="0.2">
      <c r="A1598" s="180" t="s">
        <v>21</v>
      </c>
      <c r="B1598" s="180" t="s">
        <v>366</v>
      </c>
      <c r="C1598" s="180">
        <v>17583034</v>
      </c>
      <c r="D1598" s="180">
        <v>375000</v>
      </c>
      <c r="E1598" s="180">
        <v>281000</v>
      </c>
      <c r="F1598" s="180">
        <v>0</v>
      </c>
      <c r="G1598" s="180">
        <v>0</v>
      </c>
      <c r="H1598" s="180">
        <v>0</v>
      </c>
    </row>
    <row r="1599" spans="1:8" x14ac:dyDescent="0.2">
      <c r="A1599" s="180" t="s">
        <v>21</v>
      </c>
      <c r="B1599" s="180" t="s">
        <v>367</v>
      </c>
      <c r="C1599" s="180">
        <v>2629313.1600000039</v>
      </c>
      <c r="D1599" s="180">
        <v>6319.9199999999255</v>
      </c>
      <c r="E1599" s="180">
        <v>736680.32000000018</v>
      </c>
      <c r="F1599" s="180">
        <v>0</v>
      </c>
      <c r="G1599" s="180">
        <v>0</v>
      </c>
      <c r="H1599" s="180">
        <v>0</v>
      </c>
    </row>
    <row r="1600" spans="1:8" x14ac:dyDescent="0.2">
      <c r="A1600" s="180" t="s">
        <v>21</v>
      </c>
      <c r="B1600" s="180" t="s">
        <v>368</v>
      </c>
      <c r="C1600" s="180">
        <v>20212347.160000004</v>
      </c>
      <c r="D1600" s="180">
        <v>381319.91999999993</v>
      </c>
      <c r="E1600" s="180">
        <v>1017680.3200000002</v>
      </c>
      <c r="F1600" s="180">
        <v>0</v>
      </c>
      <c r="G1600" s="180">
        <v>0</v>
      </c>
      <c r="H1600" s="180">
        <v>0</v>
      </c>
    </row>
    <row r="1601" spans="1:8" x14ac:dyDescent="0.2">
      <c r="A1601" s="180" t="s">
        <v>22</v>
      </c>
      <c r="B1601" s="180" t="s">
        <v>333</v>
      </c>
      <c r="C1601" s="180">
        <v>2027416</v>
      </c>
      <c r="D1601" s="180"/>
      <c r="E1601" s="180">
        <v>277536</v>
      </c>
      <c r="F1601" s="180">
        <v>0</v>
      </c>
      <c r="G1601" s="180">
        <v>0</v>
      </c>
      <c r="H1601" s="180">
        <v>0</v>
      </c>
    </row>
    <row r="1602" spans="1:8" x14ac:dyDescent="0.2">
      <c r="A1602" s="180" t="s">
        <v>22</v>
      </c>
      <c r="B1602" s="180" t="s">
        <v>334</v>
      </c>
      <c r="C1602" s="180">
        <v>54481</v>
      </c>
      <c r="D1602" s="180"/>
      <c r="E1602" s="180">
        <v>7464</v>
      </c>
      <c r="F1602" s="180">
        <v>0</v>
      </c>
      <c r="G1602" s="180">
        <v>0</v>
      </c>
      <c r="H1602" s="180">
        <v>0</v>
      </c>
    </row>
    <row r="1603" spans="1:8" x14ac:dyDescent="0.2">
      <c r="A1603" s="180" t="s">
        <v>22</v>
      </c>
      <c r="B1603" s="180" t="s">
        <v>335</v>
      </c>
      <c r="C1603" s="180">
        <v>201331</v>
      </c>
      <c r="D1603" s="180"/>
      <c r="E1603" s="180"/>
      <c r="F1603" s="180"/>
      <c r="G1603" s="180"/>
      <c r="H1603" s="180"/>
    </row>
    <row r="1604" spans="1:8" x14ac:dyDescent="0.2">
      <c r="A1604" s="180" t="s">
        <v>22</v>
      </c>
      <c r="B1604" s="180" t="s">
        <v>336</v>
      </c>
      <c r="C1604" s="180">
        <v>420000</v>
      </c>
      <c r="D1604" s="180"/>
      <c r="E1604" s="180"/>
      <c r="F1604" s="180"/>
      <c r="G1604" s="180"/>
      <c r="H1604" s="180"/>
    </row>
    <row r="1605" spans="1:8" x14ac:dyDescent="0.2">
      <c r="A1605" s="180" t="s">
        <v>22</v>
      </c>
      <c r="B1605" s="180" t="s">
        <v>337</v>
      </c>
      <c r="C1605" s="180">
        <v>40000</v>
      </c>
      <c r="D1605" s="180">
        <v>2000</v>
      </c>
      <c r="E1605" s="180"/>
      <c r="F1605" s="180"/>
      <c r="G1605" s="180"/>
      <c r="H1605" s="180"/>
    </row>
    <row r="1606" spans="1:8" x14ac:dyDescent="0.2">
      <c r="A1606" s="180" t="s">
        <v>22</v>
      </c>
      <c r="B1606" s="180" t="s">
        <v>338</v>
      </c>
      <c r="C1606" s="180"/>
      <c r="D1606" s="180"/>
      <c r="E1606" s="180"/>
      <c r="F1606" s="180"/>
      <c r="G1606" s="180"/>
      <c r="H1606" s="180"/>
    </row>
    <row r="1607" spans="1:8" x14ac:dyDescent="0.2">
      <c r="A1607" s="180" t="s">
        <v>22</v>
      </c>
      <c r="B1607" s="180" t="s">
        <v>339</v>
      </c>
      <c r="C1607" s="180">
        <v>2000</v>
      </c>
      <c r="D1607" s="180">
        <v>350000</v>
      </c>
      <c r="E1607" s="180"/>
      <c r="F1607" s="180"/>
      <c r="G1607" s="180"/>
      <c r="H1607" s="180"/>
    </row>
    <row r="1608" spans="1:8" x14ac:dyDescent="0.2">
      <c r="A1608" s="180" t="s">
        <v>22</v>
      </c>
      <c r="B1608" s="180" t="s">
        <v>340</v>
      </c>
      <c r="C1608" s="180">
        <v>55000</v>
      </c>
      <c r="D1608" s="180"/>
      <c r="E1608" s="180">
        <v>1000</v>
      </c>
      <c r="F1608" s="180"/>
      <c r="G1608" s="180"/>
      <c r="H1608" s="180"/>
    </row>
    <row r="1609" spans="1:8" x14ac:dyDescent="0.2">
      <c r="A1609" s="180" t="s">
        <v>22</v>
      </c>
      <c r="B1609" s="180" t="s">
        <v>341</v>
      </c>
      <c r="C1609" s="180"/>
      <c r="D1609" s="180"/>
      <c r="E1609" s="180"/>
      <c r="F1609" s="180"/>
      <c r="G1609" s="180"/>
      <c r="H1609" s="180"/>
    </row>
    <row r="1610" spans="1:8" x14ac:dyDescent="0.2">
      <c r="A1610" s="180" t="s">
        <v>22</v>
      </c>
      <c r="B1610" s="180" t="s">
        <v>342</v>
      </c>
      <c r="C1610" s="180">
        <v>3034402</v>
      </c>
      <c r="D1610" s="180"/>
      <c r="E1610" s="180"/>
      <c r="F1610" s="180"/>
      <c r="G1610" s="180"/>
      <c r="H1610" s="180"/>
    </row>
    <row r="1611" spans="1:8" x14ac:dyDescent="0.2">
      <c r="A1611" s="180" t="s">
        <v>22</v>
      </c>
      <c r="B1611" s="180" t="s">
        <v>343</v>
      </c>
      <c r="C1611" s="180">
        <v>9919</v>
      </c>
      <c r="D1611" s="180"/>
      <c r="E1611" s="180"/>
      <c r="F1611" s="180"/>
      <c r="G1611" s="180"/>
      <c r="H1611" s="180"/>
    </row>
    <row r="1612" spans="1:8" x14ac:dyDescent="0.2">
      <c r="A1612" s="180" t="s">
        <v>22</v>
      </c>
      <c r="B1612" s="180" t="s">
        <v>344</v>
      </c>
      <c r="C1612" s="180">
        <v>45000</v>
      </c>
      <c r="D1612" s="180"/>
      <c r="E1612" s="180"/>
      <c r="F1612" s="180"/>
      <c r="G1612" s="180"/>
      <c r="H1612" s="180"/>
    </row>
    <row r="1613" spans="1:8" x14ac:dyDescent="0.2">
      <c r="A1613" s="180" t="s">
        <v>22</v>
      </c>
      <c r="B1613" s="180" t="s">
        <v>475</v>
      </c>
      <c r="C1613" s="180">
        <v>22319</v>
      </c>
      <c r="D1613" s="180"/>
      <c r="E1613" s="180">
        <v>3058</v>
      </c>
      <c r="F1613" s="180">
        <v>0</v>
      </c>
      <c r="G1613" s="180">
        <v>0</v>
      </c>
      <c r="H1613" s="180">
        <v>0</v>
      </c>
    </row>
    <row r="1614" spans="1:8" x14ac:dyDescent="0.2">
      <c r="A1614" s="180" t="s">
        <v>22</v>
      </c>
      <c r="B1614" s="180" t="s">
        <v>332</v>
      </c>
      <c r="C1614" s="180">
        <v>100000</v>
      </c>
      <c r="D1614" s="180"/>
      <c r="E1614" s="180"/>
      <c r="F1614" s="180"/>
      <c r="G1614" s="180"/>
      <c r="H1614" s="180"/>
    </row>
    <row r="1615" spans="1:8" x14ac:dyDescent="0.2">
      <c r="A1615" s="180" t="s">
        <v>22</v>
      </c>
      <c r="B1615" s="180" t="s">
        <v>407</v>
      </c>
      <c r="C1615" s="180">
        <v>200000</v>
      </c>
      <c r="D1615" s="180"/>
      <c r="E1615" s="180"/>
      <c r="F1615" s="180"/>
      <c r="G1615" s="180"/>
      <c r="H1615" s="180"/>
    </row>
    <row r="1616" spans="1:8" x14ac:dyDescent="0.2">
      <c r="A1616" s="180" t="s">
        <v>22</v>
      </c>
      <c r="B1616" s="180" t="s">
        <v>345</v>
      </c>
      <c r="C1616" s="180">
        <v>6211868</v>
      </c>
      <c r="D1616" s="180">
        <v>352000</v>
      </c>
      <c r="E1616" s="180">
        <v>289058</v>
      </c>
      <c r="F1616" s="180">
        <v>0</v>
      </c>
      <c r="G1616" s="180">
        <v>0</v>
      </c>
      <c r="H1616" s="180">
        <v>0</v>
      </c>
    </row>
    <row r="1617" spans="1:8" x14ac:dyDescent="0.2">
      <c r="A1617" s="180" t="s">
        <v>22</v>
      </c>
      <c r="B1617" s="180" t="s">
        <v>346</v>
      </c>
      <c r="C1617" s="180"/>
      <c r="D1617" s="180"/>
      <c r="E1617" s="180"/>
      <c r="F1617" s="180"/>
      <c r="G1617" s="180"/>
      <c r="H1617" s="180"/>
    </row>
    <row r="1618" spans="1:8" x14ac:dyDescent="0.2">
      <c r="A1618" s="180" t="s">
        <v>22</v>
      </c>
      <c r="B1618" s="180" t="s">
        <v>446</v>
      </c>
      <c r="C1618" s="180"/>
      <c r="D1618" s="180"/>
      <c r="E1618" s="180"/>
      <c r="F1618" s="180"/>
      <c r="G1618" s="180"/>
      <c r="H1618" s="180"/>
    </row>
    <row r="1619" spans="1:8" x14ac:dyDescent="0.2">
      <c r="A1619" s="180" t="s">
        <v>22</v>
      </c>
      <c r="B1619" s="180" t="s">
        <v>347</v>
      </c>
      <c r="C1619" s="180"/>
      <c r="D1619" s="180"/>
      <c r="E1619" s="180"/>
      <c r="F1619" s="180"/>
      <c r="G1619" s="180"/>
      <c r="H1619" s="180"/>
    </row>
    <row r="1620" spans="1:8" x14ac:dyDescent="0.2">
      <c r="A1620" s="180" t="s">
        <v>22</v>
      </c>
      <c r="B1620" s="180" t="s">
        <v>348</v>
      </c>
      <c r="C1620" s="180">
        <v>6211868</v>
      </c>
      <c r="D1620" s="180">
        <v>352000</v>
      </c>
      <c r="E1620" s="180">
        <v>289058</v>
      </c>
      <c r="F1620" s="180">
        <v>0</v>
      </c>
      <c r="G1620" s="180">
        <v>0</v>
      </c>
      <c r="H1620" s="180">
        <v>0</v>
      </c>
    </row>
    <row r="1621" spans="1:8" x14ac:dyDescent="0.2">
      <c r="A1621" s="180" t="s">
        <v>22</v>
      </c>
      <c r="B1621" s="180" t="s">
        <v>349</v>
      </c>
      <c r="C1621" s="180">
        <v>1511039.6799999978</v>
      </c>
      <c r="D1621" s="180">
        <v>151352.60999999999</v>
      </c>
      <c r="E1621" s="180">
        <v>78976.989999999991</v>
      </c>
      <c r="F1621" s="180">
        <v>0</v>
      </c>
      <c r="G1621" s="180">
        <v>0</v>
      </c>
      <c r="H1621" s="180">
        <v>0</v>
      </c>
    </row>
    <row r="1622" spans="1:8" x14ac:dyDescent="0.2">
      <c r="A1622" s="180" t="s">
        <v>22</v>
      </c>
      <c r="B1622" s="180" t="s">
        <v>350</v>
      </c>
      <c r="C1622" s="180">
        <v>7722907.6799999988</v>
      </c>
      <c r="D1622" s="180">
        <v>503352.61</v>
      </c>
      <c r="E1622" s="180">
        <v>368034.99</v>
      </c>
      <c r="F1622" s="180">
        <v>0</v>
      </c>
      <c r="G1622" s="180">
        <v>0</v>
      </c>
      <c r="H1622" s="180">
        <v>0</v>
      </c>
    </row>
    <row r="1623" spans="1:8" x14ac:dyDescent="0.2">
      <c r="A1623" s="180" t="s">
        <v>22</v>
      </c>
      <c r="B1623" s="180" t="s">
        <v>376</v>
      </c>
      <c r="C1623" s="180"/>
      <c r="D1623" s="180"/>
      <c r="E1623" s="180"/>
      <c r="F1623" s="180"/>
      <c r="G1623" s="180"/>
      <c r="H1623" s="180"/>
    </row>
    <row r="1624" spans="1:8" x14ac:dyDescent="0.2">
      <c r="A1624" s="180" t="s">
        <v>22</v>
      </c>
      <c r="B1624" s="180" t="s">
        <v>377</v>
      </c>
      <c r="C1624" s="180">
        <v>4100000</v>
      </c>
      <c r="D1624" s="180">
        <v>325000</v>
      </c>
      <c r="E1624" s="180">
        <v>60000</v>
      </c>
      <c r="F1624" s="180"/>
      <c r="G1624" s="180"/>
      <c r="H1624" s="180"/>
    </row>
    <row r="1625" spans="1:8" x14ac:dyDescent="0.2">
      <c r="A1625" s="180" t="s">
        <v>22</v>
      </c>
      <c r="B1625" s="180" t="s">
        <v>352</v>
      </c>
      <c r="C1625" s="180">
        <v>165000</v>
      </c>
      <c r="D1625" s="180"/>
      <c r="E1625" s="180"/>
      <c r="F1625" s="180"/>
      <c r="G1625" s="180"/>
      <c r="H1625" s="180"/>
    </row>
    <row r="1626" spans="1:8" x14ac:dyDescent="0.2">
      <c r="A1626" s="180" t="s">
        <v>22</v>
      </c>
      <c r="B1626" s="180" t="s">
        <v>353</v>
      </c>
      <c r="C1626" s="180">
        <v>395000</v>
      </c>
      <c r="D1626" s="180"/>
      <c r="E1626" s="180"/>
      <c r="F1626" s="180"/>
      <c r="G1626" s="180"/>
      <c r="H1626" s="180"/>
    </row>
    <row r="1627" spans="1:8" x14ac:dyDescent="0.2">
      <c r="A1627" s="180" t="s">
        <v>22</v>
      </c>
      <c r="B1627" s="180" t="s">
        <v>354</v>
      </c>
      <c r="C1627" s="180">
        <v>230000</v>
      </c>
      <c r="D1627" s="180"/>
      <c r="E1627" s="180"/>
      <c r="F1627" s="180"/>
      <c r="G1627" s="180"/>
      <c r="H1627" s="180"/>
    </row>
    <row r="1628" spans="1:8" x14ac:dyDescent="0.2">
      <c r="A1628" s="180" t="s">
        <v>22</v>
      </c>
      <c r="B1628" s="180" t="s">
        <v>408</v>
      </c>
      <c r="C1628" s="180">
        <v>315000</v>
      </c>
      <c r="D1628" s="180"/>
      <c r="E1628" s="180"/>
      <c r="F1628" s="180"/>
      <c r="G1628" s="180"/>
      <c r="H1628" s="180"/>
    </row>
    <row r="1629" spans="1:8" x14ac:dyDescent="0.2">
      <c r="A1629" s="180" t="s">
        <v>22</v>
      </c>
      <c r="B1629" s="180" t="s">
        <v>423</v>
      </c>
      <c r="C1629" s="180">
        <v>130000</v>
      </c>
      <c r="D1629" s="180">
        <v>600</v>
      </c>
      <c r="E1629" s="180">
        <v>20000</v>
      </c>
      <c r="F1629" s="180"/>
      <c r="G1629" s="180"/>
      <c r="H1629" s="180"/>
    </row>
    <row r="1630" spans="1:8" x14ac:dyDescent="0.2">
      <c r="A1630" s="180" t="s">
        <v>22</v>
      </c>
      <c r="B1630" s="180" t="s">
        <v>355</v>
      </c>
      <c r="C1630" s="180">
        <v>490000</v>
      </c>
      <c r="D1630" s="180"/>
      <c r="E1630" s="180">
        <v>50000</v>
      </c>
      <c r="F1630" s="180"/>
      <c r="G1630" s="180"/>
      <c r="H1630" s="180"/>
    </row>
    <row r="1631" spans="1:8" x14ac:dyDescent="0.2">
      <c r="A1631" s="180" t="s">
        <v>22</v>
      </c>
      <c r="B1631" s="180" t="s">
        <v>356</v>
      </c>
      <c r="C1631" s="180">
        <v>230000</v>
      </c>
      <c r="D1631" s="180"/>
      <c r="E1631" s="180">
        <v>79000</v>
      </c>
      <c r="F1631" s="180"/>
      <c r="G1631" s="180"/>
      <c r="H1631" s="180"/>
    </row>
    <row r="1632" spans="1:8" x14ac:dyDescent="0.2">
      <c r="A1632" s="180" t="s">
        <v>22</v>
      </c>
      <c r="B1632" s="180" t="s">
        <v>409</v>
      </c>
      <c r="C1632" s="180"/>
      <c r="D1632" s="180"/>
      <c r="E1632" s="180"/>
      <c r="F1632" s="180"/>
      <c r="G1632" s="180"/>
      <c r="H1632" s="180"/>
    </row>
    <row r="1633" spans="1:8" x14ac:dyDescent="0.2">
      <c r="A1633" s="180" t="s">
        <v>22</v>
      </c>
      <c r="B1633" s="180" t="s">
        <v>378</v>
      </c>
      <c r="C1633" s="180"/>
      <c r="D1633" s="180"/>
      <c r="E1633" s="180"/>
      <c r="F1633" s="180"/>
      <c r="G1633" s="180"/>
      <c r="H1633" s="180"/>
    </row>
    <row r="1634" spans="1:8" x14ac:dyDescent="0.2">
      <c r="A1634" s="180" t="s">
        <v>22</v>
      </c>
      <c r="B1634" s="180" t="s">
        <v>360</v>
      </c>
      <c r="C1634" s="180"/>
      <c r="D1634" s="180"/>
      <c r="E1634" s="180"/>
      <c r="F1634" s="180"/>
      <c r="G1634" s="180"/>
      <c r="H1634" s="180"/>
    </row>
    <row r="1635" spans="1:8" x14ac:dyDescent="0.2">
      <c r="A1635" s="180" t="s">
        <v>22</v>
      </c>
      <c r="B1635" s="180" t="s">
        <v>379</v>
      </c>
      <c r="C1635" s="180"/>
      <c r="D1635" s="180"/>
      <c r="E1635" s="180"/>
      <c r="F1635" s="180"/>
      <c r="G1635" s="180"/>
      <c r="H1635" s="180"/>
    </row>
    <row r="1636" spans="1:8" x14ac:dyDescent="0.2">
      <c r="A1636" s="180" t="s">
        <v>22</v>
      </c>
      <c r="B1636" s="180" t="s">
        <v>362</v>
      </c>
      <c r="C1636" s="180">
        <v>231140</v>
      </c>
      <c r="D1636" s="180"/>
      <c r="E1636" s="180"/>
      <c r="F1636" s="180"/>
      <c r="G1636" s="180"/>
      <c r="H1636" s="180"/>
    </row>
    <row r="1637" spans="1:8" x14ac:dyDescent="0.2">
      <c r="A1637" s="180" t="s">
        <v>22</v>
      </c>
      <c r="B1637" s="180" t="s">
        <v>365</v>
      </c>
      <c r="C1637" s="180">
        <v>6286140</v>
      </c>
      <c r="D1637" s="180">
        <v>325600</v>
      </c>
      <c r="E1637" s="180">
        <v>209000</v>
      </c>
      <c r="F1637" s="180">
        <v>0</v>
      </c>
      <c r="G1637" s="180">
        <v>0</v>
      </c>
      <c r="H1637" s="180">
        <v>0</v>
      </c>
    </row>
    <row r="1638" spans="1:8" x14ac:dyDescent="0.2">
      <c r="A1638" s="180" t="s">
        <v>22</v>
      </c>
      <c r="B1638" s="180" t="s">
        <v>447</v>
      </c>
      <c r="C1638" s="180"/>
      <c r="D1638" s="180"/>
      <c r="E1638" s="180"/>
      <c r="F1638" s="180"/>
      <c r="G1638" s="180"/>
      <c r="H1638" s="180"/>
    </row>
    <row r="1639" spans="1:8" x14ac:dyDescent="0.2">
      <c r="A1639" s="180" t="s">
        <v>22</v>
      </c>
      <c r="B1639" s="180" t="s">
        <v>366</v>
      </c>
      <c r="C1639" s="180">
        <v>6286140</v>
      </c>
      <c r="D1639" s="180">
        <v>325600</v>
      </c>
      <c r="E1639" s="180">
        <v>209000</v>
      </c>
      <c r="F1639" s="180">
        <v>0</v>
      </c>
      <c r="G1639" s="180">
        <v>0</v>
      </c>
      <c r="H1639" s="180">
        <v>0</v>
      </c>
    </row>
    <row r="1640" spans="1:8" x14ac:dyDescent="0.2">
      <c r="A1640" s="180" t="s">
        <v>22</v>
      </c>
      <c r="B1640" s="180" t="s">
        <v>367</v>
      </c>
      <c r="C1640" s="180">
        <v>1436767.6799999978</v>
      </c>
      <c r="D1640" s="180">
        <v>177752.61</v>
      </c>
      <c r="E1640" s="180">
        <v>159034.99</v>
      </c>
      <c r="F1640" s="180">
        <v>0</v>
      </c>
      <c r="G1640" s="180">
        <v>0</v>
      </c>
      <c r="H1640" s="180">
        <v>0</v>
      </c>
    </row>
    <row r="1641" spans="1:8" x14ac:dyDescent="0.2">
      <c r="A1641" s="180" t="s">
        <v>22</v>
      </c>
      <c r="B1641" s="180" t="s">
        <v>368</v>
      </c>
      <c r="C1641" s="180">
        <v>7722907.6799999988</v>
      </c>
      <c r="D1641" s="180">
        <v>503352.61</v>
      </c>
      <c r="E1641" s="180">
        <v>368034.99</v>
      </c>
      <c r="F1641" s="180">
        <v>0</v>
      </c>
      <c r="G1641" s="180">
        <v>0</v>
      </c>
      <c r="H1641" s="180">
        <v>0</v>
      </c>
    </row>
    <row r="1642" spans="1:8" x14ac:dyDescent="0.2">
      <c r="A1642" s="180" t="s">
        <v>4</v>
      </c>
      <c r="B1642" s="180" t="s">
        <v>333</v>
      </c>
      <c r="C1642" s="180">
        <v>3901422</v>
      </c>
      <c r="D1642" s="180"/>
      <c r="E1642" s="180">
        <v>195165</v>
      </c>
      <c r="F1642" s="180">
        <v>0</v>
      </c>
      <c r="G1642" s="180">
        <v>0</v>
      </c>
      <c r="H1642" s="180">
        <v>0</v>
      </c>
    </row>
    <row r="1643" spans="1:8" x14ac:dyDescent="0.2">
      <c r="A1643" s="180" t="s">
        <v>4</v>
      </c>
      <c r="B1643" s="180" t="s">
        <v>334</v>
      </c>
      <c r="C1643" s="180">
        <v>196119</v>
      </c>
      <c r="D1643" s="180"/>
      <c r="E1643" s="180">
        <v>9835</v>
      </c>
      <c r="F1643" s="180">
        <v>0</v>
      </c>
      <c r="G1643" s="180">
        <v>0</v>
      </c>
      <c r="H1643" s="180">
        <v>0</v>
      </c>
    </row>
    <row r="1644" spans="1:8" x14ac:dyDescent="0.2">
      <c r="A1644" s="180" t="s">
        <v>4</v>
      </c>
      <c r="B1644" s="180" t="s">
        <v>335</v>
      </c>
      <c r="C1644" s="180">
        <v>365364</v>
      </c>
      <c r="D1644" s="180"/>
      <c r="E1644" s="180"/>
      <c r="F1644" s="180"/>
      <c r="G1644" s="180"/>
      <c r="H1644" s="180"/>
    </row>
    <row r="1645" spans="1:8" x14ac:dyDescent="0.2">
      <c r="A1645" s="180" t="s">
        <v>4</v>
      </c>
      <c r="B1645" s="180" t="s">
        <v>336</v>
      </c>
      <c r="C1645" s="180">
        <v>200119</v>
      </c>
      <c r="D1645" s="180"/>
      <c r="E1645" s="180"/>
      <c r="F1645" s="180"/>
      <c r="G1645" s="180"/>
      <c r="H1645" s="180"/>
    </row>
    <row r="1646" spans="1:8" x14ac:dyDescent="0.2">
      <c r="A1646" s="180" t="s">
        <v>4</v>
      </c>
      <c r="B1646" s="180" t="s">
        <v>337</v>
      </c>
      <c r="C1646" s="180">
        <v>5000</v>
      </c>
      <c r="D1646" s="180"/>
      <c r="E1646" s="180">
        <v>500</v>
      </c>
      <c r="F1646" s="180"/>
      <c r="G1646" s="180"/>
      <c r="H1646" s="180"/>
    </row>
    <row r="1647" spans="1:8" x14ac:dyDescent="0.2">
      <c r="A1647" s="180" t="s">
        <v>4</v>
      </c>
      <c r="B1647" s="180" t="s">
        <v>338</v>
      </c>
      <c r="C1647" s="180"/>
      <c r="D1647" s="180"/>
      <c r="E1647" s="180"/>
      <c r="F1647" s="180"/>
      <c r="G1647" s="180"/>
      <c r="H1647" s="180"/>
    </row>
    <row r="1648" spans="1:8" x14ac:dyDescent="0.2">
      <c r="A1648" s="180" t="s">
        <v>4</v>
      </c>
      <c r="B1648" s="180" t="s">
        <v>339</v>
      </c>
      <c r="C1648" s="180">
        <v>7222</v>
      </c>
      <c r="D1648" s="180">
        <v>175000</v>
      </c>
      <c r="E1648" s="180"/>
      <c r="F1648" s="180"/>
      <c r="G1648" s="180"/>
      <c r="H1648" s="180"/>
    </row>
    <row r="1649" spans="1:8" x14ac:dyDescent="0.2">
      <c r="A1649" s="180" t="s">
        <v>4</v>
      </c>
      <c r="B1649" s="180" t="s">
        <v>340</v>
      </c>
      <c r="C1649" s="180">
        <v>97677</v>
      </c>
      <c r="D1649" s="180"/>
      <c r="E1649" s="180"/>
      <c r="F1649" s="180"/>
      <c r="G1649" s="180"/>
      <c r="H1649" s="180"/>
    </row>
    <row r="1650" spans="1:8" x14ac:dyDescent="0.2">
      <c r="A1650" s="180" t="s">
        <v>4</v>
      </c>
      <c r="B1650" s="180" t="s">
        <v>341</v>
      </c>
      <c r="C1650" s="180">
        <v>75400</v>
      </c>
      <c r="D1650" s="180"/>
      <c r="E1650" s="180"/>
      <c r="F1650" s="180"/>
      <c r="G1650" s="180"/>
      <c r="H1650" s="180"/>
    </row>
    <row r="1651" spans="1:8" x14ac:dyDescent="0.2">
      <c r="A1651" s="180" t="s">
        <v>4</v>
      </c>
      <c r="B1651" s="180" t="s">
        <v>342</v>
      </c>
      <c r="C1651" s="180">
        <v>4482072</v>
      </c>
      <c r="D1651" s="180"/>
      <c r="E1651" s="180"/>
      <c r="F1651" s="180"/>
      <c r="G1651" s="180"/>
      <c r="H1651" s="180"/>
    </row>
    <row r="1652" spans="1:8" x14ac:dyDescent="0.2">
      <c r="A1652" s="180" t="s">
        <v>4</v>
      </c>
      <c r="B1652" s="180" t="s">
        <v>343</v>
      </c>
      <c r="C1652" s="180">
        <v>12998</v>
      </c>
      <c r="D1652" s="180"/>
      <c r="E1652" s="180"/>
      <c r="F1652" s="180"/>
      <c r="G1652" s="180"/>
      <c r="H1652" s="180"/>
    </row>
    <row r="1653" spans="1:8" x14ac:dyDescent="0.2">
      <c r="A1653" s="180" t="s">
        <v>4</v>
      </c>
      <c r="B1653" s="180" t="s">
        <v>344</v>
      </c>
      <c r="C1653" s="180">
        <v>38500</v>
      </c>
      <c r="D1653" s="180"/>
      <c r="E1653" s="180"/>
      <c r="F1653" s="180"/>
      <c r="G1653" s="180"/>
      <c r="H1653" s="180"/>
    </row>
    <row r="1654" spans="1:8" x14ac:dyDescent="0.2">
      <c r="A1654" s="180" t="s">
        <v>4</v>
      </c>
      <c r="B1654" s="180" t="s">
        <v>475</v>
      </c>
      <c r="C1654" s="180">
        <v>161730</v>
      </c>
      <c r="D1654" s="180"/>
      <c r="E1654" s="180">
        <v>8110</v>
      </c>
      <c r="F1654" s="180">
        <v>0</v>
      </c>
      <c r="G1654" s="180">
        <v>0</v>
      </c>
      <c r="H1654" s="180">
        <v>0</v>
      </c>
    </row>
    <row r="1655" spans="1:8" x14ac:dyDescent="0.2">
      <c r="A1655" s="180" t="s">
        <v>4</v>
      </c>
      <c r="B1655" s="180" t="s">
        <v>332</v>
      </c>
      <c r="C1655" s="180">
        <v>97365</v>
      </c>
      <c r="D1655" s="180"/>
      <c r="E1655" s="180"/>
      <c r="F1655" s="180"/>
      <c r="G1655" s="180"/>
      <c r="H1655" s="180"/>
    </row>
    <row r="1656" spans="1:8" x14ac:dyDescent="0.2">
      <c r="A1656" s="180" t="s">
        <v>4</v>
      </c>
      <c r="B1656" s="180" t="s">
        <v>407</v>
      </c>
      <c r="C1656" s="180">
        <v>67289</v>
      </c>
      <c r="D1656" s="180"/>
      <c r="E1656" s="180"/>
      <c r="F1656" s="180"/>
      <c r="G1656" s="180"/>
      <c r="H1656" s="180"/>
    </row>
    <row r="1657" spans="1:8" x14ac:dyDescent="0.2">
      <c r="A1657" s="180" t="s">
        <v>4</v>
      </c>
      <c r="B1657" s="180" t="s">
        <v>345</v>
      </c>
      <c r="C1657" s="180">
        <v>9708277</v>
      </c>
      <c r="D1657" s="180">
        <v>175000</v>
      </c>
      <c r="E1657" s="180">
        <v>213610</v>
      </c>
      <c r="F1657" s="180">
        <v>0</v>
      </c>
      <c r="G1657" s="180">
        <v>0</v>
      </c>
      <c r="H1657" s="180">
        <v>0</v>
      </c>
    </row>
    <row r="1658" spans="1:8" x14ac:dyDescent="0.2">
      <c r="A1658" s="180" t="s">
        <v>4</v>
      </c>
      <c r="B1658" s="180" t="s">
        <v>346</v>
      </c>
      <c r="C1658" s="180"/>
      <c r="D1658" s="180"/>
      <c r="E1658" s="180"/>
      <c r="F1658" s="180"/>
      <c r="G1658" s="180"/>
      <c r="H1658" s="180"/>
    </row>
    <row r="1659" spans="1:8" x14ac:dyDescent="0.2">
      <c r="A1659" s="180" t="s">
        <v>4</v>
      </c>
      <c r="B1659" s="180" t="s">
        <v>446</v>
      </c>
      <c r="C1659" s="180"/>
      <c r="D1659" s="180">
        <v>6500</v>
      </c>
      <c r="E1659" s="180"/>
      <c r="F1659" s="180"/>
      <c r="G1659" s="180"/>
      <c r="H1659" s="180"/>
    </row>
    <row r="1660" spans="1:8" x14ac:dyDescent="0.2">
      <c r="A1660" s="180" t="s">
        <v>4</v>
      </c>
      <c r="B1660" s="180" t="s">
        <v>347</v>
      </c>
      <c r="C1660" s="180"/>
      <c r="D1660" s="180"/>
      <c r="E1660" s="180"/>
      <c r="F1660" s="180"/>
      <c r="G1660" s="180"/>
      <c r="H1660" s="180"/>
    </row>
    <row r="1661" spans="1:8" x14ac:dyDescent="0.2">
      <c r="A1661" s="180" t="s">
        <v>4</v>
      </c>
      <c r="B1661" s="180" t="s">
        <v>348</v>
      </c>
      <c r="C1661" s="180">
        <v>9708277</v>
      </c>
      <c r="D1661" s="180">
        <v>181500</v>
      </c>
      <c r="E1661" s="180">
        <v>213610</v>
      </c>
      <c r="F1661" s="180">
        <v>0</v>
      </c>
      <c r="G1661" s="180">
        <v>0</v>
      </c>
      <c r="H1661" s="180">
        <v>0</v>
      </c>
    </row>
    <row r="1662" spans="1:8" x14ac:dyDescent="0.2">
      <c r="A1662" s="180" t="s">
        <v>4</v>
      </c>
      <c r="B1662" s="180" t="s">
        <v>349</v>
      </c>
      <c r="C1662" s="180">
        <v>1310771.1199999971</v>
      </c>
      <c r="D1662" s="180">
        <v>12728.659999999974</v>
      </c>
      <c r="E1662" s="180">
        <v>204862.74</v>
      </c>
      <c r="F1662" s="180">
        <v>0</v>
      </c>
      <c r="G1662" s="180">
        <v>0</v>
      </c>
      <c r="H1662" s="180">
        <v>0</v>
      </c>
    </row>
    <row r="1663" spans="1:8" x14ac:dyDescent="0.2">
      <c r="A1663" s="180" t="s">
        <v>4</v>
      </c>
      <c r="B1663" s="180" t="s">
        <v>350</v>
      </c>
      <c r="C1663" s="180">
        <v>11019048.119999995</v>
      </c>
      <c r="D1663" s="180">
        <v>194228.65999999997</v>
      </c>
      <c r="E1663" s="180">
        <v>418472.74</v>
      </c>
      <c r="F1663" s="180">
        <v>0</v>
      </c>
      <c r="G1663" s="180">
        <v>0</v>
      </c>
      <c r="H1663" s="180">
        <v>0</v>
      </c>
    </row>
    <row r="1664" spans="1:8" x14ac:dyDescent="0.2">
      <c r="A1664" s="180" t="s">
        <v>4</v>
      </c>
      <c r="B1664" s="180" t="s">
        <v>376</v>
      </c>
      <c r="C1664" s="180"/>
      <c r="D1664" s="180"/>
      <c r="E1664" s="180"/>
      <c r="F1664" s="180"/>
      <c r="G1664" s="180"/>
      <c r="H1664" s="180"/>
    </row>
    <row r="1665" spans="1:8" x14ac:dyDescent="0.2">
      <c r="A1665" s="180" t="s">
        <v>4</v>
      </c>
      <c r="B1665" s="180" t="s">
        <v>377</v>
      </c>
      <c r="C1665" s="180">
        <v>6324237</v>
      </c>
      <c r="D1665" s="180">
        <v>175000</v>
      </c>
      <c r="E1665" s="180">
        <v>70850</v>
      </c>
      <c r="F1665" s="180"/>
      <c r="G1665" s="180"/>
      <c r="H1665" s="180"/>
    </row>
    <row r="1666" spans="1:8" x14ac:dyDescent="0.2">
      <c r="A1666" s="180" t="s">
        <v>4</v>
      </c>
      <c r="B1666" s="180" t="s">
        <v>352</v>
      </c>
      <c r="C1666" s="180">
        <v>245652</v>
      </c>
      <c r="D1666" s="180"/>
      <c r="E1666" s="180"/>
      <c r="F1666" s="180"/>
      <c r="G1666" s="180"/>
      <c r="H1666" s="180"/>
    </row>
    <row r="1667" spans="1:8" x14ac:dyDescent="0.2">
      <c r="A1667" s="180" t="s">
        <v>4</v>
      </c>
      <c r="B1667" s="180" t="s">
        <v>353</v>
      </c>
      <c r="C1667" s="180">
        <v>395319</v>
      </c>
      <c r="D1667" s="180"/>
      <c r="E1667" s="180"/>
      <c r="F1667" s="180"/>
      <c r="G1667" s="180"/>
      <c r="H1667" s="180"/>
    </row>
    <row r="1668" spans="1:8" x14ac:dyDescent="0.2">
      <c r="A1668" s="180" t="s">
        <v>4</v>
      </c>
      <c r="B1668" s="180" t="s">
        <v>354</v>
      </c>
      <c r="C1668" s="180">
        <v>373977</v>
      </c>
      <c r="D1668" s="180"/>
      <c r="E1668" s="180">
        <v>40000</v>
      </c>
      <c r="F1668" s="180"/>
      <c r="G1668" s="180"/>
      <c r="H1668" s="180"/>
    </row>
    <row r="1669" spans="1:8" x14ac:dyDescent="0.2">
      <c r="A1669" s="180" t="s">
        <v>4</v>
      </c>
      <c r="B1669" s="180" t="s">
        <v>408</v>
      </c>
      <c r="C1669" s="180">
        <v>506585</v>
      </c>
      <c r="D1669" s="180"/>
      <c r="E1669" s="180"/>
      <c r="F1669" s="180"/>
      <c r="G1669" s="180"/>
      <c r="H1669" s="180"/>
    </row>
    <row r="1670" spans="1:8" x14ac:dyDescent="0.2">
      <c r="A1670" s="180" t="s">
        <v>4</v>
      </c>
      <c r="B1670" s="180" t="s">
        <v>423</v>
      </c>
      <c r="C1670" s="180">
        <v>246847</v>
      </c>
      <c r="D1670" s="180"/>
      <c r="E1670" s="180"/>
      <c r="F1670" s="180"/>
      <c r="G1670" s="180"/>
      <c r="H1670" s="180"/>
    </row>
    <row r="1671" spans="1:8" x14ac:dyDescent="0.2">
      <c r="A1671" s="180" t="s">
        <v>4</v>
      </c>
      <c r="B1671" s="180" t="s">
        <v>355</v>
      </c>
      <c r="C1671" s="180">
        <v>715356</v>
      </c>
      <c r="D1671" s="180"/>
      <c r="E1671" s="180">
        <v>55000</v>
      </c>
      <c r="F1671" s="180"/>
      <c r="G1671" s="180"/>
      <c r="H1671" s="180"/>
    </row>
    <row r="1672" spans="1:8" x14ac:dyDescent="0.2">
      <c r="A1672" s="180" t="s">
        <v>4</v>
      </c>
      <c r="B1672" s="180" t="s">
        <v>356</v>
      </c>
      <c r="C1672" s="180">
        <v>376568</v>
      </c>
      <c r="D1672" s="180"/>
      <c r="E1672" s="180">
        <v>15000</v>
      </c>
      <c r="F1672" s="180"/>
      <c r="G1672" s="180"/>
      <c r="H1672" s="180"/>
    </row>
    <row r="1673" spans="1:8" x14ac:dyDescent="0.2">
      <c r="A1673" s="180" t="s">
        <v>4</v>
      </c>
      <c r="B1673" s="180" t="s">
        <v>409</v>
      </c>
      <c r="C1673" s="180"/>
      <c r="D1673" s="180"/>
      <c r="E1673" s="180"/>
      <c r="F1673" s="180"/>
      <c r="G1673" s="180"/>
      <c r="H1673" s="180"/>
    </row>
    <row r="1674" spans="1:8" x14ac:dyDescent="0.2">
      <c r="A1674" s="180" t="s">
        <v>4</v>
      </c>
      <c r="B1674" s="180" t="s">
        <v>378</v>
      </c>
      <c r="C1674" s="180"/>
      <c r="D1674" s="180"/>
      <c r="E1674" s="180"/>
      <c r="F1674" s="180"/>
      <c r="G1674" s="180"/>
      <c r="H1674" s="180"/>
    </row>
    <row r="1675" spans="1:8" x14ac:dyDescent="0.2">
      <c r="A1675" s="180" t="s">
        <v>4</v>
      </c>
      <c r="B1675" s="180" t="s">
        <v>360</v>
      </c>
      <c r="C1675" s="180"/>
      <c r="D1675" s="180"/>
      <c r="E1675" s="180"/>
      <c r="F1675" s="180"/>
      <c r="G1675" s="180"/>
      <c r="H1675" s="180"/>
    </row>
    <row r="1676" spans="1:8" x14ac:dyDescent="0.2">
      <c r="A1676" s="180" t="s">
        <v>4</v>
      </c>
      <c r="B1676" s="180" t="s">
        <v>379</v>
      </c>
      <c r="C1676" s="180"/>
      <c r="D1676" s="180"/>
      <c r="E1676" s="180"/>
      <c r="F1676" s="180"/>
      <c r="G1676" s="180"/>
      <c r="H1676" s="180"/>
    </row>
    <row r="1677" spans="1:8" x14ac:dyDescent="0.2">
      <c r="A1677" s="180" t="s">
        <v>4</v>
      </c>
      <c r="B1677" s="180" t="s">
        <v>362</v>
      </c>
      <c r="C1677" s="180">
        <v>374225</v>
      </c>
      <c r="D1677" s="180"/>
      <c r="E1677" s="180"/>
      <c r="F1677" s="180"/>
      <c r="G1677" s="180"/>
      <c r="H1677" s="180"/>
    </row>
    <row r="1678" spans="1:8" x14ac:dyDescent="0.2">
      <c r="A1678" s="180" t="s">
        <v>4</v>
      </c>
      <c r="B1678" s="180" t="s">
        <v>365</v>
      </c>
      <c r="C1678" s="180">
        <v>9558766</v>
      </c>
      <c r="D1678" s="180">
        <v>175000</v>
      </c>
      <c r="E1678" s="180">
        <v>180850</v>
      </c>
      <c r="F1678" s="180">
        <v>0</v>
      </c>
      <c r="G1678" s="180">
        <v>0</v>
      </c>
      <c r="H1678" s="180">
        <v>0</v>
      </c>
    </row>
    <row r="1679" spans="1:8" x14ac:dyDescent="0.2">
      <c r="A1679" s="180" t="s">
        <v>4</v>
      </c>
      <c r="B1679" s="180" t="s">
        <v>447</v>
      </c>
      <c r="C1679" s="180">
        <v>6500</v>
      </c>
      <c r="D1679" s="180"/>
      <c r="E1679" s="180"/>
      <c r="F1679" s="180"/>
      <c r="G1679" s="180"/>
      <c r="H1679" s="180"/>
    </row>
    <row r="1680" spans="1:8" x14ac:dyDescent="0.2">
      <c r="A1680" s="180" t="s">
        <v>4</v>
      </c>
      <c r="B1680" s="180" t="s">
        <v>366</v>
      </c>
      <c r="C1680" s="180">
        <v>9565266</v>
      </c>
      <c r="D1680" s="180">
        <v>175000</v>
      </c>
      <c r="E1680" s="180">
        <v>180850</v>
      </c>
      <c r="F1680" s="180">
        <v>0</v>
      </c>
      <c r="G1680" s="180">
        <v>0</v>
      </c>
      <c r="H1680" s="180">
        <v>0</v>
      </c>
    </row>
    <row r="1681" spans="1:8" x14ac:dyDescent="0.2">
      <c r="A1681" s="180" t="s">
        <v>4</v>
      </c>
      <c r="B1681" s="180" t="s">
        <v>367</v>
      </c>
      <c r="C1681" s="180">
        <v>1453782.1199999971</v>
      </c>
      <c r="D1681" s="180">
        <v>19228.659999999974</v>
      </c>
      <c r="E1681" s="180">
        <v>237622.74</v>
      </c>
      <c r="F1681" s="180">
        <v>0</v>
      </c>
      <c r="G1681" s="180">
        <v>0</v>
      </c>
      <c r="H1681" s="180">
        <v>0</v>
      </c>
    </row>
    <row r="1682" spans="1:8" x14ac:dyDescent="0.2">
      <c r="A1682" s="180" t="s">
        <v>4</v>
      </c>
      <c r="B1682" s="180" t="s">
        <v>368</v>
      </c>
      <c r="C1682" s="180">
        <v>11019048.119999995</v>
      </c>
      <c r="D1682" s="180">
        <v>194228.65999999997</v>
      </c>
      <c r="E1682" s="180">
        <v>418472.74</v>
      </c>
      <c r="F1682" s="180">
        <v>0</v>
      </c>
      <c r="G1682" s="180">
        <v>0</v>
      </c>
      <c r="H1682" s="180">
        <v>0</v>
      </c>
    </row>
    <row r="1683" spans="1:8" x14ac:dyDescent="0.2">
      <c r="A1683" s="180" t="s">
        <v>24</v>
      </c>
      <c r="B1683" s="180" t="s">
        <v>333</v>
      </c>
      <c r="C1683" s="180">
        <v>4196121</v>
      </c>
      <c r="D1683" s="180"/>
      <c r="E1683" s="180">
        <v>1096707</v>
      </c>
      <c r="F1683" s="180">
        <v>0</v>
      </c>
      <c r="G1683" s="180">
        <v>0</v>
      </c>
      <c r="H1683" s="180">
        <v>0</v>
      </c>
    </row>
    <row r="1684" spans="1:8" x14ac:dyDescent="0.2">
      <c r="A1684" s="180" t="s">
        <v>24</v>
      </c>
      <c r="B1684" s="180" t="s">
        <v>334</v>
      </c>
      <c r="C1684" s="180">
        <v>84206</v>
      </c>
      <c r="D1684" s="180"/>
      <c r="E1684" s="180">
        <v>22875</v>
      </c>
      <c r="F1684" s="180">
        <v>0</v>
      </c>
      <c r="G1684" s="180">
        <v>0</v>
      </c>
      <c r="H1684" s="180">
        <v>0</v>
      </c>
    </row>
    <row r="1685" spans="1:8" x14ac:dyDescent="0.2">
      <c r="A1685" s="180" t="s">
        <v>24</v>
      </c>
      <c r="B1685" s="180" t="s">
        <v>335</v>
      </c>
      <c r="C1685" s="180">
        <v>0</v>
      </c>
      <c r="D1685" s="180"/>
      <c r="E1685" s="180"/>
      <c r="F1685" s="180"/>
      <c r="G1685" s="180"/>
      <c r="H1685" s="180"/>
    </row>
    <row r="1686" spans="1:8" x14ac:dyDescent="0.2">
      <c r="A1686" s="180" t="s">
        <v>24</v>
      </c>
      <c r="B1686" s="180" t="s">
        <v>336</v>
      </c>
      <c r="C1686" s="180">
        <v>1193215</v>
      </c>
      <c r="D1686" s="180">
        <v>0</v>
      </c>
      <c r="E1686" s="180"/>
      <c r="F1686" s="180"/>
      <c r="G1686" s="180"/>
      <c r="H1686" s="180"/>
    </row>
    <row r="1687" spans="1:8" x14ac:dyDescent="0.2">
      <c r="A1687" s="180" t="s">
        <v>24</v>
      </c>
      <c r="B1687" s="180" t="s">
        <v>337</v>
      </c>
      <c r="C1687" s="180">
        <v>37271</v>
      </c>
      <c r="D1687" s="180">
        <v>1192</v>
      </c>
      <c r="E1687" s="180">
        <v>7331</v>
      </c>
      <c r="F1687" s="180">
        <v>0</v>
      </c>
      <c r="G1687" s="180">
        <v>0</v>
      </c>
      <c r="H1687" s="180">
        <v>0</v>
      </c>
    </row>
    <row r="1688" spans="1:8" x14ac:dyDescent="0.2">
      <c r="A1688" s="180" t="s">
        <v>24</v>
      </c>
      <c r="B1688" s="180" t="s">
        <v>338</v>
      </c>
      <c r="C1688" s="180"/>
      <c r="D1688" s="180"/>
      <c r="E1688" s="180"/>
      <c r="F1688" s="180"/>
      <c r="G1688" s="180"/>
      <c r="H1688" s="180"/>
    </row>
    <row r="1689" spans="1:8" x14ac:dyDescent="0.2">
      <c r="A1689" s="180" t="s">
        <v>24</v>
      </c>
      <c r="B1689" s="180" t="s">
        <v>339</v>
      </c>
      <c r="C1689" s="180">
        <v>8944</v>
      </c>
      <c r="D1689" s="180">
        <v>418215</v>
      </c>
      <c r="E1689" s="180"/>
      <c r="F1689" s="180"/>
      <c r="G1689" s="180"/>
      <c r="H1689" s="180"/>
    </row>
    <row r="1690" spans="1:8" x14ac:dyDescent="0.2">
      <c r="A1690" s="180" t="s">
        <v>24</v>
      </c>
      <c r="B1690" s="180" t="s">
        <v>340</v>
      </c>
      <c r="C1690" s="180">
        <v>329150</v>
      </c>
      <c r="D1690" s="180">
        <v>108975</v>
      </c>
      <c r="E1690" s="180">
        <v>25823</v>
      </c>
      <c r="F1690" s="180">
        <v>0</v>
      </c>
      <c r="G1690" s="180">
        <v>0</v>
      </c>
      <c r="H1690" s="180">
        <v>0</v>
      </c>
    </row>
    <row r="1691" spans="1:8" x14ac:dyDescent="0.2">
      <c r="A1691" s="180" t="s">
        <v>24</v>
      </c>
      <c r="B1691" s="180" t="s">
        <v>341</v>
      </c>
      <c r="C1691" s="180">
        <v>0</v>
      </c>
      <c r="D1691" s="180">
        <v>0</v>
      </c>
      <c r="E1691" s="180">
        <v>0</v>
      </c>
      <c r="F1691" s="180">
        <v>0</v>
      </c>
      <c r="G1691" s="180">
        <v>0</v>
      </c>
      <c r="H1691" s="180">
        <v>0</v>
      </c>
    </row>
    <row r="1692" spans="1:8" x14ac:dyDescent="0.2">
      <c r="A1692" s="180" t="s">
        <v>24</v>
      </c>
      <c r="B1692" s="180" t="s">
        <v>342</v>
      </c>
      <c r="C1692" s="180">
        <v>11800532</v>
      </c>
      <c r="D1692" s="180"/>
      <c r="E1692" s="180"/>
      <c r="F1692" s="180"/>
      <c r="G1692" s="180"/>
      <c r="H1692" s="180"/>
    </row>
    <row r="1693" spans="1:8" x14ac:dyDescent="0.2">
      <c r="A1693" s="180" t="s">
        <v>24</v>
      </c>
      <c r="B1693" s="180" t="s">
        <v>343</v>
      </c>
      <c r="C1693" s="180">
        <v>0</v>
      </c>
      <c r="D1693" s="180"/>
      <c r="E1693" s="180"/>
      <c r="F1693" s="180"/>
      <c r="G1693" s="180"/>
      <c r="H1693" s="180"/>
    </row>
    <row r="1694" spans="1:8" x14ac:dyDescent="0.2">
      <c r="A1694" s="180" t="s">
        <v>24</v>
      </c>
      <c r="B1694" s="180" t="s">
        <v>344</v>
      </c>
      <c r="C1694" s="180">
        <v>51640</v>
      </c>
      <c r="D1694" s="180"/>
      <c r="E1694" s="180">
        <v>227</v>
      </c>
      <c r="F1694" s="180">
        <v>0</v>
      </c>
      <c r="G1694" s="180">
        <v>0</v>
      </c>
      <c r="H1694" s="180">
        <v>0</v>
      </c>
    </row>
    <row r="1695" spans="1:8" x14ac:dyDescent="0.2">
      <c r="A1695" s="180" t="s">
        <v>24</v>
      </c>
      <c r="B1695" s="180" t="s">
        <v>475</v>
      </c>
      <c r="C1695" s="180">
        <v>83098</v>
      </c>
      <c r="D1695" s="180"/>
      <c r="E1695" s="180">
        <v>22573</v>
      </c>
      <c r="F1695" s="180">
        <v>0</v>
      </c>
      <c r="G1695" s="180">
        <v>0</v>
      </c>
      <c r="H1695" s="180">
        <v>0</v>
      </c>
    </row>
    <row r="1696" spans="1:8" x14ac:dyDescent="0.2">
      <c r="A1696" s="180" t="s">
        <v>24</v>
      </c>
      <c r="B1696" s="180" t="s">
        <v>332</v>
      </c>
      <c r="C1696" s="180">
        <v>135229</v>
      </c>
      <c r="D1696" s="180"/>
      <c r="E1696" s="180"/>
      <c r="F1696" s="180"/>
      <c r="G1696" s="180"/>
      <c r="H1696" s="180"/>
    </row>
    <row r="1697" spans="1:8" x14ac:dyDescent="0.2">
      <c r="A1697" s="180" t="s">
        <v>24</v>
      </c>
      <c r="B1697" s="180" t="s">
        <v>407</v>
      </c>
      <c r="C1697" s="180">
        <v>191789</v>
      </c>
      <c r="D1697" s="180"/>
      <c r="E1697" s="180">
        <v>0</v>
      </c>
      <c r="F1697" s="180">
        <v>0</v>
      </c>
      <c r="G1697" s="180">
        <v>0</v>
      </c>
      <c r="H1697" s="180">
        <v>0</v>
      </c>
    </row>
    <row r="1698" spans="1:8" x14ac:dyDescent="0.2">
      <c r="A1698" s="180" t="s">
        <v>24</v>
      </c>
      <c r="B1698" s="180" t="s">
        <v>345</v>
      </c>
      <c r="C1698" s="180">
        <v>18111195</v>
      </c>
      <c r="D1698" s="180">
        <v>528382</v>
      </c>
      <c r="E1698" s="180">
        <v>1175536</v>
      </c>
      <c r="F1698" s="180">
        <v>0</v>
      </c>
      <c r="G1698" s="180">
        <v>0</v>
      </c>
      <c r="H1698" s="180">
        <v>0</v>
      </c>
    </row>
    <row r="1699" spans="1:8" x14ac:dyDescent="0.2">
      <c r="A1699" s="180" t="s">
        <v>24</v>
      </c>
      <c r="B1699" s="180" t="s">
        <v>346</v>
      </c>
      <c r="C1699" s="180">
        <v>0</v>
      </c>
      <c r="D1699" s="180"/>
      <c r="E1699" s="180"/>
      <c r="F1699" s="180"/>
      <c r="G1699" s="180"/>
      <c r="H1699" s="180"/>
    </row>
    <row r="1700" spans="1:8" x14ac:dyDescent="0.2">
      <c r="A1700" s="180" t="s">
        <v>24</v>
      </c>
      <c r="B1700" s="180" t="s">
        <v>446</v>
      </c>
      <c r="C1700" s="180">
        <v>8204</v>
      </c>
      <c r="D1700" s="180">
        <v>0</v>
      </c>
      <c r="E1700" s="180">
        <v>0</v>
      </c>
      <c r="F1700" s="180">
        <v>0</v>
      </c>
      <c r="G1700" s="180">
        <v>0</v>
      </c>
      <c r="H1700" s="180">
        <v>0</v>
      </c>
    </row>
    <row r="1701" spans="1:8" x14ac:dyDescent="0.2">
      <c r="A1701" s="180" t="s">
        <v>24</v>
      </c>
      <c r="B1701" s="180" t="s">
        <v>347</v>
      </c>
      <c r="C1701" s="180">
        <v>15619</v>
      </c>
      <c r="D1701" s="180">
        <v>721</v>
      </c>
      <c r="E1701" s="180"/>
      <c r="F1701" s="180">
        <v>0</v>
      </c>
      <c r="G1701" s="180">
        <v>0</v>
      </c>
      <c r="H1701" s="180">
        <v>0</v>
      </c>
    </row>
    <row r="1702" spans="1:8" x14ac:dyDescent="0.2">
      <c r="A1702" s="180" t="s">
        <v>24</v>
      </c>
      <c r="B1702" s="180" t="s">
        <v>348</v>
      </c>
      <c r="C1702" s="180">
        <v>18135018</v>
      </c>
      <c r="D1702" s="180">
        <v>529103</v>
      </c>
      <c r="E1702" s="180">
        <v>1175536</v>
      </c>
      <c r="F1702" s="180">
        <v>0</v>
      </c>
      <c r="G1702" s="180">
        <v>0</v>
      </c>
      <c r="H1702" s="180">
        <v>0</v>
      </c>
    </row>
    <row r="1703" spans="1:8" x14ac:dyDescent="0.2">
      <c r="A1703" s="180" t="s">
        <v>24</v>
      </c>
      <c r="B1703" s="180" t="s">
        <v>349</v>
      </c>
      <c r="C1703" s="180">
        <v>3496214.2100000009</v>
      </c>
      <c r="D1703" s="180">
        <v>317843.82999999996</v>
      </c>
      <c r="E1703" s="180">
        <v>1366137.3199999998</v>
      </c>
      <c r="F1703" s="180">
        <v>0</v>
      </c>
      <c r="G1703" s="180">
        <v>0</v>
      </c>
      <c r="H1703" s="180">
        <v>0</v>
      </c>
    </row>
    <row r="1704" spans="1:8" x14ac:dyDescent="0.2">
      <c r="A1704" s="180" t="s">
        <v>24</v>
      </c>
      <c r="B1704" s="180" t="s">
        <v>350</v>
      </c>
      <c r="C1704" s="180">
        <v>21631232.210000001</v>
      </c>
      <c r="D1704" s="180">
        <v>846946.83</v>
      </c>
      <c r="E1704" s="180">
        <v>2541673.3199999998</v>
      </c>
      <c r="F1704" s="180">
        <v>0</v>
      </c>
      <c r="G1704" s="180">
        <v>0</v>
      </c>
      <c r="H1704" s="180">
        <v>0</v>
      </c>
    </row>
    <row r="1705" spans="1:8" x14ac:dyDescent="0.2">
      <c r="A1705" s="180" t="s">
        <v>24</v>
      </c>
      <c r="B1705" s="180" t="s">
        <v>376</v>
      </c>
      <c r="C1705" s="180"/>
      <c r="D1705" s="180"/>
      <c r="E1705" s="180"/>
      <c r="F1705" s="180"/>
      <c r="G1705" s="180"/>
      <c r="H1705" s="180"/>
    </row>
    <row r="1706" spans="1:8" x14ac:dyDescent="0.2">
      <c r="A1706" s="180" t="s">
        <v>24</v>
      </c>
      <c r="B1706" s="180" t="s">
        <v>377</v>
      </c>
      <c r="C1706" s="180">
        <v>14075626</v>
      </c>
      <c r="D1706" s="180">
        <v>491567</v>
      </c>
      <c r="E1706" s="180">
        <v>64775</v>
      </c>
      <c r="F1706" s="180">
        <v>0</v>
      </c>
      <c r="G1706" s="180">
        <v>0</v>
      </c>
      <c r="H1706" s="180">
        <v>0</v>
      </c>
    </row>
    <row r="1707" spans="1:8" x14ac:dyDescent="0.2">
      <c r="A1707" s="180" t="s">
        <v>24</v>
      </c>
      <c r="B1707" s="180" t="s">
        <v>352</v>
      </c>
      <c r="C1707" s="180">
        <v>1110121</v>
      </c>
      <c r="D1707" s="180">
        <v>0</v>
      </c>
      <c r="E1707" s="180">
        <v>0</v>
      </c>
      <c r="F1707" s="180">
        <v>0</v>
      </c>
      <c r="G1707" s="180">
        <v>0</v>
      </c>
      <c r="H1707" s="180">
        <v>0</v>
      </c>
    </row>
    <row r="1708" spans="1:8" x14ac:dyDescent="0.2">
      <c r="A1708" s="180" t="s">
        <v>24</v>
      </c>
      <c r="B1708" s="180" t="s">
        <v>353</v>
      </c>
      <c r="C1708" s="180">
        <v>196473</v>
      </c>
      <c r="D1708" s="180">
        <v>4086</v>
      </c>
      <c r="E1708" s="180">
        <v>0</v>
      </c>
      <c r="F1708" s="180">
        <v>0</v>
      </c>
      <c r="G1708" s="180">
        <v>0</v>
      </c>
      <c r="H1708" s="180">
        <v>0</v>
      </c>
    </row>
    <row r="1709" spans="1:8" x14ac:dyDescent="0.2">
      <c r="A1709" s="180" t="s">
        <v>24</v>
      </c>
      <c r="B1709" s="180" t="s">
        <v>354</v>
      </c>
      <c r="C1709" s="180">
        <v>684543</v>
      </c>
      <c r="D1709" s="180">
        <v>0</v>
      </c>
      <c r="E1709" s="180">
        <v>8387</v>
      </c>
      <c r="F1709" s="180">
        <v>0</v>
      </c>
      <c r="G1709" s="180">
        <v>0</v>
      </c>
      <c r="H1709" s="180">
        <v>0</v>
      </c>
    </row>
    <row r="1710" spans="1:8" x14ac:dyDescent="0.2">
      <c r="A1710" s="180" t="s">
        <v>24</v>
      </c>
      <c r="B1710" s="180" t="s">
        <v>408</v>
      </c>
      <c r="C1710" s="180">
        <v>1067642</v>
      </c>
      <c r="D1710" s="180">
        <v>4</v>
      </c>
      <c r="E1710" s="180">
        <v>2327</v>
      </c>
      <c r="F1710" s="180">
        <v>0</v>
      </c>
      <c r="G1710" s="180">
        <v>0</v>
      </c>
      <c r="H1710" s="180">
        <v>0</v>
      </c>
    </row>
    <row r="1711" spans="1:8" x14ac:dyDescent="0.2">
      <c r="A1711" s="180" t="s">
        <v>24</v>
      </c>
      <c r="B1711" s="180" t="s">
        <v>423</v>
      </c>
      <c r="C1711" s="180">
        <v>432520</v>
      </c>
      <c r="D1711" s="180">
        <v>0</v>
      </c>
      <c r="E1711" s="180">
        <v>2624</v>
      </c>
      <c r="F1711" s="180">
        <v>0</v>
      </c>
      <c r="G1711" s="180">
        <v>0</v>
      </c>
      <c r="H1711" s="180">
        <v>0</v>
      </c>
    </row>
    <row r="1712" spans="1:8" x14ac:dyDescent="0.2">
      <c r="A1712" s="180" t="s">
        <v>24</v>
      </c>
      <c r="B1712" s="180" t="s">
        <v>355</v>
      </c>
      <c r="C1712" s="180">
        <v>1604615</v>
      </c>
      <c r="D1712" s="180">
        <v>0</v>
      </c>
      <c r="E1712" s="180">
        <v>174625</v>
      </c>
      <c r="F1712" s="180">
        <v>0</v>
      </c>
      <c r="G1712" s="180">
        <v>0</v>
      </c>
      <c r="H1712" s="180">
        <v>0</v>
      </c>
    </row>
    <row r="1713" spans="1:8" x14ac:dyDescent="0.2">
      <c r="A1713" s="180" t="s">
        <v>24</v>
      </c>
      <c r="B1713" s="180" t="s">
        <v>356</v>
      </c>
      <c r="C1713" s="180">
        <v>742859</v>
      </c>
      <c r="D1713" s="180">
        <v>0</v>
      </c>
      <c r="E1713" s="180">
        <v>56573</v>
      </c>
      <c r="F1713" s="180">
        <v>0</v>
      </c>
      <c r="G1713" s="180"/>
      <c r="H1713" s="180">
        <v>0</v>
      </c>
    </row>
    <row r="1714" spans="1:8" x14ac:dyDescent="0.2">
      <c r="A1714" s="180" t="s">
        <v>24</v>
      </c>
      <c r="B1714" s="180" t="s">
        <v>409</v>
      </c>
      <c r="C1714" s="180"/>
      <c r="D1714" s="180"/>
      <c r="E1714" s="180"/>
      <c r="F1714" s="180"/>
      <c r="G1714" s="180"/>
      <c r="H1714" s="180">
        <v>0</v>
      </c>
    </row>
    <row r="1715" spans="1:8" x14ac:dyDescent="0.2">
      <c r="A1715" s="180" t="s">
        <v>24</v>
      </c>
      <c r="B1715" s="180" t="s">
        <v>378</v>
      </c>
      <c r="C1715" s="180">
        <v>200000</v>
      </c>
      <c r="D1715" s="180"/>
      <c r="E1715" s="180">
        <v>0</v>
      </c>
      <c r="F1715" s="180">
        <v>0</v>
      </c>
      <c r="G1715" s="180">
        <v>0</v>
      </c>
      <c r="H1715" s="180">
        <v>0</v>
      </c>
    </row>
    <row r="1716" spans="1:8" x14ac:dyDescent="0.2">
      <c r="A1716" s="180" t="s">
        <v>24</v>
      </c>
      <c r="B1716" s="180" t="s">
        <v>360</v>
      </c>
      <c r="C1716" s="180"/>
      <c r="D1716" s="180"/>
      <c r="E1716" s="180">
        <v>0</v>
      </c>
      <c r="F1716" s="180">
        <v>0</v>
      </c>
      <c r="G1716" s="180"/>
      <c r="H1716" s="180">
        <v>0</v>
      </c>
    </row>
    <row r="1717" spans="1:8" x14ac:dyDescent="0.2">
      <c r="A1717" s="180" t="s">
        <v>24</v>
      </c>
      <c r="B1717" s="180" t="s">
        <v>379</v>
      </c>
      <c r="C1717" s="180"/>
      <c r="D1717" s="180"/>
      <c r="E1717" s="180"/>
      <c r="F1717" s="180"/>
      <c r="G1717" s="180"/>
      <c r="H1717" s="180"/>
    </row>
    <row r="1718" spans="1:8" x14ac:dyDescent="0.2">
      <c r="A1718" s="180" t="s">
        <v>24</v>
      </c>
      <c r="B1718" s="180" t="s">
        <v>362</v>
      </c>
      <c r="C1718" s="180">
        <v>702751</v>
      </c>
      <c r="D1718" s="180"/>
      <c r="E1718" s="180"/>
      <c r="F1718" s="180"/>
      <c r="G1718" s="180"/>
      <c r="H1718" s="180"/>
    </row>
    <row r="1719" spans="1:8" x14ac:dyDescent="0.2">
      <c r="A1719" s="180" t="s">
        <v>24</v>
      </c>
      <c r="B1719" s="180" t="s">
        <v>365</v>
      </c>
      <c r="C1719" s="180">
        <v>20817150</v>
      </c>
      <c r="D1719" s="180">
        <v>495657</v>
      </c>
      <c r="E1719" s="180">
        <v>309311</v>
      </c>
      <c r="F1719" s="180">
        <v>0</v>
      </c>
      <c r="G1719" s="180">
        <v>0</v>
      </c>
      <c r="H1719" s="180">
        <v>0</v>
      </c>
    </row>
    <row r="1720" spans="1:8" x14ac:dyDescent="0.2">
      <c r="A1720" s="180" t="s">
        <v>24</v>
      </c>
      <c r="B1720" s="180" t="s">
        <v>447</v>
      </c>
      <c r="C1720" s="180">
        <v>0</v>
      </c>
      <c r="D1720" s="180">
        <v>0</v>
      </c>
      <c r="E1720" s="180">
        <v>0</v>
      </c>
      <c r="F1720" s="180">
        <v>0</v>
      </c>
      <c r="G1720" s="180">
        <v>0</v>
      </c>
      <c r="H1720" s="180">
        <v>0</v>
      </c>
    </row>
    <row r="1721" spans="1:8" x14ac:dyDescent="0.2">
      <c r="A1721" s="180" t="s">
        <v>24</v>
      </c>
      <c r="B1721" s="180" t="s">
        <v>366</v>
      </c>
      <c r="C1721" s="180">
        <v>20817150</v>
      </c>
      <c r="D1721" s="180">
        <v>495657</v>
      </c>
      <c r="E1721" s="180">
        <v>309311</v>
      </c>
      <c r="F1721" s="180">
        <v>0</v>
      </c>
      <c r="G1721" s="180">
        <v>0</v>
      </c>
      <c r="H1721" s="180">
        <v>0</v>
      </c>
    </row>
    <row r="1722" spans="1:8" x14ac:dyDescent="0.2">
      <c r="A1722" s="180" t="s">
        <v>24</v>
      </c>
      <c r="B1722" s="180" t="s">
        <v>367</v>
      </c>
      <c r="C1722" s="180">
        <v>814082.21000000101</v>
      </c>
      <c r="D1722" s="180">
        <v>351289.82999999996</v>
      </c>
      <c r="E1722" s="180">
        <v>2232362.3199999998</v>
      </c>
      <c r="F1722" s="180">
        <v>0</v>
      </c>
      <c r="G1722" s="180">
        <v>0</v>
      </c>
      <c r="H1722" s="180">
        <v>0</v>
      </c>
    </row>
    <row r="1723" spans="1:8" x14ac:dyDescent="0.2">
      <c r="A1723" s="180" t="s">
        <v>24</v>
      </c>
      <c r="B1723" s="180" t="s">
        <v>368</v>
      </c>
      <c r="C1723" s="180">
        <v>21631232.210000001</v>
      </c>
      <c r="D1723" s="180">
        <v>846946.83</v>
      </c>
      <c r="E1723" s="180">
        <v>2541673.3199999998</v>
      </c>
      <c r="F1723" s="180">
        <v>0</v>
      </c>
      <c r="G1723" s="180">
        <v>0</v>
      </c>
      <c r="H1723" s="180">
        <v>0</v>
      </c>
    </row>
    <row r="1724" spans="1:8" x14ac:dyDescent="0.2">
      <c r="A1724" s="180" t="s">
        <v>26</v>
      </c>
      <c r="B1724" s="180" t="s">
        <v>333</v>
      </c>
      <c r="C1724" s="180">
        <v>957256</v>
      </c>
      <c r="D1724" s="180"/>
      <c r="E1724" s="180">
        <v>239745</v>
      </c>
      <c r="F1724" s="180">
        <v>0</v>
      </c>
      <c r="G1724" s="180">
        <v>0</v>
      </c>
      <c r="H1724" s="180">
        <v>0</v>
      </c>
    </row>
    <row r="1725" spans="1:8" x14ac:dyDescent="0.2">
      <c r="A1725" s="180" t="s">
        <v>26</v>
      </c>
      <c r="B1725" s="180" t="s">
        <v>334</v>
      </c>
      <c r="C1725" s="180">
        <v>16969</v>
      </c>
      <c r="D1725" s="180"/>
      <c r="E1725" s="180">
        <v>4255</v>
      </c>
      <c r="F1725" s="180">
        <v>0</v>
      </c>
      <c r="G1725" s="180">
        <v>0</v>
      </c>
      <c r="H1725" s="180">
        <v>0</v>
      </c>
    </row>
    <row r="1726" spans="1:8" x14ac:dyDescent="0.2">
      <c r="A1726" s="180" t="s">
        <v>26</v>
      </c>
      <c r="B1726" s="180" t="s">
        <v>335</v>
      </c>
      <c r="C1726" s="180">
        <v>121941</v>
      </c>
      <c r="D1726" s="180"/>
      <c r="E1726" s="180"/>
      <c r="F1726" s="180"/>
      <c r="G1726" s="180"/>
      <c r="H1726" s="180"/>
    </row>
    <row r="1727" spans="1:8" x14ac:dyDescent="0.2">
      <c r="A1727" s="180" t="s">
        <v>26</v>
      </c>
      <c r="B1727" s="180" t="s">
        <v>336</v>
      </c>
      <c r="C1727" s="180">
        <v>865000</v>
      </c>
      <c r="D1727" s="180"/>
      <c r="E1727" s="180"/>
      <c r="F1727" s="180"/>
      <c r="G1727" s="180"/>
      <c r="H1727" s="180"/>
    </row>
    <row r="1728" spans="1:8" x14ac:dyDescent="0.2">
      <c r="A1728" s="180" t="s">
        <v>26</v>
      </c>
      <c r="B1728" s="180" t="s">
        <v>337</v>
      </c>
      <c r="C1728" s="180">
        <v>11000</v>
      </c>
      <c r="D1728" s="180">
        <v>500</v>
      </c>
      <c r="E1728" s="180"/>
      <c r="F1728" s="180"/>
      <c r="G1728" s="180"/>
      <c r="H1728" s="180"/>
    </row>
    <row r="1729" spans="1:8" x14ac:dyDescent="0.2">
      <c r="A1729" s="180" t="s">
        <v>26</v>
      </c>
      <c r="B1729" s="180" t="s">
        <v>338</v>
      </c>
      <c r="C1729" s="180"/>
      <c r="D1729" s="180"/>
      <c r="E1729" s="180"/>
      <c r="F1729" s="180"/>
      <c r="G1729" s="180"/>
      <c r="H1729" s="180"/>
    </row>
    <row r="1730" spans="1:8" x14ac:dyDescent="0.2">
      <c r="A1730" s="180" t="s">
        <v>26</v>
      </c>
      <c r="B1730" s="180" t="s">
        <v>339</v>
      </c>
      <c r="C1730" s="180">
        <v>3000</v>
      </c>
      <c r="D1730" s="180">
        <v>390000</v>
      </c>
      <c r="E1730" s="180"/>
      <c r="F1730" s="180"/>
      <c r="G1730" s="180"/>
      <c r="H1730" s="180"/>
    </row>
    <row r="1731" spans="1:8" x14ac:dyDescent="0.2">
      <c r="A1731" s="180" t="s">
        <v>26</v>
      </c>
      <c r="B1731" s="180" t="s">
        <v>340</v>
      </c>
      <c r="C1731" s="180">
        <v>110000</v>
      </c>
      <c r="D1731" s="180"/>
      <c r="E1731" s="180">
        <v>9000</v>
      </c>
      <c r="F1731" s="180"/>
      <c r="G1731" s="180"/>
      <c r="H1731" s="180"/>
    </row>
    <row r="1732" spans="1:8" x14ac:dyDescent="0.2">
      <c r="A1732" s="180" t="s">
        <v>26</v>
      </c>
      <c r="B1732" s="180" t="s">
        <v>341</v>
      </c>
      <c r="C1732" s="180"/>
      <c r="D1732" s="180"/>
      <c r="E1732" s="180"/>
      <c r="F1732" s="180"/>
      <c r="G1732" s="180"/>
      <c r="H1732" s="180"/>
    </row>
    <row r="1733" spans="1:8" x14ac:dyDescent="0.2">
      <c r="A1733" s="180" t="s">
        <v>26</v>
      </c>
      <c r="B1733" s="180" t="s">
        <v>342</v>
      </c>
      <c r="C1733" s="180">
        <v>2111439</v>
      </c>
      <c r="D1733" s="180"/>
      <c r="E1733" s="180"/>
      <c r="F1733" s="180"/>
      <c r="G1733" s="180"/>
      <c r="H1733" s="180"/>
    </row>
    <row r="1734" spans="1:8" x14ac:dyDescent="0.2">
      <c r="A1734" s="180" t="s">
        <v>26</v>
      </c>
      <c r="B1734" s="180" t="s">
        <v>343</v>
      </c>
      <c r="C1734" s="180">
        <v>9887</v>
      </c>
      <c r="D1734" s="180"/>
      <c r="E1734" s="180"/>
      <c r="F1734" s="180"/>
      <c r="G1734" s="180"/>
      <c r="H1734" s="180"/>
    </row>
    <row r="1735" spans="1:8" x14ac:dyDescent="0.2">
      <c r="A1735" s="180" t="s">
        <v>26</v>
      </c>
      <c r="B1735" s="180" t="s">
        <v>344</v>
      </c>
      <c r="C1735" s="180">
        <v>30000</v>
      </c>
      <c r="D1735" s="180"/>
      <c r="E1735" s="180">
        <v>200</v>
      </c>
      <c r="F1735" s="180"/>
      <c r="G1735" s="180"/>
      <c r="H1735" s="180"/>
    </row>
    <row r="1736" spans="1:8" x14ac:dyDescent="0.2">
      <c r="A1736" s="180" t="s">
        <v>26</v>
      </c>
      <c r="B1736" s="180" t="s">
        <v>475</v>
      </c>
      <c r="C1736" s="180">
        <v>4925</v>
      </c>
      <c r="D1736" s="180"/>
      <c r="E1736" s="180">
        <v>1235</v>
      </c>
      <c r="F1736" s="180">
        <v>0</v>
      </c>
      <c r="G1736" s="180">
        <v>0</v>
      </c>
      <c r="H1736" s="180">
        <v>0</v>
      </c>
    </row>
    <row r="1737" spans="1:8" x14ac:dyDescent="0.2">
      <c r="A1737" s="180" t="s">
        <v>26</v>
      </c>
      <c r="B1737" s="180" t="s">
        <v>332</v>
      </c>
      <c r="C1737" s="180">
        <v>80000</v>
      </c>
      <c r="D1737" s="180"/>
      <c r="E1737" s="180"/>
      <c r="F1737" s="180"/>
      <c r="G1737" s="180"/>
      <c r="H1737" s="180"/>
    </row>
    <row r="1738" spans="1:8" x14ac:dyDescent="0.2">
      <c r="A1738" s="180" t="s">
        <v>26</v>
      </c>
      <c r="B1738" s="180" t="s">
        <v>407</v>
      </c>
      <c r="C1738" s="180">
        <v>100000</v>
      </c>
      <c r="D1738" s="180"/>
      <c r="E1738" s="180"/>
      <c r="F1738" s="180"/>
      <c r="G1738" s="180"/>
      <c r="H1738" s="180"/>
    </row>
    <row r="1739" spans="1:8" x14ac:dyDescent="0.2">
      <c r="A1739" s="180" t="s">
        <v>26</v>
      </c>
      <c r="B1739" s="180" t="s">
        <v>345</v>
      </c>
      <c r="C1739" s="180">
        <v>4421417</v>
      </c>
      <c r="D1739" s="180">
        <v>390500</v>
      </c>
      <c r="E1739" s="180">
        <v>254435</v>
      </c>
      <c r="F1739" s="180">
        <v>0</v>
      </c>
      <c r="G1739" s="180">
        <v>0</v>
      </c>
      <c r="H1739" s="180">
        <v>0</v>
      </c>
    </row>
    <row r="1740" spans="1:8" x14ac:dyDescent="0.2">
      <c r="A1740" s="180" t="s">
        <v>26</v>
      </c>
      <c r="B1740" s="180" t="s">
        <v>346</v>
      </c>
      <c r="C1740" s="180"/>
      <c r="D1740" s="180"/>
      <c r="E1740" s="180"/>
      <c r="F1740" s="180"/>
      <c r="G1740" s="180"/>
      <c r="H1740" s="180"/>
    </row>
    <row r="1741" spans="1:8" x14ac:dyDescent="0.2">
      <c r="A1741" s="180" t="s">
        <v>26</v>
      </c>
      <c r="B1741" s="180" t="s">
        <v>446</v>
      </c>
      <c r="C1741" s="180"/>
      <c r="D1741" s="180"/>
      <c r="E1741" s="180"/>
      <c r="F1741" s="180"/>
      <c r="G1741" s="180"/>
      <c r="H1741" s="180"/>
    </row>
    <row r="1742" spans="1:8" x14ac:dyDescent="0.2">
      <c r="A1742" s="180" t="s">
        <v>26</v>
      </c>
      <c r="B1742" s="180" t="s">
        <v>347</v>
      </c>
      <c r="C1742" s="180"/>
      <c r="D1742" s="180"/>
      <c r="E1742" s="180"/>
      <c r="F1742" s="180"/>
      <c r="G1742" s="180"/>
      <c r="H1742" s="180"/>
    </row>
    <row r="1743" spans="1:8" x14ac:dyDescent="0.2">
      <c r="A1743" s="180" t="s">
        <v>26</v>
      </c>
      <c r="B1743" s="180" t="s">
        <v>348</v>
      </c>
      <c r="C1743" s="180">
        <v>4421417</v>
      </c>
      <c r="D1743" s="180">
        <v>390500</v>
      </c>
      <c r="E1743" s="180">
        <v>254435</v>
      </c>
      <c r="F1743" s="180">
        <v>0</v>
      </c>
      <c r="G1743" s="180">
        <v>0</v>
      </c>
      <c r="H1743" s="180">
        <v>0</v>
      </c>
    </row>
    <row r="1744" spans="1:8" x14ac:dyDescent="0.2">
      <c r="A1744" s="180" t="s">
        <v>26</v>
      </c>
      <c r="B1744" s="180" t="s">
        <v>349</v>
      </c>
      <c r="C1744" s="180">
        <v>1055542.7500000007</v>
      </c>
      <c r="D1744" s="180">
        <v>83006.150000000009</v>
      </c>
      <c r="E1744" s="180">
        <v>233813.54000000004</v>
      </c>
      <c r="F1744" s="180">
        <v>0</v>
      </c>
      <c r="G1744" s="180">
        <v>0</v>
      </c>
      <c r="H1744" s="180">
        <v>0</v>
      </c>
    </row>
    <row r="1745" spans="1:8" x14ac:dyDescent="0.2">
      <c r="A1745" s="180" t="s">
        <v>26</v>
      </c>
      <c r="B1745" s="180" t="s">
        <v>350</v>
      </c>
      <c r="C1745" s="180">
        <v>5476959.7500000009</v>
      </c>
      <c r="D1745" s="180">
        <v>473506.15</v>
      </c>
      <c r="E1745" s="180">
        <v>488248.54</v>
      </c>
      <c r="F1745" s="180">
        <v>0</v>
      </c>
      <c r="G1745" s="180">
        <v>0</v>
      </c>
      <c r="H1745" s="180">
        <v>0</v>
      </c>
    </row>
    <row r="1746" spans="1:8" x14ac:dyDescent="0.2">
      <c r="A1746" s="180" t="s">
        <v>26</v>
      </c>
      <c r="B1746" s="180" t="s">
        <v>376</v>
      </c>
      <c r="C1746" s="180"/>
      <c r="D1746" s="180"/>
      <c r="E1746" s="180"/>
      <c r="F1746" s="180"/>
      <c r="G1746" s="180"/>
      <c r="H1746" s="180"/>
    </row>
    <row r="1747" spans="1:8" x14ac:dyDescent="0.2">
      <c r="A1747" s="180" t="s">
        <v>26</v>
      </c>
      <c r="B1747" s="180" t="s">
        <v>377</v>
      </c>
      <c r="C1747" s="180">
        <v>3200000</v>
      </c>
      <c r="D1747" s="180">
        <v>380000</v>
      </c>
      <c r="E1747" s="180">
        <v>42000</v>
      </c>
      <c r="F1747" s="180"/>
      <c r="G1747" s="180"/>
      <c r="H1747" s="180"/>
    </row>
    <row r="1748" spans="1:8" x14ac:dyDescent="0.2">
      <c r="A1748" s="180" t="s">
        <v>26</v>
      </c>
      <c r="B1748" s="180" t="s">
        <v>352</v>
      </c>
      <c r="C1748" s="180">
        <v>125000</v>
      </c>
      <c r="D1748" s="180"/>
      <c r="E1748" s="180"/>
      <c r="F1748" s="180"/>
      <c r="G1748" s="180"/>
      <c r="H1748" s="180"/>
    </row>
    <row r="1749" spans="1:8" x14ac:dyDescent="0.2">
      <c r="A1749" s="180" t="s">
        <v>26</v>
      </c>
      <c r="B1749" s="180" t="s">
        <v>353</v>
      </c>
      <c r="C1749" s="180">
        <v>130000</v>
      </c>
      <c r="D1749" s="180"/>
      <c r="E1749" s="180"/>
      <c r="F1749" s="180"/>
      <c r="G1749" s="180"/>
      <c r="H1749" s="180"/>
    </row>
    <row r="1750" spans="1:8" x14ac:dyDescent="0.2">
      <c r="A1750" s="180" t="s">
        <v>26</v>
      </c>
      <c r="B1750" s="180" t="s">
        <v>354</v>
      </c>
      <c r="C1750" s="180">
        <v>250000</v>
      </c>
      <c r="D1750" s="180"/>
      <c r="E1750" s="180"/>
      <c r="F1750" s="180"/>
      <c r="G1750" s="180"/>
      <c r="H1750" s="180"/>
    </row>
    <row r="1751" spans="1:8" x14ac:dyDescent="0.2">
      <c r="A1751" s="180" t="s">
        <v>26</v>
      </c>
      <c r="B1751" s="180" t="s">
        <v>408</v>
      </c>
      <c r="C1751" s="180">
        <v>320000</v>
      </c>
      <c r="D1751" s="180"/>
      <c r="E1751" s="180"/>
      <c r="F1751" s="180"/>
      <c r="G1751" s="180"/>
      <c r="H1751" s="180"/>
    </row>
    <row r="1752" spans="1:8" x14ac:dyDescent="0.2">
      <c r="A1752" s="180" t="s">
        <v>26</v>
      </c>
      <c r="B1752" s="180" t="s">
        <v>423</v>
      </c>
      <c r="C1752" s="180">
        <v>175000</v>
      </c>
      <c r="D1752" s="180">
        <v>1000</v>
      </c>
      <c r="E1752" s="180"/>
      <c r="F1752" s="180"/>
      <c r="G1752" s="180"/>
      <c r="H1752" s="180"/>
    </row>
    <row r="1753" spans="1:8" x14ac:dyDescent="0.2">
      <c r="A1753" s="180" t="s">
        <v>26</v>
      </c>
      <c r="B1753" s="180" t="s">
        <v>355</v>
      </c>
      <c r="C1753" s="180">
        <v>600000</v>
      </c>
      <c r="D1753" s="180"/>
      <c r="E1753" s="180">
        <v>120000</v>
      </c>
      <c r="F1753" s="180"/>
      <c r="G1753" s="180"/>
      <c r="H1753" s="180"/>
    </row>
    <row r="1754" spans="1:8" x14ac:dyDescent="0.2">
      <c r="A1754" s="180" t="s">
        <v>26</v>
      </c>
      <c r="B1754" s="180" t="s">
        <v>356</v>
      </c>
      <c r="C1754" s="180">
        <v>180000</v>
      </c>
      <c r="D1754" s="180"/>
      <c r="E1754" s="180">
        <v>18000</v>
      </c>
      <c r="F1754" s="180"/>
      <c r="G1754" s="180"/>
      <c r="H1754" s="180"/>
    </row>
    <row r="1755" spans="1:8" x14ac:dyDescent="0.2">
      <c r="A1755" s="180" t="s">
        <v>26</v>
      </c>
      <c r="B1755" s="180" t="s">
        <v>409</v>
      </c>
      <c r="C1755" s="180"/>
      <c r="D1755" s="180"/>
      <c r="E1755" s="180"/>
      <c r="F1755" s="180"/>
      <c r="G1755" s="180"/>
      <c r="H1755" s="180"/>
    </row>
    <row r="1756" spans="1:8" x14ac:dyDescent="0.2">
      <c r="A1756" s="180" t="s">
        <v>26</v>
      </c>
      <c r="B1756" s="180" t="s">
        <v>378</v>
      </c>
      <c r="C1756" s="180"/>
      <c r="D1756" s="180"/>
      <c r="E1756" s="180"/>
      <c r="F1756" s="180"/>
      <c r="G1756" s="180"/>
      <c r="H1756" s="180"/>
    </row>
    <row r="1757" spans="1:8" x14ac:dyDescent="0.2">
      <c r="A1757" s="180" t="s">
        <v>26</v>
      </c>
      <c r="B1757" s="180" t="s">
        <v>360</v>
      </c>
      <c r="C1757" s="180"/>
      <c r="D1757" s="180"/>
      <c r="E1757" s="180"/>
      <c r="F1757" s="180"/>
      <c r="G1757" s="180"/>
      <c r="H1757" s="180"/>
    </row>
    <row r="1758" spans="1:8" x14ac:dyDescent="0.2">
      <c r="A1758" s="180" t="s">
        <v>26</v>
      </c>
      <c r="B1758" s="180" t="s">
        <v>379</v>
      </c>
      <c r="C1758" s="180"/>
      <c r="D1758" s="180"/>
      <c r="E1758" s="180"/>
      <c r="F1758" s="180"/>
      <c r="G1758" s="180"/>
      <c r="H1758" s="180"/>
    </row>
    <row r="1759" spans="1:8" x14ac:dyDescent="0.2">
      <c r="A1759" s="180" t="s">
        <v>26</v>
      </c>
      <c r="B1759" s="180" t="s">
        <v>362</v>
      </c>
      <c r="C1759" s="180">
        <v>151849</v>
      </c>
      <c r="D1759" s="180"/>
      <c r="E1759" s="180"/>
      <c r="F1759" s="180"/>
      <c r="G1759" s="180"/>
      <c r="H1759" s="180"/>
    </row>
    <row r="1760" spans="1:8" x14ac:dyDescent="0.2">
      <c r="A1760" s="180" t="s">
        <v>26</v>
      </c>
      <c r="B1760" s="180" t="s">
        <v>365</v>
      </c>
      <c r="C1760" s="180">
        <v>5131849</v>
      </c>
      <c r="D1760" s="180">
        <v>381000</v>
      </c>
      <c r="E1760" s="180">
        <v>180000</v>
      </c>
      <c r="F1760" s="180">
        <v>0</v>
      </c>
      <c r="G1760" s="180">
        <v>0</v>
      </c>
      <c r="H1760" s="180">
        <v>0</v>
      </c>
    </row>
    <row r="1761" spans="1:8" x14ac:dyDescent="0.2">
      <c r="A1761" s="180" t="s">
        <v>26</v>
      </c>
      <c r="B1761" s="180" t="s">
        <v>447</v>
      </c>
      <c r="C1761" s="180"/>
      <c r="D1761" s="180"/>
      <c r="E1761" s="180"/>
      <c r="F1761" s="180"/>
      <c r="G1761" s="180"/>
      <c r="H1761" s="180"/>
    </row>
    <row r="1762" spans="1:8" x14ac:dyDescent="0.2">
      <c r="A1762" s="180" t="s">
        <v>26</v>
      </c>
      <c r="B1762" s="180" t="s">
        <v>366</v>
      </c>
      <c r="C1762" s="180">
        <v>5131849</v>
      </c>
      <c r="D1762" s="180">
        <v>381000</v>
      </c>
      <c r="E1762" s="180">
        <v>180000</v>
      </c>
      <c r="F1762" s="180">
        <v>0</v>
      </c>
      <c r="G1762" s="180">
        <v>0</v>
      </c>
      <c r="H1762" s="180">
        <v>0</v>
      </c>
    </row>
    <row r="1763" spans="1:8" x14ac:dyDescent="0.2">
      <c r="A1763" s="180" t="s">
        <v>26</v>
      </c>
      <c r="B1763" s="180" t="s">
        <v>367</v>
      </c>
      <c r="C1763" s="180">
        <v>345110.75000000093</v>
      </c>
      <c r="D1763" s="180">
        <v>92506.150000000009</v>
      </c>
      <c r="E1763" s="180">
        <v>308248.54000000004</v>
      </c>
      <c r="F1763" s="180">
        <v>0</v>
      </c>
      <c r="G1763" s="180">
        <v>0</v>
      </c>
      <c r="H1763" s="180">
        <v>0</v>
      </c>
    </row>
    <row r="1764" spans="1:8" x14ac:dyDescent="0.2">
      <c r="A1764" s="180" t="s">
        <v>26</v>
      </c>
      <c r="B1764" s="180" t="s">
        <v>368</v>
      </c>
      <c r="C1764" s="180">
        <v>5476959.7500000009</v>
      </c>
      <c r="D1764" s="180">
        <v>473506.15</v>
      </c>
      <c r="E1764" s="180">
        <v>488248.54</v>
      </c>
      <c r="F1764" s="180">
        <v>0</v>
      </c>
      <c r="G1764" s="180">
        <v>0</v>
      </c>
      <c r="H1764" s="180">
        <v>0</v>
      </c>
    </row>
    <row r="1765" spans="1:8" x14ac:dyDescent="0.2">
      <c r="A1765" s="180" t="s">
        <v>27</v>
      </c>
      <c r="B1765" s="180" t="s">
        <v>333</v>
      </c>
      <c r="C1765" s="180">
        <v>2172517</v>
      </c>
      <c r="D1765" s="180"/>
      <c r="E1765" s="180">
        <v>411513</v>
      </c>
      <c r="F1765" s="180">
        <v>34999</v>
      </c>
      <c r="G1765" s="180">
        <v>0</v>
      </c>
      <c r="H1765" s="180">
        <v>0</v>
      </c>
    </row>
    <row r="1766" spans="1:8" x14ac:dyDescent="0.2">
      <c r="A1766" s="180" t="s">
        <v>27</v>
      </c>
      <c r="B1766" s="180" t="s">
        <v>334</v>
      </c>
      <c r="C1766" s="180">
        <v>71191</v>
      </c>
      <c r="D1766" s="180"/>
      <c r="E1766" s="180">
        <v>13487</v>
      </c>
      <c r="F1766" s="180">
        <v>1147</v>
      </c>
      <c r="G1766" s="180">
        <v>0</v>
      </c>
      <c r="H1766" s="180">
        <v>0</v>
      </c>
    </row>
    <row r="1767" spans="1:8" x14ac:dyDescent="0.2">
      <c r="A1767" s="180" t="s">
        <v>27</v>
      </c>
      <c r="B1767" s="180" t="s">
        <v>335</v>
      </c>
      <c r="C1767" s="180">
        <v>291439</v>
      </c>
      <c r="D1767" s="180"/>
      <c r="E1767" s="180"/>
      <c r="F1767" s="180"/>
      <c r="G1767" s="180"/>
      <c r="H1767" s="180"/>
    </row>
    <row r="1768" spans="1:8" x14ac:dyDescent="0.2">
      <c r="A1768" s="180" t="s">
        <v>27</v>
      </c>
      <c r="B1768" s="180" t="s">
        <v>336</v>
      </c>
      <c r="C1768" s="180">
        <v>500000</v>
      </c>
      <c r="D1768" s="180"/>
      <c r="E1768" s="180"/>
      <c r="F1768" s="180"/>
      <c r="G1768" s="180"/>
      <c r="H1768" s="180"/>
    </row>
    <row r="1769" spans="1:8" x14ac:dyDescent="0.2">
      <c r="A1769" s="180" t="s">
        <v>27</v>
      </c>
      <c r="B1769" s="180" t="s">
        <v>337</v>
      </c>
      <c r="C1769" s="180">
        <v>13000</v>
      </c>
      <c r="D1769" s="180">
        <v>550</v>
      </c>
      <c r="E1769" s="180">
        <v>4000</v>
      </c>
      <c r="F1769" s="180">
        <v>10</v>
      </c>
      <c r="G1769" s="180"/>
      <c r="H1769" s="180"/>
    </row>
    <row r="1770" spans="1:8" x14ac:dyDescent="0.2">
      <c r="A1770" s="180" t="s">
        <v>27</v>
      </c>
      <c r="B1770" s="180" t="s">
        <v>338</v>
      </c>
      <c r="C1770" s="180"/>
      <c r="D1770" s="180"/>
      <c r="E1770" s="180"/>
      <c r="F1770" s="180"/>
      <c r="G1770" s="180"/>
      <c r="H1770" s="180"/>
    </row>
    <row r="1771" spans="1:8" x14ac:dyDescent="0.2">
      <c r="A1771" s="180" t="s">
        <v>27</v>
      </c>
      <c r="B1771" s="180" t="s">
        <v>339</v>
      </c>
      <c r="C1771" s="180"/>
      <c r="D1771" s="180">
        <v>338000</v>
      </c>
      <c r="E1771" s="180"/>
      <c r="F1771" s="180"/>
      <c r="G1771" s="180"/>
      <c r="H1771" s="180"/>
    </row>
    <row r="1772" spans="1:8" x14ac:dyDescent="0.2">
      <c r="A1772" s="180" t="s">
        <v>27</v>
      </c>
      <c r="B1772" s="180" t="s">
        <v>340</v>
      </c>
      <c r="C1772" s="180">
        <v>200000</v>
      </c>
      <c r="D1772" s="180"/>
      <c r="E1772" s="180">
        <v>4000</v>
      </c>
      <c r="F1772" s="180">
        <v>9</v>
      </c>
      <c r="G1772" s="180"/>
      <c r="H1772" s="180"/>
    </row>
    <row r="1773" spans="1:8" x14ac:dyDescent="0.2">
      <c r="A1773" s="180" t="s">
        <v>27</v>
      </c>
      <c r="B1773" s="180" t="s">
        <v>341</v>
      </c>
      <c r="C1773" s="180"/>
      <c r="D1773" s="180"/>
      <c r="E1773" s="180"/>
      <c r="F1773" s="180"/>
      <c r="G1773" s="180"/>
      <c r="H1773" s="180"/>
    </row>
    <row r="1774" spans="1:8" x14ac:dyDescent="0.2">
      <c r="A1774" s="180" t="s">
        <v>27</v>
      </c>
      <c r="B1774" s="180" t="s">
        <v>342</v>
      </c>
      <c r="C1774" s="180">
        <v>3127928</v>
      </c>
      <c r="D1774" s="180"/>
      <c r="E1774" s="180"/>
      <c r="F1774" s="180"/>
      <c r="G1774" s="180"/>
      <c r="H1774" s="180"/>
    </row>
    <row r="1775" spans="1:8" x14ac:dyDescent="0.2">
      <c r="A1775" s="180" t="s">
        <v>27</v>
      </c>
      <c r="B1775" s="180" t="s">
        <v>343</v>
      </c>
      <c r="C1775" s="180">
        <v>10317</v>
      </c>
      <c r="D1775" s="180"/>
      <c r="E1775" s="180"/>
      <c r="F1775" s="180"/>
      <c r="G1775" s="180"/>
      <c r="H1775" s="180"/>
    </row>
    <row r="1776" spans="1:8" x14ac:dyDescent="0.2">
      <c r="A1776" s="180" t="s">
        <v>27</v>
      </c>
      <c r="B1776" s="180" t="s">
        <v>344</v>
      </c>
      <c r="C1776" s="180">
        <v>26000</v>
      </c>
      <c r="D1776" s="180"/>
      <c r="E1776" s="180"/>
      <c r="F1776" s="180"/>
      <c r="G1776" s="180"/>
      <c r="H1776" s="180"/>
    </row>
    <row r="1777" spans="1:8" x14ac:dyDescent="0.2">
      <c r="A1777" s="180" t="s">
        <v>27</v>
      </c>
      <c r="B1777" s="180" t="s">
        <v>475</v>
      </c>
      <c r="C1777" s="180">
        <v>32065</v>
      </c>
      <c r="D1777" s="180"/>
      <c r="E1777" s="180">
        <v>6074</v>
      </c>
      <c r="F1777" s="180">
        <v>517</v>
      </c>
      <c r="G1777" s="180">
        <v>0</v>
      </c>
      <c r="H1777" s="180">
        <v>0</v>
      </c>
    </row>
    <row r="1778" spans="1:8" x14ac:dyDescent="0.2">
      <c r="A1778" s="180" t="s">
        <v>27</v>
      </c>
      <c r="B1778" s="180" t="s">
        <v>332</v>
      </c>
      <c r="C1778" s="180">
        <v>75000</v>
      </c>
      <c r="D1778" s="180"/>
      <c r="E1778" s="180"/>
      <c r="F1778" s="180"/>
      <c r="G1778" s="180"/>
      <c r="H1778" s="180"/>
    </row>
    <row r="1779" spans="1:8" x14ac:dyDescent="0.2">
      <c r="A1779" s="180" t="s">
        <v>27</v>
      </c>
      <c r="B1779" s="180" t="s">
        <v>407</v>
      </c>
      <c r="C1779" s="180">
        <v>118200</v>
      </c>
      <c r="D1779" s="180"/>
      <c r="E1779" s="180"/>
      <c r="F1779" s="180"/>
      <c r="G1779" s="180"/>
      <c r="H1779" s="180"/>
    </row>
    <row r="1780" spans="1:8" x14ac:dyDescent="0.2">
      <c r="A1780" s="180" t="s">
        <v>27</v>
      </c>
      <c r="B1780" s="180" t="s">
        <v>345</v>
      </c>
      <c r="C1780" s="180">
        <v>6637657</v>
      </c>
      <c r="D1780" s="180">
        <v>338550</v>
      </c>
      <c r="E1780" s="180">
        <v>439074</v>
      </c>
      <c r="F1780" s="180">
        <v>36682</v>
      </c>
      <c r="G1780" s="180">
        <v>0</v>
      </c>
      <c r="H1780" s="180">
        <v>0</v>
      </c>
    </row>
    <row r="1781" spans="1:8" x14ac:dyDescent="0.2">
      <c r="A1781" s="180" t="s">
        <v>27</v>
      </c>
      <c r="B1781" s="180" t="s">
        <v>346</v>
      </c>
      <c r="C1781" s="180"/>
      <c r="D1781" s="180"/>
      <c r="E1781" s="180"/>
      <c r="F1781" s="180"/>
      <c r="G1781" s="180"/>
      <c r="H1781" s="180"/>
    </row>
    <row r="1782" spans="1:8" x14ac:dyDescent="0.2">
      <c r="A1782" s="180" t="s">
        <v>27</v>
      </c>
      <c r="B1782" s="180" t="s">
        <v>446</v>
      </c>
      <c r="C1782" s="180"/>
      <c r="D1782" s="180"/>
      <c r="E1782" s="180"/>
      <c r="F1782" s="180"/>
      <c r="G1782" s="180"/>
      <c r="H1782" s="180"/>
    </row>
    <row r="1783" spans="1:8" x14ac:dyDescent="0.2">
      <c r="A1783" s="180" t="s">
        <v>27</v>
      </c>
      <c r="B1783" s="180" t="s">
        <v>347</v>
      </c>
      <c r="C1783" s="180"/>
      <c r="D1783" s="180"/>
      <c r="E1783" s="180"/>
      <c r="F1783" s="180"/>
      <c r="G1783" s="180"/>
      <c r="H1783" s="180"/>
    </row>
    <row r="1784" spans="1:8" x14ac:dyDescent="0.2">
      <c r="A1784" s="180" t="s">
        <v>27</v>
      </c>
      <c r="B1784" s="180" t="s">
        <v>348</v>
      </c>
      <c r="C1784" s="180">
        <v>6637657</v>
      </c>
      <c r="D1784" s="180">
        <v>338550</v>
      </c>
      <c r="E1784" s="180">
        <v>439074</v>
      </c>
      <c r="F1784" s="180">
        <v>36682</v>
      </c>
      <c r="G1784" s="180">
        <v>0</v>
      </c>
      <c r="H1784" s="180">
        <v>0</v>
      </c>
    </row>
    <row r="1785" spans="1:8" x14ac:dyDescent="0.2">
      <c r="A1785" s="180" t="s">
        <v>27</v>
      </c>
      <c r="B1785" s="180" t="s">
        <v>349</v>
      </c>
      <c r="C1785" s="180">
        <v>1621692.9799999986</v>
      </c>
      <c r="D1785" s="180">
        <v>81979.950000000012</v>
      </c>
      <c r="E1785" s="180">
        <v>1257333.3799999999</v>
      </c>
      <c r="F1785" s="180">
        <v>20194</v>
      </c>
      <c r="G1785" s="180">
        <v>0</v>
      </c>
      <c r="H1785" s="180">
        <v>0</v>
      </c>
    </row>
    <row r="1786" spans="1:8" x14ac:dyDescent="0.2">
      <c r="A1786" s="180" t="s">
        <v>27</v>
      </c>
      <c r="B1786" s="180" t="s">
        <v>350</v>
      </c>
      <c r="C1786" s="180">
        <v>8259349.9799999986</v>
      </c>
      <c r="D1786" s="180">
        <v>420529.95</v>
      </c>
      <c r="E1786" s="180">
        <v>1696407.38</v>
      </c>
      <c r="F1786" s="180">
        <v>56876</v>
      </c>
      <c r="G1786" s="180">
        <v>0</v>
      </c>
      <c r="H1786" s="180">
        <v>0</v>
      </c>
    </row>
    <row r="1787" spans="1:8" x14ac:dyDescent="0.2">
      <c r="A1787" s="180" t="s">
        <v>27</v>
      </c>
      <c r="B1787" s="180" t="s">
        <v>376</v>
      </c>
      <c r="C1787" s="180"/>
      <c r="D1787" s="180"/>
      <c r="E1787" s="180"/>
      <c r="F1787" s="180"/>
      <c r="G1787" s="180"/>
      <c r="H1787" s="180"/>
    </row>
    <row r="1788" spans="1:8" x14ac:dyDescent="0.2">
      <c r="A1788" s="180" t="s">
        <v>27</v>
      </c>
      <c r="B1788" s="180" t="s">
        <v>377</v>
      </c>
      <c r="C1788" s="180">
        <v>4600000</v>
      </c>
      <c r="D1788" s="180">
        <v>361000</v>
      </c>
      <c r="E1788" s="180">
        <v>35000</v>
      </c>
      <c r="F1788" s="180">
        <v>24500</v>
      </c>
      <c r="G1788" s="180"/>
      <c r="H1788" s="180"/>
    </row>
    <row r="1789" spans="1:8" x14ac:dyDescent="0.2">
      <c r="A1789" s="180" t="s">
        <v>27</v>
      </c>
      <c r="B1789" s="180" t="s">
        <v>352</v>
      </c>
      <c r="C1789" s="180">
        <v>215000</v>
      </c>
      <c r="D1789" s="180"/>
      <c r="E1789" s="180"/>
      <c r="F1789" s="180"/>
      <c r="G1789" s="180"/>
      <c r="H1789" s="180"/>
    </row>
    <row r="1790" spans="1:8" x14ac:dyDescent="0.2">
      <c r="A1790" s="180" t="s">
        <v>27</v>
      </c>
      <c r="B1790" s="180" t="s">
        <v>353</v>
      </c>
      <c r="C1790" s="180">
        <v>297000</v>
      </c>
      <c r="D1790" s="180"/>
      <c r="E1790" s="180"/>
      <c r="F1790" s="180"/>
      <c r="G1790" s="180"/>
      <c r="H1790" s="180"/>
    </row>
    <row r="1791" spans="1:8" x14ac:dyDescent="0.2">
      <c r="A1791" s="180" t="s">
        <v>27</v>
      </c>
      <c r="B1791" s="180" t="s">
        <v>354</v>
      </c>
      <c r="C1791" s="180">
        <v>227000</v>
      </c>
      <c r="D1791" s="180"/>
      <c r="E1791" s="180">
        <v>5500</v>
      </c>
      <c r="F1791" s="180"/>
      <c r="G1791" s="180"/>
      <c r="H1791" s="180"/>
    </row>
    <row r="1792" spans="1:8" x14ac:dyDescent="0.2">
      <c r="A1792" s="180" t="s">
        <v>27</v>
      </c>
      <c r="B1792" s="180" t="s">
        <v>408</v>
      </c>
      <c r="C1792" s="180">
        <v>470000</v>
      </c>
      <c r="D1792" s="180"/>
      <c r="E1792" s="180">
        <v>3500</v>
      </c>
      <c r="F1792" s="180"/>
      <c r="G1792" s="180"/>
      <c r="H1792" s="180"/>
    </row>
    <row r="1793" spans="1:8" x14ac:dyDescent="0.2">
      <c r="A1793" s="180" t="s">
        <v>27</v>
      </c>
      <c r="B1793" s="180" t="s">
        <v>423</v>
      </c>
      <c r="C1793" s="180">
        <v>137000</v>
      </c>
      <c r="D1793" s="180"/>
      <c r="E1793" s="180"/>
      <c r="F1793" s="180"/>
      <c r="G1793" s="180"/>
      <c r="H1793" s="180"/>
    </row>
    <row r="1794" spans="1:8" x14ac:dyDescent="0.2">
      <c r="A1794" s="180" t="s">
        <v>27</v>
      </c>
      <c r="B1794" s="180" t="s">
        <v>355</v>
      </c>
      <c r="C1794" s="180">
        <v>568000</v>
      </c>
      <c r="D1794" s="180"/>
      <c r="E1794" s="180">
        <v>67000</v>
      </c>
      <c r="F1794" s="180">
        <v>9900</v>
      </c>
      <c r="G1794" s="180"/>
      <c r="H1794" s="180"/>
    </row>
    <row r="1795" spans="1:8" x14ac:dyDescent="0.2">
      <c r="A1795" s="180" t="s">
        <v>27</v>
      </c>
      <c r="B1795" s="180" t="s">
        <v>356</v>
      </c>
      <c r="C1795" s="180">
        <v>390000</v>
      </c>
      <c r="D1795" s="180"/>
      <c r="E1795" s="180">
        <v>34000</v>
      </c>
      <c r="F1795" s="180"/>
      <c r="G1795" s="180"/>
      <c r="H1795" s="180"/>
    </row>
    <row r="1796" spans="1:8" x14ac:dyDescent="0.2">
      <c r="A1796" s="180" t="s">
        <v>27</v>
      </c>
      <c r="B1796" s="180" t="s">
        <v>409</v>
      </c>
      <c r="C1796" s="180"/>
      <c r="D1796" s="180"/>
      <c r="E1796" s="180"/>
      <c r="F1796" s="180"/>
      <c r="G1796" s="180"/>
      <c r="H1796" s="180"/>
    </row>
    <row r="1797" spans="1:8" x14ac:dyDescent="0.2">
      <c r="A1797" s="180" t="s">
        <v>27</v>
      </c>
      <c r="B1797" s="180" t="s">
        <v>378</v>
      </c>
      <c r="C1797" s="180">
        <v>3000</v>
      </c>
      <c r="D1797" s="180"/>
      <c r="E1797" s="180">
        <v>5200</v>
      </c>
      <c r="F1797" s="180"/>
      <c r="G1797" s="180"/>
      <c r="H1797" s="180"/>
    </row>
    <row r="1798" spans="1:8" x14ac:dyDescent="0.2">
      <c r="A1798" s="180" t="s">
        <v>27</v>
      </c>
      <c r="B1798" s="180" t="s">
        <v>360</v>
      </c>
      <c r="C1798" s="180"/>
      <c r="D1798" s="180"/>
      <c r="E1798" s="180"/>
      <c r="F1798" s="180"/>
      <c r="G1798" s="180"/>
      <c r="H1798" s="180"/>
    </row>
    <row r="1799" spans="1:8" x14ac:dyDescent="0.2">
      <c r="A1799" s="180" t="s">
        <v>27</v>
      </c>
      <c r="B1799" s="180" t="s">
        <v>379</v>
      </c>
      <c r="C1799" s="180"/>
      <c r="D1799" s="180"/>
      <c r="E1799" s="180"/>
      <c r="F1799" s="180"/>
      <c r="G1799" s="180"/>
      <c r="H1799" s="180"/>
    </row>
    <row r="1800" spans="1:8" x14ac:dyDescent="0.2">
      <c r="A1800" s="180" t="s">
        <v>27</v>
      </c>
      <c r="B1800" s="180" t="s">
        <v>362</v>
      </c>
      <c r="C1800" s="180">
        <v>264029</v>
      </c>
      <c r="D1800" s="180"/>
      <c r="E1800" s="180"/>
      <c r="F1800" s="180"/>
      <c r="G1800" s="180"/>
      <c r="H1800" s="180"/>
    </row>
    <row r="1801" spans="1:8" x14ac:dyDescent="0.2">
      <c r="A1801" s="180" t="s">
        <v>27</v>
      </c>
      <c r="B1801" s="180" t="s">
        <v>365</v>
      </c>
      <c r="C1801" s="180">
        <v>7171029</v>
      </c>
      <c r="D1801" s="180">
        <v>361000</v>
      </c>
      <c r="E1801" s="180">
        <v>150200</v>
      </c>
      <c r="F1801" s="180">
        <v>34400</v>
      </c>
      <c r="G1801" s="180">
        <v>0</v>
      </c>
      <c r="H1801" s="180">
        <v>0</v>
      </c>
    </row>
    <row r="1802" spans="1:8" x14ac:dyDescent="0.2">
      <c r="A1802" s="180" t="s">
        <v>27</v>
      </c>
      <c r="B1802" s="180" t="s">
        <v>447</v>
      </c>
      <c r="C1802" s="180"/>
      <c r="D1802" s="180"/>
      <c r="E1802" s="180"/>
      <c r="F1802" s="180"/>
      <c r="G1802" s="180"/>
      <c r="H1802" s="180"/>
    </row>
    <row r="1803" spans="1:8" x14ac:dyDescent="0.2">
      <c r="A1803" s="180" t="s">
        <v>27</v>
      </c>
      <c r="B1803" s="180" t="s">
        <v>366</v>
      </c>
      <c r="C1803" s="180">
        <v>7171029</v>
      </c>
      <c r="D1803" s="180">
        <v>361000</v>
      </c>
      <c r="E1803" s="180">
        <v>150200</v>
      </c>
      <c r="F1803" s="180">
        <v>34400</v>
      </c>
      <c r="G1803" s="180">
        <v>0</v>
      </c>
      <c r="H1803" s="180">
        <v>0</v>
      </c>
    </row>
    <row r="1804" spans="1:8" x14ac:dyDescent="0.2">
      <c r="A1804" s="180" t="s">
        <v>27</v>
      </c>
      <c r="B1804" s="180" t="s">
        <v>367</v>
      </c>
      <c r="C1804" s="180">
        <v>1088320.9799999986</v>
      </c>
      <c r="D1804" s="180">
        <v>59529.950000000019</v>
      </c>
      <c r="E1804" s="180">
        <v>1546207.38</v>
      </c>
      <c r="F1804" s="180">
        <v>22476</v>
      </c>
      <c r="G1804" s="180">
        <v>0</v>
      </c>
      <c r="H1804" s="180">
        <v>0</v>
      </c>
    </row>
    <row r="1805" spans="1:8" x14ac:dyDescent="0.2">
      <c r="A1805" s="180" t="s">
        <v>27</v>
      </c>
      <c r="B1805" s="180" t="s">
        <v>368</v>
      </c>
      <c r="C1805" s="180">
        <v>8259349.9799999986</v>
      </c>
      <c r="D1805" s="180">
        <v>420529.95</v>
      </c>
      <c r="E1805" s="180">
        <v>1696407.38</v>
      </c>
      <c r="F1805" s="180">
        <v>56876</v>
      </c>
      <c r="G1805" s="180">
        <v>0</v>
      </c>
      <c r="H1805" s="180">
        <v>0</v>
      </c>
    </row>
    <row r="1806" spans="1:8" x14ac:dyDescent="0.2">
      <c r="A1806" s="180" t="s">
        <v>28</v>
      </c>
      <c r="B1806" s="180" t="s">
        <v>333</v>
      </c>
      <c r="C1806" s="180">
        <v>2248210</v>
      </c>
      <c r="D1806" s="180"/>
      <c r="E1806" s="180">
        <v>243467</v>
      </c>
      <c r="F1806" s="180">
        <v>0</v>
      </c>
      <c r="G1806" s="180">
        <v>0</v>
      </c>
      <c r="H1806" s="180">
        <v>0</v>
      </c>
    </row>
    <row r="1807" spans="1:8" x14ac:dyDescent="0.2">
      <c r="A1807" s="180" t="s">
        <v>28</v>
      </c>
      <c r="B1807" s="180" t="s">
        <v>334</v>
      </c>
      <c r="C1807" s="180">
        <v>60329</v>
      </c>
      <c r="D1807" s="180"/>
      <c r="E1807" s="180">
        <v>6533</v>
      </c>
      <c r="F1807" s="180">
        <v>0</v>
      </c>
      <c r="G1807" s="180">
        <v>0</v>
      </c>
      <c r="H1807" s="180">
        <v>0</v>
      </c>
    </row>
    <row r="1808" spans="1:8" x14ac:dyDescent="0.2">
      <c r="A1808" s="180" t="s">
        <v>28</v>
      </c>
      <c r="B1808" s="180" t="s">
        <v>335</v>
      </c>
      <c r="C1808" s="180">
        <v>184500</v>
      </c>
      <c r="D1808" s="180"/>
      <c r="E1808" s="180"/>
      <c r="F1808" s="180"/>
      <c r="G1808" s="180"/>
      <c r="H1808" s="180"/>
    </row>
    <row r="1809" spans="1:8" x14ac:dyDescent="0.2">
      <c r="A1809" s="180" t="s">
        <v>28</v>
      </c>
      <c r="B1809" s="180" t="s">
        <v>336</v>
      </c>
      <c r="C1809" s="180">
        <v>180000</v>
      </c>
      <c r="D1809" s="180"/>
      <c r="E1809" s="180"/>
      <c r="F1809" s="180"/>
      <c r="G1809" s="180"/>
      <c r="H1809" s="180"/>
    </row>
    <row r="1810" spans="1:8" x14ac:dyDescent="0.2">
      <c r="A1810" s="180" t="s">
        <v>28</v>
      </c>
      <c r="B1810" s="180" t="s">
        <v>337</v>
      </c>
      <c r="C1810" s="180">
        <v>8000</v>
      </c>
      <c r="D1810" s="180">
        <v>2000</v>
      </c>
      <c r="E1810" s="180">
        <v>1000</v>
      </c>
      <c r="F1810" s="180"/>
      <c r="G1810" s="180"/>
      <c r="H1810" s="180"/>
    </row>
    <row r="1811" spans="1:8" x14ac:dyDescent="0.2">
      <c r="A1811" s="180" t="s">
        <v>28</v>
      </c>
      <c r="B1811" s="180" t="s">
        <v>338</v>
      </c>
      <c r="C1811" s="180"/>
      <c r="D1811" s="180"/>
      <c r="E1811" s="180"/>
      <c r="F1811" s="180"/>
      <c r="G1811" s="180"/>
      <c r="H1811" s="180"/>
    </row>
    <row r="1812" spans="1:8" x14ac:dyDescent="0.2">
      <c r="A1812" s="180" t="s">
        <v>28</v>
      </c>
      <c r="B1812" s="180" t="s">
        <v>339</v>
      </c>
      <c r="C1812" s="180">
        <v>8000</v>
      </c>
      <c r="D1812" s="180">
        <v>350000</v>
      </c>
      <c r="E1812" s="180"/>
      <c r="F1812" s="180"/>
      <c r="G1812" s="180"/>
      <c r="H1812" s="180"/>
    </row>
    <row r="1813" spans="1:8" x14ac:dyDescent="0.2">
      <c r="A1813" s="180" t="s">
        <v>28</v>
      </c>
      <c r="B1813" s="180" t="s">
        <v>340</v>
      </c>
      <c r="C1813" s="180">
        <v>280000</v>
      </c>
      <c r="D1813" s="180"/>
      <c r="E1813" s="180"/>
      <c r="F1813" s="180"/>
      <c r="G1813" s="180"/>
      <c r="H1813" s="180"/>
    </row>
    <row r="1814" spans="1:8" x14ac:dyDescent="0.2">
      <c r="A1814" s="180" t="s">
        <v>28</v>
      </c>
      <c r="B1814" s="180" t="s">
        <v>341</v>
      </c>
      <c r="C1814" s="180"/>
      <c r="D1814" s="180"/>
      <c r="E1814" s="180"/>
      <c r="F1814" s="180"/>
      <c r="G1814" s="180"/>
      <c r="H1814" s="180"/>
    </row>
    <row r="1815" spans="1:8" x14ac:dyDescent="0.2">
      <c r="A1815" s="180" t="s">
        <v>28</v>
      </c>
      <c r="B1815" s="180" t="s">
        <v>342</v>
      </c>
      <c r="C1815" s="180">
        <v>2922928</v>
      </c>
      <c r="D1815" s="180"/>
      <c r="E1815" s="180"/>
      <c r="F1815" s="180"/>
      <c r="G1815" s="180"/>
      <c r="H1815" s="180"/>
    </row>
    <row r="1816" spans="1:8" x14ac:dyDescent="0.2">
      <c r="A1816" s="180" t="s">
        <v>28</v>
      </c>
      <c r="B1816" s="180" t="s">
        <v>343</v>
      </c>
      <c r="C1816" s="180">
        <v>10392</v>
      </c>
      <c r="D1816" s="180"/>
      <c r="E1816" s="180"/>
      <c r="F1816" s="180"/>
      <c r="G1816" s="180"/>
      <c r="H1816" s="180"/>
    </row>
    <row r="1817" spans="1:8" x14ac:dyDescent="0.2">
      <c r="A1817" s="180" t="s">
        <v>28</v>
      </c>
      <c r="B1817" s="180" t="s">
        <v>344</v>
      </c>
      <c r="C1817" s="180">
        <v>200000</v>
      </c>
      <c r="D1817" s="180"/>
      <c r="E1817" s="180"/>
      <c r="F1817" s="180"/>
      <c r="G1817" s="180"/>
      <c r="H1817" s="180"/>
    </row>
    <row r="1818" spans="1:8" x14ac:dyDescent="0.2">
      <c r="A1818" s="180" t="s">
        <v>28</v>
      </c>
      <c r="B1818" s="180" t="s">
        <v>475</v>
      </c>
      <c r="C1818" s="180">
        <v>10618</v>
      </c>
      <c r="D1818" s="180"/>
      <c r="E1818" s="180">
        <v>1142</v>
      </c>
      <c r="F1818" s="180">
        <v>0</v>
      </c>
      <c r="G1818" s="180">
        <v>0</v>
      </c>
      <c r="H1818" s="180">
        <v>0</v>
      </c>
    </row>
    <row r="1819" spans="1:8" x14ac:dyDescent="0.2">
      <c r="A1819" s="180" t="s">
        <v>28</v>
      </c>
      <c r="B1819" s="180" t="s">
        <v>332</v>
      </c>
      <c r="C1819" s="180">
        <v>110000</v>
      </c>
      <c r="D1819" s="180"/>
      <c r="E1819" s="180"/>
      <c r="F1819" s="180"/>
      <c r="G1819" s="180"/>
      <c r="H1819" s="180"/>
    </row>
    <row r="1820" spans="1:8" x14ac:dyDescent="0.2">
      <c r="A1820" s="180" t="s">
        <v>28</v>
      </c>
      <c r="B1820" s="180" t="s">
        <v>407</v>
      </c>
      <c r="C1820" s="180">
        <v>120000</v>
      </c>
      <c r="D1820" s="180"/>
      <c r="E1820" s="180"/>
      <c r="F1820" s="180"/>
      <c r="G1820" s="180"/>
      <c r="H1820" s="180"/>
    </row>
    <row r="1821" spans="1:8" x14ac:dyDescent="0.2">
      <c r="A1821" s="180" t="s">
        <v>28</v>
      </c>
      <c r="B1821" s="180" t="s">
        <v>345</v>
      </c>
      <c r="C1821" s="180">
        <v>6342977</v>
      </c>
      <c r="D1821" s="180">
        <v>352000</v>
      </c>
      <c r="E1821" s="180">
        <v>252142</v>
      </c>
      <c r="F1821" s="180">
        <v>0</v>
      </c>
      <c r="G1821" s="180">
        <v>0</v>
      </c>
      <c r="H1821" s="180">
        <v>0</v>
      </c>
    </row>
    <row r="1822" spans="1:8" x14ac:dyDescent="0.2">
      <c r="A1822" s="180" t="s">
        <v>28</v>
      </c>
      <c r="B1822" s="180" t="s">
        <v>346</v>
      </c>
      <c r="C1822" s="180"/>
      <c r="D1822" s="180"/>
      <c r="E1822" s="180"/>
      <c r="F1822" s="180"/>
      <c r="G1822" s="180"/>
      <c r="H1822" s="180"/>
    </row>
    <row r="1823" spans="1:8" x14ac:dyDescent="0.2">
      <c r="A1823" s="180" t="s">
        <v>28</v>
      </c>
      <c r="B1823" s="180" t="s">
        <v>446</v>
      </c>
      <c r="C1823" s="180">
        <v>20000</v>
      </c>
      <c r="D1823" s="180"/>
      <c r="E1823" s="180"/>
      <c r="F1823" s="180"/>
      <c r="G1823" s="180"/>
      <c r="H1823" s="180"/>
    </row>
    <row r="1824" spans="1:8" x14ac:dyDescent="0.2">
      <c r="A1824" s="180" t="s">
        <v>28</v>
      </c>
      <c r="B1824" s="180" t="s">
        <v>347</v>
      </c>
      <c r="C1824" s="180">
        <v>2000</v>
      </c>
      <c r="D1824" s="180"/>
      <c r="E1824" s="180"/>
      <c r="F1824" s="180"/>
      <c r="G1824" s="180"/>
      <c r="H1824" s="180"/>
    </row>
    <row r="1825" spans="1:8" x14ac:dyDescent="0.2">
      <c r="A1825" s="180" t="s">
        <v>28</v>
      </c>
      <c r="B1825" s="180" t="s">
        <v>348</v>
      </c>
      <c r="C1825" s="180">
        <v>6364977</v>
      </c>
      <c r="D1825" s="180">
        <v>352000</v>
      </c>
      <c r="E1825" s="180">
        <v>252142</v>
      </c>
      <c r="F1825" s="180">
        <v>0</v>
      </c>
      <c r="G1825" s="180">
        <v>0</v>
      </c>
      <c r="H1825" s="180">
        <v>0</v>
      </c>
    </row>
    <row r="1826" spans="1:8" x14ac:dyDescent="0.2">
      <c r="A1826" s="180" t="s">
        <v>28</v>
      </c>
      <c r="B1826" s="180" t="s">
        <v>349</v>
      </c>
      <c r="C1826" s="180">
        <v>1079138.83</v>
      </c>
      <c r="D1826" s="180">
        <v>81858.059999999939</v>
      </c>
      <c r="E1826" s="180">
        <v>228115.05000000005</v>
      </c>
      <c r="F1826" s="180">
        <v>0</v>
      </c>
      <c r="G1826" s="180">
        <v>0</v>
      </c>
      <c r="H1826" s="180">
        <v>0</v>
      </c>
    </row>
    <row r="1827" spans="1:8" x14ac:dyDescent="0.2">
      <c r="A1827" s="180" t="s">
        <v>28</v>
      </c>
      <c r="B1827" s="180" t="s">
        <v>350</v>
      </c>
      <c r="C1827" s="180">
        <v>7444115.8300000001</v>
      </c>
      <c r="D1827" s="180">
        <v>433858.05999999994</v>
      </c>
      <c r="E1827" s="180">
        <v>480257.0500000001</v>
      </c>
      <c r="F1827" s="180">
        <v>0</v>
      </c>
      <c r="G1827" s="180">
        <v>0</v>
      </c>
      <c r="H1827" s="180">
        <v>0</v>
      </c>
    </row>
    <row r="1828" spans="1:8" x14ac:dyDescent="0.2">
      <c r="A1828" s="180" t="s">
        <v>28</v>
      </c>
      <c r="B1828" s="180" t="s">
        <v>376</v>
      </c>
      <c r="C1828" s="180"/>
      <c r="D1828" s="180"/>
      <c r="E1828" s="180"/>
      <c r="F1828" s="180"/>
      <c r="G1828" s="180"/>
      <c r="H1828" s="180"/>
    </row>
    <row r="1829" spans="1:8" x14ac:dyDescent="0.2">
      <c r="A1829" s="180" t="s">
        <v>28</v>
      </c>
      <c r="B1829" s="180" t="s">
        <v>377</v>
      </c>
      <c r="C1829" s="180">
        <v>4100000</v>
      </c>
      <c r="D1829" s="180">
        <v>360000</v>
      </c>
      <c r="E1829" s="180">
        <v>200000</v>
      </c>
      <c r="F1829" s="180"/>
      <c r="G1829" s="180"/>
      <c r="H1829" s="180"/>
    </row>
    <row r="1830" spans="1:8" x14ac:dyDescent="0.2">
      <c r="A1830" s="180" t="s">
        <v>28</v>
      </c>
      <c r="B1830" s="180" t="s">
        <v>352</v>
      </c>
      <c r="C1830" s="180">
        <v>225000</v>
      </c>
      <c r="D1830" s="180"/>
      <c r="E1830" s="180"/>
      <c r="F1830" s="180"/>
      <c r="G1830" s="180"/>
      <c r="H1830" s="180"/>
    </row>
    <row r="1831" spans="1:8" x14ac:dyDescent="0.2">
      <c r="A1831" s="180" t="s">
        <v>28</v>
      </c>
      <c r="B1831" s="180" t="s">
        <v>353</v>
      </c>
      <c r="C1831" s="180">
        <v>325000</v>
      </c>
      <c r="D1831" s="180"/>
      <c r="E1831" s="180"/>
      <c r="F1831" s="180"/>
      <c r="G1831" s="180"/>
      <c r="H1831" s="180"/>
    </row>
    <row r="1832" spans="1:8" x14ac:dyDescent="0.2">
      <c r="A1832" s="180" t="s">
        <v>28</v>
      </c>
      <c r="B1832" s="180" t="s">
        <v>354</v>
      </c>
      <c r="C1832" s="180">
        <v>390000</v>
      </c>
      <c r="D1832" s="180"/>
      <c r="E1832" s="180"/>
      <c r="F1832" s="180"/>
      <c r="G1832" s="180"/>
      <c r="H1832" s="180"/>
    </row>
    <row r="1833" spans="1:8" x14ac:dyDescent="0.2">
      <c r="A1833" s="180" t="s">
        <v>28</v>
      </c>
      <c r="B1833" s="180" t="s">
        <v>408</v>
      </c>
      <c r="C1833" s="180">
        <v>430000</v>
      </c>
      <c r="D1833" s="180"/>
      <c r="E1833" s="180"/>
      <c r="F1833" s="180"/>
      <c r="G1833" s="180"/>
      <c r="H1833" s="180"/>
    </row>
    <row r="1834" spans="1:8" x14ac:dyDescent="0.2">
      <c r="A1834" s="180" t="s">
        <v>28</v>
      </c>
      <c r="B1834" s="180" t="s">
        <v>423</v>
      </c>
      <c r="C1834" s="180">
        <v>185000</v>
      </c>
      <c r="D1834" s="180"/>
      <c r="E1834" s="180"/>
      <c r="F1834" s="180"/>
      <c r="G1834" s="180"/>
      <c r="H1834" s="180"/>
    </row>
    <row r="1835" spans="1:8" x14ac:dyDescent="0.2">
      <c r="A1835" s="180" t="s">
        <v>28</v>
      </c>
      <c r="B1835" s="180" t="s">
        <v>355</v>
      </c>
      <c r="C1835" s="180">
        <v>540000</v>
      </c>
      <c r="D1835" s="180"/>
      <c r="E1835" s="180">
        <v>200000</v>
      </c>
      <c r="F1835" s="180"/>
      <c r="G1835" s="180"/>
      <c r="H1835" s="180"/>
    </row>
    <row r="1836" spans="1:8" x14ac:dyDescent="0.2">
      <c r="A1836" s="180" t="s">
        <v>28</v>
      </c>
      <c r="B1836" s="180" t="s">
        <v>356</v>
      </c>
      <c r="C1836" s="180">
        <v>360000</v>
      </c>
      <c r="D1836" s="180"/>
      <c r="E1836" s="180">
        <v>35000</v>
      </c>
      <c r="F1836" s="180"/>
      <c r="G1836" s="180"/>
      <c r="H1836" s="180"/>
    </row>
    <row r="1837" spans="1:8" x14ac:dyDescent="0.2">
      <c r="A1837" s="180" t="s">
        <v>28</v>
      </c>
      <c r="B1837" s="180" t="s">
        <v>409</v>
      </c>
      <c r="C1837" s="180"/>
      <c r="D1837" s="180"/>
      <c r="E1837" s="180"/>
      <c r="F1837" s="180"/>
      <c r="G1837" s="180"/>
      <c r="H1837" s="180"/>
    </row>
    <row r="1838" spans="1:8" x14ac:dyDescent="0.2">
      <c r="A1838" s="180" t="s">
        <v>28</v>
      </c>
      <c r="B1838" s="180" t="s">
        <v>378</v>
      </c>
      <c r="C1838" s="180"/>
      <c r="D1838" s="180"/>
      <c r="E1838" s="180"/>
      <c r="F1838" s="180"/>
      <c r="G1838" s="180"/>
      <c r="H1838" s="180"/>
    </row>
    <row r="1839" spans="1:8" x14ac:dyDescent="0.2">
      <c r="A1839" s="180" t="s">
        <v>28</v>
      </c>
      <c r="B1839" s="180" t="s">
        <v>360</v>
      </c>
      <c r="C1839" s="180"/>
      <c r="D1839" s="180"/>
      <c r="E1839" s="180"/>
      <c r="F1839" s="180"/>
      <c r="G1839" s="180"/>
      <c r="H1839" s="180"/>
    </row>
    <row r="1840" spans="1:8" x14ac:dyDescent="0.2">
      <c r="A1840" s="180" t="s">
        <v>28</v>
      </c>
      <c r="B1840" s="180" t="s">
        <v>379</v>
      </c>
      <c r="C1840" s="180"/>
      <c r="D1840" s="180"/>
      <c r="E1840" s="180"/>
      <c r="F1840" s="180"/>
      <c r="G1840" s="180"/>
      <c r="H1840" s="180"/>
    </row>
    <row r="1841" spans="1:8" x14ac:dyDescent="0.2">
      <c r="A1841" s="180" t="s">
        <v>28</v>
      </c>
      <c r="B1841" s="180" t="s">
        <v>362</v>
      </c>
      <c r="C1841" s="180">
        <v>223978</v>
      </c>
      <c r="D1841" s="180"/>
      <c r="E1841" s="180"/>
      <c r="F1841" s="180"/>
      <c r="G1841" s="180"/>
      <c r="H1841" s="180"/>
    </row>
    <row r="1842" spans="1:8" x14ac:dyDescent="0.2">
      <c r="A1842" s="180" t="s">
        <v>28</v>
      </c>
      <c r="B1842" s="180" t="s">
        <v>365</v>
      </c>
      <c r="C1842" s="180">
        <v>6778978</v>
      </c>
      <c r="D1842" s="180">
        <v>360000</v>
      </c>
      <c r="E1842" s="180">
        <v>435000</v>
      </c>
      <c r="F1842" s="180">
        <v>0</v>
      </c>
      <c r="G1842" s="180">
        <v>0</v>
      </c>
      <c r="H1842" s="180">
        <v>0</v>
      </c>
    </row>
    <row r="1843" spans="1:8" x14ac:dyDescent="0.2">
      <c r="A1843" s="180" t="s">
        <v>28</v>
      </c>
      <c r="B1843" s="180" t="s">
        <v>447</v>
      </c>
      <c r="C1843" s="180"/>
      <c r="D1843" s="180"/>
      <c r="E1843" s="180"/>
      <c r="F1843" s="180"/>
      <c r="G1843" s="180"/>
      <c r="H1843" s="180"/>
    </row>
    <row r="1844" spans="1:8" x14ac:dyDescent="0.2">
      <c r="A1844" s="180" t="s">
        <v>28</v>
      </c>
      <c r="B1844" s="180" t="s">
        <v>366</v>
      </c>
      <c r="C1844" s="180">
        <v>6778978</v>
      </c>
      <c r="D1844" s="180">
        <v>360000</v>
      </c>
      <c r="E1844" s="180">
        <v>435000</v>
      </c>
      <c r="F1844" s="180">
        <v>0</v>
      </c>
      <c r="G1844" s="180">
        <v>0</v>
      </c>
      <c r="H1844" s="180">
        <v>0</v>
      </c>
    </row>
    <row r="1845" spans="1:8" x14ac:dyDescent="0.2">
      <c r="A1845" s="180" t="s">
        <v>28</v>
      </c>
      <c r="B1845" s="180" t="s">
        <v>367</v>
      </c>
      <c r="C1845" s="180">
        <v>665137.83000000007</v>
      </c>
      <c r="D1845" s="180">
        <v>73858.059999999939</v>
      </c>
      <c r="E1845" s="180">
        <v>45257.050000000047</v>
      </c>
      <c r="F1845" s="180">
        <v>0</v>
      </c>
      <c r="G1845" s="180">
        <v>0</v>
      </c>
      <c r="H1845" s="180">
        <v>0</v>
      </c>
    </row>
    <row r="1846" spans="1:8" x14ac:dyDescent="0.2">
      <c r="A1846" s="180" t="s">
        <v>28</v>
      </c>
      <c r="B1846" s="180" t="s">
        <v>368</v>
      </c>
      <c r="C1846" s="180">
        <v>7444115.8300000001</v>
      </c>
      <c r="D1846" s="180">
        <v>433858.05999999994</v>
      </c>
      <c r="E1846" s="180">
        <v>480257.0500000001</v>
      </c>
      <c r="F1846" s="180">
        <v>0</v>
      </c>
      <c r="G1846" s="180">
        <v>0</v>
      </c>
      <c r="H1846" s="180">
        <v>0</v>
      </c>
    </row>
    <row r="1847" spans="1:8" x14ac:dyDescent="0.2">
      <c r="A1847" s="180" t="s">
        <v>29</v>
      </c>
      <c r="B1847" s="180" t="s">
        <v>333</v>
      </c>
      <c r="C1847" s="180">
        <v>1855734</v>
      </c>
      <c r="D1847" s="180"/>
      <c r="E1847" s="180">
        <v>244143</v>
      </c>
      <c r="F1847" s="180">
        <v>0</v>
      </c>
      <c r="G1847" s="180">
        <v>0</v>
      </c>
      <c r="H1847" s="180">
        <v>0</v>
      </c>
    </row>
    <row r="1848" spans="1:8" x14ac:dyDescent="0.2">
      <c r="A1848" s="180" t="s">
        <v>29</v>
      </c>
      <c r="B1848" s="180" t="s">
        <v>334</v>
      </c>
      <c r="C1848" s="180">
        <v>44436</v>
      </c>
      <c r="D1848" s="180"/>
      <c r="E1848" s="180">
        <v>5857</v>
      </c>
      <c r="F1848" s="180">
        <v>0</v>
      </c>
      <c r="G1848" s="180">
        <v>0</v>
      </c>
      <c r="H1848" s="180">
        <v>0</v>
      </c>
    </row>
    <row r="1849" spans="1:8" x14ac:dyDescent="0.2">
      <c r="A1849" s="180" t="s">
        <v>29</v>
      </c>
      <c r="B1849" s="180" t="s">
        <v>335</v>
      </c>
      <c r="C1849" s="180">
        <v>141990</v>
      </c>
      <c r="D1849" s="180"/>
      <c r="E1849" s="180"/>
      <c r="F1849" s="180"/>
      <c r="G1849" s="180"/>
      <c r="H1849" s="180"/>
    </row>
    <row r="1850" spans="1:8" x14ac:dyDescent="0.2">
      <c r="A1850" s="180" t="s">
        <v>29</v>
      </c>
      <c r="B1850" s="180" t="s">
        <v>336</v>
      </c>
      <c r="C1850" s="180">
        <v>170000</v>
      </c>
      <c r="D1850" s="180"/>
      <c r="E1850" s="180"/>
      <c r="F1850" s="180"/>
      <c r="G1850" s="180"/>
      <c r="H1850" s="180"/>
    </row>
    <row r="1851" spans="1:8" x14ac:dyDescent="0.2">
      <c r="A1851" s="180" t="s">
        <v>29</v>
      </c>
      <c r="B1851" s="180" t="s">
        <v>337</v>
      </c>
      <c r="C1851" s="180">
        <v>8000</v>
      </c>
      <c r="D1851" s="180">
        <v>1000</v>
      </c>
      <c r="E1851" s="180">
        <v>0</v>
      </c>
      <c r="F1851" s="180"/>
      <c r="G1851" s="180"/>
      <c r="H1851" s="180"/>
    </row>
    <row r="1852" spans="1:8" x14ac:dyDescent="0.2">
      <c r="A1852" s="180" t="s">
        <v>29</v>
      </c>
      <c r="B1852" s="180" t="s">
        <v>338</v>
      </c>
      <c r="C1852" s="180"/>
      <c r="D1852" s="180"/>
      <c r="E1852" s="180"/>
      <c r="F1852" s="180"/>
      <c r="G1852" s="180"/>
      <c r="H1852" s="180"/>
    </row>
    <row r="1853" spans="1:8" x14ac:dyDescent="0.2">
      <c r="A1853" s="180" t="s">
        <v>29</v>
      </c>
      <c r="B1853" s="180" t="s">
        <v>339</v>
      </c>
      <c r="C1853" s="180">
        <v>23000</v>
      </c>
      <c r="D1853" s="180">
        <v>140000</v>
      </c>
      <c r="E1853" s="180"/>
      <c r="F1853" s="180"/>
      <c r="G1853" s="180"/>
      <c r="H1853" s="180"/>
    </row>
    <row r="1854" spans="1:8" x14ac:dyDescent="0.2">
      <c r="A1854" s="180" t="s">
        <v>29</v>
      </c>
      <c r="B1854" s="180" t="s">
        <v>340</v>
      </c>
      <c r="C1854" s="180">
        <v>300000</v>
      </c>
      <c r="D1854" s="180">
        <v>21000</v>
      </c>
      <c r="E1854" s="180">
        <v>10000</v>
      </c>
      <c r="F1854" s="180"/>
      <c r="G1854" s="180"/>
      <c r="H1854" s="180"/>
    </row>
    <row r="1855" spans="1:8" x14ac:dyDescent="0.2">
      <c r="A1855" s="180" t="s">
        <v>29</v>
      </c>
      <c r="B1855" s="180" t="s">
        <v>341</v>
      </c>
      <c r="C1855" s="180"/>
      <c r="D1855" s="180"/>
      <c r="E1855" s="180"/>
      <c r="F1855" s="180"/>
      <c r="G1855" s="180"/>
      <c r="H1855" s="180"/>
    </row>
    <row r="1856" spans="1:8" x14ac:dyDescent="0.2">
      <c r="A1856" s="180" t="s">
        <v>29</v>
      </c>
      <c r="B1856" s="180" t="s">
        <v>342</v>
      </c>
      <c r="C1856" s="180">
        <v>3261820</v>
      </c>
      <c r="D1856" s="180"/>
      <c r="E1856" s="180"/>
      <c r="F1856" s="180"/>
      <c r="G1856" s="180"/>
      <c r="H1856" s="180"/>
    </row>
    <row r="1857" spans="1:8" x14ac:dyDescent="0.2">
      <c r="A1857" s="180" t="s">
        <v>29</v>
      </c>
      <c r="B1857" s="180" t="s">
        <v>343</v>
      </c>
      <c r="C1857" s="180">
        <v>15932</v>
      </c>
      <c r="D1857" s="180"/>
      <c r="E1857" s="180"/>
      <c r="F1857" s="180"/>
      <c r="G1857" s="180"/>
      <c r="H1857" s="180"/>
    </row>
    <row r="1858" spans="1:8" x14ac:dyDescent="0.2">
      <c r="A1858" s="180" t="s">
        <v>29</v>
      </c>
      <c r="B1858" s="180" t="s">
        <v>344</v>
      </c>
      <c r="C1858" s="180"/>
      <c r="D1858" s="180"/>
      <c r="E1858" s="180">
        <v>60</v>
      </c>
      <c r="F1858" s="180"/>
      <c r="G1858" s="180"/>
      <c r="H1858" s="180"/>
    </row>
    <row r="1859" spans="1:8" x14ac:dyDescent="0.2">
      <c r="A1859" s="180" t="s">
        <v>29</v>
      </c>
      <c r="B1859" s="180" t="s">
        <v>475</v>
      </c>
      <c r="C1859" s="180">
        <v>29030</v>
      </c>
      <c r="D1859" s="180"/>
      <c r="E1859" s="180">
        <v>3827</v>
      </c>
      <c r="F1859" s="180">
        <v>0</v>
      </c>
      <c r="G1859" s="180">
        <v>0</v>
      </c>
      <c r="H1859" s="180">
        <v>0</v>
      </c>
    </row>
    <row r="1860" spans="1:8" x14ac:dyDescent="0.2">
      <c r="A1860" s="180" t="s">
        <v>29</v>
      </c>
      <c r="B1860" s="180" t="s">
        <v>332</v>
      </c>
      <c r="C1860" s="180"/>
      <c r="D1860" s="180"/>
      <c r="E1860" s="180"/>
      <c r="F1860" s="180"/>
      <c r="G1860" s="180"/>
      <c r="H1860" s="180"/>
    </row>
    <row r="1861" spans="1:8" x14ac:dyDescent="0.2">
      <c r="A1861" s="180" t="s">
        <v>29</v>
      </c>
      <c r="B1861" s="180" t="s">
        <v>407</v>
      </c>
      <c r="C1861" s="180"/>
      <c r="D1861" s="180"/>
      <c r="E1861" s="180"/>
      <c r="F1861" s="180"/>
      <c r="G1861" s="180"/>
      <c r="H1861" s="180"/>
    </row>
    <row r="1862" spans="1:8" x14ac:dyDescent="0.2">
      <c r="A1862" s="180" t="s">
        <v>29</v>
      </c>
      <c r="B1862" s="180" t="s">
        <v>345</v>
      </c>
      <c r="C1862" s="180">
        <v>5849942</v>
      </c>
      <c r="D1862" s="180">
        <v>162000</v>
      </c>
      <c r="E1862" s="180">
        <v>263887</v>
      </c>
      <c r="F1862" s="180">
        <v>0</v>
      </c>
      <c r="G1862" s="180">
        <v>0</v>
      </c>
      <c r="H1862" s="180">
        <v>0</v>
      </c>
    </row>
    <row r="1863" spans="1:8" x14ac:dyDescent="0.2">
      <c r="A1863" s="180" t="s">
        <v>29</v>
      </c>
      <c r="B1863" s="180" t="s">
        <v>346</v>
      </c>
      <c r="C1863" s="180"/>
      <c r="D1863" s="180"/>
      <c r="E1863" s="180"/>
      <c r="F1863" s="180"/>
      <c r="G1863" s="180"/>
      <c r="H1863" s="180"/>
    </row>
    <row r="1864" spans="1:8" x14ac:dyDescent="0.2">
      <c r="A1864" s="180" t="s">
        <v>29</v>
      </c>
      <c r="B1864" s="180" t="s">
        <v>446</v>
      </c>
      <c r="C1864" s="180"/>
      <c r="D1864" s="180"/>
      <c r="E1864" s="180"/>
      <c r="F1864" s="180"/>
      <c r="G1864" s="180"/>
      <c r="H1864" s="180"/>
    </row>
    <row r="1865" spans="1:8" x14ac:dyDescent="0.2">
      <c r="A1865" s="180" t="s">
        <v>29</v>
      </c>
      <c r="B1865" s="180" t="s">
        <v>347</v>
      </c>
      <c r="C1865" s="180"/>
      <c r="D1865" s="180"/>
      <c r="E1865" s="180"/>
      <c r="F1865" s="180"/>
      <c r="G1865" s="180"/>
      <c r="H1865" s="180"/>
    </row>
    <row r="1866" spans="1:8" x14ac:dyDescent="0.2">
      <c r="A1866" s="180" t="s">
        <v>29</v>
      </c>
      <c r="B1866" s="180" t="s">
        <v>348</v>
      </c>
      <c r="C1866" s="180">
        <v>5849942</v>
      </c>
      <c r="D1866" s="180">
        <v>162000</v>
      </c>
      <c r="E1866" s="180">
        <v>263887</v>
      </c>
      <c r="F1866" s="180">
        <v>0</v>
      </c>
      <c r="G1866" s="180">
        <v>0</v>
      </c>
      <c r="H1866" s="180">
        <v>0</v>
      </c>
    </row>
    <row r="1867" spans="1:8" x14ac:dyDescent="0.2">
      <c r="A1867" s="180" t="s">
        <v>29</v>
      </c>
      <c r="B1867" s="180" t="s">
        <v>349</v>
      </c>
      <c r="C1867" s="180">
        <v>1779696.6099999985</v>
      </c>
      <c r="D1867" s="180">
        <v>96601.649999999965</v>
      </c>
      <c r="E1867" s="180">
        <v>279270.17000000004</v>
      </c>
      <c r="F1867" s="180">
        <v>0</v>
      </c>
      <c r="G1867" s="180">
        <v>0</v>
      </c>
      <c r="H1867" s="180">
        <v>0</v>
      </c>
    </row>
    <row r="1868" spans="1:8" x14ac:dyDescent="0.2">
      <c r="A1868" s="180" t="s">
        <v>29</v>
      </c>
      <c r="B1868" s="180" t="s">
        <v>350</v>
      </c>
      <c r="C1868" s="180">
        <v>7629638.6099999985</v>
      </c>
      <c r="D1868" s="180">
        <v>258601.64999999997</v>
      </c>
      <c r="E1868" s="180">
        <v>543157.17000000004</v>
      </c>
      <c r="F1868" s="180">
        <v>0</v>
      </c>
      <c r="G1868" s="180">
        <v>0</v>
      </c>
      <c r="H1868" s="180">
        <v>0</v>
      </c>
    </row>
    <row r="1869" spans="1:8" x14ac:dyDescent="0.2">
      <c r="A1869" s="180" t="s">
        <v>29</v>
      </c>
      <c r="B1869" s="180" t="s">
        <v>376</v>
      </c>
      <c r="C1869" s="180"/>
      <c r="D1869" s="180"/>
      <c r="E1869" s="180"/>
      <c r="F1869" s="180"/>
      <c r="G1869" s="180"/>
      <c r="H1869" s="180"/>
    </row>
    <row r="1870" spans="1:8" x14ac:dyDescent="0.2">
      <c r="A1870" s="180" t="s">
        <v>29</v>
      </c>
      <c r="B1870" s="180" t="s">
        <v>377</v>
      </c>
      <c r="C1870" s="180">
        <v>4250000</v>
      </c>
      <c r="D1870" s="180">
        <v>164000</v>
      </c>
      <c r="E1870" s="180">
        <v>68000</v>
      </c>
      <c r="F1870" s="180"/>
      <c r="G1870" s="180"/>
      <c r="H1870" s="180"/>
    </row>
    <row r="1871" spans="1:8" x14ac:dyDescent="0.2">
      <c r="A1871" s="180" t="s">
        <v>29</v>
      </c>
      <c r="B1871" s="180" t="s">
        <v>352</v>
      </c>
      <c r="C1871" s="180">
        <v>82000</v>
      </c>
      <c r="D1871" s="180"/>
      <c r="E1871" s="180"/>
      <c r="F1871" s="180"/>
      <c r="G1871" s="180"/>
      <c r="H1871" s="180"/>
    </row>
    <row r="1872" spans="1:8" x14ac:dyDescent="0.2">
      <c r="A1872" s="180" t="s">
        <v>29</v>
      </c>
      <c r="B1872" s="180" t="s">
        <v>353</v>
      </c>
      <c r="C1872" s="180">
        <v>50719</v>
      </c>
      <c r="D1872" s="180"/>
      <c r="E1872" s="180"/>
      <c r="F1872" s="180"/>
      <c r="G1872" s="180"/>
      <c r="H1872" s="180"/>
    </row>
    <row r="1873" spans="1:8" x14ac:dyDescent="0.2">
      <c r="A1873" s="180" t="s">
        <v>29</v>
      </c>
      <c r="B1873" s="180" t="s">
        <v>354</v>
      </c>
      <c r="C1873" s="180">
        <v>335000</v>
      </c>
      <c r="D1873" s="180"/>
      <c r="E1873" s="180">
        <v>180000</v>
      </c>
      <c r="F1873" s="180"/>
      <c r="G1873" s="180"/>
      <c r="H1873" s="180"/>
    </row>
    <row r="1874" spans="1:8" x14ac:dyDescent="0.2">
      <c r="A1874" s="180" t="s">
        <v>29</v>
      </c>
      <c r="B1874" s="180" t="s">
        <v>408</v>
      </c>
      <c r="C1874" s="180">
        <v>335000</v>
      </c>
      <c r="D1874" s="180"/>
      <c r="E1874" s="180"/>
      <c r="F1874" s="180"/>
      <c r="G1874" s="180"/>
      <c r="H1874" s="180"/>
    </row>
    <row r="1875" spans="1:8" x14ac:dyDescent="0.2">
      <c r="A1875" s="180" t="s">
        <v>29</v>
      </c>
      <c r="B1875" s="180" t="s">
        <v>423</v>
      </c>
      <c r="C1875" s="180">
        <v>64000</v>
      </c>
      <c r="D1875" s="180"/>
      <c r="E1875" s="180"/>
      <c r="F1875" s="180"/>
      <c r="G1875" s="180"/>
      <c r="H1875" s="180"/>
    </row>
    <row r="1876" spans="1:8" x14ac:dyDescent="0.2">
      <c r="A1876" s="180" t="s">
        <v>29</v>
      </c>
      <c r="B1876" s="180" t="s">
        <v>355</v>
      </c>
      <c r="C1876" s="180">
        <v>435000</v>
      </c>
      <c r="D1876" s="180"/>
      <c r="E1876" s="180"/>
      <c r="F1876" s="180"/>
      <c r="G1876" s="180"/>
      <c r="H1876" s="180"/>
    </row>
    <row r="1877" spans="1:8" x14ac:dyDescent="0.2">
      <c r="A1877" s="180" t="s">
        <v>29</v>
      </c>
      <c r="B1877" s="180" t="s">
        <v>356</v>
      </c>
      <c r="C1877" s="180">
        <v>225000</v>
      </c>
      <c r="D1877" s="180"/>
      <c r="E1877" s="180"/>
      <c r="F1877" s="180"/>
      <c r="G1877" s="180"/>
      <c r="H1877" s="180"/>
    </row>
    <row r="1878" spans="1:8" x14ac:dyDescent="0.2">
      <c r="A1878" s="180" t="s">
        <v>29</v>
      </c>
      <c r="B1878" s="180" t="s">
        <v>409</v>
      </c>
      <c r="C1878" s="180"/>
      <c r="D1878" s="180"/>
      <c r="E1878" s="180"/>
      <c r="F1878" s="180"/>
      <c r="G1878" s="180"/>
      <c r="H1878" s="180"/>
    </row>
    <row r="1879" spans="1:8" x14ac:dyDescent="0.2">
      <c r="A1879" s="180" t="s">
        <v>29</v>
      </c>
      <c r="B1879" s="180" t="s">
        <v>378</v>
      </c>
      <c r="C1879" s="180"/>
      <c r="D1879" s="180"/>
      <c r="E1879" s="180"/>
      <c r="F1879" s="180"/>
      <c r="G1879" s="180"/>
      <c r="H1879" s="180"/>
    </row>
    <row r="1880" spans="1:8" x14ac:dyDescent="0.2">
      <c r="A1880" s="180" t="s">
        <v>29</v>
      </c>
      <c r="B1880" s="180" t="s">
        <v>360</v>
      </c>
      <c r="C1880" s="180"/>
      <c r="D1880" s="180"/>
      <c r="E1880" s="180"/>
      <c r="F1880" s="180"/>
      <c r="G1880" s="180"/>
      <c r="H1880" s="180"/>
    </row>
    <row r="1881" spans="1:8" x14ac:dyDescent="0.2">
      <c r="A1881" s="180" t="s">
        <v>29</v>
      </c>
      <c r="B1881" s="180" t="s">
        <v>379</v>
      </c>
      <c r="C1881" s="180"/>
      <c r="D1881" s="180"/>
      <c r="E1881" s="180"/>
      <c r="F1881" s="180"/>
      <c r="G1881" s="180"/>
      <c r="H1881" s="180"/>
    </row>
    <row r="1882" spans="1:8" x14ac:dyDescent="0.2">
      <c r="A1882" s="180" t="s">
        <v>29</v>
      </c>
      <c r="B1882" s="180" t="s">
        <v>362</v>
      </c>
      <c r="C1882" s="180">
        <v>237926</v>
      </c>
      <c r="D1882" s="180"/>
      <c r="E1882" s="180"/>
      <c r="F1882" s="180"/>
      <c r="G1882" s="180"/>
      <c r="H1882" s="180"/>
    </row>
    <row r="1883" spans="1:8" x14ac:dyDescent="0.2">
      <c r="A1883" s="180" t="s">
        <v>29</v>
      </c>
      <c r="B1883" s="180" t="s">
        <v>365</v>
      </c>
      <c r="C1883" s="180">
        <v>6014645</v>
      </c>
      <c r="D1883" s="180">
        <v>164000</v>
      </c>
      <c r="E1883" s="180">
        <v>248000</v>
      </c>
      <c r="F1883" s="180">
        <v>0</v>
      </c>
      <c r="G1883" s="180">
        <v>0</v>
      </c>
      <c r="H1883" s="180">
        <v>0</v>
      </c>
    </row>
    <row r="1884" spans="1:8" x14ac:dyDescent="0.2">
      <c r="A1884" s="180" t="s">
        <v>29</v>
      </c>
      <c r="B1884" s="180" t="s">
        <v>447</v>
      </c>
      <c r="C1884" s="180"/>
      <c r="D1884" s="180"/>
      <c r="E1884" s="180"/>
      <c r="F1884" s="180"/>
      <c r="G1884" s="180"/>
      <c r="H1884" s="180"/>
    </row>
    <row r="1885" spans="1:8" x14ac:dyDescent="0.2">
      <c r="A1885" s="180" t="s">
        <v>29</v>
      </c>
      <c r="B1885" s="180" t="s">
        <v>366</v>
      </c>
      <c r="C1885" s="180">
        <v>6014645</v>
      </c>
      <c r="D1885" s="180">
        <v>164000</v>
      </c>
      <c r="E1885" s="180">
        <v>248000</v>
      </c>
      <c r="F1885" s="180">
        <v>0</v>
      </c>
      <c r="G1885" s="180">
        <v>0</v>
      </c>
      <c r="H1885" s="180">
        <v>0</v>
      </c>
    </row>
    <row r="1886" spans="1:8" x14ac:dyDescent="0.2">
      <c r="A1886" s="180" t="s">
        <v>29</v>
      </c>
      <c r="B1886" s="180" t="s">
        <v>367</v>
      </c>
      <c r="C1886" s="180">
        <v>1614993.6099999985</v>
      </c>
      <c r="D1886" s="180">
        <v>94601.649999999965</v>
      </c>
      <c r="E1886" s="180">
        <v>295157.17000000004</v>
      </c>
      <c r="F1886" s="180">
        <v>0</v>
      </c>
      <c r="G1886" s="180">
        <v>0</v>
      </c>
      <c r="H1886" s="180">
        <v>0</v>
      </c>
    </row>
    <row r="1887" spans="1:8" x14ac:dyDescent="0.2">
      <c r="A1887" s="180" t="s">
        <v>29</v>
      </c>
      <c r="B1887" s="180" t="s">
        <v>368</v>
      </c>
      <c r="C1887" s="180">
        <v>7629638.6099999985</v>
      </c>
      <c r="D1887" s="180">
        <v>258601.64999999997</v>
      </c>
      <c r="E1887" s="180">
        <v>543157.17000000004</v>
      </c>
      <c r="F1887" s="180">
        <v>0</v>
      </c>
      <c r="G1887" s="180">
        <v>0</v>
      </c>
      <c r="H1887" s="180">
        <v>0</v>
      </c>
    </row>
    <row r="1888" spans="1:8" x14ac:dyDescent="0.2">
      <c r="A1888" s="180" t="s">
        <v>30</v>
      </c>
      <c r="B1888" s="180" t="s">
        <v>333</v>
      </c>
      <c r="C1888" s="180">
        <v>2965932</v>
      </c>
      <c r="D1888" s="180"/>
      <c r="E1888" s="180">
        <v>99271</v>
      </c>
      <c r="F1888" s="180">
        <v>0</v>
      </c>
      <c r="G1888" s="180">
        <v>0</v>
      </c>
      <c r="H1888" s="180">
        <v>0</v>
      </c>
    </row>
    <row r="1889" spans="1:8" x14ac:dyDescent="0.2">
      <c r="A1889" s="180" t="s">
        <v>30</v>
      </c>
      <c r="B1889" s="180" t="s">
        <v>334</v>
      </c>
      <c r="C1889" s="180">
        <v>21691</v>
      </c>
      <c r="D1889" s="180"/>
      <c r="E1889" s="180">
        <v>729</v>
      </c>
      <c r="F1889" s="180">
        <v>0</v>
      </c>
      <c r="G1889" s="180">
        <v>0</v>
      </c>
      <c r="H1889" s="180">
        <v>0</v>
      </c>
    </row>
    <row r="1890" spans="1:8" x14ac:dyDescent="0.2">
      <c r="A1890" s="180" t="s">
        <v>30</v>
      </c>
      <c r="B1890" s="180" t="s">
        <v>335</v>
      </c>
      <c r="C1890" s="180">
        <v>0</v>
      </c>
      <c r="D1890" s="180"/>
      <c r="E1890" s="180"/>
      <c r="F1890" s="180"/>
      <c r="G1890" s="180"/>
      <c r="H1890" s="180"/>
    </row>
    <row r="1891" spans="1:8" x14ac:dyDescent="0.2">
      <c r="A1891" s="180" t="s">
        <v>30</v>
      </c>
      <c r="B1891" s="180" t="s">
        <v>336</v>
      </c>
      <c r="C1891" s="180">
        <v>730552</v>
      </c>
      <c r="D1891" s="180">
        <v>0</v>
      </c>
      <c r="E1891" s="180"/>
      <c r="F1891" s="180"/>
      <c r="G1891" s="180"/>
      <c r="H1891" s="180"/>
    </row>
    <row r="1892" spans="1:8" x14ac:dyDescent="0.2">
      <c r="A1892" s="180" t="s">
        <v>30</v>
      </c>
      <c r="B1892" s="180" t="s">
        <v>337</v>
      </c>
      <c r="C1892" s="180">
        <v>32089</v>
      </c>
      <c r="D1892" s="180">
        <v>325</v>
      </c>
      <c r="E1892" s="180">
        <v>3000</v>
      </c>
      <c r="F1892" s="180"/>
      <c r="G1892" s="180"/>
      <c r="H1892" s="180"/>
    </row>
    <row r="1893" spans="1:8" x14ac:dyDescent="0.2">
      <c r="A1893" s="180" t="s">
        <v>30</v>
      </c>
      <c r="B1893" s="180" t="s">
        <v>338</v>
      </c>
      <c r="C1893" s="180"/>
      <c r="D1893" s="180"/>
      <c r="E1893" s="180"/>
      <c r="F1893" s="180"/>
      <c r="G1893" s="180"/>
      <c r="H1893" s="180"/>
    </row>
    <row r="1894" spans="1:8" x14ac:dyDescent="0.2">
      <c r="A1894" s="180" t="s">
        <v>30</v>
      </c>
      <c r="B1894" s="180" t="s">
        <v>339</v>
      </c>
      <c r="C1894" s="180">
        <v>35422</v>
      </c>
      <c r="D1894" s="180">
        <v>143500</v>
      </c>
      <c r="E1894" s="180"/>
      <c r="F1894" s="180"/>
      <c r="G1894" s="180"/>
      <c r="H1894" s="180"/>
    </row>
    <row r="1895" spans="1:8" x14ac:dyDescent="0.2">
      <c r="A1895" s="180" t="s">
        <v>30</v>
      </c>
      <c r="B1895" s="180" t="s">
        <v>340</v>
      </c>
      <c r="C1895" s="180">
        <v>103375</v>
      </c>
      <c r="D1895" s="180">
        <v>15260</v>
      </c>
      <c r="E1895" s="180">
        <v>5000</v>
      </c>
      <c r="F1895" s="180"/>
      <c r="G1895" s="180"/>
      <c r="H1895" s="180"/>
    </row>
    <row r="1896" spans="1:8" x14ac:dyDescent="0.2">
      <c r="A1896" s="180" t="s">
        <v>30</v>
      </c>
      <c r="B1896" s="180" t="s">
        <v>341</v>
      </c>
      <c r="C1896" s="180">
        <v>1113</v>
      </c>
      <c r="D1896" s="180">
        <v>0</v>
      </c>
      <c r="E1896" s="180">
        <v>0</v>
      </c>
      <c r="F1896" s="180"/>
      <c r="G1896" s="180"/>
      <c r="H1896" s="180"/>
    </row>
    <row r="1897" spans="1:8" x14ac:dyDescent="0.2">
      <c r="A1897" s="180" t="s">
        <v>30</v>
      </c>
      <c r="B1897" s="180" t="s">
        <v>342</v>
      </c>
      <c r="C1897" s="180">
        <v>3607151</v>
      </c>
      <c r="D1897" s="180"/>
      <c r="E1897" s="180"/>
      <c r="F1897" s="180"/>
      <c r="G1897" s="180"/>
      <c r="H1897" s="180"/>
    </row>
    <row r="1898" spans="1:8" x14ac:dyDescent="0.2">
      <c r="A1898" s="180" t="s">
        <v>30</v>
      </c>
      <c r="B1898" s="180" t="s">
        <v>343</v>
      </c>
      <c r="C1898" s="180">
        <v>12528</v>
      </c>
      <c r="D1898" s="180"/>
      <c r="E1898" s="180"/>
      <c r="F1898" s="180"/>
      <c r="G1898" s="180"/>
      <c r="H1898" s="180"/>
    </row>
    <row r="1899" spans="1:8" x14ac:dyDescent="0.2">
      <c r="A1899" s="180" t="s">
        <v>30</v>
      </c>
      <c r="B1899" s="180" t="s">
        <v>344</v>
      </c>
      <c r="C1899" s="180">
        <v>70727</v>
      </c>
      <c r="D1899" s="180"/>
      <c r="E1899" s="180">
        <v>100</v>
      </c>
      <c r="F1899" s="180"/>
      <c r="G1899" s="180"/>
      <c r="H1899" s="180"/>
    </row>
    <row r="1900" spans="1:8" x14ac:dyDescent="0.2">
      <c r="A1900" s="180" t="s">
        <v>30</v>
      </c>
      <c r="B1900" s="180" t="s">
        <v>475</v>
      </c>
      <c r="C1900" s="180">
        <v>32585</v>
      </c>
      <c r="D1900" s="180"/>
      <c r="E1900" s="180">
        <v>1096</v>
      </c>
      <c r="F1900" s="180">
        <v>0</v>
      </c>
      <c r="G1900" s="180">
        <v>0</v>
      </c>
      <c r="H1900" s="180">
        <v>0</v>
      </c>
    </row>
    <row r="1901" spans="1:8" x14ac:dyDescent="0.2">
      <c r="A1901" s="180" t="s">
        <v>30</v>
      </c>
      <c r="B1901" s="180" t="s">
        <v>332</v>
      </c>
      <c r="C1901" s="180">
        <v>55769</v>
      </c>
      <c r="D1901" s="180"/>
      <c r="E1901" s="180"/>
      <c r="F1901" s="180"/>
      <c r="G1901" s="180"/>
      <c r="H1901" s="180"/>
    </row>
    <row r="1902" spans="1:8" x14ac:dyDescent="0.2">
      <c r="A1902" s="180" t="s">
        <v>30</v>
      </c>
      <c r="B1902" s="180" t="s">
        <v>407</v>
      </c>
      <c r="C1902" s="180">
        <v>197703</v>
      </c>
      <c r="D1902" s="180"/>
      <c r="E1902" s="180">
        <v>50</v>
      </c>
      <c r="F1902" s="180"/>
      <c r="G1902" s="180"/>
      <c r="H1902" s="180"/>
    </row>
    <row r="1903" spans="1:8" x14ac:dyDescent="0.2">
      <c r="A1903" s="180" t="s">
        <v>30</v>
      </c>
      <c r="B1903" s="180" t="s">
        <v>345</v>
      </c>
      <c r="C1903" s="180">
        <v>7866637</v>
      </c>
      <c r="D1903" s="180">
        <v>159085</v>
      </c>
      <c r="E1903" s="180">
        <v>109246</v>
      </c>
      <c r="F1903" s="180">
        <v>0</v>
      </c>
      <c r="G1903" s="180">
        <v>0</v>
      </c>
      <c r="H1903" s="180">
        <v>0</v>
      </c>
    </row>
    <row r="1904" spans="1:8" x14ac:dyDescent="0.2">
      <c r="A1904" s="180" t="s">
        <v>30</v>
      </c>
      <c r="B1904" s="180" t="s">
        <v>346</v>
      </c>
      <c r="C1904" s="180">
        <v>0</v>
      </c>
      <c r="D1904" s="180"/>
      <c r="E1904" s="180"/>
      <c r="F1904" s="180"/>
      <c r="G1904" s="180"/>
      <c r="H1904" s="180"/>
    </row>
    <row r="1905" spans="1:8" x14ac:dyDescent="0.2">
      <c r="A1905" s="180" t="s">
        <v>30</v>
      </c>
      <c r="B1905" s="180" t="s">
        <v>446</v>
      </c>
      <c r="C1905" s="180">
        <v>12000</v>
      </c>
      <c r="D1905" s="180">
        <v>5000</v>
      </c>
      <c r="E1905" s="180"/>
      <c r="F1905" s="180"/>
      <c r="G1905" s="180"/>
      <c r="H1905" s="180"/>
    </row>
    <row r="1906" spans="1:8" x14ac:dyDescent="0.2">
      <c r="A1906" s="180" t="s">
        <v>30</v>
      </c>
      <c r="B1906" s="180" t="s">
        <v>347</v>
      </c>
      <c r="C1906" s="180">
        <v>1250</v>
      </c>
      <c r="D1906" s="180"/>
      <c r="E1906" s="180"/>
      <c r="F1906" s="180"/>
      <c r="G1906" s="180"/>
      <c r="H1906" s="180"/>
    </row>
    <row r="1907" spans="1:8" x14ac:dyDescent="0.2">
      <c r="A1907" s="180" t="s">
        <v>30</v>
      </c>
      <c r="B1907" s="180" t="s">
        <v>348</v>
      </c>
      <c r="C1907" s="180">
        <v>7879887</v>
      </c>
      <c r="D1907" s="180">
        <v>164085</v>
      </c>
      <c r="E1907" s="180">
        <v>109246</v>
      </c>
      <c r="F1907" s="180">
        <v>0</v>
      </c>
      <c r="G1907" s="180">
        <v>0</v>
      </c>
      <c r="H1907" s="180">
        <v>0</v>
      </c>
    </row>
    <row r="1908" spans="1:8" x14ac:dyDescent="0.2">
      <c r="A1908" s="180" t="s">
        <v>30</v>
      </c>
      <c r="B1908" s="180" t="s">
        <v>349</v>
      </c>
      <c r="C1908" s="180">
        <v>1691592.0600000024</v>
      </c>
      <c r="D1908" s="180">
        <v>85274.620000000054</v>
      </c>
      <c r="E1908" s="180">
        <v>422450.04</v>
      </c>
      <c r="F1908" s="180">
        <v>0</v>
      </c>
      <c r="G1908" s="180">
        <v>0</v>
      </c>
      <c r="H1908" s="180">
        <v>0</v>
      </c>
    </row>
    <row r="1909" spans="1:8" x14ac:dyDescent="0.2">
      <c r="A1909" s="180" t="s">
        <v>30</v>
      </c>
      <c r="B1909" s="180" t="s">
        <v>350</v>
      </c>
      <c r="C1909" s="180">
        <v>9571479.0600000024</v>
      </c>
      <c r="D1909" s="180">
        <v>249359.62000000005</v>
      </c>
      <c r="E1909" s="180">
        <v>531696.04</v>
      </c>
      <c r="F1909" s="180">
        <v>0</v>
      </c>
      <c r="G1909" s="180">
        <v>0</v>
      </c>
      <c r="H1909" s="180">
        <v>0</v>
      </c>
    </row>
    <row r="1910" spans="1:8" x14ac:dyDescent="0.2">
      <c r="A1910" s="180" t="s">
        <v>30</v>
      </c>
      <c r="B1910" s="180" t="s">
        <v>376</v>
      </c>
      <c r="C1910" s="180"/>
      <c r="D1910" s="180"/>
      <c r="E1910" s="180"/>
      <c r="F1910" s="180"/>
      <c r="G1910" s="180"/>
      <c r="H1910" s="180"/>
    </row>
    <row r="1911" spans="1:8" x14ac:dyDescent="0.2">
      <c r="A1911" s="180" t="s">
        <v>30</v>
      </c>
      <c r="B1911" s="180" t="s">
        <v>377</v>
      </c>
      <c r="C1911" s="180">
        <v>6042721</v>
      </c>
      <c r="D1911" s="180">
        <v>249360</v>
      </c>
      <c r="E1911" s="180">
        <v>154432</v>
      </c>
      <c r="F1911" s="180"/>
      <c r="G1911" s="180"/>
      <c r="H1911" s="180"/>
    </row>
    <row r="1912" spans="1:8" x14ac:dyDescent="0.2">
      <c r="A1912" s="180" t="s">
        <v>30</v>
      </c>
      <c r="B1912" s="180" t="s">
        <v>352</v>
      </c>
      <c r="C1912" s="180">
        <v>276400</v>
      </c>
      <c r="D1912" s="180">
        <v>0</v>
      </c>
      <c r="E1912" s="180">
        <v>2042</v>
      </c>
      <c r="F1912" s="180"/>
      <c r="G1912" s="180"/>
      <c r="H1912" s="180"/>
    </row>
    <row r="1913" spans="1:8" x14ac:dyDescent="0.2">
      <c r="A1913" s="180" t="s">
        <v>30</v>
      </c>
      <c r="B1913" s="180" t="s">
        <v>353</v>
      </c>
      <c r="C1913" s="180">
        <v>473674</v>
      </c>
      <c r="D1913" s="180">
        <v>0</v>
      </c>
      <c r="E1913" s="180">
        <v>753</v>
      </c>
      <c r="F1913" s="180"/>
      <c r="G1913" s="180"/>
      <c r="H1913" s="180"/>
    </row>
    <row r="1914" spans="1:8" x14ac:dyDescent="0.2">
      <c r="A1914" s="180" t="s">
        <v>30</v>
      </c>
      <c r="B1914" s="180" t="s">
        <v>354</v>
      </c>
      <c r="C1914" s="180">
        <v>402158</v>
      </c>
      <c r="D1914" s="180">
        <v>0</v>
      </c>
      <c r="E1914" s="180">
        <v>31701</v>
      </c>
      <c r="F1914" s="180"/>
      <c r="G1914" s="180"/>
      <c r="H1914" s="180"/>
    </row>
    <row r="1915" spans="1:8" x14ac:dyDescent="0.2">
      <c r="A1915" s="180" t="s">
        <v>30</v>
      </c>
      <c r="B1915" s="180" t="s">
        <v>408</v>
      </c>
      <c r="C1915" s="180">
        <v>505490</v>
      </c>
      <c r="D1915" s="180">
        <v>0</v>
      </c>
      <c r="E1915" s="180">
        <v>4863</v>
      </c>
      <c r="F1915" s="180"/>
      <c r="G1915" s="180"/>
      <c r="H1915" s="180"/>
    </row>
    <row r="1916" spans="1:8" x14ac:dyDescent="0.2">
      <c r="A1916" s="180" t="s">
        <v>30</v>
      </c>
      <c r="B1916" s="180" t="s">
        <v>423</v>
      </c>
      <c r="C1916" s="180">
        <v>170315</v>
      </c>
      <c r="D1916" s="180">
        <v>0</v>
      </c>
      <c r="E1916" s="180">
        <v>1345</v>
      </c>
      <c r="F1916" s="180"/>
      <c r="G1916" s="180"/>
      <c r="H1916" s="180"/>
    </row>
    <row r="1917" spans="1:8" x14ac:dyDescent="0.2">
      <c r="A1917" s="180" t="s">
        <v>30</v>
      </c>
      <c r="B1917" s="180" t="s">
        <v>355</v>
      </c>
      <c r="C1917" s="180">
        <v>724495</v>
      </c>
      <c r="D1917" s="180">
        <v>0</v>
      </c>
      <c r="E1917" s="180">
        <v>231664</v>
      </c>
      <c r="F1917" s="180"/>
      <c r="G1917" s="180"/>
      <c r="H1917" s="180"/>
    </row>
    <row r="1918" spans="1:8" x14ac:dyDescent="0.2">
      <c r="A1918" s="180" t="s">
        <v>30</v>
      </c>
      <c r="B1918" s="180" t="s">
        <v>356</v>
      </c>
      <c r="C1918" s="180">
        <v>460028</v>
      </c>
      <c r="D1918" s="180">
        <v>0</v>
      </c>
      <c r="E1918" s="180">
        <v>79613</v>
      </c>
      <c r="F1918" s="180"/>
      <c r="G1918" s="180"/>
      <c r="H1918" s="180"/>
    </row>
    <row r="1919" spans="1:8" x14ac:dyDescent="0.2">
      <c r="A1919" s="180" t="s">
        <v>30</v>
      </c>
      <c r="B1919" s="180" t="s">
        <v>409</v>
      </c>
      <c r="C1919" s="180"/>
      <c r="D1919" s="180"/>
      <c r="E1919" s="180"/>
      <c r="F1919" s="180"/>
      <c r="G1919" s="180"/>
      <c r="H1919" s="180"/>
    </row>
    <row r="1920" spans="1:8" x14ac:dyDescent="0.2">
      <c r="A1920" s="180" t="s">
        <v>30</v>
      </c>
      <c r="B1920" s="180" t="s">
        <v>378</v>
      </c>
      <c r="C1920" s="180">
        <v>50000</v>
      </c>
      <c r="D1920" s="180"/>
      <c r="E1920" s="180">
        <v>25283</v>
      </c>
      <c r="F1920" s="180"/>
      <c r="G1920" s="180"/>
      <c r="H1920" s="180"/>
    </row>
    <row r="1921" spans="1:8" x14ac:dyDescent="0.2">
      <c r="A1921" s="180" t="s">
        <v>30</v>
      </c>
      <c r="B1921" s="180" t="s">
        <v>360</v>
      </c>
      <c r="C1921" s="180"/>
      <c r="D1921" s="180"/>
      <c r="E1921" s="180">
        <v>0</v>
      </c>
      <c r="F1921" s="180"/>
      <c r="G1921" s="180"/>
      <c r="H1921" s="180"/>
    </row>
    <row r="1922" spans="1:8" x14ac:dyDescent="0.2">
      <c r="A1922" s="180" t="s">
        <v>30</v>
      </c>
      <c r="B1922" s="180" t="s">
        <v>379</v>
      </c>
      <c r="C1922" s="180"/>
      <c r="D1922" s="180"/>
      <c r="E1922" s="180"/>
      <c r="F1922" s="180"/>
      <c r="G1922" s="180"/>
      <c r="H1922" s="180"/>
    </row>
    <row r="1923" spans="1:8" x14ac:dyDescent="0.2">
      <c r="A1923" s="180" t="s">
        <v>30</v>
      </c>
      <c r="B1923" s="180" t="s">
        <v>362</v>
      </c>
      <c r="C1923" s="180">
        <v>298429</v>
      </c>
      <c r="D1923" s="180"/>
      <c r="E1923" s="180"/>
      <c r="F1923" s="180"/>
      <c r="G1923" s="180"/>
      <c r="H1923" s="180"/>
    </row>
    <row r="1924" spans="1:8" x14ac:dyDescent="0.2">
      <c r="A1924" s="180" t="s">
        <v>30</v>
      </c>
      <c r="B1924" s="180" t="s">
        <v>365</v>
      </c>
      <c r="C1924" s="180">
        <v>9403710</v>
      </c>
      <c r="D1924" s="180">
        <v>249360</v>
      </c>
      <c r="E1924" s="180">
        <v>531696</v>
      </c>
      <c r="F1924" s="180">
        <v>0</v>
      </c>
      <c r="G1924" s="180">
        <v>0</v>
      </c>
      <c r="H1924" s="180">
        <v>0</v>
      </c>
    </row>
    <row r="1925" spans="1:8" x14ac:dyDescent="0.2">
      <c r="A1925" s="180" t="s">
        <v>30</v>
      </c>
      <c r="B1925" s="180" t="s">
        <v>447</v>
      </c>
      <c r="C1925" s="180">
        <v>5000</v>
      </c>
      <c r="D1925" s="180">
        <v>0</v>
      </c>
      <c r="E1925" s="180"/>
      <c r="F1925" s="180"/>
      <c r="G1925" s="180"/>
      <c r="H1925" s="180"/>
    </row>
    <row r="1926" spans="1:8" x14ac:dyDescent="0.2">
      <c r="A1926" s="180" t="s">
        <v>30</v>
      </c>
      <c r="B1926" s="180" t="s">
        <v>366</v>
      </c>
      <c r="C1926" s="180">
        <v>9408710</v>
      </c>
      <c r="D1926" s="180">
        <v>249360</v>
      </c>
      <c r="E1926" s="180">
        <v>531696</v>
      </c>
      <c r="F1926" s="180">
        <v>0</v>
      </c>
      <c r="G1926" s="180">
        <v>0</v>
      </c>
      <c r="H1926" s="180">
        <v>0</v>
      </c>
    </row>
    <row r="1927" spans="1:8" x14ac:dyDescent="0.2">
      <c r="A1927" s="180" t="s">
        <v>30</v>
      </c>
      <c r="B1927" s="180" t="s">
        <v>367</v>
      </c>
      <c r="C1927" s="180">
        <v>162769.06000000238</v>
      </c>
      <c r="D1927" s="180">
        <v>-0.37999999994644895</v>
      </c>
      <c r="E1927" s="180">
        <v>4.0000000037252903E-2</v>
      </c>
      <c r="F1927" s="180">
        <v>0</v>
      </c>
      <c r="G1927" s="180">
        <v>0</v>
      </c>
      <c r="H1927" s="180">
        <v>0</v>
      </c>
    </row>
    <row r="1928" spans="1:8" x14ac:dyDescent="0.2">
      <c r="A1928" s="180" t="s">
        <v>30</v>
      </c>
      <c r="B1928" s="180" t="s">
        <v>368</v>
      </c>
      <c r="C1928" s="180">
        <v>9571479.0600000024</v>
      </c>
      <c r="D1928" s="180">
        <v>249359.62000000005</v>
      </c>
      <c r="E1928" s="180">
        <v>531696.04</v>
      </c>
      <c r="F1928" s="180">
        <v>0</v>
      </c>
      <c r="G1928" s="180">
        <v>0</v>
      </c>
      <c r="H1928" s="180">
        <v>0</v>
      </c>
    </row>
    <row r="1929" spans="1:8" x14ac:dyDescent="0.2">
      <c r="A1929" s="180" t="s">
        <v>31</v>
      </c>
      <c r="B1929" s="180" t="s">
        <v>333</v>
      </c>
      <c r="C1929" s="180">
        <v>3757306</v>
      </c>
      <c r="D1929" s="180"/>
      <c r="E1929" s="180">
        <v>9823</v>
      </c>
      <c r="F1929" s="180">
        <v>0</v>
      </c>
      <c r="G1929" s="180">
        <v>0</v>
      </c>
      <c r="H1929" s="180">
        <v>0</v>
      </c>
    </row>
    <row r="1930" spans="1:8" x14ac:dyDescent="0.2">
      <c r="A1930" s="180" t="s">
        <v>31</v>
      </c>
      <c r="B1930" s="180" t="s">
        <v>334</v>
      </c>
      <c r="C1930" s="180">
        <v>67325</v>
      </c>
      <c r="D1930" s="180"/>
      <c r="E1930" s="180">
        <v>177</v>
      </c>
      <c r="F1930" s="180">
        <v>0</v>
      </c>
      <c r="G1930" s="180">
        <v>0</v>
      </c>
      <c r="H1930" s="180">
        <v>0</v>
      </c>
    </row>
    <row r="1931" spans="1:8" x14ac:dyDescent="0.2">
      <c r="A1931" s="180" t="s">
        <v>31</v>
      </c>
      <c r="B1931" s="180" t="s">
        <v>335</v>
      </c>
      <c r="C1931" s="180">
        <v>105043</v>
      </c>
      <c r="D1931" s="180"/>
      <c r="E1931" s="180"/>
      <c r="F1931" s="180"/>
      <c r="G1931" s="180"/>
      <c r="H1931" s="180"/>
    </row>
    <row r="1932" spans="1:8" x14ac:dyDescent="0.2">
      <c r="A1932" s="180" t="s">
        <v>31</v>
      </c>
      <c r="B1932" s="180" t="s">
        <v>336</v>
      </c>
      <c r="C1932" s="180">
        <v>450000</v>
      </c>
      <c r="D1932" s="180"/>
      <c r="E1932" s="180"/>
      <c r="F1932" s="180"/>
      <c r="G1932" s="180"/>
      <c r="H1932" s="180"/>
    </row>
    <row r="1933" spans="1:8" x14ac:dyDescent="0.2">
      <c r="A1933" s="180" t="s">
        <v>31</v>
      </c>
      <c r="B1933" s="180" t="s">
        <v>337</v>
      </c>
      <c r="C1933" s="180">
        <v>36000</v>
      </c>
      <c r="D1933" s="180">
        <v>350</v>
      </c>
      <c r="E1933" s="180">
        <v>18515</v>
      </c>
      <c r="F1933" s="180"/>
      <c r="G1933" s="180"/>
      <c r="H1933" s="180"/>
    </row>
    <row r="1934" spans="1:8" x14ac:dyDescent="0.2">
      <c r="A1934" s="180" t="s">
        <v>31</v>
      </c>
      <c r="B1934" s="180" t="s">
        <v>338</v>
      </c>
      <c r="C1934" s="180"/>
      <c r="D1934" s="180"/>
      <c r="E1934" s="180"/>
      <c r="F1934" s="180"/>
      <c r="G1934" s="180"/>
      <c r="H1934" s="180"/>
    </row>
    <row r="1935" spans="1:8" x14ac:dyDescent="0.2">
      <c r="A1935" s="180" t="s">
        <v>31</v>
      </c>
      <c r="B1935" s="180" t="s">
        <v>339</v>
      </c>
      <c r="C1935" s="180"/>
      <c r="D1935" s="180">
        <v>168521</v>
      </c>
      <c r="E1935" s="180"/>
      <c r="F1935" s="180"/>
      <c r="G1935" s="180"/>
      <c r="H1935" s="180"/>
    </row>
    <row r="1936" spans="1:8" x14ac:dyDescent="0.2">
      <c r="A1936" s="180" t="s">
        <v>31</v>
      </c>
      <c r="B1936" s="180" t="s">
        <v>340</v>
      </c>
      <c r="C1936" s="180">
        <v>56833</v>
      </c>
      <c r="D1936" s="180">
        <v>15342</v>
      </c>
      <c r="E1936" s="180"/>
      <c r="F1936" s="180"/>
      <c r="G1936" s="180"/>
      <c r="H1936" s="180"/>
    </row>
    <row r="1937" spans="1:8" x14ac:dyDescent="0.2">
      <c r="A1937" s="180" t="s">
        <v>31</v>
      </c>
      <c r="B1937" s="180" t="s">
        <v>341</v>
      </c>
      <c r="C1937" s="180"/>
      <c r="D1937" s="180"/>
      <c r="E1937" s="180"/>
      <c r="F1937" s="180"/>
      <c r="G1937" s="180"/>
      <c r="H1937" s="180"/>
    </row>
    <row r="1938" spans="1:8" x14ac:dyDescent="0.2">
      <c r="A1938" s="180" t="s">
        <v>31</v>
      </c>
      <c r="B1938" s="180" t="s">
        <v>342</v>
      </c>
      <c r="C1938" s="180">
        <v>5010330</v>
      </c>
      <c r="D1938" s="180"/>
      <c r="E1938" s="180"/>
      <c r="F1938" s="180"/>
      <c r="G1938" s="180"/>
      <c r="H1938" s="180"/>
    </row>
    <row r="1939" spans="1:8" x14ac:dyDescent="0.2">
      <c r="A1939" s="180" t="s">
        <v>31</v>
      </c>
      <c r="B1939" s="180" t="s">
        <v>343</v>
      </c>
      <c r="C1939" s="180">
        <v>20629</v>
      </c>
      <c r="D1939" s="180"/>
      <c r="E1939" s="180"/>
      <c r="F1939" s="180"/>
      <c r="G1939" s="180"/>
      <c r="H1939" s="180"/>
    </row>
    <row r="1940" spans="1:8" x14ac:dyDescent="0.2">
      <c r="A1940" s="180" t="s">
        <v>31</v>
      </c>
      <c r="B1940" s="180" t="s">
        <v>344</v>
      </c>
      <c r="C1940" s="180">
        <v>27930</v>
      </c>
      <c r="D1940" s="180"/>
      <c r="E1940" s="180"/>
      <c r="F1940" s="180"/>
      <c r="G1940" s="180"/>
      <c r="H1940" s="180"/>
    </row>
    <row r="1941" spans="1:8" x14ac:dyDescent="0.2">
      <c r="A1941" s="180" t="s">
        <v>31</v>
      </c>
      <c r="B1941" s="180" t="s">
        <v>475</v>
      </c>
      <c r="C1941" s="180">
        <v>74327</v>
      </c>
      <c r="D1941" s="180"/>
      <c r="E1941" s="180">
        <v>194</v>
      </c>
      <c r="F1941" s="180">
        <v>0</v>
      </c>
      <c r="G1941" s="180">
        <v>0</v>
      </c>
      <c r="H1941" s="180">
        <v>0</v>
      </c>
    </row>
    <row r="1942" spans="1:8" x14ac:dyDescent="0.2">
      <c r="A1942" s="180" t="s">
        <v>31</v>
      </c>
      <c r="B1942" s="180" t="s">
        <v>332</v>
      </c>
      <c r="C1942" s="180">
        <v>184238</v>
      </c>
      <c r="D1942" s="180"/>
      <c r="E1942" s="180"/>
      <c r="F1942" s="180"/>
      <c r="G1942" s="180"/>
      <c r="H1942" s="180"/>
    </row>
    <row r="1943" spans="1:8" x14ac:dyDescent="0.2">
      <c r="A1943" s="180" t="s">
        <v>31</v>
      </c>
      <c r="B1943" s="180" t="s">
        <v>407</v>
      </c>
      <c r="C1943" s="180">
        <v>224427</v>
      </c>
      <c r="D1943" s="180"/>
      <c r="E1943" s="180"/>
      <c r="F1943" s="180"/>
      <c r="G1943" s="180"/>
      <c r="H1943" s="180"/>
    </row>
    <row r="1944" spans="1:8" x14ac:dyDescent="0.2">
      <c r="A1944" s="180" t="s">
        <v>31</v>
      </c>
      <c r="B1944" s="180" t="s">
        <v>345</v>
      </c>
      <c r="C1944" s="180">
        <v>10014388</v>
      </c>
      <c r="D1944" s="180">
        <v>184213</v>
      </c>
      <c r="E1944" s="180">
        <v>28709</v>
      </c>
      <c r="F1944" s="180">
        <v>0</v>
      </c>
      <c r="G1944" s="180">
        <v>0</v>
      </c>
      <c r="H1944" s="180">
        <v>0</v>
      </c>
    </row>
    <row r="1945" spans="1:8" x14ac:dyDescent="0.2">
      <c r="A1945" s="180" t="s">
        <v>31</v>
      </c>
      <c r="B1945" s="180" t="s">
        <v>346</v>
      </c>
      <c r="C1945" s="180"/>
      <c r="D1945" s="180"/>
      <c r="E1945" s="180"/>
      <c r="F1945" s="180"/>
      <c r="G1945" s="180"/>
      <c r="H1945" s="180"/>
    </row>
    <row r="1946" spans="1:8" x14ac:dyDescent="0.2">
      <c r="A1946" s="180" t="s">
        <v>31</v>
      </c>
      <c r="B1946" s="180" t="s">
        <v>446</v>
      </c>
      <c r="C1946" s="180"/>
      <c r="D1946" s="180">
        <v>4000</v>
      </c>
      <c r="E1946" s="180"/>
      <c r="F1946" s="180"/>
      <c r="G1946" s="180"/>
      <c r="H1946" s="180"/>
    </row>
    <row r="1947" spans="1:8" x14ac:dyDescent="0.2">
      <c r="A1947" s="180" t="s">
        <v>31</v>
      </c>
      <c r="B1947" s="180" t="s">
        <v>347</v>
      </c>
      <c r="C1947" s="180">
        <v>5000</v>
      </c>
      <c r="D1947" s="180"/>
      <c r="E1947" s="180"/>
      <c r="F1947" s="180"/>
      <c r="G1947" s="180"/>
      <c r="H1947" s="180"/>
    </row>
    <row r="1948" spans="1:8" x14ac:dyDescent="0.2">
      <c r="A1948" s="180" t="s">
        <v>31</v>
      </c>
      <c r="B1948" s="180" t="s">
        <v>348</v>
      </c>
      <c r="C1948" s="180">
        <v>10019388</v>
      </c>
      <c r="D1948" s="180">
        <v>188213</v>
      </c>
      <c r="E1948" s="180">
        <v>28709</v>
      </c>
      <c r="F1948" s="180">
        <v>0</v>
      </c>
      <c r="G1948" s="180">
        <v>0</v>
      </c>
      <c r="H1948" s="180">
        <v>0</v>
      </c>
    </row>
    <row r="1949" spans="1:8" x14ac:dyDescent="0.2">
      <c r="A1949" s="180" t="s">
        <v>31</v>
      </c>
      <c r="B1949" s="180" t="s">
        <v>349</v>
      </c>
      <c r="C1949" s="180">
        <v>1328156.0300000033</v>
      </c>
      <c r="D1949" s="180">
        <v>50159.429999999971</v>
      </c>
      <c r="E1949" s="180">
        <v>1131187.3999999999</v>
      </c>
      <c r="F1949" s="180">
        <v>0</v>
      </c>
      <c r="G1949" s="180">
        <v>0</v>
      </c>
      <c r="H1949" s="180">
        <v>0</v>
      </c>
    </row>
    <row r="1950" spans="1:8" x14ac:dyDescent="0.2">
      <c r="A1950" s="180" t="s">
        <v>31</v>
      </c>
      <c r="B1950" s="180" t="s">
        <v>350</v>
      </c>
      <c r="C1950" s="180">
        <v>11347544.030000005</v>
      </c>
      <c r="D1950" s="180">
        <v>238372.42999999996</v>
      </c>
      <c r="E1950" s="180">
        <v>1159896.3999999999</v>
      </c>
      <c r="F1950" s="180">
        <v>0</v>
      </c>
      <c r="G1950" s="180">
        <v>0</v>
      </c>
      <c r="H1950" s="180">
        <v>0</v>
      </c>
    </row>
    <row r="1951" spans="1:8" x14ac:dyDescent="0.2">
      <c r="A1951" s="180" t="s">
        <v>31</v>
      </c>
      <c r="B1951" s="180" t="s">
        <v>376</v>
      </c>
      <c r="C1951" s="180"/>
      <c r="D1951" s="180"/>
      <c r="E1951" s="180"/>
      <c r="F1951" s="180"/>
      <c r="G1951" s="180"/>
      <c r="H1951" s="180"/>
    </row>
    <row r="1952" spans="1:8" x14ac:dyDescent="0.2">
      <c r="A1952" s="180" t="s">
        <v>31</v>
      </c>
      <c r="B1952" s="180" t="s">
        <v>377</v>
      </c>
      <c r="C1952" s="180">
        <v>7190805</v>
      </c>
      <c r="D1952" s="180">
        <v>184814</v>
      </c>
      <c r="E1952" s="180">
        <v>55448</v>
      </c>
      <c r="F1952" s="180"/>
      <c r="G1952" s="180"/>
      <c r="H1952" s="180"/>
    </row>
    <row r="1953" spans="1:8" x14ac:dyDescent="0.2">
      <c r="A1953" s="180" t="s">
        <v>31</v>
      </c>
      <c r="B1953" s="180" t="s">
        <v>352</v>
      </c>
      <c r="C1953" s="180">
        <v>346665</v>
      </c>
      <c r="D1953" s="180"/>
      <c r="E1953" s="180"/>
      <c r="F1953" s="180"/>
      <c r="G1953" s="180"/>
      <c r="H1953" s="180"/>
    </row>
    <row r="1954" spans="1:8" x14ac:dyDescent="0.2">
      <c r="A1954" s="180" t="s">
        <v>31</v>
      </c>
      <c r="B1954" s="180" t="s">
        <v>353</v>
      </c>
      <c r="C1954" s="180">
        <v>255093</v>
      </c>
      <c r="D1954" s="180"/>
      <c r="E1954" s="180"/>
      <c r="F1954" s="180"/>
      <c r="G1954" s="180"/>
      <c r="H1954" s="180"/>
    </row>
    <row r="1955" spans="1:8" x14ac:dyDescent="0.2">
      <c r="A1955" s="180" t="s">
        <v>31</v>
      </c>
      <c r="B1955" s="180" t="s">
        <v>354</v>
      </c>
      <c r="C1955" s="180">
        <v>293235</v>
      </c>
      <c r="D1955" s="180"/>
      <c r="E1955" s="180"/>
      <c r="F1955" s="180"/>
      <c r="G1955" s="180"/>
      <c r="H1955" s="180"/>
    </row>
    <row r="1956" spans="1:8" x14ac:dyDescent="0.2">
      <c r="A1956" s="180" t="s">
        <v>31</v>
      </c>
      <c r="B1956" s="180" t="s">
        <v>408</v>
      </c>
      <c r="C1956" s="180">
        <v>301756</v>
      </c>
      <c r="D1956" s="180"/>
      <c r="E1956" s="180"/>
      <c r="F1956" s="180"/>
      <c r="G1956" s="180"/>
      <c r="H1956" s="180"/>
    </row>
    <row r="1957" spans="1:8" x14ac:dyDescent="0.2">
      <c r="A1957" s="180" t="s">
        <v>31</v>
      </c>
      <c r="B1957" s="180" t="s">
        <v>423</v>
      </c>
      <c r="C1957" s="180">
        <v>257628</v>
      </c>
      <c r="D1957" s="180"/>
      <c r="E1957" s="180"/>
      <c r="F1957" s="180"/>
      <c r="G1957" s="180"/>
      <c r="H1957" s="180"/>
    </row>
    <row r="1958" spans="1:8" x14ac:dyDescent="0.2">
      <c r="A1958" s="180" t="s">
        <v>31</v>
      </c>
      <c r="B1958" s="180" t="s">
        <v>355</v>
      </c>
      <c r="C1958" s="180">
        <v>621231</v>
      </c>
      <c r="D1958" s="180"/>
      <c r="E1958" s="180">
        <v>66591</v>
      </c>
      <c r="F1958" s="180"/>
      <c r="G1958" s="180"/>
      <c r="H1958" s="180"/>
    </row>
    <row r="1959" spans="1:8" x14ac:dyDescent="0.2">
      <c r="A1959" s="180" t="s">
        <v>31</v>
      </c>
      <c r="B1959" s="180" t="s">
        <v>356</v>
      </c>
      <c r="C1959" s="180">
        <v>328482</v>
      </c>
      <c r="D1959" s="180"/>
      <c r="E1959" s="180">
        <v>13993</v>
      </c>
      <c r="F1959" s="180"/>
      <c r="G1959" s="180"/>
      <c r="H1959" s="180"/>
    </row>
    <row r="1960" spans="1:8" x14ac:dyDescent="0.2">
      <c r="A1960" s="180" t="s">
        <v>31</v>
      </c>
      <c r="B1960" s="180" t="s">
        <v>409</v>
      </c>
      <c r="C1960" s="180"/>
      <c r="D1960" s="180"/>
      <c r="E1960" s="180"/>
      <c r="F1960" s="180"/>
      <c r="G1960" s="180"/>
      <c r="H1960" s="180"/>
    </row>
    <row r="1961" spans="1:8" x14ac:dyDescent="0.2">
      <c r="A1961" s="180" t="s">
        <v>31</v>
      </c>
      <c r="B1961" s="180" t="s">
        <v>378</v>
      </c>
      <c r="C1961" s="180"/>
      <c r="D1961" s="180"/>
      <c r="E1961" s="180">
        <v>6050</v>
      </c>
      <c r="F1961" s="180"/>
      <c r="G1961" s="180"/>
      <c r="H1961" s="180"/>
    </row>
    <row r="1962" spans="1:8" x14ac:dyDescent="0.2">
      <c r="A1962" s="180" t="s">
        <v>31</v>
      </c>
      <c r="B1962" s="180" t="s">
        <v>360</v>
      </c>
      <c r="C1962" s="180"/>
      <c r="D1962" s="180"/>
      <c r="E1962" s="180"/>
      <c r="F1962" s="180"/>
      <c r="G1962" s="180"/>
      <c r="H1962" s="180"/>
    </row>
    <row r="1963" spans="1:8" x14ac:dyDescent="0.2">
      <c r="A1963" s="180" t="s">
        <v>31</v>
      </c>
      <c r="B1963" s="180" t="s">
        <v>379</v>
      </c>
      <c r="C1963" s="180"/>
      <c r="D1963" s="180"/>
      <c r="E1963" s="180"/>
      <c r="F1963" s="180"/>
      <c r="G1963" s="180"/>
      <c r="H1963" s="180"/>
    </row>
    <row r="1964" spans="1:8" x14ac:dyDescent="0.2">
      <c r="A1964" s="180" t="s">
        <v>31</v>
      </c>
      <c r="B1964" s="180" t="s">
        <v>362</v>
      </c>
      <c r="C1964" s="180">
        <v>389678</v>
      </c>
      <c r="D1964" s="180"/>
      <c r="E1964" s="180"/>
      <c r="F1964" s="180"/>
      <c r="G1964" s="180"/>
      <c r="H1964" s="180"/>
    </row>
    <row r="1965" spans="1:8" x14ac:dyDescent="0.2">
      <c r="A1965" s="180" t="s">
        <v>31</v>
      </c>
      <c r="B1965" s="180" t="s">
        <v>365</v>
      </c>
      <c r="C1965" s="180">
        <v>9984573</v>
      </c>
      <c r="D1965" s="180">
        <v>184814</v>
      </c>
      <c r="E1965" s="180">
        <v>142082</v>
      </c>
      <c r="F1965" s="180">
        <v>0</v>
      </c>
      <c r="G1965" s="180">
        <v>0</v>
      </c>
      <c r="H1965" s="180">
        <v>0</v>
      </c>
    </row>
    <row r="1966" spans="1:8" x14ac:dyDescent="0.2">
      <c r="A1966" s="180" t="s">
        <v>31</v>
      </c>
      <c r="B1966" s="180" t="s">
        <v>447</v>
      </c>
      <c r="C1966" s="180"/>
      <c r="D1966" s="180"/>
      <c r="E1966" s="180"/>
      <c r="F1966" s="180"/>
      <c r="G1966" s="180"/>
      <c r="H1966" s="180"/>
    </row>
    <row r="1967" spans="1:8" x14ac:dyDescent="0.2">
      <c r="A1967" s="180" t="s">
        <v>31</v>
      </c>
      <c r="B1967" s="180" t="s">
        <v>366</v>
      </c>
      <c r="C1967" s="180">
        <v>9984573</v>
      </c>
      <c r="D1967" s="180">
        <v>184814</v>
      </c>
      <c r="E1967" s="180">
        <v>142082</v>
      </c>
      <c r="F1967" s="180">
        <v>0</v>
      </c>
      <c r="G1967" s="180">
        <v>0</v>
      </c>
      <c r="H1967" s="180">
        <v>0</v>
      </c>
    </row>
    <row r="1968" spans="1:8" x14ac:dyDescent="0.2">
      <c r="A1968" s="180" t="s">
        <v>31</v>
      </c>
      <c r="B1968" s="180" t="s">
        <v>367</v>
      </c>
      <c r="C1968" s="180">
        <v>1362971.0300000033</v>
      </c>
      <c r="D1968" s="180">
        <v>53558.429999999971</v>
      </c>
      <c r="E1968" s="180">
        <v>1017814.4</v>
      </c>
      <c r="F1968" s="180">
        <v>0</v>
      </c>
      <c r="G1968" s="180">
        <v>0</v>
      </c>
      <c r="H1968" s="180">
        <v>0</v>
      </c>
    </row>
    <row r="1969" spans="1:8" x14ac:dyDescent="0.2">
      <c r="A1969" s="180" t="s">
        <v>31</v>
      </c>
      <c r="B1969" s="180" t="s">
        <v>368</v>
      </c>
      <c r="C1969" s="180">
        <v>11347544.030000005</v>
      </c>
      <c r="D1969" s="180">
        <v>238372.42999999996</v>
      </c>
      <c r="E1969" s="180">
        <v>1159896.3999999999</v>
      </c>
      <c r="F1969" s="180">
        <v>0</v>
      </c>
      <c r="G1969" s="180">
        <v>0</v>
      </c>
      <c r="H1969" s="180">
        <v>0</v>
      </c>
    </row>
    <row r="1970" spans="1:8" x14ac:dyDescent="0.2">
      <c r="A1970" s="180" t="s">
        <v>32</v>
      </c>
      <c r="B1970" s="180" t="s">
        <v>333</v>
      </c>
      <c r="C1970" s="180">
        <v>1108908</v>
      </c>
      <c r="D1970" s="180"/>
      <c r="E1970" s="180">
        <v>39449</v>
      </c>
      <c r="F1970" s="180">
        <v>0</v>
      </c>
      <c r="G1970" s="180">
        <v>0</v>
      </c>
      <c r="H1970" s="180">
        <v>0</v>
      </c>
    </row>
    <row r="1971" spans="1:8" x14ac:dyDescent="0.2">
      <c r="A1971" s="180" t="s">
        <v>32</v>
      </c>
      <c r="B1971" s="180" t="s">
        <v>334</v>
      </c>
      <c r="C1971" s="180">
        <v>15493</v>
      </c>
      <c r="D1971" s="180"/>
      <c r="E1971" s="180">
        <v>551</v>
      </c>
      <c r="F1971" s="180">
        <v>0</v>
      </c>
      <c r="G1971" s="180">
        <v>0</v>
      </c>
      <c r="H1971" s="180">
        <v>0</v>
      </c>
    </row>
    <row r="1972" spans="1:8" x14ac:dyDescent="0.2">
      <c r="A1972" s="180" t="s">
        <v>32</v>
      </c>
      <c r="B1972" s="180" t="s">
        <v>335</v>
      </c>
      <c r="C1972" s="180">
        <v>13737</v>
      </c>
      <c r="D1972" s="180"/>
      <c r="E1972" s="180"/>
      <c r="F1972" s="180"/>
      <c r="G1972" s="180"/>
      <c r="H1972" s="180"/>
    </row>
    <row r="1973" spans="1:8" x14ac:dyDescent="0.2">
      <c r="A1973" s="180" t="s">
        <v>32</v>
      </c>
      <c r="B1973" s="180" t="s">
        <v>336</v>
      </c>
      <c r="C1973" s="180">
        <v>34000</v>
      </c>
      <c r="D1973" s="180"/>
      <c r="E1973" s="180"/>
      <c r="F1973" s="180"/>
      <c r="G1973" s="180"/>
      <c r="H1973" s="180"/>
    </row>
    <row r="1974" spans="1:8" x14ac:dyDescent="0.2">
      <c r="A1974" s="180" t="s">
        <v>32</v>
      </c>
      <c r="B1974" s="180" t="s">
        <v>337</v>
      </c>
      <c r="C1974" s="180">
        <v>700</v>
      </c>
      <c r="D1974" s="180">
        <v>20</v>
      </c>
      <c r="E1974" s="180">
        <v>500</v>
      </c>
      <c r="F1974" s="180"/>
      <c r="G1974" s="180"/>
      <c r="H1974" s="180"/>
    </row>
    <row r="1975" spans="1:8" x14ac:dyDescent="0.2">
      <c r="A1975" s="180" t="s">
        <v>32</v>
      </c>
      <c r="B1975" s="180" t="s">
        <v>338</v>
      </c>
      <c r="C1975" s="180"/>
      <c r="D1975" s="180"/>
      <c r="E1975" s="180"/>
      <c r="F1975" s="180"/>
      <c r="G1975" s="180"/>
      <c r="H1975" s="180"/>
    </row>
    <row r="1976" spans="1:8" x14ac:dyDescent="0.2">
      <c r="A1976" s="180" t="s">
        <v>32</v>
      </c>
      <c r="B1976" s="180" t="s">
        <v>339</v>
      </c>
      <c r="C1976" s="180"/>
      <c r="D1976" s="180">
        <v>500</v>
      </c>
      <c r="E1976" s="180"/>
      <c r="F1976" s="180"/>
      <c r="G1976" s="180"/>
      <c r="H1976" s="180"/>
    </row>
    <row r="1977" spans="1:8" x14ac:dyDescent="0.2">
      <c r="A1977" s="180" t="s">
        <v>32</v>
      </c>
      <c r="B1977" s="180" t="s">
        <v>340</v>
      </c>
      <c r="C1977" s="180">
        <v>71500</v>
      </c>
      <c r="D1977" s="180"/>
      <c r="E1977" s="180"/>
      <c r="F1977" s="180"/>
      <c r="G1977" s="180"/>
      <c r="H1977" s="180"/>
    </row>
    <row r="1978" spans="1:8" x14ac:dyDescent="0.2">
      <c r="A1978" s="180" t="s">
        <v>32</v>
      </c>
      <c r="B1978" s="180" t="s">
        <v>341</v>
      </c>
      <c r="C1978" s="180">
        <v>6000</v>
      </c>
      <c r="D1978" s="180"/>
      <c r="E1978" s="180"/>
      <c r="F1978" s="180"/>
      <c r="G1978" s="180"/>
      <c r="H1978" s="180"/>
    </row>
    <row r="1979" spans="1:8" x14ac:dyDescent="0.2">
      <c r="A1979" s="180" t="s">
        <v>32</v>
      </c>
      <c r="B1979" s="180" t="s">
        <v>342</v>
      </c>
      <c r="C1979" s="180">
        <v>1216851</v>
      </c>
      <c r="D1979" s="180"/>
      <c r="E1979" s="180"/>
      <c r="F1979" s="180"/>
      <c r="G1979" s="180"/>
      <c r="H1979" s="180"/>
    </row>
    <row r="1980" spans="1:8" x14ac:dyDescent="0.2">
      <c r="A1980" s="180" t="s">
        <v>32</v>
      </c>
      <c r="B1980" s="180" t="s">
        <v>343</v>
      </c>
      <c r="C1980" s="180">
        <v>3750</v>
      </c>
      <c r="D1980" s="180"/>
      <c r="E1980" s="180"/>
      <c r="F1980" s="180"/>
      <c r="G1980" s="180"/>
      <c r="H1980" s="180"/>
    </row>
    <row r="1981" spans="1:8" x14ac:dyDescent="0.2">
      <c r="A1981" s="180" t="s">
        <v>32</v>
      </c>
      <c r="B1981" s="180" t="s">
        <v>344</v>
      </c>
      <c r="C1981" s="180">
        <v>66000</v>
      </c>
      <c r="D1981" s="180"/>
      <c r="E1981" s="180">
        <v>150</v>
      </c>
      <c r="F1981" s="180"/>
      <c r="G1981" s="180"/>
      <c r="H1981" s="180"/>
    </row>
    <row r="1982" spans="1:8" x14ac:dyDescent="0.2">
      <c r="A1982" s="180" t="s">
        <v>32</v>
      </c>
      <c r="B1982" s="180" t="s">
        <v>475</v>
      </c>
      <c r="C1982" s="180">
        <v>3268</v>
      </c>
      <c r="D1982" s="180"/>
      <c r="E1982" s="180">
        <v>116</v>
      </c>
      <c r="F1982" s="180">
        <v>0</v>
      </c>
      <c r="G1982" s="180">
        <v>0</v>
      </c>
      <c r="H1982" s="180">
        <v>0</v>
      </c>
    </row>
    <row r="1983" spans="1:8" x14ac:dyDescent="0.2">
      <c r="A1983" s="180" t="s">
        <v>32</v>
      </c>
      <c r="B1983" s="180" t="s">
        <v>332</v>
      </c>
      <c r="C1983" s="180">
        <v>30605</v>
      </c>
      <c r="D1983" s="180"/>
      <c r="E1983" s="180"/>
      <c r="F1983" s="180"/>
      <c r="G1983" s="180"/>
      <c r="H1983" s="180"/>
    </row>
    <row r="1984" spans="1:8" x14ac:dyDescent="0.2">
      <c r="A1984" s="180" t="s">
        <v>32</v>
      </c>
      <c r="B1984" s="180" t="s">
        <v>407</v>
      </c>
      <c r="C1984" s="180">
        <v>22500</v>
      </c>
      <c r="D1984" s="180"/>
      <c r="E1984" s="180"/>
      <c r="F1984" s="180"/>
      <c r="G1984" s="180"/>
      <c r="H1984" s="180"/>
    </row>
    <row r="1985" spans="1:8" x14ac:dyDescent="0.2">
      <c r="A1985" s="180" t="s">
        <v>32</v>
      </c>
      <c r="B1985" s="180" t="s">
        <v>345</v>
      </c>
      <c r="C1985" s="180">
        <v>2593312</v>
      </c>
      <c r="D1985" s="180">
        <v>520</v>
      </c>
      <c r="E1985" s="180">
        <v>40766</v>
      </c>
      <c r="F1985" s="180">
        <v>0</v>
      </c>
      <c r="G1985" s="180">
        <v>0</v>
      </c>
      <c r="H1985" s="180">
        <v>0</v>
      </c>
    </row>
    <row r="1986" spans="1:8" x14ac:dyDescent="0.2">
      <c r="A1986" s="180" t="s">
        <v>32</v>
      </c>
      <c r="B1986" s="180" t="s">
        <v>346</v>
      </c>
      <c r="C1986" s="180"/>
      <c r="D1986" s="180"/>
      <c r="E1986" s="180"/>
      <c r="F1986" s="180"/>
      <c r="G1986" s="180"/>
      <c r="H1986" s="180"/>
    </row>
    <row r="1987" spans="1:8" x14ac:dyDescent="0.2">
      <c r="A1987" s="180" t="s">
        <v>32</v>
      </c>
      <c r="B1987" s="180" t="s">
        <v>446</v>
      </c>
      <c r="C1987" s="180"/>
      <c r="D1987" s="180"/>
      <c r="E1987" s="180"/>
      <c r="F1987" s="180"/>
      <c r="G1987" s="180"/>
      <c r="H1987" s="180"/>
    </row>
    <row r="1988" spans="1:8" x14ac:dyDescent="0.2">
      <c r="A1988" s="180" t="s">
        <v>32</v>
      </c>
      <c r="B1988" s="180" t="s">
        <v>347</v>
      </c>
      <c r="C1988" s="180"/>
      <c r="D1988" s="180"/>
      <c r="E1988" s="180"/>
      <c r="F1988" s="180"/>
      <c r="G1988" s="180"/>
      <c r="H1988" s="180"/>
    </row>
    <row r="1989" spans="1:8" x14ac:dyDescent="0.2">
      <c r="A1989" s="180" t="s">
        <v>32</v>
      </c>
      <c r="B1989" s="180" t="s">
        <v>348</v>
      </c>
      <c r="C1989" s="180">
        <v>2593312</v>
      </c>
      <c r="D1989" s="180">
        <v>520</v>
      </c>
      <c r="E1989" s="180">
        <v>40766</v>
      </c>
      <c r="F1989" s="180">
        <v>0</v>
      </c>
      <c r="G1989" s="180">
        <v>0</v>
      </c>
      <c r="H1989" s="180">
        <v>0</v>
      </c>
    </row>
    <row r="1990" spans="1:8" x14ac:dyDescent="0.2">
      <c r="A1990" s="180" t="s">
        <v>32</v>
      </c>
      <c r="B1990" s="180" t="s">
        <v>349</v>
      </c>
      <c r="C1990" s="180">
        <v>739497.94999999972</v>
      </c>
      <c r="D1990" s="180">
        <v>6130.6</v>
      </c>
      <c r="E1990" s="180">
        <v>468381.78</v>
      </c>
      <c r="F1990" s="180">
        <v>0</v>
      </c>
      <c r="G1990" s="180">
        <v>0</v>
      </c>
      <c r="H1990" s="180">
        <v>0</v>
      </c>
    </row>
    <row r="1991" spans="1:8" x14ac:dyDescent="0.2">
      <c r="A1991" s="180" t="s">
        <v>32</v>
      </c>
      <c r="B1991" s="180" t="s">
        <v>350</v>
      </c>
      <c r="C1991" s="180">
        <v>3332809.9499999997</v>
      </c>
      <c r="D1991" s="180">
        <v>6650.6</v>
      </c>
      <c r="E1991" s="180">
        <v>509147.78</v>
      </c>
      <c r="F1991" s="180">
        <v>0</v>
      </c>
      <c r="G1991" s="180">
        <v>0</v>
      </c>
      <c r="H1991" s="180">
        <v>0</v>
      </c>
    </row>
    <row r="1992" spans="1:8" x14ac:dyDescent="0.2">
      <c r="A1992" s="180" t="s">
        <v>32</v>
      </c>
      <c r="B1992" s="180" t="s">
        <v>376</v>
      </c>
      <c r="C1992" s="180"/>
      <c r="D1992" s="180"/>
      <c r="E1992" s="180"/>
      <c r="F1992" s="180"/>
      <c r="G1992" s="180"/>
      <c r="H1992" s="180"/>
    </row>
    <row r="1993" spans="1:8" x14ac:dyDescent="0.2">
      <c r="A1993" s="180" t="s">
        <v>32</v>
      </c>
      <c r="B1993" s="180" t="s">
        <v>377</v>
      </c>
      <c r="C1993" s="180">
        <v>1800000</v>
      </c>
      <c r="D1993" s="180">
        <v>430</v>
      </c>
      <c r="E1993" s="180">
        <v>15000</v>
      </c>
      <c r="F1993" s="180"/>
      <c r="G1993" s="180"/>
      <c r="H1993" s="180"/>
    </row>
    <row r="1994" spans="1:8" x14ac:dyDescent="0.2">
      <c r="A1994" s="180" t="s">
        <v>32</v>
      </c>
      <c r="B1994" s="180" t="s">
        <v>352</v>
      </c>
      <c r="C1994" s="180">
        <v>32000</v>
      </c>
      <c r="D1994" s="180"/>
      <c r="E1994" s="180">
        <v>6500</v>
      </c>
      <c r="F1994" s="180"/>
      <c r="G1994" s="180"/>
      <c r="H1994" s="180"/>
    </row>
    <row r="1995" spans="1:8" x14ac:dyDescent="0.2">
      <c r="A1995" s="180" t="s">
        <v>32</v>
      </c>
      <c r="B1995" s="180" t="s">
        <v>353</v>
      </c>
      <c r="C1995" s="180">
        <v>15000</v>
      </c>
      <c r="D1995" s="180"/>
      <c r="E1995" s="180"/>
      <c r="F1995" s="180"/>
      <c r="G1995" s="180"/>
      <c r="H1995" s="180"/>
    </row>
    <row r="1996" spans="1:8" x14ac:dyDescent="0.2">
      <c r="A1996" s="180" t="s">
        <v>32</v>
      </c>
      <c r="B1996" s="180" t="s">
        <v>354</v>
      </c>
      <c r="C1996" s="180">
        <v>60000</v>
      </c>
      <c r="D1996" s="180"/>
      <c r="E1996" s="180">
        <v>7000</v>
      </c>
      <c r="F1996" s="180"/>
      <c r="G1996" s="180"/>
      <c r="H1996" s="180"/>
    </row>
    <row r="1997" spans="1:8" x14ac:dyDescent="0.2">
      <c r="A1997" s="180" t="s">
        <v>32</v>
      </c>
      <c r="B1997" s="180" t="s">
        <v>408</v>
      </c>
      <c r="C1997" s="180">
        <v>150000</v>
      </c>
      <c r="D1997" s="180"/>
      <c r="E1997" s="180">
        <v>700</v>
      </c>
      <c r="F1997" s="180"/>
      <c r="G1997" s="180"/>
      <c r="H1997" s="180"/>
    </row>
    <row r="1998" spans="1:8" x14ac:dyDescent="0.2">
      <c r="A1998" s="180" t="s">
        <v>32</v>
      </c>
      <c r="B1998" s="180" t="s">
        <v>423</v>
      </c>
      <c r="C1998" s="180">
        <v>58000</v>
      </c>
      <c r="D1998" s="180"/>
      <c r="E1998" s="180"/>
      <c r="F1998" s="180"/>
      <c r="G1998" s="180"/>
      <c r="H1998" s="180"/>
    </row>
    <row r="1999" spans="1:8" x14ac:dyDescent="0.2">
      <c r="A1999" s="180" t="s">
        <v>32</v>
      </c>
      <c r="B1999" s="180" t="s">
        <v>355</v>
      </c>
      <c r="C1999" s="180">
        <v>112000</v>
      </c>
      <c r="D1999" s="180"/>
      <c r="E1999" s="180">
        <v>19200</v>
      </c>
      <c r="F1999" s="180"/>
      <c r="G1999" s="180"/>
      <c r="H1999" s="180"/>
    </row>
    <row r="2000" spans="1:8" x14ac:dyDescent="0.2">
      <c r="A2000" s="180" t="s">
        <v>32</v>
      </c>
      <c r="B2000" s="180" t="s">
        <v>356</v>
      </c>
      <c r="C2000" s="180">
        <v>98000</v>
      </c>
      <c r="D2000" s="180"/>
      <c r="E2000" s="180">
        <v>12000</v>
      </c>
      <c r="F2000" s="180"/>
      <c r="G2000" s="180"/>
      <c r="H2000" s="180"/>
    </row>
    <row r="2001" spans="1:8" x14ac:dyDescent="0.2">
      <c r="A2001" s="180" t="s">
        <v>32</v>
      </c>
      <c r="B2001" s="180" t="s">
        <v>409</v>
      </c>
      <c r="C2001" s="180"/>
      <c r="D2001" s="180"/>
      <c r="E2001" s="180"/>
      <c r="F2001" s="180"/>
      <c r="G2001" s="180"/>
      <c r="H2001" s="180"/>
    </row>
    <row r="2002" spans="1:8" x14ac:dyDescent="0.2">
      <c r="A2002" s="180" t="s">
        <v>32</v>
      </c>
      <c r="B2002" s="180" t="s">
        <v>378</v>
      </c>
      <c r="C2002" s="180">
        <v>0</v>
      </c>
      <c r="D2002" s="180"/>
      <c r="E2002" s="180">
        <v>2000</v>
      </c>
      <c r="F2002" s="180"/>
      <c r="G2002" s="180"/>
      <c r="H2002" s="180"/>
    </row>
    <row r="2003" spans="1:8" x14ac:dyDescent="0.2">
      <c r="A2003" s="180" t="s">
        <v>32</v>
      </c>
      <c r="B2003" s="180" t="s">
        <v>360</v>
      </c>
      <c r="C2003" s="180"/>
      <c r="D2003" s="180"/>
      <c r="E2003" s="180"/>
      <c r="F2003" s="180"/>
      <c r="G2003" s="180"/>
      <c r="H2003" s="180"/>
    </row>
    <row r="2004" spans="1:8" x14ac:dyDescent="0.2">
      <c r="A2004" s="180" t="s">
        <v>32</v>
      </c>
      <c r="B2004" s="180" t="s">
        <v>379</v>
      </c>
      <c r="C2004" s="180"/>
      <c r="D2004" s="180"/>
      <c r="E2004" s="180"/>
      <c r="F2004" s="180"/>
      <c r="G2004" s="180"/>
      <c r="H2004" s="180"/>
    </row>
    <row r="2005" spans="1:8" x14ac:dyDescent="0.2">
      <c r="A2005" s="180" t="s">
        <v>32</v>
      </c>
      <c r="B2005" s="180" t="s">
        <v>362</v>
      </c>
      <c r="C2005" s="180">
        <v>97142</v>
      </c>
      <c r="D2005" s="180"/>
      <c r="E2005" s="180"/>
      <c r="F2005" s="180"/>
      <c r="G2005" s="180"/>
      <c r="H2005" s="180"/>
    </row>
    <row r="2006" spans="1:8" x14ac:dyDescent="0.2">
      <c r="A2006" s="180" t="s">
        <v>32</v>
      </c>
      <c r="B2006" s="180" t="s">
        <v>365</v>
      </c>
      <c r="C2006" s="180">
        <v>2422142</v>
      </c>
      <c r="D2006" s="180">
        <v>430</v>
      </c>
      <c r="E2006" s="180">
        <v>62400</v>
      </c>
      <c r="F2006" s="180">
        <v>0</v>
      </c>
      <c r="G2006" s="180">
        <v>0</v>
      </c>
      <c r="H2006" s="180">
        <v>0</v>
      </c>
    </row>
    <row r="2007" spans="1:8" x14ac:dyDescent="0.2">
      <c r="A2007" s="180" t="s">
        <v>32</v>
      </c>
      <c r="B2007" s="180" t="s">
        <v>447</v>
      </c>
      <c r="C2007" s="180"/>
      <c r="D2007" s="180"/>
      <c r="E2007" s="180"/>
      <c r="F2007" s="180"/>
      <c r="G2007" s="180"/>
      <c r="H2007" s="180"/>
    </row>
    <row r="2008" spans="1:8" x14ac:dyDescent="0.2">
      <c r="A2008" s="180" t="s">
        <v>32</v>
      </c>
      <c r="B2008" s="180" t="s">
        <v>366</v>
      </c>
      <c r="C2008" s="180">
        <v>2422142</v>
      </c>
      <c r="D2008" s="180">
        <v>430</v>
      </c>
      <c r="E2008" s="180">
        <v>62400</v>
      </c>
      <c r="F2008" s="180">
        <v>0</v>
      </c>
      <c r="G2008" s="180">
        <v>0</v>
      </c>
      <c r="H2008" s="180">
        <v>0</v>
      </c>
    </row>
    <row r="2009" spans="1:8" x14ac:dyDescent="0.2">
      <c r="A2009" s="180" t="s">
        <v>32</v>
      </c>
      <c r="B2009" s="180" t="s">
        <v>367</v>
      </c>
      <c r="C2009" s="180">
        <v>910667.94999999972</v>
      </c>
      <c r="D2009" s="180">
        <v>6220.6</v>
      </c>
      <c r="E2009" s="180">
        <v>446747.78</v>
      </c>
      <c r="F2009" s="180">
        <v>0</v>
      </c>
      <c r="G2009" s="180">
        <v>0</v>
      </c>
      <c r="H2009" s="180">
        <v>0</v>
      </c>
    </row>
    <row r="2010" spans="1:8" x14ac:dyDescent="0.2">
      <c r="A2010" s="180" t="s">
        <v>32</v>
      </c>
      <c r="B2010" s="180" t="s">
        <v>368</v>
      </c>
      <c r="C2010" s="180">
        <v>3332809.9499999997</v>
      </c>
      <c r="D2010" s="180">
        <v>6650.6</v>
      </c>
      <c r="E2010" s="180">
        <v>509147.78</v>
      </c>
      <c r="F2010" s="180">
        <v>0</v>
      </c>
      <c r="G2010" s="180">
        <v>0</v>
      </c>
      <c r="H2010" s="180">
        <v>0</v>
      </c>
    </row>
    <row r="2011" spans="1:8" x14ac:dyDescent="0.2">
      <c r="A2011" s="180" t="s">
        <v>33</v>
      </c>
      <c r="B2011" s="180" t="s">
        <v>333</v>
      </c>
      <c r="C2011" s="180">
        <v>6409473</v>
      </c>
      <c r="D2011" s="180"/>
      <c r="E2011" s="180">
        <v>196587</v>
      </c>
      <c r="F2011" s="180">
        <v>0</v>
      </c>
      <c r="G2011" s="180">
        <v>0</v>
      </c>
      <c r="H2011" s="180">
        <v>0</v>
      </c>
    </row>
    <row r="2012" spans="1:8" x14ac:dyDescent="0.2">
      <c r="A2012" s="180" t="s">
        <v>33</v>
      </c>
      <c r="B2012" s="180" t="s">
        <v>334</v>
      </c>
      <c r="C2012" s="180">
        <v>111022</v>
      </c>
      <c r="D2012" s="180"/>
      <c r="E2012" s="180">
        <v>3413</v>
      </c>
      <c r="F2012" s="180">
        <v>0</v>
      </c>
      <c r="G2012" s="180">
        <v>0</v>
      </c>
      <c r="H2012" s="180">
        <v>0</v>
      </c>
    </row>
    <row r="2013" spans="1:8" x14ac:dyDescent="0.2">
      <c r="A2013" s="180" t="s">
        <v>33</v>
      </c>
      <c r="B2013" s="180" t="s">
        <v>335</v>
      </c>
      <c r="C2013" s="180">
        <v>321181</v>
      </c>
      <c r="D2013" s="180"/>
      <c r="E2013" s="180"/>
      <c r="F2013" s="180"/>
      <c r="G2013" s="180"/>
      <c r="H2013" s="180"/>
    </row>
    <row r="2014" spans="1:8" x14ac:dyDescent="0.2">
      <c r="A2014" s="180" t="s">
        <v>33</v>
      </c>
      <c r="B2014" s="180" t="s">
        <v>336</v>
      </c>
      <c r="C2014" s="180">
        <v>700000</v>
      </c>
      <c r="D2014" s="180"/>
      <c r="E2014" s="180"/>
      <c r="F2014" s="180"/>
      <c r="G2014" s="180"/>
      <c r="H2014" s="180"/>
    </row>
    <row r="2015" spans="1:8" x14ac:dyDescent="0.2">
      <c r="A2015" s="180" t="s">
        <v>33</v>
      </c>
      <c r="B2015" s="180" t="s">
        <v>337</v>
      </c>
      <c r="C2015" s="180"/>
      <c r="D2015" s="180"/>
      <c r="E2015" s="180"/>
      <c r="F2015" s="180"/>
      <c r="G2015" s="180"/>
      <c r="H2015" s="180"/>
    </row>
    <row r="2016" spans="1:8" x14ac:dyDescent="0.2">
      <c r="A2016" s="180" t="s">
        <v>33</v>
      </c>
      <c r="B2016" s="180" t="s">
        <v>338</v>
      </c>
      <c r="C2016" s="180"/>
      <c r="D2016" s="180"/>
      <c r="E2016" s="180"/>
      <c r="F2016" s="180"/>
      <c r="G2016" s="180"/>
      <c r="H2016" s="180"/>
    </row>
    <row r="2017" spans="1:8" x14ac:dyDescent="0.2">
      <c r="A2017" s="180" t="s">
        <v>33</v>
      </c>
      <c r="B2017" s="180" t="s">
        <v>339</v>
      </c>
      <c r="C2017" s="180"/>
      <c r="D2017" s="180">
        <v>575000</v>
      </c>
      <c r="E2017" s="180"/>
      <c r="F2017" s="180"/>
      <c r="G2017" s="180"/>
      <c r="H2017" s="180"/>
    </row>
    <row r="2018" spans="1:8" x14ac:dyDescent="0.2">
      <c r="A2018" s="180" t="s">
        <v>33</v>
      </c>
      <c r="B2018" s="180" t="s">
        <v>340</v>
      </c>
      <c r="C2018" s="180"/>
      <c r="D2018" s="180">
        <v>60000</v>
      </c>
      <c r="E2018" s="180"/>
      <c r="F2018" s="180"/>
      <c r="G2018" s="180"/>
      <c r="H2018" s="180"/>
    </row>
    <row r="2019" spans="1:8" x14ac:dyDescent="0.2">
      <c r="A2019" s="180" t="s">
        <v>33</v>
      </c>
      <c r="B2019" s="180" t="s">
        <v>341</v>
      </c>
      <c r="C2019" s="180"/>
      <c r="D2019" s="180"/>
      <c r="E2019" s="180"/>
      <c r="F2019" s="180"/>
      <c r="G2019" s="180"/>
      <c r="H2019" s="180"/>
    </row>
    <row r="2020" spans="1:8" x14ac:dyDescent="0.2">
      <c r="A2020" s="180" t="s">
        <v>33</v>
      </c>
      <c r="B2020" s="180" t="s">
        <v>342</v>
      </c>
      <c r="C2020" s="180">
        <v>9082598</v>
      </c>
      <c r="D2020" s="180"/>
      <c r="E2020" s="180"/>
      <c r="F2020" s="180"/>
      <c r="G2020" s="180"/>
      <c r="H2020" s="180"/>
    </row>
    <row r="2021" spans="1:8" x14ac:dyDescent="0.2">
      <c r="A2021" s="180" t="s">
        <v>33</v>
      </c>
      <c r="B2021" s="180" t="s">
        <v>343</v>
      </c>
      <c r="C2021" s="180">
        <v>35136</v>
      </c>
      <c r="D2021" s="180"/>
      <c r="E2021" s="180"/>
      <c r="F2021" s="180"/>
      <c r="G2021" s="180"/>
      <c r="H2021" s="180"/>
    </row>
    <row r="2022" spans="1:8" x14ac:dyDescent="0.2">
      <c r="A2022" s="180" t="s">
        <v>33</v>
      </c>
      <c r="B2022" s="180" t="s">
        <v>344</v>
      </c>
      <c r="C2022" s="180"/>
      <c r="D2022" s="180"/>
      <c r="E2022" s="180"/>
      <c r="F2022" s="180"/>
      <c r="G2022" s="180"/>
      <c r="H2022" s="180"/>
    </row>
    <row r="2023" spans="1:8" x14ac:dyDescent="0.2">
      <c r="A2023" s="180" t="s">
        <v>33</v>
      </c>
      <c r="B2023" s="180" t="s">
        <v>475</v>
      </c>
      <c r="C2023" s="180">
        <v>45121</v>
      </c>
      <c r="D2023" s="180"/>
      <c r="E2023" s="180">
        <v>1387</v>
      </c>
      <c r="F2023" s="180">
        <v>0</v>
      </c>
      <c r="G2023" s="180">
        <v>0</v>
      </c>
      <c r="H2023" s="180">
        <v>0</v>
      </c>
    </row>
    <row r="2024" spans="1:8" x14ac:dyDescent="0.2">
      <c r="A2024" s="180" t="s">
        <v>33</v>
      </c>
      <c r="B2024" s="180" t="s">
        <v>332</v>
      </c>
      <c r="C2024" s="180">
        <v>115000</v>
      </c>
      <c r="D2024" s="180"/>
      <c r="E2024" s="180"/>
      <c r="F2024" s="180"/>
      <c r="G2024" s="180"/>
      <c r="H2024" s="180"/>
    </row>
    <row r="2025" spans="1:8" x14ac:dyDescent="0.2">
      <c r="A2025" s="180" t="s">
        <v>33</v>
      </c>
      <c r="B2025" s="180" t="s">
        <v>407</v>
      </c>
      <c r="C2025" s="180">
        <v>500000</v>
      </c>
      <c r="D2025" s="180"/>
      <c r="E2025" s="180"/>
      <c r="F2025" s="180"/>
      <c r="G2025" s="180"/>
      <c r="H2025" s="180"/>
    </row>
    <row r="2026" spans="1:8" x14ac:dyDescent="0.2">
      <c r="A2026" s="180" t="s">
        <v>33</v>
      </c>
      <c r="B2026" s="180" t="s">
        <v>345</v>
      </c>
      <c r="C2026" s="180">
        <v>17319531</v>
      </c>
      <c r="D2026" s="180">
        <v>635000</v>
      </c>
      <c r="E2026" s="180">
        <v>201387</v>
      </c>
      <c r="F2026" s="180">
        <v>0</v>
      </c>
      <c r="G2026" s="180">
        <v>0</v>
      </c>
      <c r="H2026" s="180">
        <v>0</v>
      </c>
    </row>
    <row r="2027" spans="1:8" x14ac:dyDescent="0.2">
      <c r="A2027" s="180" t="s">
        <v>33</v>
      </c>
      <c r="B2027" s="180" t="s">
        <v>346</v>
      </c>
      <c r="C2027" s="180"/>
      <c r="D2027" s="180"/>
      <c r="E2027" s="180"/>
      <c r="F2027" s="180"/>
      <c r="G2027" s="180"/>
      <c r="H2027" s="180"/>
    </row>
    <row r="2028" spans="1:8" x14ac:dyDescent="0.2">
      <c r="A2028" s="180" t="s">
        <v>33</v>
      </c>
      <c r="B2028" s="180" t="s">
        <v>446</v>
      </c>
      <c r="C2028" s="180"/>
      <c r="D2028" s="180"/>
      <c r="E2028" s="180"/>
      <c r="F2028" s="180"/>
      <c r="G2028" s="180"/>
      <c r="H2028" s="180"/>
    </row>
    <row r="2029" spans="1:8" x14ac:dyDescent="0.2">
      <c r="A2029" s="180" t="s">
        <v>33</v>
      </c>
      <c r="B2029" s="180" t="s">
        <v>347</v>
      </c>
      <c r="C2029" s="180"/>
      <c r="D2029" s="180"/>
      <c r="E2029" s="180"/>
      <c r="F2029" s="180"/>
      <c r="G2029" s="180"/>
      <c r="H2029" s="180"/>
    </row>
    <row r="2030" spans="1:8" x14ac:dyDescent="0.2">
      <c r="A2030" s="180" t="s">
        <v>33</v>
      </c>
      <c r="B2030" s="180" t="s">
        <v>348</v>
      </c>
      <c r="C2030" s="180">
        <v>17319531</v>
      </c>
      <c r="D2030" s="180">
        <v>635000</v>
      </c>
      <c r="E2030" s="180">
        <v>201387</v>
      </c>
      <c r="F2030" s="180">
        <v>0</v>
      </c>
      <c r="G2030" s="180">
        <v>0</v>
      </c>
      <c r="H2030" s="180">
        <v>0</v>
      </c>
    </row>
    <row r="2031" spans="1:8" x14ac:dyDescent="0.2">
      <c r="A2031" s="180" t="s">
        <v>33</v>
      </c>
      <c r="B2031" s="180" t="s">
        <v>349</v>
      </c>
      <c r="C2031" s="180">
        <v>3032733.0599999987</v>
      </c>
      <c r="D2031" s="180">
        <v>135554.28000000003</v>
      </c>
      <c r="E2031" s="180">
        <v>1971354.0300000005</v>
      </c>
      <c r="F2031" s="180">
        <v>0</v>
      </c>
      <c r="G2031" s="180">
        <v>0</v>
      </c>
      <c r="H2031" s="180">
        <v>0</v>
      </c>
    </row>
    <row r="2032" spans="1:8" x14ac:dyDescent="0.2">
      <c r="A2032" s="180" t="s">
        <v>33</v>
      </c>
      <c r="B2032" s="180" t="s">
        <v>350</v>
      </c>
      <c r="C2032" s="180">
        <v>20352264.059999999</v>
      </c>
      <c r="D2032" s="180">
        <v>770554.28</v>
      </c>
      <c r="E2032" s="180">
        <v>2172741.0300000003</v>
      </c>
      <c r="F2032" s="180">
        <v>0</v>
      </c>
      <c r="G2032" s="180">
        <v>0</v>
      </c>
      <c r="H2032" s="180">
        <v>0</v>
      </c>
    </row>
    <row r="2033" spans="1:8" x14ac:dyDescent="0.2">
      <c r="A2033" s="180" t="s">
        <v>33</v>
      </c>
      <c r="B2033" s="180" t="s">
        <v>376</v>
      </c>
      <c r="C2033" s="180"/>
      <c r="D2033" s="180"/>
      <c r="E2033" s="180"/>
      <c r="F2033" s="180"/>
      <c r="G2033" s="180"/>
      <c r="H2033" s="180"/>
    </row>
    <row r="2034" spans="1:8" x14ac:dyDescent="0.2">
      <c r="A2034" s="180" t="s">
        <v>33</v>
      </c>
      <c r="B2034" s="180" t="s">
        <v>377</v>
      </c>
      <c r="C2034" s="180">
        <v>10850000</v>
      </c>
      <c r="D2034" s="180">
        <v>700000</v>
      </c>
      <c r="E2034" s="180">
        <v>150000</v>
      </c>
      <c r="F2034" s="180"/>
      <c r="G2034" s="180"/>
      <c r="H2034" s="180"/>
    </row>
    <row r="2035" spans="1:8" x14ac:dyDescent="0.2">
      <c r="A2035" s="180" t="s">
        <v>33</v>
      </c>
      <c r="B2035" s="180" t="s">
        <v>352</v>
      </c>
      <c r="C2035" s="180">
        <v>437750</v>
      </c>
      <c r="D2035" s="180"/>
      <c r="E2035" s="180">
        <v>7500</v>
      </c>
      <c r="F2035" s="180"/>
      <c r="G2035" s="180"/>
      <c r="H2035" s="180"/>
    </row>
    <row r="2036" spans="1:8" x14ac:dyDescent="0.2">
      <c r="A2036" s="180" t="s">
        <v>33</v>
      </c>
      <c r="B2036" s="180" t="s">
        <v>353</v>
      </c>
      <c r="C2036" s="180">
        <v>1000000</v>
      </c>
      <c r="D2036" s="180">
        <v>10300</v>
      </c>
      <c r="E2036" s="180">
        <v>3000</v>
      </c>
      <c r="F2036" s="180"/>
      <c r="G2036" s="180"/>
      <c r="H2036" s="180"/>
    </row>
    <row r="2037" spans="1:8" x14ac:dyDescent="0.2">
      <c r="A2037" s="180" t="s">
        <v>33</v>
      </c>
      <c r="B2037" s="180" t="s">
        <v>354</v>
      </c>
      <c r="C2037" s="180">
        <v>386250</v>
      </c>
      <c r="D2037" s="180"/>
      <c r="E2037" s="180">
        <v>3500</v>
      </c>
      <c r="F2037" s="180"/>
      <c r="G2037" s="180"/>
      <c r="H2037" s="180"/>
    </row>
    <row r="2038" spans="1:8" x14ac:dyDescent="0.2">
      <c r="A2038" s="180" t="s">
        <v>33</v>
      </c>
      <c r="B2038" s="180" t="s">
        <v>408</v>
      </c>
      <c r="C2038" s="180">
        <v>1000000</v>
      </c>
      <c r="D2038" s="180"/>
      <c r="E2038" s="180">
        <v>400000</v>
      </c>
      <c r="F2038" s="180"/>
      <c r="G2038" s="180"/>
      <c r="H2038" s="180"/>
    </row>
    <row r="2039" spans="1:8" x14ac:dyDescent="0.2">
      <c r="A2039" s="180" t="s">
        <v>33</v>
      </c>
      <c r="B2039" s="180" t="s">
        <v>423</v>
      </c>
      <c r="C2039" s="180">
        <v>325000</v>
      </c>
      <c r="D2039" s="180"/>
      <c r="E2039" s="180">
        <v>15000</v>
      </c>
      <c r="F2039" s="180"/>
      <c r="G2039" s="180"/>
      <c r="H2039" s="180"/>
    </row>
    <row r="2040" spans="1:8" x14ac:dyDescent="0.2">
      <c r="A2040" s="180" t="s">
        <v>33</v>
      </c>
      <c r="B2040" s="180" t="s">
        <v>355</v>
      </c>
      <c r="C2040" s="180">
        <v>1339000</v>
      </c>
      <c r="D2040" s="180"/>
      <c r="E2040" s="180"/>
      <c r="F2040" s="180"/>
      <c r="G2040" s="180"/>
      <c r="H2040" s="180"/>
    </row>
    <row r="2041" spans="1:8" x14ac:dyDescent="0.2">
      <c r="A2041" s="180" t="s">
        <v>33</v>
      </c>
      <c r="B2041" s="180" t="s">
        <v>356</v>
      </c>
      <c r="C2041" s="180">
        <v>1039000</v>
      </c>
      <c r="D2041" s="180"/>
      <c r="E2041" s="180"/>
      <c r="F2041" s="180"/>
      <c r="G2041" s="180"/>
      <c r="H2041" s="180"/>
    </row>
    <row r="2042" spans="1:8" x14ac:dyDescent="0.2">
      <c r="A2042" s="180" t="s">
        <v>33</v>
      </c>
      <c r="B2042" s="180" t="s">
        <v>409</v>
      </c>
      <c r="C2042" s="180"/>
      <c r="D2042" s="180"/>
      <c r="E2042" s="180"/>
      <c r="F2042" s="180"/>
      <c r="G2042" s="180"/>
      <c r="H2042" s="180"/>
    </row>
    <row r="2043" spans="1:8" x14ac:dyDescent="0.2">
      <c r="A2043" s="180" t="s">
        <v>33</v>
      </c>
      <c r="B2043" s="180" t="s">
        <v>378</v>
      </c>
      <c r="C2043" s="180"/>
      <c r="D2043" s="180"/>
      <c r="E2043" s="180"/>
      <c r="F2043" s="180"/>
      <c r="G2043" s="180"/>
      <c r="H2043" s="180"/>
    </row>
    <row r="2044" spans="1:8" x14ac:dyDescent="0.2">
      <c r="A2044" s="180" t="s">
        <v>33</v>
      </c>
      <c r="B2044" s="180" t="s">
        <v>360</v>
      </c>
      <c r="C2044" s="180"/>
      <c r="D2044" s="180"/>
      <c r="E2044" s="180"/>
      <c r="F2044" s="180"/>
      <c r="G2044" s="180"/>
      <c r="H2044" s="180"/>
    </row>
    <row r="2045" spans="1:8" x14ac:dyDescent="0.2">
      <c r="A2045" s="180" t="s">
        <v>33</v>
      </c>
      <c r="B2045" s="180" t="s">
        <v>379</v>
      </c>
      <c r="C2045" s="180"/>
      <c r="D2045" s="180"/>
      <c r="E2045" s="180"/>
      <c r="F2045" s="180"/>
      <c r="G2045" s="180"/>
      <c r="H2045" s="180"/>
    </row>
    <row r="2046" spans="1:8" x14ac:dyDescent="0.2">
      <c r="A2046" s="180" t="s">
        <v>33</v>
      </c>
      <c r="B2046" s="180" t="s">
        <v>362</v>
      </c>
      <c r="C2046" s="180">
        <v>713104</v>
      </c>
      <c r="D2046" s="180"/>
      <c r="E2046" s="180"/>
      <c r="F2046" s="180"/>
      <c r="G2046" s="180"/>
      <c r="H2046" s="180"/>
    </row>
    <row r="2047" spans="1:8" x14ac:dyDescent="0.2">
      <c r="A2047" s="180" t="s">
        <v>33</v>
      </c>
      <c r="B2047" s="180" t="s">
        <v>365</v>
      </c>
      <c r="C2047" s="180">
        <v>17090104</v>
      </c>
      <c r="D2047" s="180">
        <v>710300</v>
      </c>
      <c r="E2047" s="180">
        <v>579000</v>
      </c>
      <c r="F2047" s="180">
        <v>0</v>
      </c>
      <c r="G2047" s="180">
        <v>0</v>
      </c>
      <c r="H2047" s="180">
        <v>0</v>
      </c>
    </row>
    <row r="2048" spans="1:8" x14ac:dyDescent="0.2">
      <c r="A2048" s="180" t="s">
        <v>33</v>
      </c>
      <c r="B2048" s="180" t="s">
        <v>447</v>
      </c>
      <c r="C2048" s="180"/>
      <c r="D2048" s="180"/>
      <c r="E2048" s="180"/>
      <c r="F2048" s="180"/>
      <c r="G2048" s="180"/>
      <c r="H2048" s="180"/>
    </row>
    <row r="2049" spans="1:8" x14ac:dyDescent="0.2">
      <c r="A2049" s="180" t="s">
        <v>33</v>
      </c>
      <c r="B2049" s="180" t="s">
        <v>366</v>
      </c>
      <c r="C2049" s="180">
        <v>17090104</v>
      </c>
      <c r="D2049" s="180">
        <v>710300</v>
      </c>
      <c r="E2049" s="180">
        <v>579000</v>
      </c>
      <c r="F2049" s="180">
        <v>0</v>
      </c>
      <c r="G2049" s="180">
        <v>0</v>
      </c>
      <c r="H2049" s="180">
        <v>0</v>
      </c>
    </row>
    <row r="2050" spans="1:8" x14ac:dyDescent="0.2">
      <c r="A2050" s="180" t="s">
        <v>33</v>
      </c>
      <c r="B2050" s="180" t="s">
        <v>367</v>
      </c>
      <c r="C2050" s="180">
        <v>3262160.0599999987</v>
      </c>
      <c r="D2050" s="180">
        <v>60254.280000000035</v>
      </c>
      <c r="E2050" s="180">
        <v>1593741.0300000005</v>
      </c>
      <c r="F2050" s="180">
        <v>0</v>
      </c>
      <c r="G2050" s="180">
        <v>0</v>
      </c>
      <c r="H2050" s="180">
        <v>0</v>
      </c>
    </row>
    <row r="2051" spans="1:8" x14ac:dyDescent="0.2">
      <c r="A2051" s="180" t="s">
        <v>33</v>
      </c>
      <c r="B2051" s="180" t="s">
        <v>368</v>
      </c>
      <c r="C2051" s="180">
        <v>20352264.059999999</v>
      </c>
      <c r="D2051" s="180">
        <v>770554.28</v>
      </c>
      <c r="E2051" s="180">
        <v>2172741.0300000003</v>
      </c>
      <c r="F2051" s="180">
        <v>0</v>
      </c>
      <c r="G2051" s="180">
        <v>0</v>
      </c>
      <c r="H2051" s="180">
        <v>0</v>
      </c>
    </row>
    <row r="2052" spans="1:8" x14ac:dyDescent="0.2">
      <c r="A2052" s="180" t="s">
        <v>34</v>
      </c>
      <c r="B2052" s="180" t="s">
        <v>333</v>
      </c>
      <c r="C2052" s="180">
        <v>15582633</v>
      </c>
      <c r="D2052" s="180"/>
      <c r="E2052" s="180">
        <v>1515175</v>
      </c>
      <c r="F2052" s="180">
        <v>0</v>
      </c>
      <c r="G2052" s="180">
        <v>0</v>
      </c>
      <c r="H2052" s="180">
        <v>0</v>
      </c>
    </row>
    <row r="2053" spans="1:8" x14ac:dyDescent="0.2">
      <c r="A2053" s="180" t="s">
        <v>34</v>
      </c>
      <c r="B2053" s="180" t="s">
        <v>334</v>
      </c>
      <c r="C2053" s="180">
        <v>312658</v>
      </c>
      <c r="D2053" s="180"/>
      <c r="E2053" s="180">
        <v>30571</v>
      </c>
      <c r="F2053" s="180">
        <v>0</v>
      </c>
      <c r="G2053" s="180">
        <v>0</v>
      </c>
      <c r="H2053" s="180">
        <v>0</v>
      </c>
    </row>
    <row r="2054" spans="1:8" x14ac:dyDescent="0.2">
      <c r="A2054" s="180" t="s">
        <v>34</v>
      </c>
      <c r="B2054" s="180" t="s">
        <v>335</v>
      </c>
      <c r="C2054" s="180">
        <v>0</v>
      </c>
      <c r="D2054" s="180"/>
      <c r="E2054" s="180"/>
      <c r="F2054" s="180"/>
      <c r="G2054" s="180"/>
      <c r="H2054" s="180"/>
    </row>
    <row r="2055" spans="1:8" x14ac:dyDescent="0.2">
      <c r="A2055" s="180" t="s">
        <v>34</v>
      </c>
      <c r="B2055" s="180" t="s">
        <v>336</v>
      </c>
      <c r="C2055" s="180">
        <v>5854910</v>
      </c>
      <c r="D2055" s="180">
        <v>0</v>
      </c>
      <c r="E2055" s="180"/>
      <c r="F2055" s="180"/>
      <c r="G2055" s="180"/>
      <c r="H2055" s="180"/>
    </row>
    <row r="2056" spans="1:8" x14ac:dyDescent="0.2">
      <c r="A2056" s="180" t="s">
        <v>34</v>
      </c>
      <c r="B2056" s="180" t="s">
        <v>337</v>
      </c>
      <c r="C2056" s="180">
        <v>11446</v>
      </c>
      <c r="D2056" s="180">
        <v>3045</v>
      </c>
      <c r="E2056" s="180">
        <v>5254</v>
      </c>
      <c r="F2056" s="180">
        <v>0</v>
      </c>
      <c r="G2056" s="180">
        <v>0</v>
      </c>
      <c r="H2056" s="180">
        <v>0</v>
      </c>
    </row>
    <row r="2057" spans="1:8" x14ac:dyDescent="0.2">
      <c r="A2057" s="180" t="s">
        <v>34</v>
      </c>
      <c r="B2057" s="180" t="s">
        <v>338</v>
      </c>
      <c r="C2057" s="180"/>
      <c r="D2057" s="180"/>
      <c r="E2057" s="180"/>
      <c r="F2057" s="180"/>
      <c r="G2057" s="180"/>
      <c r="H2057" s="180"/>
    </row>
    <row r="2058" spans="1:8" x14ac:dyDescent="0.2">
      <c r="A2058" s="180" t="s">
        <v>34</v>
      </c>
      <c r="B2058" s="180" t="s">
        <v>339</v>
      </c>
      <c r="C2058" s="180">
        <v>53295</v>
      </c>
      <c r="D2058" s="180">
        <v>1121258</v>
      </c>
      <c r="E2058" s="180"/>
      <c r="F2058" s="180"/>
      <c r="G2058" s="180"/>
      <c r="H2058" s="180"/>
    </row>
    <row r="2059" spans="1:8" x14ac:dyDescent="0.2">
      <c r="A2059" s="180" t="s">
        <v>34</v>
      </c>
      <c r="B2059" s="180" t="s">
        <v>340</v>
      </c>
      <c r="C2059" s="180">
        <v>527961</v>
      </c>
      <c r="D2059" s="180">
        <v>17691</v>
      </c>
      <c r="E2059" s="180">
        <v>59372</v>
      </c>
      <c r="F2059" s="180">
        <v>0</v>
      </c>
      <c r="G2059" s="180">
        <v>0</v>
      </c>
      <c r="H2059" s="180">
        <v>0</v>
      </c>
    </row>
    <row r="2060" spans="1:8" x14ac:dyDescent="0.2">
      <c r="A2060" s="180" t="s">
        <v>34</v>
      </c>
      <c r="B2060" s="180" t="s">
        <v>341</v>
      </c>
      <c r="C2060" s="180">
        <v>7676</v>
      </c>
      <c r="D2060" s="180">
        <v>0</v>
      </c>
      <c r="E2060" s="180">
        <v>0</v>
      </c>
      <c r="F2060" s="180">
        <v>0</v>
      </c>
      <c r="G2060" s="180">
        <v>0</v>
      </c>
      <c r="H2060" s="180">
        <v>0</v>
      </c>
    </row>
    <row r="2061" spans="1:8" x14ac:dyDescent="0.2">
      <c r="A2061" s="180" t="s">
        <v>34</v>
      </c>
      <c r="B2061" s="180" t="s">
        <v>342</v>
      </c>
      <c r="C2061" s="180">
        <v>26815057</v>
      </c>
      <c r="D2061" s="180"/>
      <c r="E2061" s="180"/>
      <c r="F2061" s="180"/>
      <c r="G2061" s="180"/>
      <c r="H2061" s="180"/>
    </row>
    <row r="2062" spans="1:8" x14ac:dyDescent="0.2">
      <c r="A2062" s="180" t="s">
        <v>34</v>
      </c>
      <c r="B2062" s="180" t="s">
        <v>343</v>
      </c>
      <c r="C2062" s="180">
        <v>0</v>
      </c>
      <c r="D2062" s="180"/>
      <c r="E2062" s="180"/>
      <c r="F2062" s="180"/>
      <c r="G2062" s="180"/>
      <c r="H2062" s="180"/>
    </row>
    <row r="2063" spans="1:8" x14ac:dyDescent="0.2">
      <c r="A2063" s="180" t="s">
        <v>34</v>
      </c>
      <c r="B2063" s="180" t="s">
        <v>344</v>
      </c>
      <c r="C2063" s="180">
        <v>121696</v>
      </c>
      <c r="D2063" s="180"/>
      <c r="E2063" s="180">
        <v>788</v>
      </c>
      <c r="F2063" s="180">
        <v>0</v>
      </c>
      <c r="G2063" s="180">
        <v>0</v>
      </c>
      <c r="H2063" s="180">
        <v>0</v>
      </c>
    </row>
    <row r="2064" spans="1:8" x14ac:dyDescent="0.2">
      <c r="A2064" s="180" t="s">
        <v>34</v>
      </c>
      <c r="B2064" s="180" t="s">
        <v>475</v>
      </c>
      <c r="C2064" s="180">
        <v>631548</v>
      </c>
      <c r="D2064" s="180"/>
      <c r="E2064" s="180">
        <v>61755</v>
      </c>
      <c r="F2064" s="180">
        <v>0</v>
      </c>
      <c r="G2064" s="180">
        <v>0</v>
      </c>
      <c r="H2064" s="180">
        <v>0</v>
      </c>
    </row>
    <row r="2065" spans="1:8" x14ac:dyDescent="0.2">
      <c r="A2065" s="180" t="s">
        <v>34</v>
      </c>
      <c r="B2065" s="180" t="s">
        <v>332</v>
      </c>
      <c r="C2065" s="180">
        <v>471318</v>
      </c>
      <c r="D2065" s="180"/>
      <c r="E2065" s="180"/>
      <c r="F2065" s="180"/>
      <c r="G2065" s="180"/>
      <c r="H2065" s="180"/>
    </row>
    <row r="2066" spans="1:8" x14ac:dyDescent="0.2">
      <c r="A2066" s="180" t="s">
        <v>34</v>
      </c>
      <c r="B2066" s="180" t="s">
        <v>407</v>
      </c>
      <c r="C2066" s="180">
        <v>1403511</v>
      </c>
      <c r="D2066" s="180"/>
      <c r="E2066" s="180">
        <v>0</v>
      </c>
      <c r="F2066" s="180">
        <v>0</v>
      </c>
      <c r="G2066" s="180">
        <v>0</v>
      </c>
      <c r="H2066" s="180">
        <v>0</v>
      </c>
    </row>
    <row r="2067" spans="1:8" x14ac:dyDescent="0.2">
      <c r="A2067" s="180" t="s">
        <v>34</v>
      </c>
      <c r="B2067" s="180" t="s">
        <v>345</v>
      </c>
      <c r="C2067" s="180">
        <v>51793709</v>
      </c>
      <c r="D2067" s="180">
        <v>1141994</v>
      </c>
      <c r="E2067" s="180">
        <v>1672915</v>
      </c>
      <c r="F2067" s="180">
        <v>0</v>
      </c>
      <c r="G2067" s="180">
        <v>0</v>
      </c>
      <c r="H2067" s="180">
        <v>0</v>
      </c>
    </row>
    <row r="2068" spans="1:8" x14ac:dyDescent="0.2">
      <c r="A2068" s="180" t="s">
        <v>34</v>
      </c>
      <c r="B2068" s="180" t="s">
        <v>346</v>
      </c>
      <c r="C2068" s="180">
        <v>0</v>
      </c>
      <c r="D2068" s="180"/>
      <c r="E2068" s="180"/>
      <c r="F2068" s="180"/>
      <c r="G2068" s="180"/>
      <c r="H2068" s="180"/>
    </row>
    <row r="2069" spans="1:8" x14ac:dyDescent="0.2">
      <c r="A2069" s="180" t="s">
        <v>34</v>
      </c>
      <c r="B2069" s="180" t="s">
        <v>446</v>
      </c>
      <c r="C2069" s="180">
        <v>0</v>
      </c>
      <c r="D2069" s="180">
        <v>0</v>
      </c>
      <c r="E2069" s="180">
        <v>0</v>
      </c>
      <c r="F2069" s="180">
        <v>0</v>
      </c>
      <c r="G2069" s="180">
        <v>0</v>
      </c>
      <c r="H2069" s="180">
        <v>0</v>
      </c>
    </row>
    <row r="2070" spans="1:8" x14ac:dyDescent="0.2">
      <c r="A2070" s="180" t="s">
        <v>34</v>
      </c>
      <c r="B2070" s="180" t="s">
        <v>347</v>
      </c>
      <c r="C2070" s="180">
        <v>38633</v>
      </c>
      <c r="D2070" s="180">
        <v>0</v>
      </c>
      <c r="E2070" s="180"/>
      <c r="F2070" s="180">
        <v>0</v>
      </c>
      <c r="G2070" s="180">
        <v>0</v>
      </c>
      <c r="H2070" s="180">
        <v>0</v>
      </c>
    </row>
    <row r="2071" spans="1:8" x14ac:dyDescent="0.2">
      <c r="A2071" s="180" t="s">
        <v>34</v>
      </c>
      <c r="B2071" s="180" t="s">
        <v>348</v>
      </c>
      <c r="C2071" s="180">
        <v>51832342</v>
      </c>
      <c r="D2071" s="180">
        <v>1141994</v>
      </c>
      <c r="E2071" s="180">
        <v>1672915</v>
      </c>
      <c r="F2071" s="180">
        <v>0</v>
      </c>
      <c r="G2071" s="180">
        <v>0</v>
      </c>
      <c r="H2071" s="180">
        <v>0</v>
      </c>
    </row>
    <row r="2072" spans="1:8" x14ac:dyDescent="0.2">
      <c r="A2072" s="180" t="s">
        <v>34</v>
      </c>
      <c r="B2072" s="180" t="s">
        <v>349</v>
      </c>
      <c r="C2072" s="180">
        <v>13175335.219999991</v>
      </c>
      <c r="D2072" s="180">
        <v>505049.6300000003</v>
      </c>
      <c r="E2072" s="180">
        <v>5430054.5599999996</v>
      </c>
      <c r="F2072" s="180">
        <v>0</v>
      </c>
      <c r="G2072" s="180">
        <v>0</v>
      </c>
      <c r="H2072" s="180">
        <v>0</v>
      </c>
    </row>
    <row r="2073" spans="1:8" x14ac:dyDescent="0.2">
      <c r="A2073" s="180" t="s">
        <v>34</v>
      </c>
      <c r="B2073" s="180" t="s">
        <v>350</v>
      </c>
      <c r="C2073" s="180">
        <v>65007677.219999991</v>
      </c>
      <c r="D2073" s="180">
        <v>1647043.6300000004</v>
      </c>
      <c r="E2073" s="180">
        <v>7102969.5599999996</v>
      </c>
      <c r="F2073" s="180">
        <v>0</v>
      </c>
      <c r="G2073" s="180">
        <v>0</v>
      </c>
      <c r="H2073" s="180">
        <v>0</v>
      </c>
    </row>
    <row r="2074" spans="1:8" x14ac:dyDescent="0.2">
      <c r="A2074" s="180" t="s">
        <v>34</v>
      </c>
      <c r="B2074" s="180" t="s">
        <v>376</v>
      </c>
      <c r="C2074" s="180"/>
      <c r="D2074" s="180"/>
      <c r="E2074" s="180"/>
      <c r="F2074" s="180"/>
      <c r="G2074" s="180"/>
      <c r="H2074" s="180"/>
    </row>
    <row r="2075" spans="1:8" x14ac:dyDescent="0.2">
      <c r="A2075" s="180" t="s">
        <v>34</v>
      </c>
      <c r="B2075" s="180" t="s">
        <v>377</v>
      </c>
      <c r="C2075" s="180">
        <v>36291450</v>
      </c>
      <c r="D2075" s="180">
        <v>1142688</v>
      </c>
      <c r="E2075" s="180">
        <v>278096</v>
      </c>
      <c r="F2075" s="180">
        <v>0</v>
      </c>
      <c r="G2075" s="180">
        <v>0</v>
      </c>
      <c r="H2075" s="180">
        <v>0</v>
      </c>
    </row>
    <row r="2076" spans="1:8" x14ac:dyDescent="0.2">
      <c r="A2076" s="180" t="s">
        <v>34</v>
      </c>
      <c r="B2076" s="180" t="s">
        <v>352</v>
      </c>
      <c r="C2076" s="180">
        <v>2043136</v>
      </c>
      <c r="D2076" s="180">
        <v>0</v>
      </c>
      <c r="E2076" s="180">
        <v>18928</v>
      </c>
      <c r="F2076" s="180">
        <v>0</v>
      </c>
      <c r="G2076" s="180">
        <v>0</v>
      </c>
      <c r="H2076" s="180">
        <v>0</v>
      </c>
    </row>
    <row r="2077" spans="1:8" x14ac:dyDescent="0.2">
      <c r="A2077" s="180" t="s">
        <v>34</v>
      </c>
      <c r="B2077" s="180" t="s">
        <v>353</v>
      </c>
      <c r="C2077" s="180">
        <v>784907</v>
      </c>
      <c r="D2077" s="180">
        <v>0</v>
      </c>
      <c r="E2077" s="180">
        <v>2782</v>
      </c>
      <c r="F2077" s="180">
        <v>0</v>
      </c>
      <c r="G2077" s="180">
        <v>0</v>
      </c>
      <c r="H2077" s="180">
        <v>0</v>
      </c>
    </row>
    <row r="2078" spans="1:8" x14ac:dyDescent="0.2">
      <c r="A2078" s="180" t="s">
        <v>34</v>
      </c>
      <c r="B2078" s="180" t="s">
        <v>354</v>
      </c>
      <c r="C2078" s="180">
        <v>968831</v>
      </c>
      <c r="D2078" s="180">
        <v>0</v>
      </c>
      <c r="E2078" s="180">
        <v>40508</v>
      </c>
      <c r="F2078" s="180">
        <v>0</v>
      </c>
      <c r="G2078" s="180">
        <v>0</v>
      </c>
      <c r="H2078" s="180">
        <v>0</v>
      </c>
    </row>
    <row r="2079" spans="1:8" x14ac:dyDescent="0.2">
      <c r="A2079" s="180" t="s">
        <v>34</v>
      </c>
      <c r="B2079" s="180" t="s">
        <v>408</v>
      </c>
      <c r="C2079" s="180">
        <v>3520581</v>
      </c>
      <c r="D2079" s="180">
        <v>0</v>
      </c>
      <c r="E2079" s="180">
        <v>20689</v>
      </c>
      <c r="F2079" s="180">
        <v>0</v>
      </c>
      <c r="G2079" s="180">
        <v>0</v>
      </c>
      <c r="H2079" s="180">
        <v>0</v>
      </c>
    </row>
    <row r="2080" spans="1:8" x14ac:dyDescent="0.2">
      <c r="A2080" s="180" t="s">
        <v>34</v>
      </c>
      <c r="B2080" s="180" t="s">
        <v>423</v>
      </c>
      <c r="C2080" s="180">
        <v>1887566</v>
      </c>
      <c r="D2080" s="180">
        <v>0</v>
      </c>
      <c r="E2080" s="180">
        <v>6071</v>
      </c>
      <c r="F2080" s="180">
        <v>0</v>
      </c>
      <c r="G2080" s="180">
        <v>0</v>
      </c>
      <c r="H2080" s="180">
        <v>0</v>
      </c>
    </row>
    <row r="2081" spans="1:8" x14ac:dyDescent="0.2">
      <c r="A2081" s="180" t="s">
        <v>34</v>
      </c>
      <c r="B2081" s="180" t="s">
        <v>355</v>
      </c>
      <c r="C2081" s="180">
        <v>4139265</v>
      </c>
      <c r="D2081" s="180">
        <v>0</v>
      </c>
      <c r="E2081" s="180">
        <v>513117</v>
      </c>
      <c r="F2081" s="180">
        <v>0</v>
      </c>
      <c r="G2081" s="180">
        <v>0</v>
      </c>
      <c r="H2081" s="180">
        <v>0</v>
      </c>
    </row>
    <row r="2082" spans="1:8" x14ac:dyDescent="0.2">
      <c r="A2082" s="180" t="s">
        <v>34</v>
      </c>
      <c r="B2082" s="180" t="s">
        <v>356</v>
      </c>
      <c r="C2082" s="180">
        <v>997183</v>
      </c>
      <c r="D2082" s="180">
        <v>0</v>
      </c>
      <c r="E2082" s="180">
        <v>58474</v>
      </c>
      <c r="F2082" s="180">
        <v>0</v>
      </c>
      <c r="G2082" s="180"/>
      <c r="H2082" s="180">
        <v>0</v>
      </c>
    </row>
    <row r="2083" spans="1:8" x14ac:dyDescent="0.2">
      <c r="A2083" s="180" t="s">
        <v>34</v>
      </c>
      <c r="B2083" s="180" t="s">
        <v>409</v>
      </c>
      <c r="C2083" s="180"/>
      <c r="D2083" s="180"/>
      <c r="E2083" s="180"/>
      <c r="F2083" s="180"/>
      <c r="G2083" s="180"/>
      <c r="H2083" s="180">
        <v>0</v>
      </c>
    </row>
    <row r="2084" spans="1:8" x14ac:dyDescent="0.2">
      <c r="A2084" s="180" t="s">
        <v>34</v>
      </c>
      <c r="B2084" s="180" t="s">
        <v>378</v>
      </c>
      <c r="C2084" s="180">
        <v>2468</v>
      </c>
      <c r="D2084" s="180"/>
      <c r="E2084" s="180">
        <v>20713</v>
      </c>
      <c r="F2084" s="180">
        <v>0</v>
      </c>
      <c r="G2084" s="180">
        <v>0</v>
      </c>
      <c r="H2084" s="180">
        <v>0</v>
      </c>
    </row>
    <row r="2085" spans="1:8" x14ac:dyDescent="0.2">
      <c r="A2085" s="180" t="s">
        <v>34</v>
      </c>
      <c r="B2085" s="180" t="s">
        <v>360</v>
      </c>
      <c r="C2085" s="180"/>
      <c r="D2085" s="180"/>
      <c r="E2085" s="180">
        <v>0</v>
      </c>
      <c r="F2085" s="180">
        <v>0</v>
      </c>
      <c r="G2085" s="180"/>
      <c r="H2085" s="180">
        <v>0</v>
      </c>
    </row>
    <row r="2086" spans="1:8" x14ac:dyDescent="0.2">
      <c r="A2086" s="180" t="s">
        <v>34</v>
      </c>
      <c r="B2086" s="180" t="s">
        <v>379</v>
      </c>
      <c r="C2086" s="180"/>
      <c r="D2086" s="180"/>
      <c r="E2086" s="180"/>
      <c r="F2086" s="180"/>
      <c r="G2086" s="180"/>
      <c r="H2086" s="180"/>
    </row>
    <row r="2087" spans="1:8" x14ac:dyDescent="0.2">
      <c r="A2087" s="180" t="s">
        <v>34</v>
      </c>
      <c r="B2087" s="180" t="s">
        <v>362</v>
      </c>
      <c r="C2087" s="180">
        <v>1892255</v>
      </c>
      <c r="D2087" s="180"/>
      <c r="E2087" s="180"/>
      <c r="F2087" s="180"/>
      <c r="G2087" s="180"/>
      <c r="H2087" s="180"/>
    </row>
    <row r="2088" spans="1:8" x14ac:dyDescent="0.2">
      <c r="A2088" s="180" t="s">
        <v>34</v>
      </c>
      <c r="B2088" s="180" t="s">
        <v>365</v>
      </c>
      <c r="C2088" s="180">
        <v>52527642</v>
      </c>
      <c r="D2088" s="180">
        <v>1142688</v>
      </c>
      <c r="E2088" s="180">
        <v>959378</v>
      </c>
      <c r="F2088" s="180">
        <v>0</v>
      </c>
      <c r="G2088" s="180">
        <v>0</v>
      </c>
      <c r="H2088" s="180">
        <v>0</v>
      </c>
    </row>
    <row r="2089" spans="1:8" x14ac:dyDescent="0.2">
      <c r="A2089" s="180" t="s">
        <v>34</v>
      </c>
      <c r="B2089" s="180" t="s">
        <v>447</v>
      </c>
      <c r="C2089" s="180">
        <v>0</v>
      </c>
      <c r="D2089" s="180">
        <v>0</v>
      </c>
      <c r="E2089" s="180">
        <v>0</v>
      </c>
      <c r="F2089" s="180">
        <v>0</v>
      </c>
      <c r="G2089" s="180">
        <v>0</v>
      </c>
      <c r="H2089" s="180">
        <v>0</v>
      </c>
    </row>
    <row r="2090" spans="1:8" x14ac:dyDescent="0.2">
      <c r="A2090" s="180" t="s">
        <v>34</v>
      </c>
      <c r="B2090" s="180" t="s">
        <v>366</v>
      </c>
      <c r="C2090" s="180">
        <v>52527642</v>
      </c>
      <c r="D2090" s="180">
        <v>1142688</v>
      </c>
      <c r="E2090" s="180">
        <v>959378</v>
      </c>
      <c r="F2090" s="180">
        <v>0</v>
      </c>
      <c r="G2090" s="180">
        <v>0</v>
      </c>
      <c r="H2090" s="180">
        <v>0</v>
      </c>
    </row>
    <row r="2091" spans="1:8" x14ac:dyDescent="0.2">
      <c r="A2091" s="180" t="s">
        <v>34</v>
      </c>
      <c r="B2091" s="180" t="s">
        <v>367</v>
      </c>
      <c r="C2091" s="180">
        <v>12480035.219999991</v>
      </c>
      <c r="D2091" s="180">
        <v>504355.6300000003</v>
      </c>
      <c r="E2091" s="180">
        <v>6143591.5599999996</v>
      </c>
      <c r="F2091" s="180">
        <v>0</v>
      </c>
      <c r="G2091" s="180">
        <v>0</v>
      </c>
      <c r="H2091" s="180">
        <v>0</v>
      </c>
    </row>
    <row r="2092" spans="1:8" x14ac:dyDescent="0.2">
      <c r="A2092" s="180" t="s">
        <v>34</v>
      </c>
      <c r="B2092" s="180" t="s">
        <v>368</v>
      </c>
      <c r="C2092" s="180">
        <v>65007677.219999991</v>
      </c>
      <c r="D2092" s="180">
        <v>1647043.6300000004</v>
      </c>
      <c r="E2092" s="180">
        <v>7102969.5599999996</v>
      </c>
      <c r="F2092" s="180">
        <v>0</v>
      </c>
      <c r="G2092" s="180">
        <v>0</v>
      </c>
      <c r="H2092" s="180">
        <v>0</v>
      </c>
    </row>
    <row r="2093" spans="1:8" x14ac:dyDescent="0.2">
      <c r="A2093" s="180" t="s">
        <v>38</v>
      </c>
      <c r="B2093" s="180" t="s">
        <v>333</v>
      </c>
      <c r="C2093" s="180">
        <v>4431286</v>
      </c>
      <c r="D2093" s="180"/>
      <c r="E2093" s="180">
        <v>138118</v>
      </c>
      <c r="F2093" s="180">
        <v>0</v>
      </c>
      <c r="G2093" s="180">
        <v>0</v>
      </c>
      <c r="H2093" s="180">
        <v>0</v>
      </c>
    </row>
    <row r="2094" spans="1:8" x14ac:dyDescent="0.2">
      <c r="A2094" s="180" t="s">
        <v>38</v>
      </c>
      <c r="B2094" s="180" t="s">
        <v>334</v>
      </c>
      <c r="C2094" s="180">
        <v>702141</v>
      </c>
      <c r="D2094" s="180"/>
      <c r="E2094" s="180">
        <v>21882</v>
      </c>
      <c r="F2094" s="180">
        <v>0</v>
      </c>
      <c r="G2094" s="180">
        <v>0</v>
      </c>
      <c r="H2094" s="180">
        <v>0</v>
      </c>
    </row>
    <row r="2095" spans="1:8" x14ac:dyDescent="0.2">
      <c r="A2095" s="180" t="s">
        <v>38</v>
      </c>
      <c r="B2095" s="180" t="s">
        <v>335</v>
      </c>
      <c r="C2095" s="180">
        <v>187666</v>
      </c>
      <c r="D2095" s="180"/>
      <c r="E2095" s="180"/>
      <c r="F2095" s="180"/>
      <c r="G2095" s="180"/>
      <c r="H2095" s="180"/>
    </row>
    <row r="2096" spans="1:8" x14ac:dyDescent="0.2">
      <c r="A2096" s="180" t="s">
        <v>38</v>
      </c>
      <c r="B2096" s="180" t="s">
        <v>336</v>
      </c>
      <c r="C2096" s="180">
        <v>1879343</v>
      </c>
      <c r="D2096" s="180">
        <v>0</v>
      </c>
      <c r="E2096" s="180"/>
      <c r="F2096" s="180"/>
      <c r="G2096" s="180"/>
      <c r="H2096" s="180"/>
    </row>
    <row r="2097" spans="1:8" x14ac:dyDescent="0.2">
      <c r="A2097" s="180" t="s">
        <v>38</v>
      </c>
      <c r="B2097" s="180" t="s">
        <v>337</v>
      </c>
      <c r="C2097" s="180">
        <v>4940</v>
      </c>
      <c r="D2097" s="180">
        <v>0</v>
      </c>
      <c r="E2097" s="180">
        <v>0</v>
      </c>
      <c r="F2097" s="180">
        <v>0</v>
      </c>
      <c r="G2097" s="180">
        <v>0</v>
      </c>
      <c r="H2097" s="180">
        <v>0</v>
      </c>
    </row>
    <row r="2098" spans="1:8" x14ac:dyDescent="0.2">
      <c r="A2098" s="180" t="s">
        <v>38</v>
      </c>
      <c r="B2098" s="180" t="s">
        <v>338</v>
      </c>
      <c r="C2098" s="180"/>
      <c r="D2098" s="180"/>
      <c r="E2098" s="180"/>
      <c r="F2098" s="180"/>
      <c r="G2098" s="180"/>
      <c r="H2098" s="180"/>
    </row>
    <row r="2099" spans="1:8" x14ac:dyDescent="0.2">
      <c r="A2099" s="180" t="s">
        <v>38</v>
      </c>
      <c r="B2099" s="180" t="s">
        <v>339</v>
      </c>
      <c r="C2099" s="180">
        <v>3541</v>
      </c>
      <c r="D2099" s="180">
        <v>374428</v>
      </c>
      <c r="E2099" s="180"/>
      <c r="F2099" s="180"/>
      <c r="G2099" s="180"/>
      <c r="H2099" s="180"/>
    </row>
    <row r="2100" spans="1:8" x14ac:dyDescent="0.2">
      <c r="A2100" s="180" t="s">
        <v>38</v>
      </c>
      <c r="B2100" s="180" t="s">
        <v>340</v>
      </c>
      <c r="C2100" s="180">
        <v>91166</v>
      </c>
      <c r="D2100" s="180">
        <v>0</v>
      </c>
      <c r="E2100" s="180">
        <v>16309</v>
      </c>
      <c r="F2100" s="180">
        <v>0</v>
      </c>
      <c r="G2100" s="180">
        <v>0</v>
      </c>
      <c r="H2100" s="180">
        <v>0</v>
      </c>
    </row>
    <row r="2101" spans="1:8" x14ac:dyDescent="0.2">
      <c r="A2101" s="180" t="s">
        <v>38</v>
      </c>
      <c r="B2101" s="180" t="s">
        <v>341</v>
      </c>
      <c r="C2101" s="180">
        <v>0</v>
      </c>
      <c r="D2101" s="180">
        <v>0</v>
      </c>
      <c r="E2101" s="180">
        <v>0</v>
      </c>
      <c r="F2101" s="180">
        <v>0</v>
      </c>
      <c r="G2101" s="180">
        <v>0</v>
      </c>
      <c r="H2101" s="180">
        <v>0</v>
      </c>
    </row>
    <row r="2102" spans="1:8" x14ac:dyDescent="0.2">
      <c r="A2102" s="180" t="s">
        <v>38</v>
      </c>
      <c r="B2102" s="180" t="s">
        <v>342</v>
      </c>
      <c r="C2102" s="180">
        <v>4900147</v>
      </c>
      <c r="D2102" s="180"/>
      <c r="E2102" s="180"/>
      <c r="F2102" s="180"/>
      <c r="G2102" s="180"/>
      <c r="H2102" s="180"/>
    </row>
    <row r="2103" spans="1:8" x14ac:dyDescent="0.2">
      <c r="A2103" s="180" t="s">
        <v>38</v>
      </c>
      <c r="B2103" s="180" t="s">
        <v>343</v>
      </c>
      <c r="C2103" s="180">
        <v>0</v>
      </c>
      <c r="D2103" s="180"/>
      <c r="E2103" s="180"/>
      <c r="F2103" s="180"/>
      <c r="G2103" s="180"/>
      <c r="H2103" s="180"/>
    </row>
    <row r="2104" spans="1:8" x14ac:dyDescent="0.2">
      <c r="A2104" s="180" t="s">
        <v>38</v>
      </c>
      <c r="B2104" s="180" t="s">
        <v>344</v>
      </c>
      <c r="C2104" s="180">
        <v>36000</v>
      </c>
      <c r="D2104" s="180"/>
      <c r="E2104" s="180">
        <v>86</v>
      </c>
      <c r="F2104" s="180">
        <v>0</v>
      </c>
      <c r="G2104" s="180">
        <v>0</v>
      </c>
      <c r="H2104" s="180">
        <v>0</v>
      </c>
    </row>
    <row r="2105" spans="1:8" x14ac:dyDescent="0.2">
      <c r="A2105" s="180" t="s">
        <v>38</v>
      </c>
      <c r="B2105" s="180" t="s">
        <v>475</v>
      </c>
      <c r="C2105" s="180">
        <v>173910</v>
      </c>
      <c r="D2105" s="180"/>
      <c r="E2105" s="180">
        <v>5421</v>
      </c>
      <c r="F2105" s="180">
        <v>0</v>
      </c>
      <c r="G2105" s="180">
        <v>0</v>
      </c>
      <c r="H2105" s="180">
        <v>0</v>
      </c>
    </row>
    <row r="2106" spans="1:8" x14ac:dyDescent="0.2">
      <c r="A2106" s="180" t="s">
        <v>38</v>
      </c>
      <c r="B2106" s="180" t="s">
        <v>332</v>
      </c>
      <c r="C2106" s="180">
        <v>162339</v>
      </c>
      <c r="D2106" s="180"/>
      <c r="E2106" s="180"/>
      <c r="F2106" s="180"/>
      <c r="G2106" s="180"/>
      <c r="H2106" s="180"/>
    </row>
    <row r="2107" spans="1:8" x14ac:dyDescent="0.2">
      <c r="A2107" s="180" t="s">
        <v>38</v>
      </c>
      <c r="B2107" s="180" t="s">
        <v>407</v>
      </c>
      <c r="C2107" s="180">
        <v>116449</v>
      </c>
      <c r="D2107" s="180"/>
      <c r="E2107" s="180">
        <v>0</v>
      </c>
      <c r="F2107" s="180">
        <v>0</v>
      </c>
      <c r="G2107" s="180">
        <v>0</v>
      </c>
      <c r="H2107" s="180">
        <v>0</v>
      </c>
    </row>
    <row r="2108" spans="1:8" x14ac:dyDescent="0.2">
      <c r="A2108" s="180" t="s">
        <v>38</v>
      </c>
      <c r="B2108" s="180" t="s">
        <v>345</v>
      </c>
      <c r="C2108" s="180">
        <v>12688928</v>
      </c>
      <c r="D2108" s="180">
        <v>374428</v>
      </c>
      <c r="E2108" s="180">
        <v>181816</v>
      </c>
      <c r="F2108" s="180">
        <v>0</v>
      </c>
      <c r="G2108" s="180">
        <v>0</v>
      </c>
      <c r="H2108" s="180">
        <v>0</v>
      </c>
    </row>
    <row r="2109" spans="1:8" x14ac:dyDescent="0.2">
      <c r="A2109" s="180" t="s">
        <v>38</v>
      </c>
      <c r="B2109" s="180" t="s">
        <v>346</v>
      </c>
      <c r="C2109" s="180">
        <v>0</v>
      </c>
      <c r="D2109" s="180"/>
      <c r="E2109" s="180"/>
      <c r="F2109" s="180"/>
      <c r="G2109" s="180"/>
      <c r="H2109" s="180"/>
    </row>
    <row r="2110" spans="1:8" x14ac:dyDescent="0.2">
      <c r="A2110" s="180" t="s">
        <v>38</v>
      </c>
      <c r="B2110" s="180" t="s">
        <v>446</v>
      </c>
      <c r="C2110" s="180">
        <v>0</v>
      </c>
      <c r="D2110" s="180">
        <v>0</v>
      </c>
      <c r="E2110" s="180">
        <v>62846</v>
      </c>
      <c r="F2110" s="180">
        <v>0</v>
      </c>
      <c r="G2110" s="180">
        <v>0</v>
      </c>
      <c r="H2110" s="180">
        <v>0</v>
      </c>
    </row>
    <row r="2111" spans="1:8" x14ac:dyDescent="0.2">
      <c r="A2111" s="180" t="s">
        <v>38</v>
      </c>
      <c r="B2111" s="180" t="s">
        <v>347</v>
      </c>
      <c r="C2111" s="180">
        <v>0</v>
      </c>
      <c r="D2111" s="180">
        <v>0</v>
      </c>
      <c r="E2111" s="180"/>
      <c r="F2111" s="180">
        <v>0</v>
      </c>
      <c r="G2111" s="180">
        <v>0</v>
      </c>
      <c r="H2111" s="180">
        <v>0</v>
      </c>
    </row>
    <row r="2112" spans="1:8" x14ac:dyDescent="0.2">
      <c r="A2112" s="180" t="s">
        <v>38</v>
      </c>
      <c r="B2112" s="180" t="s">
        <v>348</v>
      </c>
      <c r="C2112" s="180">
        <v>12688928</v>
      </c>
      <c r="D2112" s="180">
        <v>374428</v>
      </c>
      <c r="E2112" s="180">
        <v>244662</v>
      </c>
      <c r="F2112" s="180">
        <v>0</v>
      </c>
      <c r="G2112" s="180">
        <v>0</v>
      </c>
      <c r="H2112" s="180">
        <v>0</v>
      </c>
    </row>
    <row r="2113" spans="1:8" x14ac:dyDescent="0.2">
      <c r="A2113" s="180" t="s">
        <v>38</v>
      </c>
      <c r="B2113" s="180" t="s">
        <v>349</v>
      </c>
      <c r="C2113" s="180">
        <v>2317428.7299999986</v>
      </c>
      <c r="D2113" s="180">
        <v>114808.40999999996</v>
      </c>
      <c r="E2113" s="180">
        <v>607192.09000000008</v>
      </c>
      <c r="F2113" s="180">
        <v>0</v>
      </c>
      <c r="G2113" s="180">
        <v>-58595</v>
      </c>
      <c r="H2113" s="180">
        <v>0</v>
      </c>
    </row>
    <row r="2114" spans="1:8" x14ac:dyDescent="0.2">
      <c r="A2114" s="180" t="s">
        <v>38</v>
      </c>
      <c r="B2114" s="180" t="s">
        <v>350</v>
      </c>
      <c r="C2114" s="180">
        <v>15006356.73</v>
      </c>
      <c r="D2114" s="180">
        <v>489236.41</v>
      </c>
      <c r="E2114" s="180">
        <v>851854.09</v>
      </c>
      <c r="F2114" s="180">
        <v>0</v>
      </c>
      <c r="G2114" s="180">
        <v>-58595</v>
      </c>
      <c r="H2114" s="180">
        <v>0</v>
      </c>
    </row>
    <row r="2115" spans="1:8" x14ac:dyDescent="0.2">
      <c r="A2115" s="180" t="s">
        <v>38</v>
      </c>
      <c r="B2115" s="180" t="s">
        <v>376</v>
      </c>
      <c r="C2115" s="180"/>
      <c r="D2115" s="180"/>
      <c r="E2115" s="180"/>
      <c r="F2115" s="180"/>
      <c r="G2115" s="180"/>
      <c r="H2115" s="180"/>
    </row>
    <row r="2116" spans="1:8" x14ac:dyDescent="0.2">
      <c r="A2116" s="180" t="s">
        <v>38</v>
      </c>
      <c r="B2116" s="180" t="s">
        <v>377</v>
      </c>
      <c r="C2116" s="180">
        <v>7661757</v>
      </c>
      <c r="D2116" s="180">
        <v>365083</v>
      </c>
      <c r="E2116" s="180">
        <v>257418</v>
      </c>
      <c r="F2116" s="180">
        <v>0</v>
      </c>
      <c r="G2116" s="180">
        <v>0</v>
      </c>
      <c r="H2116" s="180">
        <v>0</v>
      </c>
    </row>
    <row r="2117" spans="1:8" x14ac:dyDescent="0.2">
      <c r="A2117" s="180" t="s">
        <v>38</v>
      </c>
      <c r="B2117" s="180" t="s">
        <v>352</v>
      </c>
      <c r="C2117" s="180">
        <v>567818</v>
      </c>
      <c r="D2117" s="180">
        <v>0</v>
      </c>
      <c r="E2117" s="180">
        <v>0</v>
      </c>
      <c r="F2117" s="180">
        <v>0</v>
      </c>
      <c r="G2117" s="180">
        <v>0</v>
      </c>
      <c r="H2117" s="180">
        <v>0</v>
      </c>
    </row>
    <row r="2118" spans="1:8" x14ac:dyDescent="0.2">
      <c r="A2118" s="180" t="s">
        <v>38</v>
      </c>
      <c r="B2118" s="180" t="s">
        <v>353</v>
      </c>
      <c r="C2118" s="180">
        <v>363280</v>
      </c>
      <c r="D2118" s="180">
        <v>0</v>
      </c>
      <c r="E2118" s="180">
        <v>0</v>
      </c>
      <c r="F2118" s="180">
        <v>0</v>
      </c>
      <c r="G2118" s="180">
        <v>0</v>
      </c>
      <c r="H2118" s="180">
        <v>0</v>
      </c>
    </row>
    <row r="2119" spans="1:8" x14ac:dyDescent="0.2">
      <c r="A2119" s="180" t="s">
        <v>38</v>
      </c>
      <c r="B2119" s="180" t="s">
        <v>354</v>
      </c>
      <c r="C2119" s="180">
        <v>305820</v>
      </c>
      <c r="D2119" s="180">
        <v>0</v>
      </c>
      <c r="E2119" s="180">
        <v>90549</v>
      </c>
      <c r="F2119" s="180">
        <v>0</v>
      </c>
      <c r="G2119" s="180">
        <v>0</v>
      </c>
      <c r="H2119" s="180">
        <v>0</v>
      </c>
    </row>
    <row r="2120" spans="1:8" x14ac:dyDescent="0.2">
      <c r="A2120" s="180" t="s">
        <v>38</v>
      </c>
      <c r="B2120" s="180" t="s">
        <v>408</v>
      </c>
      <c r="C2120" s="180">
        <v>533761</v>
      </c>
      <c r="D2120" s="180">
        <v>0</v>
      </c>
      <c r="E2120" s="180">
        <v>24875</v>
      </c>
      <c r="F2120" s="180">
        <v>0</v>
      </c>
      <c r="G2120" s="180">
        <v>0</v>
      </c>
      <c r="H2120" s="180">
        <v>0</v>
      </c>
    </row>
    <row r="2121" spans="1:8" x14ac:dyDescent="0.2">
      <c r="A2121" s="180" t="s">
        <v>38</v>
      </c>
      <c r="B2121" s="180" t="s">
        <v>423</v>
      </c>
      <c r="C2121" s="180">
        <v>418341</v>
      </c>
      <c r="D2121" s="180">
        <v>0</v>
      </c>
      <c r="E2121" s="180">
        <v>1499</v>
      </c>
      <c r="F2121" s="180">
        <v>0</v>
      </c>
      <c r="G2121" s="180">
        <v>0</v>
      </c>
      <c r="H2121" s="180">
        <v>0</v>
      </c>
    </row>
    <row r="2122" spans="1:8" x14ac:dyDescent="0.2">
      <c r="A2122" s="180" t="s">
        <v>38</v>
      </c>
      <c r="B2122" s="180" t="s">
        <v>355</v>
      </c>
      <c r="C2122" s="180">
        <v>1113378</v>
      </c>
      <c r="D2122" s="180">
        <v>0</v>
      </c>
      <c r="E2122" s="180">
        <v>98545</v>
      </c>
      <c r="F2122" s="180">
        <v>0</v>
      </c>
      <c r="G2122" s="180">
        <v>0</v>
      </c>
      <c r="H2122" s="180">
        <v>0</v>
      </c>
    </row>
    <row r="2123" spans="1:8" x14ac:dyDescent="0.2">
      <c r="A2123" s="180" t="s">
        <v>38</v>
      </c>
      <c r="B2123" s="180" t="s">
        <v>356</v>
      </c>
      <c r="C2123" s="180">
        <v>789308</v>
      </c>
      <c r="D2123" s="180">
        <v>0</v>
      </c>
      <c r="E2123" s="180">
        <v>0</v>
      </c>
      <c r="F2123" s="180">
        <v>0</v>
      </c>
      <c r="G2123" s="180"/>
      <c r="H2123" s="180">
        <v>0</v>
      </c>
    </row>
    <row r="2124" spans="1:8" x14ac:dyDescent="0.2">
      <c r="A2124" s="180" t="s">
        <v>38</v>
      </c>
      <c r="B2124" s="180" t="s">
        <v>409</v>
      </c>
      <c r="C2124" s="180"/>
      <c r="D2124" s="180"/>
      <c r="E2124" s="180"/>
      <c r="F2124" s="180"/>
      <c r="G2124" s="180"/>
      <c r="H2124" s="180">
        <v>0</v>
      </c>
    </row>
    <row r="2125" spans="1:8" x14ac:dyDescent="0.2">
      <c r="A2125" s="180" t="s">
        <v>38</v>
      </c>
      <c r="B2125" s="180" t="s">
        <v>378</v>
      </c>
      <c r="C2125" s="180">
        <v>20000</v>
      </c>
      <c r="D2125" s="180"/>
      <c r="E2125" s="180">
        <v>5546</v>
      </c>
      <c r="F2125" s="180">
        <v>0</v>
      </c>
      <c r="G2125" s="180">
        <v>0</v>
      </c>
      <c r="H2125" s="180">
        <v>0</v>
      </c>
    </row>
    <row r="2126" spans="1:8" x14ac:dyDescent="0.2">
      <c r="A2126" s="180" t="s">
        <v>38</v>
      </c>
      <c r="B2126" s="180" t="s">
        <v>360</v>
      </c>
      <c r="C2126" s="180"/>
      <c r="D2126" s="180"/>
      <c r="E2126" s="180">
        <v>0</v>
      </c>
      <c r="F2126" s="180">
        <v>0</v>
      </c>
      <c r="G2126" s="180"/>
      <c r="H2126" s="180">
        <v>0</v>
      </c>
    </row>
    <row r="2127" spans="1:8" x14ac:dyDescent="0.2">
      <c r="A2127" s="180" t="s">
        <v>38</v>
      </c>
      <c r="B2127" s="180" t="s">
        <v>379</v>
      </c>
      <c r="C2127" s="180"/>
      <c r="D2127" s="180"/>
      <c r="E2127" s="180"/>
      <c r="F2127" s="180"/>
      <c r="G2127" s="180"/>
      <c r="H2127" s="180"/>
    </row>
    <row r="2128" spans="1:8" x14ac:dyDescent="0.2">
      <c r="A2128" s="180" t="s">
        <v>38</v>
      </c>
      <c r="B2128" s="180" t="s">
        <v>362</v>
      </c>
      <c r="C2128" s="180">
        <v>396093</v>
      </c>
      <c r="D2128" s="180"/>
      <c r="E2128" s="180"/>
      <c r="F2128" s="180"/>
      <c r="G2128" s="180"/>
      <c r="H2128" s="180"/>
    </row>
    <row r="2129" spans="1:8" x14ac:dyDescent="0.2">
      <c r="A2129" s="180" t="s">
        <v>38</v>
      </c>
      <c r="B2129" s="180" t="s">
        <v>365</v>
      </c>
      <c r="C2129" s="180">
        <v>12169556</v>
      </c>
      <c r="D2129" s="180">
        <v>365083</v>
      </c>
      <c r="E2129" s="180">
        <v>478432</v>
      </c>
      <c r="F2129" s="180">
        <v>0</v>
      </c>
      <c r="G2129" s="180">
        <v>0</v>
      </c>
      <c r="H2129" s="180">
        <v>0</v>
      </c>
    </row>
    <row r="2130" spans="1:8" x14ac:dyDescent="0.2">
      <c r="A2130" s="180" t="s">
        <v>38</v>
      </c>
      <c r="B2130" s="180" t="s">
        <v>447</v>
      </c>
      <c r="C2130" s="180">
        <v>7734</v>
      </c>
      <c r="D2130" s="180">
        <v>0</v>
      </c>
      <c r="E2130" s="180">
        <v>0</v>
      </c>
      <c r="F2130" s="180">
        <v>0</v>
      </c>
      <c r="G2130" s="180">
        <v>74274</v>
      </c>
      <c r="H2130" s="180">
        <v>0</v>
      </c>
    </row>
    <row r="2131" spans="1:8" x14ac:dyDescent="0.2">
      <c r="A2131" s="180" t="s">
        <v>38</v>
      </c>
      <c r="B2131" s="180" t="s">
        <v>366</v>
      </c>
      <c r="C2131" s="180">
        <v>12177290</v>
      </c>
      <c r="D2131" s="180">
        <v>365083</v>
      </c>
      <c r="E2131" s="180">
        <v>478432</v>
      </c>
      <c r="F2131" s="180">
        <v>0</v>
      </c>
      <c r="G2131" s="180">
        <v>74274</v>
      </c>
      <c r="H2131" s="180">
        <v>0</v>
      </c>
    </row>
    <row r="2132" spans="1:8" x14ac:dyDescent="0.2">
      <c r="A2132" s="180" t="s">
        <v>38</v>
      </c>
      <c r="B2132" s="180" t="s">
        <v>367</v>
      </c>
      <c r="C2132" s="180">
        <v>2829066.7299999986</v>
      </c>
      <c r="D2132" s="180">
        <v>124153.40999999996</v>
      </c>
      <c r="E2132" s="180">
        <v>373422.09000000008</v>
      </c>
      <c r="F2132" s="180">
        <v>0</v>
      </c>
      <c r="G2132" s="180">
        <v>-132869</v>
      </c>
      <c r="H2132" s="180">
        <v>0</v>
      </c>
    </row>
    <row r="2133" spans="1:8" x14ac:dyDescent="0.2">
      <c r="A2133" s="180" t="s">
        <v>38</v>
      </c>
      <c r="B2133" s="180" t="s">
        <v>368</v>
      </c>
      <c r="C2133" s="180">
        <v>15006356.73</v>
      </c>
      <c r="D2133" s="180">
        <v>489236.41</v>
      </c>
      <c r="E2133" s="180">
        <v>851854.09</v>
      </c>
      <c r="F2133" s="180">
        <v>0</v>
      </c>
      <c r="G2133" s="180">
        <v>-58595</v>
      </c>
      <c r="H2133" s="180">
        <v>0</v>
      </c>
    </row>
    <row r="2134" spans="1:8" x14ac:dyDescent="0.2">
      <c r="A2134" s="180" t="s">
        <v>35</v>
      </c>
      <c r="B2134" s="180" t="s">
        <v>333</v>
      </c>
      <c r="C2134" s="180">
        <v>6027699</v>
      </c>
      <c r="D2134" s="180"/>
      <c r="E2134" s="180">
        <v>278691</v>
      </c>
      <c r="F2134" s="180">
        <v>0</v>
      </c>
      <c r="G2134" s="180">
        <v>0</v>
      </c>
      <c r="H2134" s="180">
        <v>0</v>
      </c>
    </row>
    <row r="2135" spans="1:8" x14ac:dyDescent="0.2">
      <c r="A2135" s="180" t="s">
        <v>35</v>
      </c>
      <c r="B2135" s="180" t="s">
        <v>334</v>
      </c>
      <c r="C2135" s="180">
        <v>455946.8462546356</v>
      </c>
      <c r="D2135" s="180"/>
      <c r="E2135" s="180">
        <v>21309</v>
      </c>
      <c r="F2135" s="180">
        <v>0</v>
      </c>
      <c r="G2135" s="180">
        <v>0</v>
      </c>
      <c r="H2135" s="180">
        <v>0</v>
      </c>
    </row>
    <row r="2136" spans="1:8" x14ac:dyDescent="0.2">
      <c r="A2136" s="180" t="s">
        <v>35</v>
      </c>
      <c r="B2136" s="180" t="s">
        <v>335</v>
      </c>
      <c r="C2136" s="180">
        <v>334684</v>
      </c>
      <c r="D2136" s="180"/>
      <c r="E2136" s="180"/>
      <c r="F2136" s="180"/>
      <c r="G2136" s="180"/>
      <c r="H2136" s="180"/>
    </row>
    <row r="2137" spans="1:8" x14ac:dyDescent="0.2">
      <c r="A2137" s="180" t="s">
        <v>35</v>
      </c>
      <c r="B2137" s="180" t="s">
        <v>336</v>
      </c>
      <c r="C2137" s="180">
        <v>1200000</v>
      </c>
      <c r="D2137" s="180">
        <v>0</v>
      </c>
      <c r="E2137" s="180"/>
      <c r="F2137" s="180"/>
      <c r="G2137" s="180"/>
      <c r="H2137" s="180"/>
    </row>
    <row r="2138" spans="1:8" x14ac:dyDescent="0.2">
      <c r="A2138" s="180" t="s">
        <v>35</v>
      </c>
      <c r="B2138" s="180" t="s">
        <v>337</v>
      </c>
      <c r="C2138" s="180">
        <v>50000</v>
      </c>
      <c r="D2138" s="180">
        <v>200</v>
      </c>
      <c r="E2138" s="180">
        <v>0</v>
      </c>
      <c r="F2138" s="180">
        <v>0</v>
      </c>
      <c r="G2138" s="180">
        <v>0</v>
      </c>
      <c r="H2138" s="180">
        <v>0</v>
      </c>
    </row>
    <row r="2139" spans="1:8" x14ac:dyDescent="0.2">
      <c r="A2139" s="180" t="s">
        <v>35</v>
      </c>
      <c r="B2139" s="180" t="s">
        <v>338</v>
      </c>
      <c r="C2139" s="180"/>
      <c r="D2139" s="180"/>
      <c r="E2139" s="180"/>
      <c r="F2139" s="180"/>
      <c r="G2139" s="180"/>
      <c r="H2139" s="180"/>
    </row>
    <row r="2140" spans="1:8" x14ac:dyDescent="0.2">
      <c r="A2140" s="180" t="s">
        <v>35</v>
      </c>
      <c r="B2140" s="180" t="s">
        <v>339</v>
      </c>
      <c r="C2140" s="180">
        <v>0</v>
      </c>
      <c r="D2140" s="180">
        <v>280000</v>
      </c>
      <c r="E2140" s="180"/>
      <c r="F2140" s="180"/>
      <c r="G2140" s="180"/>
      <c r="H2140" s="180"/>
    </row>
    <row r="2141" spans="1:8" x14ac:dyDescent="0.2">
      <c r="A2141" s="180" t="s">
        <v>35</v>
      </c>
      <c r="B2141" s="180" t="s">
        <v>340</v>
      </c>
      <c r="C2141" s="180">
        <v>325000</v>
      </c>
      <c r="D2141" s="180">
        <v>30000</v>
      </c>
      <c r="E2141" s="180">
        <v>20000</v>
      </c>
      <c r="F2141" s="180">
        <v>0</v>
      </c>
      <c r="G2141" s="180">
        <v>0</v>
      </c>
      <c r="H2141" s="180">
        <v>0</v>
      </c>
    </row>
    <row r="2142" spans="1:8" x14ac:dyDescent="0.2">
      <c r="A2142" s="180" t="s">
        <v>35</v>
      </c>
      <c r="B2142" s="180" t="s">
        <v>341</v>
      </c>
      <c r="C2142" s="180">
        <v>0</v>
      </c>
      <c r="D2142" s="180">
        <v>0</v>
      </c>
      <c r="E2142" s="180">
        <v>0</v>
      </c>
      <c r="F2142" s="180">
        <v>0</v>
      </c>
      <c r="G2142" s="180">
        <v>0</v>
      </c>
      <c r="H2142" s="180">
        <v>0</v>
      </c>
    </row>
    <row r="2143" spans="1:8" x14ac:dyDescent="0.2">
      <c r="A2143" s="180" t="s">
        <v>35</v>
      </c>
      <c r="B2143" s="180" t="s">
        <v>342</v>
      </c>
      <c r="C2143" s="180">
        <v>15438121</v>
      </c>
      <c r="D2143" s="180"/>
      <c r="E2143" s="180"/>
      <c r="F2143" s="180"/>
      <c r="G2143" s="180"/>
      <c r="H2143" s="180"/>
    </row>
    <row r="2144" spans="1:8" x14ac:dyDescent="0.2">
      <c r="A2144" s="180" t="s">
        <v>35</v>
      </c>
      <c r="B2144" s="180" t="s">
        <v>343</v>
      </c>
      <c r="C2144" s="180">
        <v>90739</v>
      </c>
      <c r="D2144" s="180"/>
      <c r="E2144" s="180"/>
      <c r="F2144" s="180"/>
      <c r="G2144" s="180"/>
      <c r="H2144" s="180"/>
    </row>
    <row r="2145" spans="1:8" x14ac:dyDescent="0.2">
      <c r="A2145" s="180" t="s">
        <v>35</v>
      </c>
      <c r="B2145" s="180" t="s">
        <v>344</v>
      </c>
      <c r="C2145" s="180">
        <v>40000</v>
      </c>
      <c r="D2145" s="180"/>
      <c r="E2145" s="180">
        <v>68</v>
      </c>
      <c r="F2145" s="180">
        <v>0</v>
      </c>
      <c r="G2145" s="180">
        <v>0</v>
      </c>
      <c r="H2145" s="180">
        <v>0</v>
      </c>
    </row>
    <row r="2146" spans="1:8" x14ac:dyDescent="0.2">
      <c r="A2146" s="180" t="s">
        <v>35</v>
      </c>
      <c r="B2146" s="180" t="s">
        <v>475</v>
      </c>
      <c r="C2146" s="180">
        <v>174727</v>
      </c>
      <c r="D2146" s="180"/>
      <c r="E2146" s="180">
        <v>8039</v>
      </c>
      <c r="F2146" s="180">
        <v>0</v>
      </c>
      <c r="G2146" s="180">
        <v>0</v>
      </c>
      <c r="H2146" s="180">
        <v>0</v>
      </c>
    </row>
    <row r="2147" spans="1:8" x14ac:dyDescent="0.2">
      <c r="A2147" s="180" t="s">
        <v>35</v>
      </c>
      <c r="B2147" s="180" t="s">
        <v>332</v>
      </c>
      <c r="C2147" s="180">
        <v>93000</v>
      </c>
      <c r="D2147" s="180"/>
      <c r="E2147" s="180"/>
      <c r="F2147" s="180"/>
      <c r="G2147" s="180"/>
      <c r="H2147" s="180"/>
    </row>
    <row r="2148" spans="1:8" x14ac:dyDescent="0.2">
      <c r="A2148" s="180" t="s">
        <v>35</v>
      </c>
      <c r="B2148" s="180" t="s">
        <v>407</v>
      </c>
      <c r="C2148" s="180">
        <v>375000</v>
      </c>
      <c r="D2148" s="180"/>
      <c r="E2148" s="180">
        <v>0</v>
      </c>
      <c r="F2148" s="180">
        <v>0</v>
      </c>
      <c r="G2148" s="180">
        <v>0</v>
      </c>
      <c r="H2148" s="180">
        <v>0</v>
      </c>
    </row>
    <row r="2149" spans="1:8" x14ac:dyDescent="0.2">
      <c r="A2149" s="180" t="s">
        <v>35</v>
      </c>
      <c r="B2149" s="180" t="s">
        <v>345</v>
      </c>
      <c r="C2149" s="180">
        <v>24604916.846254636</v>
      </c>
      <c r="D2149" s="180">
        <v>310200</v>
      </c>
      <c r="E2149" s="180">
        <v>328107</v>
      </c>
      <c r="F2149" s="180">
        <v>0</v>
      </c>
      <c r="G2149" s="180">
        <v>0</v>
      </c>
      <c r="H2149" s="180">
        <v>0</v>
      </c>
    </row>
    <row r="2150" spans="1:8" x14ac:dyDescent="0.2">
      <c r="A2150" s="180" t="s">
        <v>35</v>
      </c>
      <c r="B2150" s="180" t="s">
        <v>346</v>
      </c>
      <c r="C2150" s="180"/>
      <c r="D2150" s="180"/>
      <c r="E2150" s="180"/>
      <c r="F2150" s="180"/>
      <c r="G2150" s="180"/>
      <c r="H2150" s="180"/>
    </row>
    <row r="2151" spans="1:8" x14ac:dyDescent="0.2">
      <c r="A2151" s="180" t="s">
        <v>35</v>
      </c>
      <c r="B2151" s="180" t="s">
        <v>446</v>
      </c>
      <c r="C2151" s="180">
        <v>5000</v>
      </c>
      <c r="D2151" s="180">
        <v>10000</v>
      </c>
      <c r="E2151" s="180"/>
      <c r="F2151" s="180">
        <v>0</v>
      </c>
      <c r="G2151" s="180">
        <v>0</v>
      </c>
      <c r="H2151" s="180">
        <v>0</v>
      </c>
    </row>
    <row r="2152" spans="1:8" x14ac:dyDescent="0.2">
      <c r="A2152" s="180" t="s">
        <v>35</v>
      </c>
      <c r="B2152" s="180" t="s">
        <v>347</v>
      </c>
      <c r="C2152" s="180">
        <v>5000</v>
      </c>
      <c r="D2152" s="180">
        <v>0</v>
      </c>
      <c r="E2152" s="180"/>
      <c r="F2152" s="180">
        <v>0</v>
      </c>
      <c r="G2152" s="180">
        <v>0</v>
      </c>
      <c r="H2152" s="180">
        <v>0</v>
      </c>
    </row>
    <row r="2153" spans="1:8" x14ac:dyDescent="0.2">
      <c r="A2153" s="180" t="s">
        <v>35</v>
      </c>
      <c r="B2153" s="180" t="s">
        <v>348</v>
      </c>
      <c r="C2153" s="180">
        <v>24614916.846254636</v>
      </c>
      <c r="D2153" s="180">
        <v>320200</v>
      </c>
      <c r="E2153" s="180">
        <v>328107</v>
      </c>
      <c r="F2153" s="180">
        <v>0</v>
      </c>
      <c r="G2153" s="180">
        <v>0</v>
      </c>
      <c r="H2153" s="180">
        <v>0</v>
      </c>
    </row>
    <row r="2154" spans="1:8" x14ac:dyDescent="0.2">
      <c r="A2154" s="180" t="s">
        <v>35</v>
      </c>
      <c r="B2154" s="180" t="s">
        <v>349</v>
      </c>
      <c r="C2154" s="180">
        <v>2292631.6499999911</v>
      </c>
      <c r="D2154" s="180">
        <v>74990.530000000028</v>
      </c>
      <c r="E2154" s="180">
        <v>366851.58</v>
      </c>
      <c r="F2154" s="180">
        <v>0</v>
      </c>
      <c r="G2154" s="180">
        <v>0</v>
      </c>
      <c r="H2154" s="180">
        <v>0</v>
      </c>
    </row>
    <row r="2155" spans="1:8" x14ac:dyDescent="0.2">
      <c r="A2155" s="180" t="s">
        <v>35</v>
      </c>
      <c r="B2155" s="180" t="s">
        <v>350</v>
      </c>
      <c r="C2155" s="180">
        <v>26907548.496254627</v>
      </c>
      <c r="D2155" s="180">
        <v>395190.53</v>
      </c>
      <c r="E2155" s="180">
        <v>694958.58</v>
      </c>
      <c r="F2155" s="180">
        <v>0</v>
      </c>
      <c r="G2155" s="180">
        <v>0</v>
      </c>
      <c r="H2155" s="180">
        <v>0</v>
      </c>
    </row>
    <row r="2156" spans="1:8" x14ac:dyDescent="0.2">
      <c r="A2156" s="180" t="s">
        <v>35</v>
      </c>
      <c r="B2156" s="180" t="s">
        <v>376</v>
      </c>
      <c r="C2156" s="180"/>
      <c r="D2156" s="180"/>
      <c r="E2156" s="180"/>
      <c r="F2156" s="180"/>
      <c r="G2156" s="180"/>
      <c r="H2156" s="180"/>
    </row>
    <row r="2157" spans="1:8" x14ac:dyDescent="0.2">
      <c r="A2157" s="180" t="s">
        <v>35</v>
      </c>
      <c r="B2157" s="180" t="s">
        <v>377</v>
      </c>
      <c r="C2157" s="180">
        <v>15063562</v>
      </c>
      <c r="D2157" s="180">
        <v>339488</v>
      </c>
      <c r="E2157" s="180">
        <v>3800</v>
      </c>
      <c r="F2157" s="180">
        <v>0</v>
      </c>
      <c r="G2157" s="180">
        <v>0</v>
      </c>
      <c r="H2157" s="180">
        <v>0</v>
      </c>
    </row>
    <row r="2158" spans="1:8" x14ac:dyDescent="0.2">
      <c r="A2158" s="180" t="s">
        <v>35</v>
      </c>
      <c r="B2158" s="180" t="s">
        <v>352</v>
      </c>
      <c r="C2158" s="180">
        <v>768500</v>
      </c>
      <c r="D2158" s="180">
        <v>0</v>
      </c>
      <c r="E2158" s="180">
        <v>0</v>
      </c>
      <c r="F2158" s="180">
        <v>0</v>
      </c>
      <c r="G2158" s="180">
        <v>0</v>
      </c>
      <c r="H2158" s="180">
        <v>0</v>
      </c>
    </row>
    <row r="2159" spans="1:8" x14ac:dyDescent="0.2">
      <c r="A2159" s="180" t="s">
        <v>35</v>
      </c>
      <c r="B2159" s="180" t="s">
        <v>353</v>
      </c>
      <c r="C2159" s="180">
        <v>2120000</v>
      </c>
      <c r="D2159" s="180">
        <v>0</v>
      </c>
      <c r="E2159" s="180">
        <v>0</v>
      </c>
      <c r="F2159" s="180">
        <v>0</v>
      </c>
      <c r="G2159" s="180">
        <v>0</v>
      </c>
      <c r="H2159" s="180">
        <v>0</v>
      </c>
    </row>
    <row r="2160" spans="1:8" x14ac:dyDescent="0.2">
      <c r="A2160" s="180" t="s">
        <v>35</v>
      </c>
      <c r="B2160" s="180" t="s">
        <v>354</v>
      </c>
      <c r="C2160" s="180">
        <v>565733</v>
      </c>
      <c r="D2160" s="180">
        <v>0</v>
      </c>
      <c r="E2160" s="180">
        <v>81750</v>
      </c>
      <c r="F2160" s="180">
        <v>0</v>
      </c>
      <c r="G2160" s="180">
        <v>0</v>
      </c>
      <c r="H2160" s="180">
        <v>0</v>
      </c>
    </row>
    <row r="2161" spans="1:8" x14ac:dyDescent="0.2">
      <c r="A2161" s="180" t="s">
        <v>35</v>
      </c>
      <c r="B2161" s="180" t="s">
        <v>408</v>
      </c>
      <c r="C2161" s="180">
        <v>1485614</v>
      </c>
      <c r="D2161" s="180">
        <v>0</v>
      </c>
      <c r="E2161" s="180">
        <v>0</v>
      </c>
      <c r="F2161" s="180">
        <v>0</v>
      </c>
      <c r="G2161" s="180">
        <v>0</v>
      </c>
      <c r="H2161" s="180">
        <v>0</v>
      </c>
    </row>
    <row r="2162" spans="1:8" x14ac:dyDescent="0.2">
      <c r="A2162" s="180" t="s">
        <v>35</v>
      </c>
      <c r="B2162" s="180" t="s">
        <v>423</v>
      </c>
      <c r="C2162" s="180">
        <v>439900</v>
      </c>
      <c r="D2162" s="180">
        <v>0</v>
      </c>
      <c r="E2162" s="180">
        <v>0</v>
      </c>
      <c r="F2162" s="180">
        <v>0</v>
      </c>
      <c r="G2162" s="180">
        <v>0</v>
      </c>
      <c r="H2162" s="180">
        <v>0</v>
      </c>
    </row>
    <row r="2163" spans="1:8" x14ac:dyDescent="0.2">
      <c r="A2163" s="180" t="s">
        <v>35</v>
      </c>
      <c r="B2163" s="180" t="s">
        <v>355</v>
      </c>
      <c r="C2163" s="180">
        <v>2359560</v>
      </c>
      <c r="D2163" s="180">
        <v>0</v>
      </c>
      <c r="E2163" s="180">
        <v>299750</v>
      </c>
      <c r="F2163" s="180">
        <v>0</v>
      </c>
      <c r="G2163" s="180">
        <v>0</v>
      </c>
      <c r="H2163" s="180">
        <v>0</v>
      </c>
    </row>
    <row r="2164" spans="1:8" x14ac:dyDescent="0.2">
      <c r="A2164" s="180" t="s">
        <v>35</v>
      </c>
      <c r="B2164" s="180" t="s">
        <v>356</v>
      </c>
      <c r="C2164" s="180">
        <v>690789</v>
      </c>
      <c r="D2164" s="180">
        <v>0</v>
      </c>
      <c r="E2164" s="180">
        <v>15000</v>
      </c>
      <c r="F2164" s="180">
        <v>0</v>
      </c>
      <c r="G2164" s="180"/>
      <c r="H2164" s="180">
        <v>0</v>
      </c>
    </row>
    <row r="2165" spans="1:8" x14ac:dyDescent="0.2">
      <c r="A2165" s="180" t="s">
        <v>35</v>
      </c>
      <c r="B2165" s="180" t="s">
        <v>409</v>
      </c>
      <c r="C2165" s="180"/>
      <c r="D2165" s="180"/>
      <c r="E2165" s="180"/>
      <c r="F2165" s="180"/>
      <c r="G2165" s="180"/>
      <c r="H2165" s="180">
        <v>0</v>
      </c>
    </row>
    <row r="2166" spans="1:8" x14ac:dyDescent="0.2">
      <c r="A2166" s="180" t="s">
        <v>35</v>
      </c>
      <c r="B2166" s="180" t="s">
        <v>378</v>
      </c>
      <c r="C2166" s="180">
        <v>0</v>
      </c>
      <c r="D2166" s="180"/>
      <c r="E2166" s="180">
        <v>0</v>
      </c>
      <c r="F2166" s="180">
        <v>0</v>
      </c>
      <c r="G2166" s="180">
        <v>0</v>
      </c>
      <c r="H2166" s="180">
        <v>0</v>
      </c>
    </row>
    <row r="2167" spans="1:8" x14ac:dyDescent="0.2">
      <c r="A2167" s="180" t="s">
        <v>35</v>
      </c>
      <c r="B2167" s="180" t="s">
        <v>360</v>
      </c>
      <c r="C2167" s="180"/>
      <c r="D2167" s="180"/>
      <c r="E2167" s="180">
        <v>0</v>
      </c>
      <c r="F2167" s="180">
        <v>0</v>
      </c>
      <c r="G2167" s="180"/>
      <c r="H2167" s="180">
        <v>0</v>
      </c>
    </row>
    <row r="2168" spans="1:8" x14ac:dyDescent="0.2">
      <c r="A2168" s="180" t="s">
        <v>35</v>
      </c>
      <c r="B2168" s="180" t="s">
        <v>379</v>
      </c>
      <c r="C2168" s="180"/>
      <c r="D2168" s="180"/>
      <c r="E2168" s="180"/>
      <c r="F2168" s="180"/>
      <c r="G2168" s="180"/>
      <c r="H2168" s="180"/>
    </row>
    <row r="2169" spans="1:8" x14ac:dyDescent="0.2">
      <c r="A2169" s="180" t="s">
        <v>35</v>
      </c>
      <c r="B2169" s="180" t="s">
        <v>362</v>
      </c>
      <c r="C2169" s="180">
        <v>1006655</v>
      </c>
      <c r="D2169" s="180"/>
      <c r="E2169" s="180"/>
      <c r="F2169" s="180"/>
      <c r="G2169" s="180"/>
      <c r="H2169" s="180"/>
    </row>
    <row r="2170" spans="1:8" x14ac:dyDescent="0.2">
      <c r="A2170" s="180" t="s">
        <v>35</v>
      </c>
      <c r="B2170" s="180" t="s">
        <v>365</v>
      </c>
      <c r="C2170" s="180">
        <v>24500313</v>
      </c>
      <c r="D2170" s="180">
        <v>339488</v>
      </c>
      <c r="E2170" s="180">
        <v>400300</v>
      </c>
      <c r="F2170" s="180">
        <v>0</v>
      </c>
      <c r="G2170" s="180">
        <v>0</v>
      </c>
      <c r="H2170" s="180">
        <v>0</v>
      </c>
    </row>
    <row r="2171" spans="1:8" x14ac:dyDescent="0.2">
      <c r="A2171" s="180" t="s">
        <v>35</v>
      </c>
      <c r="B2171" s="180" t="s">
        <v>447</v>
      </c>
      <c r="C2171" s="180">
        <v>10000</v>
      </c>
      <c r="D2171" s="180">
        <v>0</v>
      </c>
      <c r="E2171" s="180">
        <v>0</v>
      </c>
      <c r="F2171" s="180">
        <v>0</v>
      </c>
      <c r="G2171" s="180">
        <v>0</v>
      </c>
      <c r="H2171" s="180">
        <v>0</v>
      </c>
    </row>
    <row r="2172" spans="1:8" x14ac:dyDescent="0.2">
      <c r="A2172" s="180" t="s">
        <v>35</v>
      </c>
      <c r="B2172" s="180" t="s">
        <v>366</v>
      </c>
      <c r="C2172" s="180">
        <v>24510313</v>
      </c>
      <c r="D2172" s="180">
        <v>339488</v>
      </c>
      <c r="E2172" s="180">
        <v>400300</v>
      </c>
      <c r="F2172" s="180">
        <v>0</v>
      </c>
      <c r="G2172" s="180">
        <v>0</v>
      </c>
      <c r="H2172" s="180">
        <v>0</v>
      </c>
    </row>
    <row r="2173" spans="1:8" x14ac:dyDescent="0.2">
      <c r="A2173" s="180" t="s">
        <v>35</v>
      </c>
      <c r="B2173" s="180" t="s">
        <v>367</v>
      </c>
      <c r="C2173" s="180">
        <v>2397235.4962546267</v>
      </c>
      <c r="D2173" s="180">
        <v>55702.530000000035</v>
      </c>
      <c r="E2173" s="180">
        <v>294658.57999999996</v>
      </c>
      <c r="F2173" s="180">
        <v>0</v>
      </c>
      <c r="G2173" s="180">
        <v>0</v>
      </c>
      <c r="H2173" s="180">
        <v>0</v>
      </c>
    </row>
    <row r="2174" spans="1:8" x14ac:dyDescent="0.2">
      <c r="A2174" s="180" t="s">
        <v>35</v>
      </c>
      <c r="B2174" s="180" t="s">
        <v>368</v>
      </c>
      <c r="C2174" s="180">
        <v>26907548.496254627</v>
      </c>
      <c r="D2174" s="180">
        <v>395190.53</v>
      </c>
      <c r="E2174" s="180">
        <v>694958.58</v>
      </c>
      <c r="F2174" s="180">
        <v>0</v>
      </c>
      <c r="G2174" s="180">
        <v>0</v>
      </c>
      <c r="H2174" s="180">
        <v>0</v>
      </c>
    </row>
    <row r="2175" spans="1:8" x14ac:dyDescent="0.2">
      <c r="A2175" s="180" t="s">
        <v>36</v>
      </c>
      <c r="B2175" s="180" t="s">
        <v>333</v>
      </c>
      <c r="C2175" s="180">
        <v>7277258</v>
      </c>
      <c r="D2175" s="180"/>
      <c r="E2175" s="180">
        <v>332416</v>
      </c>
      <c r="F2175" s="180">
        <v>72113</v>
      </c>
      <c r="G2175" s="180">
        <v>0</v>
      </c>
      <c r="H2175" s="180">
        <v>0</v>
      </c>
    </row>
    <row r="2176" spans="1:8" x14ac:dyDescent="0.2">
      <c r="A2176" s="180" t="s">
        <v>36</v>
      </c>
      <c r="B2176" s="180" t="s">
        <v>334</v>
      </c>
      <c r="C2176" s="180">
        <v>165741</v>
      </c>
      <c r="D2176" s="180"/>
      <c r="E2176" s="180">
        <v>7584</v>
      </c>
      <c r="F2176" s="180">
        <v>1646</v>
      </c>
      <c r="G2176" s="180">
        <v>0</v>
      </c>
      <c r="H2176" s="180">
        <v>0</v>
      </c>
    </row>
    <row r="2177" spans="1:8" x14ac:dyDescent="0.2">
      <c r="A2177" s="180" t="s">
        <v>36</v>
      </c>
      <c r="B2177" s="180" t="s">
        <v>335</v>
      </c>
      <c r="C2177" s="180">
        <v>826746</v>
      </c>
      <c r="D2177" s="180"/>
      <c r="E2177" s="180"/>
      <c r="F2177" s="180"/>
      <c r="G2177" s="180"/>
      <c r="H2177" s="180"/>
    </row>
    <row r="2178" spans="1:8" x14ac:dyDescent="0.2">
      <c r="A2178" s="180" t="s">
        <v>36</v>
      </c>
      <c r="B2178" s="180" t="s">
        <v>336</v>
      </c>
      <c r="C2178" s="180">
        <v>1100000</v>
      </c>
      <c r="D2178" s="180"/>
      <c r="E2178" s="180"/>
      <c r="F2178" s="180"/>
      <c r="G2178" s="180"/>
      <c r="H2178" s="180"/>
    </row>
    <row r="2179" spans="1:8" x14ac:dyDescent="0.2">
      <c r="A2179" s="180" t="s">
        <v>36</v>
      </c>
      <c r="B2179" s="180" t="s">
        <v>337</v>
      </c>
      <c r="C2179" s="180">
        <v>50000</v>
      </c>
      <c r="D2179" s="180">
        <v>4000</v>
      </c>
      <c r="E2179" s="180"/>
      <c r="F2179" s="180"/>
      <c r="G2179" s="180"/>
      <c r="H2179" s="180"/>
    </row>
    <row r="2180" spans="1:8" x14ac:dyDescent="0.2">
      <c r="A2180" s="180" t="s">
        <v>36</v>
      </c>
      <c r="B2180" s="180" t="s">
        <v>338</v>
      </c>
      <c r="C2180" s="180"/>
      <c r="D2180" s="180"/>
      <c r="E2180" s="180"/>
      <c r="F2180" s="180"/>
      <c r="G2180" s="180"/>
      <c r="H2180" s="180"/>
    </row>
    <row r="2181" spans="1:8" x14ac:dyDescent="0.2">
      <c r="A2181" s="180" t="s">
        <v>36</v>
      </c>
      <c r="B2181" s="180" t="s">
        <v>339</v>
      </c>
      <c r="C2181" s="180">
        <v>75000</v>
      </c>
      <c r="D2181" s="180">
        <v>230000</v>
      </c>
      <c r="E2181" s="180"/>
      <c r="F2181" s="180"/>
      <c r="G2181" s="180"/>
      <c r="H2181" s="180"/>
    </row>
    <row r="2182" spans="1:8" x14ac:dyDescent="0.2">
      <c r="A2182" s="180" t="s">
        <v>36</v>
      </c>
      <c r="B2182" s="180" t="s">
        <v>340</v>
      </c>
      <c r="C2182" s="180">
        <v>115000</v>
      </c>
      <c r="D2182" s="180">
        <v>70000</v>
      </c>
      <c r="E2182" s="180">
        <v>15000</v>
      </c>
      <c r="F2182" s="180"/>
      <c r="G2182" s="180"/>
      <c r="H2182" s="180"/>
    </row>
    <row r="2183" spans="1:8" x14ac:dyDescent="0.2">
      <c r="A2183" s="180" t="s">
        <v>36</v>
      </c>
      <c r="B2183" s="180" t="s">
        <v>341</v>
      </c>
      <c r="C2183" s="180"/>
      <c r="D2183" s="180"/>
      <c r="E2183" s="180"/>
      <c r="F2183" s="180"/>
      <c r="G2183" s="180"/>
      <c r="H2183" s="180"/>
    </row>
    <row r="2184" spans="1:8" x14ac:dyDescent="0.2">
      <c r="A2184" s="180" t="s">
        <v>36</v>
      </c>
      <c r="B2184" s="180" t="s">
        <v>342</v>
      </c>
      <c r="C2184" s="180">
        <v>15179755</v>
      </c>
      <c r="D2184" s="180"/>
      <c r="E2184" s="180"/>
      <c r="F2184" s="180"/>
      <c r="G2184" s="180"/>
      <c r="H2184" s="180"/>
    </row>
    <row r="2185" spans="1:8" x14ac:dyDescent="0.2">
      <c r="A2185" s="180" t="s">
        <v>36</v>
      </c>
      <c r="B2185" s="180" t="s">
        <v>343</v>
      </c>
      <c r="C2185" s="180">
        <v>77703</v>
      </c>
      <c r="D2185" s="180"/>
      <c r="E2185" s="180"/>
      <c r="F2185" s="180"/>
      <c r="G2185" s="180"/>
      <c r="H2185" s="180"/>
    </row>
    <row r="2186" spans="1:8" x14ac:dyDescent="0.2">
      <c r="A2186" s="180" t="s">
        <v>36</v>
      </c>
      <c r="B2186" s="180" t="s">
        <v>344</v>
      </c>
      <c r="C2186" s="180">
        <v>55000</v>
      </c>
      <c r="D2186" s="180"/>
      <c r="E2186" s="180"/>
      <c r="F2186" s="180"/>
      <c r="G2186" s="180"/>
      <c r="H2186" s="180"/>
    </row>
    <row r="2187" spans="1:8" x14ac:dyDescent="0.2">
      <c r="A2187" s="180" t="s">
        <v>36</v>
      </c>
      <c r="B2187" s="180" t="s">
        <v>475</v>
      </c>
      <c r="C2187" s="180">
        <v>150603</v>
      </c>
      <c r="D2187" s="180"/>
      <c r="E2187" s="180">
        <v>6892</v>
      </c>
      <c r="F2187" s="180">
        <v>1495</v>
      </c>
      <c r="G2187" s="180">
        <v>0</v>
      </c>
      <c r="H2187" s="180">
        <v>0</v>
      </c>
    </row>
    <row r="2188" spans="1:8" x14ac:dyDescent="0.2">
      <c r="A2188" s="180" t="s">
        <v>36</v>
      </c>
      <c r="B2188" s="180" t="s">
        <v>332</v>
      </c>
      <c r="C2188" s="180">
        <v>340000</v>
      </c>
      <c r="D2188" s="180"/>
      <c r="E2188" s="180"/>
      <c r="F2188" s="180"/>
      <c r="G2188" s="180"/>
      <c r="H2188" s="180"/>
    </row>
    <row r="2189" spans="1:8" x14ac:dyDescent="0.2">
      <c r="A2189" s="180" t="s">
        <v>36</v>
      </c>
      <c r="B2189" s="180" t="s">
        <v>407</v>
      </c>
      <c r="C2189" s="180">
        <v>740000</v>
      </c>
      <c r="D2189" s="180"/>
      <c r="E2189" s="180"/>
      <c r="F2189" s="180"/>
      <c r="G2189" s="180"/>
      <c r="H2189" s="180"/>
    </row>
    <row r="2190" spans="1:8" x14ac:dyDescent="0.2">
      <c r="A2190" s="180" t="s">
        <v>36</v>
      </c>
      <c r="B2190" s="180" t="s">
        <v>345</v>
      </c>
      <c r="C2190" s="180">
        <v>26152806</v>
      </c>
      <c r="D2190" s="180">
        <v>304000</v>
      </c>
      <c r="E2190" s="180">
        <v>361892</v>
      </c>
      <c r="F2190" s="180">
        <v>75254</v>
      </c>
      <c r="G2190" s="180">
        <v>0</v>
      </c>
      <c r="H2190" s="180">
        <v>0</v>
      </c>
    </row>
    <row r="2191" spans="1:8" x14ac:dyDescent="0.2">
      <c r="A2191" s="180" t="s">
        <v>36</v>
      </c>
      <c r="B2191" s="180" t="s">
        <v>346</v>
      </c>
      <c r="C2191" s="180"/>
      <c r="D2191" s="180"/>
      <c r="E2191" s="180"/>
      <c r="F2191" s="180"/>
      <c r="G2191" s="180"/>
      <c r="H2191" s="180"/>
    </row>
    <row r="2192" spans="1:8" x14ac:dyDescent="0.2">
      <c r="A2192" s="180" t="s">
        <v>36</v>
      </c>
      <c r="B2192" s="180" t="s">
        <v>446</v>
      </c>
      <c r="C2192" s="180"/>
      <c r="D2192" s="180"/>
      <c r="E2192" s="180"/>
      <c r="F2192" s="180"/>
      <c r="G2192" s="180"/>
      <c r="H2192" s="180"/>
    </row>
    <row r="2193" spans="1:8" x14ac:dyDescent="0.2">
      <c r="A2193" s="180" t="s">
        <v>36</v>
      </c>
      <c r="B2193" s="180" t="s">
        <v>347</v>
      </c>
      <c r="C2193" s="180"/>
      <c r="D2193" s="180"/>
      <c r="E2193" s="180"/>
      <c r="F2193" s="180"/>
      <c r="G2193" s="180"/>
      <c r="H2193" s="180"/>
    </row>
    <row r="2194" spans="1:8" x14ac:dyDescent="0.2">
      <c r="A2194" s="180" t="s">
        <v>36</v>
      </c>
      <c r="B2194" s="180" t="s">
        <v>348</v>
      </c>
      <c r="C2194" s="180">
        <v>26152806</v>
      </c>
      <c r="D2194" s="180">
        <v>304000</v>
      </c>
      <c r="E2194" s="180">
        <v>361892</v>
      </c>
      <c r="F2194" s="180">
        <v>75254</v>
      </c>
      <c r="G2194" s="180">
        <v>0</v>
      </c>
      <c r="H2194" s="180">
        <v>0</v>
      </c>
    </row>
    <row r="2195" spans="1:8" x14ac:dyDescent="0.2">
      <c r="A2195" s="180" t="s">
        <v>36</v>
      </c>
      <c r="B2195" s="180" t="s">
        <v>349</v>
      </c>
      <c r="C2195" s="180">
        <v>4513997.5299999975</v>
      </c>
      <c r="D2195" s="180">
        <v>129783.88999999996</v>
      </c>
      <c r="E2195" s="180">
        <v>543180.72</v>
      </c>
      <c r="F2195" s="180">
        <v>261391</v>
      </c>
      <c r="G2195" s="180">
        <v>0</v>
      </c>
      <c r="H2195" s="180">
        <v>0</v>
      </c>
    </row>
    <row r="2196" spans="1:8" x14ac:dyDescent="0.2">
      <c r="A2196" s="180" t="s">
        <v>36</v>
      </c>
      <c r="B2196" s="180" t="s">
        <v>350</v>
      </c>
      <c r="C2196" s="180">
        <v>30666803.529999997</v>
      </c>
      <c r="D2196" s="180">
        <v>433783.89</v>
      </c>
      <c r="E2196" s="180">
        <v>905072.72</v>
      </c>
      <c r="F2196" s="180">
        <v>336645</v>
      </c>
      <c r="G2196" s="180">
        <v>0</v>
      </c>
      <c r="H2196" s="180">
        <v>0</v>
      </c>
    </row>
    <row r="2197" spans="1:8" x14ac:dyDescent="0.2">
      <c r="A2197" s="180" t="s">
        <v>36</v>
      </c>
      <c r="B2197" s="180" t="s">
        <v>376</v>
      </c>
      <c r="C2197" s="180"/>
      <c r="D2197" s="180"/>
      <c r="E2197" s="180"/>
      <c r="F2197" s="180"/>
      <c r="G2197" s="180"/>
      <c r="H2197" s="180"/>
    </row>
    <row r="2198" spans="1:8" x14ac:dyDescent="0.2">
      <c r="A2198" s="180" t="s">
        <v>36</v>
      </c>
      <c r="B2198" s="180" t="s">
        <v>377</v>
      </c>
      <c r="C2198" s="180">
        <v>16500000</v>
      </c>
      <c r="D2198" s="180">
        <v>300000</v>
      </c>
      <c r="E2198" s="180">
        <v>190000</v>
      </c>
      <c r="F2198" s="180"/>
      <c r="G2198" s="180"/>
      <c r="H2198" s="180"/>
    </row>
    <row r="2199" spans="1:8" x14ac:dyDescent="0.2">
      <c r="A2199" s="180" t="s">
        <v>36</v>
      </c>
      <c r="B2199" s="180" t="s">
        <v>352</v>
      </c>
      <c r="C2199" s="180">
        <v>1200000</v>
      </c>
      <c r="D2199" s="180">
        <v>5000</v>
      </c>
      <c r="E2199" s="180"/>
      <c r="F2199" s="180"/>
      <c r="G2199" s="180"/>
      <c r="H2199" s="180"/>
    </row>
    <row r="2200" spans="1:8" x14ac:dyDescent="0.2">
      <c r="A2200" s="180" t="s">
        <v>36</v>
      </c>
      <c r="B2200" s="180" t="s">
        <v>353</v>
      </c>
      <c r="C2200" s="180">
        <v>1250000</v>
      </c>
      <c r="D2200" s="180"/>
      <c r="E2200" s="180"/>
      <c r="F2200" s="180"/>
      <c r="G2200" s="180"/>
      <c r="H2200" s="180"/>
    </row>
    <row r="2201" spans="1:8" x14ac:dyDescent="0.2">
      <c r="A2201" s="180" t="s">
        <v>36</v>
      </c>
      <c r="B2201" s="180" t="s">
        <v>354</v>
      </c>
      <c r="C2201" s="180">
        <v>400000</v>
      </c>
      <c r="D2201" s="180"/>
      <c r="E2201" s="180">
        <v>3000</v>
      </c>
      <c r="F2201" s="180"/>
      <c r="G2201" s="180"/>
      <c r="H2201" s="180"/>
    </row>
    <row r="2202" spans="1:8" x14ac:dyDescent="0.2">
      <c r="A2202" s="180" t="s">
        <v>36</v>
      </c>
      <c r="B2202" s="180" t="s">
        <v>408</v>
      </c>
      <c r="C2202" s="180">
        <v>1300000</v>
      </c>
      <c r="D2202" s="180"/>
      <c r="E2202" s="180"/>
      <c r="F2202" s="180"/>
      <c r="G2202" s="180"/>
      <c r="H2202" s="180"/>
    </row>
    <row r="2203" spans="1:8" x14ac:dyDescent="0.2">
      <c r="A2203" s="180" t="s">
        <v>36</v>
      </c>
      <c r="B2203" s="180" t="s">
        <v>423</v>
      </c>
      <c r="C2203" s="180">
        <v>690000</v>
      </c>
      <c r="D2203" s="180"/>
      <c r="E2203" s="180">
        <v>12000</v>
      </c>
      <c r="F2203" s="180"/>
      <c r="G2203" s="180"/>
      <c r="H2203" s="180"/>
    </row>
    <row r="2204" spans="1:8" x14ac:dyDescent="0.2">
      <c r="A2204" s="180" t="s">
        <v>36</v>
      </c>
      <c r="B2204" s="180" t="s">
        <v>355</v>
      </c>
      <c r="C2204" s="180">
        <v>2300000</v>
      </c>
      <c r="D2204" s="180"/>
      <c r="E2204" s="180">
        <v>125000</v>
      </c>
      <c r="F2204" s="180"/>
      <c r="G2204" s="180"/>
      <c r="H2204" s="180"/>
    </row>
    <row r="2205" spans="1:8" x14ac:dyDescent="0.2">
      <c r="A2205" s="180" t="s">
        <v>36</v>
      </c>
      <c r="B2205" s="180" t="s">
        <v>356</v>
      </c>
      <c r="C2205" s="180">
        <v>575000</v>
      </c>
      <c r="D2205" s="180"/>
      <c r="E2205" s="180">
        <v>14000</v>
      </c>
      <c r="F2205" s="180"/>
      <c r="G2205" s="180"/>
      <c r="H2205" s="180"/>
    </row>
    <row r="2206" spans="1:8" x14ac:dyDescent="0.2">
      <c r="A2206" s="180" t="s">
        <v>36</v>
      </c>
      <c r="B2206" s="180" t="s">
        <v>409</v>
      </c>
      <c r="C2206" s="180"/>
      <c r="D2206" s="180"/>
      <c r="E2206" s="180"/>
      <c r="F2206" s="180"/>
      <c r="G2206" s="180"/>
      <c r="H2206" s="180"/>
    </row>
    <row r="2207" spans="1:8" x14ac:dyDescent="0.2">
      <c r="A2207" s="180" t="s">
        <v>36</v>
      </c>
      <c r="B2207" s="180" t="s">
        <v>378</v>
      </c>
      <c r="C2207" s="180"/>
      <c r="D2207" s="180"/>
      <c r="E2207" s="180"/>
      <c r="F2207" s="180"/>
      <c r="G2207" s="180"/>
      <c r="H2207" s="180"/>
    </row>
    <row r="2208" spans="1:8" x14ac:dyDescent="0.2">
      <c r="A2208" s="180" t="s">
        <v>36</v>
      </c>
      <c r="B2208" s="180" t="s">
        <v>360</v>
      </c>
      <c r="C2208" s="180"/>
      <c r="D2208" s="180"/>
      <c r="E2208" s="180"/>
      <c r="F2208" s="180">
        <v>250000</v>
      </c>
      <c r="G2208" s="180"/>
      <c r="H2208" s="180"/>
    </row>
    <row r="2209" spans="1:8" x14ac:dyDescent="0.2">
      <c r="A2209" s="180" t="s">
        <v>36</v>
      </c>
      <c r="B2209" s="180" t="s">
        <v>379</v>
      </c>
      <c r="C2209" s="180"/>
      <c r="D2209" s="180"/>
      <c r="E2209" s="180"/>
      <c r="F2209" s="180"/>
      <c r="G2209" s="180"/>
      <c r="H2209" s="180"/>
    </row>
    <row r="2210" spans="1:8" x14ac:dyDescent="0.2">
      <c r="A2210" s="180" t="s">
        <v>36</v>
      </c>
      <c r="B2210" s="180" t="s">
        <v>362</v>
      </c>
      <c r="C2210" s="180">
        <v>994109</v>
      </c>
      <c r="D2210" s="180"/>
      <c r="E2210" s="180"/>
      <c r="F2210" s="180"/>
      <c r="G2210" s="180"/>
      <c r="H2210" s="180"/>
    </row>
    <row r="2211" spans="1:8" x14ac:dyDescent="0.2">
      <c r="A2211" s="180" t="s">
        <v>36</v>
      </c>
      <c r="B2211" s="180" t="s">
        <v>365</v>
      </c>
      <c r="C2211" s="180">
        <v>25209109</v>
      </c>
      <c r="D2211" s="180">
        <v>305000</v>
      </c>
      <c r="E2211" s="180">
        <v>344000</v>
      </c>
      <c r="F2211" s="180">
        <v>250000</v>
      </c>
      <c r="G2211" s="180">
        <v>0</v>
      </c>
      <c r="H2211" s="180">
        <v>0</v>
      </c>
    </row>
    <row r="2212" spans="1:8" x14ac:dyDescent="0.2">
      <c r="A2212" s="180" t="s">
        <v>36</v>
      </c>
      <c r="B2212" s="180" t="s">
        <v>447</v>
      </c>
      <c r="C2212" s="180"/>
      <c r="D2212" s="180"/>
      <c r="E2212" s="180"/>
      <c r="F2212" s="180"/>
      <c r="G2212" s="180"/>
      <c r="H2212" s="180"/>
    </row>
    <row r="2213" spans="1:8" x14ac:dyDescent="0.2">
      <c r="A2213" s="180" t="s">
        <v>36</v>
      </c>
      <c r="B2213" s="180" t="s">
        <v>366</v>
      </c>
      <c r="C2213" s="180">
        <v>25209109</v>
      </c>
      <c r="D2213" s="180">
        <v>305000</v>
      </c>
      <c r="E2213" s="180">
        <v>344000</v>
      </c>
      <c r="F2213" s="180">
        <v>250000</v>
      </c>
      <c r="G2213" s="180">
        <v>0</v>
      </c>
      <c r="H2213" s="180">
        <v>0</v>
      </c>
    </row>
    <row r="2214" spans="1:8" x14ac:dyDescent="0.2">
      <c r="A2214" s="180" t="s">
        <v>36</v>
      </c>
      <c r="B2214" s="180" t="s">
        <v>367</v>
      </c>
      <c r="C2214" s="180">
        <v>5457694.5299999975</v>
      </c>
      <c r="D2214" s="180">
        <v>128783.88999999996</v>
      </c>
      <c r="E2214" s="180">
        <v>561072.72</v>
      </c>
      <c r="F2214" s="180">
        <v>86645</v>
      </c>
      <c r="G2214" s="180">
        <v>0</v>
      </c>
      <c r="H2214" s="180">
        <v>0</v>
      </c>
    </row>
    <row r="2215" spans="1:8" x14ac:dyDescent="0.2">
      <c r="A2215" s="180" t="s">
        <v>36</v>
      </c>
      <c r="B2215" s="180" t="s">
        <v>368</v>
      </c>
      <c r="C2215" s="180">
        <v>30666803.529999997</v>
      </c>
      <c r="D2215" s="180">
        <v>433783.89</v>
      </c>
      <c r="E2215" s="180">
        <v>905072.72</v>
      </c>
      <c r="F2215" s="180">
        <v>336645</v>
      </c>
      <c r="G2215" s="180">
        <v>0</v>
      </c>
      <c r="H2215" s="180">
        <v>0</v>
      </c>
    </row>
    <row r="2216" spans="1:8" x14ac:dyDescent="0.2">
      <c r="A2216" s="180" t="s">
        <v>37</v>
      </c>
      <c r="B2216" s="180" t="s">
        <v>333</v>
      </c>
      <c r="C2216" s="180">
        <v>2572540</v>
      </c>
      <c r="D2216" s="180"/>
      <c r="E2216" s="180">
        <v>147826</v>
      </c>
      <c r="F2216" s="180">
        <v>0</v>
      </c>
      <c r="G2216" s="180">
        <v>0</v>
      </c>
      <c r="H2216" s="180">
        <v>0</v>
      </c>
    </row>
    <row r="2217" spans="1:8" x14ac:dyDescent="0.2">
      <c r="A2217" s="180" t="s">
        <v>37</v>
      </c>
      <c r="B2217" s="180" t="s">
        <v>334</v>
      </c>
      <c r="C2217" s="180">
        <v>37527</v>
      </c>
      <c r="D2217" s="180"/>
      <c r="E2217" s="180">
        <v>2174</v>
      </c>
      <c r="F2217" s="180">
        <v>0</v>
      </c>
      <c r="G2217" s="180">
        <v>0</v>
      </c>
      <c r="H2217" s="180">
        <v>0</v>
      </c>
    </row>
    <row r="2218" spans="1:8" x14ac:dyDescent="0.2">
      <c r="A2218" s="180" t="s">
        <v>37</v>
      </c>
      <c r="B2218" s="180" t="s">
        <v>335</v>
      </c>
      <c r="C2218" s="180">
        <v>179489</v>
      </c>
      <c r="D2218" s="180"/>
      <c r="E2218" s="180"/>
      <c r="F2218" s="180"/>
      <c r="G2218" s="180"/>
      <c r="H2218" s="180"/>
    </row>
    <row r="2219" spans="1:8" x14ac:dyDescent="0.2">
      <c r="A2219" s="180" t="s">
        <v>37</v>
      </c>
      <c r="B2219" s="180" t="s">
        <v>336</v>
      </c>
      <c r="C2219" s="180">
        <v>350000</v>
      </c>
      <c r="D2219" s="180"/>
      <c r="E2219" s="180"/>
      <c r="F2219" s="180"/>
      <c r="G2219" s="180"/>
      <c r="H2219" s="180"/>
    </row>
    <row r="2220" spans="1:8" x14ac:dyDescent="0.2">
      <c r="A2220" s="180" t="s">
        <v>37</v>
      </c>
      <c r="B2220" s="180" t="s">
        <v>337</v>
      </c>
      <c r="C2220" s="180">
        <v>15000</v>
      </c>
      <c r="D2220" s="180">
        <v>250</v>
      </c>
      <c r="E2220" s="180"/>
      <c r="F2220" s="180"/>
      <c r="G2220" s="180"/>
      <c r="H2220" s="180"/>
    </row>
    <row r="2221" spans="1:8" x14ac:dyDescent="0.2">
      <c r="A2221" s="180" t="s">
        <v>37</v>
      </c>
      <c r="B2221" s="180" t="s">
        <v>338</v>
      </c>
      <c r="C2221" s="180"/>
      <c r="D2221" s="180"/>
      <c r="E2221" s="180"/>
      <c r="F2221" s="180"/>
      <c r="G2221" s="180"/>
      <c r="H2221" s="180"/>
    </row>
    <row r="2222" spans="1:8" x14ac:dyDescent="0.2">
      <c r="A2222" s="180" t="s">
        <v>37</v>
      </c>
      <c r="B2222" s="180" t="s">
        <v>339</v>
      </c>
      <c r="C2222" s="180">
        <v>10000</v>
      </c>
      <c r="D2222" s="180">
        <v>340000</v>
      </c>
      <c r="E2222" s="180"/>
      <c r="F2222" s="180"/>
      <c r="G2222" s="180"/>
      <c r="H2222" s="180"/>
    </row>
    <row r="2223" spans="1:8" x14ac:dyDescent="0.2">
      <c r="A2223" s="180" t="s">
        <v>37</v>
      </c>
      <c r="B2223" s="180" t="s">
        <v>340</v>
      </c>
      <c r="C2223" s="180">
        <v>100000</v>
      </c>
      <c r="D2223" s="180">
        <v>45000</v>
      </c>
      <c r="E2223" s="180"/>
      <c r="F2223" s="180"/>
      <c r="G2223" s="180"/>
      <c r="H2223" s="180"/>
    </row>
    <row r="2224" spans="1:8" x14ac:dyDescent="0.2">
      <c r="A2224" s="180" t="s">
        <v>37</v>
      </c>
      <c r="B2224" s="180" t="s">
        <v>341</v>
      </c>
      <c r="C2224" s="180"/>
      <c r="D2224" s="180"/>
      <c r="E2224" s="180"/>
      <c r="F2224" s="180"/>
      <c r="G2224" s="180"/>
      <c r="H2224" s="180"/>
    </row>
    <row r="2225" spans="1:8" x14ac:dyDescent="0.2">
      <c r="A2225" s="180" t="s">
        <v>37</v>
      </c>
      <c r="B2225" s="180" t="s">
        <v>342</v>
      </c>
      <c r="C2225" s="180">
        <v>3776731</v>
      </c>
      <c r="D2225" s="180"/>
      <c r="E2225" s="180"/>
      <c r="F2225" s="180"/>
      <c r="G2225" s="180"/>
      <c r="H2225" s="180"/>
    </row>
    <row r="2226" spans="1:8" x14ac:dyDescent="0.2">
      <c r="A2226" s="180" t="s">
        <v>37</v>
      </c>
      <c r="B2226" s="180" t="s">
        <v>343</v>
      </c>
      <c r="C2226" s="180">
        <v>13479</v>
      </c>
      <c r="D2226" s="180"/>
      <c r="E2226" s="180"/>
      <c r="F2226" s="180"/>
      <c r="G2226" s="180"/>
      <c r="H2226" s="180"/>
    </row>
    <row r="2227" spans="1:8" x14ac:dyDescent="0.2">
      <c r="A2227" s="180" t="s">
        <v>37</v>
      </c>
      <c r="B2227" s="180" t="s">
        <v>344</v>
      </c>
      <c r="C2227" s="180">
        <v>100000</v>
      </c>
      <c r="D2227" s="180"/>
      <c r="E2227" s="180"/>
      <c r="F2227" s="180"/>
      <c r="G2227" s="180"/>
      <c r="H2227" s="180"/>
    </row>
    <row r="2228" spans="1:8" x14ac:dyDescent="0.2">
      <c r="A2228" s="180" t="s">
        <v>37</v>
      </c>
      <c r="B2228" s="180" t="s">
        <v>475</v>
      </c>
      <c r="C2228" s="180">
        <v>60105</v>
      </c>
      <c r="D2228" s="180"/>
      <c r="E2228" s="180">
        <v>3484</v>
      </c>
      <c r="F2228" s="180">
        <v>0</v>
      </c>
      <c r="G2228" s="180">
        <v>0</v>
      </c>
      <c r="H2228" s="180">
        <v>0</v>
      </c>
    </row>
    <row r="2229" spans="1:8" x14ac:dyDescent="0.2">
      <c r="A2229" s="180" t="s">
        <v>37</v>
      </c>
      <c r="B2229" s="180" t="s">
        <v>332</v>
      </c>
      <c r="C2229" s="180">
        <v>75000</v>
      </c>
      <c r="D2229" s="180"/>
      <c r="E2229" s="180"/>
      <c r="F2229" s="180"/>
      <c r="G2229" s="180"/>
      <c r="H2229" s="180"/>
    </row>
    <row r="2230" spans="1:8" x14ac:dyDescent="0.2">
      <c r="A2230" s="180" t="s">
        <v>37</v>
      </c>
      <c r="B2230" s="180" t="s">
        <v>407</v>
      </c>
      <c r="C2230" s="180">
        <v>120000</v>
      </c>
      <c r="D2230" s="180"/>
      <c r="E2230" s="180"/>
      <c r="F2230" s="180"/>
      <c r="G2230" s="180"/>
      <c r="H2230" s="180"/>
    </row>
    <row r="2231" spans="1:8" x14ac:dyDescent="0.2">
      <c r="A2231" s="180" t="s">
        <v>37</v>
      </c>
      <c r="B2231" s="180" t="s">
        <v>345</v>
      </c>
      <c r="C2231" s="180">
        <v>7409871</v>
      </c>
      <c r="D2231" s="180">
        <v>385250</v>
      </c>
      <c r="E2231" s="180">
        <v>153484</v>
      </c>
      <c r="F2231" s="180">
        <v>0</v>
      </c>
      <c r="G2231" s="180">
        <v>0</v>
      </c>
      <c r="H2231" s="180">
        <v>0</v>
      </c>
    </row>
    <row r="2232" spans="1:8" x14ac:dyDescent="0.2">
      <c r="A2232" s="180" t="s">
        <v>37</v>
      </c>
      <c r="B2232" s="180" t="s">
        <v>346</v>
      </c>
      <c r="C2232" s="180"/>
      <c r="D2232" s="180"/>
      <c r="E2232" s="180"/>
      <c r="F2232" s="180"/>
      <c r="G2232" s="180"/>
      <c r="H2232" s="180"/>
    </row>
    <row r="2233" spans="1:8" x14ac:dyDescent="0.2">
      <c r="A2233" s="180" t="s">
        <v>37</v>
      </c>
      <c r="B2233" s="180" t="s">
        <v>446</v>
      </c>
      <c r="C2233" s="180"/>
      <c r="D2233" s="180"/>
      <c r="E2233" s="180"/>
      <c r="F2233" s="180"/>
      <c r="G2233" s="180"/>
      <c r="H2233" s="180"/>
    </row>
    <row r="2234" spans="1:8" x14ac:dyDescent="0.2">
      <c r="A2234" s="180" t="s">
        <v>37</v>
      </c>
      <c r="B2234" s="180" t="s">
        <v>347</v>
      </c>
      <c r="C2234" s="180"/>
      <c r="D2234" s="180"/>
      <c r="E2234" s="180"/>
      <c r="F2234" s="180"/>
      <c r="G2234" s="180"/>
      <c r="H2234" s="180"/>
    </row>
    <row r="2235" spans="1:8" x14ac:dyDescent="0.2">
      <c r="A2235" s="180" t="s">
        <v>37</v>
      </c>
      <c r="B2235" s="180" t="s">
        <v>348</v>
      </c>
      <c r="C2235" s="180">
        <v>7409871</v>
      </c>
      <c r="D2235" s="180">
        <v>385250</v>
      </c>
      <c r="E2235" s="180">
        <v>153484</v>
      </c>
      <c r="F2235" s="180">
        <v>0</v>
      </c>
      <c r="G2235" s="180">
        <v>0</v>
      </c>
      <c r="H2235" s="180">
        <v>0</v>
      </c>
    </row>
    <row r="2236" spans="1:8" x14ac:dyDescent="0.2">
      <c r="A2236" s="180" t="s">
        <v>37</v>
      </c>
      <c r="B2236" s="180" t="s">
        <v>349</v>
      </c>
      <c r="C2236" s="180">
        <v>883692.1099999994</v>
      </c>
      <c r="D2236" s="180">
        <v>168900.5</v>
      </c>
      <c r="E2236" s="180">
        <v>751355.8</v>
      </c>
      <c r="F2236" s="180">
        <v>0</v>
      </c>
      <c r="G2236" s="180">
        <v>0</v>
      </c>
      <c r="H2236" s="180">
        <v>0</v>
      </c>
    </row>
    <row r="2237" spans="1:8" x14ac:dyDescent="0.2">
      <c r="A2237" s="180" t="s">
        <v>37</v>
      </c>
      <c r="B2237" s="180" t="s">
        <v>350</v>
      </c>
      <c r="C2237" s="180">
        <v>8293563.1100000003</v>
      </c>
      <c r="D2237" s="180">
        <v>554150.5</v>
      </c>
      <c r="E2237" s="180">
        <v>904839.8</v>
      </c>
      <c r="F2237" s="180">
        <v>0</v>
      </c>
      <c r="G2237" s="180">
        <v>0</v>
      </c>
      <c r="H2237" s="180">
        <v>0</v>
      </c>
    </row>
    <row r="2238" spans="1:8" x14ac:dyDescent="0.2">
      <c r="A2238" s="180" t="s">
        <v>37</v>
      </c>
      <c r="B2238" s="180" t="s">
        <v>376</v>
      </c>
      <c r="C2238" s="180"/>
      <c r="D2238" s="180"/>
      <c r="E2238" s="180"/>
      <c r="F2238" s="180"/>
      <c r="G2238" s="180"/>
      <c r="H2238" s="180"/>
    </row>
    <row r="2239" spans="1:8" x14ac:dyDescent="0.2">
      <c r="A2239" s="180" t="s">
        <v>37</v>
      </c>
      <c r="B2239" s="180" t="s">
        <v>377</v>
      </c>
      <c r="C2239" s="180">
        <v>5700000</v>
      </c>
      <c r="D2239" s="180">
        <v>390000</v>
      </c>
      <c r="E2239" s="180">
        <v>50000</v>
      </c>
      <c r="F2239" s="180"/>
      <c r="G2239" s="180"/>
      <c r="H2239" s="180"/>
    </row>
    <row r="2240" spans="1:8" x14ac:dyDescent="0.2">
      <c r="A2240" s="180" t="s">
        <v>37</v>
      </c>
      <c r="B2240" s="180" t="s">
        <v>352</v>
      </c>
      <c r="C2240" s="180">
        <v>130000</v>
      </c>
      <c r="D2240" s="180"/>
      <c r="E2240" s="180"/>
      <c r="F2240" s="180"/>
      <c r="G2240" s="180"/>
      <c r="H2240" s="180"/>
    </row>
    <row r="2241" spans="1:8" x14ac:dyDescent="0.2">
      <c r="A2241" s="180" t="s">
        <v>37</v>
      </c>
      <c r="B2241" s="180" t="s">
        <v>353</v>
      </c>
      <c r="C2241" s="180">
        <v>250000</v>
      </c>
      <c r="D2241" s="180"/>
      <c r="E2241" s="180"/>
      <c r="F2241" s="180"/>
      <c r="G2241" s="180"/>
      <c r="H2241" s="180"/>
    </row>
    <row r="2242" spans="1:8" x14ac:dyDescent="0.2">
      <c r="A2242" s="180" t="s">
        <v>37</v>
      </c>
      <c r="B2242" s="180" t="s">
        <v>354</v>
      </c>
      <c r="C2242" s="180">
        <v>315000</v>
      </c>
      <c r="D2242" s="180"/>
      <c r="E2242" s="180">
        <v>95000</v>
      </c>
      <c r="F2242" s="180"/>
      <c r="G2242" s="180"/>
      <c r="H2242" s="180"/>
    </row>
    <row r="2243" spans="1:8" x14ac:dyDescent="0.2">
      <c r="A2243" s="180" t="s">
        <v>37</v>
      </c>
      <c r="B2243" s="180" t="s">
        <v>408</v>
      </c>
      <c r="C2243" s="180">
        <v>375000</v>
      </c>
      <c r="D2243" s="180"/>
      <c r="E2243" s="180"/>
      <c r="F2243" s="180"/>
      <c r="G2243" s="180"/>
      <c r="H2243" s="180"/>
    </row>
    <row r="2244" spans="1:8" x14ac:dyDescent="0.2">
      <c r="A2244" s="180" t="s">
        <v>37</v>
      </c>
      <c r="B2244" s="180" t="s">
        <v>423</v>
      </c>
      <c r="C2244" s="180">
        <v>225000</v>
      </c>
      <c r="D2244" s="180"/>
      <c r="E2244" s="180"/>
      <c r="F2244" s="180"/>
      <c r="G2244" s="180"/>
      <c r="H2244" s="180"/>
    </row>
    <row r="2245" spans="1:8" x14ac:dyDescent="0.2">
      <c r="A2245" s="180" t="s">
        <v>37</v>
      </c>
      <c r="B2245" s="180" t="s">
        <v>355</v>
      </c>
      <c r="C2245" s="180">
        <v>550000</v>
      </c>
      <c r="D2245" s="180"/>
      <c r="E2245" s="180"/>
      <c r="F2245" s="180"/>
      <c r="G2245" s="180"/>
      <c r="H2245" s="180"/>
    </row>
    <row r="2246" spans="1:8" x14ac:dyDescent="0.2">
      <c r="A2246" s="180" t="s">
        <v>37</v>
      </c>
      <c r="B2246" s="180" t="s">
        <v>356</v>
      </c>
      <c r="C2246" s="180">
        <v>350000</v>
      </c>
      <c r="D2246" s="180"/>
      <c r="E2246" s="180">
        <v>25000</v>
      </c>
      <c r="F2246" s="180"/>
      <c r="G2246" s="180"/>
      <c r="H2246" s="180"/>
    </row>
    <row r="2247" spans="1:8" x14ac:dyDescent="0.2">
      <c r="A2247" s="180" t="s">
        <v>37</v>
      </c>
      <c r="B2247" s="180" t="s">
        <v>409</v>
      </c>
      <c r="C2247" s="180"/>
      <c r="D2247" s="180"/>
      <c r="E2247" s="180"/>
      <c r="F2247" s="180"/>
      <c r="G2247" s="180"/>
      <c r="H2247" s="180"/>
    </row>
    <row r="2248" spans="1:8" x14ac:dyDescent="0.2">
      <c r="A2248" s="180" t="s">
        <v>37</v>
      </c>
      <c r="B2248" s="180" t="s">
        <v>378</v>
      </c>
      <c r="C2248" s="180">
        <v>10000</v>
      </c>
      <c r="D2248" s="180"/>
      <c r="E2248" s="180"/>
      <c r="F2248" s="180"/>
      <c r="G2248" s="180"/>
      <c r="H2248" s="180"/>
    </row>
    <row r="2249" spans="1:8" x14ac:dyDescent="0.2">
      <c r="A2249" s="180" t="s">
        <v>37</v>
      </c>
      <c r="B2249" s="180" t="s">
        <v>360</v>
      </c>
      <c r="C2249" s="180"/>
      <c r="D2249" s="180"/>
      <c r="E2249" s="180"/>
      <c r="F2249" s="180"/>
      <c r="G2249" s="180"/>
      <c r="H2249" s="180"/>
    </row>
    <row r="2250" spans="1:8" x14ac:dyDescent="0.2">
      <c r="A2250" s="180" t="s">
        <v>37</v>
      </c>
      <c r="B2250" s="180" t="s">
        <v>379</v>
      </c>
      <c r="C2250" s="180"/>
      <c r="D2250" s="180"/>
      <c r="E2250" s="180"/>
      <c r="F2250" s="180"/>
      <c r="G2250" s="180"/>
      <c r="H2250" s="180"/>
    </row>
    <row r="2251" spans="1:8" x14ac:dyDescent="0.2">
      <c r="A2251" s="180" t="s">
        <v>37</v>
      </c>
      <c r="B2251" s="180" t="s">
        <v>362</v>
      </c>
      <c r="C2251" s="180">
        <v>329792</v>
      </c>
      <c r="D2251" s="180"/>
      <c r="E2251" s="180"/>
      <c r="F2251" s="180"/>
      <c r="G2251" s="180"/>
      <c r="H2251" s="180"/>
    </row>
    <row r="2252" spans="1:8" x14ac:dyDescent="0.2">
      <c r="A2252" s="180" t="s">
        <v>37</v>
      </c>
      <c r="B2252" s="180" t="s">
        <v>365</v>
      </c>
      <c r="C2252" s="180">
        <v>8234792</v>
      </c>
      <c r="D2252" s="180">
        <v>390000</v>
      </c>
      <c r="E2252" s="180">
        <v>170000</v>
      </c>
      <c r="F2252" s="180">
        <v>0</v>
      </c>
      <c r="G2252" s="180">
        <v>0</v>
      </c>
      <c r="H2252" s="180">
        <v>0</v>
      </c>
    </row>
    <row r="2253" spans="1:8" x14ac:dyDescent="0.2">
      <c r="A2253" s="180" t="s">
        <v>37</v>
      </c>
      <c r="B2253" s="180" t="s">
        <v>447</v>
      </c>
      <c r="C2253" s="180"/>
      <c r="D2253" s="180"/>
      <c r="E2253" s="180"/>
      <c r="F2253" s="180"/>
      <c r="G2253" s="180"/>
      <c r="H2253" s="180"/>
    </row>
    <row r="2254" spans="1:8" x14ac:dyDescent="0.2">
      <c r="A2254" s="180" t="s">
        <v>37</v>
      </c>
      <c r="B2254" s="180" t="s">
        <v>366</v>
      </c>
      <c r="C2254" s="180">
        <v>8234792</v>
      </c>
      <c r="D2254" s="180">
        <v>390000</v>
      </c>
      <c r="E2254" s="180">
        <v>170000</v>
      </c>
      <c r="F2254" s="180">
        <v>0</v>
      </c>
      <c r="G2254" s="180">
        <v>0</v>
      </c>
      <c r="H2254" s="180">
        <v>0</v>
      </c>
    </row>
    <row r="2255" spans="1:8" x14ac:dyDescent="0.2">
      <c r="A2255" s="180" t="s">
        <v>37</v>
      </c>
      <c r="B2255" s="180" t="s">
        <v>367</v>
      </c>
      <c r="C2255" s="180">
        <v>58771.109999999411</v>
      </c>
      <c r="D2255" s="180">
        <v>164150.5</v>
      </c>
      <c r="E2255" s="180">
        <v>734839.8</v>
      </c>
      <c r="F2255" s="180">
        <v>0</v>
      </c>
      <c r="G2255" s="180">
        <v>0</v>
      </c>
      <c r="H2255" s="180">
        <v>0</v>
      </c>
    </row>
    <row r="2256" spans="1:8" x14ac:dyDescent="0.2">
      <c r="A2256" s="180" t="s">
        <v>37</v>
      </c>
      <c r="B2256" s="180" t="s">
        <v>368</v>
      </c>
      <c r="C2256" s="180">
        <v>8293563.1100000003</v>
      </c>
      <c r="D2256" s="180">
        <v>554150.5</v>
      </c>
      <c r="E2256" s="180">
        <v>904839.8</v>
      </c>
      <c r="F2256" s="180">
        <v>0</v>
      </c>
      <c r="G2256" s="180">
        <v>0</v>
      </c>
      <c r="H2256" s="180">
        <v>0</v>
      </c>
    </row>
    <row r="2257" spans="1:8" x14ac:dyDescent="0.2">
      <c r="A2257" s="180" t="s">
        <v>39</v>
      </c>
      <c r="B2257" s="180" t="s">
        <v>333</v>
      </c>
      <c r="C2257" s="180">
        <v>2407744</v>
      </c>
      <c r="D2257" s="180"/>
      <c r="E2257" s="180">
        <v>442571</v>
      </c>
      <c r="F2257" s="180">
        <v>40442</v>
      </c>
      <c r="G2257" s="180">
        <v>0</v>
      </c>
      <c r="H2257" s="180">
        <v>0</v>
      </c>
    </row>
    <row r="2258" spans="1:8" x14ac:dyDescent="0.2">
      <c r="A2258" s="180" t="s">
        <v>39</v>
      </c>
      <c r="B2258" s="180" t="s">
        <v>334</v>
      </c>
      <c r="C2258" s="180">
        <v>40425</v>
      </c>
      <c r="D2258" s="180"/>
      <c r="E2258" s="180">
        <v>7429</v>
      </c>
      <c r="F2258" s="180">
        <v>679</v>
      </c>
      <c r="G2258" s="180">
        <v>0</v>
      </c>
      <c r="H2258" s="180">
        <v>0</v>
      </c>
    </row>
    <row r="2259" spans="1:8" x14ac:dyDescent="0.2">
      <c r="A2259" s="180" t="s">
        <v>39</v>
      </c>
      <c r="B2259" s="180" t="s">
        <v>335</v>
      </c>
      <c r="C2259" s="180">
        <v>311388</v>
      </c>
      <c r="D2259" s="180"/>
      <c r="E2259" s="180"/>
      <c r="F2259" s="180"/>
      <c r="G2259" s="180"/>
      <c r="H2259" s="180"/>
    </row>
    <row r="2260" spans="1:8" x14ac:dyDescent="0.2">
      <c r="A2260" s="180" t="s">
        <v>39</v>
      </c>
      <c r="B2260" s="180" t="s">
        <v>336</v>
      </c>
      <c r="C2260" s="180">
        <v>520000</v>
      </c>
      <c r="D2260" s="180"/>
      <c r="E2260" s="180"/>
      <c r="F2260" s="180"/>
      <c r="G2260" s="180"/>
      <c r="H2260" s="180"/>
    </row>
    <row r="2261" spans="1:8" x14ac:dyDescent="0.2">
      <c r="A2261" s="180" t="s">
        <v>39</v>
      </c>
      <c r="B2261" s="180" t="s">
        <v>337</v>
      </c>
      <c r="C2261" s="180">
        <v>15000</v>
      </c>
      <c r="D2261" s="180">
        <v>300</v>
      </c>
      <c r="E2261" s="180">
        <v>200</v>
      </c>
      <c r="F2261" s="180">
        <v>250</v>
      </c>
      <c r="G2261" s="180"/>
      <c r="H2261" s="180"/>
    </row>
    <row r="2262" spans="1:8" x14ac:dyDescent="0.2">
      <c r="A2262" s="180" t="s">
        <v>39</v>
      </c>
      <c r="B2262" s="180" t="s">
        <v>338</v>
      </c>
      <c r="C2262" s="180"/>
      <c r="D2262" s="180"/>
      <c r="E2262" s="180"/>
      <c r="F2262" s="180"/>
      <c r="G2262" s="180"/>
      <c r="H2262" s="180"/>
    </row>
    <row r="2263" spans="1:8" x14ac:dyDescent="0.2">
      <c r="A2263" s="180" t="s">
        <v>39</v>
      </c>
      <c r="B2263" s="180" t="s">
        <v>339</v>
      </c>
      <c r="C2263" s="180">
        <v>0</v>
      </c>
      <c r="D2263" s="180">
        <v>275000</v>
      </c>
      <c r="E2263" s="180"/>
      <c r="F2263" s="180"/>
      <c r="G2263" s="180"/>
      <c r="H2263" s="180"/>
    </row>
    <row r="2264" spans="1:8" x14ac:dyDescent="0.2">
      <c r="A2264" s="180" t="s">
        <v>39</v>
      </c>
      <c r="B2264" s="180" t="s">
        <v>340</v>
      </c>
      <c r="C2264" s="180">
        <v>0</v>
      </c>
      <c r="D2264" s="180"/>
      <c r="E2264" s="180"/>
      <c r="F2264" s="180"/>
      <c r="G2264" s="180"/>
      <c r="H2264" s="180"/>
    </row>
    <row r="2265" spans="1:8" x14ac:dyDescent="0.2">
      <c r="A2265" s="180" t="s">
        <v>39</v>
      </c>
      <c r="B2265" s="180" t="s">
        <v>341</v>
      </c>
      <c r="C2265" s="180">
        <v>0</v>
      </c>
      <c r="D2265" s="180"/>
      <c r="E2265" s="180"/>
      <c r="F2265" s="180"/>
      <c r="G2265" s="180"/>
      <c r="H2265" s="180"/>
    </row>
    <row r="2266" spans="1:8" x14ac:dyDescent="0.2">
      <c r="A2266" s="180" t="s">
        <v>39</v>
      </c>
      <c r="B2266" s="180" t="s">
        <v>342</v>
      </c>
      <c r="C2266" s="180">
        <v>2994920</v>
      </c>
      <c r="D2266" s="180"/>
      <c r="E2266" s="180"/>
      <c r="F2266" s="180"/>
      <c r="G2266" s="180"/>
      <c r="H2266" s="180"/>
    </row>
    <row r="2267" spans="1:8" x14ac:dyDescent="0.2">
      <c r="A2267" s="180" t="s">
        <v>39</v>
      </c>
      <c r="B2267" s="180" t="s">
        <v>343</v>
      </c>
      <c r="C2267" s="180">
        <v>9557</v>
      </c>
      <c r="D2267" s="180"/>
      <c r="E2267" s="180"/>
      <c r="F2267" s="180"/>
      <c r="G2267" s="180"/>
      <c r="H2267" s="180"/>
    </row>
    <row r="2268" spans="1:8" x14ac:dyDescent="0.2">
      <c r="A2268" s="180" t="s">
        <v>39</v>
      </c>
      <c r="B2268" s="180" t="s">
        <v>344</v>
      </c>
      <c r="C2268" s="180">
        <v>300</v>
      </c>
      <c r="D2268" s="180"/>
      <c r="E2268" s="180">
        <v>100</v>
      </c>
      <c r="F2268" s="180">
        <v>15</v>
      </c>
      <c r="G2268" s="180"/>
      <c r="H2268" s="180"/>
    </row>
    <row r="2269" spans="1:8" x14ac:dyDescent="0.2">
      <c r="A2269" s="180" t="s">
        <v>39</v>
      </c>
      <c r="B2269" s="180" t="s">
        <v>475</v>
      </c>
      <c r="C2269" s="180">
        <v>42470</v>
      </c>
      <c r="D2269" s="180"/>
      <c r="E2269" s="180">
        <v>7807</v>
      </c>
      <c r="F2269" s="180">
        <v>713</v>
      </c>
      <c r="G2269" s="180">
        <v>0</v>
      </c>
      <c r="H2269" s="180">
        <v>0</v>
      </c>
    </row>
    <row r="2270" spans="1:8" x14ac:dyDescent="0.2">
      <c r="A2270" s="180" t="s">
        <v>39</v>
      </c>
      <c r="B2270" s="180" t="s">
        <v>332</v>
      </c>
      <c r="C2270" s="180">
        <v>81000</v>
      </c>
      <c r="D2270" s="180"/>
      <c r="E2270" s="180"/>
      <c r="F2270" s="180"/>
      <c r="G2270" s="180"/>
      <c r="H2270" s="180"/>
    </row>
    <row r="2271" spans="1:8" x14ac:dyDescent="0.2">
      <c r="A2271" s="180" t="s">
        <v>39</v>
      </c>
      <c r="B2271" s="180" t="s">
        <v>407</v>
      </c>
      <c r="C2271" s="180">
        <v>275000</v>
      </c>
      <c r="D2271" s="180"/>
      <c r="E2271" s="180"/>
      <c r="F2271" s="180"/>
      <c r="G2271" s="180"/>
      <c r="H2271" s="180"/>
    </row>
    <row r="2272" spans="1:8" x14ac:dyDescent="0.2">
      <c r="A2272" s="180" t="s">
        <v>39</v>
      </c>
      <c r="B2272" s="180" t="s">
        <v>345</v>
      </c>
      <c r="C2272" s="180">
        <v>6697804</v>
      </c>
      <c r="D2272" s="180">
        <v>275300</v>
      </c>
      <c r="E2272" s="180">
        <v>458107</v>
      </c>
      <c r="F2272" s="180">
        <v>42099</v>
      </c>
      <c r="G2272" s="180">
        <v>0</v>
      </c>
      <c r="H2272" s="180">
        <v>0</v>
      </c>
    </row>
    <row r="2273" spans="1:8" x14ac:dyDescent="0.2">
      <c r="A2273" s="180" t="s">
        <v>39</v>
      </c>
      <c r="B2273" s="180" t="s">
        <v>346</v>
      </c>
      <c r="C2273" s="180"/>
      <c r="D2273" s="180"/>
      <c r="E2273" s="180"/>
      <c r="F2273" s="180"/>
      <c r="G2273" s="180"/>
      <c r="H2273" s="180"/>
    </row>
    <row r="2274" spans="1:8" x14ac:dyDescent="0.2">
      <c r="A2274" s="180" t="s">
        <v>39</v>
      </c>
      <c r="B2274" s="180" t="s">
        <v>446</v>
      </c>
      <c r="C2274" s="180"/>
      <c r="D2274" s="180"/>
      <c r="E2274" s="180"/>
      <c r="F2274" s="180"/>
      <c r="G2274" s="180"/>
      <c r="H2274" s="180"/>
    </row>
    <row r="2275" spans="1:8" x14ac:dyDescent="0.2">
      <c r="A2275" s="180" t="s">
        <v>39</v>
      </c>
      <c r="B2275" s="180" t="s">
        <v>347</v>
      </c>
      <c r="C2275" s="180"/>
      <c r="D2275" s="180"/>
      <c r="E2275" s="180"/>
      <c r="F2275" s="180"/>
      <c r="G2275" s="180"/>
      <c r="H2275" s="180"/>
    </row>
    <row r="2276" spans="1:8" x14ac:dyDescent="0.2">
      <c r="A2276" s="180" t="s">
        <v>39</v>
      </c>
      <c r="B2276" s="180" t="s">
        <v>348</v>
      </c>
      <c r="C2276" s="180">
        <v>6697804</v>
      </c>
      <c r="D2276" s="180">
        <v>275300</v>
      </c>
      <c r="E2276" s="180">
        <v>458107</v>
      </c>
      <c r="F2276" s="180">
        <v>42099</v>
      </c>
      <c r="G2276" s="180">
        <v>0</v>
      </c>
      <c r="H2276" s="180">
        <v>0</v>
      </c>
    </row>
    <row r="2277" spans="1:8" x14ac:dyDescent="0.2">
      <c r="A2277" s="180" t="s">
        <v>39</v>
      </c>
      <c r="B2277" s="180" t="s">
        <v>349</v>
      </c>
      <c r="C2277" s="180">
        <v>1267775.6100000003</v>
      </c>
      <c r="D2277" s="180">
        <v>113704.82999999996</v>
      </c>
      <c r="E2277" s="180">
        <v>165662.87</v>
      </c>
      <c r="F2277" s="180">
        <v>8211</v>
      </c>
      <c r="G2277" s="180">
        <v>0</v>
      </c>
      <c r="H2277" s="180">
        <v>0</v>
      </c>
    </row>
    <row r="2278" spans="1:8" x14ac:dyDescent="0.2">
      <c r="A2278" s="180" t="s">
        <v>39</v>
      </c>
      <c r="B2278" s="180" t="s">
        <v>350</v>
      </c>
      <c r="C2278" s="180">
        <v>7965579.6100000003</v>
      </c>
      <c r="D2278" s="180">
        <v>389004.83</v>
      </c>
      <c r="E2278" s="180">
        <v>623769.87</v>
      </c>
      <c r="F2278" s="180">
        <v>50310</v>
      </c>
      <c r="G2278" s="180">
        <v>0</v>
      </c>
      <c r="H2278" s="180">
        <v>0</v>
      </c>
    </row>
    <row r="2279" spans="1:8" x14ac:dyDescent="0.2">
      <c r="A2279" s="180" t="s">
        <v>39</v>
      </c>
      <c r="B2279" s="180" t="s">
        <v>376</v>
      </c>
      <c r="C2279" s="180"/>
      <c r="D2279" s="180"/>
      <c r="E2279" s="180"/>
      <c r="F2279" s="180"/>
      <c r="G2279" s="180"/>
      <c r="H2279" s="180"/>
    </row>
    <row r="2280" spans="1:8" x14ac:dyDescent="0.2">
      <c r="A2280" s="180" t="s">
        <v>39</v>
      </c>
      <c r="B2280" s="180" t="s">
        <v>377</v>
      </c>
      <c r="C2280" s="180">
        <v>4400000</v>
      </c>
      <c r="D2280" s="180">
        <v>290000</v>
      </c>
      <c r="E2280" s="180">
        <v>80000</v>
      </c>
      <c r="F2280" s="180"/>
      <c r="G2280" s="180"/>
      <c r="H2280" s="180"/>
    </row>
    <row r="2281" spans="1:8" x14ac:dyDescent="0.2">
      <c r="A2281" s="180" t="s">
        <v>39</v>
      </c>
      <c r="B2281" s="180" t="s">
        <v>352</v>
      </c>
      <c r="C2281" s="180">
        <v>75000</v>
      </c>
      <c r="D2281" s="180"/>
      <c r="E2281" s="180"/>
      <c r="F2281" s="180"/>
      <c r="G2281" s="180"/>
      <c r="H2281" s="180"/>
    </row>
    <row r="2282" spans="1:8" x14ac:dyDescent="0.2">
      <c r="A2282" s="180" t="s">
        <v>39</v>
      </c>
      <c r="B2282" s="180" t="s">
        <v>353</v>
      </c>
      <c r="C2282" s="180">
        <v>355000</v>
      </c>
      <c r="D2282" s="180"/>
      <c r="E2282" s="180"/>
      <c r="F2282" s="180"/>
      <c r="G2282" s="180"/>
      <c r="H2282" s="180"/>
    </row>
    <row r="2283" spans="1:8" x14ac:dyDescent="0.2">
      <c r="A2283" s="180" t="s">
        <v>39</v>
      </c>
      <c r="B2283" s="180" t="s">
        <v>354</v>
      </c>
      <c r="C2283" s="180">
        <v>195000</v>
      </c>
      <c r="D2283" s="180"/>
      <c r="E2283" s="180"/>
      <c r="F2283" s="180">
        <v>27000</v>
      </c>
      <c r="G2283" s="180"/>
      <c r="H2283" s="180"/>
    </row>
    <row r="2284" spans="1:8" x14ac:dyDescent="0.2">
      <c r="A2284" s="180" t="s">
        <v>39</v>
      </c>
      <c r="B2284" s="180" t="s">
        <v>408</v>
      </c>
      <c r="C2284" s="180">
        <v>505000</v>
      </c>
      <c r="D2284" s="180"/>
      <c r="E2284" s="180"/>
      <c r="F2284" s="180"/>
      <c r="G2284" s="180"/>
      <c r="H2284" s="180"/>
    </row>
    <row r="2285" spans="1:8" x14ac:dyDescent="0.2">
      <c r="A2285" s="180" t="s">
        <v>39</v>
      </c>
      <c r="B2285" s="180" t="s">
        <v>423</v>
      </c>
      <c r="C2285" s="180">
        <v>95000</v>
      </c>
      <c r="D2285" s="180"/>
      <c r="E2285" s="180"/>
      <c r="F2285" s="180"/>
      <c r="G2285" s="180"/>
      <c r="H2285" s="180"/>
    </row>
    <row r="2286" spans="1:8" x14ac:dyDescent="0.2">
      <c r="A2286" s="180" t="s">
        <v>39</v>
      </c>
      <c r="B2286" s="180" t="s">
        <v>355</v>
      </c>
      <c r="C2286" s="180">
        <v>575000</v>
      </c>
      <c r="D2286" s="180"/>
      <c r="E2286" s="180">
        <v>300000</v>
      </c>
      <c r="F2286" s="180"/>
      <c r="G2286" s="180"/>
      <c r="H2286" s="180"/>
    </row>
    <row r="2287" spans="1:8" x14ac:dyDescent="0.2">
      <c r="A2287" s="180" t="s">
        <v>39</v>
      </c>
      <c r="B2287" s="180" t="s">
        <v>356</v>
      </c>
      <c r="C2287" s="180">
        <v>275000</v>
      </c>
      <c r="D2287" s="180"/>
      <c r="E2287" s="180">
        <v>75000</v>
      </c>
      <c r="F2287" s="180"/>
      <c r="G2287" s="180"/>
      <c r="H2287" s="180"/>
    </row>
    <row r="2288" spans="1:8" x14ac:dyDescent="0.2">
      <c r="A2288" s="180" t="s">
        <v>39</v>
      </c>
      <c r="B2288" s="180" t="s">
        <v>409</v>
      </c>
      <c r="C2288" s="180"/>
      <c r="D2288" s="180"/>
      <c r="E2288" s="180"/>
      <c r="F2288" s="180"/>
      <c r="G2288" s="180"/>
      <c r="H2288" s="180"/>
    </row>
    <row r="2289" spans="1:8" x14ac:dyDescent="0.2">
      <c r="A2289" s="180" t="s">
        <v>39</v>
      </c>
      <c r="B2289" s="180" t="s">
        <v>378</v>
      </c>
      <c r="C2289" s="180">
        <v>0</v>
      </c>
      <c r="D2289" s="180"/>
      <c r="E2289" s="180"/>
      <c r="F2289" s="180">
        <v>20000</v>
      </c>
      <c r="G2289" s="180"/>
      <c r="H2289" s="180"/>
    </row>
    <row r="2290" spans="1:8" x14ac:dyDescent="0.2">
      <c r="A2290" s="180" t="s">
        <v>39</v>
      </c>
      <c r="B2290" s="180" t="s">
        <v>360</v>
      </c>
      <c r="C2290" s="180"/>
      <c r="D2290" s="180"/>
      <c r="E2290" s="180"/>
      <c r="F2290" s="180"/>
      <c r="G2290" s="180"/>
      <c r="H2290" s="180"/>
    </row>
    <row r="2291" spans="1:8" x14ac:dyDescent="0.2">
      <c r="A2291" s="180" t="s">
        <v>39</v>
      </c>
      <c r="B2291" s="180" t="s">
        <v>379</v>
      </c>
      <c r="C2291" s="180"/>
      <c r="D2291" s="180"/>
      <c r="E2291" s="180"/>
      <c r="F2291" s="180"/>
      <c r="G2291" s="180"/>
      <c r="H2291" s="180"/>
    </row>
    <row r="2292" spans="1:8" x14ac:dyDescent="0.2">
      <c r="A2292" s="180" t="s">
        <v>39</v>
      </c>
      <c r="B2292" s="180" t="s">
        <v>362</v>
      </c>
      <c r="C2292" s="180">
        <v>276595</v>
      </c>
      <c r="D2292" s="180"/>
      <c r="E2292" s="180"/>
      <c r="F2292" s="180"/>
      <c r="G2292" s="180"/>
      <c r="H2292" s="180"/>
    </row>
    <row r="2293" spans="1:8" x14ac:dyDescent="0.2">
      <c r="A2293" s="180" t="s">
        <v>39</v>
      </c>
      <c r="B2293" s="180" t="s">
        <v>365</v>
      </c>
      <c r="C2293" s="180">
        <v>6751595</v>
      </c>
      <c r="D2293" s="180">
        <v>290000</v>
      </c>
      <c r="E2293" s="180">
        <v>455000</v>
      </c>
      <c r="F2293" s="180">
        <v>47000</v>
      </c>
      <c r="G2293" s="180">
        <v>0</v>
      </c>
      <c r="H2293" s="180">
        <v>0</v>
      </c>
    </row>
    <row r="2294" spans="1:8" x14ac:dyDescent="0.2">
      <c r="A2294" s="180" t="s">
        <v>39</v>
      </c>
      <c r="B2294" s="180" t="s">
        <v>447</v>
      </c>
      <c r="C2294" s="180"/>
      <c r="D2294" s="180"/>
      <c r="E2294" s="180"/>
      <c r="F2294" s="180"/>
      <c r="G2294" s="180"/>
      <c r="H2294" s="180"/>
    </row>
    <row r="2295" spans="1:8" x14ac:dyDescent="0.2">
      <c r="A2295" s="180" t="s">
        <v>39</v>
      </c>
      <c r="B2295" s="180" t="s">
        <v>366</v>
      </c>
      <c r="C2295" s="180">
        <v>6751595</v>
      </c>
      <c r="D2295" s="180">
        <v>290000</v>
      </c>
      <c r="E2295" s="180">
        <v>455000</v>
      </c>
      <c r="F2295" s="180">
        <v>47000</v>
      </c>
      <c r="G2295" s="180">
        <v>0</v>
      </c>
      <c r="H2295" s="180">
        <v>0</v>
      </c>
    </row>
    <row r="2296" spans="1:8" x14ac:dyDescent="0.2">
      <c r="A2296" s="180" t="s">
        <v>39</v>
      </c>
      <c r="B2296" s="180" t="s">
        <v>367</v>
      </c>
      <c r="C2296" s="180">
        <v>1213984.6100000003</v>
      </c>
      <c r="D2296" s="180">
        <v>99004.829999999958</v>
      </c>
      <c r="E2296" s="180">
        <v>168769.87</v>
      </c>
      <c r="F2296" s="180">
        <v>3310</v>
      </c>
      <c r="G2296" s="180">
        <v>0</v>
      </c>
      <c r="H2296" s="180">
        <v>0</v>
      </c>
    </row>
    <row r="2297" spans="1:8" x14ac:dyDescent="0.2">
      <c r="A2297" s="180" t="s">
        <v>39</v>
      </c>
      <c r="B2297" s="180" t="s">
        <v>368</v>
      </c>
      <c r="C2297" s="180">
        <v>7965579.6100000003</v>
      </c>
      <c r="D2297" s="180">
        <v>389004.83</v>
      </c>
      <c r="E2297" s="180">
        <v>623769.87</v>
      </c>
      <c r="F2297" s="180">
        <v>50310</v>
      </c>
      <c r="G2297" s="180">
        <v>0</v>
      </c>
      <c r="H2297" s="180">
        <v>0</v>
      </c>
    </row>
    <row r="2298" spans="1:8" x14ac:dyDescent="0.2">
      <c r="A2298" s="180" t="s">
        <v>40</v>
      </c>
      <c r="B2298" s="180" t="s">
        <v>333</v>
      </c>
      <c r="C2298" s="180">
        <v>2621558</v>
      </c>
      <c r="D2298" s="180"/>
      <c r="E2298" s="180">
        <v>329753</v>
      </c>
      <c r="F2298" s="180">
        <v>0</v>
      </c>
      <c r="G2298" s="180">
        <v>0</v>
      </c>
      <c r="H2298" s="180">
        <v>0</v>
      </c>
    </row>
    <row r="2299" spans="1:8" x14ac:dyDescent="0.2">
      <c r="A2299" s="180" t="s">
        <v>40</v>
      </c>
      <c r="B2299" s="180" t="s">
        <v>334</v>
      </c>
      <c r="C2299" s="180">
        <v>41284</v>
      </c>
      <c r="D2299" s="180"/>
      <c r="E2299" s="180">
        <v>5247</v>
      </c>
      <c r="F2299" s="180">
        <v>0</v>
      </c>
      <c r="G2299" s="180">
        <v>0</v>
      </c>
      <c r="H2299" s="180">
        <v>0</v>
      </c>
    </row>
    <row r="2300" spans="1:8" x14ac:dyDescent="0.2">
      <c r="A2300" s="180" t="s">
        <v>40</v>
      </c>
      <c r="B2300" s="180" t="s">
        <v>335</v>
      </c>
      <c r="C2300" s="180">
        <v>61539</v>
      </c>
      <c r="D2300" s="180"/>
      <c r="E2300" s="180"/>
      <c r="F2300" s="180"/>
      <c r="G2300" s="180"/>
      <c r="H2300" s="180"/>
    </row>
    <row r="2301" spans="1:8" x14ac:dyDescent="0.2">
      <c r="A2301" s="180" t="s">
        <v>40</v>
      </c>
      <c r="B2301" s="180" t="s">
        <v>336</v>
      </c>
      <c r="C2301" s="180"/>
      <c r="D2301" s="180">
        <v>350577</v>
      </c>
      <c r="E2301" s="180"/>
      <c r="F2301" s="180"/>
      <c r="G2301" s="180"/>
      <c r="H2301" s="180"/>
    </row>
    <row r="2302" spans="1:8" x14ac:dyDescent="0.2">
      <c r="A2302" s="180" t="s">
        <v>40</v>
      </c>
      <c r="B2302" s="180" t="s">
        <v>337</v>
      </c>
      <c r="C2302" s="180">
        <v>6100</v>
      </c>
      <c r="D2302" s="180"/>
      <c r="E2302" s="180">
        <v>3000</v>
      </c>
      <c r="F2302" s="180"/>
      <c r="G2302" s="180"/>
      <c r="H2302" s="180"/>
    </row>
    <row r="2303" spans="1:8" x14ac:dyDescent="0.2">
      <c r="A2303" s="180" t="s">
        <v>40</v>
      </c>
      <c r="B2303" s="180" t="s">
        <v>338</v>
      </c>
      <c r="C2303" s="180"/>
      <c r="D2303" s="180"/>
      <c r="E2303" s="180"/>
      <c r="F2303" s="180"/>
      <c r="G2303" s="180"/>
      <c r="H2303" s="180"/>
    </row>
    <row r="2304" spans="1:8" x14ac:dyDescent="0.2">
      <c r="A2304" s="180" t="s">
        <v>40</v>
      </c>
      <c r="B2304" s="180" t="s">
        <v>339</v>
      </c>
      <c r="C2304" s="180"/>
      <c r="D2304" s="180"/>
      <c r="E2304" s="180"/>
      <c r="F2304" s="180"/>
      <c r="G2304" s="180"/>
      <c r="H2304" s="180"/>
    </row>
    <row r="2305" spans="1:8" x14ac:dyDescent="0.2">
      <c r="A2305" s="180" t="s">
        <v>40</v>
      </c>
      <c r="B2305" s="180" t="s">
        <v>340</v>
      </c>
      <c r="C2305" s="180">
        <v>178250</v>
      </c>
      <c r="D2305" s="180"/>
      <c r="E2305" s="180">
        <v>19981</v>
      </c>
      <c r="F2305" s="180"/>
      <c r="G2305" s="180"/>
      <c r="H2305" s="180"/>
    </row>
    <row r="2306" spans="1:8" x14ac:dyDescent="0.2">
      <c r="A2306" s="180" t="s">
        <v>40</v>
      </c>
      <c r="B2306" s="180" t="s">
        <v>341</v>
      </c>
      <c r="C2306" s="180"/>
      <c r="D2306" s="180"/>
      <c r="E2306" s="180"/>
      <c r="F2306" s="180"/>
      <c r="G2306" s="180"/>
      <c r="H2306" s="180"/>
    </row>
    <row r="2307" spans="1:8" x14ac:dyDescent="0.2">
      <c r="A2307" s="180" t="s">
        <v>40</v>
      </c>
      <c r="B2307" s="180" t="s">
        <v>342</v>
      </c>
      <c r="C2307" s="180">
        <v>3622922</v>
      </c>
      <c r="D2307" s="180"/>
      <c r="E2307" s="180"/>
      <c r="F2307" s="180"/>
      <c r="G2307" s="180"/>
      <c r="H2307" s="180"/>
    </row>
    <row r="2308" spans="1:8" x14ac:dyDescent="0.2">
      <c r="A2308" s="180" t="s">
        <v>40</v>
      </c>
      <c r="B2308" s="180" t="s">
        <v>343</v>
      </c>
      <c r="C2308" s="180">
        <v>13367</v>
      </c>
      <c r="D2308" s="180"/>
      <c r="E2308" s="180"/>
      <c r="F2308" s="180"/>
      <c r="G2308" s="180"/>
      <c r="H2308" s="180"/>
    </row>
    <row r="2309" spans="1:8" x14ac:dyDescent="0.2">
      <c r="A2309" s="180" t="s">
        <v>40</v>
      </c>
      <c r="B2309" s="180" t="s">
        <v>344</v>
      </c>
      <c r="C2309" s="180">
        <v>307832</v>
      </c>
      <c r="D2309" s="180"/>
      <c r="E2309" s="180">
        <v>210</v>
      </c>
      <c r="F2309" s="180"/>
      <c r="G2309" s="180"/>
      <c r="H2309" s="180"/>
    </row>
    <row r="2310" spans="1:8" x14ac:dyDescent="0.2">
      <c r="A2310" s="180" t="s">
        <v>40</v>
      </c>
      <c r="B2310" s="180" t="s">
        <v>475</v>
      </c>
      <c r="C2310" s="180">
        <v>33261</v>
      </c>
      <c r="D2310" s="180"/>
      <c r="E2310" s="180">
        <v>4226</v>
      </c>
      <c r="F2310" s="180">
        <v>0</v>
      </c>
      <c r="G2310" s="180">
        <v>0</v>
      </c>
      <c r="H2310" s="180">
        <v>0</v>
      </c>
    </row>
    <row r="2311" spans="1:8" x14ac:dyDescent="0.2">
      <c r="A2311" s="180" t="s">
        <v>40</v>
      </c>
      <c r="B2311" s="180" t="s">
        <v>332</v>
      </c>
      <c r="C2311" s="180">
        <v>68750</v>
      </c>
      <c r="D2311" s="180"/>
      <c r="E2311" s="180"/>
      <c r="F2311" s="180"/>
      <c r="G2311" s="180"/>
      <c r="H2311" s="180"/>
    </row>
    <row r="2312" spans="1:8" x14ac:dyDescent="0.2">
      <c r="A2312" s="180" t="s">
        <v>40</v>
      </c>
      <c r="B2312" s="180" t="s">
        <v>407</v>
      </c>
      <c r="C2312" s="180">
        <v>103160</v>
      </c>
      <c r="D2312" s="180"/>
      <c r="E2312" s="180"/>
      <c r="F2312" s="180"/>
      <c r="G2312" s="180"/>
      <c r="H2312" s="180"/>
    </row>
    <row r="2313" spans="1:8" x14ac:dyDescent="0.2">
      <c r="A2313" s="180" t="s">
        <v>40</v>
      </c>
      <c r="B2313" s="180" t="s">
        <v>345</v>
      </c>
      <c r="C2313" s="180">
        <v>7058023</v>
      </c>
      <c r="D2313" s="180">
        <v>350577</v>
      </c>
      <c r="E2313" s="180">
        <v>362417</v>
      </c>
      <c r="F2313" s="180">
        <v>0</v>
      </c>
      <c r="G2313" s="180">
        <v>0</v>
      </c>
      <c r="H2313" s="180">
        <v>0</v>
      </c>
    </row>
    <row r="2314" spans="1:8" x14ac:dyDescent="0.2">
      <c r="A2314" s="180" t="s">
        <v>40</v>
      </c>
      <c r="B2314" s="180" t="s">
        <v>346</v>
      </c>
      <c r="C2314" s="180"/>
      <c r="D2314" s="180"/>
      <c r="E2314" s="180"/>
      <c r="F2314" s="180"/>
      <c r="G2314" s="180"/>
      <c r="H2314" s="180"/>
    </row>
    <row r="2315" spans="1:8" x14ac:dyDescent="0.2">
      <c r="A2315" s="180" t="s">
        <v>40</v>
      </c>
      <c r="B2315" s="180" t="s">
        <v>446</v>
      </c>
      <c r="C2315" s="180"/>
      <c r="D2315" s="180"/>
      <c r="E2315" s="180"/>
      <c r="F2315" s="180"/>
      <c r="G2315" s="180"/>
      <c r="H2315" s="180"/>
    </row>
    <row r="2316" spans="1:8" x14ac:dyDescent="0.2">
      <c r="A2316" s="180" t="s">
        <v>40</v>
      </c>
      <c r="B2316" s="180" t="s">
        <v>347</v>
      </c>
      <c r="C2316" s="180"/>
      <c r="D2316" s="180"/>
      <c r="E2316" s="180"/>
      <c r="F2316" s="180"/>
      <c r="G2316" s="180"/>
      <c r="H2316" s="180"/>
    </row>
    <row r="2317" spans="1:8" x14ac:dyDescent="0.2">
      <c r="A2317" s="180" t="s">
        <v>40</v>
      </c>
      <c r="B2317" s="180" t="s">
        <v>348</v>
      </c>
      <c r="C2317" s="180">
        <v>7058023</v>
      </c>
      <c r="D2317" s="180">
        <v>350577</v>
      </c>
      <c r="E2317" s="180">
        <v>362417</v>
      </c>
      <c r="F2317" s="180">
        <v>0</v>
      </c>
      <c r="G2317" s="180">
        <v>0</v>
      </c>
      <c r="H2317" s="180">
        <v>0</v>
      </c>
    </row>
    <row r="2318" spans="1:8" x14ac:dyDescent="0.2">
      <c r="A2318" s="180" t="s">
        <v>40</v>
      </c>
      <c r="B2318" s="180" t="s">
        <v>349</v>
      </c>
      <c r="C2318" s="180">
        <v>957416.86000000127</v>
      </c>
      <c r="D2318" s="180">
        <v>210805.55000000005</v>
      </c>
      <c r="E2318" s="180">
        <v>1319678.1499999999</v>
      </c>
      <c r="F2318" s="180">
        <v>0</v>
      </c>
      <c r="G2318" s="180">
        <v>0</v>
      </c>
      <c r="H2318" s="180">
        <v>0</v>
      </c>
    </row>
    <row r="2319" spans="1:8" x14ac:dyDescent="0.2">
      <c r="A2319" s="180" t="s">
        <v>40</v>
      </c>
      <c r="B2319" s="180" t="s">
        <v>350</v>
      </c>
      <c r="C2319" s="180">
        <v>8015439.8600000013</v>
      </c>
      <c r="D2319" s="180">
        <v>561382.55000000005</v>
      </c>
      <c r="E2319" s="180">
        <v>1682095.15</v>
      </c>
      <c r="F2319" s="180">
        <v>0</v>
      </c>
      <c r="G2319" s="180">
        <v>0</v>
      </c>
      <c r="H2319" s="180">
        <v>0</v>
      </c>
    </row>
    <row r="2320" spans="1:8" x14ac:dyDescent="0.2">
      <c r="A2320" s="180" t="s">
        <v>40</v>
      </c>
      <c r="B2320" s="180" t="s">
        <v>376</v>
      </c>
      <c r="C2320" s="180"/>
      <c r="D2320" s="180"/>
      <c r="E2320" s="180"/>
      <c r="F2320" s="180"/>
      <c r="G2320" s="180"/>
      <c r="H2320" s="180"/>
    </row>
    <row r="2321" spans="1:8" x14ac:dyDescent="0.2">
      <c r="A2321" s="180" t="s">
        <v>40</v>
      </c>
      <c r="B2321" s="180" t="s">
        <v>377</v>
      </c>
      <c r="C2321" s="180">
        <v>4600000</v>
      </c>
      <c r="D2321" s="180">
        <v>250000</v>
      </c>
      <c r="E2321" s="180">
        <v>83140</v>
      </c>
      <c r="F2321" s="180"/>
      <c r="G2321" s="180"/>
      <c r="H2321" s="180"/>
    </row>
    <row r="2322" spans="1:8" x14ac:dyDescent="0.2">
      <c r="A2322" s="180" t="s">
        <v>40</v>
      </c>
      <c r="B2322" s="180" t="s">
        <v>352</v>
      </c>
      <c r="C2322" s="180">
        <v>185000</v>
      </c>
      <c r="D2322" s="180"/>
      <c r="E2322" s="180"/>
      <c r="F2322" s="180"/>
      <c r="G2322" s="180"/>
      <c r="H2322" s="180"/>
    </row>
    <row r="2323" spans="1:8" x14ac:dyDescent="0.2">
      <c r="A2323" s="180" t="s">
        <v>40</v>
      </c>
      <c r="B2323" s="180" t="s">
        <v>353</v>
      </c>
      <c r="C2323" s="180">
        <v>326000</v>
      </c>
      <c r="D2323" s="180"/>
      <c r="E2323" s="180"/>
      <c r="F2323" s="180"/>
      <c r="G2323" s="180"/>
      <c r="H2323" s="180"/>
    </row>
    <row r="2324" spans="1:8" x14ac:dyDescent="0.2">
      <c r="A2324" s="180" t="s">
        <v>40</v>
      </c>
      <c r="B2324" s="180" t="s">
        <v>354</v>
      </c>
      <c r="C2324" s="180">
        <v>376027</v>
      </c>
      <c r="D2324" s="180"/>
      <c r="E2324" s="180">
        <v>5726</v>
      </c>
      <c r="F2324" s="180"/>
      <c r="G2324" s="180"/>
      <c r="H2324" s="180"/>
    </row>
    <row r="2325" spans="1:8" x14ac:dyDescent="0.2">
      <c r="A2325" s="180" t="s">
        <v>40</v>
      </c>
      <c r="B2325" s="180" t="s">
        <v>408</v>
      </c>
      <c r="C2325" s="180">
        <v>310577</v>
      </c>
      <c r="D2325" s="180"/>
      <c r="E2325" s="180"/>
      <c r="F2325" s="180"/>
      <c r="G2325" s="180"/>
      <c r="H2325" s="180"/>
    </row>
    <row r="2326" spans="1:8" x14ac:dyDescent="0.2">
      <c r="A2326" s="180" t="s">
        <v>40</v>
      </c>
      <c r="B2326" s="180" t="s">
        <v>423</v>
      </c>
      <c r="C2326" s="180">
        <v>115081</v>
      </c>
      <c r="D2326" s="180"/>
      <c r="E2326" s="180"/>
      <c r="F2326" s="180"/>
      <c r="G2326" s="180"/>
      <c r="H2326" s="180"/>
    </row>
    <row r="2327" spans="1:8" x14ac:dyDescent="0.2">
      <c r="A2327" s="180" t="s">
        <v>40</v>
      </c>
      <c r="B2327" s="180" t="s">
        <v>355</v>
      </c>
      <c r="C2327" s="180">
        <v>640898</v>
      </c>
      <c r="D2327" s="180"/>
      <c r="E2327" s="180">
        <v>142800</v>
      </c>
      <c r="F2327" s="180"/>
      <c r="G2327" s="180"/>
      <c r="H2327" s="180"/>
    </row>
    <row r="2328" spans="1:8" x14ac:dyDescent="0.2">
      <c r="A2328" s="180" t="s">
        <v>40</v>
      </c>
      <c r="B2328" s="180" t="s">
        <v>356</v>
      </c>
      <c r="C2328" s="180">
        <v>192840</v>
      </c>
      <c r="D2328" s="180"/>
      <c r="E2328" s="180">
        <v>1000</v>
      </c>
      <c r="F2328" s="180"/>
      <c r="G2328" s="180"/>
      <c r="H2328" s="180"/>
    </row>
    <row r="2329" spans="1:8" x14ac:dyDescent="0.2">
      <c r="A2329" s="180" t="s">
        <v>40</v>
      </c>
      <c r="B2329" s="180" t="s">
        <v>409</v>
      </c>
      <c r="C2329" s="180"/>
      <c r="D2329" s="180"/>
      <c r="E2329" s="180"/>
      <c r="F2329" s="180"/>
      <c r="G2329" s="180"/>
      <c r="H2329" s="180"/>
    </row>
    <row r="2330" spans="1:8" x14ac:dyDescent="0.2">
      <c r="A2330" s="180" t="s">
        <v>40</v>
      </c>
      <c r="B2330" s="180" t="s">
        <v>378</v>
      </c>
      <c r="C2330" s="180"/>
      <c r="D2330" s="180"/>
      <c r="E2330" s="180"/>
      <c r="F2330" s="180"/>
      <c r="G2330" s="180"/>
      <c r="H2330" s="180"/>
    </row>
    <row r="2331" spans="1:8" x14ac:dyDescent="0.2">
      <c r="A2331" s="180" t="s">
        <v>40</v>
      </c>
      <c r="B2331" s="180" t="s">
        <v>360</v>
      </c>
      <c r="C2331" s="180"/>
      <c r="D2331" s="180"/>
      <c r="E2331" s="180"/>
      <c r="F2331" s="180"/>
      <c r="G2331" s="180"/>
      <c r="H2331" s="180"/>
    </row>
    <row r="2332" spans="1:8" x14ac:dyDescent="0.2">
      <c r="A2332" s="180" t="s">
        <v>40</v>
      </c>
      <c r="B2332" s="180" t="s">
        <v>379</v>
      </c>
      <c r="C2332" s="180"/>
      <c r="D2332" s="180"/>
      <c r="E2332" s="180"/>
      <c r="F2332" s="180"/>
      <c r="G2332" s="180"/>
      <c r="H2332" s="180"/>
    </row>
    <row r="2333" spans="1:8" x14ac:dyDescent="0.2">
      <c r="A2333" s="180" t="s">
        <v>40</v>
      </c>
      <c r="B2333" s="180" t="s">
        <v>362</v>
      </c>
      <c r="C2333" s="180">
        <v>273034</v>
      </c>
      <c r="D2333" s="180"/>
      <c r="E2333" s="180"/>
      <c r="F2333" s="180"/>
      <c r="G2333" s="180"/>
      <c r="H2333" s="180"/>
    </row>
    <row r="2334" spans="1:8" x14ac:dyDescent="0.2">
      <c r="A2334" s="180" t="s">
        <v>40</v>
      </c>
      <c r="B2334" s="180" t="s">
        <v>365</v>
      </c>
      <c r="C2334" s="180">
        <v>7019457</v>
      </c>
      <c r="D2334" s="180">
        <v>250000</v>
      </c>
      <c r="E2334" s="180">
        <v>232666</v>
      </c>
      <c r="F2334" s="180">
        <v>0</v>
      </c>
      <c r="G2334" s="180">
        <v>0</v>
      </c>
      <c r="H2334" s="180">
        <v>0</v>
      </c>
    </row>
    <row r="2335" spans="1:8" x14ac:dyDescent="0.2">
      <c r="A2335" s="180" t="s">
        <v>40</v>
      </c>
      <c r="B2335" s="180" t="s">
        <v>447</v>
      </c>
      <c r="C2335" s="180"/>
      <c r="D2335" s="180"/>
      <c r="E2335" s="180"/>
      <c r="F2335" s="180"/>
      <c r="G2335" s="180"/>
      <c r="H2335" s="180"/>
    </row>
    <row r="2336" spans="1:8" x14ac:dyDescent="0.2">
      <c r="A2336" s="180" t="s">
        <v>40</v>
      </c>
      <c r="B2336" s="180" t="s">
        <v>366</v>
      </c>
      <c r="C2336" s="180">
        <v>7019457</v>
      </c>
      <c r="D2336" s="180">
        <v>250000</v>
      </c>
      <c r="E2336" s="180">
        <v>232666</v>
      </c>
      <c r="F2336" s="180">
        <v>0</v>
      </c>
      <c r="G2336" s="180">
        <v>0</v>
      </c>
      <c r="H2336" s="180">
        <v>0</v>
      </c>
    </row>
    <row r="2337" spans="1:8" x14ac:dyDescent="0.2">
      <c r="A2337" s="180" t="s">
        <v>40</v>
      </c>
      <c r="B2337" s="180" t="s">
        <v>367</v>
      </c>
      <c r="C2337" s="180">
        <v>995982.86000000127</v>
      </c>
      <c r="D2337" s="180">
        <v>311382.55000000005</v>
      </c>
      <c r="E2337" s="180">
        <v>1449429.15</v>
      </c>
      <c r="F2337" s="180">
        <v>0</v>
      </c>
      <c r="G2337" s="180">
        <v>0</v>
      </c>
      <c r="H2337" s="180">
        <v>0</v>
      </c>
    </row>
    <row r="2338" spans="1:8" x14ac:dyDescent="0.2">
      <c r="A2338" s="180" t="s">
        <v>40</v>
      </c>
      <c r="B2338" s="180" t="s">
        <v>368</v>
      </c>
      <c r="C2338" s="180">
        <v>8015439.8600000013</v>
      </c>
      <c r="D2338" s="180">
        <v>561382.55000000005</v>
      </c>
      <c r="E2338" s="180">
        <v>1682095.15</v>
      </c>
      <c r="F2338" s="180">
        <v>0</v>
      </c>
      <c r="G2338" s="180">
        <v>0</v>
      </c>
      <c r="H2338" s="180">
        <v>0</v>
      </c>
    </row>
    <row r="2339" spans="1:8" x14ac:dyDescent="0.2">
      <c r="A2339" s="180" t="s">
        <v>41</v>
      </c>
      <c r="B2339" s="180" t="s">
        <v>333</v>
      </c>
      <c r="C2339" s="180">
        <v>2481482</v>
      </c>
      <c r="D2339" s="180"/>
      <c r="E2339" s="180">
        <v>495527</v>
      </c>
      <c r="F2339" s="180">
        <v>44711</v>
      </c>
      <c r="G2339" s="180">
        <v>0</v>
      </c>
      <c r="H2339" s="180">
        <v>0</v>
      </c>
    </row>
    <row r="2340" spans="1:8" x14ac:dyDescent="0.2">
      <c r="A2340" s="180" t="s">
        <v>41</v>
      </c>
      <c r="B2340" s="180" t="s">
        <v>334</v>
      </c>
      <c r="C2340" s="180">
        <v>22329</v>
      </c>
      <c r="D2340" s="180"/>
      <c r="E2340" s="180">
        <v>4473</v>
      </c>
      <c r="F2340" s="180">
        <v>404</v>
      </c>
      <c r="G2340" s="180">
        <v>0</v>
      </c>
      <c r="H2340" s="180">
        <v>0</v>
      </c>
    </row>
    <row r="2341" spans="1:8" x14ac:dyDescent="0.2">
      <c r="A2341" s="180" t="s">
        <v>41</v>
      </c>
      <c r="B2341" s="180" t="s">
        <v>335</v>
      </c>
      <c r="C2341" s="180">
        <v>235844</v>
      </c>
      <c r="D2341" s="180"/>
      <c r="E2341" s="180"/>
      <c r="F2341" s="180"/>
      <c r="G2341" s="180"/>
      <c r="H2341" s="180"/>
    </row>
    <row r="2342" spans="1:8" x14ac:dyDescent="0.2">
      <c r="A2342" s="180" t="s">
        <v>41</v>
      </c>
      <c r="B2342" s="180" t="s">
        <v>336</v>
      </c>
      <c r="C2342" s="180">
        <v>460000</v>
      </c>
      <c r="D2342" s="180">
        <v>175000</v>
      </c>
      <c r="E2342" s="180"/>
      <c r="F2342" s="180"/>
      <c r="G2342" s="180"/>
      <c r="H2342" s="180"/>
    </row>
    <row r="2343" spans="1:8" x14ac:dyDescent="0.2">
      <c r="A2343" s="180" t="s">
        <v>41</v>
      </c>
      <c r="B2343" s="180" t="s">
        <v>337</v>
      </c>
      <c r="C2343" s="180">
        <v>20000</v>
      </c>
      <c r="D2343" s="180"/>
      <c r="E2343" s="180">
        <v>4000</v>
      </c>
      <c r="F2343" s="180">
        <v>50</v>
      </c>
      <c r="G2343" s="180"/>
      <c r="H2343" s="180"/>
    </row>
    <row r="2344" spans="1:8" x14ac:dyDescent="0.2">
      <c r="A2344" s="180" t="s">
        <v>41</v>
      </c>
      <c r="B2344" s="180" t="s">
        <v>338</v>
      </c>
      <c r="C2344" s="180"/>
      <c r="D2344" s="180"/>
      <c r="E2344" s="180"/>
      <c r="F2344" s="180"/>
      <c r="G2344" s="180"/>
      <c r="H2344" s="180"/>
    </row>
    <row r="2345" spans="1:8" x14ac:dyDescent="0.2">
      <c r="A2345" s="180" t="s">
        <v>41</v>
      </c>
      <c r="B2345" s="180" t="s">
        <v>339</v>
      </c>
      <c r="C2345" s="180">
        <v>3000</v>
      </c>
      <c r="D2345" s="180"/>
      <c r="E2345" s="180"/>
      <c r="F2345" s="180"/>
      <c r="G2345" s="180"/>
      <c r="H2345" s="180"/>
    </row>
    <row r="2346" spans="1:8" x14ac:dyDescent="0.2">
      <c r="A2346" s="180" t="s">
        <v>41</v>
      </c>
      <c r="B2346" s="180" t="s">
        <v>340</v>
      </c>
      <c r="C2346" s="180">
        <v>88000</v>
      </c>
      <c r="D2346" s="180"/>
      <c r="E2346" s="180">
        <v>7000</v>
      </c>
      <c r="F2346" s="180"/>
      <c r="G2346" s="180"/>
      <c r="H2346" s="180"/>
    </row>
    <row r="2347" spans="1:8" x14ac:dyDescent="0.2">
      <c r="A2347" s="180" t="s">
        <v>41</v>
      </c>
      <c r="B2347" s="180" t="s">
        <v>341</v>
      </c>
      <c r="C2347" s="180">
        <v>0</v>
      </c>
      <c r="D2347" s="180"/>
      <c r="E2347" s="180">
        <v>0</v>
      </c>
      <c r="F2347" s="180"/>
      <c r="G2347" s="180"/>
      <c r="H2347" s="180"/>
    </row>
    <row r="2348" spans="1:8" x14ac:dyDescent="0.2">
      <c r="A2348" s="180" t="s">
        <v>41</v>
      </c>
      <c r="B2348" s="180" t="s">
        <v>342</v>
      </c>
      <c r="C2348" s="180">
        <v>2270326</v>
      </c>
      <c r="D2348" s="180"/>
      <c r="E2348" s="180"/>
      <c r="F2348" s="180"/>
      <c r="G2348" s="180"/>
      <c r="H2348" s="180"/>
    </row>
    <row r="2349" spans="1:8" x14ac:dyDescent="0.2">
      <c r="A2349" s="180" t="s">
        <v>41</v>
      </c>
      <c r="B2349" s="180" t="s">
        <v>343</v>
      </c>
      <c r="C2349" s="180">
        <v>6366</v>
      </c>
      <c r="D2349" s="180"/>
      <c r="E2349" s="180"/>
      <c r="F2349" s="180"/>
      <c r="G2349" s="180"/>
      <c r="H2349" s="180"/>
    </row>
    <row r="2350" spans="1:8" x14ac:dyDescent="0.2">
      <c r="A2350" s="180" t="s">
        <v>41</v>
      </c>
      <c r="B2350" s="180" t="s">
        <v>344</v>
      </c>
      <c r="C2350" s="180">
        <v>15500</v>
      </c>
      <c r="D2350" s="180"/>
      <c r="E2350" s="180">
        <v>2000</v>
      </c>
      <c r="F2350" s="180">
        <v>15</v>
      </c>
      <c r="G2350" s="180"/>
      <c r="H2350" s="180"/>
    </row>
    <row r="2351" spans="1:8" x14ac:dyDescent="0.2">
      <c r="A2351" s="180" t="s">
        <v>41</v>
      </c>
      <c r="B2351" s="180" t="s">
        <v>475</v>
      </c>
      <c r="C2351" s="180">
        <v>30084</v>
      </c>
      <c r="D2351" s="180"/>
      <c r="E2351" s="180">
        <v>5882</v>
      </c>
      <c r="F2351" s="180">
        <v>531</v>
      </c>
      <c r="G2351" s="180">
        <v>0</v>
      </c>
      <c r="H2351" s="180">
        <v>0</v>
      </c>
    </row>
    <row r="2352" spans="1:8" x14ac:dyDescent="0.2">
      <c r="A2352" s="180" t="s">
        <v>41</v>
      </c>
      <c r="B2352" s="180" t="s">
        <v>332</v>
      </c>
      <c r="C2352" s="180">
        <v>85000</v>
      </c>
      <c r="D2352" s="180"/>
      <c r="E2352" s="180"/>
      <c r="F2352" s="180"/>
      <c r="G2352" s="180"/>
      <c r="H2352" s="180"/>
    </row>
    <row r="2353" spans="1:8" x14ac:dyDescent="0.2">
      <c r="A2353" s="180" t="s">
        <v>41</v>
      </c>
      <c r="B2353" s="180" t="s">
        <v>407</v>
      </c>
      <c r="C2353" s="180">
        <v>217000</v>
      </c>
      <c r="D2353" s="180"/>
      <c r="E2353" s="180"/>
      <c r="F2353" s="180"/>
      <c r="G2353" s="180"/>
      <c r="H2353" s="180"/>
    </row>
    <row r="2354" spans="1:8" x14ac:dyDescent="0.2">
      <c r="A2354" s="180" t="s">
        <v>41</v>
      </c>
      <c r="B2354" s="180" t="s">
        <v>345</v>
      </c>
      <c r="C2354" s="180">
        <v>5934931</v>
      </c>
      <c r="D2354" s="180">
        <v>175000</v>
      </c>
      <c r="E2354" s="180">
        <v>518882</v>
      </c>
      <c r="F2354" s="180">
        <v>45711</v>
      </c>
      <c r="G2354" s="180">
        <v>0</v>
      </c>
      <c r="H2354" s="180">
        <v>0</v>
      </c>
    </row>
    <row r="2355" spans="1:8" x14ac:dyDescent="0.2">
      <c r="A2355" s="180" t="s">
        <v>41</v>
      </c>
      <c r="B2355" s="180" t="s">
        <v>346</v>
      </c>
      <c r="C2355" s="180"/>
      <c r="D2355" s="180"/>
      <c r="E2355" s="180"/>
      <c r="F2355" s="180"/>
      <c r="G2355" s="180"/>
      <c r="H2355" s="180"/>
    </row>
    <row r="2356" spans="1:8" x14ac:dyDescent="0.2">
      <c r="A2356" s="180" t="s">
        <v>41</v>
      </c>
      <c r="B2356" s="180" t="s">
        <v>446</v>
      </c>
      <c r="C2356" s="180">
        <v>0</v>
      </c>
      <c r="D2356" s="180"/>
      <c r="E2356" s="180"/>
      <c r="F2356" s="180"/>
      <c r="G2356" s="180"/>
      <c r="H2356" s="180"/>
    </row>
    <row r="2357" spans="1:8" x14ac:dyDescent="0.2">
      <c r="A2357" s="180" t="s">
        <v>41</v>
      </c>
      <c r="B2357" s="180" t="s">
        <v>347</v>
      </c>
      <c r="C2357" s="180"/>
      <c r="D2357" s="180"/>
      <c r="E2357" s="180"/>
      <c r="F2357" s="180"/>
      <c r="G2357" s="180"/>
      <c r="H2357" s="180"/>
    </row>
    <row r="2358" spans="1:8" x14ac:dyDescent="0.2">
      <c r="A2358" s="180" t="s">
        <v>41</v>
      </c>
      <c r="B2358" s="180" t="s">
        <v>348</v>
      </c>
      <c r="C2358" s="180">
        <v>5934931</v>
      </c>
      <c r="D2358" s="180">
        <v>175000</v>
      </c>
      <c r="E2358" s="180">
        <v>518882</v>
      </c>
      <c r="F2358" s="180">
        <v>45711</v>
      </c>
      <c r="G2358" s="180">
        <v>0</v>
      </c>
      <c r="H2358" s="180">
        <v>0</v>
      </c>
    </row>
    <row r="2359" spans="1:8" x14ac:dyDescent="0.2">
      <c r="A2359" s="180" t="s">
        <v>41</v>
      </c>
      <c r="B2359" s="180" t="s">
        <v>349</v>
      </c>
      <c r="C2359" s="180">
        <v>1812469.5200000005</v>
      </c>
      <c r="D2359" s="180">
        <v>107026.25</v>
      </c>
      <c r="E2359" s="180">
        <v>520583.04</v>
      </c>
      <c r="F2359" s="180">
        <v>-45</v>
      </c>
      <c r="G2359" s="180">
        <v>0</v>
      </c>
      <c r="H2359" s="180">
        <v>0</v>
      </c>
    </row>
    <row r="2360" spans="1:8" x14ac:dyDescent="0.2">
      <c r="A2360" s="180" t="s">
        <v>41</v>
      </c>
      <c r="B2360" s="180" t="s">
        <v>350</v>
      </c>
      <c r="C2360" s="180">
        <v>7747400.5199999996</v>
      </c>
      <c r="D2360" s="180">
        <v>282026.25</v>
      </c>
      <c r="E2360" s="180">
        <v>1039465.04</v>
      </c>
      <c r="F2360" s="180">
        <v>45666</v>
      </c>
      <c r="G2360" s="180">
        <v>0</v>
      </c>
      <c r="H2360" s="180">
        <v>0</v>
      </c>
    </row>
    <row r="2361" spans="1:8" x14ac:dyDescent="0.2">
      <c r="A2361" s="180" t="s">
        <v>41</v>
      </c>
      <c r="B2361" s="180" t="s">
        <v>376</v>
      </c>
      <c r="C2361" s="180"/>
      <c r="D2361" s="180"/>
      <c r="E2361" s="180"/>
      <c r="F2361" s="180"/>
      <c r="G2361" s="180"/>
      <c r="H2361" s="180"/>
    </row>
    <row r="2362" spans="1:8" x14ac:dyDescent="0.2">
      <c r="A2362" s="180" t="s">
        <v>41</v>
      </c>
      <c r="B2362" s="180" t="s">
        <v>377</v>
      </c>
      <c r="C2362" s="180">
        <v>4100000</v>
      </c>
      <c r="D2362" s="180">
        <v>175000</v>
      </c>
      <c r="E2362" s="180">
        <v>20000</v>
      </c>
      <c r="F2362" s="180"/>
      <c r="G2362" s="180"/>
      <c r="H2362" s="180"/>
    </row>
    <row r="2363" spans="1:8" x14ac:dyDescent="0.2">
      <c r="A2363" s="180" t="s">
        <v>41</v>
      </c>
      <c r="B2363" s="180" t="s">
        <v>352</v>
      </c>
      <c r="C2363" s="180">
        <v>400000</v>
      </c>
      <c r="D2363" s="180"/>
      <c r="E2363" s="180"/>
      <c r="F2363" s="180"/>
      <c r="G2363" s="180"/>
      <c r="H2363" s="180"/>
    </row>
    <row r="2364" spans="1:8" x14ac:dyDescent="0.2">
      <c r="A2364" s="180" t="s">
        <v>41</v>
      </c>
      <c r="B2364" s="180" t="s">
        <v>353</v>
      </c>
      <c r="C2364" s="180">
        <v>385000</v>
      </c>
      <c r="D2364" s="180"/>
      <c r="E2364" s="180">
        <v>160000</v>
      </c>
      <c r="F2364" s="180"/>
      <c r="G2364" s="180"/>
      <c r="H2364" s="180"/>
    </row>
    <row r="2365" spans="1:8" x14ac:dyDescent="0.2">
      <c r="A2365" s="180" t="s">
        <v>41</v>
      </c>
      <c r="B2365" s="180" t="s">
        <v>354</v>
      </c>
      <c r="C2365" s="180">
        <v>360000</v>
      </c>
      <c r="D2365" s="180"/>
      <c r="E2365" s="180">
        <v>36000</v>
      </c>
      <c r="F2365" s="180"/>
      <c r="G2365" s="180"/>
      <c r="H2365" s="180"/>
    </row>
    <row r="2366" spans="1:8" x14ac:dyDescent="0.2">
      <c r="A2366" s="180" t="s">
        <v>41</v>
      </c>
      <c r="B2366" s="180" t="s">
        <v>408</v>
      </c>
      <c r="C2366" s="180">
        <v>420000</v>
      </c>
      <c r="D2366" s="180"/>
      <c r="E2366" s="180"/>
      <c r="F2366" s="180"/>
      <c r="G2366" s="180"/>
      <c r="H2366" s="180"/>
    </row>
    <row r="2367" spans="1:8" x14ac:dyDescent="0.2">
      <c r="A2367" s="180" t="s">
        <v>41</v>
      </c>
      <c r="B2367" s="180" t="s">
        <v>423</v>
      </c>
      <c r="C2367" s="180">
        <v>150000</v>
      </c>
      <c r="D2367" s="180"/>
      <c r="E2367" s="180"/>
      <c r="F2367" s="180"/>
      <c r="G2367" s="180"/>
      <c r="H2367" s="180"/>
    </row>
    <row r="2368" spans="1:8" x14ac:dyDescent="0.2">
      <c r="A2368" s="180" t="s">
        <v>41</v>
      </c>
      <c r="B2368" s="180" t="s">
        <v>355</v>
      </c>
      <c r="C2368" s="180">
        <v>575000</v>
      </c>
      <c r="D2368" s="180"/>
      <c r="E2368" s="180"/>
      <c r="F2368" s="180"/>
      <c r="G2368" s="180"/>
      <c r="H2368" s="180"/>
    </row>
    <row r="2369" spans="1:8" x14ac:dyDescent="0.2">
      <c r="A2369" s="180" t="s">
        <v>41</v>
      </c>
      <c r="B2369" s="180" t="s">
        <v>356</v>
      </c>
      <c r="C2369" s="180">
        <v>315000</v>
      </c>
      <c r="D2369" s="180">
        <v>16500</v>
      </c>
      <c r="E2369" s="180"/>
      <c r="F2369" s="180"/>
      <c r="G2369" s="180"/>
      <c r="H2369" s="180"/>
    </row>
    <row r="2370" spans="1:8" x14ac:dyDescent="0.2">
      <c r="A2370" s="180" t="s">
        <v>41</v>
      </c>
      <c r="B2370" s="180" t="s">
        <v>409</v>
      </c>
      <c r="C2370" s="180"/>
      <c r="D2370" s="180"/>
      <c r="E2370" s="180"/>
      <c r="F2370" s="180"/>
      <c r="G2370" s="180"/>
      <c r="H2370" s="180"/>
    </row>
    <row r="2371" spans="1:8" x14ac:dyDescent="0.2">
      <c r="A2371" s="180" t="s">
        <v>41</v>
      </c>
      <c r="B2371" s="180" t="s">
        <v>378</v>
      </c>
      <c r="C2371" s="180">
        <v>1800</v>
      </c>
      <c r="D2371" s="180"/>
      <c r="E2371" s="180"/>
      <c r="F2371" s="180">
        <v>45746</v>
      </c>
      <c r="G2371" s="180"/>
      <c r="H2371" s="180"/>
    </row>
    <row r="2372" spans="1:8" x14ac:dyDescent="0.2">
      <c r="A2372" s="180" t="s">
        <v>41</v>
      </c>
      <c r="B2372" s="180" t="s">
        <v>360</v>
      </c>
      <c r="C2372" s="180"/>
      <c r="D2372" s="180"/>
      <c r="E2372" s="180"/>
      <c r="F2372" s="180"/>
      <c r="G2372" s="180"/>
      <c r="H2372" s="180"/>
    </row>
    <row r="2373" spans="1:8" x14ac:dyDescent="0.2">
      <c r="A2373" s="180" t="s">
        <v>41</v>
      </c>
      <c r="B2373" s="180" t="s">
        <v>379</v>
      </c>
      <c r="C2373" s="180"/>
      <c r="D2373" s="180"/>
      <c r="E2373" s="180"/>
      <c r="F2373" s="180"/>
      <c r="G2373" s="180"/>
      <c r="H2373" s="180"/>
    </row>
    <row r="2374" spans="1:8" x14ac:dyDescent="0.2">
      <c r="A2374" s="180" t="s">
        <v>41</v>
      </c>
      <c r="B2374" s="180" t="s">
        <v>362</v>
      </c>
      <c r="C2374" s="180">
        <v>226983</v>
      </c>
      <c r="D2374" s="180"/>
      <c r="E2374" s="180"/>
      <c r="F2374" s="180"/>
      <c r="G2374" s="180"/>
      <c r="H2374" s="180"/>
    </row>
    <row r="2375" spans="1:8" x14ac:dyDescent="0.2">
      <c r="A2375" s="180" t="s">
        <v>41</v>
      </c>
      <c r="B2375" s="180" t="s">
        <v>365</v>
      </c>
      <c r="C2375" s="180">
        <v>6933783</v>
      </c>
      <c r="D2375" s="180">
        <v>191500</v>
      </c>
      <c r="E2375" s="180">
        <v>216000</v>
      </c>
      <c r="F2375" s="180">
        <v>45746</v>
      </c>
      <c r="G2375" s="180">
        <v>0</v>
      </c>
      <c r="H2375" s="180">
        <v>0</v>
      </c>
    </row>
    <row r="2376" spans="1:8" x14ac:dyDescent="0.2">
      <c r="A2376" s="180" t="s">
        <v>41</v>
      </c>
      <c r="B2376" s="180" t="s">
        <v>447</v>
      </c>
      <c r="C2376" s="180">
        <v>0</v>
      </c>
      <c r="D2376" s="180"/>
      <c r="E2376" s="180"/>
      <c r="F2376" s="180"/>
      <c r="G2376" s="180"/>
      <c r="H2376" s="180"/>
    </row>
    <row r="2377" spans="1:8" x14ac:dyDescent="0.2">
      <c r="A2377" s="180" t="s">
        <v>41</v>
      </c>
      <c r="B2377" s="180" t="s">
        <v>366</v>
      </c>
      <c r="C2377" s="180">
        <v>6933783</v>
      </c>
      <c r="D2377" s="180">
        <v>191500</v>
      </c>
      <c r="E2377" s="180">
        <v>216000</v>
      </c>
      <c r="F2377" s="180">
        <v>45746</v>
      </c>
      <c r="G2377" s="180">
        <v>0</v>
      </c>
      <c r="H2377" s="180">
        <v>0</v>
      </c>
    </row>
    <row r="2378" spans="1:8" x14ac:dyDescent="0.2">
      <c r="A2378" s="180" t="s">
        <v>41</v>
      </c>
      <c r="B2378" s="180" t="s">
        <v>367</v>
      </c>
      <c r="C2378" s="180">
        <v>813617.52000000048</v>
      </c>
      <c r="D2378" s="180">
        <v>90526.25</v>
      </c>
      <c r="E2378" s="180">
        <v>823465.04</v>
      </c>
      <c r="F2378" s="180">
        <v>-80</v>
      </c>
      <c r="G2378" s="180">
        <v>0</v>
      </c>
      <c r="H2378" s="180">
        <v>0</v>
      </c>
    </row>
    <row r="2379" spans="1:8" x14ac:dyDescent="0.2">
      <c r="A2379" s="180" t="s">
        <v>41</v>
      </c>
      <c r="B2379" s="180" t="s">
        <v>368</v>
      </c>
      <c r="C2379" s="180">
        <v>7747400.5199999996</v>
      </c>
      <c r="D2379" s="180">
        <v>282026.25</v>
      </c>
      <c r="E2379" s="180">
        <v>1039465.04</v>
      </c>
      <c r="F2379" s="180">
        <v>45666</v>
      </c>
      <c r="G2379" s="180">
        <v>0</v>
      </c>
      <c r="H2379" s="180">
        <v>0</v>
      </c>
    </row>
    <row r="2380" spans="1:8" x14ac:dyDescent="0.2">
      <c r="A2380" s="180" t="s">
        <v>42</v>
      </c>
      <c r="B2380" s="180" t="s">
        <v>333</v>
      </c>
      <c r="C2380" s="180">
        <v>11433902</v>
      </c>
      <c r="D2380" s="180"/>
      <c r="E2380" s="180">
        <v>1902677</v>
      </c>
      <c r="F2380" s="180">
        <v>0</v>
      </c>
      <c r="G2380" s="180">
        <v>0</v>
      </c>
      <c r="H2380" s="180">
        <v>0</v>
      </c>
    </row>
    <row r="2381" spans="1:8" x14ac:dyDescent="0.2">
      <c r="A2381" s="180" t="s">
        <v>42</v>
      </c>
      <c r="B2381" s="180" t="s">
        <v>334</v>
      </c>
      <c r="C2381" s="180">
        <v>574418</v>
      </c>
      <c r="D2381" s="180"/>
      <c r="E2381" s="180">
        <v>97323</v>
      </c>
      <c r="F2381" s="180">
        <v>0</v>
      </c>
      <c r="G2381" s="180">
        <v>0</v>
      </c>
      <c r="H2381" s="180">
        <v>0</v>
      </c>
    </row>
    <row r="2382" spans="1:8" x14ac:dyDescent="0.2">
      <c r="A2382" s="180" t="s">
        <v>42</v>
      </c>
      <c r="B2382" s="180" t="s">
        <v>335</v>
      </c>
      <c r="C2382" s="180">
        <v>0</v>
      </c>
      <c r="D2382" s="180"/>
      <c r="E2382" s="180"/>
      <c r="F2382" s="180"/>
      <c r="G2382" s="180"/>
      <c r="H2382" s="180"/>
    </row>
    <row r="2383" spans="1:8" x14ac:dyDescent="0.2">
      <c r="A2383" s="180" t="s">
        <v>42</v>
      </c>
      <c r="B2383" s="180" t="s">
        <v>336</v>
      </c>
      <c r="C2383" s="180">
        <v>820000</v>
      </c>
      <c r="D2383" s="180"/>
      <c r="E2383" s="180"/>
      <c r="F2383" s="180"/>
      <c r="G2383" s="180"/>
      <c r="H2383" s="180"/>
    </row>
    <row r="2384" spans="1:8" x14ac:dyDescent="0.2">
      <c r="A2384" s="180" t="s">
        <v>42</v>
      </c>
      <c r="B2384" s="180" t="s">
        <v>337</v>
      </c>
      <c r="C2384" s="180">
        <v>190000</v>
      </c>
      <c r="D2384" s="180">
        <v>650</v>
      </c>
      <c r="E2384" s="180">
        <v>400</v>
      </c>
      <c r="F2384" s="180"/>
      <c r="G2384" s="180">
        <v>4500</v>
      </c>
      <c r="H2384" s="180"/>
    </row>
    <row r="2385" spans="1:8" x14ac:dyDescent="0.2">
      <c r="A2385" s="180" t="s">
        <v>42</v>
      </c>
      <c r="B2385" s="180" t="s">
        <v>338</v>
      </c>
      <c r="C2385" s="180"/>
      <c r="D2385" s="180"/>
      <c r="E2385" s="180"/>
      <c r="F2385" s="180"/>
      <c r="G2385" s="180"/>
      <c r="H2385" s="180"/>
    </row>
    <row r="2386" spans="1:8" x14ac:dyDescent="0.2">
      <c r="A2386" s="180" t="s">
        <v>42</v>
      </c>
      <c r="B2386" s="180" t="s">
        <v>339</v>
      </c>
      <c r="C2386" s="180">
        <v>250</v>
      </c>
      <c r="D2386" s="180">
        <v>450000</v>
      </c>
      <c r="E2386" s="180"/>
      <c r="F2386" s="180"/>
      <c r="G2386" s="180"/>
      <c r="H2386" s="180"/>
    </row>
    <row r="2387" spans="1:8" x14ac:dyDescent="0.2">
      <c r="A2387" s="180" t="s">
        <v>42</v>
      </c>
      <c r="B2387" s="180" t="s">
        <v>340</v>
      </c>
      <c r="C2387" s="180">
        <v>500000</v>
      </c>
      <c r="D2387" s="180">
        <v>10000</v>
      </c>
      <c r="E2387" s="180">
        <v>35000</v>
      </c>
      <c r="F2387" s="180"/>
      <c r="G2387" s="180">
        <v>30000</v>
      </c>
      <c r="H2387" s="180"/>
    </row>
    <row r="2388" spans="1:8" x14ac:dyDescent="0.2">
      <c r="A2388" s="180" t="s">
        <v>42</v>
      </c>
      <c r="B2388" s="180" t="s">
        <v>341</v>
      </c>
      <c r="C2388" s="180"/>
      <c r="D2388" s="180"/>
      <c r="E2388" s="180"/>
      <c r="F2388" s="180"/>
      <c r="G2388" s="180"/>
      <c r="H2388" s="180"/>
    </row>
    <row r="2389" spans="1:8" x14ac:dyDescent="0.2">
      <c r="A2389" s="180" t="s">
        <v>42</v>
      </c>
      <c r="B2389" s="180" t="s">
        <v>342</v>
      </c>
      <c r="C2389" s="180">
        <v>32097377</v>
      </c>
      <c r="D2389" s="180"/>
      <c r="E2389" s="180"/>
      <c r="F2389" s="180"/>
      <c r="G2389" s="180"/>
      <c r="H2389" s="180"/>
    </row>
    <row r="2390" spans="1:8" x14ac:dyDescent="0.2">
      <c r="A2390" s="180" t="s">
        <v>42</v>
      </c>
      <c r="B2390" s="180" t="s">
        <v>343</v>
      </c>
      <c r="C2390" s="180">
        <v>177825</v>
      </c>
      <c r="D2390" s="180"/>
      <c r="E2390" s="180"/>
      <c r="F2390" s="180"/>
      <c r="G2390" s="180"/>
      <c r="H2390" s="180"/>
    </row>
    <row r="2391" spans="1:8" x14ac:dyDescent="0.2">
      <c r="A2391" s="180" t="s">
        <v>42</v>
      </c>
      <c r="B2391" s="180" t="s">
        <v>344</v>
      </c>
      <c r="C2391" s="180">
        <v>200000</v>
      </c>
      <c r="D2391" s="180"/>
      <c r="E2391" s="180">
        <v>1100</v>
      </c>
      <c r="F2391" s="180"/>
      <c r="G2391" s="180"/>
      <c r="H2391" s="180"/>
    </row>
    <row r="2392" spans="1:8" x14ac:dyDescent="0.2">
      <c r="A2392" s="180" t="s">
        <v>42</v>
      </c>
      <c r="B2392" s="180" t="s">
        <v>475</v>
      </c>
      <c r="C2392" s="180">
        <v>442844</v>
      </c>
      <c r="D2392" s="180"/>
      <c r="E2392" s="180">
        <v>74800</v>
      </c>
      <c r="F2392" s="180">
        <v>0</v>
      </c>
      <c r="G2392" s="180">
        <v>0</v>
      </c>
      <c r="H2392" s="180">
        <v>0</v>
      </c>
    </row>
    <row r="2393" spans="1:8" x14ac:dyDescent="0.2">
      <c r="A2393" s="180" t="s">
        <v>42</v>
      </c>
      <c r="B2393" s="180" t="s">
        <v>332</v>
      </c>
      <c r="C2393" s="180">
        <v>1600000</v>
      </c>
      <c r="D2393" s="180"/>
      <c r="E2393" s="180"/>
      <c r="F2393" s="180"/>
      <c r="G2393" s="180"/>
      <c r="H2393" s="180"/>
    </row>
    <row r="2394" spans="1:8" x14ac:dyDescent="0.2">
      <c r="A2394" s="180" t="s">
        <v>42</v>
      </c>
      <c r="B2394" s="180" t="s">
        <v>407</v>
      </c>
      <c r="C2394" s="180">
        <v>2350000</v>
      </c>
      <c r="D2394" s="180"/>
      <c r="E2394" s="180"/>
      <c r="F2394" s="180"/>
      <c r="G2394" s="180"/>
      <c r="H2394" s="180"/>
    </row>
    <row r="2395" spans="1:8" x14ac:dyDescent="0.2">
      <c r="A2395" s="180" t="s">
        <v>42</v>
      </c>
      <c r="B2395" s="180" t="s">
        <v>345</v>
      </c>
      <c r="C2395" s="180">
        <v>50386616</v>
      </c>
      <c r="D2395" s="180">
        <v>460650</v>
      </c>
      <c r="E2395" s="180">
        <v>2111300</v>
      </c>
      <c r="F2395" s="180">
        <v>0</v>
      </c>
      <c r="G2395" s="180">
        <v>34500</v>
      </c>
      <c r="H2395" s="180">
        <v>0</v>
      </c>
    </row>
    <row r="2396" spans="1:8" x14ac:dyDescent="0.2">
      <c r="A2396" s="180" t="s">
        <v>42</v>
      </c>
      <c r="B2396" s="180" t="s">
        <v>346</v>
      </c>
      <c r="C2396" s="180"/>
      <c r="D2396" s="180"/>
      <c r="E2396" s="180"/>
      <c r="F2396" s="180"/>
      <c r="G2396" s="180"/>
      <c r="H2396" s="180"/>
    </row>
    <row r="2397" spans="1:8" x14ac:dyDescent="0.2">
      <c r="A2397" s="180" t="s">
        <v>42</v>
      </c>
      <c r="B2397" s="180" t="s">
        <v>446</v>
      </c>
      <c r="C2397" s="180"/>
      <c r="D2397" s="180"/>
      <c r="E2397" s="180"/>
      <c r="F2397" s="180"/>
      <c r="G2397" s="180"/>
      <c r="H2397" s="180"/>
    </row>
    <row r="2398" spans="1:8" x14ac:dyDescent="0.2">
      <c r="A2398" s="180" t="s">
        <v>42</v>
      </c>
      <c r="B2398" s="180" t="s">
        <v>347</v>
      </c>
      <c r="C2398" s="180">
        <v>100000</v>
      </c>
      <c r="D2398" s="180"/>
      <c r="E2398" s="180"/>
      <c r="F2398" s="180"/>
      <c r="G2398" s="180"/>
      <c r="H2398" s="180"/>
    </row>
    <row r="2399" spans="1:8" x14ac:dyDescent="0.2">
      <c r="A2399" s="180" t="s">
        <v>42</v>
      </c>
      <c r="B2399" s="180" t="s">
        <v>348</v>
      </c>
      <c r="C2399" s="180">
        <v>50486616</v>
      </c>
      <c r="D2399" s="180">
        <v>460650</v>
      </c>
      <c r="E2399" s="180">
        <v>2111300</v>
      </c>
      <c r="F2399" s="180">
        <v>0</v>
      </c>
      <c r="G2399" s="180">
        <v>34500</v>
      </c>
      <c r="H2399" s="180">
        <v>0</v>
      </c>
    </row>
    <row r="2400" spans="1:8" x14ac:dyDescent="0.2">
      <c r="A2400" s="180" t="s">
        <v>42</v>
      </c>
      <c r="B2400" s="180" t="s">
        <v>349</v>
      </c>
      <c r="C2400" s="180">
        <v>11342649.169999994</v>
      </c>
      <c r="D2400" s="180">
        <v>322950.14999999991</v>
      </c>
      <c r="E2400" s="180">
        <v>1068997.2799999998</v>
      </c>
      <c r="F2400" s="180">
        <v>0</v>
      </c>
      <c r="G2400" s="180">
        <v>669181</v>
      </c>
      <c r="H2400" s="180">
        <v>0</v>
      </c>
    </row>
    <row r="2401" spans="1:8" x14ac:dyDescent="0.2">
      <c r="A2401" s="180" t="s">
        <v>42</v>
      </c>
      <c r="B2401" s="180" t="s">
        <v>350</v>
      </c>
      <c r="C2401" s="180">
        <v>61829265.169999994</v>
      </c>
      <c r="D2401" s="180">
        <v>783600.14999999979</v>
      </c>
      <c r="E2401" s="180">
        <v>3180297.28</v>
      </c>
      <c r="F2401" s="180">
        <v>0</v>
      </c>
      <c r="G2401" s="180">
        <v>703681</v>
      </c>
      <c r="H2401" s="180">
        <v>0</v>
      </c>
    </row>
    <row r="2402" spans="1:8" x14ac:dyDescent="0.2">
      <c r="A2402" s="180" t="s">
        <v>42</v>
      </c>
      <c r="B2402" s="180" t="s">
        <v>376</v>
      </c>
      <c r="C2402" s="180"/>
      <c r="D2402" s="180"/>
      <c r="E2402" s="180"/>
      <c r="F2402" s="180"/>
      <c r="G2402" s="180"/>
      <c r="H2402" s="180"/>
    </row>
    <row r="2403" spans="1:8" x14ac:dyDescent="0.2">
      <c r="A2403" s="180" t="s">
        <v>42</v>
      </c>
      <c r="B2403" s="180" t="s">
        <v>377</v>
      </c>
      <c r="C2403" s="180">
        <v>35200000</v>
      </c>
      <c r="D2403" s="180">
        <v>460000</v>
      </c>
      <c r="E2403" s="180">
        <v>760000</v>
      </c>
      <c r="F2403" s="180"/>
      <c r="G2403" s="180">
        <v>150000</v>
      </c>
      <c r="H2403" s="180"/>
    </row>
    <row r="2404" spans="1:8" x14ac:dyDescent="0.2">
      <c r="A2404" s="180" t="s">
        <v>42</v>
      </c>
      <c r="B2404" s="180" t="s">
        <v>352</v>
      </c>
      <c r="C2404" s="180">
        <v>1950000</v>
      </c>
      <c r="D2404" s="180"/>
      <c r="E2404" s="180">
        <v>26000</v>
      </c>
      <c r="F2404" s="180"/>
      <c r="G2404" s="180"/>
      <c r="H2404" s="180"/>
    </row>
    <row r="2405" spans="1:8" x14ac:dyDescent="0.2">
      <c r="A2405" s="180" t="s">
        <v>42</v>
      </c>
      <c r="B2405" s="180" t="s">
        <v>353</v>
      </c>
      <c r="C2405" s="180">
        <v>2575000</v>
      </c>
      <c r="D2405" s="180"/>
      <c r="E2405" s="180">
        <v>26000</v>
      </c>
      <c r="F2405" s="180"/>
      <c r="G2405" s="180"/>
      <c r="H2405" s="180"/>
    </row>
    <row r="2406" spans="1:8" x14ac:dyDescent="0.2">
      <c r="A2406" s="180" t="s">
        <v>42</v>
      </c>
      <c r="B2406" s="180" t="s">
        <v>354</v>
      </c>
      <c r="C2406" s="180">
        <v>950000</v>
      </c>
      <c r="D2406" s="180"/>
      <c r="E2406" s="180">
        <v>110000</v>
      </c>
      <c r="F2406" s="180"/>
      <c r="G2406" s="180"/>
      <c r="H2406" s="180"/>
    </row>
    <row r="2407" spans="1:8" x14ac:dyDescent="0.2">
      <c r="A2407" s="180" t="s">
        <v>42</v>
      </c>
      <c r="B2407" s="180" t="s">
        <v>408</v>
      </c>
      <c r="C2407" s="180">
        <v>2900000</v>
      </c>
      <c r="D2407" s="180"/>
      <c r="E2407" s="180">
        <v>75000</v>
      </c>
      <c r="F2407" s="180"/>
      <c r="G2407" s="180"/>
      <c r="H2407" s="180"/>
    </row>
    <row r="2408" spans="1:8" x14ac:dyDescent="0.2">
      <c r="A2408" s="180" t="s">
        <v>42</v>
      </c>
      <c r="B2408" s="180" t="s">
        <v>423</v>
      </c>
      <c r="C2408" s="180">
        <v>2050000</v>
      </c>
      <c r="D2408" s="180"/>
      <c r="E2408" s="180">
        <v>20000</v>
      </c>
      <c r="F2408" s="180"/>
      <c r="G2408" s="180"/>
      <c r="H2408" s="180"/>
    </row>
    <row r="2409" spans="1:8" x14ac:dyDescent="0.2">
      <c r="A2409" s="180" t="s">
        <v>42</v>
      </c>
      <c r="B2409" s="180" t="s">
        <v>355</v>
      </c>
      <c r="C2409" s="180">
        <v>4150000</v>
      </c>
      <c r="D2409" s="180"/>
      <c r="E2409" s="180">
        <v>600000</v>
      </c>
      <c r="F2409" s="180"/>
      <c r="G2409" s="180"/>
      <c r="H2409" s="180"/>
    </row>
    <row r="2410" spans="1:8" x14ac:dyDescent="0.2">
      <c r="A2410" s="180" t="s">
        <v>42</v>
      </c>
      <c r="B2410" s="180" t="s">
        <v>356</v>
      </c>
      <c r="C2410" s="180">
        <v>1400000</v>
      </c>
      <c r="D2410" s="180"/>
      <c r="E2410" s="180">
        <v>85000</v>
      </c>
      <c r="F2410" s="180"/>
      <c r="G2410" s="180"/>
      <c r="H2410" s="180"/>
    </row>
    <row r="2411" spans="1:8" x14ac:dyDescent="0.2">
      <c r="A2411" s="180" t="s">
        <v>42</v>
      </c>
      <c r="B2411" s="180" t="s">
        <v>409</v>
      </c>
      <c r="C2411" s="180"/>
      <c r="D2411" s="180"/>
      <c r="E2411" s="180"/>
      <c r="F2411" s="180"/>
      <c r="G2411" s="180"/>
      <c r="H2411" s="180"/>
    </row>
    <row r="2412" spans="1:8" x14ac:dyDescent="0.2">
      <c r="A2412" s="180" t="s">
        <v>42</v>
      </c>
      <c r="B2412" s="180" t="s">
        <v>378</v>
      </c>
      <c r="C2412" s="180">
        <v>51500</v>
      </c>
      <c r="D2412" s="180"/>
      <c r="E2412" s="180">
        <v>20000</v>
      </c>
      <c r="F2412" s="180"/>
      <c r="G2412" s="180"/>
      <c r="H2412" s="180"/>
    </row>
    <row r="2413" spans="1:8" x14ac:dyDescent="0.2">
      <c r="A2413" s="180" t="s">
        <v>42</v>
      </c>
      <c r="B2413" s="180" t="s">
        <v>360</v>
      </c>
      <c r="C2413" s="180"/>
      <c r="D2413" s="180"/>
      <c r="E2413" s="180"/>
      <c r="F2413" s="180"/>
      <c r="G2413" s="180"/>
      <c r="H2413" s="180"/>
    </row>
    <row r="2414" spans="1:8" x14ac:dyDescent="0.2">
      <c r="A2414" s="180" t="s">
        <v>42</v>
      </c>
      <c r="B2414" s="180" t="s">
        <v>379</v>
      </c>
      <c r="C2414" s="180"/>
      <c r="D2414" s="180"/>
      <c r="E2414" s="180"/>
      <c r="F2414" s="180"/>
      <c r="G2414" s="180"/>
      <c r="H2414" s="180"/>
    </row>
    <row r="2415" spans="1:8" x14ac:dyDescent="0.2">
      <c r="A2415" s="180" t="s">
        <v>42</v>
      </c>
      <c r="B2415" s="180" t="s">
        <v>362</v>
      </c>
      <c r="C2415" s="180">
        <v>2137592</v>
      </c>
      <c r="D2415" s="180"/>
      <c r="E2415" s="180"/>
      <c r="F2415" s="180"/>
      <c r="G2415" s="180"/>
      <c r="H2415" s="180"/>
    </row>
    <row r="2416" spans="1:8" x14ac:dyDescent="0.2">
      <c r="A2416" s="180" t="s">
        <v>42</v>
      </c>
      <c r="B2416" s="180" t="s">
        <v>365</v>
      </c>
      <c r="C2416" s="180">
        <v>53364092</v>
      </c>
      <c r="D2416" s="180">
        <v>460000</v>
      </c>
      <c r="E2416" s="180">
        <v>1722000</v>
      </c>
      <c r="F2416" s="180">
        <v>0</v>
      </c>
      <c r="G2416" s="180">
        <v>150000</v>
      </c>
      <c r="H2416" s="180">
        <v>0</v>
      </c>
    </row>
    <row r="2417" spans="1:8" x14ac:dyDescent="0.2">
      <c r="A2417" s="180" t="s">
        <v>42</v>
      </c>
      <c r="B2417" s="180" t="s">
        <v>447</v>
      </c>
      <c r="C2417" s="180">
        <v>75000</v>
      </c>
      <c r="D2417" s="180"/>
      <c r="E2417" s="180"/>
      <c r="F2417" s="180"/>
      <c r="G2417" s="180"/>
      <c r="H2417" s="180"/>
    </row>
    <row r="2418" spans="1:8" x14ac:dyDescent="0.2">
      <c r="A2418" s="180" t="s">
        <v>42</v>
      </c>
      <c r="B2418" s="180" t="s">
        <v>366</v>
      </c>
      <c r="C2418" s="180">
        <v>53439092</v>
      </c>
      <c r="D2418" s="180">
        <v>460000</v>
      </c>
      <c r="E2418" s="180">
        <v>1722000</v>
      </c>
      <c r="F2418" s="180">
        <v>0</v>
      </c>
      <c r="G2418" s="180">
        <v>150000</v>
      </c>
      <c r="H2418" s="180">
        <v>0</v>
      </c>
    </row>
    <row r="2419" spans="1:8" x14ac:dyDescent="0.2">
      <c r="A2419" s="180" t="s">
        <v>42</v>
      </c>
      <c r="B2419" s="180" t="s">
        <v>367</v>
      </c>
      <c r="C2419" s="180">
        <v>8390173.1699999943</v>
      </c>
      <c r="D2419" s="180">
        <v>323600.14999999991</v>
      </c>
      <c r="E2419" s="180">
        <v>1458297.2799999998</v>
      </c>
      <c r="F2419" s="180">
        <v>0</v>
      </c>
      <c r="G2419" s="180">
        <v>553681</v>
      </c>
      <c r="H2419" s="180">
        <v>0</v>
      </c>
    </row>
    <row r="2420" spans="1:8" x14ac:dyDescent="0.2">
      <c r="A2420" s="180" t="s">
        <v>42</v>
      </c>
      <c r="B2420" s="180" t="s">
        <v>368</v>
      </c>
      <c r="C2420" s="180">
        <v>61829265.169999994</v>
      </c>
      <c r="D2420" s="180">
        <v>783600.14999999979</v>
      </c>
      <c r="E2420" s="180">
        <v>3180297.28</v>
      </c>
      <c r="F2420" s="180">
        <v>0</v>
      </c>
      <c r="G2420" s="180">
        <v>703681</v>
      </c>
      <c r="H2420" s="180">
        <v>0</v>
      </c>
    </row>
    <row r="2421" spans="1:8" x14ac:dyDescent="0.2">
      <c r="A2421" s="180" t="s">
        <v>43</v>
      </c>
      <c r="B2421" s="180" t="s">
        <v>333</v>
      </c>
      <c r="C2421" s="180">
        <v>3129290</v>
      </c>
      <c r="D2421" s="180"/>
      <c r="E2421" s="180">
        <v>193797</v>
      </c>
      <c r="F2421" s="180">
        <v>0</v>
      </c>
      <c r="G2421" s="180">
        <v>0</v>
      </c>
      <c r="H2421" s="180">
        <v>0</v>
      </c>
    </row>
    <row r="2422" spans="1:8" x14ac:dyDescent="0.2">
      <c r="A2422" s="180" t="s">
        <v>43</v>
      </c>
      <c r="B2422" s="180" t="s">
        <v>334</v>
      </c>
      <c r="C2422" s="180">
        <v>99850</v>
      </c>
      <c r="D2422" s="180"/>
      <c r="E2422" s="180">
        <v>6203</v>
      </c>
      <c r="F2422" s="180">
        <v>0</v>
      </c>
      <c r="G2422" s="180">
        <v>0</v>
      </c>
      <c r="H2422" s="180">
        <v>0</v>
      </c>
    </row>
    <row r="2423" spans="1:8" x14ac:dyDescent="0.2">
      <c r="A2423" s="180" t="s">
        <v>43</v>
      </c>
      <c r="B2423" s="180" t="s">
        <v>335</v>
      </c>
      <c r="C2423" s="180">
        <v>230807</v>
      </c>
      <c r="D2423" s="180"/>
      <c r="E2423" s="180"/>
      <c r="F2423" s="180"/>
      <c r="G2423" s="180"/>
      <c r="H2423" s="180"/>
    </row>
    <row r="2424" spans="1:8" x14ac:dyDescent="0.2">
      <c r="A2424" s="180" t="s">
        <v>43</v>
      </c>
      <c r="B2424" s="180" t="s">
        <v>336</v>
      </c>
      <c r="C2424" s="180">
        <v>4500000</v>
      </c>
      <c r="D2424" s="180"/>
      <c r="E2424" s="180"/>
      <c r="F2424" s="180"/>
      <c r="G2424" s="180"/>
      <c r="H2424" s="180"/>
    </row>
    <row r="2425" spans="1:8" x14ac:dyDescent="0.2">
      <c r="A2425" s="180" t="s">
        <v>43</v>
      </c>
      <c r="B2425" s="180" t="s">
        <v>337</v>
      </c>
      <c r="C2425" s="180">
        <v>8000</v>
      </c>
      <c r="D2425" s="180">
        <v>2500</v>
      </c>
      <c r="E2425" s="180">
        <v>600</v>
      </c>
      <c r="F2425" s="180"/>
      <c r="G2425" s="180"/>
      <c r="H2425" s="180"/>
    </row>
    <row r="2426" spans="1:8" x14ac:dyDescent="0.2">
      <c r="A2426" s="180" t="s">
        <v>43</v>
      </c>
      <c r="B2426" s="180" t="s">
        <v>338</v>
      </c>
      <c r="C2426" s="180"/>
      <c r="D2426" s="180"/>
      <c r="E2426" s="180"/>
      <c r="F2426" s="180"/>
      <c r="G2426" s="180"/>
      <c r="H2426" s="180"/>
    </row>
    <row r="2427" spans="1:8" x14ac:dyDescent="0.2">
      <c r="A2427" s="180" t="s">
        <v>43</v>
      </c>
      <c r="B2427" s="180" t="s">
        <v>339</v>
      </c>
      <c r="C2427" s="180">
        <v>4500</v>
      </c>
      <c r="D2427" s="180">
        <v>217000</v>
      </c>
      <c r="E2427" s="180"/>
      <c r="F2427" s="180"/>
      <c r="G2427" s="180"/>
      <c r="H2427" s="180"/>
    </row>
    <row r="2428" spans="1:8" x14ac:dyDescent="0.2">
      <c r="A2428" s="180" t="s">
        <v>43</v>
      </c>
      <c r="B2428" s="180" t="s">
        <v>340</v>
      </c>
      <c r="C2428" s="180">
        <v>82000</v>
      </c>
      <c r="D2428" s="180"/>
      <c r="E2428" s="180">
        <v>12000</v>
      </c>
      <c r="F2428" s="180"/>
      <c r="G2428" s="180"/>
      <c r="H2428" s="180"/>
    </row>
    <row r="2429" spans="1:8" x14ac:dyDescent="0.2">
      <c r="A2429" s="180" t="s">
        <v>43</v>
      </c>
      <c r="B2429" s="180" t="s">
        <v>341</v>
      </c>
      <c r="C2429" s="180">
        <v>3000</v>
      </c>
      <c r="D2429" s="180"/>
      <c r="E2429" s="180"/>
      <c r="F2429" s="180"/>
      <c r="G2429" s="180"/>
      <c r="H2429" s="180"/>
    </row>
    <row r="2430" spans="1:8" x14ac:dyDescent="0.2">
      <c r="A2430" s="180" t="s">
        <v>43</v>
      </c>
      <c r="B2430" s="180" t="s">
        <v>342</v>
      </c>
      <c r="C2430" s="180">
        <v>1967808</v>
      </c>
      <c r="D2430" s="180"/>
      <c r="E2430" s="180"/>
      <c r="F2430" s="180"/>
      <c r="G2430" s="180"/>
      <c r="H2430" s="180"/>
    </row>
    <row r="2431" spans="1:8" x14ac:dyDescent="0.2">
      <c r="A2431" s="180" t="s">
        <v>43</v>
      </c>
      <c r="B2431" s="180" t="s">
        <v>343</v>
      </c>
      <c r="C2431" s="180">
        <v>5923</v>
      </c>
      <c r="D2431" s="180"/>
      <c r="E2431" s="180"/>
      <c r="F2431" s="180"/>
      <c r="G2431" s="180"/>
      <c r="H2431" s="180"/>
    </row>
    <row r="2432" spans="1:8" x14ac:dyDescent="0.2">
      <c r="A2432" s="180" t="s">
        <v>43</v>
      </c>
      <c r="B2432" s="180" t="s">
        <v>344</v>
      </c>
      <c r="C2432" s="180">
        <v>137000</v>
      </c>
      <c r="D2432" s="180"/>
      <c r="E2432" s="180">
        <v>100</v>
      </c>
      <c r="F2432" s="180"/>
      <c r="G2432" s="180"/>
      <c r="H2432" s="180"/>
    </row>
    <row r="2433" spans="1:8" x14ac:dyDescent="0.2">
      <c r="A2433" s="180" t="s">
        <v>43</v>
      </c>
      <c r="B2433" s="180" t="s">
        <v>475</v>
      </c>
      <c r="C2433" s="180">
        <v>149505</v>
      </c>
      <c r="D2433" s="180"/>
      <c r="E2433" s="180">
        <v>9243</v>
      </c>
      <c r="F2433" s="180">
        <v>0</v>
      </c>
      <c r="G2433" s="180">
        <v>0</v>
      </c>
      <c r="H2433" s="180">
        <v>0</v>
      </c>
    </row>
    <row r="2434" spans="1:8" x14ac:dyDescent="0.2">
      <c r="A2434" s="180" t="s">
        <v>43</v>
      </c>
      <c r="B2434" s="180" t="s">
        <v>332</v>
      </c>
      <c r="C2434" s="180">
        <v>70000</v>
      </c>
      <c r="D2434" s="180"/>
      <c r="E2434" s="180"/>
      <c r="F2434" s="180"/>
      <c r="G2434" s="180"/>
      <c r="H2434" s="180"/>
    </row>
    <row r="2435" spans="1:8" x14ac:dyDescent="0.2">
      <c r="A2435" s="180" t="s">
        <v>43</v>
      </c>
      <c r="B2435" s="180" t="s">
        <v>407</v>
      </c>
      <c r="C2435" s="180">
        <v>72000</v>
      </c>
      <c r="D2435" s="180"/>
      <c r="E2435" s="180"/>
      <c r="F2435" s="180"/>
      <c r="G2435" s="180"/>
      <c r="H2435" s="180"/>
    </row>
    <row r="2436" spans="1:8" x14ac:dyDescent="0.2">
      <c r="A2436" s="180" t="s">
        <v>43</v>
      </c>
      <c r="B2436" s="180" t="s">
        <v>345</v>
      </c>
      <c r="C2436" s="180">
        <v>10459683</v>
      </c>
      <c r="D2436" s="180">
        <v>219500</v>
      </c>
      <c r="E2436" s="180">
        <v>221943</v>
      </c>
      <c r="F2436" s="180">
        <v>0</v>
      </c>
      <c r="G2436" s="180">
        <v>0</v>
      </c>
      <c r="H2436" s="180">
        <v>0</v>
      </c>
    </row>
    <row r="2437" spans="1:8" x14ac:dyDescent="0.2">
      <c r="A2437" s="180" t="s">
        <v>43</v>
      </c>
      <c r="B2437" s="180" t="s">
        <v>346</v>
      </c>
      <c r="C2437" s="180"/>
      <c r="D2437" s="180"/>
      <c r="E2437" s="180"/>
      <c r="F2437" s="180"/>
      <c r="G2437" s="180"/>
      <c r="H2437" s="180"/>
    </row>
    <row r="2438" spans="1:8" x14ac:dyDescent="0.2">
      <c r="A2438" s="180" t="s">
        <v>43</v>
      </c>
      <c r="B2438" s="180" t="s">
        <v>446</v>
      </c>
      <c r="C2438" s="180"/>
      <c r="D2438" s="180"/>
      <c r="E2438" s="180"/>
      <c r="F2438" s="180"/>
      <c r="G2438" s="180"/>
      <c r="H2438" s="180"/>
    </row>
    <row r="2439" spans="1:8" x14ac:dyDescent="0.2">
      <c r="A2439" s="180" t="s">
        <v>43</v>
      </c>
      <c r="B2439" s="180" t="s">
        <v>347</v>
      </c>
      <c r="C2439" s="180">
        <v>2000</v>
      </c>
      <c r="D2439" s="180"/>
      <c r="E2439" s="180"/>
      <c r="F2439" s="180"/>
      <c r="G2439" s="180"/>
      <c r="H2439" s="180"/>
    </row>
    <row r="2440" spans="1:8" x14ac:dyDescent="0.2">
      <c r="A2440" s="180" t="s">
        <v>43</v>
      </c>
      <c r="B2440" s="180" t="s">
        <v>348</v>
      </c>
      <c r="C2440" s="180">
        <v>10461683</v>
      </c>
      <c r="D2440" s="180">
        <v>219500</v>
      </c>
      <c r="E2440" s="180">
        <v>221943</v>
      </c>
      <c r="F2440" s="180">
        <v>0</v>
      </c>
      <c r="G2440" s="180">
        <v>0</v>
      </c>
      <c r="H2440" s="180">
        <v>0</v>
      </c>
    </row>
    <row r="2441" spans="1:8" x14ac:dyDescent="0.2">
      <c r="A2441" s="180" t="s">
        <v>43</v>
      </c>
      <c r="B2441" s="180" t="s">
        <v>349</v>
      </c>
      <c r="C2441" s="180">
        <v>1983144.59</v>
      </c>
      <c r="D2441" s="180">
        <v>65043.510000000009</v>
      </c>
      <c r="E2441" s="180">
        <v>209982.72000000003</v>
      </c>
      <c r="F2441" s="180">
        <v>0</v>
      </c>
      <c r="G2441" s="180">
        <v>0</v>
      </c>
      <c r="H2441" s="180">
        <v>0</v>
      </c>
    </row>
    <row r="2442" spans="1:8" x14ac:dyDescent="0.2">
      <c r="A2442" s="180" t="s">
        <v>43</v>
      </c>
      <c r="B2442" s="180" t="s">
        <v>350</v>
      </c>
      <c r="C2442" s="180">
        <v>12444827.59</v>
      </c>
      <c r="D2442" s="180">
        <v>284543.51</v>
      </c>
      <c r="E2442" s="180">
        <v>431925.72</v>
      </c>
      <c r="F2442" s="180">
        <v>0</v>
      </c>
      <c r="G2442" s="180">
        <v>0</v>
      </c>
      <c r="H2442" s="180">
        <v>0</v>
      </c>
    </row>
    <row r="2443" spans="1:8" x14ac:dyDescent="0.2">
      <c r="A2443" s="180" t="s">
        <v>43</v>
      </c>
      <c r="B2443" s="180" t="s">
        <v>376</v>
      </c>
      <c r="C2443" s="180"/>
      <c r="D2443" s="180"/>
      <c r="E2443" s="180"/>
      <c r="F2443" s="180"/>
      <c r="G2443" s="180"/>
      <c r="H2443" s="180"/>
    </row>
    <row r="2444" spans="1:8" x14ac:dyDescent="0.2">
      <c r="A2444" s="180" t="s">
        <v>43</v>
      </c>
      <c r="B2444" s="180" t="s">
        <v>377</v>
      </c>
      <c r="C2444" s="180">
        <v>8000000</v>
      </c>
      <c r="D2444" s="180">
        <v>219500</v>
      </c>
      <c r="E2444" s="180">
        <v>55000</v>
      </c>
      <c r="F2444" s="180"/>
      <c r="G2444" s="180"/>
      <c r="H2444" s="180"/>
    </row>
    <row r="2445" spans="1:8" x14ac:dyDescent="0.2">
      <c r="A2445" s="180" t="s">
        <v>43</v>
      </c>
      <c r="B2445" s="180" t="s">
        <v>352</v>
      </c>
      <c r="C2445" s="180">
        <v>67000</v>
      </c>
      <c r="D2445" s="180"/>
      <c r="E2445" s="180"/>
      <c r="F2445" s="180"/>
      <c r="G2445" s="180"/>
      <c r="H2445" s="180"/>
    </row>
    <row r="2446" spans="1:8" x14ac:dyDescent="0.2">
      <c r="A2446" s="180" t="s">
        <v>43</v>
      </c>
      <c r="B2446" s="180" t="s">
        <v>353</v>
      </c>
      <c r="C2446" s="180">
        <v>315000</v>
      </c>
      <c r="D2446" s="180"/>
      <c r="E2446" s="180">
        <v>1000</v>
      </c>
      <c r="F2446" s="180"/>
      <c r="G2446" s="180"/>
      <c r="H2446" s="180"/>
    </row>
    <row r="2447" spans="1:8" x14ac:dyDescent="0.2">
      <c r="A2447" s="180" t="s">
        <v>43</v>
      </c>
      <c r="B2447" s="180" t="s">
        <v>354</v>
      </c>
      <c r="C2447" s="180">
        <v>132000</v>
      </c>
      <c r="D2447" s="180"/>
      <c r="E2447" s="180">
        <v>12000</v>
      </c>
      <c r="F2447" s="180"/>
      <c r="G2447" s="180"/>
      <c r="H2447" s="180"/>
    </row>
    <row r="2448" spans="1:8" x14ac:dyDescent="0.2">
      <c r="A2448" s="180" t="s">
        <v>43</v>
      </c>
      <c r="B2448" s="180" t="s">
        <v>408</v>
      </c>
      <c r="C2448" s="180">
        <v>452000</v>
      </c>
      <c r="D2448" s="180"/>
      <c r="E2448" s="180">
        <v>2000</v>
      </c>
      <c r="F2448" s="180"/>
      <c r="G2448" s="180"/>
      <c r="H2448" s="180"/>
    </row>
    <row r="2449" spans="1:8" x14ac:dyDescent="0.2">
      <c r="A2449" s="180" t="s">
        <v>43</v>
      </c>
      <c r="B2449" s="180" t="s">
        <v>423</v>
      </c>
      <c r="C2449" s="180">
        <v>112000</v>
      </c>
      <c r="D2449" s="180"/>
      <c r="E2449" s="180">
        <v>1000</v>
      </c>
      <c r="F2449" s="180"/>
      <c r="G2449" s="180"/>
      <c r="H2449" s="180"/>
    </row>
    <row r="2450" spans="1:8" x14ac:dyDescent="0.2">
      <c r="A2450" s="180" t="s">
        <v>43</v>
      </c>
      <c r="B2450" s="180" t="s">
        <v>355</v>
      </c>
      <c r="C2450" s="180">
        <v>470000</v>
      </c>
      <c r="D2450" s="180"/>
      <c r="E2450" s="180">
        <v>110000</v>
      </c>
      <c r="F2450" s="180"/>
      <c r="G2450" s="180"/>
      <c r="H2450" s="180"/>
    </row>
    <row r="2451" spans="1:8" x14ac:dyDescent="0.2">
      <c r="A2451" s="180" t="s">
        <v>43</v>
      </c>
      <c r="B2451" s="180" t="s">
        <v>356</v>
      </c>
      <c r="C2451" s="180">
        <v>335000</v>
      </c>
      <c r="D2451" s="180"/>
      <c r="E2451" s="180">
        <v>37000</v>
      </c>
      <c r="F2451" s="180"/>
      <c r="G2451" s="180"/>
      <c r="H2451" s="180"/>
    </row>
    <row r="2452" spans="1:8" x14ac:dyDescent="0.2">
      <c r="A2452" s="180" t="s">
        <v>43</v>
      </c>
      <c r="B2452" s="180" t="s">
        <v>409</v>
      </c>
      <c r="C2452" s="180"/>
      <c r="D2452" s="180"/>
      <c r="E2452" s="180"/>
      <c r="F2452" s="180"/>
      <c r="G2452" s="180"/>
      <c r="H2452" s="180"/>
    </row>
    <row r="2453" spans="1:8" x14ac:dyDescent="0.2">
      <c r="A2453" s="180" t="s">
        <v>43</v>
      </c>
      <c r="B2453" s="180" t="s">
        <v>378</v>
      </c>
      <c r="C2453" s="180"/>
      <c r="D2453" s="180"/>
      <c r="E2453" s="180">
        <v>5000</v>
      </c>
      <c r="F2453" s="180"/>
      <c r="G2453" s="180"/>
      <c r="H2453" s="180"/>
    </row>
    <row r="2454" spans="1:8" x14ac:dyDescent="0.2">
      <c r="A2454" s="180" t="s">
        <v>43</v>
      </c>
      <c r="B2454" s="180" t="s">
        <v>360</v>
      </c>
      <c r="C2454" s="180"/>
      <c r="D2454" s="180"/>
      <c r="E2454" s="180"/>
      <c r="F2454" s="180"/>
      <c r="G2454" s="180"/>
      <c r="H2454" s="180"/>
    </row>
    <row r="2455" spans="1:8" x14ac:dyDescent="0.2">
      <c r="A2455" s="180" t="s">
        <v>43</v>
      </c>
      <c r="B2455" s="180" t="s">
        <v>379</v>
      </c>
      <c r="C2455" s="180"/>
      <c r="D2455" s="180"/>
      <c r="E2455" s="180"/>
      <c r="F2455" s="180"/>
      <c r="G2455" s="180"/>
      <c r="H2455" s="180"/>
    </row>
    <row r="2456" spans="1:8" x14ac:dyDescent="0.2">
      <c r="A2456" s="180" t="s">
        <v>43</v>
      </c>
      <c r="B2456" s="180" t="s">
        <v>362</v>
      </c>
      <c r="C2456" s="180">
        <v>231174</v>
      </c>
      <c r="D2456" s="180"/>
      <c r="E2456" s="180"/>
      <c r="F2456" s="180"/>
      <c r="G2456" s="180"/>
      <c r="H2456" s="180"/>
    </row>
    <row r="2457" spans="1:8" x14ac:dyDescent="0.2">
      <c r="A2457" s="180" t="s">
        <v>43</v>
      </c>
      <c r="B2457" s="180" t="s">
        <v>365</v>
      </c>
      <c r="C2457" s="180">
        <v>10114174</v>
      </c>
      <c r="D2457" s="180">
        <v>219500</v>
      </c>
      <c r="E2457" s="180">
        <v>223000</v>
      </c>
      <c r="F2457" s="180">
        <v>0</v>
      </c>
      <c r="G2457" s="180">
        <v>0</v>
      </c>
      <c r="H2457" s="180">
        <v>0</v>
      </c>
    </row>
    <row r="2458" spans="1:8" x14ac:dyDescent="0.2">
      <c r="A2458" s="180" t="s">
        <v>43</v>
      </c>
      <c r="B2458" s="180" t="s">
        <v>447</v>
      </c>
      <c r="C2458" s="180"/>
      <c r="D2458" s="180"/>
      <c r="E2458" s="180"/>
      <c r="F2458" s="180"/>
      <c r="G2458" s="180"/>
      <c r="H2458" s="180"/>
    </row>
    <row r="2459" spans="1:8" x14ac:dyDescent="0.2">
      <c r="A2459" s="180" t="s">
        <v>43</v>
      </c>
      <c r="B2459" s="180" t="s">
        <v>366</v>
      </c>
      <c r="C2459" s="180">
        <v>10114174</v>
      </c>
      <c r="D2459" s="180">
        <v>219500</v>
      </c>
      <c r="E2459" s="180">
        <v>223000</v>
      </c>
      <c r="F2459" s="180">
        <v>0</v>
      </c>
      <c r="G2459" s="180">
        <v>0</v>
      </c>
      <c r="H2459" s="180">
        <v>0</v>
      </c>
    </row>
    <row r="2460" spans="1:8" x14ac:dyDescent="0.2">
      <c r="A2460" s="180" t="s">
        <v>43</v>
      </c>
      <c r="B2460" s="180" t="s">
        <v>367</v>
      </c>
      <c r="C2460" s="180">
        <v>2330653.59</v>
      </c>
      <c r="D2460" s="180">
        <v>65043.510000000009</v>
      </c>
      <c r="E2460" s="180">
        <v>208925.72000000003</v>
      </c>
      <c r="F2460" s="180">
        <v>0</v>
      </c>
      <c r="G2460" s="180">
        <v>0</v>
      </c>
      <c r="H2460" s="180">
        <v>0</v>
      </c>
    </row>
    <row r="2461" spans="1:8" x14ac:dyDescent="0.2">
      <c r="A2461" s="180" t="s">
        <v>43</v>
      </c>
      <c r="B2461" s="180" t="s">
        <v>368</v>
      </c>
      <c r="C2461" s="180">
        <v>12444827.59</v>
      </c>
      <c r="D2461" s="180">
        <v>284543.51</v>
      </c>
      <c r="E2461" s="180">
        <v>431925.72</v>
      </c>
      <c r="F2461" s="180">
        <v>0</v>
      </c>
      <c r="G2461" s="180">
        <v>0</v>
      </c>
      <c r="H2461" s="180">
        <v>0</v>
      </c>
    </row>
    <row r="2462" spans="1:8" x14ac:dyDescent="0.2">
      <c r="A2462" s="180" t="s">
        <v>44</v>
      </c>
      <c r="B2462" s="180" t="s">
        <v>333</v>
      </c>
      <c r="C2462" s="180">
        <v>1576723</v>
      </c>
      <c r="D2462" s="180"/>
      <c r="E2462" s="180">
        <v>122380</v>
      </c>
      <c r="F2462" s="180">
        <v>0</v>
      </c>
      <c r="G2462" s="180">
        <v>0</v>
      </c>
      <c r="H2462" s="180">
        <v>0</v>
      </c>
    </row>
    <row r="2463" spans="1:8" x14ac:dyDescent="0.2">
      <c r="A2463" s="180" t="s">
        <v>44</v>
      </c>
      <c r="B2463" s="180" t="s">
        <v>334</v>
      </c>
      <c r="C2463" s="180">
        <v>33753</v>
      </c>
      <c r="D2463" s="180"/>
      <c r="E2463" s="180">
        <v>2620</v>
      </c>
      <c r="F2463" s="180">
        <v>0</v>
      </c>
      <c r="G2463" s="180">
        <v>0</v>
      </c>
      <c r="H2463" s="180">
        <v>0</v>
      </c>
    </row>
    <row r="2464" spans="1:8" x14ac:dyDescent="0.2">
      <c r="A2464" s="180" t="s">
        <v>44</v>
      </c>
      <c r="B2464" s="180" t="s">
        <v>335</v>
      </c>
      <c r="C2464" s="180">
        <v>136711</v>
      </c>
      <c r="D2464" s="180"/>
      <c r="E2464" s="180"/>
      <c r="F2464" s="180"/>
      <c r="G2464" s="180"/>
      <c r="H2464" s="180"/>
    </row>
    <row r="2465" spans="1:8" x14ac:dyDescent="0.2">
      <c r="A2465" s="180" t="s">
        <v>44</v>
      </c>
      <c r="B2465" s="180" t="s">
        <v>336</v>
      </c>
      <c r="C2465" s="180">
        <v>105000</v>
      </c>
      <c r="D2465" s="180"/>
      <c r="E2465" s="180"/>
      <c r="F2465" s="180"/>
      <c r="G2465" s="180"/>
      <c r="H2465" s="180"/>
    </row>
    <row r="2466" spans="1:8" x14ac:dyDescent="0.2">
      <c r="A2466" s="180" t="s">
        <v>44</v>
      </c>
      <c r="B2466" s="180" t="s">
        <v>337</v>
      </c>
      <c r="C2466" s="180">
        <v>3500</v>
      </c>
      <c r="D2466" s="180">
        <v>65</v>
      </c>
      <c r="E2466" s="180">
        <v>300</v>
      </c>
      <c r="F2466" s="180"/>
      <c r="G2466" s="180"/>
      <c r="H2466" s="180"/>
    </row>
    <row r="2467" spans="1:8" x14ac:dyDescent="0.2">
      <c r="A2467" s="180" t="s">
        <v>44</v>
      </c>
      <c r="B2467" s="180" t="s">
        <v>338</v>
      </c>
      <c r="C2467" s="180"/>
      <c r="D2467" s="180"/>
      <c r="E2467" s="180"/>
      <c r="F2467" s="180"/>
      <c r="G2467" s="180"/>
      <c r="H2467" s="180"/>
    </row>
    <row r="2468" spans="1:8" x14ac:dyDescent="0.2">
      <c r="A2468" s="180" t="s">
        <v>44</v>
      </c>
      <c r="B2468" s="180" t="s">
        <v>339</v>
      </c>
      <c r="C2468" s="180">
        <v>0</v>
      </c>
      <c r="D2468" s="180">
        <v>1100</v>
      </c>
      <c r="E2468" s="180"/>
      <c r="F2468" s="180"/>
      <c r="G2468" s="180"/>
      <c r="H2468" s="180"/>
    </row>
    <row r="2469" spans="1:8" x14ac:dyDescent="0.2">
      <c r="A2469" s="180" t="s">
        <v>44</v>
      </c>
      <c r="B2469" s="180" t="s">
        <v>340</v>
      </c>
      <c r="C2469" s="180">
        <v>20000</v>
      </c>
      <c r="D2469" s="180"/>
      <c r="E2469" s="180">
        <v>9000</v>
      </c>
      <c r="F2469" s="180"/>
      <c r="G2469" s="180"/>
      <c r="H2469" s="180"/>
    </row>
    <row r="2470" spans="1:8" x14ac:dyDescent="0.2">
      <c r="A2470" s="180" t="s">
        <v>44</v>
      </c>
      <c r="B2470" s="180" t="s">
        <v>341</v>
      </c>
      <c r="C2470" s="180">
        <v>0</v>
      </c>
      <c r="D2470" s="180"/>
      <c r="E2470" s="180"/>
      <c r="F2470" s="180"/>
      <c r="G2470" s="180"/>
      <c r="H2470" s="180"/>
    </row>
    <row r="2471" spans="1:8" x14ac:dyDescent="0.2">
      <c r="A2471" s="180" t="s">
        <v>44</v>
      </c>
      <c r="B2471" s="180" t="s">
        <v>342</v>
      </c>
      <c r="C2471" s="180">
        <v>1518298</v>
      </c>
      <c r="D2471" s="180"/>
      <c r="E2471" s="180"/>
      <c r="F2471" s="180"/>
      <c r="G2471" s="180"/>
      <c r="H2471" s="180"/>
    </row>
    <row r="2472" spans="1:8" x14ac:dyDescent="0.2">
      <c r="A2472" s="180" t="s">
        <v>44</v>
      </c>
      <c r="B2472" s="180" t="s">
        <v>343</v>
      </c>
      <c r="C2472" s="180">
        <v>4291</v>
      </c>
      <c r="D2472" s="180"/>
      <c r="E2472" s="180"/>
      <c r="F2472" s="180"/>
      <c r="G2472" s="180"/>
      <c r="H2472" s="180"/>
    </row>
    <row r="2473" spans="1:8" x14ac:dyDescent="0.2">
      <c r="A2473" s="180" t="s">
        <v>44</v>
      </c>
      <c r="B2473" s="180" t="s">
        <v>344</v>
      </c>
      <c r="C2473" s="180">
        <v>19000</v>
      </c>
      <c r="D2473" s="180"/>
      <c r="E2473" s="180"/>
      <c r="F2473" s="180"/>
      <c r="G2473" s="180"/>
      <c r="H2473" s="180"/>
    </row>
    <row r="2474" spans="1:8" x14ac:dyDescent="0.2">
      <c r="A2474" s="180" t="s">
        <v>44</v>
      </c>
      <c r="B2474" s="180" t="s">
        <v>475</v>
      </c>
      <c r="C2474" s="180">
        <v>13068</v>
      </c>
      <c r="D2474" s="180"/>
      <c r="E2474" s="180">
        <v>1014</v>
      </c>
      <c r="F2474" s="180">
        <v>0</v>
      </c>
      <c r="G2474" s="180">
        <v>0</v>
      </c>
      <c r="H2474" s="180">
        <v>0</v>
      </c>
    </row>
    <row r="2475" spans="1:8" x14ac:dyDescent="0.2">
      <c r="A2475" s="180" t="s">
        <v>44</v>
      </c>
      <c r="B2475" s="180" t="s">
        <v>332</v>
      </c>
      <c r="C2475" s="180">
        <v>65000</v>
      </c>
      <c r="D2475" s="180"/>
      <c r="E2475" s="180"/>
      <c r="F2475" s="180"/>
      <c r="G2475" s="180"/>
      <c r="H2475" s="180"/>
    </row>
    <row r="2476" spans="1:8" x14ac:dyDescent="0.2">
      <c r="A2476" s="180" t="s">
        <v>44</v>
      </c>
      <c r="B2476" s="180" t="s">
        <v>407</v>
      </c>
      <c r="C2476" s="180">
        <v>65000</v>
      </c>
      <c r="D2476" s="180"/>
      <c r="E2476" s="180"/>
      <c r="F2476" s="180"/>
      <c r="G2476" s="180"/>
      <c r="H2476" s="180"/>
    </row>
    <row r="2477" spans="1:8" x14ac:dyDescent="0.2">
      <c r="A2477" s="180" t="s">
        <v>44</v>
      </c>
      <c r="B2477" s="180" t="s">
        <v>345</v>
      </c>
      <c r="C2477" s="180">
        <v>3560344</v>
      </c>
      <c r="D2477" s="180">
        <v>1165</v>
      </c>
      <c r="E2477" s="180">
        <v>135314</v>
      </c>
      <c r="F2477" s="180">
        <v>0</v>
      </c>
      <c r="G2477" s="180">
        <v>0</v>
      </c>
      <c r="H2477" s="180">
        <v>0</v>
      </c>
    </row>
    <row r="2478" spans="1:8" x14ac:dyDescent="0.2">
      <c r="A2478" s="180" t="s">
        <v>44</v>
      </c>
      <c r="B2478" s="180" t="s">
        <v>346</v>
      </c>
      <c r="C2478" s="180"/>
      <c r="D2478" s="180"/>
      <c r="E2478" s="180"/>
      <c r="F2478" s="180"/>
      <c r="G2478" s="180"/>
      <c r="H2478" s="180"/>
    </row>
    <row r="2479" spans="1:8" x14ac:dyDescent="0.2">
      <c r="A2479" s="180" t="s">
        <v>44</v>
      </c>
      <c r="B2479" s="180" t="s">
        <v>446</v>
      </c>
      <c r="C2479" s="180"/>
      <c r="D2479" s="180"/>
      <c r="E2479" s="180"/>
      <c r="F2479" s="180"/>
      <c r="G2479" s="180"/>
      <c r="H2479" s="180"/>
    </row>
    <row r="2480" spans="1:8" x14ac:dyDescent="0.2">
      <c r="A2480" s="180" t="s">
        <v>44</v>
      </c>
      <c r="B2480" s="180" t="s">
        <v>347</v>
      </c>
      <c r="C2480" s="180"/>
      <c r="D2480" s="180"/>
      <c r="E2480" s="180"/>
      <c r="F2480" s="180"/>
      <c r="G2480" s="180"/>
      <c r="H2480" s="180"/>
    </row>
    <row r="2481" spans="1:8" x14ac:dyDescent="0.2">
      <c r="A2481" s="180" t="s">
        <v>44</v>
      </c>
      <c r="B2481" s="180" t="s">
        <v>348</v>
      </c>
      <c r="C2481" s="180">
        <v>3560344</v>
      </c>
      <c r="D2481" s="180">
        <v>1165</v>
      </c>
      <c r="E2481" s="180">
        <v>135314</v>
      </c>
      <c r="F2481" s="180">
        <v>0</v>
      </c>
      <c r="G2481" s="180">
        <v>0</v>
      </c>
      <c r="H2481" s="180">
        <v>0</v>
      </c>
    </row>
    <row r="2482" spans="1:8" x14ac:dyDescent="0.2">
      <c r="A2482" s="180" t="s">
        <v>44</v>
      </c>
      <c r="B2482" s="180" t="s">
        <v>349</v>
      </c>
      <c r="C2482" s="180">
        <v>718166.33000000007</v>
      </c>
      <c r="D2482" s="180">
        <v>8827.7400000000052</v>
      </c>
      <c r="E2482" s="180">
        <v>212406.99</v>
      </c>
      <c r="F2482" s="180">
        <v>0</v>
      </c>
      <c r="G2482" s="180">
        <v>0</v>
      </c>
      <c r="H2482" s="180">
        <v>0</v>
      </c>
    </row>
    <row r="2483" spans="1:8" x14ac:dyDescent="0.2">
      <c r="A2483" s="180" t="s">
        <v>44</v>
      </c>
      <c r="B2483" s="180" t="s">
        <v>350</v>
      </c>
      <c r="C2483" s="180">
        <v>4278510.33</v>
      </c>
      <c r="D2483" s="180">
        <v>9992.7400000000052</v>
      </c>
      <c r="E2483" s="180">
        <v>347720.99</v>
      </c>
      <c r="F2483" s="180">
        <v>0</v>
      </c>
      <c r="G2483" s="180">
        <v>0</v>
      </c>
      <c r="H2483" s="180">
        <v>0</v>
      </c>
    </row>
    <row r="2484" spans="1:8" x14ac:dyDescent="0.2">
      <c r="A2484" s="180" t="s">
        <v>44</v>
      </c>
      <c r="B2484" s="180" t="s">
        <v>376</v>
      </c>
      <c r="C2484" s="180"/>
      <c r="D2484" s="180"/>
      <c r="E2484" s="180"/>
      <c r="F2484" s="180"/>
      <c r="G2484" s="180"/>
      <c r="H2484" s="180"/>
    </row>
    <row r="2485" spans="1:8" x14ac:dyDescent="0.2">
      <c r="A2485" s="180" t="s">
        <v>44</v>
      </c>
      <c r="B2485" s="180" t="s">
        <v>377</v>
      </c>
      <c r="C2485" s="180">
        <v>2210000</v>
      </c>
      <c r="D2485" s="180">
        <v>1300</v>
      </c>
      <c r="E2485" s="180">
        <v>38200</v>
      </c>
      <c r="F2485" s="180"/>
      <c r="G2485" s="180"/>
      <c r="H2485" s="180"/>
    </row>
    <row r="2486" spans="1:8" x14ac:dyDescent="0.2">
      <c r="A2486" s="180" t="s">
        <v>44</v>
      </c>
      <c r="B2486" s="180" t="s">
        <v>352</v>
      </c>
      <c r="C2486" s="180">
        <v>22000</v>
      </c>
      <c r="D2486" s="180"/>
      <c r="E2486" s="180"/>
      <c r="F2486" s="180"/>
      <c r="G2486" s="180"/>
      <c r="H2486" s="180"/>
    </row>
    <row r="2487" spans="1:8" x14ac:dyDescent="0.2">
      <c r="A2487" s="180" t="s">
        <v>44</v>
      </c>
      <c r="B2487" s="180" t="s">
        <v>353</v>
      </c>
      <c r="C2487" s="180">
        <v>125000</v>
      </c>
      <c r="D2487" s="180"/>
      <c r="E2487" s="180"/>
      <c r="F2487" s="180"/>
      <c r="G2487" s="180"/>
      <c r="H2487" s="180"/>
    </row>
    <row r="2488" spans="1:8" x14ac:dyDescent="0.2">
      <c r="A2488" s="180" t="s">
        <v>44</v>
      </c>
      <c r="B2488" s="180" t="s">
        <v>354</v>
      </c>
      <c r="C2488" s="180">
        <v>96500</v>
      </c>
      <c r="D2488" s="180"/>
      <c r="E2488" s="180"/>
      <c r="F2488" s="180"/>
      <c r="G2488" s="180"/>
      <c r="H2488" s="180"/>
    </row>
    <row r="2489" spans="1:8" x14ac:dyDescent="0.2">
      <c r="A2489" s="180" t="s">
        <v>44</v>
      </c>
      <c r="B2489" s="180" t="s">
        <v>408</v>
      </c>
      <c r="C2489" s="180">
        <v>147000</v>
      </c>
      <c r="D2489" s="180"/>
      <c r="E2489" s="180"/>
      <c r="F2489" s="180"/>
      <c r="G2489" s="180"/>
      <c r="H2489" s="180"/>
    </row>
    <row r="2490" spans="1:8" x14ac:dyDescent="0.2">
      <c r="A2490" s="180" t="s">
        <v>44</v>
      </c>
      <c r="B2490" s="180" t="s">
        <v>423</v>
      </c>
      <c r="C2490" s="180">
        <v>72500</v>
      </c>
      <c r="D2490" s="180"/>
      <c r="E2490" s="180">
        <v>8036</v>
      </c>
      <c r="F2490" s="180"/>
      <c r="G2490" s="180"/>
      <c r="H2490" s="180"/>
    </row>
    <row r="2491" spans="1:8" x14ac:dyDescent="0.2">
      <c r="A2491" s="180" t="s">
        <v>44</v>
      </c>
      <c r="B2491" s="180" t="s">
        <v>355</v>
      </c>
      <c r="C2491" s="180">
        <v>211000</v>
      </c>
      <c r="D2491" s="180"/>
      <c r="E2491" s="180">
        <v>42000</v>
      </c>
      <c r="F2491" s="180"/>
      <c r="G2491" s="180"/>
      <c r="H2491" s="180"/>
    </row>
    <row r="2492" spans="1:8" x14ac:dyDescent="0.2">
      <c r="A2492" s="180" t="s">
        <v>44</v>
      </c>
      <c r="B2492" s="180" t="s">
        <v>356</v>
      </c>
      <c r="C2492" s="180">
        <v>135000</v>
      </c>
      <c r="D2492" s="180"/>
      <c r="E2492" s="180">
        <v>14000</v>
      </c>
      <c r="F2492" s="180"/>
      <c r="G2492" s="180"/>
      <c r="H2492" s="180"/>
    </row>
    <row r="2493" spans="1:8" x14ac:dyDescent="0.2">
      <c r="A2493" s="180" t="s">
        <v>44</v>
      </c>
      <c r="B2493" s="180" t="s">
        <v>409</v>
      </c>
      <c r="C2493" s="180"/>
      <c r="D2493" s="180"/>
      <c r="E2493" s="180"/>
      <c r="F2493" s="180"/>
      <c r="G2493" s="180"/>
      <c r="H2493" s="180"/>
    </row>
    <row r="2494" spans="1:8" x14ac:dyDescent="0.2">
      <c r="A2494" s="180" t="s">
        <v>44</v>
      </c>
      <c r="B2494" s="180" t="s">
        <v>378</v>
      </c>
      <c r="C2494" s="180"/>
      <c r="D2494" s="180"/>
      <c r="E2494" s="180"/>
      <c r="F2494" s="180"/>
      <c r="G2494" s="180"/>
      <c r="H2494" s="180"/>
    </row>
    <row r="2495" spans="1:8" x14ac:dyDescent="0.2">
      <c r="A2495" s="180" t="s">
        <v>44</v>
      </c>
      <c r="B2495" s="180" t="s">
        <v>360</v>
      </c>
      <c r="C2495" s="180"/>
      <c r="D2495" s="180"/>
      <c r="E2495" s="180"/>
      <c r="F2495" s="180"/>
      <c r="G2495" s="180"/>
      <c r="H2495" s="180"/>
    </row>
    <row r="2496" spans="1:8" x14ac:dyDescent="0.2">
      <c r="A2496" s="180" t="s">
        <v>44</v>
      </c>
      <c r="B2496" s="180" t="s">
        <v>379</v>
      </c>
      <c r="C2496" s="180"/>
      <c r="D2496" s="180"/>
      <c r="E2496" s="180"/>
      <c r="F2496" s="180"/>
      <c r="G2496" s="180"/>
      <c r="H2496" s="180"/>
    </row>
    <row r="2497" spans="1:8" x14ac:dyDescent="0.2">
      <c r="A2497" s="180" t="s">
        <v>44</v>
      </c>
      <c r="B2497" s="180" t="s">
        <v>362</v>
      </c>
      <c r="C2497" s="180">
        <v>132159</v>
      </c>
      <c r="D2497" s="180"/>
      <c r="E2497" s="180"/>
      <c r="F2497" s="180"/>
      <c r="G2497" s="180"/>
      <c r="H2497" s="180"/>
    </row>
    <row r="2498" spans="1:8" x14ac:dyDescent="0.2">
      <c r="A2498" s="180" t="s">
        <v>44</v>
      </c>
      <c r="B2498" s="180" t="s">
        <v>365</v>
      </c>
      <c r="C2498" s="180">
        <v>3151159</v>
      </c>
      <c r="D2498" s="180">
        <v>1300</v>
      </c>
      <c r="E2498" s="180">
        <v>102236</v>
      </c>
      <c r="F2498" s="180">
        <v>0</v>
      </c>
      <c r="G2498" s="180">
        <v>0</v>
      </c>
      <c r="H2498" s="180">
        <v>0</v>
      </c>
    </row>
    <row r="2499" spans="1:8" x14ac:dyDescent="0.2">
      <c r="A2499" s="180" t="s">
        <v>44</v>
      </c>
      <c r="B2499" s="180" t="s">
        <v>447</v>
      </c>
      <c r="C2499" s="180"/>
      <c r="D2499" s="180"/>
      <c r="E2499" s="180"/>
      <c r="F2499" s="180"/>
      <c r="G2499" s="180"/>
      <c r="H2499" s="180"/>
    </row>
    <row r="2500" spans="1:8" x14ac:dyDescent="0.2">
      <c r="A2500" s="180" t="s">
        <v>44</v>
      </c>
      <c r="B2500" s="180" t="s">
        <v>366</v>
      </c>
      <c r="C2500" s="180">
        <v>3151159</v>
      </c>
      <c r="D2500" s="180">
        <v>1300</v>
      </c>
      <c r="E2500" s="180">
        <v>102236</v>
      </c>
      <c r="F2500" s="180">
        <v>0</v>
      </c>
      <c r="G2500" s="180">
        <v>0</v>
      </c>
      <c r="H2500" s="180">
        <v>0</v>
      </c>
    </row>
    <row r="2501" spans="1:8" x14ac:dyDescent="0.2">
      <c r="A2501" s="180" t="s">
        <v>44</v>
      </c>
      <c r="B2501" s="180" t="s">
        <v>367</v>
      </c>
      <c r="C2501" s="180">
        <v>1127351.33</v>
      </c>
      <c r="D2501" s="180">
        <v>8692.7400000000052</v>
      </c>
      <c r="E2501" s="180">
        <v>245484.99</v>
      </c>
      <c r="F2501" s="180">
        <v>0</v>
      </c>
      <c r="G2501" s="180">
        <v>0</v>
      </c>
      <c r="H2501" s="180">
        <v>0</v>
      </c>
    </row>
    <row r="2502" spans="1:8" x14ac:dyDescent="0.2">
      <c r="A2502" s="180" t="s">
        <v>44</v>
      </c>
      <c r="B2502" s="180" t="s">
        <v>368</v>
      </c>
      <c r="C2502" s="180">
        <v>4278510.33</v>
      </c>
      <c r="D2502" s="180">
        <v>9992.7400000000052</v>
      </c>
      <c r="E2502" s="180">
        <v>347720.99</v>
      </c>
      <c r="F2502" s="180">
        <v>0</v>
      </c>
      <c r="G2502" s="180">
        <v>0</v>
      </c>
      <c r="H2502" s="180">
        <v>0</v>
      </c>
    </row>
    <row r="2503" spans="1:8" x14ac:dyDescent="0.2">
      <c r="A2503" s="180" t="s">
        <v>45</v>
      </c>
      <c r="B2503" s="180" t="s">
        <v>333</v>
      </c>
      <c r="C2503" s="180">
        <v>1845093</v>
      </c>
      <c r="D2503" s="180"/>
      <c r="E2503" s="180">
        <v>169449</v>
      </c>
      <c r="F2503" s="180">
        <v>0</v>
      </c>
      <c r="G2503" s="180">
        <v>0</v>
      </c>
      <c r="H2503" s="180">
        <v>0</v>
      </c>
    </row>
    <row r="2504" spans="1:8" x14ac:dyDescent="0.2">
      <c r="A2504" s="180" t="s">
        <v>45</v>
      </c>
      <c r="B2504" s="180" t="s">
        <v>334</v>
      </c>
      <c r="C2504" s="180">
        <v>60450</v>
      </c>
      <c r="D2504" s="180"/>
      <c r="E2504" s="180">
        <v>5551</v>
      </c>
      <c r="F2504" s="180">
        <v>0</v>
      </c>
      <c r="G2504" s="180">
        <v>0</v>
      </c>
      <c r="H2504" s="180">
        <v>0</v>
      </c>
    </row>
    <row r="2505" spans="1:8" x14ac:dyDescent="0.2">
      <c r="A2505" s="180" t="s">
        <v>45</v>
      </c>
      <c r="B2505" s="180" t="s">
        <v>335</v>
      </c>
      <c r="C2505" s="180">
        <v>131715</v>
      </c>
      <c r="D2505" s="180"/>
      <c r="E2505" s="180"/>
      <c r="F2505" s="180"/>
      <c r="G2505" s="180"/>
      <c r="H2505" s="180"/>
    </row>
    <row r="2506" spans="1:8" x14ac:dyDescent="0.2">
      <c r="A2506" s="180" t="s">
        <v>45</v>
      </c>
      <c r="B2506" s="180" t="s">
        <v>336</v>
      </c>
      <c r="C2506" s="180">
        <v>400000</v>
      </c>
      <c r="D2506" s="180"/>
      <c r="E2506" s="180"/>
      <c r="F2506" s="180"/>
      <c r="G2506" s="180"/>
      <c r="H2506" s="180"/>
    </row>
    <row r="2507" spans="1:8" x14ac:dyDescent="0.2">
      <c r="A2507" s="180" t="s">
        <v>45</v>
      </c>
      <c r="B2507" s="180" t="s">
        <v>337</v>
      </c>
      <c r="C2507" s="180">
        <v>4000</v>
      </c>
      <c r="D2507" s="180"/>
      <c r="E2507" s="180">
        <v>130</v>
      </c>
      <c r="F2507" s="180"/>
      <c r="G2507" s="180"/>
      <c r="H2507" s="180"/>
    </row>
    <row r="2508" spans="1:8" x14ac:dyDescent="0.2">
      <c r="A2508" s="180" t="s">
        <v>45</v>
      </c>
      <c r="B2508" s="180" t="s">
        <v>338</v>
      </c>
      <c r="C2508" s="180"/>
      <c r="D2508" s="180"/>
      <c r="E2508" s="180"/>
      <c r="F2508" s="180"/>
      <c r="G2508" s="180"/>
      <c r="H2508" s="180"/>
    </row>
    <row r="2509" spans="1:8" x14ac:dyDescent="0.2">
      <c r="A2509" s="180" t="s">
        <v>45</v>
      </c>
      <c r="B2509" s="180" t="s">
        <v>339</v>
      </c>
      <c r="C2509" s="180"/>
      <c r="D2509" s="180">
        <v>95000</v>
      </c>
      <c r="E2509" s="180"/>
      <c r="F2509" s="180"/>
      <c r="G2509" s="180"/>
      <c r="H2509" s="180"/>
    </row>
    <row r="2510" spans="1:8" x14ac:dyDescent="0.2">
      <c r="A2510" s="180" t="s">
        <v>45</v>
      </c>
      <c r="B2510" s="180" t="s">
        <v>340</v>
      </c>
      <c r="C2510" s="180"/>
      <c r="D2510" s="180"/>
      <c r="E2510" s="180"/>
      <c r="F2510" s="180"/>
      <c r="G2510" s="180"/>
      <c r="H2510" s="180"/>
    </row>
    <row r="2511" spans="1:8" x14ac:dyDescent="0.2">
      <c r="A2511" s="180" t="s">
        <v>45</v>
      </c>
      <c r="B2511" s="180" t="s">
        <v>341</v>
      </c>
      <c r="C2511" s="180"/>
      <c r="D2511" s="180"/>
      <c r="E2511" s="180"/>
      <c r="F2511" s="180"/>
      <c r="G2511" s="180"/>
      <c r="H2511" s="180"/>
    </row>
    <row r="2512" spans="1:8" x14ac:dyDescent="0.2">
      <c r="A2512" s="180" t="s">
        <v>45</v>
      </c>
      <c r="B2512" s="180" t="s">
        <v>342</v>
      </c>
      <c r="C2512" s="180">
        <v>2667596</v>
      </c>
      <c r="D2512" s="180"/>
      <c r="E2512" s="180"/>
      <c r="F2512" s="180"/>
      <c r="G2512" s="180"/>
      <c r="H2512" s="180"/>
    </row>
    <row r="2513" spans="1:8" x14ac:dyDescent="0.2">
      <c r="A2513" s="180" t="s">
        <v>45</v>
      </c>
      <c r="B2513" s="180" t="s">
        <v>343</v>
      </c>
      <c r="C2513" s="180">
        <v>9705</v>
      </c>
      <c r="D2513" s="180"/>
      <c r="E2513" s="180"/>
      <c r="F2513" s="180"/>
      <c r="G2513" s="180"/>
      <c r="H2513" s="180"/>
    </row>
    <row r="2514" spans="1:8" x14ac:dyDescent="0.2">
      <c r="A2514" s="180" t="s">
        <v>45</v>
      </c>
      <c r="B2514" s="180" t="s">
        <v>344</v>
      </c>
      <c r="C2514" s="180"/>
      <c r="D2514" s="180"/>
      <c r="E2514" s="180"/>
      <c r="F2514" s="180"/>
      <c r="G2514" s="180"/>
      <c r="H2514" s="180"/>
    </row>
    <row r="2515" spans="1:8" x14ac:dyDescent="0.2">
      <c r="A2515" s="180" t="s">
        <v>45</v>
      </c>
      <c r="B2515" s="180" t="s">
        <v>475</v>
      </c>
      <c r="C2515" s="180">
        <v>6284</v>
      </c>
      <c r="D2515" s="180"/>
      <c r="E2515" s="180">
        <v>577</v>
      </c>
      <c r="F2515" s="180">
        <v>0</v>
      </c>
      <c r="G2515" s="180">
        <v>0</v>
      </c>
      <c r="H2515" s="180">
        <v>0</v>
      </c>
    </row>
    <row r="2516" spans="1:8" x14ac:dyDescent="0.2">
      <c r="A2516" s="180" t="s">
        <v>45</v>
      </c>
      <c r="B2516" s="180" t="s">
        <v>332</v>
      </c>
      <c r="C2516" s="180">
        <v>45000</v>
      </c>
      <c r="D2516" s="180"/>
      <c r="E2516" s="180"/>
      <c r="F2516" s="180"/>
      <c r="G2516" s="180"/>
      <c r="H2516" s="180"/>
    </row>
    <row r="2517" spans="1:8" x14ac:dyDescent="0.2">
      <c r="A2517" s="180" t="s">
        <v>45</v>
      </c>
      <c r="B2517" s="180" t="s">
        <v>407</v>
      </c>
      <c r="C2517" s="180">
        <v>60000</v>
      </c>
      <c r="D2517" s="180"/>
      <c r="E2517" s="180"/>
      <c r="F2517" s="180"/>
      <c r="G2517" s="180"/>
      <c r="H2517" s="180"/>
    </row>
    <row r="2518" spans="1:8" x14ac:dyDescent="0.2">
      <c r="A2518" s="180" t="s">
        <v>45</v>
      </c>
      <c r="B2518" s="180" t="s">
        <v>345</v>
      </c>
      <c r="C2518" s="180">
        <v>5229843</v>
      </c>
      <c r="D2518" s="180">
        <v>95000</v>
      </c>
      <c r="E2518" s="180">
        <v>175707</v>
      </c>
      <c r="F2518" s="180">
        <v>0</v>
      </c>
      <c r="G2518" s="180">
        <v>0</v>
      </c>
      <c r="H2518" s="180">
        <v>0</v>
      </c>
    </row>
    <row r="2519" spans="1:8" x14ac:dyDescent="0.2">
      <c r="A2519" s="180" t="s">
        <v>45</v>
      </c>
      <c r="B2519" s="180" t="s">
        <v>346</v>
      </c>
      <c r="C2519" s="180"/>
      <c r="D2519" s="180"/>
      <c r="E2519" s="180"/>
      <c r="F2519" s="180"/>
      <c r="G2519" s="180"/>
      <c r="H2519" s="180"/>
    </row>
    <row r="2520" spans="1:8" x14ac:dyDescent="0.2">
      <c r="A2520" s="180" t="s">
        <v>45</v>
      </c>
      <c r="B2520" s="180" t="s">
        <v>446</v>
      </c>
      <c r="C2520" s="180"/>
      <c r="D2520" s="180"/>
      <c r="E2520" s="180"/>
      <c r="F2520" s="180"/>
      <c r="G2520" s="180"/>
      <c r="H2520" s="180"/>
    </row>
    <row r="2521" spans="1:8" x14ac:dyDescent="0.2">
      <c r="A2521" s="180" t="s">
        <v>45</v>
      </c>
      <c r="B2521" s="180" t="s">
        <v>347</v>
      </c>
      <c r="C2521" s="180"/>
      <c r="D2521" s="180"/>
      <c r="E2521" s="180"/>
      <c r="F2521" s="180"/>
      <c r="G2521" s="180"/>
      <c r="H2521" s="180"/>
    </row>
    <row r="2522" spans="1:8" x14ac:dyDescent="0.2">
      <c r="A2522" s="180" t="s">
        <v>45</v>
      </c>
      <c r="B2522" s="180" t="s">
        <v>348</v>
      </c>
      <c r="C2522" s="180">
        <v>5229843</v>
      </c>
      <c r="D2522" s="180">
        <v>95000</v>
      </c>
      <c r="E2522" s="180">
        <v>175707</v>
      </c>
      <c r="F2522" s="180">
        <v>0</v>
      </c>
      <c r="G2522" s="180">
        <v>0</v>
      </c>
      <c r="H2522" s="180">
        <v>0</v>
      </c>
    </row>
    <row r="2523" spans="1:8" x14ac:dyDescent="0.2">
      <c r="A2523" s="180" t="s">
        <v>45</v>
      </c>
      <c r="B2523" s="180" t="s">
        <v>349</v>
      </c>
      <c r="C2523" s="180">
        <v>842953.58999999985</v>
      </c>
      <c r="D2523" s="180">
        <v>37569.73000000001</v>
      </c>
      <c r="E2523" s="180">
        <v>345185.2</v>
      </c>
      <c r="F2523" s="180">
        <v>0</v>
      </c>
      <c r="G2523" s="180">
        <v>0</v>
      </c>
      <c r="H2523" s="180">
        <v>0</v>
      </c>
    </row>
    <row r="2524" spans="1:8" x14ac:dyDescent="0.2">
      <c r="A2524" s="180" t="s">
        <v>45</v>
      </c>
      <c r="B2524" s="180" t="s">
        <v>350</v>
      </c>
      <c r="C2524" s="180">
        <v>6072796.5899999999</v>
      </c>
      <c r="D2524" s="180">
        <v>132569.73000000001</v>
      </c>
      <c r="E2524" s="180">
        <v>520892.2</v>
      </c>
      <c r="F2524" s="180">
        <v>0</v>
      </c>
      <c r="G2524" s="180">
        <v>0</v>
      </c>
      <c r="H2524" s="180">
        <v>0</v>
      </c>
    </row>
    <row r="2525" spans="1:8" x14ac:dyDescent="0.2">
      <c r="A2525" s="180" t="s">
        <v>45</v>
      </c>
      <c r="B2525" s="180" t="s">
        <v>376</v>
      </c>
      <c r="C2525" s="180"/>
      <c r="D2525" s="180"/>
      <c r="E2525" s="180"/>
      <c r="F2525" s="180"/>
      <c r="G2525" s="180"/>
      <c r="H2525" s="180"/>
    </row>
    <row r="2526" spans="1:8" x14ac:dyDescent="0.2">
      <c r="A2526" s="180" t="s">
        <v>45</v>
      </c>
      <c r="B2526" s="180" t="s">
        <v>377</v>
      </c>
      <c r="C2526" s="180">
        <v>3750000</v>
      </c>
      <c r="D2526" s="180">
        <v>100000</v>
      </c>
      <c r="E2526" s="180">
        <v>76860</v>
      </c>
      <c r="F2526" s="180"/>
      <c r="G2526" s="180"/>
      <c r="H2526" s="180"/>
    </row>
    <row r="2527" spans="1:8" x14ac:dyDescent="0.2">
      <c r="A2527" s="180" t="s">
        <v>45</v>
      </c>
      <c r="B2527" s="180" t="s">
        <v>352</v>
      </c>
      <c r="C2527" s="180">
        <v>197000</v>
      </c>
      <c r="D2527" s="180"/>
      <c r="E2527" s="180">
        <v>800</v>
      </c>
      <c r="F2527" s="180"/>
      <c r="G2527" s="180"/>
      <c r="H2527" s="180"/>
    </row>
    <row r="2528" spans="1:8" x14ac:dyDescent="0.2">
      <c r="A2528" s="180" t="s">
        <v>45</v>
      </c>
      <c r="B2528" s="180" t="s">
        <v>353</v>
      </c>
      <c r="C2528" s="180">
        <v>310000</v>
      </c>
      <c r="D2528" s="180"/>
      <c r="E2528" s="180">
        <v>300</v>
      </c>
      <c r="F2528" s="180"/>
      <c r="G2528" s="180"/>
      <c r="H2528" s="180"/>
    </row>
    <row r="2529" spans="1:8" x14ac:dyDescent="0.2">
      <c r="A2529" s="180" t="s">
        <v>45</v>
      </c>
      <c r="B2529" s="180" t="s">
        <v>354</v>
      </c>
      <c r="C2529" s="180">
        <v>125000</v>
      </c>
      <c r="D2529" s="180"/>
      <c r="E2529" s="180">
        <v>200</v>
      </c>
      <c r="F2529" s="180"/>
      <c r="G2529" s="180"/>
      <c r="H2529" s="180"/>
    </row>
    <row r="2530" spans="1:8" x14ac:dyDescent="0.2">
      <c r="A2530" s="180" t="s">
        <v>45</v>
      </c>
      <c r="B2530" s="180" t="s">
        <v>408</v>
      </c>
      <c r="C2530" s="180">
        <v>260000</v>
      </c>
      <c r="D2530" s="180"/>
      <c r="E2530" s="180">
        <v>500</v>
      </c>
      <c r="F2530" s="180"/>
      <c r="G2530" s="180"/>
      <c r="H2530" s="180"/>
    </row>
    <row r="2531" spans="1:8" x14ac:dyDescent="0.2">
      <c r="A2531" s="180" t="s">
        <v>45</v>
      </c>
      <c r="B2531" s="180" t="s">
        <v>423</v>
      </c>
      <c r="C2531" s="180">
        <v>91800</v>
      </c>
      <c r="D2531" s="180"/>
      <c r="E2531" s="180">
        <v>300</v>
      </c>
      <c r="F2531" s="180"/>
      <c r="G2531" s="180"/>
      <c r="H2531" s="180"/>
    </row>
    <row r="2532" spans="1:8" x14ac:dyDescent="0.2">
      <c r="A2532" s="180" t="s">
        <v>45</v>
      </c>
      <c r="B2532" s="180" t="s">
        <v>355</v>
      </c>
      <c r="C2532" s="180">
        <v>415000</v>
      </c>
      <c r="D2532" s="180"/>
      <c r="E2532" s="180">
        <v>66000</v>
      </c>
      <c r="F2532" s="180"/>
      <c r="G2532" s="180"/>
      <c r="H2532" s="180"/>
    </row>
    <row r="2533" spans="1:8" x14ac:dyDescent="0.2">
      <c r="A2533" s="180" t="s">
        <v>45</v>
      </c>
      <c r="B2533" s="180" t="s">
        <v>356</v>
      </c>
      <c r="C2533" s="180">
        <v>246840</v>
      </c>
      <c r="D2533" s="180"/>
      <c r="E2533" s="180">
        <v>24000</v>
      </c>
      <c r="F2533" s="180"/>
      <c r="G2533" s="180"/>
      <c r="H2533" s="180"/>
    </row>
    <row r="2534" spans="1:8" x14ac:dyDescent="0.2">
      <c r="A2534" s="180" t="s">
        <v>45</v>
      </c>
      <c r="B2534" s="180" t="s">
        <v>409</v>
      </c>
      <c r="C2534" s="180"/>
      <c r="D2534" s="180"/>
      <c r="E2534" s="180"/>
      <c r="F2534" s="180"/>
      <c r="G2534" s="180"/>
      <c r="H2534" s="180"/>
    </row>
    <row r="2535" spans="1:8" x14ac:dyDescent="0.2">
      <c r="A2535" s="180" t="s">
        <v>45</v>
      </c>
      <c r="B2535" s="180" t="s">
        <v>378</v>
      </c>
      <c r="C2535" s="180"/>
      <c r="D2535" s="180"/>
      <c r="E2535" s="180">
        <v>9500</v>
      </c>
      <c r="F2535" s="180"/>
      <c r="G2535" s="180"/>
      <c r="H2535" s="180"/>
    </row>
    <row r="2536" spans="1:8" x14ac:dyDescent="0.2">
      <c r="A2536" s="180" t="s">
        <v>45</v>
      </c>
      <c r="B2536" s="180" t="s">
        <v>360</v>
      </c>
      <c r="C2536" s="180"/>
      <c r="D2536" s="180"/>
      <c r="E2536" s="180"/>
      <c r="F2536" s="180"/>
      <c r="G2536" s="180"/>
      <c r="H2536" s="180"/>
    </row>
    <row r="2537" spans="1:8" x14ac:dyDescent="0.2">
      <c r="A2537" s="180" t="s">
        <v>45</v>
      </c>
      <c r="B2537" s="180" t="s">
        <v>379</v>
      </c>
      <c r="C2537" s="180"/>
      <c r="D2537" s="180"/>
      <c r="E2537" s="180"/>
      <c r="F2537" s="180"/>
      <c r="G2537" s="180"/>
      <c r="H2537" s="180"/>
    </row>
    <row r="2538" spans="1:8" x14ac:dyDescent="0.2">
      <c r="A2538" s="180" t="s">
        <v>45</v>
      </c>
      <c r="B2538" s="180" t="s">
        <v>362</v>
      </c>
      <c r="C2538" s="180">
        <v>212355</v>
      </c>
      <c r="D2538" s="180"/>
      <c r="E2538" s="180"/>
      <c r="F2538" s="180"/>
      <c r="G2538" s="180"/>
      <c r="H2538" s="180"/>
    </row>
    <row r="2539" spans="1:8" x14ac:dyDescent="0.2">
      <c r="A2539" s="180" t="s">
        <v>45</v>
      </c>
      <c r="B2539" s="180" t="s">
        <v>365</v>
      </c>
      <c r="C2539" s="180">
        <v>5607995</v>
      </c>
      <c r="D2539" s="180">
        <v>100000</v>
      </c>
      <c r="E2539" s="180">
        <v>178460</v>
      </c>
      <c r="F2539" s="180">
        <v>0</v>
      </c>
      <c r="G2539" s="180">
        <v>0</v>
      </c>
      <c r="H2539" s="180">
        <v>0</v>
      </c>
    </row>
    <row r="2540" spans="1:8" x14ac:dyDescent="0.2">
      <c r="A2540" s="180" t="s">
        <v>45</v>
      </c>
      <c r="B2540" s="180" t="s">
        <v>447</v>
      </c>
      <c r="C2540" s="180"/>
      <c r="D2540" s="180"/>
      <c r="E2540" s="180"/>
      <c r="F2540" s="180"/>
      <c r="G2540" s="180"/>
      <c r="H2540" s="180"/>
    </row>
    <row r="2541" spans="1:8" x14ac:dyDescent="0.2">
      <c r="A2541" s="180" t="s">
        <v>45</v>
      </c>
      <c r="B2541" s="180" t="s">
        <v>366</v>
      </c>
      <c r="C2541" s="180">
        <v>5607995</v>
      </c>
      <c r="D2541" s="180">
        <v>100000</v>
      </c>
      <c r="E2541" s="180">
        <v>178460</v>
      </c>
      <c r="F2541" s="180">
        <v>0</v>
      </c>
      <c r="G2541" s="180">
        <v>0</v>
      </c>
      <c r="H2541" s="180">
        <v>0</v>
      </c>
    </row>
    <row r="2542" spans="1:8" x14ac:dyDescent="0.2">
      <c r="A2542" s="180" t="s">
        <v>45</v>
      </c>
      <c r="B2542" s="180" t="s">
        <v>367</v>
      </c>
      <c r="C2542" s="180">
        <v>464801.58999999985</v>
      </c>
      <c r="D2542" s="180">
        <v>32569.73000000001</v>
      </c>
      <c r="E2542" s="180">
        <v>342432.2</v>
      </c>
      <c r="F2542" s="180">
        <v>0</v>
      </c>
      <c r="G2542" s="180">
        <v>0</v>
      </c>
      <c r="H2542" s="180">
        <v>0</v>
      </c>
    </row>
    <row r="2543" spans="1:8" x14ac:dyDescent="0.2">
      <c r="A2543" s="180" t="s">
        <v>45</v>
      </c>
      <c r="B2543" s="180" t="s">
        <v>368</v>
      </c>
      <c r="C2543" s="180">
        <v>6072796.5899999999</v>
      </c>
      <c r="D2543" s="180">
        <v>132569.73000000001</v>
      </c>
      <c r="E2543" s="180">
        <v>520892.2</v>
      </c>
      <c r="F2543" s="180">
        <v>0</v>
      </c>
      <c r="G2543" s="180">
        <v>0</v>
      </c>
      <c r="H2543" s="180">
        <v>0</v>
      </c>
    </row>
    <row r="2544" spans="1:8" x14ac:dyDescent="0.2">
      <c r="A2544" s="180" t="s">
        <v>46</v>
      </c>
      <c r="B2544" s="180" t="s">
        <v>333</v>
      </c>
      <c r="C2544" s="180">
        <v>2876306</v>
      </c>
      <c r="D2544" s="180"/>
      <c r="E2544" s="180">
        <v>314184</v>
      </c>
      <c r="F2544" s="180">
        <v>0</v>
      </c>
      <c r="G2544" s="180">
        <v>0</v>
      </c>
      <c r="H2544" s="180">
        <v>0</v>
      </c>
    </row>
    <row r="2545" spans="1:8" x14ac:dyDescent="0.2">
      <c r="A2545" s="180" t="s">
        <v>46</v>
      </c>
      <c r="B2545" s="180" t="s">
        <v>334</v>
      </c>
      <c r="C2545" s="180">
        <v>326647</v>
      </c>
      <c r="D2545" s="180"/>
      <c r="E2545" s="180">
        <v>35816</v>
      </c>
      <c r="F2545" s="180">
        <v>0</v>
      </c>
      <c r="G2545" s="180">
        <v>0</v>
      </c>
      <c r="H2545" s="180">
        <v>0</v>
      </c>
    </row>
    <row r="2546" spans="1:8" x14ac:dyDescent="0.2">
      <c r="A2546" s="180" t="s">
        <v>46</v>
      </c>
      <c r="B2546" s="180" t="s">
        <v>335</v>
      </c>
      <c r="C2546" s="180">
        <v>0</v>
      </c>
      <c r="D2546" s="180"/>
      <c r="E2546" s="180"/>
      <c r="F2546" s="180"/>
      <c r="G2546" s="180"/>
      <c r="H2546" s="180"/>
    </row>
    <row r="2547" spans="1:8" x14ac:dyDescent="0.2">
      <c r="A2547" s="180" t="s">
        <v>46</v>
      </c>
      <c r="B2547" s="180" t="s">
        <v>336</v>
      </c>
      <c r="C2547" s="180">
        <v>1400000</v>
      </c>
      <c r="D2547" s="180"/>
      <c r="E2547" s="180"/>
      <c r="F2547" s="180"/>
      <c r="G2547" s="180"/>
      <c r="H2547" s="180"/>
    </row>
    <row r="2548" spans="1:8" x14ac:dyDescent="0.2">
      <c r="A2548" s="180" t="s">
        <v>46</v>
      </c>
      <c r="B2548" s="180" t="s">
        <v>337</v>
      </c>
      <c r="C2548" s="180">
        <v>10000</v>
      </c>
      <c r="D2548" s="180">
        <v>200</v>
      </c>
      <c r="E2548" s="180"/>
      <c r="F2548" s="180"/>
      <c r="G2548" s="180"/>
      <c r="H2548" s="180"/>
    </row>
    <row r="2549" spans="1:8" x14ac:dyDescent="0.2">
      <c r="A2549" s="180" t="s">
        <v>46</v>
      </c>
      <c r="B2549" s="180" t="s">
        <v>338</v>
      </c>
      <c r="C2549" s="180"/>
      <c r="D2549" s="180"/>
      <c r="E2549" s="180"/>
      <c r="F2549" s="180"/>
      <c r="G2549" s="180"/>
      <c r="H2549" s="180"/>
    </row>
    <row r="2550" spans="1:8" x14ac:dyDescent="0.2">
      <c r="A2550" s="180" t="s">
        <v>46</v>
      </c>
      <c r="B2550" s="180" t="s">
        <v>339</v>
      </c>
      <c r="C2550" s="180">
        <v>28000</v>
      </c>
      <c r="D2550" s="180">
        <v>325000</v>
      </c>
      <c r="E2550" s="180"/>
      <c r="F2550" s="180"/>
      <c r="G2550" s="180"/>
      <c r="H2550" s="180"/>
    </row>
    <row r="2551" spans="1:8" x14ac:dyDescent="0.2">
      <c r="A2551" s="180" t="s">
        <v>46</v>
      </c>
      <c r="B2551" s="180" t="s">
        <v>340</v>
      </c>
      <c r="C2551" s="180">
        <v>650000</v>
      </c>
      <c r="D2551" s="180">
        <v>65000</v>
      </c>
      <c r="E2551" s="180">
        <v>15500</v>
      </c>
      <c r="F2551" s="180"/>
      <c r="G2551" s="180"/>
      <c r="H2551" s="180"/>
    </row>
    <row r="2552" spans="1:8" x14ac:dyDescent="0.2">
      <c r="A2552" s="180" t="s">
        <v>46</v>
      </c>
      <c r="B2552" s="180" t="s">
        <v>341</v>
      </c>
      <c r="C2552" s="180"/>
      <c r="D2552" s="180"/>
      <c r="E2552" s="180"/>
      <c r="F2552" s="180"/>
      <c r="G2552" s="180"/>
      <c r="H2552" s="180"/>
    </row>
    <row r="2553" spans="1:8" x14ac:dyDescent="0.2">
      <c r="A2553" s="180" t="s">
        <v>46</v>
      </c>
      <c r="B2553" s="180" t="s">
        <v>342</v>
      </c>
      <c r="C2553" s="180">
        <v>5038051</v>
      </c>
      <c r="D2553" s="180"/>
      <c r="E2553" s="180"/>
      <c r="F2553" s="180"/>
      <c r="G2553" s="180"/>
      <c r="H2553" s="180"/>
    </row>
    <row r="2554" spans="1:8" x14ac:dyDescent="0.2">
      <c r="A2554" s="180" t="s">
        <v>46</v>
      </c>
      <c r="B2554" s="180" t="s">
        <v>343</v>
      </c>
      <c r="C2554" s="180">
        <v>21163</v>
      </c>
      <c r="D2554" s="180"/>
      <c r="E2554" s="180"/>
      <c r="F2554" s="180"/>
      <c r="G2554" s="180"/>
      <c r="H2554" s="180"/>
    </row>
    <row r="2555" spans="1:8" x14ac:dyDescent="0.2">
      <c r="A2555" s="180" t="s">
        <v>46</v>
      </c>
      <c r="B2555" s="180" t="s">
        <v>344</v>
      </c>
      <c r="C2555" s="180">
        <v>44000</v>
      </c>
      <c r="D2555" s="180"/>
      <c r="E2555" s="180"/>
      <c r="F2555" s="180"/>
      <c r="G2555" s="180"/>
      <c r="H2555" s="180"/>
    </row>
    <row r="2556" spans="1:8" x14ac:dyDescent="0.2">
      <c r="A2556" s="180" t="s">
        <v>46</v>
      </c>
      <c r="B2556" s="180" t="s">
        <v>475</v>
      </c>
      <c r="C2556" s="180"/>
      <c r="D2556" s="180"/>
      <c r="E2556" s="180"/>
      <c r="F2556" s="180">
        <v>0</v>
      </c>
      <c r="G2556" s="180">
        <v>0</v>
      </c>
      <c r="H2556" s="180">
        <v>0</v>
      </c>
    </row>
    <row r="2557" spans="1:8" x14ac:dyDescent="0.2">
      <c r="A2557" s="180" t="s">
        <v>46</v>
      </c>
      <c r="B2557" s="180" t="s">
        <v>332</v>
      </c>
      <c r="C2557" s="180">
        <v>135000</v>
      </c>
      <c r="D2557" s="180"/>
      <c r="E2557" s="180"/>
      <c r="F2557" s="180"/>
      <c r="G2557" s="180"/>
      <c r="H2557" s="180"/>
    </row>
    <row r="2558" spans="1:8" x14ac:dyDescent="0.2">
      <c r="A2558" s="180" t="s">
        <v>46</v>
      </c>
      <c r="B2558" s="180" t="s">
        <v>407</v>
      </c>
      <c r="C2558" s="180">
        <v>95000</v>
      </c>
      <c r="D2558" s="180"/>
      <c r="E2558" s="180"/>
      <c r="F2558" s="180"/>
      <c r="G2558" s="180"/>
      <c r="H2558" s="180"/>
    </row>
    <row r="2559" spans="1:8" x14ac:dyDescent="0.2">
      <c r="A2559" s="180" t="s">
        <v>46</v>
      </c>
      <c r="B2559" s="180" t="s">
        <v>345</v>
      </c>
      <c r="C2559" s="180">
        <v>10624167</v>
      </c>
      <c r="D2559" s="180">
        <v>390200</v>
      </c>
      <c r="E2559" s="180">
        <v>365500</v>
      </c>
      <c r="F2559" s="180">
        <v>0</v>
      </c>
      <c r="G2559" s="180">
        <v>0</v>
      </c>
      <c r="H2559" s="180">
        <v>0</v>
      </c>
    </row>
    <row r="2560" spans="1:8" x14ac:dyDescent="0.2">
      <c r="A2560" s="180" t="s">
        <v>46</v>
      </c>
      <c r="B2560" s="180" t="s">
        <v>346</v>
      </c>
      <c r="C2560" s="180"/>
      <c r="D2560" s="180"/>
      <c r="E2560" s="180"/>
      <c r="F2560" s="180"/>
      <c r="G2560" s="180"/>
      <c r="H2560" s="180"/>
    </row>
    <row r="2561" spans="1:8" x14ac:dyDescent="0.2">
      <c r="A2561" s="180" t="s">
        <v>46</v>
      </c>
      <c r="B2561" s="180" t="s">
        <v>446</v>
      </c>
      <c r="C2561" s="180">
        <v>5000</v>
      </c>
      <c r="D2561" s="180"/>
      <c r="E2561" s="180"/>
      <c r="F2561" s="180"/>
      <c r="G2561" s="180"/>
      <c r="H2561" s="180"/>
    </row>
    <row r="2562" spans="1:8" x14ac:dyDescent="0.2">
      <c r="A2562" s="180" t="s">
        <v>46</v>
      </c>
      <c r="B2562" s="180" t="s">
        <v>347</v>
      </c>
      <c r="C2562" s="180"/>
      <c r="D2562" s="180"/>
      <c r="E2562" s="180"/>
      <c r="F2562" s="180"/>
      <c r="G2562" s="180"/>
      <c r="H2562" s="180"/>
    </row>
    <row r="2563" spans="1:8" x14ac:dyDescent="0.2">
      <c r="A2563" s="180" t="s">
        <v>46</v>
      </c>
      <c r="B2563" s="180" t="s">
        <v>348</v>
      </c>
      <c r="C2563" s="180">
        <v>10629167</v>
      </c>
      <c r="D2563" s="180">
        <v>390200</v>
      </c>
      <c r="E2563" s="180">
        <v>365500</v>
      </c>
      <c r="F2563" s="180">
        <v>0</v>
      </c>
      <c r="G2563" s="180">
        <v>0</v>
      </c>
      <c r="H2563" s="180">
        <v>0</v>
      </c>
    </row>
    <row r="2564" spans="1:8" x14ac:dyDescent="0.2">
      <c r="A2564" s="180" t="s">
        <v>46</v>
      </c>
      <c r="B2564" s="180" t="s">
        <v>349</v>
      </c>
      <c r="C2564" s="180">
        <v>1875457.8499999996</v>
      </c>
      <c r="D2564" s="180">
        <v>70559.669999999925</v>
      </c>
      <c r="E2564" s="180">
        <v>61088.570000000007</v>
      </c>
      <c r="F2564" s="180">
        <v>0</v>
      </c>
      <c r="G2564" s="180">
        <v>0</v>
      </c>
      <c r="H2564" s="180">
        <v>0</v>
      </c>
    </row>
    <row r="2565" spans="1:8" x14ac:dyDescent="0.2">
      <c r="A2565" s="180" t="s">
        <v>46</v>
      </c>
      <c r="B2565" s="180" t="s">
        <v>350</v>
      </c>
      <c r="C2565" s="180">
        <v>12504624.85</v>
      </c>
      <c r="D2565" s="180">
        <v>460759.66999999993</v>
      </c>
      <c r="E2565" s="180">
        <v>426588.57</v>
      </c>
      <c r="F2565" s="180">
        <v>0</v>
      </c>
      <c r="G2565" s="180">
        <v>0</v>
      </c>
      <c r="H2565" s="180">
        <v>0</v>
      </c>
    </row>
    <row r="2566" spans="1:8" x14ac:dyDescent="0.2">
      <c r="A2566" s="180" t="s">
        <v>46</v>
      </c>
      <c r="B2566" s="180" t="s">
        <v>376</v>
      </c>
      <c r="C2566" s="180"/>
      <c r="D2566" s="180"/>
      <c r="E2566" s="180"/>
      <c r="F2566" s="180"/>
      <c r="G2566" s="180"/>
      <c r="H2566" s="180"/>
    </row>
    <row r="2567" spans="1:8" x14ac:dyDescent="0.2">
      <c r="A2567" s="180" t="s">
        <v>46</v>
      </c>
      <c r="B2567" s="180" t="s">
        <v>377</v>
      </c>
      <c r="C2567" s="180">
        <v>7800000</v>
      </c>
      <c r="D2567" s="180">
        <v>460000</v>
      </c>
      <c r="E2567" s="180">
        <v>155000</v>
      </c>
      <c r="F2567" s="180"/>
      <c r="G2567" s="180"/>
      <c r="H2567" s="180"/>
    </row>
    <row r="2568" spans="1:8" x14ac:dyDescent="0.2">
      <c r="A2568" s="180" t="s">
        <v>46</v>
      </c>
      <c r="B2568" s="180" t="s">
        <v>352</v>
      </c>
      <c r="C2568" s="180">
        <v>500000</v>
      </c>
      <c r="D2568" s="180"/>
      <c r="E2568" s="180"/>
      <c r="F2568" s="180"/>
      <c r="G2568" s="180"/>
      <c r="H2568" s="180"/>
    </row>
    <row r="2569" spans="1:8" x14ac:dyDescent="0.2">
      <c r="A2569" s="180" t="s">
        <v>46</v>
      </c>
      <c r="B2569" s="180" t="s">
        <v>353</v>
      </c>
      <c r="C2569" s="180">
        <v>420000</v>
      </c>
      <c r="D2569" s="180"/>
      <c r="E2569" s="180"/>
      <c r="F2569" s="180"/>
      <c r="G2569" s="180"/>
      <c r="H2569" s="180"/>
    </row>
    <row r="2570" spans="1:8" x14ac:dyDescent="0.2">
      <c r="A2570" s="180" t="s">
        <v>46</v>
      </c>
      <c r="B2570" s="180" t="s">
        <v>354</v>
      </c>
      <c r="C2570" s="180">
        <v>320000</v>
      </c>
      <c r="D2570" s="180"/>
      <c r="E2570" s="180"/>
      <c r="F2570" s="180"/>
      <c r="G2570" s="180"/>
      <c r="H2570" s="180"/>
    </row>
    <row r="2571" spans="1:8" x14ac:dyDescent="0.2">
      <c r="A2571" s="180" t="s">
        <v>46</v>
      </c>
      <c r="B2571" s="180" t="s">
        <v>408</v>
      </c>
      <c r="C2571" s="180">
        <v>800000</v>
      </c>
      <c r="D2571" s="180"/>
      <c r="E2571" s="180"/>
      <c r="F2571" s="180"/>
      <c r="G2571" s="180"/>
      <c r="H2571" s="180"/>
    </row>
    <row r="2572" spans="1:8" x14ac:dyDescent="0.2">
      <c r="A2572" s="180" t="s">
        <v>46</v>
      </c>
      <c r="B2572" s="180" t="s">
        <v>423</v>
      </c>
      <c r="C2572" s="180">
        <v>510000</v>
      </c>
      <c r="D2572" s="180"/>
      <c r="E2572" s="180">
        <v>115000</v>
      </c>
      <c r="F2572" s="180"/>
      <c r="G2572" s="180"/>
      <c r="H2572" s="180"/>
    </row>
    <row r="2573" spans="1:8" x14ac:dyDescent="0.2">
      <c r="A2573" s="180" t="s">
        <v>46</v>
      </c>
      <c r="B2573" s="180" t="s">
        <v>355</v>
      </c>
      <c r="C2573" s="180">
        <v>900000</v>
      </c>
      <c r="D2573" s="180"/>
      <c r="E2573" s="180">
        <v>98000</v>
      </c>
      <c r="F2573" s="180"/>
      <c r="G2573" s="180"/>
      <c r="H2573" s="180"/>
    </row>
    <row r="2574" spans="1:8" x14ac:dyDescent="0.2">
      <c r="A2574" s="180" t="s">
        <v>46</v>
      </c>
      <c r="B2574" s="180" t="s">
        <v>356</v>
      </c>
      <c r="C2574" s="180">
        <v>600000</v>
      </c>
      <c r="D2574" s="180"/>
      <c r="E2574" s="180"/>
      <c r="F2574" s="180"/>
      <c r="G2574" s="180"/>
      <c r="H2574" s="180"/>
    </row>
    <row r="2575" spans="1:8" x14ac:dyDescent="0.2">
      <c r="A2575" s="180" t="s">
        <v>46</v>
      </c>
      <c r="B2575" s="180" t="s">
        <v>409</v>
      </c>
      <c r="C2575" s="180"/>
      <c r="D2575" s="180"/>
      <c r="E2575" s="180"/>
      <c r="F2575" s="180"/>
      <c r="G2575" s="180"/>
      <c r="H2575" s="180"/>
    </row>
    <row r="2576" spans="1:8" x14ac:dyDescent="0.2">
      <c r="A2576" s="180" t="s">
        <v>46</v>
      </c>
      <c r="B2576" s="180" t="s">
        <v>378</v>
      </c>
      <c r="C2576" s="180">
        <v>250000</v>
      </c>
      <c r="D2576" s="180"/>
      <c r="E2576" s="180"/>
      <c r="F2576" s="180"/>
      <c r="G2576" s="180"/>
      <c r="H2576" s="180"/>
    </row>
    <row r="2577" spans="1:8" x14ac:dyDescent="0.2">
      <c r="A2577" s="180" t="s">
        <v>46</v>
      </c>
      <c r="B2577" s="180" t="s">
        <v>360</v>
      </c>
      <c r="C2577" s="180"/>
      <c r="D2577" s="180"/>
      <c r="E2577" s="180"/>
      <c r="F2577" s="180"/>
      <c r="G2577" s="180"/>
      <c r="H2577" s="180"/>
    </row>
    <row r="2578" spans="1:8" x14ac:dyDescent="0.2">
      <c r="A2578" s="180" t="s">
        <v>46</v>
      </c>
      <c r="B2578" s="180" t="s">
        <v>379</v>
      </c>
      <c r="C2578" s="180"/>
      <c r="D2578" s="180"/>
      <c r="E2578" s="180"/>
      <c r="F2578" s="180"/>
      <c r="G2578" s="180"/>
      <c r="H2578" s="180"/>
    </row>
    <row r="2579" spans="1:8" x14ac:dyDescent="0.2">
      <c r="A2579" s="180" t="s">
        <v>46</v>
      </c>
      <c r="B2579" s="180" t="s">
        <v>362</v>
      </c>
      <c r="C2579" s="180">
        <v>395574</v>
      </c>
      <c r="D2579" s="180"/>
      <c r="E2579" s="180"/>
      <c r="F2579" s="180"/>
      <c r="G2579" s="180"/>
      <c r="H2579" s="180"/>
    </row>
    <row r="2580" spans="1:8" x14ac:dyDescent="0.2">
      <c r="A2580" s="180" t="s">
        <v>46</v>
      </c>
      <c r="B2580" s="180" t="s">
        <v>365</v>
      </c>
      <c r="C2580" s="180">
        <v>12495574</v>
      </c>
      <c r="D2580" s="180">
        <v>460000</v>
      </c>
      <c r="E2580" s="180">
        <v>368000</v>
      </c>
      <c r="F2580" s="180">
        <v>0</v>
      </c>
      <c r="G2580" s="180">
        <v>0</v>
      </c>
      <c r="H2580" s="180">
        <v>0</v>
      </c>
    </row>
    <row r="2581" spans="1:8" x14ac:dyDescent="0.2">
      <c r="A2581" s="180" t="s">
        <v>46</v>
      </c>
      <c r="B2581" s="180" t="s">
        <v>447</v>
      </c>
      <c r="C2581" s="180"/>
      <c r="D2581" s="180"/>
      <c r="E2581" s="180">
        <v>5000</v>
      </c>
      <c r="F2581" s="180"/>
      <c r="G2581" s="180"/>
      <c r="H2581" s="180"/>
    </row>
    <row r="2582" spans="1:8" x14ac:dyDescent="0.2">
      <c r="A2582" s="180" t="s">
        <v>46</v>
      </c>
      <c r="B2582" s="180" t="s">
        <v>366</v>
      </c>
      <c r="C2582" s="180">
        <v>12495574</v>
      </c>
      <c r="D2582" s="180">
        <v>460000</v>
      </c>
      <c r="E2582" s="180">
        <v>373000</v>
      </c>
      <c r="F2582" s="180">
        <v>0</v>
      </c>
      <c r="G2582" s="180">
        <v>0</v>
      </c>
      <c r="H2582" s="180">
        <v>0</v>
      </c>
    </row>
    <row r="2583" spans="1:8" x14ac:dyDescent="0.2">
      <c r="A2583" s="180" t="s">
        <v>46</v>
      </c>
      <c r="B2583" s="180" t="s">
        <v>367</v>
      </c>
      <c r="C2583" s="180">
        <v>9050.8499999996275</v>
      </c>
      <c r="D2583" s="180">
        <v>759.66999999992549</v>
      </c>
      <c r="E2583" s="180">
        <v>53588.570000000007</v>
      </c>
      <c r="F2583" s="180">
        <v>0</v>
      </c>
      <c r="G2583" s="180">
        <v>0</v>
      </c>
      <c r="H2583" s="180">
        <v>0</v>
      </c>
    </row>
    <row r="2584" spans="1:8" x14ac:dyDescent="0.2">
      <c r="A2584" s="180" t="s">
        <v>46</v>
      </c>
      <c r="B2584" s="180" t="s">
        <v>368</v>
      </c>
      <c r="C2584" s="180">
        <v>12504624.85</v>
      </c>
      <c r="D2584" s="180">
        <v>460759.66999999993</v>
      </c>
      <c r="E2584" s="180">
        <v>426588.57</v>
      </c>
      <c r="F2584" s="180">
        <v>0</v>
      </c>
      <c r="G2584" s="180">
        <v>0</v>
      </c>
      <c r="H2584" s="180">
        <v>0</v>
      </c>
    </row>
    <row r="2585" spans="1:8" x14ac:dyDescent="0.2">
      <c r="A2585" s="180" t="s">
        <v>47</v>
      </c>
      <c r="B2585" s="180" t="s">
        <v>333</v>
      </c>
      <c r="C2585" s="180">
        <v>1934180</v>
      </c>
      <c r="D2585" s="180"/>
      <c r="E2585" s="180">
        <v>146883</v>
      </c>
      <c r="F2585" s="180">
        <v>0</v>
      </c>
      <c r="G2585" s="180">
        <v>0</v>
      </c>
      <c r="H2585" s="180">
        <v>0</v>
      </c>
    </row>
    <row r="2586" spans="1:8" x14ac:dyDescent="0.2">
      <c r="A2586" s="180" t="s">
        <v>47</v>
      </c>
      <c r="B2586" s="180" t="s">
        <v>334</v>
      </c>
      <c r="C2586" s="180">
        <v>41032</v>
      </c>
      <c r="D2586" s="180"/>
      <c r="E2586" s="180">
        <v>3117</v>
      </c>
      <c r="F2586" s="180">
        <v>0</v>
      </c>
      <c r="G2586" s="180">
        <v>0</v>
      </c>
      <c r="H2586" s="180">
        <v>0</v>
      </c>
    </row>
    <row r="2587" spans="1:8" x14ac:dyDescent="0.2">
      <c r="A2587" s="180" t="s">
        <v>47</v>
      </c>
      <c r="B2587" s="180" t="s">
        <v>335</v>
      </c>
      <c r="C2587" s="180">
        <v>248232</v>
      </c>
      <c r="D2587" s="180"/>
      <c r="E2587" s="180"/>
      <c r="F2587" s="180"/>
      <c r="G2587" s="180"/>
      <c r="H2587" s="180"/>
    </row>
    <row r="2588" spans="1:8" x14ac:dyDescent="0.2">
      <c r="A2588" s="180" t="s">
        <v>47</v>
      </c>
      <c r="B2588" s="180" t="s">
        <v>336</v>
      </c>
      <c r="C2588" s="180">
        <v>3727993</v>
      </c>
      <c r="D2588" s="180"/>
      <c r="E2588" s="180"/>
      <c r="F2588" s="180"/>
      <c r="G2588" s="180"/>
      <c r="H2588" s="180"/>
    </row>
    <row r="2589" spans="1:8" x14ac:dyDescent="0.2">
      <c r="A2589" s="180" t="s">
        <v>47</v>
      </c>
      <c r="B2589" s="180" t="s">
        <v>337</v>
      </c>
      <c r="C2589" s="180">
        <v>4000</v>
      </c>
      <c r="D2589" s="180"/>
      <c r="E2589" s="180"/>
      <c r="F2589" s="180"/>
      <c r="G2589" s="180"/>
      <c r="H2589" s="180"/>
    </row>
    <row r="2590" spans="1:8" x14ac:dyDescent="0.2">
      <c r="A2590" s="180" t="s">
        <v>47</v>
      </c>
      <c r="B2590" s="180" t="s">
        <v>338</v>
      </c>
      <c r="C2590" s="180"/>
      <c r="D2590" s="180"/>
      <c r="E2590" s="180"/>
      <c r="F2590" s="180"/>
      <c r="G2590" s="180"/>
      <c r="H2590" s="180"/>
    </row>
    <row r="2591" spans="1:8" x14ac:dyDescent="0.2">
      <c r="A2591" s="180" t="s">
        <v>47</v>
      </c>
      <c r="B2591" s="180" t="s">
        <v>339</v>
      </c>
      <c r="C2591" s="180"/>
      <c r="D2591" s="180">
        <v>230000</v>
      </c>
      <c r="E2591" s="180"/>
      <c r="F2591" s="180"/>
      <c r="G2591" s="180"/>
      <c r="H2591" s="180"/>
    </row>
    <row r="2592" spans="1:8" x14ac:dyDescent="0.2">
      <c r="A2592" s="180" t="s">
        <v>47</v>
      </c>
      <c r="B2592" s="180" t="s">
        <v>340</v>
      </c>
      <c r="C2592" s="180">
        <v>107900</v>
      </c>
      <c r="D2592" s="180"/>
      <c r="E2592" s="180"/>
      <c r="F2592" s="180"/>
      <c r="G2592" s="180"/>
      <c r="H2592" s="180"/>
    </row>
    <row r="2593" spans="1:8" x14ac:dyDescent="0.2">
      <c r="A2593" s="180" t="s">
        <v>47</v>
      </c>
      <c r="B2593" s="180" t="s">
        <v>341</v>
      </c>
      <c r="C2593" s="180"/>
      <c r="D2593" s="180"/>
      <c r="E2593" s="180"/>
      <c r="F2593" s="180"/>
      <c r="G2593" s="180"/>
      <c r="H2593" s="180"/>
    </row>
    <row r="2594" spans="1:8" x14ac:dyDescent="0.2">
      <c r="A2594" s="180" t="s">
        <v>47</v>
      </c>
      <c r="B2594" s="180" t="s">
        <v>342</v>
      </c>
      <c r="C2594" s="180">
        <v>4319808</v>
      </c>
      <c r="D2594" s="180"/>
      <c r="E2594" s="180"/>
      <c r="F2594" s="180"/>
      <c r="G2594" s="180"/>
      <c r="H2594" s="180"/>
    </row>
    <row r="2595" spans="1:8" x14ac:dyDescent="0.2">
      <c r="A2595" s="180" t="s">
        <v>47</v>
      </c>
      <c r="B2595" s="180" t="s">
        <v>343</v>
      </c>
      <c r="C2595" s="180">
        <v>19869</v>
      </c>
      <c r="D2595" s="180"/>
      <c r="E2595" s="180"/>
      <c r="F2595" s="180"/>
      <c r="G2595" s="180"/>
      <c r="H2595" s="180"/>
    </row>
    <row r="2596" spans="1:8" x14ac:dyDescent="0.2">
      <c r="A2596" s="180" t="s">
        <v>47</v>
      </c>
      <c r="B2596" s="180" t="s">
        <v>344</v>
      </c>
      <c r="C2596" s="180">
        <v>52000</v>
      </c>
      <c r="D2596" s="180"/>
      <c r="E2596" s="180"/>
      <c r="F2596" s="180"/>
      <c r="G2596" s="180"/>
      <c r="H2596" s="180"/>
    </row>
    <row r="2597" spans="1:8" x14ac:dyDescent="0.2">
      <c r="A2597" s="180" t="s">
        <v>47</v>
      </c>
      <c r="B2597" s="180" t="s">
        <v>475</v>
      </c>
      <c r="C2597" s="180">
        <v>8444</v>
      </c>
      <c r="D2597" s="180"/>
      <c r="E2597" s="180">
        <v>641</v>
      </c>
      <c r="F2597" s="180">
        <v>0</v>
      </c>
      <c r="G2597" s="180">
        <v>0</v>
      </c>
      <c r="H2597" s="180">
        <v>0</v>
      </c>
    </row>
    <row r="2598" spans="1:8" x14ac:dyDescent="0.2">
      <c r="A2598" s="180" t="s">
        <v>47</v>
      </c>
      <c r="B2598" s="180" t="s">
        <v>332</v>
      </c>
      <c r="C2598" s="180">
        <v>120000</v>
      </c>
      <c r="D2598" s="180"/>
      <c r="E2598" s="180"/>
      <c r="F2598" s="180"/>
      <c r="G2598" s="180"/>
      <c r="H2598" s="180"/>
    </row>
    <row r="2599" spans="1:8" x14ac:dyDescent="0.2">
      <c r="A2599" s="180" t="s">
        <v>47</v>
      </c>
      <c r="B2599" s="180" t="s">
        <v>407</v>
      </c>
      <c r="C2599" s="180">
        <v>229080</v>
      </c>
      <c r="D2599" s="180"/>
      <c r="E2599" s="180"/>
      <c r="F2599" s="180"/>
      <c r="G2599" s="180"/>
      <c r="H2599" s="180"/>
    </row>
    <row r="2600" spans="1:8" x14ac:dyDescent="0.2">
      <c r="A2600" s="180" t="s">
        <v>47</v>
      </c>
      <c r="B2600" s="180" t="s">
        <v>345</v>
      </c>
      <c r="C2600" s="180">
        <v>10812538</v>
      </c>
      <c r="D2600" s="180">
        <v>230000</v>
      </c>
      <c r="E2600" s="180">
        <v>150641</v>
      </c>
      <c r="F2600" s="180">
        <v>0</v>
      </c>
      <c r="G2600" s="180">
        <v>0</v>
      </c>
      <c r="H2600" s="180">
        <v>0</v>
      </c>
    </row>
    <row r="2601" spans="1:8" x14ac:dyDescent="0.2">
      <c r="A2601" s="180" t="s">
        <v>47</v>
      </c>
      <c r="B2601" s="180" t="s">
        <v>346</v>
      </c>
      <c r="C2601" s="180"/>
      <c r="D2601" s="180"/>
      <c r="E2601" s="180"/>
      <c r="F2601" s="180"/>
      <c r="G2601" s="180"/>
      <c r="H2601" s="180"/>
    </row>
    <row r="2602" spans="1:8" x14ac:dyDescent="0.2">
      <c r="A2602" s="180" t="s">
        <v>47</v>
      </c>
      <c r="B2602" s="180" t="s">
        <v>446</v>
      </c>
      <c r="C2602" s="180"/>
      <c r="D2602" s="180"/>
      <c r="E2602" s="180"/>
      <c r="F2602" s="180"/>
      <c r="G2602" s="180"/>
      <c r="H2602" s="180"/>
    </row>
    <row r="2603" spans="1:8" x14ac:dyDescent="0.2">
      <c r="A2603" s="180" t="s">
        <v>47</v>
      </c>
      <c r="B2603" s="180" t="s">
        <v>347</v>
      </c>
      <c r="C2603" s="180"/>
      <c r="D2603" s="180"/>
      <c r="E2603" s="180"/>
      <c r="F2603" s="180"/>
      <c r="G2603" s="180"/>
      <c r="H2603" s="180"/>
    </row>
    <row r="2604" spans="1:8" x14ac:dyDescent="0.2">
      <c r="A2604" s="180" t="s">
        <v>47</v>
      </c>
      <c r="B2604" s="180" t="s">
        <v>348</v>
      </c>
      <c r="C2604" s="180">
        <v>10812538</v>
      </c>
      <c r="D2604" s="180">
        <v>230000</v>
      </c>
      <c r="E2604" s="180">
        <v>150641</v>
      </c>
      <c r="F2604" s="180">
        <v>0</v>
      </c>
      <c r="G2604" s="180">
        <v>0</v>
      </c>
      <c r="H2604" s="180">
        <v>0</v>
      </c>
    </row>
    <row r="2605" spans="1:8" x14ac:dyDescent="0.2">
      <c r="A2605" s="180" t="s">
        <v>47</v>
      </c>
      <c r="B2605" s="180" t="s">
        <v>349</v>
      </c>
      <c r="C2605" s="180">
        <v>781913.46000000101</v>
      </c>
      <c r="D2605" s="180">
        <v>78398.93999999993</v>
      </c>
      <c r="E2605" s="180">
        <v>159746.72999999998</v>
      </c>
      <c r="F2605" s="180">
        <v>0</v>
      </c>
      <c r="G2605" s="180">
        <v>0</v>
      </c>
      <c r="H2605" s="180">
        <v>0</v>
      </c>
    </row>
    <row r="2606" spans="1:8" x14ac:dyDescent="0.2">
      <c r="A2606" s="180" t="s">
        <v>47</v>
      </c>
      <c r="B2606" s="180" t="s">
        <v>350</v>
      </c>
      <c r="C2606" s="180">
        <v>11594451.460000001</v>
      </c>
      <c r="D2606" s="180">
        <v>308398.93999999994</v>
      </c>
      <c r="E2606" s="180">
        <v>310387.73</v>
      </c>
      <c r="F2606" s="180">
        <v>0</v>
      </c>
      <c r="G2606" s="180">
        <v>0</v>
      </c>
      <c r="H2606" s="180">
        <v>0</v>
      </c>
    </row>
    <row r="2607" spans="1:8" x14ac:dyDescent="0.2">
      <c r="A2607" s="180" t="s">
        <v>47</v>
      </c>
      <c r="B2607" s="180" t="s">
        <v>376</v>
      </c>
      <c r="C2607" s="180"/>
      <c r="D2607" s="180"/>
      <c r="E2607" s="180"/>
      <c r="F2607" s="180"/>
      <c r="G2607" s="180"/>
      <c r="H2607" s="180"/>
    </row>
    <row r="2608" spans="1:8" x14ac:dyDescent="0.2">
      <c r="A2608" s="180" t="s">
        <v>47</v>
      </c>
      <c r="B2608" s="180" t="s">
        <v>377</v>
      </c>
      <c r="C2608" s="180">
        <v>6650000</v>
      </c>
      <c r="D2608" s="180">
        <v>250000</v>
      </c>
      <c r="E2608" s="180">
        <v>55000</v>
      </c>
      <c r="F2608" s="180"/>
      <c r="G2608" s="180"/>
      <c r="H2608" s="180"/>
    </row>
    <row r="2609" spans="1:8" x14ac:dyDescent="0.2">
      <c r="A2609" s="180" t="s">
        <v>47</v>
      </c>
      <c r="B2609" s="180" t="s">
        <v>352</v>
      </c>
      <c r="C2609" s="180">
        <v>160000</v>
      </c>
      <c r="D2609" s="180"/>
      <c r="E2609" s="180"/>
      <c r="F2609" s="180"/>
      <c r="G2609" s="180"/>
      <c r="H2609" s="180"/>
    </row>
    <row r="2610" spans="1:8" x14ac:dyDescent="0.2">
      <c r="A2610" s="180" t="s">
        <v>47</v>
      </c>
      <c r="B2610" s="180" t="s">
        <v>353</v>
      </c>
      <c r="C2610" s="180">
        <v>900000</v>
      </c>
      <c r="D2610" s="180"/>
      <c r="E2610" s="180"/>
      <c r="F2610" s="180"/>
      <c r="G2610" s="180"/>
      <c r="H2610" s="180"/>
    </row>
    <row r="2611" spans="1:8" x14ac:dyDescent="0.2">
      <c r="A2611" s="180" t="s">
        <v>47</v>
      </c>
      <c r="B2611" s="180" t="s">
        <v>354</v>
      </c>
      <c r="C2611" s="180">
        <v>450000</v>
      </c>
      <c r="D2611" s="180"/>
      <c r="E2611" s="180">
        <v>50000</v>
      </c>
      <c r="F2611" s="180"/>
      <c r="G2611" s="180"/>
      <c r="H2611" s="180"/>
    </row>
    <row r="2612" spans="1:8" x14ac:dyDescent="0.2">
      <c r="A2612" s="180" t="s">
        <v>47</v>
      </c>
      <c r="B2612" s="180" t="s">
        <v>408</v>
      </c>
      <c r="C2612" s="180">
        <v>600000</v>
      </c>
      <c r="D2612" s="180"/>
      <c r="E2612" s="180"/>
      <c r="F2612" s="180"/>
      <c r="G2612" s="180"/>
      <c r="H2612" s="180"/>
    </row>
    <row r="2613" spans="1:8" x14ac:dyDescent="0.2">
      <c r="A2613" s="180" t="s">
        <v>47</v>
      </c>
      <c r="B2613" s="180" t="s">
        <v>423</v>
      </c>
      <c r="C2613" s="180">
        <v>190000</v>
      </c>
      <c r="D2613" s="180"/>
      <c r="E2613" s="180"/>
      <c r="F2613" s="180"/>
      <c r="G2613" s="180"/>
      <c r="H2613" s="180"/>
    </row>
    <row r="2614" spans="1:8" x14ac:dyDescent="0.2">
      <c r="A2614" s="180" t="s">
        <v>47</v>
      </c>
      <c r="B2614" s="180" t="s">
        <v>355</v>
      </c>
      <c r="C2614" s="180">
        <v>850000</v>
      </c>
      <c r="D2614" s="180"/>
      <c r="E2614" s="180">
        <v>55000</v>
      </c>
      <c r="F2614" s="180"/>
      <c r="G2614" s="180"/>
      <c r="H2614" s="180"/>
    </row>
    <row r="2615" spans="1:8" x14ac:dyDescent="0.2">
      <c r="A2615" s="180" t="s">
        <v>47</v>
      </c>
      <c r="B2615" s="180" t="s">
        <v>356</v>
      </c>
      <c r="C2615" s="180">
        <v>485000</v>
      </c>
      <c r="D2615" s="180"/>
      <c r="E2615" s="180">
        <v>25000</v>
      </c>
      <c r="F2615" s="180"/>
      <c r="G2615" s="180"/>
      <c r="H2615" s="180"/>
    </row>
    <row r="2616" spans="1:8" x14ac:dyDescent="0.2">
      <c r="A2616" s="180" t="s">
        <v>47</v>
      </c>
      <c r="B2616" s="180" t="s">
        <v>409</v>
      </c>
      <c r="C2616" s="180"/>
      <c r="D2616" s="180"/>
      <c r="E2616" s="180"/>
      <c r="F2616" s="180"/>
      <c r="G2616" s="180"/>
      <c r="H2616" s="180"/>
    </row>
    <row r="2617" spans="1:8" x14ac:dyDescent="0.2">
      <c r="A2617" s="180" t="s">
        <v>47</v>
      </c>
      <c r="B2617" s="180" t="s">
        <v>378</v>
      </c>
      <c r="C2617" s="180"/>
      <c r="D2617" s="180"/>
      <c r="E2617" s="180"/>
      <c r="F2617" s="180"/>
      <c r="G2617" s="180"/>
      <c r="H2617" s="180"/>
    </row>
    <row r="2618" spans="1:8" x14ac:dyDescent="0.2">
      <c r="A2618" s="180" t="s">
        <v>47</v>
      </c>
      <c r="B2618" s="180" t="s">
        <v>360</v>
      </c>
      <c r="C2618" s="180"/>
      <c r="D2618" s="180"/>
      <c r="E2618" s="180"/>
      <c r="F2618" s="180"/>
      <c r="G2618" s="180"/>
      <c r="H2618" s="180"/>
    </row>
    <row r="2619" spans="1:8" x14ac:dyDescent="0.2">
      <c r="A2619" s="180" t="s">
        <v>47</v>
      </c>
      <c r="B2619" s="180" t="s">
        <v>379</v>
      </c>
      <c r="C2619" s="180"/>
      <c r="D2619" s="180"/>
      <c r="E2619" s="180"/>
      <c r="F2619" s="180"/>
      <c r="G2619" s="180"/>
      <c r="H2619" s="180"/>
    </row>
    <row r="2620" spans="1:8" x14ac:dyDescent="0.2">
      <c r="A2620" s="180" t="s">
        <v>47</v>
      </c>
      <c r="B2620" s="180" t="s">
        <v>362</v>
      </c>
      <c r="C2620" s="180">
        <v>274320</v>
      </c>
      <c r="D2620" s="180"/>
      <c r="E2620" s="180"/>
      <c r="F2620" s="180"/>
      <c r="G2620" s="180"/>
      <c r="H2620" s="180"/>
    </row>
    <row r="2621" spans="1:8" x14ac:dyDescent="0.2">
      <c r="A2621" s="180" t="s">
        <v>47</v>
      </c>
      <c r="B2621" s="180" t="s">
        <v>365</v>
      </c>
      <c r="C2621" s="180">
        <v>10559320</v>
      </c>
      <c r="D2621" s="180">
        <v>250000</v>
      </c>
      <c r="E2621" s="180">
        <v>185000</v>
      </c>
      <c r="F2621" s="180">
        <v>0</v>
      </c>
      <c r="G2621" s="180">
        <v>0</v>
      </c>
      <c r="H2621" s="180">
        <v>0</v>
      </c>
    </row>
    <row r="2622" spans="1:8" x14ac:dyDescent="0.2">
      <c r="A2622" s="180" t="s">
        <v>47</v>
      </c>
      <c r="B2622" s="180" t="s">
        <v>447</v>
      </c>
      <c r="C2622" s="180"/>
      <c r="D2622" s="180"/>
      <c r="E2622" s="180"/>
      <c r="F2622" s="180"/>
      <c r="G2622" s="180"/>
      <c r="H2622" s="180"/>
    </row>
    <row r="2623" spans="1:8" x14ac:dyDescent="0.2">
      <c r="A2623" s="180" t="s">
        <v>47</v>
      </c>
      <c r="B2623" s="180" t="s">
        <v>366</v>
      </c>
      <c r="C2623" s="180">
        <v>10559320</v>
      </c>
      <c r="D2623" s="180">
        <v>250000</v>
      </c>
      <c r="E2623" s="180">
        <v>185000</v>
      </c>
      <c r="F2623" s="180">
        <v>0</v>
      </c>
      <c r="G2623" s="180">
        <v>0</v>
      </c>
      <c r="H2623" s="180">
        <v>0</v>
      </c>
    </row>
    <row r="2624" spans="1:8" x14ac:dyDescent="0.2">
      <c r="A2624" s="180" t="s">
        <v>47</v>
      </c>
      <c r="B2624" s="180" t="s">
        <v>367</v>
      </c>
      <c r="C2624" s="180">
        <v>1035131.4600000008</v>
      </c>
      <c r="D2624" s="180">
        <v>58398.939999999944</v>
      </c>
      <c r="E2624" s="180">
        <v>125387.72999999998</v>
      </c>
      <c r="F2624" s="180">
        <v>0</v>
      </c>
      <c r="G2624" s="180">
        <v>0</v>
      </c>
      <c r="H2624" s="180">
        <v>0</v>
      </c>
    </row>
    <row r="2625" spans="1:8" x14ac:dyDescent="0.2">
      <c r="A2625" s="180" t="s">
        <v>47</v>
      </c>
      <c r="B2625" s="180" t="s">
        <v>368</v>
      </c>
      <c r="C2625" s="180">
        <v>11594451.460000001</v>
      </c>
      <c r="D2625" s="180">
        <v>308398.93999999994</v>
      </c>
      <c r="E2625" s="180">
        <v>310387.73</v>
      </c>
      <c r="F2625" s="180">
        <v>0</v>
      </c>
      <c r="G2625" s="180">
        <v>0</v>
      </c>
      <c r="H2625" s="180">
        <v>0</v>
      </c>
    </row>
    <row r="2626" spans="1:8" x14ac:dyDescent="0.2">
      <c r="A2626" s="180" t="s">
        <v>49</v>
      </c>
      <c r="B2626" s="180" t="s">
        <v>333</v>
      </c>
      <c r="C2626" s="180">
        <v>8076742</v>
      </c>
      <c r="D2626" s="180"/>
      <c r="E2626" s="180">
        <v>604877</v>
      </c>
      <c r="F2626" s="180">
        <v>0</v>
      </c>
      <c r="G2626" s="180">
        <v>0</v>
      </c>
      <c r="H2626" s="180">
        <v>0</v>
      </c>
    </row>
    <row r="2627" spans="1:8" x14ac:dyDescent="0.2">
      <c r="A2627" s="180" t="s">
        <v>49</v>
      </c>
      <c r="B2627" s="180" t="s">
        <v>334</v>
      </c>
      <c r="C2627" s="180">
        <v>146199</v>
      </c>
      <c r="D2627" s="180"/>
      <c r="E2627" s="180">
        <v>10982</v>
      </c>
      <c r="F2627" s="180">
        <v>0</v>
      </c>
      <c r="G2627" s="180">
        <v>0</v>
      </c>
      <c r="H2627" s="180">
        <v>0</v>
      </c>
    </row>
    <row r="2628" spans="1:8" x14ac:dyDescent="0.2">
      <c r="A2628" s="180" t="s">
        <v>49</v>
      </c>
      <c r="B2628" s="180" t="s">
        <v>335</v>
      </c>
      <c r="C2628" s="180">
        <v>505603</v>
      </c>
      <c r="D2628" s="180"/>
      <c r="E2628" s="180"/>
      <c r="F2628" s="180"/>
      <c r="G2628" s="180"/>
      <c r="H2628" s="180"/>
    </row>
    <row r="2629" spans="1:8" x14ac:dyDescent="0.2">
      <c r="A2629" s="180" t="s">
        <v>49</v>
      </c>
      <c r="B2629" s="180" t="s">
        <v>336</v>
      </c>
      <c r="C2629" s="180">
        <v>1281334</v>
      </c>
      <c r="D2629" s="180">
        <v>0</v>
      </c>
      <c r="E2629" s="180"/>
      <c r="F2629" s="180"/>
      <c r="G2629" s="180"/>
      <c r="H2629" s="180"/>
    </row>
    <row r="2630" spans="1:8" x14ac:dyDescent="0.2">
      <c r="A2630" s="180" t="s">
        <v>49</v>
      </c>
      <c r="B2630" s="180" t="s">
        <v>337</v>
      </c>
      <c r="C2630" s="180">
        <v>105987</v>
      </c>
      <c r="D2630" s="180">
        <v>333</v>
      </c>
      <c r="E2630" s="180">
        <v>9139</v>
      </c>
      <c r="F2630" s="180">
        <v>0</v>
      </c>
      <c r="G2630" s="180">
        <v>0</v>
      </c>
      <c r="H2630" s="180">
        <v>0</v>
      </c>
    </row>
    <row r="2631" spans="1:8" x14ac:dyDescent="0.2">
      <c r="A2631" s="180" t="s">
        <v>49</v>
      </c>
      <c r="B2631" s="180" t="s">
        <v>338</v>
      </c>
      <c r="C2631" s="180"/>
      <c r="D2631" s="180"/>
      <c r="E2631" s="180"/>
      <c r="F2631" s="180"/>
      <c r="G2631" s="180"/>
      <c r="H2631" s="180"/>
    </row>
    <row r="2632" spans="1:8" x14ac:dyDescent="0.2">
      <c r="A2632" s="180" t="s">
        <v>49</v>
      </c>
      <c r="B2632" s="180" t="s">
        <v>339</v>
      </c>
      <c r="C2632" s="180">
        <v>2200</v>
      </c>
      <c r="D2632" s="180">
        <v>181116</v>
      </c>
      <c r="E2632" s="180"/>
      <c r="F2632" s="180"/>
      <c r="G2632" s="180"/>
      <c r="H2632" s="180"/>
    </row>
    <row r="2633" spans="1:8" x14ac:dyDescent="0.2">
      <c r="A2633" s="180" t="s">
        <v>49</v>
      </c>
      <c r="B2633" s="180" t="s">
        <v>340</v>
      </c>
      <c r="C2633" s="180">
        <v>178533</v>
      </c>
      <c r="D2633" s="180">
        <v>163951</v>
      </c>
      <c r="E2633" s="180">
        <v>24064</v>
      </c>
      <c r="F2633" s="180">
        <v>0</v>
      </c>
      <c r="G2633" s="180">
        <v>0</v>
      </c>
      <c r="H2633" s="180">
        <v>0</v>
      </c>
    </row>
    <row r="2634" spans="1:8" x14ac:dyDescent="0.2">
      <c r="A2634" s="180" t="s">
        <v>49</v>
      </c>
      <c r="B2634" s="180" t="s">
        <v>341</v>
      </c>
      <c r="C2634" s="180">
        <v>0</v>
      </c>
      <c r="D2634" s="180">
        <v>0</v>
      </c>
      <c r="E2634" s="180">
        <v>0</v>
      </c>
      <c r="F2634" s="180">
        <v>0</v>
      </c>
      <c r="G2634" s="180">
        <v>0</v>
      </c>
      <c r="H2634" s="180">
        <v>0</v>
      </c>
    </row>
    <row r="2635" spans="1:8" x14ac:dyDescent="0.2">
      <c r="A2635" s="180" t="s">
        <v>49</v>
      </c>
      <c r="B2635" s="180" t="s">
        <v>342</v>
      </c>
      <c r="C2635" s="180">
        <v>9567436</v>
      </c>
      <c r="D2635" s="180"/>
      <c r="E2635" s="180"/>
      <c r="F2635" s="180"/>
      <c r="G2635" s="180"/>
      <c r="H2635" s="180"/>
    </row>
    <row r="2636" spans="1:8" x14ac:dyDescent="0.2">
      <c r="A2636" s="180" t="s">
        <v>49</v>
      </c>
      <c r="B2636" s="180" t="s">
        <v>343</v>
      </c>
      <c r="C2636" s="180">
        <v>0</v>
      </c>
      <c r="D2636" s="180"/>
      <c r="E2636" s="180"/>
      <c r="F2636" s="180"/>
      <c r="G2636" s="180"/>
      <c r="H2636" s="180"/>
    </row>
    <row r="2637" spans="1:8" x14ac:dyDescent="0.2">
      <c r="A2637" s="180" t="s">
        <v>49</v>
      </c>
      <c r="B2637" s="180" t="s">
        <v>344</v>
      </c>
      <c r="C2637" s="180">
        <v>641825</v>
      </c>
      <c r="D2637" s="180"/>
      <c r="E2637" s="180">
        <v>243</v>
      </c>
      <c r="F2637" s="180">
        <v>0</v>
      </c>
      <c r="G2637" s="180">
        <v>0</v>
      </c>
      <c r="H2637" s="180">
        <v>0</v>
      </c>
    </row>
    <row r="2638" spans="1:8" x14ac:dyDescent="0.2">
      <c r="A2638" s="180" t="s">
        <v>49</v>
      </c>
      <c r="B2638" s="180" t="s">
        <v>475</v>
      </c>
      <c r="C2638" s="180">
        <v>303334</v>
      </c>
      <c r="D2638" s="180"/>
      <c r="E2638" s="180">
        <v>22785</v>
      </c>
      <c r="F2638" s="180">
        <v>0</v>
      </c>
      <c r="G2638" s="180">
        <v>0</v>
      </c>
      <c r="H2638" s="180">
        <v>0</v>
      </c>
    </row>
    <row r="2639" spans="1:8" x14ac:dyDescent="0.2">
      <c r="A2639" s="180" t="s">
        <v>49</v>
      </c>
      <c r="B2639" s="180" t="s">
        <v>332</v>
      </c>
      <c r="C2639" s="180">
        <v>209411</v>
      </c>
      <c r="D2639" s="180"/>
      <c r="E2639" s="180"/>
      <c r="F2639" s="180"/>
      <c r="G2639" s="180"/>
      <c r="H2639" s="180"/>
    </row>
    <row r="2640" spans="1:8" x14ac:dyDescent="0.2">
      <c r="A2640" s="180" t="s">
        <v>49</v>
      </c>
      <c r="B2640" s="180" t="s">
        <v>407</v>
      </c>
      <c r="C2640" s="180">
        <v>436980</v>
      </c>
      <c r="D2640" s="180"/>
      <c r="E2640" s="180">
        <v>0</v>
      </c>
      <c r="F2640" s="180">
        <v>0</v>
      </c>
      <c r="G2640" s="180">
        <v>0</v>
      </c>
      <c r="H2640" s="180">
        <v>0</v>
      </c>
    </row>
    <row r="2641" spans="1:8" x14ac:dyDescent="0.2">
      <c r="A2641" s="180" t="s">
        <v>49</v>
      </c>
      <c r="B2641" s="180" t="s">
        <v>345</v>
      </c>
      <c r="C2641" s="180">
        <v>21455584</v>
      </c>
      <c r="D2641" s="180">
        <v>345400</v>
      </c>
      <c r="E2641" s="180">
        <v>672090</v>
      </c>
      <c r="F2641" s="180">
        <v>0</v>
      </c>
      <c r="G2641" s="180">
        <v>0</v>
      </c>
      <c r="H2641" s="180">
        <v>0</v>
      </c>
    </row>
    <row r="2642" spans="1:8" x14ac:dyDescent="0.2">
      <c r="A2642" s="180" t="s">
        <v>49</v>
      </c>
      <c r="B2642" s="180" t="s">
        <v>346</v>
      </c>
      <c r="C2642" s="180">
        <v>0</v>
      </c>
      <c r="D2642" s="180"/>
      <c r="E2642" s="180"/>
      <c r="F2642" s="180"/>
      <c r="G2642" s="180"/>
      <c r="H2642" s="180"/>
    </row>
    <row r="2643" spans="1:8" x14ac:dyDescent="0.2">
      <c r="A2643" s="180" t="s">
        <v>49</v>
      </c>
      <c r="B2643" s="180" t="s">
        <v>446</v>
      </c>
      <c r="C2643" s="180">
        <v>0</v>
      </c>
      <c r="D2643" s="180">
        <v>0</v>
      </c>
      <c r="E2643" s="180">
        <v>0</v>
      </c>
      <c r="F2643" s="180">
        <v>0</v>
      </c>
      <c r="G2643" s="180">
        <v>0</v>
      </c>
      <c r="H2643" s="180">
        <v>0</v>
      </c>
    </row>
    <row r="2644" spans="1:8" x14ac:dyDescent="0.2">
      <c r="A2644" s="180" t="s">
        <v>49</v>
      </c>
      <c r="B2644" s="180" t="s">
        <v>347</v>
      </c>
      <c r="C2644" s="180">
        <v>475</v>
      </c>
      <c r="D2644" s="180">
        <v>0</v>
      </c>
      <c r="E2644" s="180"/>
      <c r="F2644" s="180">
        <v>0</v>
      </c>
      <c r="G2644" s="180">
        <v>0</v>
      </c>
      <c r="H2644" s="180">
        <v>0</v>
      </c>
    </row>
    <row r="2645" spans="1:8" x14ac:dyDescent="0.2">
      <c r="A2645" s="180" t="s">
        <v>49</v>
      </c>
      <c r="B2645" s="180" t="s">
        <v>348</v>
      </c>
      <c r="C2645" s="180">
        <v>21456059</v>
      </c>
      <c r="D2645" s="180">
        <v>345400</v>
      </c>
      <c r="E2645" s="180">
        <v>672090</v>
      </c>
      <c r="F2645" s="180">
        <v>0</v>
      </c>
      <c r="G2645" s="180">
        <v>0</v>
      </c>
      <c r="H2645" s="180">
        <v>0</v>
      </c>
    </row>
    <row r="2646" spans="1:8" x14ac:dyDescent="0.2">
      <c r="A2646" s="180" t="s">
        <v>49</v>
      </c>
      <c r="B2646" s="180" t="s">
        <v>349</v>
      </c>
      <c r="C2646" s="180">
        <v>7402967.01000001</v>
      </c>
      <c r="D2646" s="180">
        <v>136367.84000000003</v>
      </c>
      <c r="E2646" s="180">
        <v>980016.58</v>
      </c>
      <c r="F2646" s="180">
        <v>0</v>
      </c>
      <c r="G2646" s="180">
        <v>0</v>
      </c>
      <c r="H2646" s="180">
        <v>0</v>
      </c>
    </row>
    <row r="2647" spans="1:8" x14ac:dyDescent="0.2">
      <c r="A2647" s="180" t="s">
        <v>49</v>
      </c>
      <c r="B2647" s="180" t="s">
        <v>350</v>
      </c>
      <c r="C2647" s="180">
        <v>28859026.010000009</v>
      </c>
      <c r="D2647" s="180">
        <v>481767.84</v>
      </c>
      <c r="E2647" s="180">
        <v>1652106.58</v>
      </c>
      <c r="F2647" s="180">
        <v>0</v>
      </c>
      <c r="G2647" s="180">
        <v>0</v>
      </c>
      <c r="H2647" s="180">
        <v>0</v>
      </c>
    </row>
    <row r="2648" spans="1:8" x14ac:dyDescent="0.2">
      <c r="A2648" s="180" t="s">
        <v>49</v>
      </c>
      <c r="B2648" s="180" t="s">
        <v>376</v>
      </c>
      <c r="C2648" s="180"/>
      <c r="D2648" s="180"/>
      <c r="E2648" s="180"/>
      <c r="F2648" s="180"/>
      <c r="G2648" s="180"/>
      <c r="H2648" s="180"/>
    </row>
    <row r="2649" spans="1:8" x14ac:dyDescent="0.2">
      <c r="A2649" s="180" t="s">
        <v>49</v>
      </c>
      <c r="B2649" s="180" t="s">
        <v>377</v>
      </c>
      <c r="C2649" s="180">
        <v>15297500</v>
      </c>
      <c r="D2649" s="180">
        <v>345400</v>
      </c>
      <c r="E2649" s="180">
        <v>50000</v>
      </c>
      <c r="F2649" s="180">
        <v>0</v>
      </c>
      <c r="G2649" s="180">
        <v>0</v>
      </c>
      <c r="H2649" s="180">
        <v>0</v>
      </c>
    </row>
    <row r="2650" spans="1:8" x14ac:dyDescent="0.2">
      <c r="A2650" s="180" t="s">
        <v>49</v>
      </c>
      <c r="B2650" s="180" t="s">
        <v>352</v>
      </c>
      <c r="C2650" s="180">
        <v>527500</v>
      </c>
      <c r="D2650" s="180">
        <v>0</v>
      </c>
      <c r="E2650" s="180">
        <v>0</v>
      </c>
      <c r="F2650" s="180">
        <v>0</v>
      </c>
      <c r="G2650" s="180">
        <v>0</v>
      </c>
      <c r="H2650" s="180">
        <v>0</v>
      </c>
    </row>
    <row r="2651" spans="1:8" x14ac:dyDescent="0.2">
      <c r="A2651" s="180" t="s">
        <v>49</v>
      </c>
      <c r="B2651" s="180" t="s">
        <v>353</v>
      </c>
      <c r="C2651" s="180">
        <v>353425</v>
      </c>
      <c r="D2651" s="180">
        <v>0</v>
      </c>
      <c r="E2651" s="180">
        <v>0</v>
      </c>
      <c r="F2651" s="180">
        <v>0</v>
      </c>
      <c r="G2651" s="180">
        <v>0</v>
      </c>
      <c r="H2651" s="180">
        <v>0</v>
      </c>
    </row>
    <row r="2652" spans="1:8" x14ac:dyDescent="0.2">
      <c r="A2652" s="180" t="s">
        <v>49</v>
      </c>
      <c r="B2652" s="180" t="s">
        <v>354</v>
      </c>
      <c r="C2652" s="180">
        <v>411450</v>
      </c>
      <c r="D2652" s="180">
        <v>0</v>
      </c>
      <c r="E2652" s="180">
        <v>18500</v>
      </c>
      <c r="F2652" s="180">
        <v>0</v>
      </c>
      <c r="G2652" s="180">
        <v>0</v>
      </c>
      <c r="H2652" s="180">
        <v>0</v>
      </c>
    </row>
    <row r="2653" spans="1:8" x14ac:dyDescent="0.2">
      <c r="A2653" s="180" t="s">
        <v>49</v>
      </c>
      <c r="B2653" s="180" t="s">
        <v>408</v>
      </c>
      <c r="C2653" s="180">
        <v>1028625</v>
      </c>
      <c r="D2653" s="180">
        <v>0</v>
      </c>
      <c r="E2653" s="180">
        <v>0</v>
      </c>
      <c r="F2653" s="180">
        <v>0</v>
      </c>
      <c r="G2653" s="180">
        <v>0</v>
      </c>
      <c r="H2653" s="180">
        <v>0</v>
      </c>
    </row>
    <row r="2654" spans="1:8" x14ac:dyDescent="0.2">
      <c r="A2654" s="180" t="s">
        <v>49</v>
      </c>
      <c r="B2654" s="180" t="s">
        <v>423</v>
      </c>
      <c r="C2654" s="180">
        <v>411678</v>
      </c>
      <c r="D2654" s="180">
        <v>0</v>
      </c>
      <c r="E2654" s="180">
        <v>0</v>
      </c>
      <c r="F2654" s="180">
        <v>0</v>
      </c>
      <c r="G2654" s="180">
        <v>0</v>
      </c>
      <c r="H2654" s="180">
        <v>0</v>
      </c>
    </row>
    <row r="2655" spans="1:8" x14ac:dyDescent="0.2">
      <c r="A2655" s="180" t="s">
        <v>49</v>
      </c>
      <c r="B2655" s="180" t="s">
        <v>355</v>
      </c>
      <c r="C2655" s="180">
        <v>1556125</v>
      </c>
      <c r="D2655" s="180">
        <v>0</v>
      </c>
      <c r="E2655" s="180">
        <v>375000</v>
      </c>
      <c r="F2655" s="180">
        <v>0</v>
      </c>
      <c r="G2655" s="180">
        <v>0</v>
      </c>
      <c r="H2655" s="180">
        <v>0</v>
      </c>
    </row>
    <row r="2656" spans="1:8" x14ac:dyDescent="0.2">
      <c r="A2656" s="180" t="s">
        <v>49</v>
      </c>
      <c r="B2656" s="180" t="s">
        <v>356</v>
      </c>
      <c r="C2656" s="180">
        <v>1134125</v>
      </c>
      <c r="D2656" s="180">
        <v>0</v>
      </c>
      <c r="E2656" s="180">
        <v>95000</v>
      </c>
      <c r="F2656" s="180">
        <v>0</v>
      </c>
      <c r="G2656" s="180"/>
      <c r="H2656" s="180">
        <v>0</v>
      </c>
    </row>
    <row r="2657" spans="1:8" x14ac:dyDescent="0.2">
      <c r="A2657" s="180" t="s">
        <v>49</v>
      </c>
      <c r="B2657" s="180" t="s">
        <v>409</v>
      </c>
      <c r="C2657" s="180"/>
      <c r="D2657" s="180"/>
      <c r="E2657" s="180"/>
      <c r="F2657" s="180"/>
      <c r="G2657" s="180"/>
      <c r="H2657" s="180">
        <v>0</v>
      </c>
    </row>
    <row r="2658" spans="1:8" x14ac:dyDescent="0.2">
      <c r="A2658" s="180" t="s">
        <v>49</v>
      </c>
      <c r="B2658" s="180" t="s">
        <v>378</v>
      </c>
      <c r="C2658" s="180">
        <v>0</v>
      </c>
      <c r="D2658" s="180"/>
      <c r="E2658" s="180">
        <v>0</v>
      </c>
      <c r="F2658" s="180">
        <v>0</v>
      </c>
      <c r="G2658" s="180">
        <v>0</v>
      </c>
      <c r="H2658" s="180">
        <v>0</v>
      </c>
    </row>
    <row r="2659" spans="1:8" x14ac:dyDescent="0.2">
      <c r="A2659" s="180" t="s">
        <v>49</v>
      </c>
      <c r="B2659" s="180" t="s">
        <v>360</v>
      </c>
      <c r="C2659" s="180"/>
      <c r="D2659" s="180"/>
      <c r="E2659" s="180">
        <v>0</v>
      </c>
      <c r="F2659" s="180">
        <v>0</v>
      </c>
      <c r="G2659" s="180"/>
      <c r="H2659" s="180">
        <v>0</v>
      </c>
    </row>
    <row r="2660" spans="1:8" x14ac:dyDescent="0.2">
      <c r="A2660" s="180" t="s">
        <v>49</v>
      </c>
      <c r="B2660" s="180" t="s">
        <v>379</v>
      </c>
      <c r="C2660" s="180"/>
      <c r="D2660" s="180"/>
      <c r="E2660" s="180"/>
      <c r="F2660" s="180"/>
      <c r="G2660" s="180"/>
      <c r="H2660" s="180"/>
    </row>
    <row r="2661" spans="1:8" x14ac:dyDescent="0.2">
      <c r="A2661" s="180" t="s">
        <v>49</v>
      </c>
      <c r="B2661" s="180" t="s">
        <v>362</v>
      </c>
      <c r="C2661" s="180">
        <v>899553</v>
      </c>
      <c r="D2661" s="180"/>
      <c r="E2661" s="180"/>
      <c r="F2661" s="180"/>
      <c r="G2661" s="180"/>
      <c r="H2661" s="180"/>
    </row>
    <row r="2662" spans="1:8" x14ac:dyDescent="0.2">
      <c r="A2662" s="180" t="s">
        <v>49</v>
      </c>
      <c r="B2662" s="180" t="s">
        <v>365</v>
      </c>
      <c r="C2662" s="180">
        <v>21619981</v>
      </c>
      <c r="D2662" s="180">
        <v>345400</v>
      </c>
      <c r="E2662" s="180">
        <v>538500</v>
      </c>
      <c r="F2662" s="180">
        <v>0</v>
      </c>
      <c r="G2662" s="180">
        <v>0</v>
      </c>
      <c r="H2662" s="180">
        <v>0</v>
      </c>
    </row>
    <row r="2663" spans="1:8" x14ac:dyDescent="0.2">
      <c r="A2663" s="180" t="s">
        <v>49</v>
      </c>
      <c r="B2663" s="180" t="s">
        <v>447</v>
      </c>
      <c r="C2663" s="180">
        <v>0</v>
      </c>
      <c r="D2663" s="180">
        <v>0</v>
      </c>
      <c r="E2663" s="180">
        <v>0</v>
      </c>
      <c r="F2663" s="180">
        <v>0</v>
      </c>
      <c r="G2663" s="180">
        <v>0</v>
      </c>
      <c r="H2663" s="180">
        <v>0</v>
      </c>
    </row>
    <row r="2664" spans="1:8" x14ac:dyDescent="0.2">
      <c r="A2664" s="180" t="s">
        <v>49</v>
      </c>
      <c r="B2664" s="180" t="s">
        <v>366</v>
      </c>
      <c r="C2664" s="180">
        <v>21619981</v>
      </c>
      <c r="D2664" s="180">
        <v>345400</v>
      </c>
      <c r="E2664" s="180">
        <v>538500</v>
      </c>
      <c r="F2664" s="180">
        <v>0</v>
      </c>
      <c r="G2664" s="180">
        <v>0</v>
      </c>
      <c r="H2664" s="180">
        <v>0</v>
      </c>
    </row>
    <row r="2665" spans="1:8" x14ac:dyDescent="0.2">
      <c r="A2665" s="180" t="s">
        <v>49</v>
      </c>
      <c r="B2665" s="180" t="s">
        <v>367</v>
      </c>
      <c r="C2665" s="180">
        <v>7239045.01000001</v>
      </c>
      <c r="D2665" s="180">
        <v>136367.84000000003</v>
      </c>
      <c r="E2665" s="180">
        <v>1113606.58</v>
      </c>
      <c r="F2665" s="180">
        <v>0</v>
      </c>
      <c r="G2665" s="180">
        <v>0</v>
      </c>
      <c r="H2665" s="180">
        <v>0</v>
      </c>
    </row>
    <row r="2666" spans="1:8" x14ac:dyDescent="0.2">
      <c r="A2666" s="180" t="s">
        <v>49</v>
      </c>
      <c r="B2666" s="180" t="s">
        <v>368</v>
      </c>
      <c r="C2666" s="180">
        <v>28859026.010000009</v>
      </c>
      <c r="D2666" s="180">
        <v>481767.84</v>
      </c>
      <c r="E2666" s="180">
        <v>1652106.58</v>
      </c>
      <c r="F2666" s="180">
        <v>0</v>
      </c>
      <c r="G2666" s="180">
        <v>0</v>
      </c>
      <c r="H2666" s="180">
        <v>0</v>
      </c>
    </row>
    <row r="2667" spans="1:8" x14ac:dyDescent="0.2">
      <c r="A2667" s="180" t="s">
        <v>50</v>
      </c>
      <c r="B2667" s="180" t="s">
        <v>333</v>
      </c>
      <c r="C2667" s="180">
        <v>22391436</v>
      </c>
      <c r="D2667" s="180"/>
      <c r="E2667" s="180">
        <v>498024</v>
      </c>
      <c r="F2667" s="180">
        <v>0</v>
      </c>
      <c r="G2667" s="180">
        <v>0</v>
      </c>
      <c r="H2667" s="180">
        <v>0</v>
      </c>
    </row>
    <row r="2668" spans="1:8" x14ac:dyDescent="0.2">
      <c r="A2668" s="180" t="s">
        <v>50</v>
      </c>
      <c r="B2668" s="180" t="s">
        <v>334</v>
      </c>
      <c r="C2668" s="180">
        <v>88413</v>
      </c>
      <c r="D2668" s="180"/>
      <c r="E2668" s="180">
        <v>1976</v>
      </c>
      <c r="F2668" s="180">
        <v>0</v>
      </c>
      <c r="G2668" s="180">
        <v>0</v>
      </c>
      <c r="H2668" s="180">
        <v>0</v>
      </c>
    </row>
    <row r="2669" spans="1:8" x14ac:dyDescent="0.2">
      <c r="A2669" s="180" t="s">
        <v>50</v>
      </c>
      <c r="B2669" s="180" t="s">
        <v>335</v>
      </c>
      <c r="C2669" s="180">
        <v>0</v>
      </c>
      <c r="D2669" s="180"/>
      <c r="E2669" s="180"/>
      <c r="F2669" s="180"/>
      <c r="G2669" s="180"/>
      <c r="H2669" s="180"/>
    </row>
    <row r="2670" spans="1:8" x14ac:dyDescent="0.2">
      <c r="A2670" s="180" t="s">
        <v>50</v>
      </c>
      <c r="B2670" s="180" t="s">
        <v>336</v>
      </c>
      <c r="C2670" s="180">
        <v>2849095</v>
      </c>
      <c r="D2670" s="180"/>
      <c r="E2670" s="180"/>
      <c r="F2670" s="180"/>
      <c r="G2670" s="180"/>
      <c r="H2670" s="180"/>
    </row>
    <row r="2671" spans="1:8" x14ac:dyDescent="0.2">
      <c r="A2671" s="180" t="s">
        <v>50</v>
      </c>
      <c r="B2671" s="180" t="s">
        <v>337</v>
      </c>
      <c r="C2671" s="180">
        <v>100000</v>
      </c>
      <c r="D2671" s="180"/>
      <c r="E2671" s="180">
        <v>7500</v>
      </c>
      <c r="F2671" s="180"/>
      <c r="G2671" s="180"/>
      <c r="H2671" s="180"/>
    </row>
    <row r="2672" spans="1:8" x14ac:dyDescent="0.2">
      <c r="A2672" s="180" t="s">
        <v>50</v>
      </c>
      <c r="B2672" s="180" t="s">
        <v>338</v>
      </c>
      <c r="C2672" s="180"/>
      <c r="D2672" s="180"/>
      <c r="E2672" s="180"/>
      <c r="F2672" s="180"/>
      <c r="G2672" s="180"/>
      <c r="H2672" s="180"/>
    </row>
    <row r="2673" spans="1:8" x14ac:dyDescent="0.2">
      <c r="A2673" s="180" t="s">
        <v>50</v>
      </c>
      <c r="B2673" s="180" t="s">
        <v>339</v>
      </c>
      <c r="C2673" s="180">
        <v>214492</v>
      </c>
      <c r="D2673" s="180">
        <v>1008230</v>
      </c>
      <c r="E2673" s="180"/>
      <c r="F2673" s="180"/>
      <c r="G2673" s="180"/>
      <c r="H2673" s="180"/>
    </row>
    <row r="2674" spans="1:8" x14ac:dyDescent="0.2">
      <c r="A2674" s="180" t="s">
        <v>50</v>
      </c>
      <c r="B2674" s="180" t="s">
        <v>340</v>
      </c>
      <c r="C2674" s="180">
        <v>255635</v>
      </c>
      <c r="D2674" s="180"/>
      <c r="E2674" s="180">
        <v>32500</v>
      </c>
      <c r="F2674" s="180"/>
      <c r="G2674" s="180">
        <v>55000</v>
      </c>
      <c r="H2674" s="180"/>
    </row>
    <row r="2675" spans="1:8" x14ac:dyDescent="0.2">
      <c r="A2675" s="180" t="s">
        <v>50</v>
      </c>
      <c r="B2675" s="180" t="s">
        <v>341</v>
      </c>
      <c r="C2675" s="180"/>
      <c r="D2675" s="180"/>
      <c r="E2675" s="180"/>
      <c r="F2675" s="180"/>
      <c r="G2675" s="180"/>
      <c r="H2675" s="180"/>
    </row>
    <row r="2676" spans="1:8" x14ac:dyDescent="0.2">
      <c r="A2676" s="180" t="s">
        <v>50</v>
      </c>
      <c r="B2676" s="180" t="s">
        <v>342</v>
      </c>
      <c r="C2676" s="180">
        <v>33082067</v>
      </c>
      <c r="D2676" s="180"/>
      <c r="E2676" s="180"/>
      <c r="F2676" s="180"/>
      <c r="G2676" s="180"/>
      <c r="H2676" s="180"/>
    </row>
    <row r="2677" spans="1:8" x14ac:dyDescent="0.2">
      <c r="A2677" s="180" t="s">
        <v>50</v>
      </c>
      <c r="B2677" s="180" t="s">
        <v>343</v>
      </c>
      <c r="C2677" s="180">
        <v>132682</v>
      </c>
      <c r="D2677" s="180"/>
      <c r="E2677" s="180"/>
      <c r="F2677" s="180"/>
      <c r="G2677" s="180"/>
      <c r="H2677" s="180"/>
    </row>
    <row r="2678" spans="1:8" x14ac:dyDescent="0.2">
      <c r="A2678" s="180" t="s">
        <v>50</v>
      </c>
      <c r="B2678" s="180" t="s">
        <v>344</v>
      </c>
      <c r="C2678" s="180">
        <v>214292</v>
      </c>
      <c r="D2678" s="180"/>
      <c r="E2678" s="180">
        <v>250</v>
      </c>
      <c r="F2678" s="180"/>
      <c r="G2678" s="180"/>
      <c r="H2678" s="180"/>
    </row>
    <row r="2679" spans="1:8" x14ac:dyDescent="0.2">
      <c r="A2679" s="180" t="s">
        <v>50</v>
      </c>
      <c r="B2679" s="180" t="s">
        <v>475</v>
      </c>
      <c r="C2679" s="180">
        <v>570721</v>
      </c>
      <c r="D2679" s="180"/>
      <c r="E2679" s="180">
        <v>12607</v>
      </c>
      <c r="F2679" s="180">
        <v>0</v>
      </c>
      <c r="G2679" s="180">
        <v>0</v>
      </c>
      <c r="H2679" s="180">
        <v>0</v>
      </c>
    </row>
    <row r="2680" spans="1:8" x14ac:dyDescent="0.2">
      <c r="A2680" s="180" t="s">
        <v>50</v>
      </c>
      <c r="B2680" s="180" t="s">
        <v>332</v>
      </c>
      <c r="C2680" s="180">
        <v>514329</v>
      </c>
      <c r="D2680" s="180"/>
      <c r="E2680" s="180"/>
      <c r="F2680" s="180"/>
      <c r="G2680" s="180"/>
      <c r="H2680" s="180"/>
    </row>
    <row r="2681" spans="1:8" x14ac:dyDescent="0.2">
      <c r="A2681" s="180" t="s">
        <v>50</v>
      </c>
      <c r="B2681" s="180" t="s">
        <v>407</v>
      </c>
      <c r="C2681" s="180">
        <v>1559234</v>
      </c>
      <c r="D2681" s="180"/>
      <c r="E2681" s="180"/>
      <c r="F2681" s="180"/>
      <c r="G2681" s="180"/>
      <c r="H2681" s="180"/>
    </row>
    <row r="2682" spans="1:8" x14ac:dyDescent="0.2">
      <c r="A2682" s="180" t="s">
        <v>50</v>
      </c>
      <c r="B2682" s="180" t="s">
        <v>345</v>
      </c>
      <c r="C2682" s="180">
        <v>61972396</v>
      </c>
      <c r="D2682" s="180">
        <v>1008230</v>
      </c>
      <c r="E2682" s="180">
        <v>552857</v>
      </c>
      <c r="F2682" s="180">
        <v>0</v>
      </c>
      <c r="G2682" s="180">
        <v>55000</v>
      </c>
      <c r="H2682" s="180">
        <v>0</v>
      </c>
    </row>
    <row r="2683" spans="1:8" x14ac:dyDescent="0.2">
      <c r="A2683" s="180" t="s">
        <v>50</v>
      </c>
      <c r="B2683" s="180" t="s">
        <v>346</v>
      </c>
      <c r="C2683" s="180"/>
      <c r="D2683" s="180"/>
      <c r="E2683" s="180"/>
      <c r="F2683" s="180"/>
      <c r="G2683" s="180"/>
      <c r="H2683" s="180"/>
    </row>
    <row r="2684" spans="1:8" x14ac:dyDescent="0.2">
      <c r="A2684" s="180" t="s">
        <v>50</v>
      </c>
      <c r="B2684" s="180" t="s">
        <v>446</v>
      </c>
      <c r="C2684" s="180">
        <v>106493</v>
      </c>
      <c r="D2684" s="180"/>
      <c r="E2684" s="180"/>
      <c r="F2684" s="180"/>
      <c r="G2684" s="180"/>
      <c r="H2684" s="180"/>
    </row>
    <row r="2685" spans="1:8" x14ac:dyDescent="0.2">
      <c r="A2685" s="180" t="s">
        <v>50</v>
      </c>
      <c r="B2685" s="180" t="s">
        <v>347</v>
      </c>
      <c r="C2685" s="180">
        <v>30000</v>
      </c>
      <c r="D2685" s="180"/>
      <c r="E2685" s="180"/>
      <c r="F2685" s="180"/>
      <c r="G2685" s="180"/>
      <c r="H2685" s="180"/>
    </row>
    <row r="2686" spans="1:8" x14ac:dyDescent="0.2">
      <c r="A2686" s="180" t="s">
        <v>50</v>
      </c>
      <c r="B2686" s="180" t="s">
        <v>348</v>
      </c>
      <c r="C2686" s="180">
        <v>62108889</v>
      </c>
      <c r="D2686" s="180">
        <v>1008230</v>
      </c>
      <c r="E2686" s="180">
        <v>552857</v>
      </c>
      <c r="F2686" s="180">
        <v>0</v>
      </c>
      <c r="G2686" s="180">
        <v>55000</v>
      </c>
      <c r="H2686" s="180">
        <v>0</v>
      </c>
    </row>
    <row r="2687" spans="1:8" x14ac:dyDescent="0.2">
      <c r="A2687" s="180" t="s">
        <v>50</v>
      </c>
      <c r="B2687" s="180" t="s">
        <v>349</v>
      </c>
      <c r="C2687" s="180">
        <v>3331076.5399999991</v>
      </c>
      <c r="D2687" s="180">
        <v>244266.65000000017</v>
      </c>
      <c r="E2687" s="180">
        <v>920837.68</v>
      </c>
      <c r="F2687" s="180">
        <v>0</v>
      </c>
      <c r="G2687" s="180">
        <v>0</v>
      </c>
      <c r="H2687" s="180">
        <v>0</v>
      </c>
    </row>
    <row r="2688" spans="1:8" x14ac:dyDescent="0.2">
      <c r="A2688" s="180" t="s">
        <v>50</v>
      </c>
      <c r="B2688" s="180" t="s">
        <v>350</v>
      </c>
      <c r="C2688" s="180">
        <v>65439965.539999999</v>
      </c>
      <c r="D2688" s="180">
        <v>1252496.6499999999</v>
      </c>
      <c r="E2688" s="180">
        <v>1473694.68</v>
      </c>
      <c r="F2688" s="180">
        <v>0</v>
      </c>
      <c r="G2688" s="180">
        <v>55000</v>
      </c>
      <c r="H2688" s="180">
        <v>0</v>
      </c>
    </row>
    <row r="2689" spans="1:8" x14ac:dyDescent="0.2">
      <c r="A2689" s="180" t="s">
        <v>50</v>
      </c>
      <c r="B2689" s="180" t="s">
        <v>376</v>
      </c>
      <c r="C2689" s="180"/>
      <c r="D2689" s="180"/>
      <c r="E2689" s="180"/>
      <c r="F2689" s="180"/>
      <c r="G2689" s="180"/>
      <c r="H2689" s="180"/>
    </row>
    <row r="2690" spans="1:8" x14ac:dyDescent="0.2">
      <c r="A2690" s="180" t="s">
        <v>50</v>
      </c>
      <c r="B2690" s="180" t="s">
        <v>377</v>
      </c>
      <c r="C2690" s="180">
        <v>42770440</v>
      </c>
      <c r="D2690" s="180">
        <v>1193043</v>
      </c>
      <c r="E2690" s="180">
        <v>215721</v>
      </c>
      <c r="F2690" s="180"/>
      <c r="G2690" s="180">
        <v>55000</v>
      </c>
      <c r="H2690" s="180"/>
    </row>
    <row r="2691" spans="1:8" x14ac:dyDescent="0.2">
      <c r="A2691" s="180" t="s">
        <v>50</v>
      </c>
      <c r="B2691" s="180" t="s">
        <v>352</v>
      </c>
      <c r="C2691" s="180">
        <v>2125651</v>
      </c>
      <c r="D2691" s="180"/>
      <c r="E2691" s="180"/>
      <c r="F2691" s="180"/>
      <c r="G2691" s="180"/>
      <c r="H2691" s="180"/>
    </row>
    <row r="2692" spans="1:8" x14ac:dyDescent="0.2">
      <c r="A2692" s="180" t="s">
        <v>50</v>
      </c>
      <c r="B2692" s="180" t="s">
        <v>353</v>
      </c>
      <c r="C2692" s="180">
        <v>2285111</v>
      </c>
      <c r="D2692" s="180"/>
      <c r="E2692" s="180"/>
      <c r="F2692" s="180"/>
      <c r="G2692" s="180"/>
      <c r="H2692" s="180"/>
    </row>
    <row r="2693" spans="1:8" x14ac:dyDescent="0.2">
      <c r="A2693" s="180" t="s">
        <v>50</v>
      </c>
      <c r="B2693" s="180" t="s">
        <v>354</v>
      </c>
      <c r="C2693" s="180">
        <v>1157518</v>
      </c>
      <c r="D2693" s="180"/>
      <c r="E2693" s="180">
        <v>29914</v>
      </c>
      <c r="F2693" s="180"/>
      <c r="G2693" s="180"/>
      <c r="H2693" s="180"/>
    </row>
    <row r="2694" spans="1:8" x14ac:dyDescent="0.2">
      <c r="A2694" s="180" t="s">
        <v>50</v>
      </c>
      <c r="B2694" s="180" t="s">
        <v>408</v>
      </c>
      <c r="C2694" s="180">
        <v>3855653</v>
      </c>
      <c r="D2694" s="180"/>
      <c r="E2694" s="180"/>
      <c r="F2694" s="180"/>
      <c r="G2694" s="180"/>
      <c r="H2694" s="180"/>
    </row>
    <row r="2695" spans="1:8" x14ac:dyDescent="0.2">
      <c r="A2695" s="180" t="s">
        <v>50</v>
      </c>
      <c r="B2695" s="180" t="s">
        <v>423</v>
      </c>
      <c r="C2695" s="180">
        <v>1389180</v>
      </c>
      <c r="D2695" s="180"/>
      <c r="E2695" s="180">
        <v>6363</v>
      </c>
      <c r="F2695" s="180"/>
      <c r="G2695" s="180"/>
      <c r="H2695" s="180"/>
    </row>
    <row r="2696" spans="1:8" x14ac:dyDescent="0.2">
      <c r="A2696" s="180" t="s">
        <v>50</v>
      </c>
      <c r="B2696" s="180" t="s">
        <v>355</v>
      </c>
      <c r="C2696" s="180">
        <v>4774140</v>
      </c>
      <c r="D2696" s="180"/>
      <c r="E2696" s="180">
        <v>411700</v>
      </c>
      <c r="F2696" s="180"/>
      <c r="G2696" s="180"/>
      <c r="H2696" s="180"/>
    </row>
    <row r="2697" spans="1:8" x14ac:dyDescent="0.2">
      <c r="A2697" s="180" t="s">
        <v>50</v>
      </c>
      <c r="B2697" s="180" t="s">
        <v>356</v>
      </c>
      <c r="C2697" s="180">
        <v>1704414</v>
      </c>
      <c r="D2697" s="180"/>
      <c r="E2697" s="180">
        <v>94557</v>
      </c>
      <c r="F2697" s="180"/>
      <c r="G2697" s="180"/>
      <c r="H2697" s="180"/>
    </row>
    <row r="2698" spans="1:8" x14ac:dyDescent="0.2">
      <c r="A2698" s="180" t="s">
        <v>50</v>
      </c>
      <c r="B2698" s="180" t="s">
        <v>409</v>
      </c>
      <c r="C2698" s="180"/>
      <c r="D2698" s="180"/>
      <c r="E2698" s="180"/>
      <c r="F2698" s="180"/>
      <c r="G2698" s="180"/>
      <c r="H2698" s="180"/>
    </row>
    <row r="2699" spans="1:8" x14ac:dyDescent="0.2">
      <c r="A2699" s="180" t="s">
        <v>50</v>
      </c>
      <c r="B2699" s="180" t="s">
        <v>378</v>
      </c>
      <c r="C2699" s="180"/>
      <c r="D2699" s="180"/>
      <c r="E2699" s="180">
        <v>38902</v>
      </c>
      <c r="F2699" s="180"/>
      <c r="G2699" s="180"/>
      <c r="H2699" s="180"/>
    </row>
    <row r="2700" spans="1:8" x14ac:dyDescent="0.2">
      <c r="A2700" s="180" t="s">
        <v>50</v>
      </c>
      <c r="B2700" s="180" t="s">
        <v>360</v>
      </c>
      <c r="C2700" s="180"/>
      <c r="D2700" s="180"/>
      <c r="E2700" s="180"/>
      <c r="F2700" s="180"/>
      <c r="G2700" s="180"/>
      <c r="H2700" s="180"/>
    </row>
    <row r="2701" spans="1:8" x14ac:dyDescent="0.2">
      <c r="A2701" s="180" t="s">
        <v>50</v>
      </c>
      <c r="B2701" s="180" t="s">
        <v>379</v>
      </c>
      <c r="C2701" s="180"/>
      <c r="D2701" s="180"/>
      <c r="E2701" s="180"/>
      <c r="F2701" s="180"/>
      <c r="G2701" s="180"/>
      <c r="H2701" s="180"/>
    </row>
    <row r="2702" spans="1:8" x14ac:dyDescent="0.2">
      <c r="A2702" s="180" t="s">
        <v>50</v>
      </c>
      <c r="B2702" s="180" t="s">
        <v>362</v>
      </c>
      <c r="C2702" s="180">
        <v>2656071</v>
      </c>
      <c r="D2702" s="180"/>
      <c r="E2702" s="180"/>
      <c r="F2702" s="180"/>
      <c r="G2702" s="180"/>
      <c r="H2702" s="180"/>
    </row>
    <row r="2703" spans="1:8" x14ac:dyDescent="0.2">
      <c r="A2703" s="180" t="s">
        <v>50</v>
      </c>
      <c r="B2703" s="180" t="s">
        <v>365</v>
      </c>
      <c r="C2703" s="180">
        <v>62718178</v>
      </c>
      <c r="D2703" s="180">
        <v>1193043</v>
      </c>
      <c r="E2703" s="180">
        <v>797157</v>
      </c>
      <c r="F2703" s="180">
        <v>0</v>
      </c>
      <c r="G2703" s="180">
        <v>55000</v>
      </c>
      <c r="H2703" s="180">
        <v>0</v>
      </c>
    </row>
    <row r="2704" spans="1:8" x14ac:dyDescent="0.2">
      <c r="A2704" s="180" t="s">
        <v>50</v>
      </c>
      <c r="B2704" s="180" t="s">
        <v>447</v>
      </c>
      <c r="C2704" s="180"/>
      <c r="D2704" s="180"/>
      <c r="E2704" s="180">
        <v>20000</v>
      </c>
      <c r="F2704" s="180"/>
      <c r="G2704" s="180"/>
      <c r="H2704" s="180"/>
    </row>
    <row r="2705" spans="1:8" x14ac:dyDescent="0.2">
      <c r="A2705" s="180" t="s">
        <v>50</v>
      </c>
      <c r="B2705" s="180" t="s">
        <v>366</v>
      </c>
      <c r="C2705" s="180">
        <v>62718178</v>
      </c>
      <c r="D2705" s="180">
        <v>1193043</v>
      </c>
      <c r="E2705" s="180">
        <v>817157</v>
      </c>
      <c r="F2705" s="180">
        <v>0</v>
      </c>
      <c r="G2705" s="180">
        <v>55000</v>
      </c>
      <c r="H2705" s="180">
        <v>0</v>
      </c>
    </row>
    <row r="2706" spans="1:8" x14ac:dyDescent="0.2">
      <c r="A2706" s="180" t="s">
        <v>50</v>
      </c>
      <c r="B2706" s="180" t="s">
        <v>367</v>
      </c>
      <c r="C2706" s="180">
        <v>2721787.5399999991</v>
      </c>
      <c r="D2706" s="180">
        <v>59453.65000000014</v>
      </c>
      <c r="E2706" s="180">
        <v>656537.67999999993</v>
      </c>
      <c r="F2706" s="180">
        <v>0</v>
      </c>
      <c r="G2706" s="180">
        <v>0</v>
      </c>
      <c r="H2706" s="180">
        <v>0</v>
      </c>
    </row>
    <row r="2707" spans="1:8" x14ac:dyDescent="0.2">
      <c r="A2707" s="180" t="s">
        <v>50</v>
      </c>
      <c r="B2707" s="180" t="s">
        <v>368</v>
      </c>
      <c r="C2707" s="180">
        <v>65439965.539999999</v>
      </c>
      <c r="D2707" s="180">
        <v>1252496.6499999999</v>
      </c>
      <c r="E2707" s="180">
        <v>1473694.68</v>
      </c>
      <c r="F2707" s="180">
        <v>0</v>
      </c>
      <c r="G2707" s="180">
        <v>55000</v>
      </c>
      <c r="H2707" s="180">
        <v>0</v>
      </c>
    </row>
    <row r="2708" spans="1:8" x14ac:dyDescent="0.2">
      <c r="A2708" s="180" t="s">
        <v>51</v>
      </c>
      <c r="B2708" s="180" t="s">
        <v>333</v>
      </c>
      <c r="C2708" s="180">
        <v>62604556</v>
      </c>
      <c r="D2708" s="180"/>
      <c r="E2708" s="180">
        <v>7285143</v>
      </c>
      <c r="F2708" s="180">
        <v>0</v>
      </c>
      <c r="G2708" s="180">
        <v>0</v>
      </c>
      <c r="H2708" s="180">
        <v>0</v>
      </c>
    </row>
    <row r="2709" spans="1:8" x14ac:dyDescent="0.2">
      <c r="A2709" s="180" t="s">
        <v>51</v>
      </c>
      <c r="B2709" s="180" t="s">
        <v>334</v>
      </c>
      <c r="C2709" s="180">
        <v>2575161</v>
      </c>
      <c r="D2709" s="180"/>
      <c r="E2709" s="180">
        <v>299857</v>
      </c>
      <c r="F2709" s="180">
        <v>0</v>
      </c>
      <c r="G2709" s="180">
        <v>0</v>
      </c>
      <c r="H2709" s="180">
        <v>0</v>
      </c>
    </row>
    <row r="2710" spans="1:8" x14ac:dyDescent="0.2">
      <c r="A2710" s="180" t="s">
        <v>51</v>
      </c>
      <c r="B2710" s="180" t="s">
        <v>335</v>
      </c>
      <c r="C2710" s="180">
        <v>7310683</v>
      </c>
      <c r="D2710" s="180"/>
      <c r="E2710" s="180"/>
      <c r="F2710" s="180"/>
      <c r="G2710" s="180"/>
      <c r="H2710" s="180"/>
    </row>
    <row r="2711" spans="1:8" x14ac:dyDescent="0.2">
      <c r="A2711" s="180" t="s">
        <v>51</v>
      </c>
      <c r="B2711" s="180" t="s">
        <v>336</v>
      </c>
      <c r="C2711" s="180">
        <v>5354500</v>
      </c>
      <c r="D2711" s="180">
        <v>0</v>
      </c>
      <c r="E2711" s="180"/>
      <c r="F2711" s="180"/>
      <c r="G2711" s="180"/>
      <c r="H2711" s="180"/>
    </row>
    <row r="2712" spans="1:8" x14ac:dyDescent="0.2">
      <c r="A2712" s="180" t="s">
        <v>51</v>
      </c>
      <c r="B2712" s="180" t="s">
        <v>337</v>
      </c>
      <c r="C2712" s="180">
        <v>447023</v>
      </c>
      <c r="D2712" s="180">
        <v>5000</v>
      </c>
      <c r="E2712" s="180">
        <v>65066</v>
      </c>
      <c r="F2712" s="180"/>
      <c r="G2712" s="180"/>
      <c r="H2712" s="180"/>
    </row>
    <row r="2713" spans="1:8" x14ac:dyDescent="0.2">
      <c r="A2713" s="180" t="s">
        <v>51</v>
      </c>
      <c r="B2713" s="180" t="s">
        <v>338</v>
      </c>
      <c r="C2713" s="180"/>
      <c r="D2713" s="180"/>
      <c r="E2713" s="180"/>
      <c r="F2713" s="180"/>
      <c r="G2713" s="180"/>
      <c r="H2713" s="180"/>
    </row>
    <row r="2714" spans="1:8" x14ac:dyDescent="0.2">
      <c r="A2714" s="180" t="s">
        <v>51</v>
      </c>
      <c r="B2714" s="180" t="s">
        <v>339</v>
      </c>
      <c r="C2714" s="180">
        <v>409808</v>
      </c>
      <c r="D2714" s="180">
        <v>4300000</v>
      </c>
      <c r="E2714" s="180"/>
      <c r="F2714" s="180"/>
      <c r="G2714" s="180"/>
      <c r="H2714" s="180"/>
    </row>
    <row r="2715" spans="1:8" x14ac:dyDescent="0.2">
      <c r="A2715" s="180" t="s">
        <v>51</v>
      </c>
      <c r="B2715" s="180" t="s">
        <v>340</v>
      </c>
      <c r="C2715" s="180">
        <v>3412974</v>
      </c>
      <c r="D2715" s="180">
        <v>0</v>
      </c>
      <c r="E2715" s="180">
        <v>185500</v>
      </c>
      <c r="F2715" s="180"/>
      <c r="G2715" s="180"/>
      <c r="H2715" s="180"/>
    </row>
    <row r="2716" spans="1:8" x14ac:dyDescent="0.2">
      <c r="A2716" s="180" t="s">
        <v>51</v>
      </c>
      <c r="B2716" s="180" t="s">
        <v>341</v>
      </c>
      <c r="C2716" s="180">
        <v>0</v>
      </c>
      <c r="D2716" s="180">
        <v>0</v>
      </c>
      <c r="E2716" s="180">
        <v>0</v>
      </c>
      <c r="F2716" s="180"/>
      <c r="G2716" s="180"/>
      <c r="H2716" s="180"/>
    </row>
    <row r="2717" spans="1:8" x14ac:dyDescent="0.2">
      <c r="A2717" s="180" t="s">
        <v>51</v>
      </c>
      <c r="B2717" s="180" t="s">
        <v>342</v>
      </c>
      <c r="C2717" s="180">
        <v>115465124</v>
      </c>
      <c r="D2717" s="180"/>
      <c r="E2717" s="180"/>
      <c r="F2717" s="180"/>
      <c r="G2717" s="180"/>
      <c r="H2717" s="180"/>
    </row>
    <row r="2718" spans="1:8" x14ac:dyDescent="0.2">
      <c r="A2718" s="180" t="s">
        <v>51</v>
      </c>
      <c r="B2718" s="180" t="s">
        <v>343</v>
      </c>
      <c r="C2718" s="180">
        <v>508076</v>
      </c>
      <c r="D2718" s="180"/>
      <c r="E2718" s="180"/>
      <c r="F2718" s="180"/>
      <c r="G2718" s="180"/>
      <c r="H2718" s="180"/>
    </row>
    <row r="2719" spans="1:8" x14ac:dyDescent="0.2">
      <c r="A2719" s="180" t="s">
        <v>51</v>
      </c>
      <c r="B2719" s="180" t="s">
        <v>344</v>
      </c>
      <c r="C2719" s="180">
        <v>2028664</v>
      </c>
      <c r="D2719" s="180"/>
      <c r="E2719" s="180">
        <v>5000</v>
      </c>
      <c r="F2719" s="180"/>
      <c r="G2719" s="180"/>
      <c r="H2719" s="180"/>
    </row>
    <row r="2720" spans="1:8" x14ac:dyDescent="0.2">
      <c r="A2720" s="180" t="s">
        <v>51</v>
      </c>
      <c r="B2720" s="180" t="s">
        <v>475</v>
      </c>
      <c r="C2720" s="180">
        <v>2261080</v>
      </c>
      <c r="D2720" s="180"/>
      <c r="E2720" s="180">
        <v>263305</v>
      </c>
      <c r="F2720" s="180">
        <v>0</v>
      </c>
      <c r="G2720" s="180">
        <v>0</v>
      </c>
      <c r="H2720" s="180">
        <v>0</v>
      </c>
    </row>
    <row r="2721" spans="1:8" x14ac:dyDescent="0.2">
      <c r="A2721" s="180" t="s">
        <v>51</v>
      </c>
      <c r="B2721" s="180" t="s">
        <v>332</v>
      </c>
      <c r="C2721" s="180">
        <v>5081471</v>
      </c>
      <c r="D2721" s="180"/>
      <c r="E2721" s="180"/>
      <c r="F2721" s="180"/>
      <c r="G2721" s="180"/>
      <c r="H2721" s="180"/>
    </row>
    <row r="2722" spans="1:8" x14ac:dyDescent="0.2">
      <c r="A2722" s="180" t="s">
        <v>51</v>
      </c>
      <c r="B2722" s="180" t="s">
        <v>407</v>
      </c>
      <c r="C2722" s="180">
        <v>6726550</v>
      </c>
      <c r="D2722" s="180"/>
      <c r="E2722" s="180">
        <v>0</v>
      </c>
      <c r="F2722" s="180"/>
      <c r="G2722" s="180"/>
      <c r="H2722" s="180"/>
    </row>
    <row r="2723" spans="1:8" x14ac:dyDescent="0.2">
      <c r="A2723" s="180" t="s">
        <v>51</v>
      </c>
      <c r="B2723" s="180" t="s">
        <v>345</v>
      </c>
      <c r="C2723" s="180">
        <v>214185670</v>
      </c>
      <c r="D2723" s="180">
        <v>4305000</v>
      </c>
      <c r="E2723" s="180">
        <v>8103871</v>
      </c>
      <c r="F2723" s="180">
        <v>0</v>
      </c>
      <c r="G2723" s="180">
        <v>0</v>
      </c>
      <c r="H2723" s="180">
        <v>0</v>
      </c>
    </row>
    <row r="2724" spans="1:8" x14ac:dyDescent="0.2">
      <c r="A2724" s="180" t="s">
        <v>51</v>
      </c>
      <c r="B2724" s="180" t="s">
        <v>346</v>
      </c>
      <c r="C2724" s="180"/>
      <c r="D2724" s="180"/>
      <c r="E2724" s="180"/>
      <c r="F2724" s="180"/>
      <c r="G2724" s="180"/>
      <c r="H2724" s="180"/>
    </row>
    <row r="2725" spans="1:8" x14ac:dyDescent="0.2">
      <c r="A2725" s="180" t="s">
        <v>51</v>
      </c>
      <c r="B2725" s="180" t="s">
        <v>446</v>
      </c>
      <c r="C2725" s="180">
        <v>2826002</v>
      </c>
      <c r="D2725" s="180">
        <v>0</v>
      </c>
      <c r="E2725" s="180">
        <v>0</v>
      </c>
      <c r="F2725" s="180"/>
      <c r="G2725" s="180"/>
      <c r="H2725" s="180"/>
    </row>
    <row r="2726" spans="1:8" x14ac:dyDescent="0.2">
      <c r="A2726" s="180" t="s">
        <v>51</v>
      </c>
      <c r="B2726" s="180" t="s">
        <v>347</v>
      </c>
      <c r="C2726" s="180">
        <v>20000</v>
      </c>
      <c r="D2726" s="180">
        <v>0</v>
      </c>
      <c r="E2726" s="180"/>
      <c r="F2726" s="180"/>
      <c r="G2726" s="180"/>
      <c r="H2726" s="180"/>
    </row>
    <row r="2727" spans="1:8" x14ac:dyDescent="0.2">
      <c r="A2727" s="180" t="s">
        <v>51</v>
      </c>
      <c r="B2727" s="180" t="s">
        <v>348</v>
      </c>
      <c r="C2727" s="180">
        <v>217031672</v>
      </c>
      <c r="D2727" s="180">
        <v>4305000</v>
      </c>
      <c r="E2727" s="180">
        <v>8103871</v>
      </c>
      <c r="F2727" s="180">
        <v>0</v>
      </c>
      <c r="G2727" s="180">
        <v>0</v>
      </c>
      <c r="H2727" s="180">
        <v>0</v>
      </c>
    </row>
    <row r="2728" spans="1:8" x14ac:dyDescent="0.2">
      <c r="A2728" s="180" t="s">
        <v>51</v>
      </c>
      <c r="B2728" s="180" t="s">
        <v>349</v>
      </c>
      <c r="C2728" s="180">
        <v>35888445.449999958</v>
      </c>
      <c r="D2728" s="180">
        <v>1538151.2300000004</v>
      </c>
      <c r="E2728" s="180">
        <v>6560452.8100000005</v>
      </c>
      <c r="F2728" s="180">
        <v>0</v>
      </c>
      <c r="G2728" s="180">
        <v>0</v>
      </c>
      <c r="H2728" s="180">
        <v>0</v>
      </c>
    </row>
    <row r="2729" spans="1:8" x14ac:dyDescent="0.2">
      <c r="A2729" s="180" t="s">
        <v>51</v>
      </c>
      <c r="B2729" s="180" t="s">
        <v>350</v>
      </c>
      <c r="C2729" s="180">
        <v>252920117.44999996</v>
      </c>
      <c r="D2729" s="180">
        <v>5843151.2300000004</v>
      </c>
      <c r="E2729" s="180">
        <v>14664323.810000001</v>
      </c>
      <c r="F2729" s="180">
        <v>0</v>
      </c>
      <c r="G2729" s="180">
        <v>0</v>
      </c>
      <c r="H2729" s="180">
        <v>0</v>
      </c>
    </row>
    <row r="2730" spans="1:8" x14ac:dyDescent="0.2">
      <c r="A2730" s="180" t="s">
        <v>51</v>
      </c>
      <c r="B2730" s="180" t="s">
        <v>376</v>
      </c>
      <c r="C2730" s="180"/>
      <c r="D2730" s="180"/>
      <c r="E2730" s="180"/>
      <c r="F2730" s="180"/>
      <c r="G2730" s="180"/>
      <c r="H2730" s="180"/>
    </row>
    <row r="2731" spans="1:8" x14ac:dyDescent="0.2">
      <c r="A2731" s="180" t="s">
        <v>51</v>
      </c>
      <c r="B2731" s="180" t="s">
        <v>377</v>
      </c>
      <c r="C2731" s="180">
        <v>143776933.61885065</v>
      </c>
      <c r="D2731" s="180">
        <v>4305000</v>
      </c>
      <c r="E2731" s="180">
        <v>3888899</v>
      </c>
      <c r="F2731" s="180"/>
      <c r="G2731" s="180"/>
      <c r="H2731" s="180"/>
    </row>
    <row r="2732" spans="1:8" x14ac:dyDescent="0.2">
      <c r="A2732" s="180" t="s">
        <v>51</v>
      </c>
      <c r="B2732" s="180" t="s">
        <v>352</v>
      </c>
      <c r="C2732" s="180">
        <v>6220217.4380138675</v>
      </c>
      <c r="D2732" s="180">
        <v>0</v>
      </c>
      <c r="E2732" s="180">
        <v>0</v>
      </c>
      <c r="F2732" s="180"/>
      <c r="G2732" s="180"/>
      <c r="H2732" s="180"/>
    </row>
    <row r="2733" spans="1:8" x14ac:dyDescent="0.2">
      <c r="A2733" s="180" t="s">
        <v>51</v>
      </c>
      <c r="B2733" s="180" t="s">
        <v>353</v>
      </c>
      <c r="C2733" s="180">
        <v>17467732.923988145</v>
      </c>
      <c r="D2733" s="180">
        <v>0</v>
      </c>
      <c r="E2733" s="180">
        <v>146217</v>
      </c>
      <c r="F2733" s="180"/>
      <c r="G2733" s="180"/>
      <c r="H2733" s="180"/>
    </row>
    <row r="2734" spans="1:8" x14ac:dyDescent="0.2">
      <c r="A2734" s="180" t="s">
        <v>51</v>
      </c>
      <c r="B2734" s="180" t="s">
        <v>354</v>
      </c>
      <c r="C2734" s="180">
        <v>6239948.6660324764</v>
      </c>
      <c r="D2734" s="180">
        <v>0</v>
      </c>
      <c r="E2734" s="180">
        <v>233999</v>
      </c>
      <c r="F2734" s="180"/>
      <c r="G2734" s="180"/>
      <c r="H2734" s="180"/>
    </row>
    <row r="2735" spans="1:8" x14ac:dyDescent="0.2">
      <c r="A2735" s="180" t="s">
        <v>51</v>
      </c>
      <c r="B2735" s="180" t="s">
        <v>408</v>
      </c>
      <c r="C2735" s="180">
        <v>13309655.953327984</v>
      </c>
      <c r="D2735" s="180">
        <v>0</v>
      </c>
      <c r="E2735" s="180">
        <v>506081</v>
      </c>
      <c r="F2735" s="180"/>
      <c r="G2735" s="180"/>
      <c r="H2735" s="180"/>
    </row>
    <row r="2736" spans="1:8" x14ac:dyDescent="0.2">
      <c r="A2736" s="180" t="s">
        <v>51</v>
      </c>
      <c r="B2736" s="180" t="s">
        <v>423</v>
      </c>
      <c r="C2736" s="180">
        <v>5760907.9803434797</v>
      </c>
      <c r="D2736" s="180">
        <v>0</v>
      </c>
      <c r="E2736" s="180">
        <v>221720</v>
      </c>
      <c r="F2736" s="180"/>
      <c r="G2736" s="180"/>
      <c r="H2736" s="180"/>
    </row>
    <row r="2737" spans="1:8" x14ac:dyDescent="0.2">
      <c r="A2737" s="180" t="s">
        <v>51</v>
      </c>
      <c r="B2737" s="180" t="s">
        <v>355</v>
      </c>
      <c r="C2737" s="180">
        <v>14612220.204815844</v>
      </c>
      <c r="D2737" s="180">
        <v>0</v>
      </c>
      <c r="E2737" s="180">
        <v>1954861</v>
      </c>
      <c r="F2737" s="180"/>
      <c r="G2737" s="180"/>
      <c r="H2737" s="180"/>
    </row>
    <row r="2738" spans="1:8" x14ac:dyDescent="0.2">
      <c r="A2738" s="180" t="s">
        <v>51</v>
      </c>
      <c r="B2738" s="180" t="s">
        <v>356</v>
      </c>
      <c r="C2738" s="180">
        <v>6222834.0000747181</v>
      </c>
      <c r="D2738" s="180">
        <v>0</v>
      </c>
      <c r="E2738" s="180">
        <v>680000</v>
      </c>
      <c r="F2738" s="180"/>
      <c r="G2738" s="180"/>
      <c r="H2738" s="180"/>
    </row>
    <row r="2739" spans="1:8" x14ac:dyDescent="0.2">
      <c r="A2739" s="180" t="s">
        <v>51</v>
      </c>
      <c r="B2739" s="180" t="s">
        <v>409</v>
      </c>
      <c r="C2739" s="180"/>
      <c r="D2739" s="180"/>
      <c r="E2739" s="180"/>
      <c r="F2739" s="180"/>
      <c r="G2739" s="180"/>
      <c r="H2739" s="180"/>
    </row>
    <row r="2740" spans="1:8" x14ac:dyDescent="0.2">
      <c r="A2740" s="180" t="s">
        <v>51</v>
      </c>
      <c r="B2740" s="180" t="s">
        <v>378</v>
      </c>
      <c r="C2740" s="180">
        <v>0</v>
      </c>
      <c r="D2740" s="180"/>
      <c r="E2740" s="180">
        <v>262500</v>
      </c>
      <c r="F2740" s="180"/>
      <c r="G2740" s="180"/>
      <c r="H2740" s="180"/>
    </row>
    <row r="2741" spans="1:8" x14ac:dyDescent="0.2">
      <c r="A2741" s="180" t="s">
        <v>51</v>
      </c>
      <c r="B2741" s="180" t="s">
        <v>360</v>
      </c>
      <c r="C2741" s="180"/>
      <c r="D2741" s="180"/>
      <c r="E2741" s="180">
        <v>0</v>
      </c>
      <c r="F2741" s="180"/>
      <c r="G2741" s="180"/>
      <c r="H2741" s="180"/>
    </row>
    <row r="2742" spans="1:8" x14ac:dyDescent="0.2">
      <c r="A2742" s="180" t="s">
        <v>51</v>
      </c>
      <c r="B2742" s="180" t="s">
        <v>379</v>
      </c>
      <c r="C2742" s="180"/>
      <c r="D2742" s="180"/>
      <c r="E2742" s="180"/>
      <c r="F2742" s="180"/>
      <c r="G2742" s="180"/>
      <c r="H2742" s="180"/>
    </row>
    <row r="2743" spans="1:8" x14ac:dyDescent="0.2">
      <c r="A2743" s="180" t="s">
        <v>51</v>
      </c>
      <c r="B2743" s="180" t="s">
        <v>362</v>
      </c>
      <c r="C2743" s="180">
        <v>8431714</v>
      </c>
      <c r="D2743" s="180"/>
      <c r="E2743" s="180"/>
      <c r="F2743" s="180"/>
      <c r="G2743" s="180"/>
      <c r="H2743" s="180"/>
    </row>
    <row r="2744" spans="1:8" x14ac:dyDescent="0.2">
      <c r="A2744" s="180" t="s">
        <v>51</v>
      </c>
      <c r="B2744" s="180" t="s">
        <v>365</v>
      </c>
      <c r="C2744" s="180">
        <v>222042164.78544715</v>
      </c>
      <c r="D2744" s="180">
        <v>4305000</v>
      </c>
      <c r="E2744" s="180">
        <v>7894277</v>
      </c>
      <c r="F2744" s="180">
        <v>0</v>
      </c>
      <c r="G2744" s="180">
        <v>0</v>
      </c>
      <c r="H2744" s="180">
        <v>0</v>
      </c>
    </row>
    <row r="2745" spans="1:8" x14ac:dyDescent="0.2">
      <c r="A2745" s="180" t="s">
        <v>51</v>
      </c>
      <c r="B2745" s="180" t="s">
        <v>447</v>
      </c>
      <c r="C2745" s="180">
        <v>78939</v>
      </c>
      <c r="D2745" s="180">
        <v>0</v>
      </c>
      <c r="E2745" s="180">
        <v>300000</v>
      </c>
      <c r="F2745" s="180"/>
      <c r="G2745" s="180"/>
      <c r="H2745" s="180"/>
    </row>
    <row r="2746" spans="1:8" x14ac:dyDescent="0.2">
      <c r="A2746" s="180" t="s">
        <v>51</v>
      </c>
      <c r="B2746" s="180" t="s">
        <v>366</v>
      </c>
      <c r="C2746" s="180">
        <v>222121103.78544715</v>
      </c>
      <c r="D2746" s="180">
        <v>4305000</v>
      </c>
      <c r="E2746" s="180">
        <v>8194277</v>
      </c>
      <c r="F2746" s="180">
        <v>0</v>
      </c>
      <c r="G2746" s="180">
        <v>0</v>
      </c>
      <c r="H2746" s="180">
        <v>0</v>
      </c>
    </row>
    <row r="2747" spans="1:8" x14ac:dyDescent="0.2">
      <c r="A2747" s="180" t="s">
        <v>51</v>
      </c>
      <c r="B2747" s="180" t="s">
        <v>367</v>
      </c>
      <c r="C2747" s="180">
        <v>30799013.664552808</v>
      </c>
      <c r="D2747" s="180">
        <v>1538151.2300000004</v>
      </c>
      <c r="E2747" s="180">
        <v>6470046.8100000005</v>
      </c>
      <c r="F2747" s="180">
        <v>0</v>
      </c>
      <c r="G2747" s="180">
        <v>0</v>
      </c>
      <c r="H2747" s="180">
        <v>0</v>
      </c>
    </row>
    <row r="2748" spans="1:8" x14ac:dyDescent="0.2">
      <c r="A2748" s="180" t="s">
        <v>51</v>
      </c>
      <c r="B2748" s="180" t="s">
        <v>368</v>
      </c>
      <c r="C2748" s="180">
        <v>252920117.44999996</v>
      </c>
      <c r="D2748" s="180">
        <v>5843151.2300000004</v>
      </c>
      <c r="E2748" s="180">
        <v>14664323.810000001</v>
      </c>
      <c r="F2748" s="180">
        <v>0</v>
      </c>
      <c r="G2748" s="180">
        <v>0</v>
      </c>
      <c r="H2748" s="180">
        <v>0</v>
      </c>
    </row>
    <row r="2749" spans="1:8" x14ac:dyDescent="0.2">
      <c r="A2749" s="180" t="s">
        <v>52</v>
      </c>
      <c r="B2749" s="180" t="s">
        <v>333</v>
      </c>
      <c r="C2749" s="180">
        <v>3448878</v>
      </c>
      <c r="D2749" s="180"/>
      <c r="E2749" s="180">
        <v>297503</v>
      </c>
      <c r="F2749" s="180">
        <v>0</v>
      </c>
      <c r="G2749" s="180">
        <v>0</v>
      </c>
      <c r="H2749" s="180">
        <v>0</v>
      </c>
    </row>
    <row r="2750" spans="1:8" x14ac:dyDescent="0.2">
      <c r="A2750" s="180" t="s">
        <v>52</v>
      </c>
      <c r="B2750" s="180" t="s">
        <v>334</v>
      </c>
      <c r="C2750" s="180">
        <v>40483</v>
      </c>
      <c r="D2750" s="180"/>
      <c r="E2750" s="180">
        <v>3497</v>
      </c>
      <c r="F2750" s="180">
        <v>0</v>
      </c>
      <c r="G2750" s="180">
        <v>0</v>
      </c>
      <c r="H2750" s="180">
        <v>0</v>
      </c>
    </row>
    <row r="2751" spans="1:8" x14ac:dyDescent="0.2">
      <c r="A2751" s="180" t="s">
        <v>52</v>
      </c>
      <c r="B2751" s="180" t="s">
        <v>335</v>
      </c>
      <c r="C2751" s="180">
        <v>455054</v>
      </c>
      <c r="D2751" s="180"/>
      <c r="E2751" s="180"/>
      <c r="F2751" s="180"/>
      <c r="G2751" s="180"/>
      <c r="H2751" s="180"/>
    </row>
    <row r="2752" spans="1:8" x14ac:dyDescent="0.2">
      <c r="A2752" s="180" t="s">
        <v>52</v>
      </c>
      <c r="B2752" s="180" t="s">
        <v>336</v>
      </c>
      <c r="C2752" s="180">
        <v>1550000</v>
      </c>
      <c r="D2752" s="180">
        <v>0</v>
      </c>
      <c r="E2752" s="180"/>
      <c r="F2752" s="180"/>
      <c r="G2752" s="180"/>
      <c r="H2752" s="180"/>
    </row>
    <row r="2753" spans="1:8" x14ac:dyDescent="0.2">
      <c r="A2753" s="180" t="s">
        <v>52</v>
      </c>
      <c r="B2753" s="180" t="s">
        <v>337</v>
      </c>
      <c r="C2753" s="180">
        <v>20000</v>
      </c>
      <c r="D2753" s="180">
        <v>350</v>
      </c>
      <c r="E2753" s="180">
        <v>0</v>
      </c>
      <c r="F2753" s="180">
        <v>0</v>
      </c>
      <c r="G2753" s="180">
        <v>0</v>
      </c>
      <c r="H2753" s="180">
        <v>0</v>
      </c>
    </row>
    <row r="2754" spans="1:8" x14ac:dyDescent="0.2">
      <c r="A2754" s="180" t="s">
        <v>52</v>
      </c>
      <c r="B2754" s="180" t="s">
        <v>338</v>
      </c>
      <c r="C2754" s="180"/>
      <c r="D2754" s="180"/>
      <c r="E2754" s="180"/>
      <c r="F2754" s="180"/>
      <c r="G2754" s="180"/>
      <c r="H2754" s="180"/>
    </row>
    <row r="2755" spans="1:8" x14ac:dyDescent="0.2">
      <c r="A2755" s="180" t="s">
        <v>52</v>
      </c>
      <c r="B2755" s="180" t="s">
        <v>339</v>
      </c>
      <c r="C2755" s="180">
        <v>200000</v>
      </c>
      <c r="D2755" s="180">
        <v>540000</v>
      </c>
      <c r="E2755" s="180"/>
      <c r="F2755" s="180"/>
      <c r="G2755" s="180"/>
      <c r="H2755" s="180"/>
    </row>
    <row r="2756" spans="1:8" x14ac:dyDescent="0.2">
      <c r="A2756" s="180" t="s">
        <v>52</v>
      </c>
      <c r="B2756" s="180" t="s">
        <v>340</v>
      </c>
      <c r="C2756" s="180">
        <v>150000</v>
      </c>
      <c r="D2756" s="180">
        <v>53000</v>
      </c>
      <c r="E2756" s="180">
        <v>5000</v>
      </c>
      <c r="F2756" s="180">
        <v>0</v>
      </c>
      <c r="G2756" s="180">
        <v>0</v>
      </c>
      <c r="H2756" s="180">
        <v>0</v>
      </c>
    </row>
    <row r="2757" spans="1:8" x14ac:dyDescent="0.2">
      <c r="A2757" s="180" t="s">
        <v>52</v>
      </c>
      <c r="B2757" s="180" t="s">
        <v>341</v>
      </c>
      <c r="C2757" s="180"/>
      <c r="D2757" s="180">
        <v>0</v>
      </c>
      <c r="E2757" s="180">
        <v>0</v>
      </c>
      <c r="F2757" s="180">
        <v>0</v>
      </c>
      <c r="G2757" s="180">
        <v>0</v>
      </c>
      <c r="H2757" s="180">
        <v>0</v>
      </c>
    </row>
    <row r="2758" spans="1:8" x14ac:dyDescent="0.2">
      <c r="A2758" s="180" t="s">
        <v>52</v>
      </c>
      <c r="B2758" s="180" t="s">
        <v>342</v>
      </c>
      <c r="C2758" s="180">
        <v>9904436</v>
      </c>
      <c r="D2758" s="180"/>
      <c r="E2758" s="180"/>
      <c r="F2758" s="180"/>
      <c r="G2758" s="180"/>
      <c r="H2758" s="180"/>
    </row>
    <row r="2759" spans="1:8" x14ac:dyDescent="0.2">
      <c r="A2759" s="180" t="s">
        <v>52</v>
      </c>
      <c r="B2759" s="180" t="s">
        <v>343</v>
      </c>
      <c r="C2759" s="180">
        <v>59558</v>
      </c>
      <c r="D2759" s="180"/>
      <c r="E2759" s="180"/>
      <c r="F2759" s="180"/>
      <c r="G2759" s="180"/>
      <c r="H2759" s="180"/>
    </row>
    <row r="2760" spans="1:8" x14ac:dyDescent="0.2">
      <c r="A2760" s="180" t="s">
        <v>52</v>
      </c>
      <c r="B2760" s="180" t="s">
        <v>344</v>
      </c>
      <c r="C2760" s="180">
        <v>35000</v>
      </c>
      <c r="D2760" s="180"/>
      <c r="E2760" s="180">
        <v>200</v>
      </c>
      <c r="F2760" s="180">
        <v>0</v>
      </c>
      <c r="G2760" s="180">
        <v>0</v>
      </c>
      <c r="H2760" s="180">
        <v>0</v>
      </c>
    </row>
    <row r="2761" spans="1:8" x14ac:dyDescent="0.2">
      <c r="A2761" s="180" t="s">
        <v>52</v>
      </c>
      <c r="B2761" s="180" t="s">
        <v>475</v>
      </c>
      <c r="C2761" s="180">
        <v>44784</v>
      </c>
      <c r="D2761" s="180"/>
      <c r="E2761" s="180">
        <v>3867</v>
      </c>
      <c r="F2761" s="180">
        <v>0</v>
      </c>
      <c r="G2761" s="180">
        <v>0</v>
      </c>
      <c r="H2761" s="180">
        <v>0</v>
      </c>
    </row>
    <row r="2762" spans="1:8" x14ac:dyDescent="0.2">
      <c r="A2762" s="180" t="s">
        <v>52</v>
      </c>
      <c r="B2762" s="180" t="s">
        <v>332</v>
      </c>
      <c r="C2762" s="180">
        <v>67000</v>
      </c>
      <c r="D2762" s="180"/>
      <c r="E2762" s="180"/>
      <c r="F2762" s="180"/>
      <c r="G2762" s="180"/>
      <c r="H2762" s="180"/>
    </row>
    <row r="2763" spans="1:8" x14ac:dyDescent="0.2">
      <c r="A2763" s="180" t="s">
        <v>52</v>
      </c>
      <c r="B2763" s="180" t="s">
        <v>407</v>
      </c>
      <c r="C2763" s="180">
        <v>270000</v>
      </c>
      <c r="D2763" s="180"/>
      <c r="E2763" s="180">
        <v>0</v>
      </c>
      <c r="F2763" s="180">
        <v>0</v>
      </c>
      <c r="G2763" s="180">
        <v>0</v>
      </c>
      <c r="H2763" s="180">
        <v>0</v>
      </c>
    </row>
    <row r="2764" spans="1:8" x14ac:dyDescent="0.2">
      <c r="A2764" s="180" t="s">
        <v>52</v>
      </c>
      <c r="B2764" s="180" t="s">
        <v>345</v>
      </c>
      <c r="C2764" s="180">
        <v>16245193</v>
      </c>
      <c r="D2764" s="180">
        <v>593350</v>
      </c>
      <c r="E2764" s="180">
        <v>310067</v>
      </c>
      <c r="F2764" s="180">
        <v>0</v>
      </c>
      <c r="G2764" s="180">
        <v>0</v>
      </c>
      <c r="H2764" s="180">
        <v>0</v>
      </c>
    </row>
    <row r="2765" spans="1:8" x14ac:dyDescent="0.2">
      <c r="A2765" s="180" t="s">
        <v>52</v>
      </c>
      <c r="B2765" s="180" t="s">
        <v>346</v>
      </c>
      <c r="C2765" s="180">
        <v>0</v>
      </c>
      <c r="D2765" s="180"/>
      <c r="E2765" s="180"/>
      <c r="F2765" s="180"/>
      <c r="G2765" s="180"/>
      <c r="H2765" s="180"/>
    </row>
    <row r="2766" spans="1:8" x14ac:dyDescent="0.2">
      <c r="A2766" s="180" t="s">
        <v>52</v>
      </c>
      <c r="B2766" s="180" t="s">
        <v>446</v>
      </c>
      <c r="C2766" s="180">
        <v>20000</v>
      </c>
      <c r="D2766" s="180">
        <v>0</v>
      </c>
      <c r="E2766" s="180">
        <v>0</v>
      </c>
      <c r="F2766" s="180">
        <v>0</v>
      </c>
      <c r="G2766" s="180">
        <v>0</v>
      </c>
      <c r="H2766" s="180">
        <v>0</v>
      </c>
    </row>
    <row r="2767" spans="1:8" x14ac:dyDescent="0.2">
      <c r="A2767" s="180" t="s">
        <v>52</v>
      </c>
      <c r="B2767" s="180" t="s">
        <v>347</v>
      </c>
      <c r="C2767" s="180">
        <v>0</v>
      </c>
      <c r="D2767" s="180">
        <v>0</v>
      </c>
      <c r="E2767" s="180"/>
      <c r="F2767" s="180">
        <v>0</v>
      </c>
      <c r="G2767" s="180">
        <v>0</v>
      </c>
      <c r="H2767" s="180">
        <v>0</v>
      </c>
    </row>
    <row r="2768" spans="1:8" x14ac:dyDescent="0.2">
      <c r="A2768" s="180" t="s">
        <v>52</v>
      </c>
      <c r="B2768" s="180" t="s">
        <v>348</v>
      </c>
      <c r="C2768" s="180">
        <v>16265193</v>
      </c>
      <c r="D2768" s="180">
        <v>593350</v>
      </c>
      <c r="E2768" s="180">
        <v>310067</v>
      </c>
      <c r="F2768" s="180">
        <v>0</v>
      </c>
      <c r="G2768" s="180">
        <v>0</v>
      </c>
      <c r="H2768" s="180">
        <v>0</v>
      </c>
    </row>
    <row r="2769" spans="1:8" x14ac:dyDescent="0.2">
      <c r="A2769" s="180" t="s">
        <v>52</v>
      </c>
      <c r="B2769" s="180" t="s">
        <v>349</v>
      </c>
      <c r="C2769" s="180">
        <v>1864765.9200000016</v>
      </c>
      <c r="D2769" s="180">
        <v>186482.87</v>
      </c>
      <c r="E2769" s="180">
        <v>183971.28000000003</v>
      </c>
      <c r="F2769" s="180">
        <v>0</v>
      </c>
      <c r="G2769" s="180">
        <v>0</v>
      </c>
      <c r="H2769" s="180">
        <v>0</v>
      </c>
    </row>
    <row r="2770" spans="1:8" x14ac:dyDescent="0.2">
      <c r="A2770" s="180" t="s">
        <v>52</v>
      </c>
      <c r="B2770" s="180" t="s">
        <v>350</v>
      </c>
      <c r="C2770" s="180">
        <v>18129958.920000002</v>
      </c>
      <c r="D2770" s="180">
        <v>779832.87</v>
      </c>
      <c r="E2770" s="180">
        <v>494038.28</v>
      </c>
      <c r="F2770" s="180">
        <v>0</v>
      </c>
      <c r="G2770" s="180">
        <v>0</v>
      </c>
      <c r="H2770" s="180">
        <v>0</v>
      </c>
    </row>
    <row r="2771" spans="1:8" x14ac:dyDescent="0.2">
      <c r="A2771" s="180" t="s">
        <v>52</v>
      </c>
      <c r="B2771" s="180" t="s">
        <v>376</v>
      </c>
      <c r="C2771" s="180"/>
      <c r="D2771" s="180"/>
      <c r="E2771" s="180"/>
      <c r="F2771" s="180"/>
      <c r="G2771" s="180"/>
      <c r="H2771" s="180"/>
    </row>
    <row r="2772" spans="1:8" x14ac:dyDescent="0.2">
      <c r="A2772" s="180" t="s">
        <v>52</v>
      </c>
      <c r="B2772" s="180" t="s">
        <v>377</v>
      </c>
      <c r="C2772" s="180">
        <v>11318644</v>
      </c>
      <c r="D2772" s="180">
        <v>675000</v>
      </c>
      <c r="E2772" s="180">
        <v>24000</v>
      </c>
      <c r="F2772" s="180">
        <v>0</v>
      </c>
      <c r="G2772" s="180">
        <v>0</v>
      </c>
      <c r="H2772" s="180">
        <v>0</v>
      </c>
    </row>
    <row r="2773" spans="1:8" x14ac:dyDescent="0.2">
      <c r="A2773" s="180" t="s">
        <v>52</v>
      </c>
      <c r="B2773" s="180" t="s">
        <v>352</v>
      </c>
      <c r="C2773" s="180">
        <v>464518</v>
      </c>
      <c r="D2773" s="180">
        <v>0</v>
      </c>
      <c r="E2773" s="180">
        <v>0</v>
      </c>
      <c r="F2773" s="180">
        <v>0</v>
      </c>
      <c r="G2773" s="180">
        <v>0</v>
      </c>
      <c r="H2773" s="180">
        <v>0</v>
      </c>
    </row>
    <row r="2774" spans="1:8" x14ac:dyDescent="0.2">
      <c r="A2774" s="180" t="s">
        <v>52</v>
      </c>
      <c r="B2774" s="180" t="s">
        <v>353</v>
      </c>
      <c r="C2774" s="180">
        <v>966284</v>
      </c>
      <c r="D2774" s="180">
        <v>0</v>
      </c>
      <c r="E2774" s="180">
        <v>0</v>
      </c>
      <c r="F2774" s="180">
        <v>0</v>
      </c>
      <c r="G2774" s="180">
        <v>0</v>
      </c>
      <c r="H2774" s="180">
        <v>0</v>
      </c>
    </row>
    <row r="2775" spans="1:8" x14ac:dyDescent="0.2">
      <c r="A2775" s="180" t="s">
        <v>52</v>
      </c>
      <c r="B2775" s="180" t="s">
        <v>354</v>
      </c>
      <c r="C2775" s="180">
        <v>323061</v>
      </c>
      <c r="D2775" s="180">
        <v>0</v>
      </c>
      <c r="E2775" s="180">
        <v>5000</v>
      </c>
      <c r="F2775" s="180">
        <v>0</v>
      </c>
      <c r="G2775" s="180">
        <v>0</v>
      </c>
      <c r="H2775" s="180">
        <v>0</v>
      </c>
    </row>
    <row r="2776" spans="1:8" x14ac:dyDescent="0.2">
      <c r="A2776" s="180" t="s">
        <v>52</v>
      </c>
      <c r="B2776" s="180" t="s">
        <v>408</v>
      </c>
      <c r="C2776" s="180">
        <v>883882</v>
      </c>
      <c r="D2776" s="180">
        <v>0</v>
      </c>
      <c r="E2776" s="180">
        <v>0</v>
      </c>
      <c r="F2776" s="180">
        <v>0</v>
      </c>
      <c r="G2776" s="180">
        <v>0</v>
      </c>
      <c r="H2776" s="180">
        <v>0</v>
      </c>
    </row>
    <row r="2777" spans="1:8" x14ac:dyDescent="0.2">
      <c r="A2777" s="180" t="s">
        <v>52</v>
      </c>
      <c r="B2777" s="180" t="s">
        <v>423</v>
      </c>
      <c r="C2777" s="180">
        <v>439539</v>
      </c>
      <c r="D2777" s="180">
        <v>8500</v>
      </c>
      <c r="E2777" s="180">
        <v>100000</v>
      </c>
      <c r="F2777" s="180">
        <v>0</v>
      </c>
      <c r="G2777" s="180">
        <v>0</v>
      </c>
      <c r="H2777" s="180">
        <v>0</v>
      </c>
    </row>
    <row r="2778" spans="1:8" x14ac:dyDescent="0.2">
      <c r="A2778" s="180" t="s">
        <v>52</v>
      </c>
      <c r="B2778" s="180" t="s">
        <v>355</v>
      </c>
      <c r="C2778" s="180">
        <v>1310174</v>
      </c>
      <c r="D2778" s="180">
        <v>0</v>
      </c>
      <c r="E2778" s="180">
        <v>100000</v>
      </c>
      <c r="F2778" s="180">
        <v>0</v>
      </c>
      <c r="G2778" s="180">
        <v>0</v>
      </c>
      <c r="H2778" s="180">
        <v>0</v>
      </c>
    </row>
    <row r="2779" spans="1:8" x14ac:dyDescent="0.2">
      <c r="A2779" s="180" t="s">
        <v>52</v>
      </c>
      <c r="B2779" s="180" t="s">
        <v>356</v>
      </c>
      <c r="C2779" s="180">
        <v>622854</v>
      </c>
      <c r="D2779" s="180">
        <v>0</v>
      </c>
      <c r="E2779" s="180">
        <v>20000</v>
      </c>
      <c r="F2779" s="180">
        <v>0</v>
      </c>
      <c r="G2779" s="180"/>
      <c r="H2779" s="180">
        <v>0</v>
      </c>
    </row>
    <row r="2780" spans="1:8" x14ac:dyDescent="0.2">
      <c r="A2780" s="180" t="s">
        <v>52</v>
      </c>
      <c r="B2780" s="180" t="s">
        <v>409</v>
      </c>
      <c r="C2780" s="180"/>
      <c r="D2780" s="180"/>
      <c r="E2780" s="180"/>
      <c r="F2780" s="180"/>
      <c r="G2780" s="180"/>
      <c r="H2780" s="180">
        <v>0</v>
      </c>
    </row>
    <row r="2781" spans="1:8" x14ac:dyDescent="0.2">
      <c r="A2781" s="180" t="s">
        <v>52</v>
      </c>
      <c r="B2781" s="180" t="s">
        <v>378</v>
      </c>
      <c r="C2781" s="180">
        <v>0</v>
      </c>
      <c r="D2781" s="180"/>
      <c r="E2781" s="180">
        <v>0</v>
      </c>
      <c r="F2781" s="180">
        <v>0</v>
      </c>
      <c r="G2781" s="180">
        <v>0</v>
      </c>
      <c r="H2781" s="180">
        <v>0</v>
      </c>
    </row>
    <row r="2782" spans="1:8" x14ac:dyDescent="0.2">
      <c r="A2782" s="180" t="s">
        <v>52</v>
      </c>
      <c r="B2782" s="180" t="s">
        <v>360</v>
      </c>
      <c r="C2782" s="180"/>
      <c r="D2782" s="180"/>
      <c r="E2782" s="180">
        <v>0</v>
      </c>
      <c r="F2782" s="180">
        <v>0</v>
      </c>
      <c r="G2782" s="180"/>
      <c r="H2782" s="180">
        <v>0</v>
      </c>
    </row>
    <row r="2783" spans="1:8" x14ac:dyDescent="0.2">
      <c r="A2783" s="180" t="s">
        <v>52</v>
      </c>
      <c r="B2783" s="180" t="s">
        <v>379</v>
      </c>
      <c r="C2783" s="180"/>
      <c r="D2783" s="180"/>
      <c r="E2783" s="180"/>
      <c r="F2783" s="180"/>
      <c r="G2783" s="180"/>
      <c r="H2783" s="180"/>
    </row>
    <row r="2784" spans="1:8" x14ac:dyDescent="0.2">
      <c r="A2784" s="180" t="s">
        <v>52</v>
      </c>
      <c r="B2784" s="180" t="s">
        <v>362</v>
      </c>
      <c r="C2784" s="180">
        <v>629179</v>
      </c>
      <c r="D2784" s="180"/>
      <c r="E2784" s="180"/>
      <c r="F2784" s="180"/>
      <c r="G2784" s="180"/>
      <c r="H2784" s="180"/>
    </row>
    <row r="2785" spans="1:8" x14ac:dyDescent="0.2">
      <c r="A2785" s="180" t="s">
        <v>52</v>
      </c>
      <c r="B2785" s="180" t="s">
        <v>365</v>
      </c>
      <c r="C2785" s="180">
        <v>16958135</v>
      </c>
      <c r="D2785" s="180">
        <v>683500</v>
      </c>
      <c r="E2785" s="180">
        <v>249000</v>
      </c>
      <c r="F2785" s="180">
        <v>0</v>
      </c>
      <c r="G2785" s="180">
        <v>0</v>
      </c>
      <c r="H2785" s="180">
        <v>0</v>
      </c>
    </row>
    <row r="2786" spans="1:8" x14ac:dyDescent="0.2">
      <c r="A2786" s="180" t="s">
        <v>52</v>
      </c>
      <c r="B2786" s="180" t="s">
        <v>447</v>
      </c>
      <c r="C2786" s="180">
        <v>0</v>
      </c>
      <c r="D2786" s="180">
        <v>0</v>
      </c>
      <c r="E2786" s="180">
        <v>0</v>
      </c>
      <c r="F2786" s="180">
        <v>0</v>
      </c>
      <c r="G2786" s="180">
        <v>0</v>
      </c>
      <c r="H2786" s="180">
        <v>0</v>
      </c>
    </row>
    <row r="2787" spans="1:8" x14ac:dyDescent="0.2">
      <c r="A2787" s="180" t="s">
        <v>52</v>
      </c>
      <c r="B2787" s="180" t="s">
        <v>366</v>
      </c>
      <c r="C2787" s="180">
        <v>16958135</v>
      </c>
      <c r="D2787" s="180">
        <v>683500</v>
      </c>
      <c r="E2787" s="180">
        <v>249000</v>
      </c>
      <c r="F2787" s="180">
        <v>0</v>
      </c>
      <c r="G2787" s="180">
        <v>0</v>
      </c>
      <c r="H2787" s="180">
        <v>0</v>
      </c>
    </row>
    <row r="2788" spans="1:8" x14ac:dyDescent="0.2">
      <c r="A2788" s="180" t="s">
        <v>52</v>
      </c>
      <c r="B2788" s="180" t="s">
        <v>367</v>
      </c>
      <c r="C2788" s="180">
        <v>1171823.9200000018</v>
      </c>
      <c r="D2788" s="180">
        <v>96332.87</v>
      </c>
      <c r="E2788" s="180">
        <v>245038.28000000003</v>
      </c>
      <c r="F2788" s="180">
        <v>0</v>
      </c>
      <c r="G2788" s="180">
        <v>0</v>
      </c>
      <c r="H2788" s="180">
        <v>0</v>
      </c>
    </row>
    <row r="2789" spans="1:8" x14ac:dyDescent="0.2">
      <c r="A2789" s="180" t="s">
        <v>52</v>
      </c>
      <c r="B2789" s="180" t="s">
        <v>368</v>
      </c>
      <c r="C2789" s="180">
        <v>18129958.920000002</v>
      </c>
      <c r="D2789" s="180">
        <v>779832.87</v>
      </c>
      <c r="E2789" s="180">
        <v>494038.28</v>
      </c>
      <c r="F2789" s="180">
        <v>0</v>
      </c>
      <c r="G2789" s="180">
        <v>0</v>
      </c>
      <c r="H2789" s="180">
        <v>0</v>
      </c>
    </row>
    <row r="2790" spans="1:8" x14ac:dyDescent="0.2">
      <c r="A2790" s="180" t="s">
        <v>53</v>
      </c>
      <c r="B2790" s="180" t="s">
        <v>333</v>
      </c>
      <c r="C2790" s="180">
        <v>3657674</v>
      </c>
      <c r="D2790" s="180"/>
      <c r="E2790" s="180">
        <v>666627</v>
      </c>
      <c r="F2790" s="180">
        <v>0</v>
      </c>
      <c r="G2790" s="180">
        <v>0</v>
      </c>
      <c r="H2790" s="180">
        <v>0</v>
      </c>
    </row>
    <row r="2791" spans="1:8" x14ac:dyDescent="0.2">
      <c r="A2791" s="180" t="s">
        <v>53</v>
      </c>
      <c r="B2791" s="180" t="s">
        <v>334</v>
      </c>
      <c r="C2791" s="180">
        <v>244519</v>
      </c>
      <c r="D2791" s="180"/>
      <c r="E2791" s="180">
        <v>44566</v>
      </c>
      <c r="F2791" s="180">
        <v>0</v>
      </c>
      <c r="G2791" s="180">
        <v>0</v>
      </c>
      <c r="H2791" s="180">
        <v>0</v>
      </c>
    </row>
    <row r="2792" spans="1:8" x14ac:dyDescent="0.2">
      <c r="A2792" s="180" t="s">
        <v>53</v>
      </c>
      <c r="B2792" s="180" t="s">
        <v>335</v>
      </c>
      <c r="C2792" s="180">
        <v>53542</v>
      </c>
      <c r="D2792" s="180"/>
      <c r="E2792" s="180"/>
      <c r="F2792" s="180"/>
      <c r="G2792" s="180"/>
      <c r="H2792" s="180"/>
    </row>
    <row r="2793" spans="1:8" x14ac:dyDescent="0.2">
      <c r="A2793" s="180" t="s">
        <v>53</v>
      </c>
      <c r="B2793" s="180" t="s">
        <v>336</v>
      </c>
      <c r="C2793" s="180">
        <v>379250</v>
      </c>
      <c r="D2793" s="180">
        <v>0</v>
      </c>
      <c r="E2793" s="180"/>
      <c r="F2793" s="180"/>
      <c r="G2793" s="180"/>
      <c r="H2793" s="180"/>
    </row>
    <row r="2794" spans="1:8" x14ac:dyDescent="0.2">
      <c r="A2794" s="180" t="s">
        <v>53</v>
      </c>
      <c r="B2794" s="180" t="s">
        <v>337</v>
      </c>
      <c r="C2794" s="180">
        <v>14205</v>
      </c>
      <c r="D2794" s="180">
        <v>360</v>
      </c>
      <c r="E2794" s="180">
        <v>3488</v>
      </c>
      <c r="F2794" s="180">
        <v>0</v>
      </c>
      <c r="G2794" s="180">
        <v>908</v>
      </c>
      <c r="H2794" s="180">
        <v>0</v>
      </c>
    </row>
    <row r="2795" spans="1:8" x14ac:dyDescent="0.2">
      <c r="A2795" s="180" t="s">
        <v>53</v>
      </c>
      <c r="B2795" s="180" t="s">
        <v>338</v>
      </c>
      <c r="C2795" s="180"/>
      <c r="D2795" s="180"/>
      <c r="E2795" s="180"/>
      <c r="F2795" s="180"/>
      <c r="G2795" s="180"/>
      <c r="H2795" s="180"/>
    </row>
    <row r="2796" spans="1:8" x14ac:dyDescent="0.2">
      <c r="A2796" s="180" t="s">
        <v>53</v>
      </c>
      <c r="B2796" s="180" t="s">
        <v>339</v>
      </c>
      <c r="C2796" s="180">
        <v>4319</v>
      </c>
      <c r="D2796" s="180">
        <v>256085</v>
      </c>
      <c r="E2796" s="180"/>
      <c r="F2796" s="180"/>
      <c r="G2796" s="180"/>
      <c r="H2796" s="180"/>
    </row>
    <row r="2797" spans="1:8" x14ac:dyDescent="0.2">
      <c r="A2797" s="180" t="s">
        <v>53</v>
      </c>
      <c r="B2797" s="180" t="s">
        <v>340</v>
      </c>
      <c r="C2797" s="180">
        <v>266939</v>
      </c>
      <c r="D2797" s="180">
        <v>46079</v>
      </c>
      <c r="E2797" s="180">
        <v>25838</v>
      </c>
      <c r="F2797" s="180">
        <v>0</v>
      </c>
      <c r="G2797" s="180">
        <v>8984</v>
      </c>
      <c r="H2797" s="180">
        <v>0</v>
      </c>
    </row>
    <row r="2798" spans="1:8" x14ac:dyDescent="0.2">
      <c r="A2798" s="180" t="s">
        <v>53</v>
      </c>
      <c r="B2798" s="180" t="s">
        <v>341</v>
      </c>
      <c r="C2798" s="180">
        <v>0</v>
      </c>
      <c r="D2798" s="180">
        <v>0</v>
      </c>
      <c r="E2798" s="180">
        <v>0</v>
      </c>
      <c r="F2798" s="180">
        <v>0</v>
      </c>
      <c r="G2798" s="180">
        <v>0</v>
      </c>
      <c r="H2798" s="180">
        <v>0</v>
      </c>
    </row>
    <row r="2799" spans="1:8" x14ac:dyDescent="0.2">
      <c r="A2799" s="180" t="s">
        <v>53</v>
      </c>
      <c r="B2799" s="180" t="s">
        <v>342</v>
      </c>
      <c r="C2799" s="180">
        <v>10650897</v>
      </c>
      <c r="D2799" s="180"/>
      <c r="E2799" s="180"/>
      <c r="F2799" s="180"/>
      <c r="G2799" s="180"/>
      <c r="H2799" s="180"/>
    </row>
    <row r="2800" spans="1:8" x14ac:dyDescent="0.2">
      <c r="A2800" s="180" t="s">
        <v>53</v>
      </c>
      <c r="B2800" s="180" t="s">
        <v>343</v>
      </c>
      <c r="C2800" s="180">
        <v>0</v>
      </c>
      <c r="D2800" s="180"/>
      <c r="E2800" s="180"/>
      <c r="F2800" s="180"/>
      <c r="G2800" s="180"/>
      <c r="H2800" s="180"/>
    </row>
    <row r="2801" spans="1:8" x14ac:dyDescent="0.2">
      <c r="A2801" s="180" t="s">
        <v>53</v>
      </c>
      <c r="B2801" s="180" t="s">
        <v>344</v>
      </c>
      <c r="C2801" s="180">
        <v>56250</v>
      </c>
      <c r="D2801" s="180"/>
      <c r="E2801" s="180">
        <v>364</v>
      </c>
      <c r="F2801" s="180">
        <v>0</v>
      </c>
      <c r="G2801" s="180">
        <v>0</v>
      </c>
      <c r="H2801" s="180">
        <v>0</v>
      </c>
    </row>
    <row r="2802" spans="1:8" x14ac:dyDescent="0.2">
      <c r="A2802" s="180" t="s">
        <v>53</v>
      </c>
      <c r="B2802" s="180" t="s">
        <v>475</v>
      </c>
      <c r="C2802" s="180">
        <v>93946</v>
      </c>
      <c r="D2802" s="180"/>
      <c r="E2802" s="180">
        <v>17122</v>
      </c>
      <c r="F2802" s="180">
        <v>0</v>
      </c>
      <c r="G2802" s="180">
        <v>0</v>
      </c>
      <c r="H2802" s="180">
        <v>0</v>
      </c>
    </row>
    <row r="2803" spans="1:8" x14ac:dyDescent="0.2">
      <c r="A2803" s="180" t="s">
        <v>53</v>
      </c>
      <c r="B2803" s="180" t="s">
        <v>332</v>
      </c>
      <c r="C2803" s="180">
        <v>456532</v>
      </c>
      <c r="D2803" s="180"/>
      <c r="E2803" s="180"/>
      <c r="F2803" s="180"/>
      <c r="G2803" s="180"/>
      <c r="H2803" s="180"/>
    </row>
    <row r="2804" spans="1:8" x14ac:dyDescent="0.2">
      <c r="A2804" s="180" t="s">
        <v>53</v>
      </c>
      <c r="B2804" s="180" t="s">
        <v>407</v>
      </c>
      <c r="C2804" s="180">
        <v>450796</v>
      </c>
      <c r="D2804" s="180"/>
      <c r="E2804" s="180">
        <v>858</v>
      </c>
      <c r="F2804" s="180">
        <v>0</v>
      </c>
      <c r="G2804" s="180">
        <v>0</v>
      </c>
      <c r="H2804" s="180">
        <v>0</v>
      </c>
    </row>
    <row r="2805" spans="1:8" x14ac:dyDescent="0.2">
      <c r="A2805" s="180" t="s">
        <v>53</v>
      </c>
      <c r="B2805" s="180" t="s">
        <v>345</v>
      </c>
      <c r="C2805" s="180">
        <v>16328869</v>
      </c>
      <c r="D2805" s="180">
        <v>302524</v>
      </c>
      <c r="E2805" s="180">
        <v>758863</v>
      </c>
      <c r="F2805" s="180">
        <v>0</v>
      </c>
      <c r="G2805" s="180">
        <v>9892</v>
      </c>
      <c r="H2805" s="180">
        <v>0</v>
      </c>
    </row>
    <row r="2806" spans="1:8" x14ac:dyDescent="0.2">
      <c r="A2806" s="180" t="s">
        <v>53</v>
      </c>
      <c r="B2806" s="180" t="s">
        <v>346</v>
      </c>
      <c r="C2806" s="180">
        <v>0</v>
      </c>
      <c r="D2806" s="180"/>
      <c r="E2806" s="180"/>
      <c r="F2806" s="180"/>
      <c r="G2806" s="180"/>
      <c r="H2806" s="180"/>
    </row>
    <row r="2807" spans="1:8" x14ac:dyDescent="0.2">
      <c r="A2807" s="180" t="s">
        <v>53</v>
      </c>
      <c r="B2807" s="180" t="s">
        <v>446</v>
      </c>
      <c r="C2807" s="180">
        <v>0</v>
      </c>
      <c r="D2807" s="180">
        <v>0</v>
      </c>
      <c r="E2807" s="180">
        <v>0</v>
      </c>
      <c r="F2807" s="180">
        <v>0</v>
      </c>
      <c r="G2807" s="180">
        <v>0</v>
      </c>
      <c r="H2807" s="180">
        <v>0</v>
      </c>
    </row>
    <row r="2808" spans="1:8" x14ac:dyDescent="0.2">
      <c r="A2808" s="180" t="s">
        <v>53</v>
      </c>
      <c r="B2808" s="180" t="s">
        <v>347</v>
      </c>
      <c r="C2808" s="180">
        <v>0</v>
      </c>
      <c r="D2808" s="180">
        <v>0</v>
      </c>
      <c r="E2808" s="180"/>
      <c r="F2808" s="180">
        <v>0</v>
      </c>
      <c r="G2808" s="180">
        <v>0</v>
      </c>
      <c r="H2808" s="180">
        <v>0</v>
      </c>
    </row>
    <row r="2809" spans="1:8" x14ac:dyDescent="0.2">
      <c r="A2809" s="180" t="s">
        <v>53</v>
      </c>
      <c r="B2809" s="180" t="s">
        <v>348</v>
      </c>
      <c r="C2809" s="180">
        <v>16328869</v>
      </c>
      <c r="D2809" s="180">
        <v>302524</v>
      </c>
      <c r="E2809" s="180">
        <v>758863</v>
      </c>
      <c r="F2809" s="180">
        <v>0</v>
      </c>
      <c r="G2809" s="180">
        <v>9892</v>
      </c>
      <c r="H2809" s="180">
        <v>0</v>
      </c>
    </row>
    <row r="2810" spans="1:8" x14ac:dyDescent="0.2">
      <c r="A2810" s="180" t="s">
        <v>53</v>
      </c>
      <c r="B2810" s="180" t="s">
        <v>349</v>
      </c>
      <c r="C2810" s="180">
        <v>3409418.0799999982</v>
      </c>
      <c r="D2810" s="180">
        <v>121053.52999999996</v>
      </c>
      <c r="E2810" s="180">
        <v>647835.26</v>
      </c>
      <c r="F2810" s="180">
        <v>0</v>
      </c>
      <c r="G2810" s="180">
        <v>220996</v>
      </c>
      <c r="H2810" s="180">
        <v>0</v>
      </c>
    </row>
    <row r="2811" spans="1:8" x14ac:dyDescent="0.2">
      <c r="A2811" s="180" t="s">
        <v>53</v>
      </c>
      <c r="B2811" s="180" t="s">
        <v>350</v>
      </c>
      <c r="C2811" s="180">
        <v>19738287.079999998</v>
      </c>
      <c r="D2811" s="180">
        <v>423577.53</v>
      </c>
      <c r="E2811" s="180">
        <v>1406698.26</v>
      </c>
      <c r="F2811" s="180">
        <v>0</v>
      </c>
      <c r="G2811" s="180">
        <v>230888</v>
      </c>
      <c r="H2811" s="180">
        <v>0</v>
      </c>
    </row>
    <row r="2812" spans="1:8" x14ac:dyDescent="0.2">
      <c r="A2812" s="180" t="s">
        <v>53</v>
      </c>
      <c r="B2812" s="180" t="s">
        <v>376</v>
      </c>
      <c r="C2812" s="180"/>
      <c r="D2812" s="180"/>
      <c r="E2812" s="180"/>
      <c r="F2812" s="180"/>
      <c r="G2812" s="180"/>
      <c r="H2812" s="180"/>
    </row>
    <row r="2813" spans="1:8" x14ac:dyDescent="0.2">
      <c r="A2813" s="180" t="s">
        <v>53</v>
      </c>
      <c r="B2813" s="180" t="s">
        <v>377</v>
      </c>
      <c r="C2813" s="180">
        <v>10897807</v>
      </c>
      <c r="D2813" s="180">
        <v>302952</v>
      </c>
      <c r="E2813" s="180">
        <v>337032</v>
      </c>
      <c r="F2813" s="180">
        <v>0</v>
      </c>
      <c r="G2813" s="180">
        <v>9308</v>
      </c>
      <c r="H2813" s="180">
        <v>0</v>
      </c>
    </row>
    <row r="2814" spans="1:8" x14ac:dyDescent="0.2">
      <c r="A2814" s="180" t="s">
        <v>53</v>
      </c>
      <c r="B2814" s="180" t="s">
        <v>352</v>
      </c>
      <c r="C2814" s="180">
        <v>499495</v>
      </c>
      <c r="D2814" s="180">
        <v>0</v>
      </c>
      <c r="E2814" s="180">
        <v>0</v>
      </c>
      <c r="F2814" s="180">
        <v>0</v>
      </c>
      <c r="G2814" s="180">
        <v>0</v>
      </c>
      <c r="H2814" s="180">
        <v>0</v>
      </c>
    </row>
    <row r="2815" spans="1:8" x14ac:dyDescent="0.2">
      <c r="A2815" s="180" t="s">
        <v>53</v>
      </c>
      <c r="B2815" s="180" t="s">
        <v>353</v>
      </c>
      <c r="C2815" s="180">
        <v>369381</v>
      </c>
      <c r="D2815" s="180">
        <v>0</v>
      </c>
      <c r="E2815" s="180">
        <v>0</v>
      </c>
      <c r="F2815" s="180">
        <v>0</v>
      </c>
      <c r="G2815" s="180">
        <v>0</v>
      </c>
      <c r="H2815" s="180">
        <v>0</v>
      </c>
    </row>
    <row r="2816" spans="1:8" x14ac:dyDescent="0.2">
      <c r="A2816" s="180" t="s">
        <v>53</v>
      </c>
      <c r="B2816" s="180" t="s">
        <v>354</v>
      </c>
      <c r="C2816" s="180">
        <v>315536</v>
      </c>
      <c r="D2816" s="180">
        <v>0</v>
      </c>
      <c r="E2816" s="180">
        <v>156595</v>
      </c>
      <c r="F2816" s="180">
        <v>0</v>
      </c>
      <c r="G2816" s="180">
        <v>0</v>
      </c>
      <c r="H2816" s="180">
        <v>0</v>
      </c>
    </row>
    <row r="2817" spans="1:8" x14ac:dyDescent="0.2">
      <c r="A2817" s="180" t="s">
        <v>53</v>
      </c>
      <c r="B2817" s="180" t="s">
        <v>408</v>
      </c>
      <c r="C2817" s="180">
        <v>816500</v>
      </c>
      <c r="D2817" s="180">
        <v>0</v>
      </c>
      <c r="E2817" s="180">
        <v>0</v>
      </c>
      <c r="F2817" s="180">
        <v>0</v>
      </c>
      <c r="G2817" s="180">
        <v>0</v>
      </c>
      <c r="H2817" s="180">
        <v>0</v>
      </c>
    </row>
    <row r="2818" spans="1:8" x14ac:dyDescent="0.2">
      <c r="A2818" s="180" t="s">
        <v>53</v>
      </c>
      <c r="B2818" s="180" t="s">
        <v>423</v>
      </c>
      <c r="C2818" s="180">
        <v>476286</v>
      </c>
      <c r="D2818" s="180">
        <v>0</v>
      </c>
      <c r="E2818" s="180">
        <v>0</v>
      </c>
      <c r="F2818" s="180">
        <v>0</v>
      </c>
      <c r="G2818" s="180">
        <v>0</v>
      </c>
      <c r="H2818" s="180">
        <v>0</v>
      </c>
    </row>
    <row r="2819" spans="1:8" x14ac:dyDescent="0.2">
      <c r="A2819" s="180" t="s">
        <v>53</v>
      </c>
      <c r="B2819" s="180" t="s">
        <v>355</v>
      </c>
      <c r="C2819" s="180">
        <v>1047319</v>
      </c>
      <c r="D2819" s="180">
        <v>0</v>
      </c>
      <c r="E2819" s="180">
        <v>57551</v>
      </c>
      <c r="F2819" s="180">
        <v>0</v>
      </c>
      <c r="G2819" s="180">
        <v>0</v>
      </c>
      <c r="H2819" s="180">
        <v>0</v>
      </c>
    </row>
    <row r="2820" spans="1:8" x14ac:dyDescent="0.2">
      <c r="A2820" s="180" t="s">
        <v>53</v>
      </c>
      <c r="B2820" s="180" t="s">
        <v>356</v>
      </c>
      <c r="C2820" s="180">
        <v>600186</v>
      </c>
      <c r="D2820" s="180">
        <v>0</v>
      </c>
      <c r="E2820" s="180">
        <v>23216</v>
      </c>
      <c r="F2820" s="180">
        <v>0</v>
      </c>
      <c r="G2820" s="180"/>
      <c r="H2820" s="180">
        <v>0</v>
      </c>
    </row>
    <row r="2821" spans="1:8" x14ac:dyDescent="0.2">
      <c r="A2821" s="180" t="s">
        <v>53</v>
      </c>
      <c r="B2821" s="180" t="s">
        <v>409</v>
      </c>
      <c r="C2821" s="180"/>
      <c r="D2821" s="180"/>
      <c r="E2821" s="180"/>
      <c r="F2821" s="180"/>
      <c r="G2821" s="180"/>
      <c r="H2821" s="180">
        <v>0</v>
      </c>
    </row>
    <row r="2822" spans="1:8" x14ac:dyDescent="0.2">
      <c r="A2822" s="180" t="s">
        <v>53</v>
      </c>
      <c r="B2822" s="180" t="s">
        <v>378</v>
      </c>
      <c r="C2822" s="180">
        <v>0</v>
      </c>
      <c r="D2822" s="180"/>
      <c r="E2822" s="180">
        <v>0</v>
      </c>
      <c r="F2822" s="180">
        <v>0</v>
      </c>
      <c r="G2822" s="180">
        <v>0</v>
      </c>
      <c r="H2822" s="180">
        <v>0</v>
      </c>
    </row>
    <row r="2823" spans="1:8" x14ac:dyDescent="0.2">
      <c r="A2823" s="180" t="s">
        <v>53</v>
      </c>
      <c r="B2823" s="180" t="s">
        <v>360</v>
      </c>
      <c r="C2823" s="180"/>
      <c r="D2823" s="180"/>
      <c r="E2823" s="180">
        <v>0</v>
      </c>
      <c r="F2823" s="180">
        <v>0</v>
      </c>
      <c r="G2823" s="180"/>
      <c r="H2823" s="180">
        <v>0</v>
      </c>
    </row>
    <row r="2824" spans="1:8" x14ac:dyDescent="0.2">
      <c r="A2824" s="180" t="s">
        <v>53</v>
      </c>
      <c r="B2824" s="180" t="s">
        <v>379</v>
      </c>
      <c r="C2824" s="180"/>
      <c r="D2824" s="180"/>
      <c r="E2824" s="180"/>
      <c r="F2824" s="180"/>
      <c r="G2824" s="180"/>
      <c r="H2824" s="180"/>
    </row>
    <row r="2825" spans="1:8" x14ac:dyDescent="0.2">
      <c r="A2825" s="180" t="s">
        <v>53</v>
      </c>
      <c r="B2825" s="180" t="s">
        <v>362</v>
      </c>
      <c r="C2825" s="180">
        <v>596138</v>
      </c>
      <c r="D2825" s="180"/>
      <c r="E2825" s="180"/>
      <c r="F2825" s="180"/>
      <c r="G2825" s="180"/>
      <c r="H2825" s="180"/>
    </row>
    <row r="2826" spans="1:8" x14ac:dyDescent="0.2">
      <c r="A2826" s="180" t="s">
        <v>53</v>
      </c>
      <c r="B2826" s="180" t="s">
        <v>365</v>
      </c>
      <c r="C2826" s="180">
        <v>15618648</v>
      </c>
      <c r="D2826" s="180">
        <v>302952</v>
      </c>
      <c r="E2826" s="180">
        <v>574394</v>
      </c>
      <c r="F2826" s="180">
        <v>0</v>
      </c>
      <c r="G2826" s="180">
        <v>9308</v>
      </c>
      <c r="H2826" s="180">
        <v>0</v>
      </c>
    </row>
    <row r="2827" spans="1:8" x14ac:dyDescent="0.2">
      <c r="A2827" s="180" t="s">
        <v>53</v>
      </c>
      <c r="B2827" s="180" t="s">
        <v>447</v>
      </c>
      <c r="C2827" s="180">
        <v>0</v>
      </c>
      <c r="D2827" s="180">
        <v>0</v>
      </c>
      <c r="E2827" s="180">
        <v>0</v>
      </c>
      <c r="F2827" s="180">
        <v>0</v>
      </c>
      <c r="G2827" s="180">
        <v>598</v>
      </c>
      <c r="H2827" s="180">
        <v>0</v>
      </c>
    </row>
    <row r="2828" spans="1:8" x14ac:dyDescent="0.2">
      <c r="A2828" s="180" t="s">
        <v>53</v>
      </c>
      <c r="B2828" s="180" t="s">
        <v>366</v>
      </c>
      <c r="C2828" s="180">
        <v>15618648</v>
      </c>
      <c r="D2828" s="180">
        <v>302952</v>
      </c>
      <c r="E2828" s="180">
        <v>574394</v>
      </c>
      <c r="F2828" s="180">
        <v>0</v>
      </c>
      <c r="G2828" s="180">
        <v>9906</v>
      </c>
      <c r="H2828" s="180">
        <v>0</v>
      </c>
    </row>
    <row r="2829" spans="1:8" x14ac:dyDescent="0.2">
      <c r="A2829" s="180" t="s">
        <v>53</v>
      </c>
      <c r="B2829" s="180" t="s">
        <v>367</v>
      </c>
      <c r="C2829" s="180">
        <v>4119639.0799999982</v>
      </c>
      <c r="D2829" s="180">
        <v>120625.52999999996</v>
      </c>
      <c r="E2829" s="180">
        <v>832304.26</v>
      </c>
      <c r="F2829" s="180">
        <v>0</v>
      </c>
      <c r="G2829" s="180">
        <v>220982</v>
      </c>
      <c r="H2829" s="180">
        <v>0</v>
      </c>
    </row>
    <row r="2830" spans="1:8" x14ac:dyDescent="0.2">
      <c r="A2830" s="180" t="s">
        <v>53</v>
      </c>
      <c r="B2830" s="180" t="s">
        <v>368</v>
      </c>
      <c r="C2830" s="180">
        <v>19738287.079999998</v>
      </c>
      <c r="D2830" s="180">
        <v>423577.53</v>
      </c>
      <c r="E2830" s="180">
        <v>1406698.26</v>
      </c>
      <c r="F2830" s="180">
        <v>0</v>
      </c>
      <c r="G2830" s="180">
        <v>230888</v>
      </c>
      <c r="H2830" s="180">
        <v>0</v>
      </c>
    </row>
    <row r="2831" spans="1:8" x14ac:dyDescent="0.2">
      <c r="A2831" s="180" t="s">
        <v>54</v>
      </c>
      <c r="B2831" s="180" t="s">
        <v>333</v>
      </c>
      <c r="C2831" s="180">
        <v>3154636</v>
      </c>
      <c r="D2831" s="180"/>
      <c r="E2831" s="180">
        <v>518000</v>
      </c>
      <c r="F2831" s="180">
        <v>0</v>
      </c>
      <c r="G2831" s="180">
        <v>0</v>
      </c>
      <c r="H2831" s="180">
        <v>0</v>
      </c>
    </row>
    <row r="2832" spans="1:8" x14ac:dyDescent="0.2">
      <c r="A2832" s="180" t="s">
        <v>54</v>
      </c>
      <c r="B2832" s="180" t="s">
        <v>334</v>
      </c>
      <c r="C2832" s="180">
        <v>73079.666666666511</v>
      </c>
      <c r="D2832" s="180"/>
      <c r="E2832" s="180">
        <v>12000</v>
      </c>
      <c r="F2832" s="180">
        <v>0</v>
      </c>
      <c r="G2832" s="180">
        <v>0</v>
      </c>
      <c r="H2832" s="180">
        <v>0</v>
      </c>
    </row>
    <row r="2833" spans="1:8" x14ac:dyDescent="0.2">
      <c r="A2833" s="180" t="s">
        <v>54</v>
      </c>
      <c r="B2833" s="180" t="s">
        <v>335</v>
      </c>
      <c r="C2833" s="180">
        <v>372446</v>
      </c>
      <c r="D2833" s="180"/>
      <c r="E2833" s="180"/>
      <c r="F2833" s="180"/>
      <c r="G2833" s="180"/>
      <c r="H2833" s="180"/>
    </row>
    <row r="2834" spans="1:8" x14ac:dyDescent="0.2">
      <c r="A2834" s="180" t="s">
        <v>54</v>
      </c>
      <c r="B2834" s="180" t="s">
        <v>336</v>
      </c>
      <c r="C2834" s="180">
        <v>2995535</v>
      </c>
      <c r="D2834" s="180">
        <v>0</v>
      </c>
      <c r="E2834" s="180"/>
      <c r="F2834" s="180"/>
      <c r="G2834" s="180"/>
      <c r="H2834" s="180"/>
    </row>
    <row r="2835" spans="1:8" x14ac:dyDescent="0.2">
      <c r="A2835" s="180" t="s">
        <v>54</v>
      </c>
      <c r="B2835" s="180" t="s">
        <v>337</v>
      </c>
      <c r="C2835" s="180">
        <v>7643</v>
      </c>
      <c r="D2835" s="180">
        <v>1431</v>
      </c>
      <c r="E2835" s="180">
        <v>0</v>
      </c>
      <c r="F2835" s="180">
        <v>0</v>
      </c>
      <c r="G2835" s="180">
        <v>0</v>
      </c>
      <c r="H2835" s="180">
        <v>0</v>
      </c>
    </row>
    <row r="2836" spans="1:8" x14ac:dyDescent="0.2">
      <c r="A2836" s="180" t="s">
        <v>54</v>
      </c>
      <c r="B2836" s="180" t="s">
        <v>338</v>
      </c>
      <c r="C2836" s="180"/>
      <c r="D2836" s="180"/>
      <c r="E2836" s="180"/>
      <c r="F2836" s="180"/>
      <c r="G2836" s="180"/>
      <c r="H2836" s="180"/>
    </row>
    <row r="2837" spans="1:8" x14ac:dyDescent="0.2">
      <c r="A2837" s="180" t="s">
        <v>54</v>
      </c>
      <c r="B2837" s="180" t="s">
        <v>339</v>
      </c>
      <c r="C2837" s="180">
        <v>17992</v>
      </c>
      <c r="D2837" s="180">
        <v>211335</v>
      </c>
      <c r="E2837" s="180"/>
      <c r="F2837" s="180"/>
      <c r="G2837" s="180"/>
      <c r="H2837" s="180"/>
    </row>
    <row r="2838" spans="1:8" x14ac:dyDescent="0.2">
      <c r="A2838" s="180" t="s">
        <v>54</v>
      </c>
      <c r="B2838" s="180" t="s">
        <v>340</v>
      </c>
      <c r="C2838" s="180">
        <v>64561</v>
      </c>
      <c r="D2838" s="180">
        <v>115774</v>
      </c>
      <c r="E2838" s="180">
        <v>3928</v>
      </c>
      <c r="F2838" s="180">
        <v>0</v>
      </c>
      <c r="G2838" s="180">
        <v>0</v>
      </c>
      <c r="H2838" s="180">
        <v>0</v>
      </c>
    </row>
    <row r="2839" spans="1:8" x14ac:dyDescent="0.2">
      <c r="A2839" s="180" t="s">
        <v>54</v>
      </c>
      <c r="B2839" s="180" t="s">
        <v>341</v>
      </c>
      <c r="C2839" s="180">
        <v>0</v>
      </c>
      <c r="D2839" s="180">
        <v>0</v>
      </c>
      <c r="E2839" s="180">
        <v>0</v>
      </c>
      <c r="F2839" s="180">
        <v>0</v>
      </c>
      <c r="G2839" s="180">
        <v>0</v>
      </c>
      <c r="H2839" s="180">
        <v>0</v>
      </c>
    </row>
    <row r="2840" spans="1:8" x14ac:dyDescent="0.2">
      <c r="A2840" s="180" t="s">
        <v>54</v>
      </c>
      <c r="B2840" s="180" t="s">
        <v>342</v>
      </c>
      <c r="C2840" s="180">
        <v>4588586</v>
      </c>
      <c r="D2840" s="180"/>
      <c r="E2840" s="180"/>
      <c r="F2840" s="180"/>
      <c r="G2840" s="180"/>
      <c r="H2840" s="180"/>
    </row>
    <row r="2841" spans="1:8" x14ac:dyDescent="0.2">
      <c r="A2841" s="180" t="s">
        <v>54</v>
      </c>
      <c r="B2841" s="180" t="s">
        <v>343</v>
      </c>
      <c r="C2841" s="180">
        <v>0</v>
      </c>
      <c r="D2841" s="180"/>
      <c r="E2841" s="180"/>
      <c r="F2841" s="180"/>
      <c r="G2841" s="180"/>
      <c r="H2841" s="180"/>
    </row>
    <row r="2842" spans="1:8" x14ac:dyDescent="0.2">
      <c r="A2842" s="180" t="s">
        <v>54</v>
      </c>
      <c r="B2842" s="180" t="s">
        <v>344</v>
      </c>
      <c r="C2842" s="180">
        <v>262431</v>
      </c>
      <c r="D2842" s="180"/>
      <c r="E2842" s="180">
        <v>0</v>
      </c>
      <c r="F2842" s="180">
        <v>0</v>
      </c>
      <c r="G2842" s="180">
        <v>0</v>
      </c>
      <c r="H2842" s="180">
        <v>0</v>
      </c>
    </row>
    <row r="2843" spans="1:8" x14ac:dyDescent="0.2">
      <c r="A2843" s="180" t="s">
        <v>54</v>
      </c>
      <c r="B2843" s="180" t="s">
        <v>475</v>
      </c>
      <c r="C2843" s="180">
        <v>46680</v>
      </c>
      <c r="D2843" s="180"/>
      <c r="E2843" s="180">
        <v>7665</v>
      </c>
      <c r="F2843" s="180">
        <v>0</v>
      </c>
      <c r="G2843" s="180">
        <v>0</v>
      </c>
      <c r="H2843" s="180">
        <v>0</v>
      </c>
    </row>
    <row r="2844" spans="1:8" x14ac:dyDescent="0.2">
      <c r="A2844" s="180" t="s">
        <v>54</v>
      </c>
      <c r="B2844" s="180" t="s">
        <v>332</v>
      </c>
      <c r="C2844" s="180">
        <v>122528</v>
      </c>
      <c r="D2844" s="180"/>
      <c r="E2844" s="180"/>
      <c r="F2844" s="180"/>
      <c r="G2844" s="180"/>
      <c r="H2844" s="180"/>
    </row>
    <row r="2845" spans="1:8" x14ac:dyDescent="0.2">
      <c r="A2845" s="180" t="s">
        <v>54</v>
      </c>
      <c r="B2845" s="180" t="s">
        <v>407</v>
      </c>
      <c r="C2845" s="180">
        <v>131929</v>
      </c>
      <c r="D2845" s="180"/>
      <c r="E2845" s="180">
        <v>0</v>
      </c>
      <c r="F2845" s="180">
        <v>0</v>
      </c>
      <c r="G2845" s="180">
        <v>0</v>
      </c>
      <c r="H2845" s="180">
        <v>0</v>
      </c>
    </row>
    <row r="2846" spans="1:8" x14ac:dyDescent="0.2">
      <c r="A2846" s="180" t="s">
        <v>54</v>
      </c>
      <c r="B2846" s="180" t="s">
        <v>345</v>
      </c>
      <c r="C2846" s="180">
        <v>11838046.666666666</v>
      </c>
      <c r="D2846" s="180">
        <v>328540</v>
      </c>
      <c r="E2846" s="180">
        <v>541593</v>
      </c>
      <c r="F2846" s="180">
        <v>0</v>
      </c>
      <c r="G2846" s="180">
        <v>0</v>
      </c>
      <c r="H2846" s="180">
        <v>0</v>
      </c>
    </row>
    <row r="2847" spans="1:8" x14ac:dyDescent="0.2">
      <c r="A2847" s="180" t="s">
        <v>54</v>
      </c>
      <c r="B2847" s="180" t="s">
        <v>346</v>
      </c>
      <c r="C2847" s="180">
        <v>0</v>
      </c>
      <c r="D2847" s="180"/>
      <c r="E2847" s="180"/>
      <c r="F2847" s="180"/>
      <c r="G2847" s="180"/>
      <c r="H2847" s="180"/>
    </row>
    <row r="2848" spans="1:8" x14ac:dyDescent="0.2">
      <c r="A2848" s="180" t="s">
        <v>54</v>
      </c>
      <c r="B2848" s="180" t="s">
        <v>446</v>
      </c>
      <c r="C2848" s="180">
        <v>0</v>
      </c>
      <c r="D2848" s="180">
        <v>0</v>
      </c>
      <c r="E2848" s="180">
        <v>0</v>
      </c>
      <c r="F2848" s="180">
        <v>0</v>
      </c>
      <c r="G2848" s="180">
        <v>0</v>
      </c>
      <c r="H2848" s="180">
        <v>0</v>
      </c>
    </row>
    <row r="2849" spans="1:8" x14ac:dyDescent="0.2">
      <c r="A2849" s="180" t="s">
        <v>54</v>
      </c>
      <c r="B2849" s="180" t="s">
        <v>347</v>
      </c>
      <c r="C2849" s="180">
        <v>485</v>
      </c>
      <c r="D2849" s="180">
        <v>0</v>
      </c>
      <c r="E2849" s="180"/>
      <c r="F2849" s="180">
        <v>0</v>
      </c>
      <c r="G2849" s="180">
        <v>0</v>
      </c>
      <c r="H2849" s="180">
        <v>0</v>
      </c>
    </row>
    <row r="2850" spans="1:8" x14ac:dyDescent="0.2">
      <c r="A2850" s="180" t="s">
        <v>54</v>
      </c>
      <c r="B2850" s="180" t="s">
        <v>348</v>
      </c>
      <c r="C2850" s="180">
        <v>11838531.666666666</v>
      </c>
      <c r="D2850" s="180">
        <v>328540</v>
      </c>
      <c r="E2850" s="180">
        <v>541593</v>
      </c>
      <c r="F2850" s="180">
        <v>0</v>
      </c>
      <c r="G2850" s="180">
        <v>0</v>
      </c>
      <c r="H2850" s="180">
        <v>0</v>
      </c>
    </row>
    <row r="2851" spans="1:8" x14ac:dyDescent="0.2">
      <c r="A2851" s="180" t="s">
        <v>54</v>
      </c>
      <c r="B2851" s="180" t="s">
        <v>349</v>
      </c>
      <c r="C2851" s="180">
        <v>2833131.120000001</v>
      </c>
      <c r="D2851" s="180">
        <v>206906.17</v>
      </c>
      <c r="E2851" s="180">
        <v>727644.56</v>
      </c>
      <c r="F2851" s="180">
        <v>0</v>
      </c>
      <c r="G2851" s="180">
        <v>0</v>
      </c>
      <c r="H2851" s="180">
        <v>0</v>
      </c>
    </row>
    <row r="2852" spans="1:8" x14ac:dyDescent="0.2">
      <c r="A2852" s="180" t="s">
        <v>54</v>
      </c>
      <c r="B2852" s="180" t="s">
        <v>350</v>
      </c>
      <c r="C2852" s="180">
        <v>14671662.786666667</v>
      </c>
      <c r="D2852" s="180">
        <v>535446.16999999993</v>
      </c>
      <c r="E2852" s="180">
        <v>1269237.56</v>
      </c>
      <c r="F2852" s="180">
        <v>0</v>
      </c>
      <c r="G2852" s="180">
        <v>0</v>
      </c>
      <c r="H2852" s="180">
        <v>0</v>
      </c>
    </row>
    <row r="2853" spans="1:8" x14ac:dyDescent="0.2">
      <c r="A2853" s="180" t="s">
        <v>54</v>
      </c>
      <c r="B2853" s="180" t="s">
        <v>376</v>
      </c>
      <c r="C2853" s="180"/>
      <c r="D2853" s="180"/>
      <c r="E2853" s="180"/>
      <c r="F2853" s="180"/>
      <c r="G2853" s="180"/>
      <c r="H2853" s="180"/>
    </row>
    <row r="2854" spans="1:8" x14ac:dyDescent="0.2">
      <c r="A2854" s="180" t="s">
        <v>54</v>
      </c>
      <c r="B2854" s="180" t="s">
        <v>377</v>
      </c>
      <c r="C2854" s="180">
        <v>8219690</v>
      </c>
      <c r="D2854" s="180">
        <v>318855</v>
      </c>
      <c r="E2854" s="180">
        <v>19020</v>
      </c>
      <c r="F2854" s="180">
        <v>0</v>
      </c>
      <c r="G2854" s="180">
        <v>0</v>
      </c>
      <c r="H2854" s="180">
        <v>0</v>
      </c>
    </row>
    <row r="2855" spans="1:8" x14ac:dyDescent="0.2">
      <c r="A2855" s="180" t="s">
        <v>54</v>
      </c>
      <c r="B2855" s="180" t="s">
        <v>352</v>
      </c>
      <c r="C2855" s="180">
        <v>305088</v>
      </c>
      <c r="D2855" s="180">
        <v>0</v>
      </c>
      <c r="E2855" s="180">
        <v>0</v>
      </c>
      <c r="F2855" s="180">
        <v>0</v>
      </c>
      <c r="G2855" s="180">
        <v>0</v>
      </c>
      <c r="H2855" s="180">
        <v>0</v>
      </c>
    </row>
    <row r="2856" spans="1:8" x14ac:dyDescent="0.2">
      <c r="A2856" s="180" t="s">
        <v>54</v>
      </c>
      <c r="B2856" s="180" t="s">
        <v>353</v>
      </c>
      <c r="C2856" s="180">
        <v>269266</v>
      </c>
      <c r="D2856" s="180">
        <v>0</v>
      </c>
      <c r="E2856" s="180">
        <v>0</v>
      </c>
      <c r="F2856" s="180">
        <v>0</v>
      </c>
      <c r="G2856" s="180">
        <v>0</v>
      </c>
      <c r="H2856" s="180">
        <v>0</v>
      </c>
    </row>
    <row r="2857" spans="1:8" x14ac:dyDescent="0.2">
      <c r="A2857" s="180" t="s">
        <v>54</v>
      </c>
      <c r="B2857" s="180" t="s">
        <v>354</v>
      </c>
      <c r="C2857" s="180">
        <v>360234</v>
      </c>
      <c r="D2857" s="180">
        <v>0</v>
      </c>
      <c r="E2857" s="180">
        <v>0</v>
      </c>
      <c r="F2857" s="180">
        <v>0</v>
      </c>
      <c r="G2857" s="180">
        <v>0</v>
      </c>
      <c r="H2857" s="180">
        <v>0</v>
      </c>
    </row>
    <row r="2858" spans="1:8" x14ac:dyDescent="0.2">
      <c r="A2858" s="180" t="s">
        <v>54</v>
      </c>
      <c r="B2858" s="180" t="s">
        <v>408</v>
      </c>
      <c r="C2858" s="180">
        <v>660618</v>
      </c>
      <c r="D2858" s="180">
        <v>0</v>
      </c>
      <c r="E2858" s="180">
        <v>0</v>
      </c>
      <c r="F2858" s="180">
        <v>0</v>
      </c>
      <c r="G2858" s="180">
        <v>0</v>
      </c>
      <c r="H2858" s="180">
        <v>0</v>
      </c>
    </row>
    <row r="2859" spans="1:8" x14ac:dyDescent="0.2">
      <c r="A2859" s="180" t="s">
        <v>54</v>
      </c>
      <c r="B2859" s="180" t="s">
        <v>423</v>
      </c>
      <c r="C2859" s="180">
        <v>187281</v>
      </c>
      <c r="D2859" s="180">
        <v>0</v>
      </c>
      <c r="E2859" s="180">
        <v>0</v>
      </c>
      <c r="F2859" s="180">
        <v>0</v>
      </c>
      <c r="G2859" s="180">
        <v>0</v>
      </c>
      <c r="H2859" s="180">
        <v>0</v>
      </c>
    </row>
    <row r="2860" spans="1:8" x14ac:dyDescent="0.2">
      <c r="A2860" s="180" t="s">
        <v>54</v>
      </c>
      <c r="B2860" s="180" t="s">
        <v>355</v>
      </c>
      <c r="C2860" s="180">
        <v>727101</v>
      </c>
      <c r="D2860" s="180">
        <v>0</v>
      </c>
      <c r="E2860" s="180">
        <v>138423</v>
      </c>
      <c r="F2860" s="180">
        <v>0</v>
      </c>
      <c r="G2860" s="180">
        <v>0</v>
      </c>
      <c r="H2860" s="180">
        <v>0</v>
      </c>
    </row>
    <row r="2861" spans="1:8" x14ac:dyDescent="0.2">
      <c r="A2861" s="180" t="s">
        <v>54</v>
      </c>
      <c r="B2861" s="180" t="s">
        <v>356</v>
      </c>
      <c r="C2861" s="180">
        <v>631604</v>
      </c>
      <c r="D2861" s="180">
        <v>0</v>
      </c>
      <c r="E2861" s="180">
        <v>0</v>
      </c>
      <c r="F2861" s="180">
        <v>0</v>
      </c>
      <c r="G2861" s="180"/>
      <c r="H2861" s="180">
        <v>0</v>
      </c>
    </row>
    <row r="2862" spans="1:8" x14ac:dyDescent="0.2">
      <c r="A2862" s="180" t="s">
        <v>54</v>
      </c>
      <c r="B2862" s="180" t="s">
        <v>409</v>
      </c>
      <c r="C2862" s="180"/>
      <c r="D2862" s="180"/>
      <c r="E2862" s="180"/>
      <c r="F2862" s="180"/>
      <c r="G2862" s="180"/>
      <c r="H2862" s="180">
        <v>0</v>
      </c>
    </row>
    <row r="2863" spans="1:8" x14ac:dyDescent="0.2">
      <c r="A2863" s="180" t="s">
        <v>54</v>
      </c>
      <c r="B2863" s="180" t="s">
        <v>378</v>
      </c>
      <c r="C2863" s="180">
        <v>0</v>
      </c>
      <c r="D2863" s="180"/>
      <c r="E2863" s="180">
        <v>0</v>
      </c>
      <c r="F2863" s="180">
        <v>0</v>
      </c>
      <c r="G2863" s="180">
        <v>0</v>
      </c>
      <c r="H2863" s="180">
        <v>0</v>
      </c>
    </row>
    <row r="2864" spans="1:8" x14ac:dyDescent="0.2">
      <c r="A2864" s="180" t="s">
        <v>54</v>
      </c>
      <c r="B2864" s="180" t="s">
        <v>360</v>
      </c>
      <c r="C2864" s="180"/>
      <c r="D2864" s="180"/>
      <c r="E2864" s="180">
        <v>0</v>
      </c>
      <c r="F2864" s="180">
        <v>0</v>
      </c>
      <c r="G2864" s="180"/>
      <c r="H2864" s="180">
        <v>0</v>
      </c>
    </row>
    <row r="2865" spans="1:8" x14ac:dyDescent="0.2">
      <c r="A2865" s="180" t="s">
        <v>54</v>
      </c>
      <c r="B2865" s="180" t="s">
        <v>379</v>
      </c>
      <c r="C2865" s="180"/>
      <c r="D2865" s="180"/>
      <c r="E2865" s="180"/>
      <c r="F2865" s="180"/>
      <c r="G2865" s="180"/>
      <c r="H2865" s="180"/>
    </row>
    <row r="2866" spans="1:8" x14ac:dyDescent="0.2">
      <c r="A2866" s="180" t="s">
        <v>54</v>
      </c>
      <c r="B2866" s="180" t="s">
        <v>362</v>
      </c>
      <c r="C2866" s="180">
        <v>329182</v>
      </c>
      <c r="D2866" s="180"/>
      <c r="E2866" s="180"/>
      <c r="F2866" s="180"/>
      <c r="G2866" s="180"/>
      <c r="H2866" s="180"/>
    </row>
    <row r="2867" spans="1:8" x14ac:dyDescent="0.2">
      <c r="A2867" s="180" t="s">
        <v>54</v>
      </c>
      <c r="B2867" s="180" t="s">
        <v>365</v>
      </c>
      <c r="C2867" s="180">
        <v>11690064</v>
      </c>
      <c r="D2867" s="180">
        <v>318855</v>
      </c>
      <c r="E2867" s="180">
        <v>157443</v>
      </c>
      <c r="F2867" s="180">
        <v>0</v>
      </c>
      <c r="G2867" s="180">
        <v>0</v>
      </c>
      <c r="H2867" s="180">
        <v>0</v>
      </c>
    </row>
    <row r="2868" spans="1:8" x14ac:dyDescent="0.2">
      <c r="A2868" s="180" t="s">
        <v>54</v>
      </c>
      <c r="B2868" s="180" t="s">
        <v>447</v>
      </c>
      <c r="C2868" s="180">
        <v>0</v>
      </c>
      <c r="D2868" s="180">
        <v>0</v>
      </c>
      <c r="E2868" s="180">
        <v>0</v>
      </c>
      <c r="F2868" s="180">
        <v>0</v>
      </c>
      <c r="G2868" s="180">
        <v>0</v>
      </c>
      <c r="H2868" s="180">
        <v>0</v>
      </c>
    </row>
    <row r="2869" spans="1:8" x14ac:dyDescent="0.2">
      <c r="A2869" s="180" t="s">
        <v>54</v>
      </c>
      <c r="B2869" s="180" t="s">
        <v>366</v>
      </c>
      <c r="C2869" s="180">
        <v>11690064</v>
      </c>
      <c r="D2869" s="180">
        <v>318855</v>
      </c>
      <c r="E2869" s="180">
        <v>157443</v>
      </c>
      <c r="F2869" s="180">
        <v>0</v>
      </c>
      <c r="G2869" s="180">
        <v>0</v>
      </c>
      <c r="H2869" s="180">
        <v>0</v>
      </c>
    </row>
    <row r="2870" spans="1:8" x14ac:dyDescent="0.2">
      <c r="A2870" s="180" t="s">
        <v>54</v>
      </c>
      <c r="B2870" s="180" t="s">
        <v>367</v>
      </c>
      <c r="C2870" s="180">
        <v>2981598.7866666671</v>
      </c>
      <c r="D2870" s="180">
        <v>216591.16999999993</v>
      </c>
      <c r="E2870" s="180">
        <v>1111794.56</v>
      </c>
      <c r="F2870" s="180">
        <v>0</v>
      </c>
      <c r="G2870" s="180">
        <v>0</v>
      </c>
      <c r="H2870" s="180">
        <v>0</v>
      </c>
    </row>
    <row r="2871" spans="1:8" x14ac:dyDescent="0.2">
      <c r="A2871" s="180" t="s">
        <v>54</v>
      </c>
      <c r="B2871" s="180" t="s">
        <v>368</v>
      </c>
      <c r="C2871" s="180">
        <v>14671662.786666667</v>
      </c>
      <c r="D2871" s="180">
        <v>535446.16999999993</v>
      </c>
      <c r="E2871" s="180">
        <v>1269237.56</v>
      </c>
      <c r="F2871" s="180">
        <v>0</v>
      </c>
      <c r="G2871" s="180">
        <v>0</v>
      </c>
      <c r="H2871" s="180">
        <v>0</v>
      </c>
    </row>
    <row r="2872" spans="1:8" x14ac:dyDescent="0.2">
      <c r="A2872" s="180" t="s">
        <v>55</v>
      </c>
      <c r="B2872" s="180" t="s">
        <v>333</v>
      </c>
      <c r="C2872" s="180">
        <v>1896545</v>
      </c>
      <c r="D2872" s="180"/>
      <c r="E2872" s="180">
        <v>173069</v>
      </c>
      <c r="F2872" s="180">
        <v>0</v>
      </c>
      <c r="G2872" s="180">
        <v>0</v>
      </c>
      <c r="H2872" s="180">
        <v>0</v>
      </c>
    </row>
    <row r="2873" spans="1:8" x14ac:dyDescent="0.2">
      <c r="A2873" s="180" t="s">
        <v>55</v>
      </c>
      <c r="B2873" s="180" t="s">
        <v>334</v>
      </c>
      <c r="C2873" s="180">
        <v>31946</v>
      </c>
      <c r="D2873" s="180"/>
      <c r="E2873" s="180">
        <v>2926</v>
      </c>
      <c r="F2873" s="180">
        <v>0</v>
      </c>
      <c r="G2873" s="180">
        <v>0</v>
      </c>
      <c r="H2873" s="180">
        <v>0</v>
      </c>
    </row>
    <row r="2874" spans="1:8" x14ac:dyDescent="0.2">
      <c r="A2874" s="180" t="s">
        <v>55</v>
      </c>
      <c r="B2874" s="180" t="s">
        <v>335</v>
      </c>
      <c r="C2874" s="180">
        <v>26458</v>
      </c>
      <c r="D2874" s="180"/>
      <c r="E2874" s="180"/>
      <c r="F2874" s="180"/>
      <c r="G2874" s="180"/>
      <c r="H2874" s="180"/>
    </row>
    <row r="2875" spans="1:8" x14ac:dyDescent="0.2">
      <c r="A2875" s="180" t="s">
        <v>55</v>
      </c>
      <c r="B2875" s="180" t="s">
        <v>336</v>
      </c>
      <c r="C2875" s="180">
        <v>532023</v>
      </c>
      <c r="D2875" s="180">
        <v>0</v>
      </c>
      <c r="E2875" s="180"/>
      <c r="F2875" s="180"/>
      <c r="G2875" s="180"/>
      <c r="H2875" s="180"/>
    </row>
    <row r="2876" spans="1:8" x14ac:dyDescent="0.2">
      <c r="A2876" s="180" t="s">
        <v>55</v>
      </c>
      <c r="B2876" s="180" t="s">
        <v>337</v>
      </c>
      <c r="C2876" s="180">
        <v>19635</v>
      </c>
      <c r="D2876" s="180">
        <v>5</v>
      </c>
      <c r="E2876" s="180">
        <v>270</v>
      </c>
      <c r="F2876" s="180">
        <v>0</v>
      </c>
      <c r="G2876" s="180">
        <v>0</v>
      </c>
      <c r="H2876" s="180">
        <v>0</v>
      </c>
    </row>
    <row r="2877" spans="1:8" x14ac:dyDescent="0.2">
      <c r="A2877" s="180" t="s">
        <v>55</v>
      </c>
      <c r="B2877" s="180" t="s">
        <v>338</v>
      </c>
      <c r="C2877" s="180"/>
      <c r="D2877" s="180"/>
      <c r="E2877" s="180"/>
      <c r="F2877" s="180"/>
      <c r="G2877" s="180"/>
      <c r="H2877" s="180"/>
    </row>
    <row r="2878" spans="1:8" x14ac:dyDescent="0.2">
      <c r="A2878" s="180" t="s">
        <v>55</v>
      </c>
      <c r="B2878" s="180" t="s">
        <v>339</v>
      </c>
      <c r="C2878" s="180">
        <v>70</v>
      </c>
      <c r="D2878" s="180">
        <v>56779</v>
      </c>
      <c r="E2878" s="180"/>
      <c r="F2878" s="180"/>
      <c r="G2878" s="180"/>
      <c r="H2878" s="180"/>
    </row>
    <row r="2879" spans="1:8" x14ac:dyDescent="0.2">
      <c r="A2879" s="180" t="s">
        <v>55</v>
      </c>
      <c r="B2879" s="180" t="s">
        <v>340</v>
      </c>
      <c r="C2879" s="180">
        <v>166831</v>
      </c>
      <c r="D2879" s="180">
        <v>65004</v>
      </c>
      <c r="E2879" s="180">
        <v>8770</v>
      </c>
      <c r="F2879" s="180">
        <v>0</v>
      </c>
      <c r="G2879" s="180">
        <v>0</v>
      </c>
      <c r="H2879" s="180">
        <v>0</v>
      </c>
    </row>
    <row r="2880" spans="1:8" x14ac:dyDescent="0.2">
      <c r="A2880" s="180" t="s">
        <v>55</v>
      </c>
      <c r="B2880" s="180" t="s">
        <v>341</v>
      </c>
      <c r="C2880" s="180">
        <v>0</v>
      </c>
      <c r="D2880" s="180">
        <v>0</v>
      </c>
      <c r="E2880" s="180">
        <v>0</v>
      </c>
      <c r="F2880" s="180">
        <v>0</v>
      </c>
      <c r="G2880" s="180">
        <v>0</v>
      </c>
      <c r="H2880" s="180">
        <v>0</v>
      </c>
    </row>
    <row r="2881" spans="1:8" x14ac:dyDescent="0.2">
      <c r="A2881" s="180" t="s">
        <v>55</v>
      </c>
      <c r="B2881" s="180" t="s">
        <v>342</v>
      </c>
      <c r="C2881" s="180">
        <v>2659250</v>
      </c>
      <c r="D2881" s="180"/>
      <c r="E2881" s="180"/>
      <c r="F2881" s="180"/>
      <c r="G2881" s="180"/>
      <c r="H2881" s="180"/>
    </row>
    <row r="2882" spans="1:8" x14ac:dyDescent="0.2">
      <c r="A2882" s="180" t="s">
        <v>55</v>
      </c>
      <c r="B2882" s="180" t="s">
        <v>343</v>
      </c>
      <c r="C2882" s="180">
        <v>0</v>
      </c>
      <c r="D2882" s="180"/>
      <c r="E2882" s="180"/>
      <c r="F2882" s="180"/>
      <c r="G2882" s="180"/>
      <c r="H2882" s="180"/>
    </row>
    <row r="2883" spans="1:8" x14ac:dyDescent="0.2">
      <c r="A2883" s="180" t="s">
        <v>55</v>
      </c>
      <c r="B2883" s="180" t="s">
        <v>344</v>
      </c>
      <c r="C2883" s="180">
        <v>104897</v>
      </c>
      <c r="D2883" s="180"/>
      <c r="E2883" s="180">
        <v>53</v>
      </c>
      <c r="F2883" s="180">
        <v>0</v>
      </c>
      <c r="G2883" s="180">
        <v>0</v>
      </c>
      <c r="H2883" s="180">
        <v>0</v>
      </c>
    </row>
    <row r="2884" spans="1:8" x14ac:dyDescent="0.2">
      <c r="A2884" s="180" t="s">
        <v>55</v>
      </c>
      <c r="B2884" s="180" t="s">
        <v>475</v>
      </c>
      <c r="C2884" s="180">
        <v>30563</v>
      </c>
      <c r="D2884" s="180"/>
      <c r="E2884" s="180">
        <v>2800</v>
      </c>
      <c r="F2884" s="180">
        <v>0</v>
      </c>
      <c r="G2884" s="180">
        <v>0</v>
      </c>
      <c r="H2884" s="180">
        <v>0</v>
      </c>
    </row>
    <row r="2885" spans="1:8" x14ac:dyDescent="0.2">
      <c r="A2885" s="180" t="s">
        <v>55</v>
      </c>
      <c r="B2885" s="180" t="s">
        <v>332</v>
      </c>
      <c r="C2885" s="180">
        <v>66585</v>
      </c>
      <c r="D2885" s="180"/>
      <c r="E2885" s="180"/>
      <c r="F2885" s="180"/>
      <c r="G2885" s="180"/>
      <c r="H2885" s="180"/>
    </row>
    <row r="2886" spans="1:8" x14ac:dyDescent="0.2">
      <c r="A2886" s="180" t="s">
        <v>55</v>
      </c>
      <c r="B2886" s="180" t="s">
        <v>407</v>
      </c>
      <c r="C2886" s="180">
        <v>70987</v>
      </c>
      <c r="D2886" s="180"/>
      <c r="E2886" s="180">
        <v>0</v>
      </c>
      <c r="F2886" s="180">
        <v>0</v>
      </c>
      <c r="G2886" s="180">
        <v>0</v>
      </c>
      <c r="H2886" s="180">
        <v>0</v>
      </c>
    </row>
    <row r="2887" spans="1:8" x14ac:dyDescent="0.2">
      <c r="A2887" s="180" t="s">
        <v>55</v>
      </c>
      <c r="B2887" s="180" t="s">
        <v>345</v>
      </c>
      <c r="C2887" s="180">
        <v>5605790</v>
      </c>
      <c r="D2887" s="180">
        <v>121788</v>
      </c>
      <c r="E2887" s="180">
        <v>187888</v>
      </c>
      <c r="F2887" s="180">
        <v>0</v>
      </c>
      <c r="G2887" s="180">
        <v>0</v>
      </c>
      <c r="H2887" s="180">
        <v>0</v>
      </c>
    </row>
    <row r="2888" spans="1:8" x14ac:dyDescent="0.2">
      <c r="A2888" s="180" t="s">
        <v>55</v>
      </c>
      <c r="B2888" s="180" t="s">
        <v>346</v>
      </c>
      <c r="C2888" s="180">
        <v>0</v>
      </c>
      <c r="D2888" s="180"/>
      <c r="E2888" s="180"/>
      <c r="F2888" s="180"/>
      <c r="G2888" s="180"/>
      <c r="H2888" s="180"/>
    </row>
    <row r="2889" spans="1:8" x14ac:dyDescent="0.2">
      <c r="A2889" s="180" t="s">
        <v>55</v>
      </c>
      <c r="B2889" s="180" t="s">
        <v>446</v>
      </c>
      <c r="C2889" s="180">
        <v>0</v>
      </c>
      <c r="D2889" s="180">
        <v>0</v>
      </c>
      <c r="E2889" s="180">
        <v>0</v>
      </c>
      <c r="F2889" s="180">
        <v>0</v>
      </c>
      <c r="G2889" s="180">
        <v>0</v>
      </c>
      <c r="H2889" s="180">
        <v>0</v>
      </c>
    </row>
    <row r="2890" spans="1:8" x14ac:dyDescent="0.2">
      <c r="A2890" s="180" t="s">
        <v>55</v>
      </c>
      <c r="B2890" s="180" t="s">
        <v>347</v>
      </c>
      <c r="C2890" s="180">
        <v>0</v>
      </c>
      <c r="D2890" s="180">
        <v>0</v>
      </c>
      <c r="E2890" s="180"/>
      <c r="F2890" s="180">
        <v>0</v>
      </c>
      <c r="G2890" s="180">
        <v>0</v>
      </c>
      <c r="H2890" s="180">
        <v>0</v>
      </c>
    </row>
    <row r="2891" spans="1:8" x14ac:dyDescent="0.2">
      <c r="A2891" s="180" t="s">
        <v>55</v>
      </c>
      <c r="B2891" s="180" t="s">
        <v>348</v>
      </c>
      <c r="C2891" s="180">
        <v>5605790</v>
      </c>
      <c r="D2891" s="180">
        <v>121788</v>
      </c>
      <c r="E2891" s="180">
        <v>187888</v>
      </c>
      <c r="F2891" s="180">
        <v>0</v>
      </c>
      <c r="G2891" s="180">
        <v>0</v>
      </c>
      <c r="H2891" s="180">
        <v>0</v>
      </c>
    </row>
    <row r="2892" spans="1:8" x14ac:dyDescent="0.2">
      <c r="A2892" s="180" t="s">
        <v>55</v>
      </c>
      <c r="B2892" s="180" t="s">
        <v>349</v>
      </c>
      <c r="C2892" s="180">
        <v>939391.02000000048</v>
      </c>
      <c r="D2892" s="180">
        <v>92978.700000000012</v>
      </c>
      <c r="E2892" s="180">
        <v>630337.07000000007</v>
      </c>
      <c r="F2892" s="180">
        <v>0</v>
      </c>
      <c r="G2892" s="180">
        <v>0</v>
      </c>
      <c r="H2892" s="180">
        <v>0</v>
      </c>
    </row>
    <row r="2893" spans="1:8" x14ac:dyDescent="0.2">
      <c r="A2893" s="180" t="s">
        <v>55</v>
      </c>
      <c r="B2893" s="180" t="s">
        <v>350</v>
      </c>
      <c r="C2893" s="180">
        <v>6545181.0200000005</v>
      </c>
      <c r="D2893" s="180">
        <v>214766.7</v>
      </c>
      <c r="E2893" s="180">
        <v>818225.07</v>
      </c>
      <c r="F2893" s="180">
        <v>0</v>
      </c>
      <c r="G2893" s="180">
        <v>0</v>
      </c>
      <c r="H2893" s="180">
        <v>0</v>
      </c>
    </row>
    <row r="2894" spans="1:8" x14ac:dyDescent="0.2">
      <c r="A2894" s="180" t="s">
        <v>55</v>
      </c>
      <c r="B2894" s="180" t="s">
        <v>376</v>
      </c>
      <c r="C2894" s="180"/>
      <c r="D2894" s="180"/>
      <c r="E2894" s="180"/>
      <c r="F2894" s="180"/>
      <c r="G2894" s="180"/>
      <c r="H2894" s="180"/>
    </row>
    <row r="2895" spans="1:8" x14ac:dyDescent="0.2">
      <c r="A2895" s="180" t="s">
        <v>55</v>
      </c>
      <c r="B2895" s="180" t="s">
        <v>377</v>
      </c>
      <c r="C2895" s="180">
        <v>3694327</v>
      </c>
      <c r="D2895" s="180">
        <v>112108</v>
      </c>
      <c r="E2895" s="180">
        <v>126243</v>
      </c>
      <c r="F2895" s="180">
        <v>0</v>
      </c>
      <c r="G2895" s="180">
        <v>0</v>
      </c>
      <c r="H2895" s="180">
        <v>0</v>
      </c>
    </row>
    <row r="2896" spans="1:8" x14ac:dyDescent="0.2">
      <c r="A2896" s="180" t="s">
        <v>55</v>
      </c>
      <c r="B2896" s="180" t="s">
        <v>352</v>
      </c>
      <c r="C2896" s="180">
        <v>131549</v>
      </c>
      <c r="D2896" s="180">
        <v>0</v>
      </c>
      <c r="E2896" s="180">
        <v>0</v>
      </c>
      <c r="F2896" s="180">
        <v>0</v>
      </c>
      <c r="G2896" s="180">
        <v>0</v>
      </c>
      <c r="H2896" s="180">
        <v>0</v>
      </c>
    </row>
    <row r="2897" spans="1:8" x14ac:dyDescent="0.2">
      <c r="A2897" s="180" t="s">
        <v>55</v>
      </c>
      <c r="B2897" s="180" t="s">
        <v>353</v>
      </c>
      <c r="C2897" s="180">
        <v>365736</v>
      </c>
      <c r="D2897" s="180">
        <v>0</v>
      </c>
      <c r="E2897" s="180">
        <v>0</v>
      </c>
      <c r="F2897" s="180">
        <v>0</v>
      </c>
      <c r="G2897" s="180">
        <v>0</v>
      </c>
      <c r="H2897" s="180">
        <v>0</v>
      </c>
    </row>
    <row r="2898" spans="1:8" x14ac:dyDescent="0.2">
      <c r="A2898" s="180" t="s">
        <v>55</v>
      </c>
      <c r="B2898" s="180" t="s">
        <v>354</v>
      </c>
      <c r="C2898" s="180">
        <v>152027</v>
      </c>
      <c r="D2898" s="180">
        <v>0</v>
      </c>
      <c r="E2898" s="180">
        <v>59581</v>
      </c>
      <c r="F2898" s="180">
        <v>0</v>
      </c>
      <c r="G2898" s="180">
        <v>0</v>
      </c>
      <c r="H2898" s="180">
        <v>0</v>
      </c>
    </row>
    <row r="2899" spans="1:8" x14ac:dyDescent="0.2">
      <c r="A2899" s="180" t="s">
        <v>55</v>
      </c>
      <c r="B2899" s="180" t="s">
        <v>408</v>
      </c>
      <c r="C2899" s="180">
        <v>286954</v>
      </c>
      <c r="D2899" s="180">
        <v>0</v>
      </c>
      <c r="E2899" s="180">
        <v>0</v>
      </c>
      <c r="F2899" s="180">
        <v>0</v>
      </c>
      <c r="G2899" s="180">
        <v>0</v>
      </c>
      <c r="H2899" s="180">
        <v>0</v>
      </c>
    </row>
    <row r="2900" spans="1:8" x14ac:dyDescent="0.2">
      <c r="A2900" s="180" t="s">
        <v>55</v>
      </c>
      <c r="B2900" s="180" t="s">
        <v>423</v>
      </c>
      <c r="C2900" s="180">
        <v>103075</v>
      </c>
      <c r="D2900" s="180">
        <v>0</v>
      </c>
      <c r="E2900" s="180">
        <v>0</v>
      </c>
      <c r="F2900" s="180">
        <v>0</v>
      </c>
      <c r="G2900" s="180">
        <v>0</v>
      </c>
      <c r="H2900" s="180">
        <v>0</v>
      </c>
    </row>
    <row r="2901" spans="1:8" x14ac:dyDescent="0.2">
      <c r="A2901" s="180" t="s">
        <v>55</v>
      </c>
      <c r="B2901" s="180" t="s">
        <v>355</v>
      </c>
      <c r="C2901" s="180">
        <v>309481</v>
      </c>
      <c r="D2901" s="180">
        <v>0</v>
      </c>
      <c r="E2901" s="180">
        <v>37641</v>
      </c>
      <c r="F2901" s="180">
        <v>0</v>
      </c>
      <c r="G2901" s="180">
        <v>0</v>
      </c>
      <c r="H2901" s="180">
        <v>0</v>
      </c>
    </row>
    <row r="2902" spans="1:8" x14ac:dyDescent="0.2">
      <c r="A2902" s="180" t="s">
        <v>55</v>
      </c>
      <c r="B2902" s="180" t="s">
        <v>356</v>
      </c>
      <c r="C2902" s="180">
        <v>294759</v>
      </c>
      <c r="D2902" s="180">
        <v>1265</v>
      </c>
      <c r="E2902" s="180">
        <v>16709</v>
      </c>
      <c r="F2902" s="180">
        <v>0</v>
      </c>
      <c r="G2902" s="180"/>
      <c r="H2902" s="180">
        <v>0</v>
      </c>
    </row>
    <row r="2903" spans="1:8" x14ac:dyDescent="0.2">
      <c r="A2903" s="180" t="s">
        <v>55</v>
      </c>
      <c r="B2903" s="180" t="s">
        <v>409</v>
      </c>
      <c r="C2903" s="180"/>
      <c r="D2903" s="180"/>
      <c r="E2903" s="180"/>
      <c r="F2903" s="180"/>
      <c r="G2903" s="180"/>
      <c r="H2903" s="180">
        <v>0</v>
      </c>
    </row>
    <row r="2904" spans="1:8" x14ac:dyDescent="0.2">
      <c r="A2904" s="180" t="s">
        <v>55</v>
      </c>
      <c r="B2904" s="180" t="s">
        <v>378</v>
      </c>
      <c r="C2904" s="180">
        <v>0</v>
      </c>
      <c r="D2904" s="180"/>
      <c r="E2904" s="180">
        <v>0</v>
      </c>
      <c r="F2904" s="180">
        <v>0</v>
      </c>
      <c r="G2904" s="180">
        <v>0</v>
      </c>
      <c r="H2904" s="180">
        <v>0</v>
      </c>
    </row>
    <row r="2905" spans="1:8" x14ac:dyDescent="0.2">
      <c r="A2905" s="180" t="s">
        <v>55</v>
      </c>
      <c r="B2905" s="180" t="s">
        <v>360</v>
      </c>
      <c r="C2905" s="180"/>
      <c r="D2905" s="180"/>
      <c r="E2905" s="180">
        <v>0</v>
      </c>
      <c r="F2905" s="180">
        <v>0</v>
      </c>
      <c r="G2905" s="180"/>
      <c r="H2905" s="180">
        <v>0</v>
      </c>
    </row>
    <row r="2906" spans="1:8" x14ac:dyDescent="0.2">
      <c r="A2906" s="180" t="s">
        <v>55</v>
      </c>
      <c r="B2906" s="180" t="s">
        <v>379</v>
      </c>
      <c r="C2906" s="180"/>
      <c r="D2906" s="180"/>
      <c r="E2906" s="180"/>
      <c r="F2906" s="180"/>
      <c r="G2906" s="180"/>
      <c r="H2906" s="180"/>
    </row>
    <row r="2907" spans="1:8" x14ac:dyDescent="0.2">
      <c r="A2907" s="180" t="s">
        <v>55</v>
      </c>
      <c r="B2907" s="180" t="s">
        <v>362</v>
      </c>
      <c r="C2907" s="180">
        <v>206491</v>
      </c>
      <c r="D2907" s="180"/>
      <c r="E2907" s="180"/>
      <c r="F2907" s="180"/>
      <c r="G2907" s="180"/>
      <c r="H2907" s="180"/>
    </row>
    <row r="2908" spans="1:8" x14ac:dyDescent="0.2">
      <c r="A2908" s="180" t="s">
        <v>55</v>
      </c>
      <c r="B2908" s="180" t="s">
        <v>365</v>
      </c>
      <c r="C2908" s="180">
        <v>5544399</v>
      </c>
      <c r="D2908" s="180">
        <v>113373</v>
      </c>
      <c r="E2908" s="180">
        <v>240174</v>
      </c>
      <c r="F2908" s="180">
        <v>0</v>
      </c>
      <c r="G2908" s="180">
        <v>0</v>
      </c>
      <c r="H2908" s="180">
        <v>0</v>
      </c>
    </row>
    <row r="2909" spans="1:8" x14ac:dyDescent="0.2">
      <c r="A2909" s="180" t="s">
        <v>55</v>
      </c>
      <c r="B2909" s="180" t="s">
        <v>447</v>
      </c>
      <c r="C2909" s="180">
        <v>0</v>
      </c>
      <c r="D2909" s="180">
        <v>0</v>
      </c>
      <c r="E2909" s="180">
        <v>0</v>
      </c>
      <c r="F2909" s="180">
        <v>0</v>
      </c>
      <c r="G2909" s="180">
        <v>0</v>
      </c>
      <c r="H2909" s="180">
        <v>0</v>
      </c>
    </row>
    <row r="2910" spans="1:8" x14ac:dyDescent="0.2">
      <c r="A2910" s="180" t="s">
        <v>55</v>
      </c>
      <c r="B2910" s="180" t="s">
        <v>366</v>
      </c>
      <c r="C2910" s="180">
        <v>5544399</v>
      </c>
      <c r="D2910" s="180">
        <v>113373</v>
      </c>
      <c r="E2910" s="180">
        <v>240174</v>
      </c>
      <c r="F2910" s="180">
        <v>0</v>
      </c>
      <c r="G2910" s="180">
        <v>0</v>
      </c>
      <c r="H2910" s="180">
        <v>0</v>
      </c>
    </row>
    <row r="2911" spans="1:8" x14ac:dyDescent="0.2">
      <c r="A2911" s="180" t="s">
        <v>55</v>
      </c>
      <c r="B2911" s="180" t="s">
        <v>367</v>
      </c>
      <c r="C2911" s="180">
        <v>1000782.0200000004</v>
      </c>
      <c r="D2911" s="180">
        <v>101393.7</v>
      </c>
      <c r="E2911" s="180">
        <v>578051.07000000007</v>
      </c>
      <c r="F2911" s="180">
        <v>0</v>
      </c>
      <c r="G2911" s="180">
        <v>0</v>
      </c>
      <c r="H2911" s="180">
        <v>0</v>
      </c>
    </row>
    <row r="2912" spans="1:8" x14ac:dyDescent="0.2">
      <c r="A2912" s="180" t="s">
        <v>55</v>
      </c>
      <c r="B2912" s="180" t="s">
        <v>368</v>
      </c>
      <c r="C2912" s="180">
        <v>6545181.0200000005</v>
      </c>
      <c r="D2912" s="180">
        <v>214766.7</v>
      </c>
      <c r="E2912" s="180">
        <v>818225.07</v>
      </c>
      <c r="F2912" s="180">
        <v>0</v>
      </c>
      <c r="G2912" s="180">
        <v>0</v>
      </c>
      <c r="H2912" s="180">
        <v>0</v>
      </c>
    </row>
    <row r="2913" spans="1:8" x14ac:dyDescent="0.2">
      <c r="A2913" s="180" t="s">
        <v>56</v>
      </c>
      <c r="B2913" s="180" t="s">
        <v>333</v>
      </c>
      <c r="C2913" s="180">
        <v>5370637</v>
      </c>
      <c r="D2913" s="180"/>
      <c r="E2913" s="180">
        <v>49025</v>
      </c>
      <c r="F2913" s="180">
        <v>0</v>
      </c>
      <c r="G2913" s="180">
        <v>0</v>
      </c>
      <c r="H2913" s="180">
        <v>0</v>
      </c>
    </row>
    <row r="2914" spans="1:8" x14ac:dyDescent="0.2">
      <c r="A2914" s="180" t="s">
        <v>56</v>
      </c>
      <c r="B2914" s="180" t="s">
        <v>334</v>
      </c>
      <c r="C2914" s="180">
        <v>106484</v>
      </c>
      <c r="D2914" s="180"/>
      <c r="E2914" s="180">
        <v>975</v>
      </c>
      <c r="F2914" s="180">
        <v>0</v>
      </c>
      <c r="G2914" s="180">
        <v>0</v>
      </c>
      <c r="H2914" s="180">
        <v>0</v>
      </c>
    </row>
    <row r="2915" spans="1:8" x14ac:dyDescent="0.2">
      <c r="A2915" s="180" t="s">
        <v>56</v>
      </c>
      <c r="B2915" s="180" t="s">
        <v>335</v>
      </c>
      <c r="C2915" s="180">
        <v>671637</v>
      </c>
      <c r="D2915" s="180"/>
      <c r="E2915" s="180"/>
      <c r="F2915" s="180"/>
      <c r="G2915" s="180"/>
      <c r="H2915" s="180"/>
    </row>
    <row r="2916" spans="1:8" x14ac:dyDescent="0.2">
      <c r="A2916" s="180" t="s">
        <v>56</v>
      </c>
      <c r="B2916" s="180" t="s">
        <v>336</v>
      </c>
      <c r="C2916" s="180">
        <v>1072000</v>
      </c>
      <c r="D2916" s="180">
        <v>0</v>
      </c>
      <c r="E2916" s="180"/>
      <c r="F2916" s="180"/>
      <c r="G2916" s="180"/>
      <c r="H2916" s="180"/>
    </row>
    <row r="2917" spans="1:8" x14ac:dyDescent="0.2">
      <c r="A2917" s="180" t="s">
        <v>56</v>
      </c>
      <c r="B2917" s="180" t="s">
        <v>337</v>
      </c>
      <c r="C2917" s="180">
        <v>66000</v>
      </c>
      <c r="D2917" s="180">
        <v>6000</v>
      </c>
      <c r="E2917" s="180">
        <v>25000</v>
      </c>
      <c r="F2917" s="180">
        <v>0</v>
      </c>
      <c r="G2917" s="180">
        <v>1500</v>
      </c>
      <c r="H2917" s="180">
        <v>0</v>
      </c>
    </row>
    <row r="2918" spans="1:8" x14ac:dyDescent="0.2">
      <c r="A2918" s="180" t="s">
        <v>56</v>
      </c>
      <c r="B2918" s="180" t="s">
        <v>338</v>
      </c>
      <c r="C2918" s="180"/>
      <c r="D2918" s="180"/>
      <c r="E2918" s="180"/>
      <c r="F2918" s="180"/>
      <c r="G2918" s="180"/>
      <c r="H2918" s="180"/>
    </row>
    <row r="2919" spans="1:8" x14ac:dyDescent="0.2">
      <c r="A2919" s="180" t="s">
        <v>56</v>
      </c>
      <c r="B2919" s="180" t="s">
        <v>339</v>
      </c>
      <c r="C2919" s="180">
        <v>25000</v>
      </c>
      <c r="D2919" s="180">
        <v>311000</v>
      </c>
      <c r="E2919" s="180"/>
      <c r="F2919" s="180"/>
      <c r="G2919" s="180"/>
      <c r="H2919" s="180"/>
    </row>
    <row r="2920" spans="1:8" x14ac:dyDescent="0.2">
      <c r="A2920" s="180" t="s">
        <v>56</v>
      </c>
      <c r="B2920" s="180" t="s">
        <v>340</v>
      </c>
      <c r="C2920" s="180">
        <v>520000</v>
      </c>
      <c r="D2920" s="180">
        <v>179700</v>
      </c>
      <c r="E2920" s="180">
        <v>200</v>
      </c>
      <c r="F2920" s="180">
        <v>0</v>
      </c>
      <c r="G2920" s="180">
        <v>63300</v>
      </c>
      <c r="H2920" s="180">
        <v>0</v>
      </c>
    </row>
    <row r="2921" spans="1:8" x14ac:dyDescent="0.2">
      <c r="A2921" s="180" t="s">
        <v>56</v>
      </c>
      <c r="B2921" s="180" t="s">
        <v>341</v>
      </c>
      <c r="C2921" s="180">
        <v>0</v>
      </c>
      <c r="D2921" s="180">
        <v>0</v>
      </c>
      <c r="E2921" s="180">
        <v>0</v>
      </c>
      <c r="F2921" s="180">
        <v>0</v>
      </c>
      <c r="G2921" s="180">
        <v>0</v>
      </c>
      <c r="H2921" s="180">
        <v>0</v>
      </c>
    </row>
    <row r="2922" spans="1:8" x14ac:dyDescent="0.2">
      <c r="A2922" s="180" t="s">
        <v>56</v>
      </c>
      <c r="B2922" s="180" t="s">
        <v>342</v>
      </c>
      <c r="C2922" s="180">
        <v>9639885</v>
      </c>
      <c r="D2922" s="180"/>
      <c r="E2922" s="180"/>
      <c r="F2922" s="180"/>
      <c r="G2922" s="180"/>
      <c r="H2922" s="180"/>
    </row>
    <row r="2923" spans="1:8" x14ac:dyDescent="0.2">
      <c r="A2923" s="180" t="s">
        <v>56</v>
      </c>
      <c r="B2923" s="180" t="s">
        <v>343</v>
      </c>
      <c r="C2923" s="180">
        <v>41138</v>
      </c>
      <c r="D2923" s="180"/>
      <c r="E2923" s="180"/>
      <c r="F2923" s="180"/>
      <c r="G2923" s="180"/>
      <c r="H2923" s="180"/>
    </row>
    <row r="2924" spans="1:8" x14ac:dyDescent="0.2">
      <c r="A2924" s="180" t="s">
        <v>56</v>
      </c>
      <c r="B2924" s="180" t="s">
        <v>344</v>
      </c>
      <c r="C2924" s="180">
        <v>136207</v>
      </c>
      <c r="D2924" s="180"/>
      <c r="E2924" s="180">
        <v>205</v>
      </c>
      <c r="F2924" s="180">
        <v>0</v>
      </c>
      <c r="G2924" s="180">
        <v>0</v>
      </c>
      <c r="H2924" s="180">
        <v>0</v>
      </c>
    </row>
    <row r="2925" spans="1:8" x14ac:dyDescent="0.2">
      <c r="A2925" s="180" t="s">
        <v>56</v>
      </c>
      <c r="B2925" s="180" t="s">
        <v>475</v>
      </c>
      <c r="C2925" s="180">
        <v>101719</v>
      </c>
      <c r="D2925" s="180"/>
      <c r="E2925" s="180">
        <v>10455</v>
      </c>
      <c r="F2925" s="180">
        <v>0</v>
      </c>
      <c r="G2925" s="180">
        <v>0</v>
      </c>
      <c r="H2925" s="180">
        <v>0</v>
      </c>
    </row>
    <row r="2926" spans="1:8" x14ac:dyDescent="0.2">
      <c r="A2926" s="180" t="s">
        <v>56</v>
      </c>
      <c r="B2926" s="180" t="s">
        <v>332</v>
      </c>
      <c r="C2926" s="180">
        <v>172120</v>
      </c>
      <c r="D2926" s="180"/>
      <c r="E2926" s="180"/>
      <c r="F2926" s="180"/>
      <c r="G2926" s="180"/>
      <c r="H2926" s="180"/>
    </row>
    <row r="2927" spans="1:8" x14ac:dyDescent="0.2">
      <c r="A2927" s="180" t="s">
        <v>56</v>
      </c>
      <c r="B2927" s="180" t="s">
        <v>407</v>
      </c>
      <c r="C2927" s="180">
        <v>305966</v>
      </c>
      <c r="D2927" s="180"/>
      <c r="E2927" s="180">
        <v>0</v>
      </c>
      <c r="F2927" s="180">
        <v>0</v>
      </c>
      <c r="G2927" s="180">
        <v>0</v>
      </c>
      <c r="H2927" s="180">
        <v>0</v>
      </c>
    </row>
    <row r="2928" spans="1:8" x14ac:dyDescent="0.2">
      <c r="A2928" s="180" t="s">
        <v>56</v>
      </c>
      <c r="B2928" s="180" t="s">
        <v>345</v>
      </c>
      <c r="C2928" s="180">
        <v>18228793</v>
      </c>
      <c r="D2928" s="180">
        <v>496700</v>
      </c>
      <c r="E2928" s="180">
        <v>85860</v>
      </c>
      <c r="F2928" s="180">
        <v>0</v>
      </c>
      <c r="G2928" s="180">
        <v>64800</v>
      </c>
      <c r="H2928" s="180">
        <v>0</v>
      </c>
    </row>
    <row r="2929" spans="1:8" x14ac:dyDescent="0.2">
      <c r="A2929" s="180" t="s">
        <v>56</v>
      </c>
      <c r="B2929" s="180" t="s">
        <v>346</v>
      </c>
      <c r="C2929" s="180">
        <v>0</v>
      </c>
      <c r="D2929" s="180"/>
      <c r="E2929" s="180"/>
      <c r="F2929" s="180"/>
      <c r="G2929" s="180"/>
      <c r="H2929" s="180"/>
    </row>
    <row r="2930" spans="1:8" x14ac:dyDescent="0.2">
      <c r="A2930" s="180" t="s">
        <v>56</v>
      </c>
      <c r="B2930" s="180" t="s">
        <v>446</v>
      </c>
      <c r="C2930" s="180">
        <v>40000</v>
      </c>
      <c r="D2930" s="180">
        <v>0</v>
      </c>
      <c r="E2930" s="180">
        <v>0</v>
      </c>
      <c r="F2930" s="180">
        <v>0</v>
      </c>
      <c r="G2930" s="180">
        <v>0</v>
      </c>
      <c r="H2930" s="180">
        <v>0</v>
      </c>
    </row>
    <row r="2931" spans="1:8" x14ac:dyDescent="0.2">
      <c r="A2931" s="180" t="s">
        <v>56</v>
      </c>
      <c r="B2931" s="180" t="s">
        <v>347</v>
      </c>
      <c r="C2931" s="180">
        <v>0</v>
      </c>
      <c r="D2931" s="180">
        <v>0</v>
      </c>
      <c r="E2931" s="180"/>
      <c r="F2931" s="180">
        <v>0</v>
      </c>
      <c r="G2931" s="180">
        <v>0</v>
      </c>
      <c r="H2931" s="180">
        <v>0</v>
      </c>
    </row>
    <row r="2932" spans="1:8" x14ac:dyDescent="0.2">
      <c r="A2932" s="180" t="s">
        <v>56</v>
      </c>
      <c r="B2932" s="180" t="s">
        <v>348</v>
      </c>
      <c r="C2932" s="180">
        <v>18268793</v>
      </c>
      <c r="D2932" s="180">
        <v>496700</v>
      </c>
      <c r="E2932" s="180">
        <v>85860</v>
      </c>
      <c r="F2932" s="180">
        <v>0</v>
      </c>
      <c r="G2932" s="180">
        <v>64800</v>
      </c>
      <c r="H2932" s="180">
        <v>0</v>
      </c>
    </row>
    <row r="2933" spans="1:8" x14ac:dyDescent="0.2">
      <c r="A2933" s="180" t="s">
        <v>56</v>
      </c>
      <c r="B2933" s="180" t="s">
        <v>349</v>
      </c>
      <c r="C2933" s="180">
        <v>1870388.7899999991</v>
      </c>
      <c r="D2933" s="180">
        <v>130181.25</v>
      </c>
      <c r="E2933" s="180">
        <v>1546977.4200000002</v>
      </c>
      <c r="F2933" s="180">
        <v>0</v>
      </c>
      <c r="G2933" s="180">
        <v>19648</v>
      </c>
      <c r="H2933" s="180">
        <v>0</v>
      </c>
    </row>
    <row r="2934" spans="1:8" x14ac:dyDescent="0.2">
      <c r="A2934" s="180" t="s">
        <v>56</v>
      </c>
      <c r="B2934" s="180" t="s">
        <v>350</v>
      </c>
      <c r="C2934" s="180">
        <v>20139181.789999999</v>
      </c>
      <c r="D2934" s="180">
        <v>626881.25</v>
      </c>
      <c r="E2934" s="180">
        <v>1632837.4200000002</v>
      </c>
      <c r="F2934" s="180">
        <v>0</v>
      </c>
      <c r="G2934" s="180">
        <v>84448</v>
      </c>
      <c r="H2934" s="180">
        <v>0</v>
      </c>
    </row>
    <row r="2935" spans="1:8" x14ac:dyDescent="0.2">
      <c r="A2935" s="180" t="s">
        <v>56</v>
      </c>
      <c r="B2935" s="180" t="s">
        <v>376</v>
      </c>
      <c r="C2935" s="180"/>
      <c r="D2935" s="180"/>
      <c r="E2935" s="180"/>
      <c r="F2935" s="180"/>
      <c r="G2935" s="180"/>
      <c r="H2935" s="180"/>
    </row>
    <row r="2936" spans="1:8" x14ac:dyDescent="0.2">
      <c r="A2936" s="180" t="s">
        <v>56</v>
      </c>
      <c r="B2936" s="180" t="s">
        <v>377</v>
      </c>
      <c r="C2936" s="180">
        <v>11730000</v>
      </c>
      <c r="D2936" s="180">
        <v>561000</v>
      </c>
      <c r="E2936" s="180">
        <v>183000</v>
      </c>
      <c r="F2936" s="180">
        <v>0</v>
      </c>
      <c r="G2936" s="180">
        <v>0</v>
      </c>
      <c r="H2936" s="180">
        <v>0</v>
      </c>
    </row>
    <row r="2937" spans="1:8" x14ac:dyDescent="0.2">
      <c r="A2937" s="180" t="s">
        <v>56</v>
      </c>
      <c r="B2937" s="180" t="s">
        <v>352</v>
      </c>
      <c r="C2937" s="180">
        <v>584500</v>
      </c>
      <c r="D2937" s="180">
        <v>0</v>
      </c>
      <c r="E2937" s="180">
        <v>0</v>
      </c>
      <c r="F2937" s="180">
        <v>0</v>
      </c>
      <c r="G2937" s="180">
        <v>0</v>
      </c>
      <c r="H2937" s="180">
        <v>0</v>
      </c>
    </row>
    <row r="2938" spans="1:8" x14ac:dyDescent="0.2">
      <c r="A2938" s="180" t="s">
        <v>56</v>
      </c>
      <c r="B2938" s="180" t="s">
        <v>353</v>
      </c>
      <c r="C2938" s="180">
        <v>1173000</v>
      </c>
      <c r="D2938" s="180">
        <v>0</v>
      </c>
      <c r="E2938" s="180">
        <v>0</v>
      </c>
      <c r="F2938" s="180">
        <v>0</v>
      </c>
      <c r="G2938" s="180">
        <v>0</v>
      </c>
      <c r="H2938" s="180">
        <v>0</v>
      </c>
    </row>
    <row r="2939" spans="1:8" x14ac:dyDescent="0.2">
      <c r="A2939" s="180" t="s">
        <v>56</v>
      </c>
      <c r="B2939" s="180" t="s">
        <v>354</v>
      </c>
      <c r="C2939" s="180">
        <v>325700</v>
      </c>
      <c r="D2939" s="180">
        <v>0</v>
      </c>
      <c r="E2939" s="180">
        <v>6800</v>
      </c>
      <c r="F2939" s="180">
        <v>0</v>
      </c>
      <c r="G2939" s="180">
        <v>0</v>
      </c>
      <c r="H2939" s="180">
        <v>0</v>
      </c>
    </row>
    <row r="2940" spans="1:8" x14ac:dyDescent="0.2">
      <c r="A2940" s="180" t="s">
        <v>56</v>
      </c>
      <c r="B2940" s="180" t="s">
        <v>408</v>
      </c>
      <c r="C2940" s="180">
        <v>1127100</v>
      </c>
      <c r="D2940" s="180">
        <v>0</v>
      </c>
      <c r="E2940" s="180">
        <v>2000</v>
      </c>
      <c r="F2940" s="180">
        <v>0</v>
      </c>
      <c r="G2940" s="180">
        <v>0</v>
      </c>
      <c r="H2940" s="180">
        <v>0</v>
      </c>
    </row>
    <row r="2941" spans="1:8" x14ac:dyDescent="0.2">
      <c r="A2941" s="180" t="s">
        <v>56</v>
      </c>
      <c r="B2941" s="180" t="s">
        <v>423</v>
      </c>
      <c r="C2941" s="180">
        <v>494000</v>
      </c>
      <c r="D2941" s="180">
        <v>0</v>
      </c>
      <c r="E2941" s="180">
        <v>0</v>
      </c>
      <c r="F2941" s="180">
        <v>0</v>
      </c>
      <c r="G2941" s="180">
        <v>84448</v>
      </c>
      <c r="H2941" s="180">
        <v>0</v>
      </c>
    </row>
    <row r="2942" spans="1:8" x14ac:dyDescent="0.2">
      <c r="A2942" s="180" t="s">
        <v>56</v>
      </c>
      <c r="B2942" s="180" t="s">
        <v>355</v>
      </c>
      <c r="C2942" s="180">
        <v>1459400</v>
      </c>
      <c r="D2942" s="180">
        <v>115</v>
      </c>
      <c r="E2942" s="180">
        <v>84000</v>
      </c>
      <c r="F2942" s="180">
        <v>0</v>
      </c>
      <c r="G2942" s="180">
        <v>0</v>
      </c>
      <c r="H2942" s="180">
        <v>0</v>
      </c>
    </row>
    <row r="2943" spans="1:8" x14ac:dyDescent="0.2">
      <c r="A2943" s="180" t="s">
        <v>56</v>
      </c>
      <c r="B2943" s="180" t="s">
        <v>356</v>
      </c>
      <c r="C2943" s="180">
        <v>580000</v>
      </c>
      <c r="D2943" s="180">
        <v>0</v>
      </c>
      <c r="E2943" s="180">
        <v>6200</v>
      </c>
      <c r="F2943" s="180">
        <v>0</v>
      </c>
      <c r="G2943" s="180"/>
      <c r="H2943" s="180">
        <v>0</v>
      </c>
    </row>
    <row r="2944" spans="1:8" x14ac:dyDescent="0.2">
      <c r="A2944" s="180" t="s">
        <v>56</v>
      </c>
      <c r="B2944" s="180" t="s">
        <v>409</v>
      </c>
      <c r="C2944" s="180"/>
      <c r="D2944" s="180"/>
      <c r="E2944" s="180"/>
      <c r="F2944" s="180"/>
      <c r="G2944" s="180"/>
      <c r="H2944" s="180">
        <v>0</v>
      </c>
    </row>
    <row r="2945" spans="1:8" x14ac:dyDescent="0.2">
      <c r="A2945" s="180" t="s">
        <v>56</v>
      </c>
      <c r="B2945" s="180" t="s">
        <v>378</v>
      </c>
      <c r="C2945" s="180">
        <v>0</v>
      </c>
      <c r="D2945" s="180"/>
      <c r="E2945" s="180">
        <v>0</v>
      </c>
      <c r="F2945" s="180">
        <v>0</v>
      </c>
      <c r="G2945" s="180">
        <v>0</v>
      </c>
      <c r="H2945" s="180">
        <v>0</v>
      </c>
    </row>
    <row r="2946" spans="1:8" x14ac:dyDescent="0.2">
      <c r="A2946" s="180" t="s">
        <v>56</v>
      </c>
      <c r="B2946" s="180" t="s">
        <v>360</v>
      </c>
      <c r="C2946" s="180"/>
      <c r="D2946" s="180"/>
      <c r="E2946" s="180">
        <v>0</v>
      </c>
      <c r="F2946" s="180">
        <v>0</v>
      </c>
      <c r="G2946" s="180"/>
      <c r="H2946" s="180">
        <v>0</v>
      </c>
    </row>
    <row r="2947" spans="1:8" x14ac:dyDescent="0.2">
      <c r="A2947" s="180" t="s">
        <v>56</v>
      </c>
      <c r="B2947" s="180" t="s">
        <v>379</v>
      </c>
      <c r="C2947" s="180"/>
      <c r="D2947" s="180"/>
      <c r="E2947" s="180"/>
      <c r="F2947" s="180"/>
      <c r="G2947" s="180"/>
      <c r="H2947" s="180"/>
    </row>
    <row r="2948" spans="1:8" x14ac:dyDescent="0.2">
      <c r="A2948" s="180" t="s">
        <v>56</v>
      </c>
      <c r="B2948" s="180" t="s">
        <v>362</v>
      </c>
      <c r="C2948" s="180">
        <v>712993</v>
      </c>
      <c r="D2948" s="180"/>
      <c r="E2948" s="180"/>
      <c r="F2948" s="180"/>
      <c r="G2948" s="180"/>
      <c r="H2948" s="180"/>
    </row>
    <row r="2949" spans="1:8" x14ac:dyDescent="0.2">
      <c r="A2949" s="180" t="s">
        <v>56</v>
      </c>
      <c r="B2949" s="180" t="s">
        <v>365</v>
      </c>
      <c r="C2949" s="180">
        <v>18186693</v>
      </c>
      <c r="D2949" s="180">
        <v>561115</v>
      </c>
      <c r="E2949" s="180">
        <v>282000</v>
      </c>
      <c r="F2949" s="180">
        <v>0</v>
      </c>
      <c r="G2949" s="180">
        <v>84448</v>
      </c>
      <c r="H2949" s="180">
        <v>0</v>
      </c>
    </row>
    <row r="2950" spans="1:8" x14ac:dyDescent="0.2">
      <c r="A2950" s="180" t="s">
        <v>56</v>
      </c>
      <c r="B2950" s="180" t="s">
        <v>447</v>
      </c>
      <c r="C2950" s="180">
        <v>0</v>
      </c>
      <c r="D2950" s="180">
        <v>0</v>
      </c>
      <c r="E2950" s="180">
        <v>0</v>
      </c>
      <c r="F2950" s="180">
        <v>0</v>
      </c>
      <c r="G2950" s="180">
        <v>0</v>
      </c>
      <c r="H2950" s="180">
        <v>0</v>
      </c>
    </row>
    <row r="2951" spans="1:8" x14ac:dyDescent="0.2">
      <c r="A2951" s="180" t="s">
        <v>56</v>
      </c>
      <c r="B2951" s="180" t="s">
        <v>366</v>
      </c>
      <c r="C2951" s="180">
        <v>18186693</v>
      </c>
      <c r="D2951" s="180">
        <v>561115</v>
      </c>
      <c r="E2951" s="180">
        <v>282000</v>
      </c>
      <c r="F2951" s="180">
        <v>0</v>
      </c>
      <c r="G2951" s="180">
        <v>84448</v>
      </c>
      <c r="H2951" s="180">
        <v>0</v>
      </c>
    </row>
    <row r="2952" spans="1:8" x14ac:dyDescent="0.2">
      <c r="A2952" s="180" t="s">
        <v>56</v>
      </c>
      <c r="B2952" s="180" t="s">
        <v>367</v>
      </c>
      <c r="C2952" s="180">
        <v>1952488.7899999991</v>
      </c>
      <c r="D2952" s="180">
        <v>65766.25</v>
      </c>
      <c r="E2952" s="180">
        <v>1350837.4200000002</v>
      </c>
      <c r="F2952" s="180">
        <v>0</v>
      </c>
      <c r="G2952" s="180">
        <v>0</v>
      </c>
      <c r="H2952" s="180">
        <v>0</v>
      </c>
    </row>
    <row r="2953" spans="1:8" x14ac:dyDescent="0.2">
      <c r="A2953" s="180" t="s">
        <v>56</v>
      </c>
      <c r="B2953" s="180" t="s">
        <v>368</v>
      </c>
      <c r="C2953" s="180">
        <v>20139181.789999999</v>
      </c>
      <c r="D2953" s="180">
        <v>626881.25</v>
      </c>
      <c r="E2953" s="180">
        <v>1632837.4200000002</v>
      </c>
      <c r="F2953" s="180">
        <v>0</v>
      </c>
      <c r="G2953" s="180">
        <v>84448</v>
      </c>
      <c r="H2953" s="180">
        <v>0</v>
      </c>
    </row>
    <row r="2954" spans="1:8" x14ac:dyDescent="0.2">
      <c r="A2954" s="180" t="s">
        <v>57</v>
      </c>
      <c r="B2954" s="180" t="s">
        <v>333</v>
      </c>
      <c r="C2954" s="180">
        <v>1874941</v>
      </c>
      <c r="D2954" s="180"/>
      <c r="E2954" s="180">
        <v>123983</v>
      </c>
      <c r="F2954" s="180">
        <v>0</v>
      </c>
      <c r="G2954" s="180">
        <v>0</v>
      </c>
      <c r="H2954" s="180">
        <v>0</v>
      </c>
    </row>
    <row r="2955" spans="1:8" x14ac:dyDescent="0.2">
      <c r="A2955" s="180" t="s">
        <v>57</v>
      </c>
      <c r="B2955" s="180" t="s">
        <v>334</v>
      </c>
      <c r="C2955" s="180">
        <v>30326</v>
      </c>
      <c r="D2955" s="180"/>
      <c r="E2955" s="180">
        <v>2017</v>
      </c>
      <c r="F2955" s="180">
        <v>0</v>
      </c>
      <c r="G2955" s="180">
        <v>0</v>
      </c>
      <c r="H2955" s="180">
        <v>0</v>
      </c>
    </row>
    <row r="2956" spans="1:8" x14ac:dyDescent="0.2">
      <c r="A2956" s="180" t="s">
        <v>57</v>
      </c>
      <c r="B2956" s="180" t="s">
        <v>335</v>
      </c>
      <c r="C2956" s="180">
        <v>0</v>
      </c>
      <c r="D2956" s="180"/>
      <c r="E2956" s="180"/>
      <c r="F2956" s="180"/>
      <c r="G2956" s="180"/>
      <c r="H2956" s="180"/>
    </row>
    <row r="2957" spans="1:8" x14ac:dyDescent="0.2">
      <c r="A2957" s="180" t="s">
        <v>57</v>
      </c>
      <c r="B2957" s="180" t="s">
        <v>336</v>
      </c>
      <c r="C2957" s="180">
        <v>381531</v>
      </c>
      <c r="D2957" s="180">
        <v>0</v>
      </c>
      <c r="E2957" s="180"/>
      <c r="F2957" s="180"/>
      <c r="G2957" s="180"/>
      <c r="H2957" s="180"/>
    </row>
    <row r="2958" spans="1:8" x14ac:dyDescent="0.2">
      <c r="A2958" s="180" t="s">
        <v>57</v>
      </c>
      <c r="B2958" s="180" t="s">
        <v>337</v>
      </c>
      <c r="C2958" s="180">
        <v>2730</v>
      </c>
      <c r="D2958" s="180">
        <v>132</v>
      </c>
      <c r="E2958" s="180">
        <v>0</v>
      </c>
      <c r="F2958" s="180">
        <v>0</v>
      </c>
      <c r="G2958" s="180">
        <v>0</v>
      </c>
      <c r="H2958" s="180">
        <v>0</v>
      </c>
    </row>
    <row r="2959" spans="1:8" x14ac:dyDescent="0.2">
      <c r="A2959" s="180" t="s">
        <v>57</v>
      </c>
      <c r="B2959" s="180" t="s">
        <v>338</v>
      </c>
      <c r="C2959" s="180"/>
      <c r="D2959" s="180"/>
      <c r="E2959" s="180"/>
      <c r="F2959" s="180"/>
      <c r="G2959" s="180"/>
      <c r="H2959" s="180"/>
    </row>
    <row r="2960" spans="1:8" x14ac:dyDescent="0.2">
      <c r="A2960" s="180" t="s">
        <v>57</v>
      </c>
      <c r="B2960" s="180" t="s">
        <v>339</v>
      </c>
      <c r="C2960" s="180">
        <v>783</v>
      </c>
      <c r="D2960" s="180">
        <v>119287</v>
      </c>
      <c r="E2960" s="180"/>
      <c r="F2960" s="180"/>
      <c r="G2960" s="180"/>
      <c r="H2960" s="180"/>
    </row>
    <row r="2961" spans="1:8" x14ac:dyDescent="0.2">
      <c r="A2961" s="180" t="s">
        <v>57</v>
      </c>
      <c r="B2961" s="180" t="s">
        <v>340</v>
      </c>
      <c r="C2961" s="180">
        <v>323090</v>
      </c>
      <c r="D2961" s="180">
        <v>1938</v>
      </c>
      <c r="E2961" s="180">
        <v>0</v>
      </c>
      <c r="F2961" s="180">
        <v>0</v>
      </c>
      <c r="G2961" s="180">
        <v>0</v>
      </c>
      <c r="H2961" s="180">
        <v>0</v>
      </c>
    </row>
    <row r="2962" spans="1:8" x14ac:dyDescent="0.2">
      <c r="A2962" s="180" t="s">
        <v>57</v>
      </c>
      <c r="B2962" s="180" t="s">
        <v>341</v>
      </c>
      <c r="C2962" s="180">
        <v>0</v>
      </c>
      <c r="D2962" s="180">
        <v>0</v>
      </c>
      <c r="E2962" s="180">
        <v>0</v>
      </c>
      <c r="F2962" s="180">
        <v>0</v>
      </c>
      <c r="G2962" s="180">
        <v>0</v>
      </c>
      <c r="H2962" s="180">
        <v>0</v>
      </c>
    </row>
    <row r="2963" spans="1:8" x14ac:dyDescent="0.2">
      <c r="A2963" s="180" t="s">
        <v>57</v>
      </c>
      <c r="B2963" s="180" t="s">
        <v>342</v>
      </c>
      <c r="C2963" s="180">
        <v>3201210</v>
      </c>
      <c r="D2963" s="180"/>
      <c r="E2963" s="180"/>
      <c r="F2963" s="180"/>
      <c r="G2963" s="180"/>
      <c r="H2963" s="180"/>
    </row>
    <row r="2964" spans="1:8" x14ac:dyDescent="0.2">
      <c r="A2964" s="180" t="s">
        <v>57</v>
      </c>
      <c r="B2964" s="180" t="s">
        <v>343</v>
      </c>
      <c r="C2964" s="180">
        <v>0</v>
      </c>
      <c r="D2964" s="180"/>
      <c r="E2964" s="180"/>
      <c r="F2964" s="180"/>
      <c r="G2964" s="180"/>
      <c r="H2964" s="180"/>
    </row>
    <row r="2965" spans="1:8" x14ac:dyDescent="0.2">
      <c r="A2965" s="180" t="s">
        <v>57</v>
      </c>
      <c r="B2965" s="180" t="s">
        <v>344</v>
      </c>
      <c r="C2965" s="180">
        <v>20109</v>
      </c>
      <c r="D2965" s="180"/>
      <c r="E2965" s="180">
        <v>64</v>
      </c>
      <c r="F2965" s="180">
        <v>0</v>
      </c>
      <c r="G2965" s="180">
        <v>0</v>
      </c>
      <c r="H2965" s="180">
        <v>0</v>
      </c>
    </row>
    <row r="2966" spans="1:8" x14ac:dyDescent="0.2">
      <c r="A2966" s="180" t="s">
        <v>57</v>
      </c>
      <c r="B2966" s="180" t="s">
        <v>475</v>
      </c>
      <c r="C2966" s="180">
        <v>20194</v>
      </c>
      <c r="D2966" s="180"/>
      <c r="E2966" s="180">
        <v>1343</v>
      </c>
      <c r="F2966" s="180">
        <v>0</v>
      </c>
      <c r="G2966" s="180">
        <v>0</v>
      </c>
      <c r="H2966" s="180">
        <v>0</v>
      </c>
    </row>
    <row r="2967" spans="1:8" x14ac:dyDescent="0.2">
      <c r="A2967" s="180" t="s">
        <v>57</v>
      </c>
      <c r="B2967" s="180" t="s">
        <v>332</v>
      </c>
      <c r="C2967" s="180">
        <v>48587</v>
      </c>
      <c r="D2967" s="180"/>
      <c r="E2967" s="180"/>
      <c r="F2967" s="180"/>
      <c r="G2967" s="180"/>
      <c r="H2967" s="180"/>
    </row>
    <row r="2968" spans="1:8" x14ac:dyDescent="0.2">
      <c r="A2968" s="180" t="s">
        <v>57</v>
      </c>
      <c r="B2968" s="180" t="s">
        <v>407</v>
      </c>
      <c r="C2968" s="180">
        <v>73298</v>
      </c>
      <c r="D2968" s="180"/>
      <c r="E2968" s="180">
        <v>0</v>
      </c>
      <c r="F2968" s="180">
        <v>0</v>
      </c>
      <c r="G2968" s="180">
        <v>0</v>
      </c>
      <c r="H2968" s="180">
        <v>0</v>
      </c>
    </row>
    <row r="2969" spans="1:8" x14ac:dyDescent="0.2">
      <c r="A2969" s="180" t="s">
        <v>57</v>
      </c>
      <c r="B2969" s="180" t="s">
        <v>345</v>
      </c>
      <c r="C2969" s="180">
        <v>5976799</v>
      </c>
      <c r="D2969" s="180">
        <v>121357</v>
      </c>
      <c r="E2969" s="180">
        <v>127407</v>
      </c>
      <c r="F2969" s="180">
        <v>0</v>
      </c>
      <c r="G2969" s="180">
        <v>0</v>
      </c>
      <c r="H2969" s="180">
        <v>0</v>
      </c>
    </row>
    <row r="2970" spans="1:8" x14ac:dyDescent="0.2">
      <c r="A2970" s="180" t="s">
        <v>57</v>
      </c>
      <c r="B2970" s="180" t="s">
        <v>346</v>
      </c>
      <c r="C2970" s="180">
        <v>0</v>
      </c>
      <c r="D2970" s="180"/>
      <c r="E2970" s="180"/>
      <c r="F2970" s="180"/>
      <c r="G2970" s="180"/>
      <c r="H2970" s="180"/>
    </row>
    <row r="2971" spans="1:8" x14ac:dyDescent="0.2">
      <c r="A2971" s="180" t="s">
        <v>57</v>
      </c>
      <c r="B2971" s="180" t="s">
        <v>446</v>
      </c>
      <c r="C2971" s="180">
        <v>19810</v>
      </c>
      <c r="D2971" s="180">
        <v>3606</v>
      </c>
      <c r="E2971" s="180">
        <v>0</v>
      </c>
      <c r="F2971" s="180">
        <v>0</v>
      </c>
      <c r="G2971" s="180">
        <v>0</v>
      </c>
      <c r="H2971" s="180">
        <v>0</v>
      </c>
    </row>
    <row r="2972" spans="1:8" x14ac:dyDescent="0.2">
      <c r="A2972" s="180" t="s">
        <v>57</v>
      </c>
      <c r="B2972" s="180" t="s">
        <v>347</v>
      </c>
      <c r="C2972" s="180">
        <v>178</v>
      </c>
      <c r="D2972" s="180">
        <v>0</v>
      </c>
      <c r="E2972" s="180"/>
      <c r="F2972" s="180">
        <v>0</v>
      </c>
      <c r="G2972" s="180">
        <v>0</v>
      </c>
      <c r="H2972" s="180">
        <v>0</v>
      </c>
    </row>
    <row r="2973" spans="1:8" x14ac:dyDescent="0.2">
      <c r="A2973" s="180" t="s">
        <v>57</v>
      </c>
      <c r="B2973" s="180" t="s">
        <v>348</v>
      </c>
      <c r="C2973" s="180">
        <v>5996787</v>
      </c>
      <c r="D2973" s="180">
        <v>124963</v>
      </c>
      <c r="E2973" s="180">
        <v>127407</v>
      </c>
      <c r="F2973" s="180">
        <v>0</v>
      </c>
      <c r="G2973" s="180">
        <v>0</v>
      </c>
      <c r="H2973" s="180">
        <v>0</v>
      </c>
    </row>
    <row r="2974" spans="1:8" x14ac:dyDescent="0.2">
      <c r="A2974" s="180" t="s">
        <v>57</v>
      </c>
      <c r="B2974" s="180" t="s">
        <v>349</v>
      </c>
      <c r="C2974" s="180">
        <v>1203642.6000000015</v>
      </c>
      <c r="D2974" s="180">
        <v>30370.140000000018</v>
      </c>
      <c r="E2974" s="180">
        <v>111060.07</v>
      </c>
      <c r="F2974" s="180">
        <v>0</v>
      </c>
      <c r="G2974" s="180">
        <v>0</v>
      </c>
      <c r="H2974" s="180">
        <v>0</v>
      </c>
    </row>
    <row r="2975" spans="1:8" x14ac:dyDescent="0.2">
      <c r="A2975" s="180" t="s">
        <v>57</v>
      </c>
      <c r="B2975" s="180" t="s">
        <v>350</v>
      </c>
      <c r="C2975" s="180">
        <v>7200429.6000000015</v>
      </c>
      <c r="D2975" s="180">
        <v>155333.14000000001</v>
      </c>
      <c r="E2975" s="180">
        <v>238467.07</v>
      </c>
      <c r="F2975" s="180">
        <v>0</v>
      </c>
      <c r="G2975" s="180">
        <v>0</v>
      </c>
      <c r="H2975" s="180">
        <v>0</v>
      </c>
    </row>
    <row r="2976" spans="1:8" x14ac:dyDescent="0.2">
      <c r="A2976" s="180" t="s">
        <v>57</v>
      </c>
      <c r="B2976" s="180" t="s">
        <v>376</v>
      </c>
      <c r="C2976" s="180"/>
      <c r="D2976" s="180"/>
      <c r="E2976" s="180"/>
      <c r="F2976" s="180"/>
      <c r="G2976" s="180"/>
      <c r="H2976" s="180"/>
    </row>
    <row r="2977" spans="1:8" x14ac:dyDescent="0.2">
      <c r="A2977" s="180" t="s">
        <v>57</v>
      </c>
      <c r="B2977" s="180" t="s">
        <v>377</v>
      </c>
      <c r="C2977" s="180">
        <v>3912142</v>
      </c>
      <c r="D2977" s="180">
        <v>119528</v>
      </c>
      <c r="E2977" s="180">
        <v>30157</v>
      </c>
      <c r="F2977" s="180">
        <v>0</v>
      </c>
      <c r="G2977" s="180">
        <v>0</v>
      </c>
      <c r="H2977" s="180">
        <v>0</v>
      </c>
    </row>
    <row r="2978" spans="1:8" x14ac:dyDescent="0.2">
      <c r="A2978" s="180" t="s">
        <v>57</v>
      </c>
      <c r="B2978" s="180" t="s">
        <v>352</v>
      </c>
      <c r="C2978" s="180">
        <v>112903</v>
      </c>
      <c r="D2978" s="180">
        <v>0</v>
      </c>
      <c r="E2978" s="180">
        <v>0</v>
      </c>
      <c r="F2978" s="180">
        <v>0</v>
      </c>
      <c r="G2978" s="180">
        <v>0</v>
      </c>
      <c r="H2978" s="180">
        <v>0</v>
      </c>
    </row>
    <row r="2979" spans="1:8" x14ac:dyDescent="0.2">
      <c r="A2979" s="180" t="s">
        <v>57</v>
      </c>
      <c r="B2979" s="180" t="s">
        <v>353</v>
      </c>
      <c r="C2979" s="180">
        <v>99754</v>
      </c>
      <c r="D2979" s="180">
        <v>0</v>
      </c>
      <c r="E2979" s="180">
        <v>0</v>
      </c>
      <c r="F2979" s="180">
        <v>0</v>
      </c>
      <c r="G2979" s="180">
        <v>0</v>
      </c>
      <c r="H2979" s="180">
        <v>0</v>
      </c>
    </row>
    <row r="2980" spans="1:8" x14ac:dyDescent="0.2">
      <c r="A2980" s="180" t="s">
        <v>57</v>
      </c>
      <c r="B2980" s="180" t="s">
        <v>354</v>
      </c>
      <c r="C2980" s="180">
        <v>264882</v>
      </c>
      <c r="D2980" s="180">
        <v>0</v>
      </c>
      <c r="E2980" s="180">
        <v>31513</v>
      </c>
      <c r="F2980" s="180">
        <v>0</v>
      </c>
      <c r="G2980" s="180">
        <v>0</v>
      </c>
      <c r="H2980" s="180">
        <v>0</v>
      </c>
    </row>
    <row r="2981" spans="1:8" x14ac:dyDescent="0.2">
      <c r="A2981" s="180" t="s">
        <v>57</v>
      </c>
      <c r="B2981" s="180" t="s">
        <v>408</v>
      </c>
      <c r="C2981" s="180">
        <v>325349</v>
      </c>
      <c r="D2981" s="180">
        <v>0</v>
      </c>
      <c r="E2981" s="180">
        <v>0</v>
      </c>
      <c r="F2981" s="180">
        <v>0</v>
      </c>
      <c r="G2981" s="180">
        <v>0</v>
      </c>
      <c r="H2981" s="180">
        <v>0</v>
      </c>
    </row>
    <row r="2982" spans="1:8" x14ac:dyDescent="0.2">
      <c r="A2982" s="180" t="s">
        <v>57</v>
      </c>
      <c r="B2982" s="180" t="s">
        <v>423</v>
      </c>
      <c r="C2982" s="180">
        <v>161767</v>
      </c>
      <c r="D2982" s="180">
        <v>0</v>
      </c>
      <c r="E2982" s="180">
        <v>0</v>
      </c>
      <c r="F2982" s="180">
        <v>0</v>
      </c>
      <c r="G2982" s="180">
        <v>0</v>
      </c>
      <c r="H2982" s="180">
        <v>0</v>
      </c>
    </row>
    <row r="2983" spans="1:8" x14ac:dyDescent="0.2">
      <c r="A2983" s="180" t="s">
        <v>57</v>
      </c>
      <c r="B2983" s="180" t="s">
        <v>355</v>
      </c>
      <c r="C2983" s="180">
        <v>481978</v>
      </c>
      <c r="D2983" s="180">
        <v>0</v>
      </c>
      <c r="E2983" s="180">
        <v>50626</v>
      </c>
      <c r="F2983" s="180">
        <v>0</v>
      </c>
      <c r="G2983" s="180">
        <v>0</v>
      </c>
      <c r="H2983" s="180">
        <v>0</v>
      </c>
    </row>
    <row r="2984" spans="1:8" x14ac:dyDescent="0.2">
      <c r="A2984" s="180" t="s">
        <v>57</v>
      </c>
      <c r="B2984" s="180" t="s">
        <v>356</v>
      </c>
      <c r="C2984" s="180">
        <v>182497</v>
      </c>
      <c r="D2984" s="180">
        <v>0</v>
      </c>
      <c r="E2984" s="180">
        <v>7499</v>
      </c>
      <c r="F2984" s="180">
        <v>0</v>
      </c>
      <c r="G2984" s="180"/>
      <c r="H2984" s="180">
        <v>0</v>
      </c>
    </row>
    <row r="2985" spans="1:8" x14ac:dyDescent="0.2">
      <c r="A2985" s="180" t="s">
        <v>57</v>
      </c>
      <c r="B2985" s="180" t="s">
        <v>409</v>
      </c>
      <c r="C2985" s="180"/>
      <c r="D2985" s="180"/>
      <c r="E2985" s="180"/>
      <c r="F2985" s="180"/>
      <c r="G2985" s="180"/>
      <c r="H2985" s="180">
        <v>0</v>
      </c>
    </row>
    <row r="2986" spans="1:8" x14ac:dyDescent="0.2">
      <c r="A2986" s="180" t="s">
        <v>57</v>
      </c>
      <c r="B2986" s="180" t="s">
        <v>378</v>
      </c>
      <c r="C2986" s="180">
        <v>0</v>
      </c>
      <c r="D2986" s="180"/>
      <c r="E2986" s="180">
        <v>0</v>
      </c>
      <c r="F2986" s="180">
        <v>0</v>
      </c>
      <c r="G2986" s="180">
        <v>0</v>
      </c>
      <c r="H2986" s="180">
        <v>0</v>
      </c>
    </row>
    <row r="2987" spans="1:8" x14ac:dyDescent="0.2">
      <c r="A2987" s="180" t="s">
        <v>57</v>
      </c>
      <c r="B2987" s="180" t="s">
        <v>360</v>
      </c>
      <c r="C2987" s="180"/>
      <c r="D2987" s="180"/>
      <c r="E2987" s="180">
        <v>0</v>
      </c>
      <c r="F2987" s="180">
        <v>0</v>
      </c>
      <c r="G2987" s="180"/>
      <c r="H2987" s="180">
        <v>0</v>
      </c>
    </row>
    <row r="2988" spans="1:8" x14ac:dyDescent="0.2">
      <c r="A2988" s="180" t="s">
        <v>57</v>
      </c>
      <c r="B2988" s="180" t="s">
        <v>379</v>
      </c>
      <c r="C2988" s="180"/>
      <c r="D2988" s="180"/>
      <c r="E2988" s="180"/>
      <c r="F2988" s="180"/>
      <c r="G2988" s="180"/>
      <c r="H2988" s="180"/>
    </row>
    <row r="2989" spans="1:8" x14ac:dyDescent="0.2">
      <c r="A2989" s="180" t="s">
        <v>57</v>
      </c>
      <c r="B2989" s="180" t="s">
        <v>362</v>
      </c>
      <c r="C2989" s="180">
        <v>200688</v>
      </c>
      <c r="D2989" s="180"/>
      <c r="E2989" s="180"/>
      <c r="F2989" s="180"/>
      <c r="G2989" s="180"/>
      <c r="H2989" s="180"/>
    </row>
    <row r="2990" spans="1:8" x14ac:dyDescent="0.2">
      <c r="A2990" s="180" t="s">
        <v>57</v>
      </c>
      <c r="B2990" s="180" t="s">
        <v>365</v>
      </c>
      <c r="C2990" s="180">
        <v>5741960</v>
      </c>
      <c r="D2990" s="180">
        <v>119528</v>
      </c>
      <c r="E2990" s="180">
        <v>119795</v>
      </c>
      <c r="F2990" s="180">
        <v>0</v>
      </c>
      <c r="G2990" s="180">
        <v>0</v>
      </c>
      <c r="H2990" s="180">
        <v>0</v>
      </c>
    </row>
    <row r="2991" spans="1:8" x14ac:dyDescent="0.2">
      <c r="A2991" s="180" t="s">
        <v>57</v>
      </c>
      <c r="B2991" s="180" t="s">
        <v>447</v>
      </c>
      <c r="C2991" s="180">
        <v>0</v>
      </c>
      <c r="D2991" s="180">
        <v>3533</v>
      </c>
      <c r="E2991" s="180">
        <v>0</v>
      </c>
      <c r="F2991" s="180">
        <v>0</v>
      </c>
      <c r="G2991" s="180">
        <v>0</v>
      </c>
      <c r="H2991" s="180">
        <v>0</v>
      </c>
    </row>
    <row r="2992" spans="1:8" x14ac:dyDescent="0.2">
      <c r="A2992" s="180" t="s">
        <v>57</v>
      </c>
      <c r="B2992" s="180" t="s">
        <v>366</v>
      </c>
      <c r="C2992" s="180">
        <v>5741960</v>
      </c>
      <c r="D2992" s="180">
        <v>123061</v>
      </c>
      <c r="E2992" s="180">
        <v>119795</v>
      </c>
      <c r="F2992" s="180">
        <v>0</v>
      </c>
      <c r="G2992" s="180">
        <v>0</v>
      </c>
      <c r="H2992" s="180">
        <v>0</v>
      </c>
    </row>
    <row r="2993" spans="1:8" x14ac:dyDescent="0.2">
      <c r="A2993" s="180" t="s">
        <v>57</v>
      </c>
      <c r="B2993" s="180" t="s">
        <v>367</v>
      </c>
      <c r="C2993" s="180">
        <v>1458469.6000000015</v>
      </c>
      <c r="D2993" s="180">
        <v>32272.140000000018</v>
      </c>
      <c r="E2993" s="180">
        <v>118672.07</v>
      </c>
      <c r="F2993" s="180">
        <v>0</v>
      </c>
      <c r="G2993" s="180">
        <v>0</v>
      </c>
      <c r="H2993" s="180">
        <v>0</v>
      </c>
    </row>
    <row r="2994" spans="1:8" x14ac:dyDescent="0.2">
      <c r="A2994" s="180" t="s">
        <v>57</v>
      </c>
      <c r="B2994" s="180" t="s">
        <v>368</v>
      </c>
      <c r="C2994" s="180">
        <v>7200429.6000000015</v>
      </c>
      <c r="D2994" s="180">
        <v>155333.14000000001</v>
      </c>
      <c r="E2994" s="180">
        <v>238467.07</v>
      </c>
      <c r="F2994" s="180">
        <v>0</v>
      </c>
      <c r="G2994" s="180">
        <v>0</v>
      </c>
      <c r="H2994" s="180">
        <v>0</v>
      </c>
    </row>
    <row r="2995" spans="1:8" x14ac:dyDescent="0.2">
      <c r="A2995" s="180" t="s">
        <v>58</v>
      </c>
      <c r="B2995" s="180" t="s">
        <v>333</v>
      </c>
      <c r="C2995" s="180">
        <v>1640017</v>
      </c>
      <c r="D2995" s="180"/>
      <c r="E2995" s="180">
        <v>362724</v>
      </c>
      <c r="F2995" s="180">
        <v>0</v>
      </c>
      <c r="G2995" s="180">
        <v>0</v>
      </c>
      <c r="H2995" s="180">
        <v>0</v>
      </c>
    </row>
    <row r="2996" spans="1:8" x14ac:dyDescent="0.2">
      <c r="A2996" s="180" t="s">
        <v>58</v>
      </c>
      <c r="B2996" s="180" t="s">
        <v>334</v>
      </c>
      <c r="C2996" s="180">
        <v>55508</v>
      </c>
      <c r="D2996" s="180"/>
      <c r="E2996" s="180">
        <v>12276</v>
      </c>
      <c r="F2996" s="180">
        <v>0</v>
      </c>
      <c r="G2996" s="180">
        <v>0</v>
      </c>
      <c r="H2996" s="180">
        <v>0</v>
      </c>
    </row>
    <row r="2997" spans="1:8" x14ac:dyDescent="0.2">
      <c r="A2997" s="180" t="s">
        <v>58</v>
      </c>
      <c r="B2997" s="180" t="s">
        <v>335</v>
      </c>
      <c r="C2997" s="180">
        <v>67120</v>
      </c>
      <c r="D2997" s="180"/>
      <c r="E2997" s="180"/>
      <c r="F2997" s="180"/>
      <c r="G2997" s="180"/>
      <c r="H2997" s="180"/>
    </row>
    <row r="2998" spans="1:8" x14ac:dyDescent="0.2">
      <c r="A2998" s="180" t="s">
        <v>58</v>
      </c>
      <c r="B2998" s="180" t="s">
        <v>336</v>
      </c>
      <c r="C2998" s="180">
        <v>572500</v>
      </c>
      <c r="D2998" s="180"/>
      <c r="E2998" s="180"/>
      <c r="F2998" s="180"/>
      <c r="G2998" s="180"/>
      <c r="H2998" s="180"/>
    </row>
    <row r="2999" spans="1:8" x14ac:dyDescent="0.2">
      <c r="A2999" s="180" t="s">
        <v>58</v>
      </c>
      <c r="B2999" s="180" t="s">
        <v>337</v>
      </c>
      <c r="C2999" s="180">
        <v>53500</v>
      </c>
      <c r="D2999" s="180">
        <v>440</v>
      </c>
      <c r="E2999" s="180">
        <v>10</v>
      </c>
      <c r="F2999" s="180"/>
      <c r="G2999" s="180"/>
      <c r="H2999" s="180"/>
    </row>
    <row r="3000" spans="1:8" x14ac:dyDescent="0.2">
      <c r="A3000" s="180" t="s">
        <v>58</v>
      </c>
      <c r="B3000" s="180" t="s">
        <v>338</v>
      </c>
      <c r="C3000" s="180"/>
      <c r="D3000" s="180"/>
      <c r="E3000" s="180"/>
      <c r="F3000" s="180"/>
      <c r="G3000" s="180"/>
      <c r="H3000" s="180"/>
    </row>
    <row r="3001" spans="1:8" x14ac:dyDescent="0.2">
      <c r="A3001" s="180" t="s">
        <v>58</v>
      </c>
      <c r="B3001" s="180" t="s">
        <v>339</v>
      </c>
      <c r="C3001" s="180">
        <v>3000</v>
      </c>
      <c r="D3001" s="180">
        <v>145000</v>
      </c>
      <c r="E3001" s="180"/>
      <c r="F3001" s="180"/>
      <c r="G3001" s="180"/>
      <c r="H3001" s="180"/>
    </row>
    <row r="3002" spans="1:8" x14ac:dyDescent="0.2">
      <c r="A3002" s="180" t="s">
        <v>58</v>
      </c>
      <c r="B3002" s="180" t="s">
        <v>340</v>
      </c>
      <c r="C3002" s="180">
        <v>205000</v>
      </c>
      <c r="D3002" s="180">
        <v>180000</v>
      </c>
      <c r="E3002" s="180">
        <v>3500</v>
      </c>
      <c r="F3002" s="180"/>
      <c r="G3002" s="180"/>
      <c r="H3002" s="180"/>
    </row>
    <row r="3003" spans="1:8" x14ac:dyDescent="0.2">
      <c r="A3003" s="180" t="s">
        <v>58</v>
      </c>
      <c r="B3003" s="180" t="s">
        <v>341</v>
      </c>
      <c r="C3003" s="180"/>
      <c r="D3003" s="180"/>
      <c r="E3003" s="180"/>
      <c r="F3003" s="180"/>
      <c r="G3003" s="180"/>
      <c r="H3003" s="180"/>
    </row>
    <row r="3004" spans="1:8" x14ac:dyDescent="0.2">
      <c r="A3004" s="180" t="s">
        <v>58</v>
      </c>
      <c r="B3004" s="180" t="s">
        <v>342</v>
      </c>
      <c r="C3004" s="180">
        <v>4737637</v>
      </c>
      <c r="D3004" s="180"/>
      <c r="E3004" s="180"/>
      <c r="F3004" s="180"/>
      <c r="G3004" s="180"/>
      <c r="H3004" s="180"/>
    </row>
    <row r="3005" spans="1:8" x14ac:dyDescent="0.2">
      <c r="A3005" s="180" t="s">
        <v>58</v>
      </c>
      <c r="B3005" s="180" t="s">
        <v>343</v>
      </c>
      <c r="C3005" s="180">
        <v>25263</v>
      </c>
      <c r="D3005" s="180"/>
      <c r="E3005" s="180"/>
      <c r="F3005" s="180"/>
      <c r="G3005" s="180"/>
      <c r="H3005" s="180"/>
    </row>
    <row r="3006" spans="1:8" x14ac:dyDescent="0.2">
      <c r="A3006" s="180" t="s">
        <v>58</v>
      </c>
      <c r="B3006" s="180" t="s">
        <v>344</v>
      </c>
      <c r="C3006" s="180">
        <v>369443</v>
      </c>
      <c r="D3006" s="180"/>
      <c r="E3006" s="180">
        <v>150</v>
      </c>
      <c r="F3006" s="180"/>
      <c r="G3006" s="180"/>
      <c r="H3006" s="180"/>
    </row>
    <row r="3007" spans="1:8" x14ac:dyDescent="0.2">
      <c r="A3007" s="180" t="s">
        <v>58</v>
      </c>
      <c r="B3007" s="180" t="s">
        <v>475</v>
      </c>
      <c r="C3007" s="180">
        <v>16719</v>
      </c>
      <c r="D3007" s="180"/>
      <c r="E3007" s="180">
        <v>3698</v>
      </c>
      <c r="F3007" s="180">
        <v>0</v>
      </c>
      <c r="G3007" s="180">
        <v>0</v>
      </c>
      <c r="H3007" s="180">
        <v>0</v>
      </c>
    </row>
    <row r="3008" spans="1:8" x14ac:dyDescent="0.2">
      <c r="A3008" s="180" t="s">
        <v>58</v>
      </c>
      <c r="B3008" s="180" t="s">
        <v>332</v>
      </c>
      <c r="C3008" s="180">
        <v>215000</v>
      </c>
      <c r="D3008" s="180"/>
      <c r="E3008" s="180"/>
      <c r="F3008" s="180"/>
      <c r="G3008" s="180"/>
      <c r="H3008" s="180"/>
    </row>
    <row r="3009" spans="1:8" x14ac:dyDescent="0.2">
      <c r="A3009" s="180" t="s">
        <v>58</v>
      </c>
      <c r="B3009" s="180" t="s">
        <v>407</v>
      </c>
      <c r="C3009" s="180">
        <v>238000</v>
      </c>
      <c r="D3009" s="180"/>
      <c r="E3009" s="180"/>
      <c r="F3009" s="180"/>
      <c r="G3009" s="180"/>
      <c r="H3009" s="180"/>
    </row>
    <row r="3010" spans="1:8" x14ac:dyDescent="0.2">
      <c r="A3010" s="180" t="s">
        <v>58</v>
      </c>
      <c r="B3010" s="180" t="s">
        <v>345</v>
      </c>
      <c r="C3010" s="180">
        <v>8198707</v>
      </c>
      <c r="D3010" s="180">
        <v>325440</v>
      </c>
      <c r="E3010" s="180">
        <v>382358</v>
      </c>
      <c r="F3010" s="180">
        <v>0</v>
      </c>
      <c r="G3010" s="180">
        <v>0</v>
      </c>
      <c r="H3010" s="180">
        <v>0</v>
      </c>
    </row>
    <row r="3011" spans="1:8" x14ac:dyDescent="0.2">
      <c r="A3011" s="180" t="s">
        <v>58</v>
      </c>
      <c r="B3011" s="180" t="s">
        <v>346</v>
      </c>
      <c r="C3011" s="180"/>
      <c r="D3011" s="180"/>
      <c r="E3011" s="180"/>
      <c r="F3011" s="180"/>
      <c r="G3011" s="180"/>
      <c r="H3011" s="180"/>
    </row>
    <row r="3012" spans="1:8" x14ac:dyDescent="0.2">
      <c r="A3012" s="180" t="s">
        <v>58</v>
      </c>
      <c r="B3012" s="180" t="s">
        <v>446</v>
      </c>
      <c r="C3012" s="180"/>
      <c r="D3012" s="180"/>
      <c r="E3012" s="180"/>
      <c r="F3012" s="180"/>
      <c r="G3012" s="180"/>
      <c r="H3012" s="180"/>
    </row>
    <row r="3013" spans="1:8" x14ac:dyDescent="0.2">
      <c r="A3013" s="180" t="s">
        <v>58</v>
      </c>
      <c r="B3013" s="180" t="s">
        <v>347</v>
      </c>
      <c r="C3013" s="180">
        <v>5000</v>
      </c>
      <c r="D3013" s="180"/>
      <c r="E3013" s="180"/>
      <c r="F3013" s="180"/>
      <c r="G3013" s="180"/>
      <c r="H3013" s="180"/>
    </row>
    <row r="3014" spans="1:8" x14ac:dyDescent="0.2">
      <c r="A3014" s="180" t="s">
        <v>58</v>
      </c>
      <c r="B3014" s="180" t="s">
        <v>348</v>
      </c>
      <c r="C3014" s="180">
        <v>8203707</v>
      </c>
      <c r="D3014" s="180">
        <v>325440</v>
      </c>
      <c r="E3014" s="180">
        <v>382358</v>
      </c>
      <c r="F3014" s="180">
        <v>0</v>
      </c>
      <c r="G3014" s="180">
        <v>0</v>
      </c>
      <c r="H3014" s="180">
        <v>0</v>
      </c>
    </row>
    <row r="3015" spans="1:8" x14ac:dyDescent="0.2">
      <c r="A3015" s="180" t="s">
        <v>58</v>
      </c>
      <c r="B3015" s="180" t="s">
        <v>349</v>
      </c>
      <c r="C3015" s="180">
        <v>2443800.1399999987</v>
      </c>
      <c r="D3015" s="180">
        <v>472.80000000004657</v>
      </c>
      <c r="E3015" s="180">
        <v>217350.61</v>
      </c>
      <c r="F3015" s="180">
        <v>0</v>
      </c>
      <c r="G3015" s="180">
        <v>0</v>
      </c>
      <c r="H3015" s="180">
        <v>0</v>
      </c>
    </row>
    <row r="3016" spans="1:8" x14ac:dyDescent="0.2">
      <c r="A3016" s="180" t="s">
        <v>58</v>
      </c>
      <c r="B3016" s="180" t="s">
        <v>350</v>
      </c>
      <c r="C3016" s="180">
        <v>10647507.140000001</v>
      </c>
      <c r="D3016" s="180">
        <v>325912.80000000005</v>
      </c>
      <c r="E3016" s="180">
        <v>599708.61</v>
      </c>
      <c r="F3016" s="180">
        <v>0</v>
      </c>
      <c r="G3016" s="180">
        <v>0</v>
      </c>
      <c r="H3016" s="180">
        <v>0</v>
      </c>
    </row>
    <row r="3017" spans="1:8" x14ac:dyDescent="0.2">
      <c r="A3017" s="180" t="s">
        <v>58</v>
      </c>
      <c r="B3017" s="180" t="s">
        <v>376</v>
      </c>
      <c r="C3017" s="180"/>
      <c r="D3017" s="180"/>
      <c r="E3017" s="180"/>
      <c r="F3017" s="180"/>
      <c r="G3017" s="180"/>
      <c r="H3017" s="180"/>
    </row>
    <row r="3018" spans="1:8" x14ac:dyDescent="0.2">
      <c r="A3018" s="180" t="s">
        <v>58</v>
      </c>
      <c r="B3018" s="180" t="s">
        <v>377</v>
      </c>
      <c r="C3018" s="180">
        <v>5200000</v>
      </c>
      <c r="D3018" s="180">
        <v>321500</v>
      </c>
      <c r="E3018" s="180">
        <v>33000</v>
      </c>
      <c r="F3018" s="180"/>
      <c r="G3018" s="180"/>
      <c r="H3018" s="180"/>
    </row>
    <row r="3019" spans="1:8" x14ac:dyDescent="0.2">
      <c r="A3019" s="180" t="s">
        <v>58</v>
      </c>
      <c r="B3019" s="180" t="s">
        <v>352</v>
      </c>
      <c r="C3019" s="180">
        <v>420000</v>
      </c>
      <c r="D3019" s="180">
        <v>1500</v>
      </c>
      <c r="E3019" s="180"/>
      <c r="F3019" s="180"/>
      <c r="G3019" s="180"/>
      <c r="H3019" s="180"/>
    </row>
    <row r="3020" spans="1:8" x14ac:dyDescent="0.2">
      <c r="A3020" s="180" t="s">
        <v>58</v>
      </c>
      <c r="B3020" s="180" t="s">
        <v>353</v>
      </c>
      <c r="C3020" s="180">
        <v>800000</v>
      </c>
      <c r="D3020" s="180">
        <v>500</v>
      </c>
      <c r="E3020" s="180"/>
      <c r="F3020" s="180"/>
      <c r="G3020" s="180"/>
      <c r="H3020" s="180"/>
    </row>
    <row r="3021" spans="1:8" x14ac:dyDescent="0.2">
      <c r="A3021" s="180" t="s">
        <v>58</v>
      </c>
      <c r="B3021" s="180" t="s">
        <v>354</v>
      </c>
      <c r="C3021" s="180">
        <v>305000</v>
      </c>
      <c r="D3021" s="180"/>
      <c r="E3021" s="180">
        <v>8000</v>
      </c>
      <c r="F3021" s="180"/>
      <c r="G3021" s="180"/>
      <c r="H3021" s="180"/>
    </row>
    <row r="3022" spans="1:8" x14ac:dyDescent="0.2">
      <c r="A3022" s="180" t="s">
        <v>58</v>
      </c>
      <c r="B3022" s="180" t="s">
        <v>408</v>
      </c>
      <c r="C3022" s="180">
        <v>395000</v>
      </c>
      <c r="D3022" s="180"/>
      <c r="E3022" s="180"/>
      <c r="F3022" s="180"/>
      <c r="G3022" s="180"/>
      <c r="H3022" s="180"/>
    </row>
    <row r="3023" spans="1:8" x14ac:dyDescent="0.2">
      <c r="A3023" s="180" t="s">
        <v>58</v>
      </c>
      <c r="B3023" s="180" t="s">
        <v>423</v>
      </c>
      <c r="C3023" s="180">
        <v>190000</v>
      </c>
      <c r="D3023" s="180">
        <v>60</v>
      </c>
      <c r="E3023" s="180">
        <v>50000</v>
      </c>
      <c r="F3023" s="180"/>
      <c r="G3023" s="180"/>
      <c r="H3023" s="180"/>
    </row>
    <row r="3024" spans="1:8" x14ac:dyDescent="0.2">
      <c r="A3024" s="180" t="s">
        <v>58</v>
      </c>
      <c r="B3024" s="180" t="s">
        <v>355</v>
      </c>
      <c r="C3024" s="180">
        <v>650000</v>
      </c>
      <c r="D3024" s="180">
        <v>2000</v>
      </c>
      <c r="E3024" s="180">
        <v>200000</v>
      </c>
      <c r="F3024" s="180"/>
      <c r="G3024" s="180"/>
      <c r="H3024" s="180"/>
    </row>
    <row r="3025" spans="1:8" x14ac:dyDescent="0.2">
      <c r="A3025" s="180" t="s">
        <v>58</v>
      </c>
      <c r="B3025" s="180" t="s">
        <v>356</v>
      </c>
      <c r="C3025" s="180">
        <v>575000</v>
      </c>
      <c r="D3025" s="180"/>
      <c r="E3025" s="180">
        <v>33000</v>
      </c>
      <c r="F3025" s="180"/>
      <c r="G3025" s="180"/>
      <c r="H3025" s="180"/>
    </row>
    <row r="3026" spans="1:8" x14ac:dyDescent="0.2">
      <c r="A3026" s="180" t="s">
        <v>58</v>
      </c>
      <c r="B3026" s="180" t="s">
        <v>409</v>
      </c>
      <c r="C3026" s="180"/>
      <c r="D3026" s="180"/>
      <c r="E3026" s="180"/>
      <c r="F3026" s="180"/>
      <c r="G3026" s="180"/>
      <c r="H3026" s="180"/>
    </row>
    <row r="3027" spans="1:8" x14ac:dyDescent="0.2">
      <c r="A3027" s="180" t="s">
        <v>58</v>
      </c>
      <c r="B3027" s="180" t="s">
        <v>378</v>
      </c>
      <c r="C3027" s="180">
        <v>11000</v>
      </c>
      <c r="D3027" s="180"/>
      <c r="E3027" s="180"/>
      <c r="F3027" s="180"/>
      <c r="G3027" s="180"/>
      <c r="H3027" s="180"/>
    </row>
    <row r="3028" spans="1:8" x14ac:dyDescent="0.2">
      <c r="A3028" s="180" t="s">
        <v>58</v>
      </c>
      <c r="B3028" s="180" t="s">
        <v>360</v>
      </c>
      <c r="C3028" s="180"/>
      <c r="D3028" s="180"/>
      <c r="E3028" s="180"/>
      <c r="F3028" s="180"/>
      <c r="G3028" s="180"/>
      <c r="H3028" s="180"/>
    </row>
    <row r="3029" spans="1:8" x14ac:dyDescent="0.2">
      <c r="A3029" s="180" t="s">
        <v>58</v>
      </c>
      <c r="B3029" s="180" t="s">
        <v>379</v>
      </c>
      <c r="C3029" s="180"/>
      <c r="D3029" s="180"/>
      <c r="E3029" s="180"/>
      <c r="F3029" s="180"/>
      <c r="G3029" s="180"/>
      <c r="H3029" s="180"/>
    </row>
    <row r="3030" spans="1:8" x14ac:dyDescent="0.2">
      <c r="A3030" s="180" t="s">
        <v>58</v>
      </c>
      <c r="B3030" s="180" t="s">
        <v>362</v>
      </c>
      <c r="C3030" s="180">
        <v>310986</v>
      </c>
      <c r="D3030" s="180"/>
      <c r="E3030" s="180"/>
      <c r="F3030" s="180"/>
      <c r="G3030" s="180"/>
      <c r="H3030" s="180"/>
    </row>
    <row r="3031" spans="1:8" x14ac:dyDescent="0.2">
      <c r="A3031" s="180" t="s">
        <v>58</v>
      </c>
      <c r="B3031" s="180" t="s">
        <v>365</v>
      </c>
      <c r="C3031" s="180">
        <v>8856986</v>
      </c>
      <c r="D3031" s="180">
        <v>325560</v>
      </c>
      <c r="E3031" s="180">
        <v>324000</v>
      </c>
      <c r="F3031" s="180">
        <v>0</v>
      </c>
      <c r="G3031" s="180">
        <v>0</v>
      </c>
      <c r="H3031" s="180">
        <v>0</v>
      </c>
    </row>
    <row r="3032" spans="1:8" x14ac:dyDescent="0.2">
      <c r="A3032" s="180" t="s">
        <v>58</v>
      </c>
      <c r="B3032" s="180" t="s">
        <v>447</v>
      </c>
      <c r="C3032" s="180"/>
      <c r="D3032" s="180"/>
      <c r="E3032" s="180"/>
      <c r="F3032" s="180"/>
      <c r="G3032" s="180"/>
      <c r="H3032" s="180"/>
    </row>
    <row r="3033" spans="1:8" x14ac:dyDescent="0.2">
      <c r="A3033" s="180" t="s">
        <v>58</v>
      </c>
      <c r="B3033" s="180" t="s">
        <v>366</v>
      </c>
      <c r="C3033" s="180">
        <v>8856986</v>
      </c>
      <c r="D3033" s="180">
        <v>325560</v>
      </c>
      <c r="E3033" s="180">
        <v>324000</v>
      </c>
      <c r="F3033" s="180">
        <v>0</v>
      </c>
      <c r="G3033" s="180">
        <v>0</v>
      </c>
      <c r="H3033" s="180">
        <v>0</v>
      </c>
    </row>
    <row r="3034" spans="1:8" x14ac:dyDescent="0.2">
      <c r="A3034" s="180" t="s">
        <v>58</v>
      </c>
      <c r="B3034" s="180" t="s">
        <v>367</v>
      </c>
      <c r="C3034" s="180">
        <v>1790521.1399999987</v>
      </c>
      <c r="D3034" s="180">
        <v>352.80000000004657</v>
      </c>
      <c r="E3034" s="180">
        <v>275708.61</v>
      </c>
      <c r="F3034" s="180">
        <v>0</v>
      </c>
      <c r="G3034" s="180">
        <v>0</v>
      </c>
      <c r="H3034" s="180">
        <v>0</v>
      </c>
    </row>
    <row r="3035" spans="1:8" x14ac:dyDescent="0.2">
      <c r="A3035" s="180" t="s">
        <v>58</v>
      </c>
      <c r="B3035" s="180" t="s">
        <v>368</v>
      </c>
      <c r="C3035" s="180">
        <v>10647507.140000001</v>
      </c>
      <c r="D3035" s="180">
        <v>325912.80000000005</v>
      </c>
      <c r="E3035" s="180">
        <v>599708.61</v>
      </c>
      <c r="F3035" s="180">
        <v>0</v>
      </c>
      <c r="G3035" s="180">
        <v>0</v>
      </c>
      <c r="H3035" s="180">
        <v>0</v>
      </c>
    </row>
    <row r="3036" spans="1:8" x14ac:dyDescent="0.2">
      <c r="A3036" s="180" t="s">
        <v>59</v>
      </c>
      <c r="B3036" s="180" t="s">
        <v>333</v>
      </c>
      <c r="C3036" s="180">
        <v>3394253</v>
      </c>
      <c r="D3036" s="180"/>
      <c r="E3036" s="180">
        <v>199205</v>
      </c>
      <c r="F3036" s="180">
        <v>39382</v>
      </c>
      <c r="G3036" s="180">
        <v>0</v>
      </c>
      <c r="H3036" s="180">
        <v>0</v>
      </c>
    </row>
    <row r="3037" spans="1:8" x14ac:dyDescent="0.2">
      <c r="A3037" s="180" t="s">
        <v>59</v>
      </c>
      <c r="B3037" s="180" t="s">
        <v>334</v>
      </c>
      <c r="C3037" s="180">
        <v>13538</v>
      </c>
      <c r="D3037" s="180"/>
      <c r="E3037" s="180">
        <v>795</v>
      </c>
      <c r="F3037" s="180">
        <v>157</v>
      </c>
      <c r="G3037" s="180">
        <v>0</v>
      </c>
      <c r="H3037" s="180">
        <v>0</v>
      </c>
    </row>
    <row r="3038" spans="1:8" x14ac:dyDescent="0.2">
      <c r="A3038" s="180" t="s">
        <v>59</v>
      </c>
      <c r="B3038" s="180" t="s">
        <v>335</v>
      </c>
      <c r="C3038" s="180">
        <v>353139</v>
      </c>
      <c r="D3038" s="180"/>
      <c r="E3038" s="180"/>
      <c r="F3038" s="180"/>
      <c r="G3038" s="180"/>
      <c r="H3038" s="180"/>
    </row>
    <row r="3039" spans="1:8" x14ac:dyDescent="0.2">
      <c r="A3039" s="180" t="s">
        <v>59</v>
      </c>
      <c r="B3039" s="180" t="s">
        <v>336</v>
      </c>
      <c r="C3039" s="180">
        <v>275000</v>
      </c>
      <c r="D3039" s="180">
        <v>1000</v>
      </c>
      <c r="E3039" s="180"/>
      <c r="F3039" s="180"/>
      <c r="G3039" s="180"/>
      <c r="H3039" s="180"/>
    </row>
    <row r="3040" spans="1:8" x14ac:dyDescent="0.2">
      <c r="A3040" s="180" t="s">
        <v>59</v>
      </c>
      <c r="B3040" s="180" t="s">
        <v>337</v>
      </c>
      <c r="C3040" s="180">
        <v>15000</v>
      </c>
      <c r="D3040" s="180"/>
      <c r="E3040" s="180"/>
      <c r="F3040" s="180"/>
      <c r="G3040" s="180"/>
      <c r="H3040" s="180"/>
    </row>
    <row r="3041" spans="1:8" x14ac:dyDescent="0.2">
      <c r="A3041" s="180" t="s">
        <v>59</v>
      </c>
      <c r="B3041" s="180" t="s">
        <v>338</v>
      </c>
      <c r="C3041" s="180"/>
      <c r="D3041" s="180"/>
      <c r="E3041" s="180"/>
      <c r="F3041" s="180"/>
      <c r="G3041" s="180"/>
      <c r="H3041" s="180"/>
    </row>
    <row r="3042" spans="1:8" x14ac:dyDescent="0.2">
      <c r="A3042" s="180" t="s">
        <v>59</v>
      </c>
      <c r="B3042" s="180" t="s">
        <v>339</v>
      </c>
      <c r="C3042" s="180"/>
      <c r="D3042" s="180">
        <v>586000</v>
      </c>
      <c r="E3042" s="180"/>
      <c r="F3042" s="180"/>
      <c r="G3042" s="180"/>
      <c r="H3042" s="180"/>
    </row>
    <row r="3043" spans="1:8" x14ac:dyDescent="0.2">
      <c r="A3043" s="180" t="s">
        <v>59</v>
      </c>
      <c r="B3043" s="180" t="s">
        <v>340</v>
      </c>
      <c r="C3043" s="180">
        <v>400000</v>
      </c>
      <c r="D3043" s="180"/>
      <c r="E3043" s="180">
        <v>15000</v>
      </c>
      <c r="F3043" s="180">
        <v>100</v>
      </c>
      <c r="G3043" s="180"/>
      <c r="H3043" s="180"/>
    </row>
    <row r="3044" spans="1:8" x14ac:dyDescent="0.2">
      <c r="A3044" s="180" t="s">
        <v>59</v>
      </c>
      <c r="B3044" s="180" t="s">
        <v>341</v>
      </c>
      <c r="C3044" s="180"/>
      <c r="D3044" s="180"/>
      <c r="E3044" s="180"/>
      <c r="F3044" s="180"/>
      <c r="G3044" s="180"/>
      <c r="H3044" s="180"/>
    </row>
    <row r="3045" spans="1:8" x14ac:dyDescent="0.2">
      <c r="A3045" s="180" t="s">
        <v>59</v>
      </c>
      <c r="B3045" s="180" t="s">
        <v>342</v>
      </c>
      <c r="C3045" s="180">
        <v>4906761</v>
      </c>
      <c r="D3045" s="180"/>
      <c r="E3045" s="180"/>
      <c r="F3045" s="180"/>
      <c r="G3045" s="180"/>
      <c r="H3045" s="180"/>
    </row>
    <row r="3046" spans="1:8" x14ac:dyDescent="0.2">
      <c r="A3046" s="180" t="s">
        <v>59</v>
      </c>
      <c r="B3046" s="180" t="s">
        <v>343</v>
      </c>
      <c r="C3046" s="180">
        <v>20467</v>
      </c>
      <c r="D3046" s="180"/>
      <c r="E3046" s="180"/>
      <c r="F3046" s="180"/>
      <c r="G3046" s="180"/>
      <c r="H3046" s="180"/>
    </row>
    <row r="3047" spans="1:8" x14ac:dyDescent="0.2">
      <c r="A3047" s="180" t="s">
        <v>59</v>
      </c>
      <c r="B3047" s="180" t="s">
        <v>344</v>
      </c>
      <c r="C3047" s="180">
        <v>85000</v>
      </c>
      <c r="D3047" s="180"/>
      <c r="E3047" s="180">
        <v>2400</v>
      </c>
      <c r="F3047" s="180">
        <v>500</v>
      </c>
      <c r="G3047" s="180"/>
      <c r="H3047" s="180"/>
    </row>
    <row r="3048" spans="1:8" x14ac:dyDescent="0.2">
      <c r="A3048" s="180" t="s">
        <v>59</v>
      </c>
      <c r="B3048" s="180" t="s">
        <v>475</v>
      </c>
      <c r="C3048" s="180">
        <v>40904</v>
      </c>
      <c r="D3048" s="180"/>
      <c r="E3048" s="180">
        <v>3000</v>
      </c>
      <c r="F3048" s="180">
        <v>500</v>
      </c>
      <c r="G3048" s="180">
        <v>0</v>
      </c>
      <c r="H3048" s="180">
        <v>0</v>
      </c>
    </row>
    <row r="3049" spans="1:8" x14ac:dyDescent="0.2">
      <c r="A3049" s="180" t="s">
        <v>59</v>
      </c>
      <c r="B3049" s="180" t="s">
        <v>332</v>
      </c>
      <c r="C3049" s="180">
        <v>85000</v>
      </c>
      <c r="D3049" s="180"/>
      <c r="E3049" s="180"/>
      <c r="F3049" s="180"/>
      <c r="G3049" s="180"/>
      <c r="H3049" s="180"/>
    </row>
    <row r="3050" spans="1:8" x14ac:dyDescent="0.2">
      <c r="A3050" s="180" t="s">
        <v>59</v>
      </c>
      <c r="B3050" s="180" t="s">
        <v>407</v>
      </c>
      <c r="C3050" s="180">
        <v>225000</v>
      </c>
      <c r="D3050" s="180"/>
      <c r="E3050" s="180"/>
      <c r="F3050" s="180"/>
      <c r="G3050" s="180"/>
      <c r="H3050" s="180"/>
    </row>
    <row r="3051" spans="1:8" x14ac:dyDescent="0.2">
      <c r="A3051" s="180" t="s">
        <v>59</v>
      </c>
      <c r="B3051" s="180" t="s">
        <v>345</v>
      </c>
      <c r="C3051" s="180">
        <v>9814062</v>
      </c>
      <c r="D3051" s="180">
        <v>587000</v>
      </c>
      <c r="E3051" s="180">
        <v>220400</v>
      </c>
      <c r="F3051" s="180">
        <v>40639</v>
      </c>
      <c r="G3051" s="180">
        <v>0</v>
      </c>
      <c r="H3051" s="180">
        <v>0</v>
      </c>
    </row>
    <row r="3052" spans="1:8" x14ac:dyDescent="0.2">
      <c r="A3052" s="180" t="s">
        <v>59</v>
      </c>
      <c r="B3052" s="180" t="s">
        <v>346</v>
      </c>
      <c r="C3052" s="180"/>
      <c r="D3052" s="180"/>
      <c r="E3052" s="180"/>
      <c r="F3052" s="180"/>
      <c r="G3052" s="180"/>
      <c r="H3052" s="180"/>
    </row>
    <row r="3053" spans="1:8" x14ac:dyDescent="0.2">
      <c r="A3053" s="180" t="s">
        <v>59</v>
      </c>
      <c r="B3053" s="180" t="s">
        <v>446</v>
      </c>
      <c r="C3053" s="180"/>
      <c r="D3053" s="180"/>
      <c r="E3053" s="180"/>
      <c r="F3053" s="180"/>
      <c r="G3053" s="180"/>
      <c r="H3053" s="180"/>
    </row>
    <row r="3054" spans="1:8" x14ac:dyDescent="0.2">
      <c r="A3054" s="180" t="s">
        <v>59</v>
      </c>
      <c r="B3054" s="180" t="s">
        <v>347</v>
      </c>
      <c r="C3054" s="180"/>
      <c r="D3054" s="180"/>
      <c r="E3054" s="180"/>
      <c r="F3054" s="180"/>
      <c r="G3054" s="180"/>
      <c r="H3054" s="180"/>
    </row>
    <row r="3055" spans="1:8" x14ac:dyDescent="0.2">
      <c r="A3055" s="180" t="s">
        <v>59</v>
      </c>
      <c r="B3055" s="180" t="s">
        <v>348</v>
      </c>
      <c r="C3055" s="180">
        <v>9814062</v>
      </c>
      <c r="D3055" s="180">
        <v>587000</v>
      </c>
      <c r="E3055" s="180">
        <v>220400</v>
      </c>
      <c r="F3055" s="180">
        <v>40639</v>
      </c>
      <c r="G3055" s="180">
        <v>0</v>
      </c>
      <c r="H3055" s="180">
        <v>0</v>
      </c>
    </row>
    <row r="3056" spans="1:8" x14ac:dyDescent="0.2">
      <c r="A3056" s="180" t="s">
        <v>59</v>
      </c>
      <c r="B3056" s="180" t="s">
        <v>349</v>
      </c>
      <c r="C3056" s="180">
        <v>1049941.9400000032</v>
      </c>
      <c r="D3056" s="180">
        <v>227412.12999999989</v>
      </c>
      <c r="E3056" s="180">
        <v>184658.07</v>
      </c>
      <c r="F3056" s="180">
        <v>41820</v>
      </c>
      <c r="G3056" s="180">
        <v>0</v>
      </c>
      <c r="H3056" s="180">
        <v>0</v>
      </c>
    </row>
    <row r="3057" spans="1:8" x14ac:dyDescent="0.2">
      <c r="A3057" s="180" t="s">
        <v>59</v>
      </c>
      <c r="B3057" s="180" t="s">
        <v>350</v>
      </c>
      <c r="C3057" s="180">
        <v>10864003.940000003</v>
      </c>
      <c r="D3057" s="180">
        <v>814412.12999999989</v>
      </c>
      <c r="E3057" s="180">
        <v>405058.07</v>
      </c>
      <c r="F3057" s="180">
        <v>82459</v>
      </c>
      <c r="G3057" s="180">
        <v>0</v>
      </c>
      <c r="H3057" s="180">
        <v>0</v>
      </c>
    </row>
    <row r="3058" spans="1:8" x14ac:dyDescent="0.2">
      <c r="A3058" s="180" t="s">
        <v>59</v>
      </c>
      <c r="B3058" s="180" t="s">
        <v>376</v>
      </c>
      <c r="C3058" s="180"/>
      <c r="D3058" s="180"/>
      <c r="E3058" s="180"/>
      <c r="F3058" s="180"/>
      <c r="G3058" s="180"/>
      <c r="H3058" s="180"/>
    </row>
    <row r="3059" spans="1:8" x14ac:dyDescent="0.2">
      <c r="A3059" s="180" t="s">
        <v>59</v>
      </c>
      <c r="B3059" s="180" t="s">
        <v>377</v>
      </c>
      <c r="C3059" s="180">
        <v>6463000</v>
      </c>
      <c r="D3059" s="180">
        <v>615000</v>
      </c>
      <c r="E3059" s="180">
        <v>52000</v>
      </c>
      <c r="F3059" s="180">
        <v>50000</v>
      </c>
      <c r="G3059" s="180"/>
      <c r="H3059" s="180"/>
    </row>
    <row r="3060" spans="1:8" x14ac:dyDescent="0.2">
      <c r="A3060" s="180" t="s">
        <v>59</v>
      </c>
      <c r="B3060" s="180" t="s">
        <v>352</v>
      </c>
      <c r="C3060" s="180">
        <v>186000</v>
      </c>
      <c r="D3060" s="180"/>
      <c r="E3060" s="180"/>
      <c r="F3060" s="180"/>
      <c r="G3060" s="180"/>
      <c r="H3060" s="180"/>
    </row>
    <row r="3061" spans="1:8" x14ac:dyDescent="0.2">
      <c r="A3061" s="180" t="s">
        <v>59</v>
      </c>
      <c r="B3061" s="180" t="s">
        <v>353</v>
      </c>
      <c r="C3061" s="180">
        <v>575000</v>
      </c>
      <c r="D3061" s="180"/>
      <c r="E3061" s="180"/>
      <c r="F3061" s="180"/>
      <c r="G3061" s="180"/>
      <c r="H3061" s="180"/>
    </row>
    <row r="3062" spans="1:8" x14ac:dyDescent="0.2">
      <c r="A3062" s="180" t="s">
        <v>59</v>
      </c>
      <c r="B3062" s="180" t="s">
        <v>354</v>
      </c>
      <c r="C3062" s="180">
        <v>350000</v>
      </c>
      <c r="D3062" s="180"/>
      <c r="E3062" s="180">
        <v>75000</v>
      </c>
      <c r="F3062" s="180"/>
      <c r="G3062" s="180"/>
      <c r="H3062" s="180"/>
    </row>
    <row r="3063" spans="1:8" x14ac:dyDescent="0.2">
      <c r="A3063" s="180" t="s">
        <v>59</v>
      </c>
      <c r="B3063" s="180" t="s">
        <v>408</v>
      </c>
      <c r="C3063" s="180">
        <v>415000</v>
      </c>
      <c r="D3063" s="180"/>
      <c r="E3063" s="180"/>
      <c r="F3063" s="180"/>
      <c r="G3063" s="180"/>
      <c r="H3063" s="180"/>
    </row>
    <row r="3064" spans="1:8" x14ac:dyDescent="0.2">
      <c r="A3064" s="180" t="s">
        <v>59</v>
      </c>
      <c r="B3064" s="180" t="s">
        <v>423</v>
      </c>
      <c r="C3064" s="180">
        <v>123000</v>
      </c>
      <c r="D3064" s="180"/>
      <c r="E3064" s="180">
        <v>20000</v>
      </c>
      <c r="F3064" s="180"/>
      <c r="G3064" s="180"/>
      <c r="H3064" s="180"/>
    </row>
    <row r="3065" spans="1:8" x14ac:dyDescent="0.2">
      <c r="A3065" s="180" t="s">
        <v>59</v>
      </c>
      <c r="B3065" s="180" t="s">
        <v>355</v>
      </c>
      <c r="C3065" s="180">
        <v>795000</v>
      </c>
      <c r="D3065" s="180"/>
      <c r="E3065" s="180">
        <v>60000</v>
      </c>
      <c r="F3065" s="180"/>
      <c r="G3065" s="180"/>
      <c r="H3065" s="180"/>
    </row>
    <row r="3066" spans="1:8" x14ac:dyDescent="0.2">
      <c r="A3066" s="180" t="s">
        <v>59</v>
      </c>
      <c r="B3066" s="180" t="s">
        <v>356</v>
      </c>
      <c r="C3066" s="180">
        <v>318000</v>
      </c>
      <c r="D3066" s="180"/>
      <c r="E3066" s="180">
        <v>25000</v>
      </c>
      <c r="F3066" s="180"/>
      <c r="G3066" s="180"/>
      <c r="H3066" s="180"/>
    </row>
    <row r="3067" spans="1:8" x14ac:dyDescent="0.2">
      <c r="A3067" s="180" t="s">
        <v>59</v>
      </c>
      <c r="B3067" s="180" t="s">
        <v>409</v>
      </c>
      <c r="C3067" s="180"/>
      <c r="D3067" s="180"/>
      <c r="E3067" s="180"/>
      <c r="F3067" s="180"/>
      <c r="G3067" s="180"/>
      <c r="H3067" s="180"/>
    </row>
    <row r="3068" spans="1:8" x14ac:dyDescent="0.2">
      <c r="A3068" s="180" t="s">
        <v>59</v>
      </c>
      <c r="B3068" s="180" t="s">
        <v>378</v>
      </c>
      <c r="C3068" s="180"/>
      <c r="D3068" s="180"/>
      <c r="E3068" s="180"/>
      <c r="F3068" s="180"/>
      <c r="G3068" s="180"/>
      <c r="H3068" s="180"/>
    </row>
    <row r="3069" spans="1:8" x14ac:dyDescent="0.2">
      <c r="A3069" s="180" t="s">
        <v>59</v>
      </c>
      <c r="B3069" s="180" t="s">
        <v>360</v>
      </c>
      <c r="C3069" s="180"/>
      <c r="D3069" s="180"/>
      <c r="E3069" s="180"/>
      <c r="F3069" s="180"/>
      <c r="G3069" s="180"/>
      <c r="H3069" s="180"/>
    </row>
    <row r="3070" spans="1:8" x14ac:dyDescent="0.2">
      <c r="A3070" s="180" t="s">
        <v>59</v>
      </c>
      <c r="B3070" s="180" t="s">
        <v>379</v>
      </c>
      <c r="C3070" s="180"/>
      <c r="D3070" s="180"/>
      <c r="E3070" s="180"/>
      <c r="F3070" s="180"/>
      <c r="G3070" s="180"/>
      <c r="H3070" s="180"/>
    </row>
    <row r="3071" spans="1:8" x14ac:dyDescent="0.2">
      <c r="A3071" s="180" t="s">
        <v>59</v>
      </c>
      <c r="B3071" s="180" t="s">
        <v>362</v>
      </c>
      <c r="C3071" s="180">
        <v>389404</v>
      </c>
      <c r="D3071" s="180"/>
      <c r="E3071" s="180"/>
      <c r="F3071" s="180"/>
      <c r="G3071" s="180"/>
      <c r="H3071" s="180"/>
    </row>
    <row r="3072" spans="1:8" x14ac:dyDescent="0.2">
      <c r="A3072" s="180" t="s">
        <v>59</v>
      </c>
      <c r="B3072" s="180" t="s">
        <v>365</v>
      </c>
      <c r="C3072" s="180">
        <v>9614404</v>
      </c>
      <c r="D3072" s="180">
        <v>615000</v>
      </c>
      <c r="E3072" s="180">
        <v>232000</v>
      </c>
      <c r="F3072" s="180">
        <v>50000</v>
      </c>
      <c r="G3072" s="180">
        <v>0</v>
      </c>
      <c r="H3072" s="180">
        <v>0</v>
      </c>
    </row>
    <row r="3073" spans="1:8" x14ac:dyDescent="0.2">
      <c r="A3073" s="180" t="s">
        <v>59</v>
      </c>
      <c r="B3073" s="180" t="s">
        <v>447</v>
      </c>
      <c r="C3073" s="180"/>
      <c r="D3073" s="180"/>
      <c r="E3073" s="180"/>
      <c r="F3073" s="180"/>
      <c r="G3073" s="180"/>
      <c r="H3073" s="180"/>
    </row>
    <row r="3074" spans="1:8" x14ac:dyDescent="0.2">
      <c r="A3074" s="180" t="s">
        <v>59</v>
      </c>
      <c r="B3074" s="180" t="s">
        <v>366</v>
      </c>
      <c r="C3074" s="180">
        <v>9614404</v>
      </c>
      <c r="D3074" s="180">
        <v>615000</v>
      </c>
      <c r="E3074" s="180">
        <v>232000</v>
      </c>
      <c r="F3074" s="180">
        <v>50000</v>
      </c>
      <c r="G3074" s="180">
        <v>0</v>
      </c>
      <c r="H3074" s="180">
        <v>0</v>
      </c>
    </row>
    <row r="3075" spans="1:8" x14ac:dyDescent="0.2">
      <c r="A3075" s="180" t="s">
        <v>59</v>
      </c>
      <c r="B3075" s="180" t="s">
        <v>367</v>
      </c>
      <c r="C3075" s="180">
        <v>1249599.9400000032</v>
      </c>
      <c r="D3075" s="180">
        <v>199412.12999999989</v>
      </c>
      <c r="E3075" s="180">
        <v>173058.07</v>
      </c>
      <c r="F3075" s="180">
        <v>32459</v>
      </c>
      <c r="G3075" s="180">
        <v>0</v>
      </c>
      <c r="H3075" s="180">
        <v>0</v>
      </c>
    </row>
    <row r="3076" spans="1:8" x14ac:dyDescent="0.2">
      <c r="A3076" s="180" t="s">
        <v>59</v>
      </c>
      <c r="B3076" s="180" t="s">
        <v>368</v>
      </c>
      <c r="C3076" s="180">
        <v>10864003.940000003</v>
      </c>
      <c r="D3076" s="180">
        <v>814412.12999999989</v>
      </c>
      <c r="E3076" s="180">
        <v>405058.07</v>
      </c>
      <c r="F3076" s="180">
        <v>82459</v>
      </c>
      <c r="G3076" s="180">
        <v>0</v>
      </c>
      <c r="H3076" s="180">
        <v>0</v>
      </c>
    </row>
    <row r="3077" spans="1:8" x14ac:dyDescent="0.2">
      <c r="A3077" s="180" t="s">
        <v>60</v>
      </c>
      <c r="B3077" s="180" t="s">
        <v>333</v>
      </c>
      <c r="C3077" s="180">
        <v>3561393</v>
      </c>
      <c r="D3077" s="180"/>
      <c r="E3077" s="180">
        <v>647232</v>
      </c>
      <c r="F3077" s="180">
        <v>0</v>
      </c>
      <c r="G3077" s="180">
        <v>0</v>
      </c>
      <c r="H3077" s="180">
        <v>0</v>
      </c>
    </row>
    <row r="3078" spans="1:8" x14ac:dyDescent="0.2">
      <c r="A3078" s="180" t="s">
        <v>60</v>
      </c>
      <c r="B3078" s="180" t="s">
        <v>334</v>
      </c>
      <c r="C3078" s="180">
        <v>124722</v>
      </c>
      <c r="D3078" s="180"/>
      <c r="E3078" s="180">
        <v>22768</v>
      </c>
      <c r="F3078" s="180">
        <v>0</v>
      </c>
      <c r="G3078" s="180">
        <v>0</v>
      </c>
      <c r="H3078" s="180">
        <v>0</v>
      </c>
    </row>
    <row r="3079" spans="1:8" x14ac:dyDescent="0.2">
      <c r="A3079" s="180" t="s">
        <v>60</v>
      </c>
      <c r="B3079" s="180" t="s">
        <v>335</v>
      </c>
      <c r="C3079" s="180">
        <v>60990</v>
      </c>
      <c r="D3079" s="180"/>
      <c r="E3079" s="180"/>
      <c r="F3079" s="180"/>
      <c r="G3079" s="180"/>
      <c r="H3079" s="180"/>
    </row>
    <row r="3080" spans="1:8" x14ac:dyDescent="0.2">
      <c r="A3080" s="180" t="s">
        <v>60</v>
      </c>
      <c r="B3080" s="180" t="s">
        <v>336</v>
      </c>
      <c r="C3080" s="180">
        <v>250000</v>
      </c>
      <c r="D3080" s="180"/>
      <c r="E3080" s="180"/>
      <c r="F3080" s="180"/>
      <c r="G3080" s="180"/>
      <c r="H3080" s="180"/>
    </row>
    <row r="3081" spans="1:8" x14ac:dyDescent="0.2">
      <c r="A3081" s="180" t="s">
        <v>60</v>
      </c>
      <c r="B3081" s="180" t="s">
        <v>337</v>
      </c>
      <c r="C3081" s="180">
        <v>40000</v>
      </c>
      <c r="D3081" s="180"/>
      <c r="E3081" s="180"/>
      <c r="F3081" s="180"/>
      <c r="G3081" s="180"/>
      <c r="H3081" s="180"/>
    </row>
    <row r="3082" spans="1:8" x14ac:dyDescent="0.2">
      <c r="A3082" s="180" t="s">
        <v>60</v>
      </c>
      <c r="B3082" s="180" t="s">
        <v>338</v>
      </c>
      <c r="C3082" s="180"/>
      <c r="D3082" s="180"/>
      <c r="E3082" s="180"/>
      <c r="F3082" s="180"/>
      <c r="G3082" s="180"/>
      <c r="H3082" s="180"/>
    </row>
    <row r="3083" spans="1:8" x14ac:dyDescent="0.2">
      <c r="A3083" s="180" t="s">
        <v>60</v>
      </c>
      <c r="B3083" s="180" t="s">
        <v>339</v>
      </c>
      <c r="C3083" s="180"/>
      <c r="D3083" s="180">
        <v>400000</v>
      </c>
      <c r="E3083" s="180"/>
      <c r="F3083" s="180"/>
      <c r="G3083" s="180"/>
      <c r="H3083" s="180"/>
    </row>
    <row r="3084" spans="1:8" x14ac:dyDescent="0.2">
      <c r="A3084" s="180" t="s">
        <v>60</v>
      </c>
      <c r="B3084" s="180" t="s">
        <v>340</v>
      </c>
      <c r="C3084" s="180">
        <v>200000</v>
      </c>
      <c r="D3084" s="180"/>
      <c r="E3084" s="180">
        <v>25000</v>
      </c>
      <c r="F3084" s="180"/>
      <c r="G3084" s="180"/>
      <c r="H3084" s="180"/>
    </row>
    <row r="3085" spans="1:8" x14ac:dyDescent="0.2">
      <c r="A3085" s="180" t="s">
        <v>60</v>
      </c>
      <c r="B3085" s="180" t="s">
        <v>341</v>
      </c>
      <c r="C3085" s="180"/>
      <c r="D3085" s="180"/>
      <c r="E3085" s="180"/>
      <c r="F3085" s="180"/>
      <c r="G3085" s="180"/>
      <c r="H3085" s="180"/>
    </row>
    <row r="3086" spans="1:8" x14ac:dyDescent="0.2">
      <c r="A3086" s="180" t="s">
        <v>60</v>
      </c>
      <c r="B3086" s="180" t="s">
        <v>342</v>
      </c>
      <c r="C3086" s="180">
        <v>9202513</v>
      </c>
      <c r="D3086" s="180"/>
      <c r="E3086" s="180"/>
      <c r="F3086" s="180"/>
      <c r="G3086" s="180"/>
      <c r="H3086" s="180"/>
    </row>
    <row r="3087" spans="1:8" x14ac:dyDescent="0.2">
      <c r="A3087" s="180" t="s">
        <v>60</v>
      </c>
      <c r="B3087" s="180" t="s">
        <v>343</v>
      </c>
      <c r="C3087" s="180">
        <v>49122</v>
      </c>
      <c r="D3087" s="180"/>
      <c r="E3087" s="180"/>
      <c r="F3087" s="180"/>
      <c r="G3087" s="180"/>
      <c r="H3087" s="180"/>
    </row>
    <row r="3088" spans="1:8" x14ac:dyDescent="0.2">
      <c r="A3088" s="180" t="s">
        <v>60</v>
      </c>
      <c r="B3088" s="180" t="s">
        <v>344</v>
      </c>
      <c r="C3088" s="180">
        <v>75000</v>
      </c>
      <c r="D3088" s="180"/>
      <c r="E3088" s="180"/>
      <c r="F3088" s="180"/>
      <c r="G3088" s="180"/>
      <c r="H3088" s="180"/>
    </row>
    <row r="3089" spans="1:8" x14ac:dyDescent="0.2">
      <c r="A3089" s="180" t="s">
        <v>60</v>
      </c>
      <c r="B3089" s="180" t="s">
        <v>475</v>
      </c>
      <c r="C3089" s="180">
        <v>59496</v>
      </c>
      <c r="D3089" s="180"/>
      <c r="E3089" s="180">
        <v>10861</v>
      </c>
      <c r="F3089" s="180">
        <v>0</v>
      </c>
      <c r="G3089" s="180">
        <v>0</v>
      </c>
      <c r="H3089" s="180">
        <v>0</v>
      </c>
    </row>
    <row r="3090" spans="1:8" x14ac:dyDescent="0.2">
      <c r="A3090" s="180" t="s">
        <v>60</v>
      </c>
      <c r="B3090" s="180" t="s">
        <v>332</v>
      </c>
      <c r="C3090" s="180">
        <v>390000</v>
      </c>
      <c r="D3090" s="180"/>
      <c r="E3090" s="180"/>
      <c r="F3090" s="180"/>
      <c r="G3090" s="180"/>
      <c r="H3090" s="180"/>
    </row>
    <row r="3091" spans="1:8" x14ac:dyDescent="0.2">
      <c r="A3091" s="180" t="s">
        <v>60</v>
      </c>
      <c r="B3091" s="180" t="s">
        <v>407</v>
      </c>
      <c r="C3091" s="180">
        <v>350000</v>
      </c>
      <c r="D3091" s="180"/>
      <c r="E3091" s="180"/>
      <c r="F3091" s="180"/>
      <c r="G3091" s="180"/>
      <c r="H3091" s="180"/>
    </row>
    <row r="3092" spans="1:8" x14ac:dyDescent="0.2">
      <c r="A3092" s="180" t="s">
        <v>60</v>
      </c>
      <c r="B3092" s="180" t="s">
        <v>345</v>
      </c>
      <c r="C3092" s="180">
        <v>14363236</v>
      </c>
      <c r="D3092" s="180">
        <v>400000</v>
      </c>
      <c r="E3092" s="180">
        <v>705861</v>
      </c>
      <c r="F3092" s="180">
        <v>0</v>
      </c>
      <c r="G3092" s="180">
        <v>0</v>
      </c>
      <c r="H3092" s="180">
        <v>0</v>
      </c>
    </row>
    <row r="3093" spans="1:8" x14ac:dyDescent="0.2">
      <c r="A3093" s="180" t="s">
        <v>60</v>
      </c>
      <c r="B3093" s="180" t="s">
        <v>346</v>
      </c>
      <c r="C3093" s="180"/>
      <c r="D3093" s="180"/>
      <c r="E3093" s="180"/>
      <c r="F3093" s="180"/>
      <c r="G3093" s="180"/>
      <c r="H3093" s="180"/>
    </row>
    <row r="3094" spans="1:8" x14ac:dyDescent="0.2">
      <c r="A3094" s="180" t="s">
        <v>60</v>
      </c>
      <c r="B3094" s="180" t="s">
        <v>446</v>
      </c>
      <c r="C3094" s="180"/>
      <c r="D3094" s="180"/>
      <c r="E3094" s="180"/>
      <c r="F3094" s="180"/>
      <c r="G3094" s="180"/>
      <c r="H3094" s="180"/>
    </row>
    <row r="3095" spans="1:8" x14ac:dyDescent="0.2">
      <c r="A3095" s="180" t="s">
        <v>60</v>
      </c>
      <c r="B3095" s="180" t="s">
        <v>347</v>
      </c>
      <c r="C3095" s="180"/>
      <c r="D3095" s="180"/>
      <c r="E3095" s="180"/>
      <c r="F3095" s="180"/>
      <c r="G3095" s="180"/>
      <c r="H3095" s="180"/>
    </row>
    <row r="3096" spans="1:8" x14ac:dyDescent="0.2">
      <c r="A3096" s="180" t="s">
        <v>60</v>
      </c>
      <c r="B3096" s="180" t="s">
        <v>348</v>
      </c>
      <c r="C3096" s="180">
        <v>14363236</v>
      </c>
      <c r="D3096" s="180">
        <v>400000</v>
      </c>
      <c r="E3096" s="180">
        <v>705861</v>
      </c>
      <c r="F3096" s="180">
        <v>0</v>
      </c>
      <c r="G3096" s="180">
        <v>0</v>
      </c>
      <c r="H3096" s="180">
        <v>0</v>
      </c>
    </row>
    <row r="3097" spans="1:8" x14ac:dyDescent="0.2">
      <c r="A3097" s="180" t="s">
        <v>60</v>
      </c>
      <c r="B3097" s="180" t="s">
        <v>349</v>
      </c>
      <c r="C3097" s="180">
        <v>3139109.5</v>
      </c>
      <c r="D3097" s="180">
        <v>86037.169999999984</v>
      </c>
      <c r="E3097" s="180">
        <v>1000531.95</v>
      </c>
      <c r="F3097" s="180">
        <v>0</v>
      </c>
      <c r="G3097" s="180">
        <v>0</v>
      </c>
      <c r="H3097" s="180">
        <v>0</v>
      </c>
    </row>
    <row r="3098" spans="1:8" x14ac:dyDescent="0.2">
      <c r="A3098" s="180" t="s">
        <v>60</v>
      </c>
      <c r="B3098" s="180" t="s">
        <v>350</v>
      </c>
      <c r="C3098" s="180">
        <v>17502345.5</v>
      </c>
      <c r="D3098" s="180">
        <v>486037.17</v>
      </c>
      <c r="E3098" s="180">
        <v>1706392.95</v>
      </c>
      <c r="F3098" s="180">
        <v>0</v>
      </c>
      <c r="G3098" s="180">
        <v>0</v>
      </c>
      <c r="H3098" s="180">
        <v>0</v>
      </c>
    </row>
    <row r="3099" spans="1:8" x14ac:dyDescent="0.2">
      <c r="A3099" s="180" t="s">
        <v>60</v>
      </c>
      <c r="B3099" s="180" t="s">
        <v>376</v>
      </c>
      <c r="C3099" s="180"/>
      <c r="D3099" s="180"/>
      <c r="E3099" s="180"/>
      <c r="F3099" s="180"/>
      <c r="G3099" s="180"/>
      <c r="H3099" s="180"/>
    </row>
    <row r="3100" spans="1:8" x14ac:dyDescent="0.2">
      <c r="A3100" s="180" t="s">
        <v>60</v>
      </c>
      <c r="B3100" s="180" t="s">
        <v>377</v>
      </c>
      <c r="C3100" s="180">
        <v>10500000</v>
      </c>
      <c r="D3100" s="180">
        <v>400000</v>
      </c>
      <c r="E3100" s="180"/>
      <c r="F3100" s="180"/>
      <c r="G3100" s="180"/>
      <c r="H3100" s="180"/>
    </row>
    <row r="3101" spans="1:8" x14ac:dyDescent="0.2">
      <c r="A3101" s="180" t="s">
        <v>60</v>
      </c>
      <c r="B3101" s="180" t="s">
        <v>352</v>
      </c>
      <c r="C3101" s="180">
        <v>330000</v>
      </c>
      <c r="D3101" s="180"/>
      <c r="E3101" s="180"/>
      <c r="F3101" s="180"/>
      <c r="G3101" s="180"/>
      <c r="H3101" s="180"/>
    </row>
    <row r="3102" spans="1:8" x14ac:dyDescent="0.2">
      <c r="A3102" s="180" t="s">
        <v>60</v>
      </c>
      <c r="B3102" s="180" t="s">
        <v>353</v>
      </c>
      <c r="C3102" s="180">
        <v>240000</v>
      </c>
      <c r="D3102" s="180"/>
      <c r="E3102" s="180"/>
      <c r="F3102" s="180"/>
      <c r="G3102" s="180"/>
      <c r="H3102" s="180"/>
    </row>
    <row r="3103" spans="1:8" x14ac:dyDescent="0.2">
      <c r="A3103" s="180" t="s">
        <v>60</v>
      </c>
      <c r="B3103" s="180" t="s">
        <v>354</v>
      </c>
      <c r="C3103" s="180">
        <v>425000</v>
      </c>
      <c r="D3103" s="180"/>
      <c r="E3103" s="180"/>
      <c r="F3103" s="180"/>
      <c r="G3103" s="180"/>
      <c r="H3103" s="180"/>
    </row>
    <row r="3104" spans="1:8" x14ac:dyDescent="0.2">
      <c r="A3104" s="180" t="s">
        <v>60</v>
      </c>
      <c r="B3104" s="180" t="s">
        <v>408</v>
      </c>
      <c r="C3104" s="180">
        <v>1025000</v>
      </c>
      <c r="D3104" s="180"/>
      <c r="E3104" s="180"/>
      <c r="F3104" s="180"/>
      <c r="G3104" s="180"/>
      <c r="H3104" s="180"/>
    </row>
    <row r="3105" spans="1:8" x14ac:dyDescent="0.2">
      <c r="A3105" s="180" t="s">
        <v>60</v>
      </c>
      <c r="B3105" s="180" t="s">
        <v>423</v>
      </c>
      <c r="C3105" s="180">
        <v>400000</v>
      </c>
      <c r="D3105" s="180"/>
      <c r="E3105" s="180"/>
      <c r="F3105" s="180"/>
      <c r="G3105" s="180"/>
      <c r="H3105" s="180"/>
    </row>
    <row r="3106" spans="1:8" x14ac:dyDescent="0.2">
      <c r="A3106" s="180" t="s">
        <v>60</v>
      </c>
      <c r="B3106" s="180" t="s">
        <v>355</v>
      </c>
      <c r="C3106" s="180">
        <v>1400000</v>
      </c>
      <c r="D3106" s="180"/>
      <c r="E3106" s="180">
        <v>250000</v>
      </c>
      <c r="F3106" s="180"/>
      <c r="G3106" s="180"/>
      <c r="H3106" s="180"/>
    </row>
    <row r="3107" spans="1:8" x14ac:dyDescent="0.2">
      <c r="A3107" s="180" t="s">
        <v>60</v>
      </c>
      <c r="B3107" s="180" t="s">
        <v>356</v>
      </c>
      <c r="C3107" s="180">
        <v>600000</v>
      </c>
      <c r="D3107" s="180"/>
      <c r="E3107" s="180"/>
      <c r="F3107" s="180"/>
      <c r="G3107" s="180"/>
      <c r="H3107" s="180"/>
    </row>
    <row r="3108" spans="1:8" x14ac:dyDescent="0.2">
      <c r="A3108" s="180" t="s">
        <v>60</v>
      </c>
      <c r="B3108" s="180" t="s">
        <v>409</v>
      </c>
      <c r="C3108" s="180"/>
      <c r="D3108" s="180"/>
      <c r="E3108" s="180"/>
      <c r="F3108" s="180"/>
      <c r="G3108" s="180"/>
      <c r="H3108" s="180"/>
    </row>
    <row r="3109" spans="1:8" x14ac:dyDescent="0.2">
      <c r="A3109" s="180" t="s">
        <v>60</v>
      </c>
      <c r="B3109" s="180" t="s">
        <v>378</v>
      </c>
      <c r="C3109" s="180">
        <v>0</v>
      </c>
      <c r="D3109" s="180"/>
      <c r="E3109" s="180"/>
      <c r="F3109" s="180"/>
      <c r="G3109" s="180"/>
      <c r="H3109" s="180"/>
    </row>
    <row r="3110" spans="1:8" x14ac:dyDescent="0.2">
      <c r="A3110" s="180" t="s">
        <v>60</v>
      </c>
      <c r="B3110" s="180" t="s">
        <v>360</v>
      </c>
      <c r="C3110" s="180"/>
      <c r="D3110" s="180"/>
      <c r="E3110" s="180"/>
      <c r="F3110" s="180"/>
      <c r="G3110" s="180"/>
      <c r="H3110" s="180"/>
    </row>
    <row r="3111" spans="1:8" x14ac:dyDescent="0.2">
      <c r="A3111" s="180" t="s">
        <v>60</v>
      </c>
      <c r="B3111" s="180" t="s">
        <v>379</v>
      </c>
      <c r="C3111" s="180"/>
      <c r="D3111" s="180"/>
      <c r="E3111" s="180"/>
      <c r="F3111" s="180"/>
      <c r="G3111" s="180"/>
      <c r="H3111" s="180"/>
    </row>
    <row r="3112" spans="1:8" x14ac:dyDescent="0.2">
      <c r="A3112" s="180" t="s">
        <v>60</v>
      </c>
      <c r="B3112" s="180" t="s">
        <v>362</v>
      </c>
      <c r="C3112" s="180">
        <v>616073</v>
      </c>
      <c r="D3112" s="180"/>
      <c r="E3112" s="180"/>
      <c r="F3112" s="180"/>
      <c r="G3112" s="180"/>
      <c r="H3112" s="180"/>
    </row>
    <row r="3113" spans="1:8" x14ac:dyDescent="0.2">
      <c r="A3113" s="180" t="s">
        <v>60</v>
      </c>
      <c r="B3113" s="180" t="s">
        <v>365</v>
      </c>
      <c r="C3113" s="180">
        <v>15536073</v>
      </c>
      <c r="D3113" s="180">
        <v>400000</v>
      </c>
      <c r="E3113" s="180">
        <v>250000</v>
      </c>
      <c r="F3113" s="180">
        <v>0</v>
      </c>
      <c r="G3113" s="180">
        <v>0</v>
      </c>
      <c r="H3113" s="180">
        <v>0</v>
      </c>
    </row>
    <row r="3114" spans="1:8" x14ac:dyDescent="0.2">
      <c r="A3114" s="180" t="s">
        <v>60</v>
      </c>
      <c r="B3114" s="180" t="s">
        <v>447</v>
      </c>
      <c r="C3114" s="180"/>
      <c r="D3114" s="180"/>
      <c r="E3114" s="180"/>
      <c r="F3114" s="180"/>
      <c r="G3114" s="180"/>
      <c r="H3114" s="180"/>
    </row>
    <row r="3115" spans="1:8" x14ac:dyDescent="0.2">
      <c r="A3115" s="180" t="s">
        <v>60</v>
      </c>
      <c r="B3115" s="180" t="s">
        <v>366</v>
      </c>
      <c r="C3115" s="180">
        <v>15536073</v>
      </c>
      <c r="D3115" s="180">
        <v>400000</v>
      </c>
      <c r="E3115" s="180">
        <v>250000</v>
      </c>
      <c r="F3115" s="180">
        <v>0</v>
      </c>
      <c r="G3115" s="180">
        <v>0</v>
      </c>
      <c r="H3115" s="180">
        <v>0</v>
      </c>
    </row>
    <row r="3116" spans="1:8" x14ac:dyDescent="0.2">
      <c r="A3116" s="180" t="s">
        <v>60</v>
      </c>
      <c r="B3116" s="180" t="s">
        <v>367</v>
      </c>
      <c r="C3116" s="180">
        <v>1966272.5</v>
      </c>
      <c r="D3116" s="180">
        <v>86037.169999999984</v>
      </c>
      <c r="E3116" s="180">
        <v>1456392.95</v>
      </c>
      <c r="F3116" s="180">
        <v>0</v>
      </c>
      <c r="G3116" s="180">
        <v>0</v>
      </c>
      <c r="H3116" s="180">
        <v>0</v>
      </c>
    </row>
    <row r="3117" spans="1:8" x14ac:dyDescent="0.2">
      <c r="A3117" s="180" t="s">
        <v>60</v>
      </c>
      <c r="B3117" s="180" t="s">
        <v>368</v>
      </c>
      <c r="C3117" s="180">
        <v>17502345.5</v>
      </c>
      <c r="D3117" s="180">
        <v>486037.17</v>
      </c>
      <c r="E3117" s="180">
        <v>1706392.95</v>
      </c>
      <c r="F3117" s="180">
        <v>0</v>
      </c>
      <c r="G3117" s="180">
        <v>0</v>
      </c>
      <c r="H3117" s="180">
        <v>0</v>
      </c>
    </row>
    <row r="3118" spans="1:8" x14ac:dyDescent="0.2">
      <c r="A3118" s="180" t="s">
        <v>61</v>
      </c>
      <c r="B3118" s="180" t="s">
        <v>333</v>
      </c>
      <c r="C3118" s="180">
        <v>5478881</v>
      </c>
      <c r="D3118" s="180"/>
      <c r="E3118" s="180">
        <v>430675</v>
      </c>
      <c r="F3118" s="180">
        <v>0</v>
      </c>
      <c r="G3118" s="180">
        <v>0</v>
      </c>
      <c r="H3118" s="180">
        <v>0</v>
      </c>
    </row>
    <row r="3119" spans="1:8" x14ac:dyDescent="0.2">
      <c r="A3119" s="180" t="s">
        <v>61</v>
      </c>
      <c r="B3119" s="180" t="s">
        <v>334</v>
      </c>
      <c r="C3119" s="180">
        <v>245619</v>
      </c>
      <c r="D3119" s="180"/>
      <c r="E3119" s="180">
        <v>19325</v>
      </c>
      <c r="F3119" s="180">
        <v>0</v>
      </c>
      <c r="G3119" s="180">
        <v>0</v>
      </c>
      <c r="H3119" s="180">
        <v>0</v>
      </c>
    </row>
    <row r="3120" spans="1:8" x14ac:dyDescent="0.2">
      <c r="A3120" s="180" t="s">
        <v>61</v>
      </c>
      <c r="B3120" s="180" t="s">
        <v>335</v>
      </c>
      <c r="C3120" s="180">
        <v>464463</v>
      </c>
      <c r="D3120" s="180"/>
      <c r="E3120" s="180"/>
      <c r="F3120" s="180"/>
      <c r="G3120" s="180"/>
      <c r="H3120" s="180"/>
    </row>
    <row r="3121" spans="1:8" x14ac:dyDescent="0.2">
      <c r="A3121" s="180" t="s">
        <v>61</v>
      </c>
      <c r="B3121" s="180" t="s">
        <v>336</v>
      </c>
      <c r="C3121" s="180">
        <v>300000</v>
      </c>
      <c r="D3121" s="180"/>
      <c r="E3121" s="180"/>
      <c r="F3121" s="180"/>
      <c r="G3121" s="180"/>
      <c r="H3121" s="180"/>
    </row>
    <row r="3122" spans="1:8" x14ac:dyDescent="0.2">
      <c r="A3122" s="180" t="s">
        <v>61</v>
      </c>
      <c r="B3122" s="180" t="s">
        <v>337</v>
      </c>
      <c r="C3122" s="180">
        <v>70000</v>
      </c>
      <c r="D3122" s="180">
        <v>8000</v>
      </c>
      <c r="E3122" s="180">
        <v>8000</v>
      </c>
      <c r="F3122" s="180"/>
      <c r="G3122" s="180"/>
      <c r="H3122" s="180"/>
    </row>
    <row r="3123" spans="1:8" x14ac:dyDescent="0.2">
      <c r="A3123" s="180" t="s">
        <v>61</v>
      </c>
      <c r="B3123" s="180" t="s">
        <v>338</v>
      </c>
      <c r="C3123" s="180"/>
      <c r="D3123" s="180"/>
      <c r="E3123" s="180"/>
      <c r="F3123" s="180"/>
      <c r="G3123" s="180"/>
      <c r="H3123" s="180"/>
    </row>
    <row r="3124" spans="1:8" x14ac:dyDescent="0.2">
      <c r="A3124" s="180" t="s">
        <v>61</v>
      </c>
      <c r="B3124" s="180" t="s">
        <v>339</v>
      </c>
      <c r="C3124" s="180">
        <v>14000</v>
      </c>
      <c r="D3124" s="180">
        <v>430000</v>
      </c>
      <c r="E3124" s="180"/>
      <c r="F3124" s="180"/>
      <c r="G3124" s="180"/>
      <c r="H3124" s="180"/>
    </row>
    <row r="3125" spans="1:8" x14ac:dyDescent="0.2">
      <c r="A3125" s="180" t="s">
        <v>61</v>
      </c>
      <c r="B3125" s="180" t="s">
        <v>340</v>
      </c>
      <c r="C3125" s="180">
        <v>250000</v>
      </c>
      <c r="D3125" s="180"/>
      <c r="E3125" s="180">
        <v>10000</v>
      </c>
      <c r="F3125" s="180"/>
      <c r="G3125" s="180"/>
      <c r="H3125" s="180"/>
    </row>
    <row r="3126" spans="1:8" x14ac:dyDescent="0.2">
      <c r="A3126" s="180" t="s">
        <v>61</v>
      </c>
      <c r="B3126" s="180" t="s">
        <v>341</v>
      </c>
      <c r="C3126" s="180">
        <v>20000</v>
      </c>
      <c r="D3126" s="180"/>
      <c r="E3126" s="180"/>
      <c r="F3126" s="180"/>
      <c r="G3126" s="180"/>
      <c r="H3126" s="180"/>
    </row>
    <row r="3127" spans="1:8" x14ac:dyDescent="0.2">
      <c r="A3127" s="180" t="s">
        <v>61</v>
      </c>
      <c r="B3127" s="180" t="s">
        <v>342</v>
      </c>
      <c r="C3127" s="180">
        <v>10541567</v>
      </c>
      <c r="D3127" s="180"/>
      <c r="E3127" s="180"/>
      <c r="F3127" s="180"/>
      <c r="G3127" s="180"/>
      <c r="H3127" s="180"/>
    </row>
    <row r="3128" spans="1:8" x14ac:dyDescent="0.2">
      <c r="A3128" s="180" t="s">
        <v>61</v>
      </c>
      <c r="B3128" s="180" t="s">
        <v>343</v>
      </c>
      <c r="C3128" s="180">
        <v>30534</v>
      </c>
      <c r="D3128" s="180"/>
      <c r="E3128" s="180"/>
      <c r="F3128" s="180"/>
      <c r="G3128" s="180"/>
      <c r="H3128" s="180"/>
    </row>
    <row r="3129" spans="1:8" x14ac:dyDescent="0.2">
      <c r="A3129" s="180" t="s">
        <v>61</v>
      </c>
      <c r="B3129" s="180" t="s">
        <v>344</v>
      </c>
      <c r="C3129" s="180">
        <v>85000</v>
      </c>
      <c r="D3129" s="180"/>
      <c r="E3129" s="180"/>
      <c r="F3129" s="180"/>
      <c r="G3129" s="180"/>
      <c r="H3129" s="180"/>
    </row>
    <row r="3130" spans="1:8" x14ac:dyDescent="0.2">
      <c r="A3130" s="180" t="s">
        <v>61</v>
      </c>
      <c r="B3130" s="180" t="s">
        <v>475</v>
      </c>
      <c r="C3130" s="180">
        <v>126138</v>
      </c>
      <c r="D3130" s="180"/>
      <c r="E3130" s="180">
        <v>9891</v>
      </c>
      <c r="F3130" s="180">
        <v>0</v>
      </c>
      <c r="G3130" s="180">
        <v>0</v>
      </c>
      <c r="H3130" s="180">
        <v>0</v>
      </c>
    </row>
    <row r="3131" spans="1:8" x14ac:dyDescent="0.2">
      <c r="A3131" s="180" t="s">
        <v>61</v>
      </c>
      <c r="B3131" s="180" t="s">
        <v>332</v>
      </c>
      <c r="C3131" s="180">
        <v>500000</v>
      </c>
      <c r="D3131" s="180"/>
      <c r="E3131" s="180"/>
      <c r="F3131" s="180"/>
      <c r="G3131" s="180"/>
      <c r="H3131" s="180"/>
    </row>
    <row r="3132" spans="1:8" x14ac:dyDescent="0.2">
      <c r="A3132" s="180" t="s">
        <v>61</v>
      </c>
      <c r="B3132" s="180" t="s">
        <v>407</v>
      </c>
      <c r="C3132" s="180">
        <v>725000</v>
      </c>
      <c r="D3132" s="180"/>
      <c r="E3132" s="180"/>
      <c r="F3132" s="180"/>
      <c r="G3132" s="180"/>
      <c r="H3132" s="180"/>
    </row>
    <row r="3133" spans="1:8" x14ac:dyDescent="0.2">
      <c r="A3133" s="180" t="s">
        <v>61</v>
      </c>
      <c r="B3133" s="180" t="s">
        <v>345</v>
      </c>
      <c r="C3133" s="180">
        <v>18851202</v>
      </c>
      <c r="D3133" s="180">
        <v>438000</v>
      </c>
      <c r="E3133" s="180">
        <v>477891</v>
      </c>
      <c r="F3133" s="180">
        <v>0</v>
      </c>
      <c r="G3133" s="180">
        <v>0</v>
      </c>
      <c r="H3133" s="180">
        <v>0</v>
      </c>
    </row>
    <row r="3134" spans="1:8" x14ac:dyDescent="0.2">
      <c r="A3134" s="180" t="s">
        <v>61</v>
      </c>
      <c r="B3134" s="180" t="s">
        <v>346</v>
      </c>
      <c r="C3134" s="180"/>
      <c r="D3134" s="180"/>
      <c r="E3134" s="180"/>
      <c r="F3134" s="180"/>
      <c r="G3134" s="180"/>
      <c r="H3134" s="180"/>
    </row>
    <row r="3135" spans="1:8" x14ac:dyDescent="0.2">
      <c r="A3135" s="180" t="s">
        <v>61</v>
      </c>
      <c r="B3135" s="180" t="s">
        <v>446</v>
      </c>
      <c r="C3135" s="180">
        <v>60000</v>
      </c>
      <c r="D3135" s="180"/>
      <c r="E3135" s="180"/>
      <c r="F3135" s="180"/>
      <c r="G3135" s="180"/>
      <c r="H3135" s="180"/>
    </row>
    <row r="3136" spans="1:8" x14ac:dyDescent="0.2">
      <c r="A3136" s="180" t="s">
        <v>61</v>
      </c>
      <c r="B3136" s="180" t="s">
        <v>347</v>
      </c>
      <c r="C3136" s="180">
        <v>5000</v>
      </c>
      <c r="D3136" s="180"/>
      <c r="E3136" s="180"/>
      <c r="F3136" s="180"/>
      <c r="G3136" s="180"/>
      <c r="H3136" s="180"/>
    </row>
    <row r="3137" spans="1:8" x14ac:dyDescent="0.2">
      <c r="A3137" s="180" t="s">
        <v>61</v>
      </c>
      <c r="B3137" s="180" t="s">
        <v>348</v>
      </c>
      <c r="C3137" s="180">
        <v>18916202</v>
      </c>
      <c r="D3137" s="180">
        <v>438000</v>
      </c>
      <c r="E3137" s="180">
        <v>477891</v>
      </c>
      <c r="F3137" s="180">
        <v>0</v>
      </c>
      <c r="G3137" s="180">
        <v>0</v>
      </c>
      <c r="H3137" s="180">
        <v>0</v>
      </c>
    </row>
    <row r="3138" spans="1:8" x14ac:dyDescent="0.2">
      <c r="A3138" s="180" t="s">
        <v>61</v>
      </c>
      <c r="B3138" s="180" t="s">
        <v>349</v>
      </c>
      <c r="C3138" s="180">
        <v>2414791.16</v>
      </c>
      <c r="D3138" s="180">
        <v>291865.6399999999</v>
      </c>
      <c r="E3138" s="180">
        <v>402372.06000000006</v>
      </c>
      <c r="F3138" s="180">
        <v>0</v>
      </c>
      <c r="G3138" s="180">
        <v>0</v>
      </c>
      <c r="H3138" s="180">
        <v>0</v>
      </c>
    </row>
    <row r="3139" spans="1:8" x14ac:dyDescent="0.2">
      <c r="A3139" s="180" t="s">
        <v>61</v>
      </c>
      <c r="B3139" s="180" t="s">
        <v>350</v>
      </c>
      <c r="C3139" s="180">
        <v>21330993.16</v>
      </c>
      <c r="D3139" s="180">
        <v>729865.6399999999</v>
      </c>
      <c r="E3139" s="180">
        <v>880263.06</v>
      </c>
      <c r="F3139" s="180">
        <v>0</v>
      </c>
      <c r="G3139" s="180">
        <v>0</v>
      </c>
      <c r="H3139" s="180">
        <v>0</v>
      </c>
    </row>
    <row r="3140" spans="1:8" x14ac:dyDescent="0.2">
      <c r="A3140" s="180" t="s">
        <v>61</v>
      </c>
      <c r="B3140" s="180" t="s">
        <v>376</v>
      </c>
      <c r="C3140" s="180"/>
      <c r="D3140" s="180"/>
      <c r="E3140" s="180"/>
      <c r="F3140" s="180"/>
      <c r="G3140" s="180"/>
      <c r="H3140" s="180"/>
    </row>
    <row r="3141" spans="1:8" x14ac:dyDescent="0.2">
      <c r="A3141" s="180" t="s">
        <v>61</v>
      </c>
      <c r="B3141" s="180" t="s">
        <v>377</v>
      </c>
      <c r="C3141" s="180">
        <v>12000000</v>
      </c>
      <c r="D3141" s="180">
        <v>420000</v>
      </c>
      <c r="E3141" s="180">
        <v>120000</v>
      </c>
      <c r="F3141" s="180"/>
      <c r="G3141" s="180"/>
      <c r="H3141" s="180"/>
    </row>
    <row r="3142" spans="1:8" x14ac:dyDescent="0.2">
      <c r="A3142" s="180" t="s">
        <v>61</v>
      </c>
      <c r="B3142" s="180" t="s">
        <v>352</v>
      </c>
      <c r="C3142" s="180">
        <v>675000</v>
      </c>
      <c r="D3142" s="180"/>
      <c r="E3142" s="180">
        <v>5000</v>
      </c>
      <c r="F3142" s="180"/>
      <c r="G3142" s="180"/>
      <c r="H3142" s="180"/>
    </row>
    <row r="3143" spans="1:8" x14ac:dyDescent="0.2">
      <c r="A3143" s="180" t="s">
        <v>61</v>
      </c>
      <c r="B3143" s="180" t="s">
        <v>353</v>
      </c>
      <c r="C3143" s="180">
        <v>1080000</v>
      </c>
      <c r="D3143" s="180"/>
      <c r="E3143" s="180">
        <v>5000</v>
      </c>
      <c r="F3143" s="180"/>
      <c r="G3143" s="180"/>
      <c r="H3143" s="180"/>
    </row>
    <row r="3144" spans="1:8" x14ac:dyDescent="0.2">
      <c r="A3144" s="180" t="s">
        <v>61</v>
      </c>
      <c r="B3144" s="180" t="s">
        <v>354</v>
      </c>
      <c r="C3144" s="180">
        <v>300000</v>
      </c>
      <c r="D3144" s="180"/>
      <c r="E3144" s="180">
        <v>10000</v>
      </c>
      <c r="F3144" s="180"/>
      <c r="G3144" s="180"/>
      <c r="H3144" s="180"/>
    </row>
    <row r="3145" spans="1:8" x14ac:dyDescent="0.2">
      <c r="A3145" s="180" t="s">
        <v>61</v>
      </c>
      <c r="B3145" s="180" t="s">
        <v>408</v>
      </c>
      <c r="C3145" s="180">
        <v>1225000</v>
      </c>
      <c r="D3145" s="180"/>
      <c r="E3145" s="180">
        <v>7500</v>
      </c>
      <c r="F3145" s="180"/>
      <c r="G3145" s="180"/>
      <c r="H3145" s="180"/>
    </row>
    <row r="3146" spans="1:8" x14ac:dyDescent="0.2">
      <c r="A3146" s="180" t="s">
        <v>61</v>
      </c>
      <c r="B3146" s="180" t="s">
        <v>423</v>
      </c>
      <c r="C3146" s="180">
        <v>520000</v>
      </c>
      <c r="D3146" s="180">
        <v>1000</v>
      </c>
      <c r="E3146" s="180">
        <v>2000</v>
      </c>
      <c r="F3146" s="180"/>
      <c r="G3146" s="180"/>
      <c r="H3146" s="180"/>
    </row>
    <row r="3147" spans="1:8" x14ac:dyDescent="0.2">
      <c r="A3147" s="180" t="s">
        <v>61</v>
      </c>
      <c r="B3147" s="180" t="s">
        <v>355</v>
      </c>
      <c r="C3147" s="180">
        <v>1375000</v>
      </c>
      <c r="D3147" s="180">
        <v>5000</v>
      </c>
      <c r="E3147" s="180">
        <v>145000</v>
      </c>
      <c r="F3147" s="180"/>
      <c r="G3147" s="180"/>
      <c r="H3147" s="180"/>
    </row>
    <row r="3148" spans="1:8" x14ac:dyDescent="0.2">
      <c r="A3148" s="180" t="s">
        <v>61</v>
      </c>
      <c r="B3148" s="180" t="s">
        <v>356</v>
      </c>
      <c r="C3148" s="180">
        <v>575000</v>
      </c>
      <c r="D3148" s="180">
        <v>6000</v>
      </c>
      <c r="E3148" s="180">
        <v>35000</v>
      </c>
      <c r="F3148" s="180"/>
      <c r="G3148" s="180"/>
      <c r="H3148" s="180"/>
    </row>
    <row r="3149" spans="1:8" x14ac:dyDescent="0.2">
      <c r="A3149" s="180" t="s">
        <v>61</v>
      </c>
      <c r="B3149" s="180" t="s">
        <v>409</v>
      </c>
      <c r="C3149" s="180"/>
      <c r="D3149" s="180"/>
      <c r="E3149" s="180"/>
      <c r="F3149" s="180"/>
      <c r="G3149" s="180"/>
      <c r="H3149" s="180"/>
    </row>
    <row r="3150" spans="1:8" x14ac:dyDescent="0.2">
      <c r="A3150" s="180" t="s">
        <v>61</v>
      </c>
      <c r="B3150" s="180" t="s">
        <v>378</v>
      </c>
      <c r="C3150" s="180">
        <v>30000</v>
      </c>
      <c r="D3150" s="180"/>
      <c r="E3150" s="180">
        <v>15000</v>
      </c>
      <c r="F3150" s="180"/>
      <c r="G3150" s="180"/>
      <c r="H3150" s="180"/>
    </row>
    <row r="3151" spans="1:8" x14ac:dyDescent="0.2">
      <c r="A3151" s="180" t="s">
        <v>61</v>
      </c>
      <c r="B3151" s="180" t="s">
        <v>360</v>
      </c>
      <c r="C3151" s="180"/>
      <c r="D3151" s="180"/>
      <c r="E3151" s="180"/>
      <c r="F3151" s="180"/>
      <c r="G3151" s="180"/>
      <c r="H3151" s="180"/>
    </row>
    <row r="3152" spans="1:8" x14ac:dyDescent="0.2">
      <c r="A3152" s="180" t="s">
        <v>61</v>
      </c>
      <c r="B3152" s="180" t="s">
        <v>379</v>
      </c>
      <c r="C3152" s="180"/>
      <c r="D3152" s="180"/>
      <c r="E3152" s="180"/>
      <c r="F3152" s="180"/>
      <c r="G3152" s="180"/>
      <c r="H3152" s="180"/>
    </row>
    <row r="3153" spans="1:8" x14ac:dyDescent="0.2">
      <c r="A3153" s="180" t="s">
        <v>61</v>
      </c>
      <c r="B3153" s="180" t="s">
        <v>362</v>
      </c>
      <c r="C3153" s="180">
        <v>803790</v>
      </c>
      <c r="D3153" s="180"/>
      <c r="E3153" s="180"/>
      <c r="F3153" s="180"/>
      <c r="G3153" s="180"/>
      <c r="H3153" s="180"/>
    </row>
    <row r="3154" spans="1:8" x14ac:dyDescent="0.2">
      <c r="A3154" s="180" t="s">
        <v>61</v>
      </c>
      <c r="B3154" s="180" t="s">
        <v>365</v>
      </c>
      <c r="C3154" s="180">
        <v>18583790</v>
      </c>
      <c r="D3154" s="180">
        <v>432000</v>
      </c>
      <c r="E3154" s="180">
        <v>344500</v>
      </c>
      <c r="F3154" s="180">
        <v>0</v>
      </c>
      <c r="G3154" s="180">
        <v>0</v>
      </c>
      <c r="H3154" s="180">
        <v>0</v>
      </c>
    </row>
    <row r="3155" spans="1:8" x14ac:dyDescent="0.2">
      <c r="A3155" s="180" t="s">
        <v>61</v>
      </c>
      <c r="B3155" s="180" t="s">
        <v>447</v>
      </c>
      <c r="C3155" s="180"/>
      <c r="D3155" s="180"/>
      <c r="E3155" s="180"/>
      <c r="F3155" s="180"/>
      <c r="G3155" s="180"/>
      <c r="H3155" s="180"/>
    </row>
    <row r="3156" spans="1:8" x14ac:dyDescent="0.2">
      <c r="A3156" s="180" t="s">
        <v>61</v>
      </c>
      <c r="B3156" s="180" t="s">
        <v>366</v>
      </c>
      <c r="C3156" s="180">
        <v>18583790</v>
      </c>
      <c r="D3156" s="180">
        <v>432000</v>
      </c>
      <c r="E3156" s="180">
        <v>344500</v>
      </c>
      <c r="F3156" s="180">
        <v>0</v>
      </c>
      <c r="G3156" s="180">
        <v>0</v>
      </c>
      <c r="H3156" s="180">
        <v>0</v>
      </c>
    </row>
    <row r="3157" spans="1:8" x14ac:dyDescent="0.2">
      <c r="A3157" s="180" t="s">
        <v>61</v>
      </c>
      <c r="B3157" s="180" t="s">
        <v>367</v>
      </c>
      <c r="C3157" s="180">
        <v>2747203.16</v>
      </c>
      <c r="D3157" s="180">
        <v>297865.6399999999</v>
      </c>
      <c r="E3157" s="180">
        <v>535763.06000000006</v>
      </c>
      <c r="F3157" s="180">
        <v>0</v>
      </c>
      <c r="G3157" s="180">
        <v>0</v>
      </c>
      <c r="H3157" s="180">
        <v>0</v>
      </c>
    </row>
    <row r="3158" spans="1:8" x14ac:dyDescent="0.2">
      <c r="A3158" s="180" t="s">
        <v>61</v>
      </c>
      <c r="B3158" s="180" t="s">
        <v>368</v>
      </c>
      <c r="C3158" s="180">
        <v>21330993.16</v>
      </c>
      <c r="D3158" s="180">
        <v>729865.6399999999</v>
      </c>
      <c r="E3158" s="180">
        <v>880263.06</v>
      </c>
      <c r="F3158" s="180">
        <v>0</v>
      </c>
      <c r="G3158" s="180">
        <v>0</v>
      </c>
      <c r="H3158" s="180">
        <v>0</v>
      </c>
    </row>
    <row r="3159" spans="1:8" x14ac:dyDescent="0.2">
      <c r="A3159" s="180" t="s">
        <v>62</v>
      </c>
      <c r="B3159" s="180" t="s">
        <v>333</v>
      </c>
      <c r="C3159" s="180">
        <v>1419378</v>
      </c>
      <c r="D3159" s="180"/>
      <c r="E3159" s="180">
        <v>98115</v>
      </c>
      <c r="F3159" s="180">
        <v>0</v>
      </c>
      <c r="G3159" s="180">
        <v>0</v>
      </c>
      <c r="H3159" s="180">
        <v>0</v>
      </c>
    </row>
    <row r="3160" spans="1:8" x14ac:dyDescent="0.2">
      <c r="A3160" s="180" t="s">
        <v>62</v>
      </c>
      <c r="B3160" s="180" t="s">
        <v>334</v>
      </c>
      <c r="C3160" s="180">
        <v>27268</v>
      </c>
      <c r="D3160" s="180"/>
      <c r="E3160" s="180">
        <v>1885</v>
      </c>
      <c r="F3160" s="180">
        <v>0</v>
      </c>
      <c r="G3160" s="180">
        <v>0</v>
      </c>
      <c r="H3160" s="180">
        <v>0</v>
      </c>
    </row>
    <row r="3161" spans="1:8" x14ac:dyDescent="0.2">
      <c r="A3161" s="180" t="s">
        <v>62</v>
      </c>
      <c r="B3161" s="180" t="s">
        <v>335</v>
      </c>
      <c r="C3161" s="180">
        <v>77666</v>
      </c>
      <c r="D3161" s="180"/>
      <c r="E3161" s="180"/>
      <c r="F3161" s="180"/>
      <c r="G3161" s="180"/>
      <c r="H3161" s="180"/>
    </row>
    <row r="3162" spans="1:8" x14ac:dyDescent="0.2">
      <c r="A3162" s="180" t="s">
        <v>62</v>
      </c>
      <c r="B3162" s="180" t="s">
        <v>336</v>
      </c>
      <c r="C3162" s="180">
        <v>350000</v>
      </c>
      <c r="D3162" s="180"/>
      <c r="E3162" s="180"/>
      <c r="F3162" s="180"/>
      <c r="G3162" s="180"/>
      <c r="H3162" s="180"/>
    </row>
    <row r="3163" spans="1:8" x14ac:dyDescent="0.2">
      <c r="A3163" s="180" t="s">
        <v>62</v>
      </c>
      <c r="B3163" s="180" t="s">
        <v>337</v>
      </c>
      <c r="C3163" s="180">
        <v>12000</v>
      </c>
      <c r="D3163" s="180">
        <v>1000</v>
      </c>
      <c r="E3163" s="180">
        <v>5000</v>
      </c>
      <c r="F3163" s="180"/>
      <c r="G3163" s="180"/>
      <c r="H3163" s="180"/>
    </row>
    <row r="3164" spans="1:8" x14ac:dyDescent="0.2">
      <c r="A3164" s="180" t="s">
        <v>62</v>
      </c>
      <c r="B3164" s="180" t="s">
        <v>338</v>
      </c>
      <c r="C3164" s="180"/>
      <c r="D3164" s="180"/>
      <c r="E3164" s="180"/>
      <c r="F3164" s="180"/>
      <c r="G3164" s="180"/>
      <c r="H3164" s="180"/>
    </row>
    <row r="3165" spans="1:8" x14ac:dyDescent="0.2">
      <c r="A3165" s="180" t="s">
        <v>62</v>
      </c>
      <c r="B3165" s="180" t="s">
        <v>339</v>
      </c>
      <c r="C3165" s="180">
        <v>40000</v>
      </c>
      <c r="D3165" s="180">
        <v>50000</v>
      </c>
      <c r="E3165" s="180"/>
      <c r="F3165" s="180"/>
      <c r="G3165" s="180"/>
      <c r="H3165" s="180"/>
    </row>
    <row r="3166" spans="1:8" x14ac:dyDescent="0.2">
      <c r="A3166" s="180" t="s">
        <v>62</v>
      </c>
      <c r="B3166" s="180" t="s">
        <v>340</v>
      </c>
      <c r="C3166" s="180"/>
      <c r="D3166" s="180"/>
      <c r="E3166" s="180">
        <v>7500</v>
      </c>
      <c r="F3166" s="180"/>
      <c r="G3166" s="180"/>
      <c r="H3166" s="180"/>
    </row>
    <row r="3167" spans="1:8" x14ac:dyDescent="0.2">
      <c r="A3167" s="180" t="s">
        <v>62</v>
      </c>
      <c r="B3167" s="180" t="s">
        <v>341</v>
      </c>
      <c r="C3167" s="180"/>
      <c r="D3167" s="180"/>
      <c r="E3167" s="180"/>
      <c r="F3167" s="180"/>
      <c r="G3167" s="180"/>
      <c r="H3167" s="180"/>
    </row>
    <row r="3168" spans="1:8" x14ac:dyDescent="0.2">
      <c r="A3168" s="180" t="s">
        <v>62</v>
      </c>
      <c r="B3168" s="180" t="s">
        <v>342</v>
      </c>
      <c r="C3168" s="180">
        <v>1608293</v>
      </c>
      <c r="D3168" s="180"/>
      <c r="E3168" s="180"/>
      <c r="F3168" s="180"/>
      <c r="G3168" s="180"/>
      <c r="H3168" s="180"/>
    </row>
    <row r="3169" spans="1:8" x14ac:dyDescent="0.2">
      <c r="A3169" s="180" t="s">
        <v>62</v>
      </c>
      <c r="B3169" s="180" t="s">
        <v>343</v>
      </c>
      <c r="C3169" s="180">
        <v>4313</v>
      </c>
      <c r="D3169" s="180"/>
      <c r="E3169" s="180"/>
      <c r="F3169" s="180"/>
      <c r="G3169" s="180"/>
      <c r="H3169" s="180"/>
    </row>
    <row r="3170" spans="1:8" x14ac:dyDescent="0.2">
      <c r="A3170" s="180" t="s">
        <v>62</v>
      </c>
      <c r="B3170" s="180" t="s">
        <v>344</v>
      </c>
      <c r="C3170" s="180"/>
      <c r="D3170" s="180"/>
      <c r="E3170" s="180"/>
      <c r="F3170" s="180"/>
      <c r="G3170" s="180"/>
      <c r="H3170" s="180"/>
    </row>
    <row r="3171" spans="1:8" x14ac:dyDescent="0.2">
      <c r="A3171" s="180" t="s">
        <v>62</v>
      </c>
      <c r="B3171" s="180" t="s">
        <v>475</v>
      </c>
      <c r="C3171" s="180">
        <v>8699</v>
      </c>
      <c r="D3171" s="180"/>
      <c r="E3171" s="180">
        <v>601</v>
      </c>
      <c r="F3171" s="180">
        <v>0</v>
      </c>
      <c r="G3171" s="180">
        <v>0</v>
      </c>
      <c r="H3171" s="180">
        <v>0</v>
      </c>
    </row>
    <row r="3172" spans="1:8" x14ac:dyDescent="0.2">
      <c r="A3172" s="180" t="s">
        <v>62</v>
      </c>
      <c r="B3172" s="180" t="s">
        <v>332</v>
      </c>
      <c r="C3172" s="180">
        <v>85000</v>
      </c>
      <c r="D3172" s="180"/>
      <c r="E3172" s="180"/>
      <c r="F3172" s="180"/>
      <c r="G3172" s="180"/>
      <c r="H3172" s="180"/>
    </row>
    <row r="3173" spans="1:8" x14ac:dyDescent="0.2">
      <c r="A3173" s="180" t="s">
        <v>62</v>
      </c>
      <c r="B3173" s="180" t="s">
        <v>407</v>
      </c>
      <c r="C3173" s="180">
        <v>106000</v>
      </c>
      <c r="D3173" s="180"/>
      <c r="E3173" s="180"/>
      <c r="F3173" s="180"/>
      <c r="G3173" s="180"/>
      <c r="H3173" s="180"/>
    </row>
    <row r="3174" spans="1:8" x14ac:dyDescent="0.2">
      <c r="A3174" s="180" t="s">
        <v>62</v>
      </c>
      <c r="B3174" s="180" t="s">
        <v>345</v>
      </c>
      <c r="C3174" s="180">
        <v>3738617</v>
      </c>
      <c r="D3174" s="180">
        <v>51000</v>
      </c>
      <c r="E3174" s="180">
        <v>113101</v>
      </c>
      <c r="F3174" s="180">
        <v>0</v>
      </c>
      <c r="G3174" s="180">
        <v>0</v>
      </c>
      <c r="H3174" s="180">
        <v>0</v>
      </c>
    </row>
    <row r="3175" spans="1:8" x14ac:dyDescent="0.2">
      <c r="A3175" s="180" t="s">
        <v>62</v>
      </c>
      <c r="B3175" s="180" t="s">
        <v>346</v>
      </c>
      <c r="C3175" s="180"/>
      <c r="D3175" s="180"/>
      <c r="E3175" s="180"/>
      <c r="F3175" s="180"/>
      <c r="G3175" s="180"/>
      <c r="H3175" s="180"/>
    </row>
    <row r="3176" spans="1:8" x14ac:dyDescent="0.2">
      <c r="A3176" s="180" t="s">
        <v>62</v>
      </c>
      <c r="B3176" s="180" t="s">
        <v>446</v>
      </c>
      <c r="C3176" s="180"/>
      <c r="D3176" s="180"/>
      <c r="E3176" s="180"/>
      <c r="F3176" s="180"/>
      <c r="G3176" s="180"/>
      <c r="H3176" s="180"/>
    </row>
    <row r="3177" spans="1:8" x14ac:dyDescent="0.2">
      <c r="A3177" s="180" t="s">
        <v>62</v>
      </c>
      <c r="B3177" s="180" t="s">
        <v>347</v>
      </c>
      <c r="C3177" s="180"/>
      <c r="D3177" s="180"/>
      <c r="E3177" s="180"/>
      <c r="F3177" s="180"/>
      <c r="G3177" s="180"/>
      <c r="H3177" s="180"/>
    </row>
    <row r="3178" spans="1:8" x14ac:dyDescent="0.2">
      <c r="A3178" s="180" t="s">
        <v>62</v>
      </c>
      <c r="B3178" s="180" t="s">
        <v>348</v>
      </c>
      <c r="C3178" s="180">
        <v>3738617</v>
      </c>
      <c r="D3178" s="180">
        <v>51000</v>
      </c>
      <c r="E3178" s="180">
        <v>113101</v>
      </c>
      <c r="F3178" s="180">
        <v>0</v>
      </c>
      <c r="G3178" s="180">
        <v>0</v>
      </c>
      <c r="H3178" s="180">
        <v>0</v>
      </c>
    </row>
    <row r="3179" spans="1:8" x14ac:dyDescent="0.2">
      <c r="A3179" s="180" t="s">
        <v>62</v>
      </c>
      <c r="B3179" s="180" t="s">
        <v>349</v>
      </c>
      <c r="C3179" s="180">
        <v>1095048.4499999993</v>
      </c>
      <c r="D3179" s="180">
        <v>54384.539999999994</v>
      </c>
      <c r="E3179" s="180">
        <v>383519.87</v>
      </c>
      <c r="F3179" s="180">
        <v>0</v>
      </c>
      <c r="G3179" s="180">
        <v>0</v>
      </c>
      <c r="H3179" s="180">
        <v>0</v>
      </c>
    </row>
    <row r="3180" spans="1:8" x14ac:dyDescent="0.2">
      <c r="A3180" s="180" t="s">
        <v>62</v>
      </c>
      <c r="B3180" s="180" t="s">
        <v>350</v>
      </c>
      <c r="C3180" s="180">
        <v>4833665.4499999993</v>
      </c>
      <c r="D3180" s="180">
        <v>105384.54</v>
      </c>
      <c r="E3180" s="180">
        <v>496620.87</v>
      </c>
      <c r="F3180" s="180">
        <v>0</v>
      </c>
      <c r="G3180" s="180">
        <v>0</v>
      </c>
      <c r="H3180" s="180">
        <v>0</v>
      </c>
    </row>
    <row r="3181" spans="1:8" x14ac:dyDescent="0.2">
      <c r="A3181" s="180" t="s">
        <v>62</v>
      </c>
      <c r="B3181" s="180" t="s">
        <v>376</v>
      </c>
      <c r="C3181" s="180"/>
      <c r="D3181" s="180"/>
      <c r="E3181" s="180"/>
      <c r="F3181" s="180"/>
      <c r="G3181" s="180"/>
      <c r="H3181" s="180"/>
    </row>
    <row r="3182" spans="1:8" x14ac:dyDescent="0.2">
      <c r="A3182" s="180" t="s">
        <v>62</v>
      </c>
      <c r="B3182" s="180" t="s">
        <v>377</v>
      </c>
      <c r="C3182" s="180">
        <v>2700000</v>
      </c>
      <c r="D3182" s="180">
        <v>65000</v>
      </c>
      <c r="E3182" s="180">
        <v>75000</v>
      </c>
      <c r="F3182" s="180"/>
      <c r="G3182" s="180"/>
      <c r="H3182" s="180"/>
    </row>
    <row r="3183" spans="1:8" x14ac:dyDescent="0.2">
      <c r="A3183" s="180" t="s">
        <v>62</v>
      </c>
      <c r="B3183" s="180" t="s">
        <v>352</v>
      </c>
      <c r="C3183" s="180">
        <v>35000</v>
      </c>
      <c r="D3183" s="180"/>
      <c r="E3183" s="180"/>
      <c r="F3183" s="180"/>
      <c r="G3183" s="180"/>
      <c r="H3183" s="180"/>
    </row>
    <row r="3184" spans="1:8" x14ac:dyDescent="0.2">
      <c r="A3184" s="180" t="s">
        <v>62</v>
      </c>
      <c r="B3184" s="180" t="s">
        <v>353</v>
      </c>
      <c r="C3184" s="180">
        <v>40000</v>
      </c>
      <c r="D3184" s="180"/>
      <c r="E3184" s="180"/>
      <c r="F3184" s="180"/>
      <c r="G3184" s="180"/>
      <c r="H3184" s="180"/>
    </row>
    <row r="3185" spans="1:8" x14ac:dyDescent="0.2">
      <c r="A3185" s="180" t="s">
        <v>62</v>
      </c>
      <c r="B3185" s="180" t="s">
        <v>354</v>
      </c>
      <c r="C3185" s="180">
        <v>195000</v>
      </c>
      <c r="D3185" s="180"/>
      <c r="E3185" s="180">
        <v>3000</v>
      </c>
      <c r="F3185" s="180"/>
      <c r="G3185" s="180"/>
      <c r="H3185" s="180"/>
    </row>
    <row r="3186" spans="1:8" x14ac:dyDescent="0.2">
      <c r="A3186" s="180" t="s">
        <v>62</v>
      </c>
      <c r="B3186" s="180" t="s">
        <v>408</v>
      </c>
      <c r="C3186" s="180">
        <v>245000</v>
      </c>
      <c r="D3186" s="180"/>
      <c r="E3186" s="180">
        <v>3000</v>
      </c>
      <c r="F3186" s="180"/>
      <c r="G3186" s="180"/>
      <c r="H3186" s="180"/>
    </row>
    <row r="3187" spans="1:8" x14ac:dyDescent="0.2">
      <c r="A3187" s="180" t="s">
        <v>62</v>
      </c>
      <c r="B3187" s="180" t="s">
        <v>423</v>
      </c>
      <c r="C3187" s="180">
        <v>90000</v>
      </c>
      <c r="D3187" s="180"/>
      <c r="E3187" s="180">
        <v>5000</v>
      </c>
      <c r="F3187" s="180"/>
      <c r="G3187" s="180"/>
      <c r="H3187" s="180"/>
    </row>
    <row r="3188" spans="1:8" x14ac:dyDescent="0.2">
      <c r="A3188" s="180" t="s">
        <v>62</v>
      </c>
      <c r="B3188" s="180" t="s">
        <v>355</v>
      </c>
      <c r="C3188" s="180">
        <v>215000</v>
      </c>
      <c r="D3188" s="180"/>
      <c r="E3188" s="180">
        <v>65000</v>
      </c>
      <c r="F3188" s="180"/>
      <c r="G3188" s="180"/>
      <c r="H3188" s="180"/>
    </row>
    <row r="3189" spans="1:8" x14ac:dyDescent="0.2">
      <c r="A3189" s="180" t="s">
        <v>62</v>
      </c>
      <c r="B3189" s="180" t="s">
        <v>356</v>
      </c>
      <c r="C3189" s="180"/>
      <c r="D3189" s="180"/>
      <c r="E3189" s="180">
        <v>15000</v>
      </c>
      <c r="F3189" s="180"/>
      <c r="G3189" s="180"/>
      <c r="H3189" s="180"/>
    </row>
    <row r="3190" spans="1:8" x14ac:dyDescent="0.2">
      <c r="A3190" s="180" t="s">
        <v>62</v>
      </c>
      <c r="B3190" s="180" t="s">
        <v>409</v>
      </c>
      <c r="C3190" s="180"/>
      <c r="D3190" s="180"/>
      <c r="E3190" s="180"/>
      <c r="F3190" s="180"/>
      <c r="G3190" s="180"/>
      <c r="H3190" s="180"/>
    </row>
    <row r="3191" spans="1:8" x14ac:dyDescent="0.2">
      <c r="A3191" s="180" t="s">
        <v>62</v>
      </c>
      <c r="B3191" s="180" t="s">
        <v>378</v>
      </c>
      <c r="C3191" s="180"/>
      <c r="D3191" s="180"/>
      <c r="E3191" s="180"/>
      <c r="F3191" s="180"/>
      <c r="G3191" s="180"/>
      <c r="H3191" s="180"/>
    </row>
    <row r="3192" spans="1:8" x14ac:dyDescent="0.2">
      <c r="A3192" s="180" t="s">
        <v>62</v>
      </c>
      <c r="B3192" s="180" t="s">
        <v>360</v>
      </c>
      <c r="C3192" s="180"/>
      <c r="D3192" s="180"/>
      <c r="E3192" s="180"/>
      <c r="F3192" s="180"/>
      <c r="G3192" s="180"/>
      <c r="H3192" s="180"/>
    </row>
    <row r="3193" spans="1:8" x14ac:dyDescent="0.2">
      <c r="A3193" s="180" t="s">
        <v>62</v>
      </c>
      <c r="B3193" s="180" t="s">
        <v>379</v>
      </c>
      <c r="C3193" s="180"/>
      <c r="D3193" s="180"/>
      <c r="E3193" s="180"/>
      <c r="F3193" s="180"/>
      <c r="G3193" s="180"/>
      <c r="H3193" s="180"/>
    </row>
    <row r="3194" spans="1:8" x14ac:dyDescent="0.2">
      <c r="A3194" s="180" t="s">
        <v>62</v>
      </c>
      <c r="B3194" s="180" t="s">
        <v>362</v>
      </c>
      <c r="C3194" s="180">
        <v>136954</v>
      </c>
      <c r="D3194" s="180"/>
      <c r="E3194" s="180"/>
      <c r="F3194" s="180"/>
      <c r="G3194" s="180"/>
      <c r="H3194" s="180"/>
    </row>
    <row r="3195" spans="1:8" x14ac:dyDescent="0.2">
      <c r="A3195" s="180" t="s">
        <v>62</v>
      </c>
      <c r="B3195" s="180" t="s">
        <v>365</v>
      </c>
      <c r="C3195" s="180">
        <v>3656954</v>
      </c>
      <c r="D3195" s="180">
        <v>65000</v>
      </c>
      <c r="E3195" s="180">
        <v>166000</v>
      </c>
      <c r="F3195" s="180">
        <v>0</v>
      </c>
      <c r="G3195" s="180">
        <v>0</v>
      </c>
      <c r="H3195" s="180">
        <v>0</v>
      </c>
    </row>
    <row r="3196" spans="1:8" x14ac:dyDescent="0.2">
      <c r="A3196" s="180" t="s">
        <v>62</v>
      </c>
      <c r="B3196" s="180" t="s">
        <v>447</v>
      </c>
      <c r="C3196" s="180"/>
      <c r="D3196" s="180"/>
      <c r="E3196" s="180"/>
      <c r="F3196" s="180"/>
      <c r="G3196" s="180"/>
      <c r="H3196" s="180"/>
    </row>
    <row r="3197" spans="1:8" x14ac:dyDescent="0.2">
      <c r="A3197" s="180" t="s">
        <v>62</v>
      </c>
      <c r="B3197" s="180" t="s">
        <v>366</v>
      </c>
      <c r="C3197" s="180">
        <v>3656954</v>
      </c>
      <c r="D3197" s="180">
        <v>65000</v>
      </c>
      <c r="E3197" s="180">
        <v>166000</v>
      </c>
      <c r="F3197" s="180">
        <v>0</v>
      </c>
      <c r="G3197" s="180">
        <v>0</v>
      </c>
      <c r="H3197" s="180">
        <v>0</v>
      </c>
    </row>
    <row r="3198" spans="1:8" x14ac:dyDescent="0.2">
      <c r="A3198" s="180" t="s">
        <v>62</v>
      </c>
      <c r="B3198" s="180" t="s">
        <v>367</v>
      </c>
      <c r="C3198" s="180">
        <v>1176711.4499999993</v>
      </c>
      <c r="D3198" s="180">
        <v>40384.539999999994</v>
      </c>
      <c r="E3198" s="180">
        <v>330620.87</v>
      </c>
      <c r="F3198" s="180">
        <v>0</v>
      </c>
      <c r="G3198" s="180">
        <v>0</v>
      </c>
      <c r="H3198" s="180">
        <v>0</v>
      </c>
    </row>
    <row r="3199" spans="1:8" x14ac:dyDescent="0.2">
      <c r="A3199" s="180" t="s">
        <v>62</v>
      </c>
      <c r="B3199" s="180" t="s">
        <v>368</v>
      </c>
      <c r="C3199" s="180">
        <v>4833665.4499999993</v>
      </c>
      <c r="D3199" s="180">
        <v>105384.54</v>
      </c>
      <c r="E3199" s="180">
        <v>496620.87</v>
      </c>
      <c r="F3199" s="180">
        <v>0</v>
      </c>
      <c r="G3199" s="180">
        <v>0</v>
      </c>
      <c r="H3199" s="180">
        <v>0</v>
      </c>
    </row>
    <row r="3200" spans="1:8" x14ac:dyDescent="0.2">
      <c r="A3200" s="180" t="s">
        <v>63</v>
      </c>
      <c r="B3200" s="180" t="s">
        <v>333</v>
      </c>
      <c r="C3200" s="180">
        <v>3270203</v>
      </c>
      <c r="D3200" s="180"/>
      <c r="E3200" s="180">
        <v>344131</v>
      </c>
      <c r="F3200" s="180">
        <v>0</v>
      </c>
      <c r="G3200" s="180">
        <v>0</v>
      </c>
      <c r="H3200" s="180">
        <v>0</v>
      </c>
    </row>
    <row r="3201" spans="1:8" x14ac:dyDescent="0.2">
      <c r="A3201" s="180" t="s">
        <v>63</v>
      </c>
      <c r="B3201" s="180" t="s">
        <v>334</v>
      </c>
      <c r="C3201" s="180">
        <v>55757</v>
      </c>
      <c r="D3201" s="180"/>
      <c r="E3201" s="180">
        <v>5869</v>
      </c>
      <c r="F3201" s="180">
        <v>0</v>
      </c>
      <c r="G3201" s="180">
        <v>0</v>
      </c>
      <c r="H3201" s="180">
        <v>0</v>
      </c>
    </row>
    <row r="3202" spans="1:8" x14ac:dyDescent="0.2">
      <c r="A3202" s="180" t="s">
        <v>63</v>
      </c>
      <c r="B3202" s="180" t="s">
        <v>335</v>
      </c>
      <c r="C3202" s="180">
        <v>295242</v>
      </c>
      <c r="D3202" s="180"/>
      <c r="E3202" s="180"/>
      <c r="F3202" s="180"/>
      <c r="G3202" s="180"/>
      <c r="H3202" s="180"/>
    </row>
    <row r="3203" spans="1:8" x14ac:dyDescent="0.2">
      <c r="A3203" s="180" t="s">
        <v>63</v>
      </c>
      <c r="B3203" s="180" t="s">
        <v>336</v>
      </c>
      <c r="C3203" s="180">
        <v>850000</v>
      </c>
      <c r="D3203" s="180"/>
      <c r="E3203" s="180"/>
      <c r="F3203" s="180"/>
      <c r="G3203" s="180"/>
      <c r="H3203" s="180"/>
    </row>
    <row r="3204" spans="1:8" x14ac:dyDescent="0.2">
      <c r="A3204" s="180" t="s">
        <v>63</v>
      </c>
      <c r="B3204" s="180" t="s">
        <v>337</v>
      </c>
      <c r="C3204" s="180">
        <v>35000</v>
      </c>
      <c r="D3204" s="180">
        <v>3000</v>
      </c>
      <c r="E3204" s="180">
        <v>15000</v>
      </c>
      <c r="F3204" s="180"/>
      <c r="G3204" s="180"/>
      <c r="H3204" s="180"/>
    </row>
    <row r="3205" spans="1:8" x14ac:dyDescent="0.2">
      <c r="A3205" s="180" t="s">
        <v>63</v>
      </c>
      <c r="B3205" s="180" t="s">
        <v>338</v>
      </c>
      <c r="C3205" s="180"/>
      <c r="D3205" s="180"/>
      <c r="E3205" s="180"/>
      <c r="F3205" s="180"/>
      <c r="G3205" s="180"/>
      <c r="H3205" s="180"/>
    </row>
    <row r="3206" spans="1:8" x14ac:dyDescent="0.2">
      <c r="A3206" s="180" t="s">
        <v>63</v>
      </c>
      <c r="B3206" s="180" t="s">
        <v>339</v>
      </c>
      <c r="C3206" s="180">
        <v>1500</v>
      </c>
      <c r="D3206" s="180">
        <v>330000</v>
      </c>
      <c r="E3206" s="180"/>
      <c r="F3206" s="180"/>
      <c r="G3206" s="180"/>
      <c r="H3206" s="180"/>
    </row>
    <row r="3207" spans="1:8" x14ac:dyDescent="0.2">
      <c r="A3207" s="180" t="s">
        <v>63</v>
      </c>
      <c r="B3207" s="180" t="s">
        <v>340</v>
      </c>
      <c r="C3207" s="180">
        <v>195000</v>
      </c>
      <c r="D3207" s="180"/>
      <c r="E3207" s="180">
        <v>15000</v>
      </c>
      <c r="F3207" s="180"/>
      <c r="G3207" s="180"/>
      <c r="H3207" s="180"/>
    </row>
    <row r="3208" spans="1:8" x14ac:dyDescent="0.2">
      <c r="A3208" s="180" t="s">
        <v>63</v>
      </c>
      <c r="B3208" s="180" t="s">
        <v>341</v>
      </c>
      <c r="C3208" s="180"/>
      <c r="D3208" s="180"/>
      <c r="E3208" s="180"/>
      <c r="F3208" s="180"/>
      <c r="G3208" s="180"/>
      <c r="H3208" s="180"/>
    </row>
    <row r="3209" spans="1:8" x14ac:dyDescent="0.2">
      <c r="A3209" s="180" t="s">
        <v>63</v>
      </c>
      <c r="B3209" s="180" t="s">
        <v>342</v>
      </c>
      <c r="C3209" s="180">
        <v>6843244</v>
      </c>
      <c r="D3209" s="180"/>
      <c r="E3209" s="180"/>
      <c r="F3209" s="180"/>
      <c r="G3209" s="180"/>
      <c r="H3209" s="180"/>
    </row>
    <row r="3210" spans="1:8" x14ac:dyDescent="0.2">
      <c r="A3210" s="180" t="s">
        <v>63</v>
      </c>
      <c r="B3210" s="180" t="s">
        <v>343</v>
      </c>
      <c r="C3210" s="180">
        <v>25004</v>
      </c>
      <c r="D3210" s="180"/>
      <c r="E3210" s="180"/>
      <c r="F3210" s="180"/>
      <c r="G3210" s="180"/>
      <c r="H3210" s="180"/>
    </row>
    <row r="3211" spans="1:8" x14ac:dyDescent="0.2">
      <c r="A3211" s="180" t="s">
        <v>63</v>
      </c>
      <c r="B3211" s="180" t="s">
        <v>344</v>
      </c>
      <c r="C3211" s="180">
        <v>50000</v>
      </c>
      <c r="D3211" s="180"/>
      <c r="E3211" s="180"/>
      <c r="F3211" s="180"/>
      <c r="G3211" s="180"/>
      <c r="H3211" s="180"/>
    </row>
    <row r="3212" spans="1:8" x14ac:dyDescent="0.2">
      <c r="A3212" s="180" t="s">
        <v>63</v>
      </c>
      <c r="B3212" s="180" t="s">
        <v>475</v>
      </c>
      <c r="C3212" s="180">
        <v>69801</v>
      </c>
      <c r="D3212" s="180"/>
      <c r="E3212" s="180">
        <v>7345</v>
      </c>
      <c r="F3212" s="180">
        <v>0</v>
      </c>
      <c r="G3212" s="180">
        <v>0</v>
      </c>
      <c r="H3212" s="180">
        <v>0</v>
      </c>
    </row>
    <row r="3213" spans="1:8" x14ac:dyDescent="0.2">
      <c r="A3213" s="180" t="s">
        <v>63</v>
      </c>
      <c r="B3213" s="180" t="s">
        <v>332</v>
      </c>
      <c r="C3213" s="180">
        <v>160000</v>
      </c>
      <c r="D3213" s="180"/>
      <c r="E3213" s="180"/>
      <c r="F3213" s="180"/>
      <c r="G3213" s="180"/>
      <c r="H3213" s="180"/>
    </row>
    <row r="3214" spans="1:8" x14ac:dyDescent="0.2">
      <c r="A3214" s="180" t="s">
        <v>63</v>
      </c>
      <c r="B3214" s="180" t="s">
        <v>407</v>
      </c>
      <c r="C3214" s="180">
        <v>45000</v>
      </c>
      <c r="D3214" s="180"/>
      <c r="E3214" s="180"/>
      <c r="F3214" s="180"/>
      <c r="G3214" s="180"/>
      <c r="H3214" s="180"/>
    </row>
    <row r="3215" spans="1:8" x14ac:dyDescent="0.2">
      <c r="A3215" s="180" t="s">
        <v>63</v>
      </c>
      <c r="B3215" s="180" t="s">
        <v>345</v>
      </c>
      <c r="C3215" s="180">
        <v>11895751</v>
      </c>
      <c r="D3215" s="180">
        <v>333000</v>
      </c>
      <c r="E3215" s="180">
        <v>387345</v>
      </c>
      <c r="F3215" s="180">
        <v>0</v>
      </c>
      <c r="G3215" s="180">
        <v>0</v>
      </c>
      <c r="H3215" s="180">
        <v>0</v>
      </c>
    </row>
    <row r="3216" spans="1:8" x14ac:dyDescent="0.2">
      <c r="A3216" s="180" t="s">
        <v>63</v>
      </c>
      <c r="B3216" s="180" t="s">
        <v>346</v>
      </c>
      <c r="C3216" s="180"/>
      <c r="D3216" s="180"/>
      <c r="E3216" s="180"/>
      <c r="F3216" s="180"/>
      <c r="G3216" s="180"/>
      <c r="H3216" s="180"/>
    </row>
    <row r="3217" spans="1:8" x14ac:dyDescent="0.2">
      <c r="A3217" s="180" t="s">
        <v>63</v>
      </c>
      <c r="B3217" s="180" t="s">
        <v>446</v>
      </c>
      <c r="C3217" s="180"/>
      <c r="D3217" s="180"/>
      <c r="E3217" s="180"/>
      <c r="F3217" s="180"/>
      <c r="G3217" s="180"/>
      <c r="H3217" s="180"/>
    </row>
    <row r="3218" spans="1:8" x14ac:dyDescent="0.2">
      <c r="A3218" s="180" t="s">
        <v>63</v>
      </c>
      <c r="B3218" s="180" t="s">
        <v>347</v>
      </c>
      <c r="C3218" s="180"/>
      <c r="D3218" s="180"/>
      <c r="E3218" s="180"/>
      <c r="F3218" s="180"/>
      <c r="G3218" s="180"/>
      <c r="H3218" s="180"/>
    </row>
    <row r="3219" spans="1:8" x14ac:dyDescent="0.2">
      <c r="A3219" s="180" t="s">
        <v>63</v>
      </c>
      <c r="B3219" s="180" t="s">
        <v>348</v>
      </c>
      <c r="C3219" s="180">
        <v>11895751</v>
      </c>
      <c r="D3219" s="180">
        <v>333000</v>
      </c>
      <c r="E3219" s="180">
        <v>387345</v>
      </c>
      <c r="F3219" s="180">
        <v>0</v>
      </c>
      <c r="G3219" s="180">
        <v>0</v>
      </c>
      <c r="H3219" s="180">
        <v>0</v>
      </c>
    </row>
    <row r="3220" spans="1:8" x14ac:dyDescent="0.2">
      <c r="A3220" s="180" t="s">
        <v>63</v>
      </c>
      <c r="B3220" s="180" t="s">
        <v>349</v>
      </c>
      <c r="C3220" s="180">
        <v>1798323.4100000041</v>
      </c>
      <c r="D3220" s="180">
        <v>125291.64999999997</v>
      </c>
      <c r="E3220" s="180">
        <v>780432.81</v>
      </c>
      <c r="F3220" s="180">
        <v>0</v>
      </c>
      <c r="G3220" s="180">
        <v>0</v>
      </c>
      <c r="H3220" s="180">
        <v>0</v>
      </c>
    </row>
    <row r="3221" spans="1:8" x14ac:dyDescent="0.2">
      <c r="A3221" s="180" t="s">
        <v>63</v>
      </c>
      <c r="B3221" s="180" t="s">
        <v>350</v>
      </c>
      <c r="C3221" s="180">
        <v>13694074.410000004</v>
      </c>
      <c r="D3221" s="180">
        <v>458291.65</v>
      </c>
      <c r="E3221" s="180">
        <v>1167777.81</v>
      </c>
      <c r="F3221" s="180">
        <v>0</v>
      </c>
      <c r="G3221" s="180">
        <v>0</v>
      </c>
      <c r="H3221" s="180">
        <v>0</v>
      </c>
    </row>
    <row r="3222" spans="1:8" x14ac:dyDescent="0.2">
      <c r="A3222" s="180" t="s">
        <v>63</v>
      </c>
      <c r="B3222" s="180" t="s">
        <v>376</v>
      </c>
      <c r="C3222" s="180"/>
      <c r="D3222" s="180"/>
      <c r="E3222" s="180"/>
      <c r="F3222" s="180"/>
      <c r="G3222" s="180"/>
      <c r="H3222" s="180"/>
    </row>
    <row r="3223" spans="1:8" x14ac:dyDescent="0.2">
      <c r="A3223" s="180" t="s">
        <v>63</v>
      </c>
      <c r="B3223" s="180" t="s">
        <v>377</v>
      </c>
      <c r="C3223" s="180">
        <v>7700000</v>
      </c>
      <c r="D3223" s="180">
        <v>330000</v>
      </c>
      <c r="E3223" s="180">
        <v>250000</v>
      </c>
      <c r="F3223" s="180"/>
      <c r="G3223" s="180"/>
      <c r="H3223" s="180"/>
    </row>
    <row r="3224" spans="1:8" x14ac:dyDescent="0.2">
      <c r="A3224" s="180" t="s">
        <v>63</v>
      </c>
      <c r="B3224" s="180" t="s">
        <v>352</v>
      </c>
      <c r="C3224" s="180">
        <v>215000</v>
      </c>
      <c r="D3224" s="180"/>
      <c r="E3224" s="180"/>
      <c r="F3224" s="180"/>
      <c r="G3224" s="180"/>
      <c r="H3224" s="180"/>
    </row>
    <row r="3225" spans="1:8" x14ac:dyDescent="0.2">
      <c r="A3225" s="180" t="s">
        <v>63</v>
      </c>
      <c r="B3225" s="180" t="s">
        <v>353</v>
      </c>
      <c r="C3225" s="180">
        <v>750000</v>
      </c>
      <c r="D3225" s="180"/>
      <c r="E3225" s="180"/>
      <c r="F3225" s="180"/>
      <c r="G3225" s="180"/>
      <c r="H3225" s="180"/>
    </row>
    <row r="3226" spans="1:8" x14ac:dyDescent="0.2">
      <c r="A3226" s="180" t="s">
        <v>63</v>
      </c>
      <c r="B3226" s="180" t="s">
        <v>354</v>
      </c>
      <c r="C3226" s="180">
        <v>325000</v>
      </c>
      <c r="D3226" s="180"/>
      <c r="E3226" s="180">
        <v>20000</v>
      </c>
      <c r="F3226" s="180"/>
      <c r="G3226" s="180"/>
      <c r="H3226" s="180"/>
    </row>
    <row r="3227" spans="1:8" x14ac:dyDescent="0.2">
      <c r="A3227" s="180" t="s">
        <v>63</v>
      </c>
      <c r="B3227" s="180" t="s">
        <v>408</v>
      </c>
      <c r="C3227" s="180">
        <v>640000</v>
      </c>
      <c r="D3227" s="180"/>
      <c r="E3227" s="180"/>
      <c r="F3227" s="180"/>
      <c r="G3227" s="180"/>
      <c r="H3227" s="180"/>
    </row>
    <row r="3228" spans="1:8" x14ac:dyDescent="0.2">
      <c r="A3228" s="180" t="s">
        <v>63</v>
      </c>
      <c r="B3228" s="180" t="s">
        <v>423</v>
      </c>
      <c r="C3228" s="180">
        <v>360000</v>
      </c>
      <c r="D3228" s="180"/>
      <c r="E3228" s="180"/>
      <c r="F3228" s="180"/>
      <c r="G3228" s="180"/>
      <c r="H3228" s="180"/>
    </row>
    <row r="3229" spans="1:8" x14ac:dyDescent="0.2">
      <c r="A3229" s="180" t="s">
        <v>63</v>
      </c>
      <c r="B3229" s="180" t="s">
        <v>355</v>
      </c>
      <c r="C3229" s="180">
        <v>880000</v>
      </c>
      <c r="D3229" s="180"/>
      <c r="E3229" s="180">
        <v>200000</v>
      </c>
      <c r="F3229" s="180"/>
      <c r="G3229" s="180"/>
      <c r="H3229" s="180"/>
    </row>
    <row r="3230" spans="1:8" x14ac:dyDescent="0.2">
      <c r="A3230" s="180" t="s">
        <v>63</v>
      </c>
      <c r="B3230" s="180" t="s">
        <v>356</v>
      </c>
      <c r="C3230" s="180">
        <v>330000</v>
      </c>
      <c r="D3230" s="180"/>
      <c r="E3230" s="180">
        <v>30000</v>
      </c>
      <c r="F3230" s="180"/>
      <c r="G3230" s="180"/>
      <c r="H3230" s="180"/>
    </row>
    <row r="3231" spans="1:8" x14ac:dyDescent="0.2">
      <c r="A3231" s="180" t="s">
        <v>63</v>
      </c>
      <c r="B3231" s="180" t="s">
        <v>409</v>
      </c>
      <c r="C3231" s="180"/>
      <c r="D3231" s="180"/>
      <c r="E3231" s="180"/>
      <c r="F3231" s="180"/>
      <c r="G3231" s="180"/>
      <c r="H3231" s="180"/>
    </row>
    <row r="3232" spans="1:8" x14ac:dyDescent="0.2">
      <c r="A3232" s="180" t="s">
        <v>63</v>
      </c>
      <c r="B3232" s="180" t="s">
        <v>378</v>
      </c>
      <c r="C3232" s="180"/>
      <c r="D3232" s="180"/>
      <c r="E3232" s="180"/>
      <c r="F3232" s="180"/>
      <c r="G3232" s="180"/>
      <c r="H3232" s="180"/>
    </row>
    <row r="3233" spans="1:8" x14ac:dyDescent="0.2">
      <c r="A3233" s="180" t="s">
        <v>63</v>
      </c>
      <c r="B3233" s="180" t="s">
        <v>360</v>
      </c>
      <c r="C3233" s="180"/>
      <c r="D3233" s="180"/>
      <c r="E3233" s="180"/>
      <c r="F3233" s="180"/>
      <c r="G3233" s="180"/>
      <c r="H3233" s="180"/>
    </row>
    <row r="3234" spans="1:8" x14ac:dyDescent="0.2">
      <c r="A3234" s="180" t="s">
        <v>63</v>
      </c>
      <c r="B3234" s="180" t="s">
        <v>379</v>
      </c>
      <c r="C3234" s="180"/>
      <c r="D3234" s="180"/>
      <c r="E3234" s="180"/>
      <c r="F3234" s="180"/>
      <c r="G3234" s="180"/>
      <c r="H3234" s="180"/>
    </row>
    <row r="3235" spans="1:8" x14ac:dyDescent="0.2">
      <c r="A3235" s="180" t="s">
        <v>63</v>
      </c>
      <c r="B3235" s="180" t="s">
        <v>362</v>
      </c>
      <c r="C3235" s="180">
        <v>494485</v>
      </c>
      <c r="D3235" s="180"/>
      <c r="E3235" s="180"/>
      <c r="F3235" s="180"/>
      <c r="G3235" s="180"/>
      <c r="H3235" s="180"/>
    </row>
    <row r="3236" spans="1:8" x14ac:dyDescent="0.2">
      <c r="A3236" s="180" t="s">
        <v>63</v>
      </c>
      <c r="B3236" s="180" t="s">
        <v>365</v>
      </c>
      <c r="C3236" s="180">
        <v>11694485</v>
      </c>
      <c r="D3236" s="180">
        <v>330000</v>
      </c>
      <c r="E3236" s="180">
        <v>500000</v>
      </c>
      <c r="F3236" s="180">
        <v>0</v>
      </c>
      <c r="G3236" s="180">
        <v>0</v>
      </c>
      <c r="H3236" s="180">
        <v>0</v>
      </c>
    </row>
    <row r="3237" spans="1:8" x14ac:dyDescent="0.2">
      <c r="A3237" s="180" t="s">
        <v>63</v>
      </c>
      <c r="B3237" s="180" t="s">
        <v>447</v>
      </c>
      <c r="C3237" s="180"/>
      <c r="D3237" s="180"/>
      <c r="E3237" s="180"/>
      <c r="F3237" s="180"/>
      <c r="G3237" s="180"/>
      <c r="H3237" s="180"/>
    </row>
    <row r="3238" spans="1:8" x14ac:dyDescent="0.2">
      <c r="A3238" s="180" t="s">
        <v>63</v>
      </c>
      <c r="B3238" s="180" t="s">
        <v>366</v>
      </c>
      <c r="C3238" s="180">
        <v>11694485</v>
      </c>
      <c r="D3238" s="180">
        <v>330000</v>
      </c>
      <c r="E3238" s="180">
        <v>500000</v>
      </c>
      <c r="F3238" s="180">
        <v>0</v>
      </c>
      <c r="G3238" s="180">
        <v>0</v>
      </c>
      <c r="H3238" s="180">
        <v>0</v>
      </c>
    </row>
    <row r="3239" spans="1:8" x14ac:dyDescent="0.2">
      <c r="A3239" s="180" t="s">
        <v>63</v>
      </c>
      <c r="B3239" s="180" t="s">
        <v>367</v>
      </c>
      <c r="C3239" s="180">
        <v>1999589.4100000041</v>
      </c>
      <c r="D3239" s="180">
        <v>128291.64999999997</v>
      </c>
      <c r="E3239" s="180">
        <v>667777.81000000006</v>
      </c>
      <c r="F3239" s="180">
        <v>0</v>
      </c>
      <c r="G3239" s="180">
        <v>0</v>
      </c>
      <c r="H3239" s="180">
        <v>0</v>
      </c>
    </row>
    <row r="3240" spans="1:8" x14ac:dyDescent="0.2">
      <c r="A3240" s="180" t="s">
        <v>63</v>
      </c>
      <c r="B3240" s="180" t="s">
        <v>368</v>
      </c>
      <c r="C3240" s="180">
        <v>13694074.410000004</v>
      </c>
      <c r="D3240" s="180">
        <v>458291.65</v>
      </c>
      <c r="E3240" s="180">
        <v>1167777.81</v>
      </c>
      <c r="F3240" s="180">
        <v>0</v>
      </c>
      <c r="G3240" s="180">
        <v>0</v>
      </c>
      <c r="H3240" s="180">
        <v>0</v>
      </c>
    </row>
    <row r="3241" spans="1:8" x14ac:dyDescent="0.2">
      <c r="A3241" s="180" t="s">
        <v>64</v>
      </c>
      <c r="B3241" s="180" t="s">
        <v>333</v>
      </c>
      <c r="C3241" s="180">
        <v>3031992</v>
      </c>
      <c r="D3241" s="180"/>
      <c r="E3241" s="180">
        <v>66840</v>
      </c>
      <c r="F3241" s="180">
        <v>0</v>
      </c>
      <c r="G3241" s="180">
        <v>0</v>
      </c>
      <c r="H3241" s="180">
        <v>0</v>
      </c>
    </row>
    <row r="3242" spans="1:8" x14ac:dyDescent="0.2">
      <c r="A3242" s="180" t="s">
        <v>64</v>
      </c>
      <c r="B3242" s="180" t="s">
        <v>334</v>
      </c>
      <c r="C3242" s="180">
        <v>188546</v>
      </c>
      <c r="D3242" s="180"/>
      <c r="E3242" s="180">
        <v>4160</v>
      </c>
      <c r="F3242" s="180">
        <v>0</v>
      </c>
      <c r="G3242" s="180">
        <v>0</v>
      </c>
      <c r="H3242" s="180">
        <v>0</v>
      </c>
    </row>
    <row r="3243" spans="1:8" x14ac:dyDescent="0.2">
      <c r="A3243" s="180" t="s">
        <v>64</v>
      </c>
      <c r="B3243" s="180" t="s">
        <v>335</v>
      </c>
      <c r="C3243" s="180">
        <v>402692</v>
      </c>
      <c r="D3243" s="180"/>
      <c r="E3243" s="180"/>
      <c r="F3243" s="180"/>
      <c r="G3243" s="180"/>
      <c r="H3243" s="180"/>
    </row>
    <row r="3244" spans="1:8" x14ac:dyDescent="0.2">
      <c r="A3244" s="180" t="s">
        <v>64</v>
      </c>
      <c r="B3244" s="180" t="s">
        <v>336</v>
      </c>
      <c r="C3244" s="180">
        <v>1384000</v>
      </c>
      <c r="D3244" s="180"/>
      <c r="E3244" s="180"/>
      <c r="F3244" s="180"/>
      <c r="G3244" s="180"/>
      <c r="H3244" s="180"/>
    </row>
    <row r="3245" spans="1:8" x14ac:dyDescent="0.2">
      <c r="A3245" s="180" t="s">
        <v>64</v>
      </c>
      <c r="B3245" s="180" t="s">
        <v>337</v>
      </c>
      <c r="C3245" s="180">
        <v>16000</v>
      </c>
      <c r="D3245" s="180">
        <v>300</v>
      </c>
      <c r="E3245" s="180"/>
      <c r="F3245" s="180"/>
      <c r="G3245" s="180"/>
      <c r="H3245" s="180"/>
    </row>
    <row r="3246" spans="1:8" x14ac:dyDescent="0.2">
      <c r="A3246" s="180" t="s">
        <v>64</v>
      </c>
      <c r="B3246" s="180" t="s">
        <v>338</v>
      </c>
      <c r="C3246" s="180"/>
      <c r="D3246" s="180"/>
      <c r="E3246" s="180"/>
      <c r="F3246" s="180"/>
      <c r="G3246" s="180"/>
      <c r="H3246" s="180"/>
    </row>
    <row r="3247" spans="1:8" x14ac:dyDescent="0.2">
      <c r="A3247" s="180" t="s">
        <v>64</v>
      </c>
      <c r="B3247" s="180" t="s">
        <v>339</v>
      </c>
      <c r="C3247" s="180">
        <v>2000</v>
      </c>
      <c r="D3247" s="180">
        <v>250000</v>
      </c>
      <c r="E3247" s="180"/>
      <c r="F3247" s="180"/>
      <c r="G3247" s="180"/>
      <c r="H3247" s="180"/>
    </row>
    <row r="3248" spans="1:8" x14ac:dyDescent="0.2">
      <c r="A3248" s="180" t="s">
        <v>64</v>
      </c>
      <c r="B3248" s="180" t="s">
        <v>340</v>
      </c>
      <c r="C3248" s="180">
        <v>155000</v>
      </c>
      <c r="D3248" s="180"/>
      <c r="E3248" s="180"/>
      <c r="F3248" s="180"/>
      <c r="G3248" s="180"/>
      <c r="H3248" s="180"/>
    </row>
    <row r="3249" spans="1:8" x14ac:dyDescent="0.2">
      <c r="A3249" s="180" t="s">
        <v>64</v>
      </c>
      <c r="B3249" s="180" t="s">
        <v>341</v>
      </c>
      <c r="C3249" s="180"/>
      <c r="D3249" s="180"/>
      <c r="E3249" s="180"/>
      <c r="F3249" s="180"/>
      <c r="G3249" s="180"/>
      <c r="H3249" s="180"/>
    </row>
    <row r="3250" spans="1:8" x14ac:dyDescent="0.2">
      <c r="A3250" s="180" t="s">
        <v>64</v>
      </c>
      <c r="B3250" s="180" t="s">
        <v>342</v>
      </c>
      <c r="C3250" s="180">
        <v>6424539</v>
      </c>
      <c r="D3250" s="180"/>
      <c r="E3250" s="180"/>
      <c r="F3250" s="180"/>
      <c r="G3250" s="180"/>
      <c r="H3250" s="180"/>
    </row>
    <row r="3251" spans="1:8" x14ac:dyDescent="0.2">
      <c r="A3251" s="180" t="s">
        <v>64</v>
      </c>
      <c r="B3251" s="180" t="s">
        <v>343</v>
      </c>
      <c r="C3251" s="180">
        <v>31703</v>
      </c>
      <c r="D3251" s="180"/>
      <c r="E3251" s="180"/>
      <c r="F3251" s="180"/>
      <c r="G3251" s="180"/>
      <c r="H3251" s="180"/>
    </row>
    <row r="3252" spans="1:8" x14ac:dyDescent="0.2">
      <c r="A3252" s="180" t="s">
        <v>64</v>
      </c>
      <c r="B3252" s="180" t="s">
        <v>344</v>
      </c>
      <c r="C3252" s="180">
        <v>60000</v>
      </c>
      <c r="D3252" s="180"/>
      <c r="E3252" s="180"/>
      <c r="F3252" s="180"/>
      <c r="G3252" s="180"/>
      <c r="H3252" s="180"/>
    </row>
    <row r="3253" spans="1:8" x14ac:dyDescent="0.2">
      <c r="A3253" s="180" t="s">
        <v>64</v>
      </c>
      <c r="B3253" s="180" t="s">
        <v>475</v>
      </c>
      <c r="C3253" s="180">
        <v>51822</v>
      </c>
      <c r="D3253" s="180"/>
      <c r="E3253" s="180">
        <v>1143</v>
      </c>
      <c r="F3253" s="180">
        <v>0</v>
      </c>
      <c r="G3253" s="180">
        <v>0</v>
      </c>
      <c r="H3253" s="180">
        <v>0</v>
      </c>
    </row>
    <row r="3254" spans="1:8" x14ac:dyDescent="0.2">
      <c r="A3254" s="180" t="s">
        <v>64</v>
      </c>
      <c r="B3254" s="180" t="s">
        <v>332</v>
      </c>
      <c r="C3254" s="180">
        <v>415000</v>
      </c>
      <c r="D3254" s="180"/>
      <c r="E3254" s="180"/>
      <c r="F3254" s="180"/>
      <c r="G3254" s="180"/>
      <c r="H3254" s="180"/>
    </row>
    <row r="3255" spans="1:8" x14ac:dyDescent="0.2">
      <c r="A3255" s="180" t="s">
        <v>64</v>
      </c>
      <c r="B3255" s="180" t="s">
        <v>407</v>
      </c>
      <c r="C3255" s="180">
        <v>165000</v>
      </c>
      <c r="D3255" s="180"/>
      <c r="E3255" s="180"/>
      <c r="F3255" s="180"/>
      <c r="G3255" s="180"/>
      <c r="H3255" s="180"/>
    </row>
    <row r="3256" spans="1:8" x14ac:dyDescent="0.2">
      <c r="A3256" s="180" t="s">
        <v>64</v>
      </c>
      <c r="B3256" s="180" t="s">
        <v>345</v>
      </c>
      <c r="C3256" s="180">
        <v>12328294</v>
      </c>
      <c r="D3256" s="180">
        <v>250300</v>
      </c>
      <c r="E3256" s="180">
        <v>72143</v>
      </c>
      <c r="F3256" s="180">
        <v>0</v>
      </c>
      <c r="G3256" s="180">
        <v>0</v>
      </c>
      <c r="H3256" s="180">
        <v>0</v>
      </c>
    </row>
    <row r="3257" spans="1:8" x14ac:dyDescent="0.2">
      <c r="A3257" s="180" t="s">
        <v>64</v>
      </c>
      <c r="B3257" s="180" t="s">
        <v>346</v>
      </c>
      <c r="C3257" s="180"/>
      <c r="D3257" s="180"/>
      <c r="E3257" s="180"/>
      <c r="F3257" s="180"/>
      <c r="G3257" s="180"/>
      <c r="H3257" s="180"/>
    </row>
    <row r="3258" spans="1:8" x14ac:dyDescent="0.2">
      <c r="A3258" s="180" t="s">
        <v>64</v>
      </c>
      <c r="B3258" s="180" t="s">
        <v>446</v>
      </c>
      <c r="C3258" s="180"/>
      <c r="D3258" s="180"/>
      <c r="E3258" s="180"/>
      <c r="F3258" s="180"/>
      <c r="G3258" s="180"/>
      <c r="H3258" s="180"/>
    </row>
    <row r="3259" spans="1:8" x14ac:dyDescent="0.2">
      <c r="A3259" s="180" t="s">
        <v>64</v>
      </c>
      <c r="B3259" s="180" t="s">
        <v>347</v>
      </c>
      <c r="C3259" s="180"/>
      <c r="D3259" s="180"/>
      <c r="E3259" s="180"/>
      <c r="F3259" s="180"/>
      <c r="G3259" s="180"/>
      <c r="H3259" s="180"/>
    </row>
    <row r="3260" spans="1:8" x14ac:dyDescent="0.2">
      <c r="A3260" s="180" t="s">
        <v>64</v>
      </c>
      <c r="B3260" s="180" t="s">
        <v>348</v>
      </c>
      <c r="C3260" s="180">
        <v>12328294</v>
      </c>
      <c r="D3260" s="180">
        <v>250300</v>
      </c>
      <c r="E3260" s="180">
        <v>72143</v>
      </c>
      <c r="F3260" s="180">
        <v>0</v>
      </c>
      <c r="G3260" s="180">
        <v>0</v>
      </c>
      <c r="H3260" s="180">
        <v>0</v>
      </c>
    </row>
    <row r="3261" spans="1:8" x14ac:dyDescent="0.2">
      <c r="A3261" s="180" t="s">
        <v>64</v>
      </c>
      <c r="B3261" s="180" t="s">
        <v>349</v>
      </c>
      <c r="C3261" s="180">
        <v>2231524.0500000007</v>
      </c>
      <c r="D3261" s="180">
        <v>170963.62</v>
      </c>
      <c r="E3261" s="180">
        <v>407557.47</v>
      </c>
      <c r="F3261" s="180">
        <v>0</v>
      </c>
      <c r="G3261" s="180">
        <v>0</v>
      </c>
      <c r="H3261" s="180">
        <v>0</v>
      </c>
    </row>
    <row r="3262" spans="1:8" x14ac:dyDescent="0.2">
      <c r="A3262" s="180" t="s">
        <v>64</v>
      </c>
      <c r="B3262" s="180" t="s">
        <v>350</v>
      </c>
      <c r="C3262" s="180">
        <v>14559818.050000001</v>
      </c>
      <c r="D3262" s="180">
        <v>421263.62</v>
      </c>
      <c r="E3262" s="180">
        <v>479700.47</v>
      </c>
      <c r="F3262" s="180">
        <v>0</v>
      </c>
      <c r="G3262" s="180">
        <v>0</v>
      </c>
      <c r="H3262" s="180">
        <v>0</v>
      </c>
    </row>
    <row r="3263" spans="1:8" x14ac:dyDescent="0.2">
      <c r="A3263" s="180" t="s">
        <v>64</v>
      </c>
      <c r="B3263" s="180" t="s">
        <v>376</v>
      </c>
      <c r="C3263" s="180"/>
      <c r="D3263" s="180"/>
      <c r="E3263" s="180"/>
      <c r="F3263" s="180"/>
      <c r="G3263" s="180"/>
      <c r="H3263" s="180"/>
    </row>
    <row r="3264" spans="1:8" x14ac:dyDescent="0.2">
      <c r="A3264" s="180" t="s">
        <v>64</v>
      </c>
      <c r="B3264" s="180" t="s">
        <v>377</v>
      </c>
      <c r="C3264" s="180">
        <v>7508770</v>
      </c>
      <c r="D3264" s="180">
        <v>245000</v>
      </c>
      <c r="E3264" s="180">
        <v>50000</v>
      </c>
      <c r="F3264" s="180"/>
      <c r="G3264" s="180"/>
      <c r="H3264" s="180"/>
    </row>
    <row r="3265" spans="1:8" x14ac:dyDescent="0.2">
      <c r="A3265" s="180" t="s">
        <v>64</v>
      </c>
      <c r="B3265" s="180" t="s">
        <v>352</v>
      </c>
      <c r="C3265" s="180">
        <v>415833</v>
      </c>
      <c r="D3265" s="180"/>
      <c r="E3265" s="180"/>
      <c r="F3265" s="180"/>
      <c r="G3265" s="180"/>
      <c r="H3265" s="180"/>
    </row>
    <row r="3266" spans="1:8" x14ac:dyDescent="0.2">
      <c r="A3266" s="180" t="s">
        <v>64</v>
      </c>
      <c r="B3266" s="180" t="s">
        <v>353</v>
      </c>
      <c r="C3266" s="180">
        <v>728289</v>
      </c>
      <c r="D3266" s="180"/>
      <c r="E3266" s="180"/>
      <c r="F3266" s="180"/>
      <c r="G3266" s="180"/>
      <c r="H3266" s="180"/>
    </row>
    <row r="3267" spans="1:8" x14ac:dyDescent="0.2">
      <c r="A3267" s="180" t="s">
        <v>64</v>
      </c>
      <c r="B3267" s="180" t="s">
        <v>354</v>
      </c>
      <c r="C3267" s="180">
        <v>392388</v>
      </c>
      <c r="D3267" s="180"/>
      <c r="E3267" s="180"/>
      <c r="F3267" s="180"/>
      <c r="G3267" s="180"/>
      <c r="H3267" s="180"/>
    </row>
    <row r="3268" spans="1:8" x14ac:dyDescent="0.2">
      <c r="A3268" s="180" t="s">
        <v>64</v>
      </c>
      <c r="B3268" s="180" t="s">
        <v>408</v>
      </c>
      <c r="C3268" s="180">
        <v>652710</v>
      </c>
      <c r="D3268" s="180"/>
      <c r="E3268" s="180"/>
      <c r="F3268" s="180"/>
      <c r="G3268" s="180"/>
      <c r="H3268" s="180"/>
    </row>
    <row r="3269" spans="1:8" x14ac:dyDescent="0.2">
      <c r="A3269" s="180" t="s">
        <v>64</v>
      </c>
      <c r="B3269" s="180" t="s">
        <v>423</v>
      </c>
      <c r="C3269" s="180">
        <v>277578</v>
      </c>
      <c r="D3269" s="180"/>
      <c r="E3269" s="180"/>
      <c r="F3269" s="180"/>
      <c r="G3269" s="180"/>
      <c r="H3269" s="180"/>
    </row>
    <row r="3270" spans="1:8" x14ac:dyDescent="0.2">
      <c r="A3270" s="180" t="s">
        <v>64</v>
      </c>
      <c r="B3270" s="180" t="s">
        <v>355</v>
      </c>
      <c r="C3270" s="180">
        <v>975498</v>
      </c>
      <c r="D3270" s="180"/>
      <c r="E3270" s="180">
        <v>155000</v>
      </c>
      <c r="F3270" s="180"/>
      <c r="G3270" s="180"/>
      <c r="H3270" s="180"/>
    </row>
    <row r="3271" spans="1:8" x14ac:dyDescent="0.2">
      <c r="A3271" s="180" t="s">
        <v>64</v>
      </c>
      <c r="B3271" s="180" t="s">
        <v>356</v>
      </c>
      <c r="C3271" s="180">
        <v>309214</v>
      </c>
      <c r="D3271" s="180"/>
      <c r="E3271" s="180"/>
      <c r="F3271" s="180"/>
      <c r="G3271" s="180"/>
      <c r="H3271" s="180"/>
    </row>
    <row r="3272" spans="1:8" x14ac:dyDescent="0.2">
      <c r="A3272" s="180" t="s">
        <v>64</v>
      </c>
      <c r="B3272" s="180" t="s">
        <v>409</v>
      </c>
      <c r="C3272" s="180"/>
      <c r="D3272" s="180"/>
      <c r="E3272" s="180"/>
      <c r="F3272" s="180"/>
      <c r="G3272" s="180"/>
      <c r="H3272" s="180"/>
    </row>
    <row r="3273" spans="1:8" x14ac:dyDescent="0.2">
      <c r="A3273" s="180" t="s">
        <v>64</v>
      </c>
      <c r="B3273" s="180" t="s">
        <v>378</v>
      </c>
      <c r="C3273" s="180"/>
      <c r="D3273" s="180"/>
      <c r="E3273" s="180"/>
      <c r="F3273" s="180"/>
      <c r="G3273" s="180"/>
      <c r="H3273" s="180"/>
    </row>
    <row r="3274" spans="1:8" x14ac:dyDescent="0.2">
      <c r="A3274" s="180" t="s">
        <v>64</v>
      </c>
      <c r="B3274" s="180" t="s">
        <v>360</v>
      </c>
      <c r="C3274" s="180"/>
      <c r="D3274" s="180"/>
      <c r="E3274" s="180"/>
      <c r="F3274" s="180"/>
      <c r="G3274" s="180"/>
      <c r="H3274" s="180"/>
    </row>
    <row r="3275" spans="1:8" x14ac:dyDescent="0.2">
      <c r="A3275" s="180" t="s">
        <v>64</v>
      </c>
      <c r="B3275" s="180" t="s">
        <v>379</v>
      </c>
      <c r="C3275" s="180"/>
      <c r="D3275" s="180"/>
      <c r="E3275" s="180"/>
      <c r="F3275" s="180"/>
      <c r="G3275" s="180"/>
      <c r="H3275" s="180"/>
    </row>
    <row r="3276" spans="1:8" x14ac:dyDescent="0.2">
      <c r="A3276" s="180" t="s">
        <v>64</v>
      </c>
      <c r="B3276" s="180" t="s">
        <v>362</v>
      </c>
      <c r="C3276" s="180">
        <v>474124</v>
      </c>
      <c r="D3276" s="180"/>
      <c r="E3276" s="180"/>
      <c r="F3276" s="180"/>
      <c r="G3276" s="180"/>
      <c r="H3276" s="180"/>
    </row>
    <row r="3277" spans="1:8" x14ac:dyDescent="0.2">
      <c r="A3277" s="180" t="s">
        <v>64</v>
      </c>
      <c r="B3277" s="180" t="s">
        <v>365</v>
      </c>
      <c r="C3277" s="180">
        <v>11734404</v>
      </c>
      <c r="D3277" s="180">
        <v>245000</v>
      </c>
      <c r="E3277" s="180">
        <v>205000</v>
      </c>
      <c r="F3277" s="180">
        <v>0</v>
      </c>
      <c r="G3277" s="180">
        <v>0</v>
      </c>
      <c r="H3277" s="180">
        <v>0</v>
      </c>
    </row>
    <row r="3278" spans="1:8" x14ac:dyDescent="0.2">
      <c r="A3278" s="180" t="s">
        <v>64</v>
      </c>
      <c r="B3278" s="180" t="s">
        <v>447</v>
      </c>
      <c r="C3278" s="180"/>
      <c r="D3278" s="180"/>
      <c r="E3278" s="180"/>
      <c r="F3278" s="180"/>
      <c r="G3278" s="180"/>
      <c r="H3278" s="180"/>
    </row>
    <row r="3279" spans="1:8" x14ac:dyDescent="0.2">
      <c r="A3279" s="180" t="s">
        <v>64</v>
      </c>
      <c r="B3279" s="180" t="s">
        <v>366</v>
      </c>
      <c r="C3279" s="180">
        <v>11734404</v>
      </c>
      <c r="D3279" s="180">
        <v>245000</v>
      </c>
      <c r="E3279" s="180">
        <v>205000</v>
      </c>
      <c r="F3279" s="180">
        <v>0</v>
      </c>
      <c r="G3279" s="180">
        <v>0</v>
      </c>
      <c r="H3279" s="180">
        <v>0</v>
      </c>
    </row>
    <row r="3280" spans="1:8" x14ac:dyDescent="0.2">
      <c r="A3280" s="180" t="s">
        <v>64</v>
      </c>
      <c r="B3280" s="180" t="s">
        <v>367</v>
      </c>
      <c r="C3280" s="180">
        <v>2825414.0500000007</v>
      </c>
      <c r="D3280" s="180">
        <v>176263.62</v>
      </c>
      <c r="E3280" s="180">
        <v>274700.46999999997</v>
      </c>
      <c r="F3280" s="180">
        <v>0</v>
      </c>
      <c r="G3280" s="180">
        <v>0</v>
      </c>
      <c r="H3280" s="180">
        <v>0</v>
      </c>
    </row>
    <row r="3281" spans="1:8" x14ac:dyDescent="0.2">
      <c r="A3281" s="180" t="s">
        <v>64</v>
      </c>
      <c r="B3281" s="180" t="s">
        <v>368</v>
      </c>
      <c r="C3281" s="180">
        <v>14559818.050000001</v>
      </c>
      <c r="D3281" s="180">
        <v>421263.62</v>
      </c>
      <c r="E3281" s="180">
        <v>479700.47</v>
      </c>
      <c r="F3281" s="180">
        <v>0</v>
      </c>
      <c r="G3281" s="180">
        <v>0</v>
      </c>
      <c r="H3281" s="180">
        <v>0</v>
      </c>
    </row>
    <row r="3282" spans="1:8" x14ac:dyDescent="0.2">
      <c r="A3282" s="180" t="s">
        <v>65</v>
      </c>
      <c r="B3282" s="180" t="s">
        <v>333</v>
      </c>
      <c r="C3282" s="180">
        <v>4416293</v>
      </c>
      <c r="D3282" s="180"/>
      <c r="E3282" s="180">
        <v>830771</v>
      </c>
      <c r="F3282" s="180">
        <v>0</v>
      </c>
      <c r="G3282" s="180">
        <v>0</v>
      </c>
      <c r="H3282" s="180">
        <v>0</v>
      </c>
    </row>
    <row r="3283" spans="1:8" x14ac:dyDescent="0.2">
      <c r="A3283" s="180" t="s">
        <v>65</v>
      </c>
      <c r="B3283" s="180" t="s">
        <v>334</v>
      </c>
      <c r="C3283" s="180">
        <v>102056</v>
      </c>
      <c r="D3283" s="180"/>
      <c r="E3283" s="180">
        <v>19229</v>
      </c>
      <c r="F3283" s="180">
        <v>0</v>
      </c>
      <c r="G3283" s="180">
        <v>0</v>
      </c>
      <c r="H3283" s="180">
        <v>0</v>
      </c>
    </row>
    <row r="3284" spans="1:8" x14ac:dyDescent="0.2">
      <c r="A3284" s="180" t="s">
        <v>65</v>
      </c>
      <c r="B3284" s="180" t="s">
        <v>335</v>
      </c>
      <c r="C3284" s="180">
        <v>0</v>
      </c>
      <c r="D3284" s="180"/>
      <c r="E3284" s="180"/>
      <c r="F3284" s="180"/>
      <c r="G3284" s="180"/>
      <c r="H3284" s="180"/>
    </row>
    <row r="3285" spans="1:8" x14ac:dyDescent="0.2">
      <c r="A3285" s="180" t="s">
        <v>65</v>
      </c>
      <c r="B3285" s="180" t="s">
        <v>336</v>
      </c>
      <c r="C3285" s="180">
        <v>380000</v>
      </c>
      <c r="D3285" s="180"/>
      <c r="E3285" s="180"/>
      <c r="F3285" s="180"/>
      <c r="G3285" s="180"/>
      <c r="H3285" s="180"/>
    </row>
    <row r="3286" spans="1:8" x14ac:dyDescent="0.2">
      <c r="A3286" s="180" t="s">
        <v>65</v>
      </c>
      <c r="B3286" s="180" t="s">
        <v>337</v>
      </c>
      <c r="C3286" s="180">
        <v>15000</v>
      </c>
      <c r="D3286" s="180">
        <v>1000</v>
      </c>
      <c r="E3286" s="180">
        <v>1500</v>
      </c>
      <c r="F3286" s="180"/>
      <c r="G3286" s="180"/>
      <c r="H3286" s="180"/>
    </row>
    <row r="3287" spans="1:8" x14ac:dyDescent="0.2">
      <c r="A3287" s="180" t="s">
        <v>65</v>
      </c>
      <c r="B3287" s="180" t="s">
        <v>338</v>
      </c>
      <c r="C3287" s="180"/>
      <c r="D3287" s="180"/>
      <c r="E3287" s="180"/>
      <c r="F3287" s="180"/>
      <c r="G3287" s="180"/>
      <c r="H3287" s="180"/>
    </row>
    <row r="3288" spans="1:8" x14ac:dyDescent="0.2">
      <c r="A3288" s="180" t="s">
        <v>65</v>
      </c>
      <c r="B3288" s="180" t="s">
        <v>339</v>
      </c>
      <c r="C3288" s="180">
        <v>4500</v>
      </c>
      <c r="D3288" s="180">
        <v>200000</v>
      </c>
      <c r="E3288" s="180"/>
      <c r="F3288" s="180"/>
      <c r="G3288" s="180"/>
      <c r="H3288" s="180"/>
    </row>
    <row r="3289" spans="1:8" x14ac:dyDescent="0.2">
      <c r="A3289" s="180" t="s">
        <v>65</v>
      </c>
      <c r="B3289" s="180" t="s">
        <v>340</v>
      </c>
      <c r="C3289" s="180">
        <v>130000</v>
      </c>
      <c r="D3289" s="180">
        <v>15000</v>
      </c>
      <c r="E3289" s="180">
        <v>5000</v>
      </c>
      <c r="F3289" s="180"/>
      <c r="G3289" s="180"/>
      <c r="H3289" s="180"/>
    </row>
    <row r="3290" spans="1:8" x14ac:dyDescent="0.2">
      <c r="A3290" s="180" t="s">
        <v>65</v>
      </c>
      <c r="B3290" s="180" t="s">
        <v>341</v>
      </c>
      <c r="C3290" s="180"/>
      <c r="D3290" s="180"/>
      <c r="E3290" s="180"/>
      <c r="F3290" s="180"/>
      <c r="G3290" s="180"/>
      <c r="H3290" s="180"/>
    </row>
    <row r="3291" spans="1:8" x14ac:dyDescent="0.2">
      <c r="A3291" s="180" t="s">
        <v>65</v>
      </c>
      <c r="B3291" s="180" t="s">
        <v>342</v>
      </c>
      <c r="C3291" s="180">
        <v>5593484</v>
      </c>
      <c r="D3291" s="180"/>
      <c r="E3291" s="180"/>
      <c r="F3291" s="180"/>
      <c r="G3291" s="180"/>
      <c r="H3291" s="180"/>
    </row>
    <row r="3292" spans="1:8" x14ac:dyDescent="0.2">
      <c r="A3292" s="180" t="s">
        <v>65</v>
      </c>
      <c r="B3292" s="180" t="s">
        <v>343</v>
      </c>
      <c r="C3292" s="180">
        <v>17414</v>
      </c>
      <c r="D3292" s="180"/>
      <c r="E3292" s="180"/>
      <c r="F3292" s="180"/>
      <c r="G3292" s="180"/>
      <c r="H3292" s="180"/>
    </row>
    <row r="3293" spans="1:8" x14ac:dyDescent="0.2">
      <c r="A3293" s="180" t="s">
        <v>65</v>
      </c>
      <c r="B3293" s="180" t="s">
        <v>344</v>
      </c>
      <c r="C3293" s="180">
        <v>270000</v>
      </c>
      <c r="D3293" s="180"/>
      <c r="E3293" s="180"/>
      <c r="F3293" s="180"/>
      <c r="G3293" s="180"/>
      <c r="H3293" s="180"/>
    </row>
    <row r="3294" spans="1:8" x14ac:dyDescent="0.2">
      <c r="A3294" s="180" t="s">
        <v>65</v>
      </c>
      <c r="B3294" s="180" t="s">
        <v>475</v>
      </c>
      <c r="C3294" s="180">
        <v>78651</v>
      </c>
      <c r="D3294" s="180"/>
      <c r="E3294" s="180">
        <v>14817</v>
      </c>
      <c r="F3294" s="180">
        <v>0</v>
      </c>
      <c r="G3294" s="180">
        <v>0</v>
      </c>
      <c r="H3294" s="180">
        <v>0</v>
      </c>
    </row>
    <row r="3295" spans="1:8" x14ac:dyDescent="0.2">
      <c r="A3295" s="180" t="s">
        <v>65</v>
      </c>
      <c r="B3295" s="180" t="s">
        <v>332</v>
      </c>
      <c r="C3295" s="180">
        <v>280000</v>
      </c>
      <c r="D3295" s="180"/>
      <c r="E3295" s="180"/>
      <c r="F3295" s="180"/>
      <c r="G3295" s="180"/>
      <c r="H3295" s="180"/>
    </row>
    <row r="3296" spans="1:8" x14ac:dyDescent="0.2">
      <c r="A3296" s="180" t="s">
        <v>65</v>
      </c>
      <c r="B3296" s="180" t="s">
        <v>407</v>
      </c>
      <c r="C3296" s="180">
        <v>200000</v>
      </c>
      <c r="D3296" s="180"/>
      <c r="E3296" s="180"/>
      <c r="F3296" s="180"/>
      <c r="G3296" s="180"/>
      <c r="H3296" s="180"/>
    </row>
    <row r="3297" spans="1:8" x14ac:dyDescent="0.2">
      <c r="A3297" s="180" t="s">
        <v>65</v>
      </c>
      <c r="B3297" s="180" t="s">
        <v>345</v>
      </c>
      <c r="C3297" s="180">
        <v>11487398</v>
      </c>
      <c r="D3297" s="180">
        <v>216000</v>
      </c>
      <c r="E3297" s="180">
        <v>871317</v>
      </c>
      <c r="F3297" s="180">
        <v>0</v>
      </c>
      <c r="G3297" s="180">
        <v>0</v>
      </c>
      <c r="H3297" s="180">
        <v>0</v>
      </c>
    </row>
    <row r="3298" spans="1:8" x14ac:dyDescent="0.2">
      <c r="A3298" s="180" t="s">
        <v>65</v>
      </c>
      <c r="B3298" s="180" t="s">
        <v>346</v>
      </c>
      <c r="C3298" s="180"/>
      <c r="D3298" s="180"/>
      <c r="E3298" s="180"/>
      <c r="F3298" s="180"/>
      <c r="G3298" s="180"/>
      <c r="H3298" s="180"/>
    </row>
    <row r="3299" spans="1:8" x14ac:dyDescent="0.2">
      <c r="A3299" s="180" t="s">
        <v>65</v>
      </c>
      <c r="B3299" s="180" t="s">
        <v>446</v>
      </c>
      <c r="C3299" s="180"/>
      <c r="D3299" s="180">
        <v>20000</v>
      </c>
      <c r="E3299" s="180"/>
      <c r="F3299" s="180"/>
      <c r="G3299" s="180"/>
      <c r="H3299" s="180"/>
    </row>
    <row r="3300" spans="1:8" x14ac:dyDescent="0.2">
      <c r="A3300" s="180" t="s">
        <v>65</v>
      </c>
      <c r="B3300" s="180" t="s">
        <v>347</v>
      </c>
      <c r="C3300" s="180"/>
      <c r="D3300" s="180"/>
      <c r="E3300" s="180"/>
      <c r="F3300" s="180"/>
      <c r="G3300" s="180"/>
      <c r="H3300" s="180"/>
    </row>
    <row r="3301" spans="1:8" x14ac:dyDescent="0.2">
      <c r="A3301" s="180" t="s">
        <v>65</v>
      </c>
      <c r="B3301" s="180" t="s">
        <v>348</v>
      </c>
      <c r="C3301" s="180">
        <v>11487398</v>
      </c>
      <c r="D3301" s="180">
        <v>236000</v>
      </c>
      <c r="E3301" s="180">
        <v>871317</v>
      </c>
      <c r="F3301" s="180">
        <v>0</v>
      </c>
      <c r="G3301" s="180">
        <v>0</v>
      </c>
      <c r="H3301" s="180">
        <v>0</v>
      </c>
    </row>
    <row r="3302" spans="1:8" x14ac:dyDescent="0.2">
      <c r="A3302" s="180" t="s">
        <v>65</v>
      </c>
      <c r="B3302" s="180" t="s">
        <v>349</v>
      </c>
      <c r="C3302" s="180">
        <v>2538674.0900000017</v>
      </c>
      <c r="D3302" s="180">
        <v>141052.21000000002</v>
      </c>
      <c r="E3302" s="180">
        <v>308368.46999999997</v>
      </c>
      <c r="F3302" s="180">
        <v>0</v>
      </c>
      <c r="G3302" s="180">
        <v>0</v>
      </c>
      <c r="H3302" s="180">
        <v>0</v>
      </c>
    </row>
    <row r="3303" spans="1:8" x14ac:dyDescent="0.2">
      <c r="A3303" s="180" t="s">
        <v>65</v>
      </c>
      <c r="B3303" s="180" t="s">
        <v>350</v>
      </c>
      <c r="C3303" s="180">
        <v>14026072.090000002</v>
      </c>
      <c r="D3303" s="180">
        <v>377052.21</v>
      </c>
      <c r="E3303" s="180">
        <v>1179685.47</v>
      </c>
      <c r="F3303" s="180">
        <v>0</v>
      </c>
      <c r="G3303" s="180">
        <v>0</v>
      </c>
      <c r="H3303" s="180">
        <v>0</v>
      </c>
    </row>
    <row r="3304" spans="1:8" x14ac:dyDescent="0.2">
      <c r="A3304" s="180" t="s">
        <v>65</v>
      </c>
      <c r="B3304" s="180" t="s">
        <v>376</v>
      </c>
      <c r="C3304" s="180"/>
      <c r="D3304" s="180"/>
      <c r="E3304" s="180"/>
      <c r="F3304" s="180"/>
      <c r="G3304" s="180"/>
      <c r="H3304" s="180"/>
    </row>
    <row r="3305" spans="1:8" x14ac:dyDescent="0.2">
      <c r="A3305" s="180" t="s">
        <v>65</v>
      </c>
      <c r="B3305" s="180" t="s">
        <v>377</v>
      </c>
      <c r="C3305" s="180">
        <v>8775000</v>
      </c>
      <c r="D3305" s="180">
        <v>210000</v>
      </c>
      <c r="E3305" s="180">
        <v>250000</v>
      </c>
      <c r="F3305" s="180"/>
      <c r="G3305" s="180"/>
      <c r="H3305" s="180"/>
    </row>
    <row r="3306" spans="1:8" x14ac:dyDescent="0.2">
      <c r="A3306" s="180" t="s">
        <v>65</v>
      </c>
      <c r="B3306" s="180" t="s">
        <v>352</v>
      </c>
      <c r="C3306" s="180">
        <v>515000</v>
      </c>
      <c r="D3306" s="180"/>
      <c r="E3306" s="180">
        <v>15000</v>
      </c>
      <c r="F3306" s="180"/>
      <c r="G3306" s="180"/>
      <c r="H3306" s="180"/>
    </row>
    <row r="3307" spans="1:8" x14ac:dyDescent="0.2">
      <c r="A3307" s="180" t="s">
        <v>65</v>
      </c>
      <c r="B3307" s="180" t="s">
        <v>353</v>
      </c>
      <c r="C3307" s="180">
        <v>380000</v>
      </c>
      <c r="D3307" s="180"/>
      <c r="E3307" s="180">
        <v>15000</v>
      </c>
      <c r="F3307" s="180"/>
      <c r="G3307" s="180"/>
      <c r="H3307" s="180"/>
    </row>
    <row r="3308" spans="1:8" x14ac:dyDescent="0.2">
      <c r="A3308" s="180" t="s">
        <v>65</v>
      </c>
      <c r="B3308" s="180" t="s">
        <v>354</v>
      </c>
      <c r="C3308" s="180">
        <v>382500</v>
      </c>
      <c r="D3308" s="180"/>
      <c r="E3308" s="180">
        <v>65000</v>
      </c>
      <c r="F3308" s="180"/>
      <c r="G3308" s="180"/>
      <c r="H3308" s="180"/>
    </row>
    <row r="3309" spans="1:8" x14ac:dyDescent="0.2">
      <c r="A3309" s="180" t="s">
        <v>65</v>
      </c>
      <c r="B3309" s="180" t="s">
        <v>408</v>
      </c>
      <c r="C3309" s="180">
        <v>665000</v>
      </c>
      <c r="D3309" s="180"/>
      <c r="E3309" s="180">
        <v>45000</v>
      </c>
      <c r="F3309" s="180"/>
      <c r="G3309" s="180"/>
      <c r="H3309" s="180"/>
    </row>
    <row r="3310" spans="1:8" x14ac:dyDescent="0.2">
      <c r="A3310" s="180" t="s">
        <v>65</v>
      </c>
      <c r="B3310" s="180" t="s">
        <v>423</v>
      </c>
      <c r="C3310" s="180">
        <v>180000</v>
      </c>
      <c r="D3310" s="180"/>
      <c r="E3310" s="180">
        <v>10000</v>
      </c>
      <c r="F3310" s="180"/>
      <c r="G3310" s="180"/>
      <c r="H3310" s="180"/>
    </row>
    <row r="3311" spans="1:8" x14ac:dyDescent="0.2">
      <c r="A3311" s="180" t="s">
        <v>65</v>
      </c>
      <c r="B3311" s="180" t="s">
        <v>355</v>
      </c>
      <c r="C3311" s="180">
        <v>900000</v>
      </c>
      <c r="D3311" s="180"/>
      <c r="E3311" s="180">
        <v>150000</v>
      </c>
      <c r="F3311" s="180"/>
      <c r="G3311" s="180"/>
      <c r="H3311" s="180"/>
    </row>
    <row r="3312" spans="1:8" x14ac:dyDescent="0.2">
      <c r="A3312" s="180" t="s">
        <v>65</v>
      </c>
      <c r="B3312" s="180" t="s">
        <v>356</v>
      </c>
      <c r="C3312" s="180">
        <v>725000</v>
      </c>
      <c r="D3312" s="180"/>
      <c r="E3312" s="180">
        <v>68000</v>
      </c>
      <c r="F3312" s="180"/>
      <c r="G3312" s="180"/>
      <c r="H3312" s="180"/>
    </row>
    <row r="3313" spans="1:8" x14ac:dyDescent="0.2">
      <c r="A3313" s="180" t="s">
        <v>65</v>
      </c>
      <c r="B3313" s="180" t="s">
        <v>409</v>
      </c>
      <c r="C3313" s="180"/>
      <c r="D3313" s="180"/>
      <c r="E3313" s="180"/>
      <c r="F3313" s="180"/>
      <c r="G3313" s="180"/>
      <c r="H3313" s="180"/>
    </row>
    <row r="3314" spans="1:8" x14ac:dyDescent="0.2">
      <c r="A3314" s="180" t="s">
        <v>65</v>
      </c>
      <c r="B3314" s="180" t="s">
        <v>378</v>
      </c>
      <c r="C3314" s="180"/>
      <c r="D3314" s="180"/>
      <c r="E3314" s="180">
        <v>12900</v>
      </c>
      <c r="F3314" s="180"/>
      <c r="G3314" s="180"/>
      <c r="H3314" s="180"/>
    </row>
    <row r="3315" spans="1:8" x14ac:dyDescent="0.2">
      <c r="A3315" s="180" t="s">
        <v>65</v>
      </c>
      <c r="B3315" s="180" t="s">
        <v>360</v>
      </c>
      <c r="C3315" s="180"/>
      <c r="D3315" s="180"/>
      <c r="E3315" s="180"/>
      <c r="F3315" s="180"/>
      <c r="G3315" s="180"/>
      <c r="H3315" s="180"/>
    </row>
    <row r="3316" spans="1:8" x14ac:dyDescent="0.2">
      <c r="A3316" s="180" t="s">
        <v>65</v>
      </c>
      <c r="B3316" s="180" t="s">
        <v>379</v>
      </c>
      <c r="C3316" s="180"/>
      <c r="D3316" s="180"/>
      <c r="E3316" s="180"/>
      <c r="F3316" s="180"/>
      <c r="G3316" s="180"/>
      <c r="H3316" s="180"/>
    </row>
    <row r="3317" spans="1:8" x14ac:dyDescent="0.2">
      <c r="A3317" s="180" t="s">
        <v>65</v>
      </c>
      <c r="B3317" s="180" t="s">
        <v>362</v>
      </c>
      <c r="C3317" s="180">
        <v>471377</v>
      </c>
      <c r="D3317" s="180"/>
      <c r="E3317" s="180"/>
      <c r="F3317" s="180"/>
      <c r="G3317" s="180"/>
      <c r="H3317" s="180"/>
    </row>
    <row r="3318" spans="1:8" x14ac:dyDescent="0.2">
      <c r="A3318" s="180" t="s">
        <v>65</v>
      </c>
      <c r="B3318" s="180" t="s">
        <v>365</v>
      </c>
      <c r="C3318" s="180">
        <v>12993877</v>
      </c>
      <c r="D3318" s="180">
        <v>210000</v>
      </c>
      <c r="E3318" s="180">
        <v>630900</v>
      </c>
      <c r="F3318" s="180">
        <v>0</v>
      </c>
      <c r="G3318" s="180">
        <v>0</v>
      </c>
      <c r="H3318" s="180">
        <v>0</v>
      </c>
    </row>
    <row r="3319" spans="1:8" x14ac:dyDescent="0.2">
      <c r="A3319" s="180" t="s">
        <v>65</v>
      </c>
      <c r="B3319" s="180" t="s">
        <v>447</v>
      </c>
      <c r="C3319" s="180">
        <v>20000</v>
      </c>
      <c r="D3319" s="180"/>
      <c r="E3319" s="180"/>
      <c r="F3319" s="180"/>
      <c r="G3319" s="180"/>
      <c r="H3319" s="180"/>
    </row>
    <row r="3320" spans="1:8" x14ac:dyDescent="0.2">
      <c r="A3320" s="180" t="s">
        <v>65</v>
      </c>
      <c r="B3320" s="180" t="s">
        <v>366</v>
      </c>
      <c r="C3320" s="180">
        <v>13013877</v>
      </c>
      <c r="D3320" s="180">
        <v>210000</v>
      </c>
      <c r="E3320" s="180">
        <v>630900</v>
      </c>
      <c r="F3320" s="180">
        <v>0</v>
      </c>
      <c r="G3320" s="180">
        <v>0</v>
      </c>
      <c r="H3320" s="180">
        <v>0</v>
      </c>
    </row>
    <row r="3321" spans="1:8" x14ac:dyDescent="0.2">
      <c r="A3321" s="180" t="s">
        <v>65</v>
      </c>
      <c r="B3321" s="180" t="s">
        <v>367</v>
      </c>
      <c r="C3321" s="180">
        <v>1012195.0900000016</v>
      </c>
      <c r="D3321" s="180">
        <v>167052.21000000002</v>
      </c>
      <c r="E3321" s="180">
        <v>548785.47</v>
      </c>
      <c r="F3321" s="180">
        <v>0</v>
      </c>
      <c r="G3321" s="180">
        <v>0</v>
      </c>
      <c r="H3321" s="180">
        <v>0</v>
      </c>
    </row>
    <row r="3322" spans="1:8" x14ac:dyDescent="0.2">
      <c r="A3322" s="180" t="s">
        <v>65</v>
      </c>
      <c r="B3322" s="180" t="s">
        <v>368</v>
      </c>
      <c r="C3322" s="180">
        <v>14026072.090000002</v>
      </c>
      <c r="D3322" s="180">
        <v>377052.21</v>
      </c>
      <c r="E3322" s="180">
        <v>1179685.47</v>
      </c>
      <c r="F3322" s="180">
        <v>0</v>
      </c>
      <c r="G3322" s="180">
        <v>0</v>
      </c>
      <c r="H3322" s="180">
        <v>0</v>
      </c>
    </row>
    <row r="3323" spans="1:8" x14ac:dyDescent="0.2">
      <c r="A3323" s="180" t="s">
        <v>66</v>
      </c>
      <c r="B3323" s="180" t="s">
        <v>333</v>
      </c>
      <c r="C3323" s="180">
        <v>4134018</v>
      </c>
      <c r="D3323" s="180"/>
      <c r="E3323" s="180">
        <v>0</v>
      </c>
      <c r="F3323" s="180">
        <v>0</v>
      </c>
      <c r="G3323" s="180">
        <v>0</v>
      </c>
      <c r="H3323" s="180">
        <v>0</v>
      </c>
    </row>
    <row r="3324" spans="1:8" x14ac:dyDescent="0.2">
      <c r="A3324" s="180" t="s">
        <v>66</v>
      </c>
      <c r="B3324" s="180" t="s">
        <v>334</v>
      </c>
      <c r="C3324" s="180">
        <v>78488</v>
      </c>
      <c r="D3324" s="180"/>
      <c r="E3324" s="180">
        <v>0</v>
      </c>
      <c r="F3324" s="180">
        <v>0</v>
      </c>
      <c r="G3324" s="180">
        <v>0</v>
      </c>
      <c r="H3324" s="180">
        <v>0</v>
      </c>
    </row>
    <row r="3325" spans="1:8" x14ac:dyDescent="0.2">
      <c r="A3325" s="180" t="s">
        <v>66</v>
      </c>
      <c r="B3325" s="180" t="s">
        <v>335</v>
      </c>
      <c r="C3325" s="180">
        <v>0</v>
      </c>
      <c r="D3325" s="180"/>
      <c r="E3325" s="180"/>
      <c r="F3325" s="180"/>
      <c r="G3325" s="180"/>
      <c r="H3325" s="180"/>
    </row>
    <row r="3326" spans="1:8" x14ac:dyDescent="0.2">
      <c r="A3326" s="180" t="s">
        <v>66</v>
      </c>
      <c r="B3326" s="180" t="s">
        <v>336</v>
      </c>
      <c r="C3326" s="180">
        <v>460000</v>
      </c>
      <c r="D3326" s="180">
        <v>0</v>
      </c>
      <c r="E3326" s="180"/>
      <c r="F3326" s="180"/>
      <c r="G3326" s="180"/>
      <c r="H3326" s="180"/>
    </row>
    <row r="3327" spans="1:8" x14ac:dyDescent="0.2">
      <c r="A3327" s="180" t="s">
        <v>66</v>
      </c>
      <c r="B3327" s="180" t="s">
        <v>337</v>
      </c>
      <c r="C3327" s="180">
        <v>70000</v>
      </c>
      <c r="D3327" s="180">
        <v>1800</v>
      </c>
      <c r="E3327" s="180">
        <v>39000</v>
      </c>
      <c r="F3327" s="180">
        <v>0</v>
      </c>
      <c r="G3327" s="180">
        <v>0</v>
      </c>
      <c r="H3327" s="180">
        <v>0</v>
      </c>
    </row>
    <row r="3328" spans="1:8" x14ac:dyDescent="0.2">
      <c r="A3328" s="180" t="s">
        <v>66</v>
      </c>
      <c r="B3328" s="180" t="s">
        <v>338</v>
      </c>
      <c r="C3328" s="180"/>
      <c r="D3328" s="180"/>
      <c r="E3328" s="180"/>
      <c r="F3328" s="180"/>
      <c r="G3328" s="180"/>
      <c r="H3328" s="180"/>
    </row>
    <row r="3329" spans="1:8" x14ac:dyDescent="0.2">
      <c r="A3329" s="180" t="s">
        <v>66</v>
      </c>
      <c r="B3329" s="180" t="s">
        <v>339</v>
      </c>
      <c r="C3329" s="180">
        <v>70000</v>
      </c>
      <c r="D3329" s="180">
        <v>400000</v>
      </c>
      <c r="E3329" s="180"/>
      <c r="F3329" s="180"/>
      <c r="G3329" s="180"/>
      <c r="H3329" s="180"/>
    </row>
    <row r="3330" spans="1:8" x14ac:dyDescent="0.2">
      <c r="A3330" s="180" t="s">
        <v>66</v>
      </c>
      <c r="B3330" s="180" t="s">
        <v>340</v>
      </c>
      <c r="C3330" s="180">
        <v>140000</v>
      </c>
      <c r="D3330" s="180">
        <v>65000</v>
      </c>
      <c r="E3330" s="180">
        <v>20000</v>
      </c>
      <c r="F3330" s="180">
        <v>0</v>
      </c>
      <c r="G3330" s="180">
        <v>0</v>
      </c>
      <c r="H3330" s="180">
        <v>0</v>
      </c>
    </row>
    <row r="3331" spans="1:8" x14ac:dyDescent="0.2">
      <c r="A3331" s="180" t="s">
        <v>66</v>
      </c>
      <c r="B3331" s="180" t="s">
        <v>341</v>
      </c>
      <c r="C3331" s="180">
        <v>0</v>
      </c>
      <c r="D3331" s="180">
        <v>0</v>
      </c>
      <c r="E3331" s="180">
        <v>0</v>
      </c>
      <c r="F3331" s="180">
        <v>0</v>
      </c>
      <c r="G3331" s="180">
        <v>0</v>
      </c>
      <c r="H3331" s="180">
        <v>0</v>
      </c>
    </row>
    <row r="3332" spans="1:8" x14ac:dyDescent="0.2">
      <c r="A3332" s="180" t="s">
        <v>66</v>
      </c>
      <c r="B3332" s="180" t="s">
        <v>342</v>
      </c>
      <c r="C3332" s="180">
        <v>10809337</v>
      </c>
      <c r="D3332" s="180"/>
      <c r="E3332" s="180"/>
      <c r="F3332" s="180"/>
      <c r="G3332" s="180"/>
      <c r="H3332" s="180"/>
    </row>
    <row r="3333" spans="1:8" x14ac:dyDescent="0.2">
      <c r="A3333" s="180" t="s">
        <v>66</v>
      </c>
      <c r="B3333" s="180" t="s">
        <v>343</v>
      </c>
      <c r="C3333" s="180">
        <v>58853</v>
      </c>
      <c r="D3333" s="180"/>
      <c r="E3333" s="180"/>
      <c r="F3333" s="180"/>
      <c r="G3333" s="180"/>
      <c r="H3333" s="180"/>
    </row>
    <row r="3334" spans="1:8" x14ac:dyDescent="0.2">
      <c r="A3334" s="180" t="s">
        <v>66</v>
      </c>
      <c r="B3334" s="180" t="s">
        <v>344</v>
      </c>
      <c r="C3334" s="180">
        <v>570000</v>
      </c>
      <c r="D3334" s="180"/>
      <c r="E3334" s="180">
        <v>0</v>
      </c>
      <c r="F3334" s="180">
        <v>0</v>
      </c>
      <c r="G3334" s="180">
        <v>0</v>
      </c>
      <c r="H3334" s="180">
        <v>0</v>
      </c>
    </row>
    <row r="3335" spans="1:8" x14ac:dyDescent="0.2">
      <c r="A3335" s="180" t="s">
        <v>66</v>
      </c>
      <c r="B3335" s="180" t="s">
        <v>475</v>
      </c>
      <c r="C3335" s="180">
        <v>124604</v>
      </c>
      <c r="D3335" s="180"/>
      <c r="E3335" s="180">
        <v>0</v>
      </c>
      <c r="F3335" s="180">
        <v>0</v>
      </c>
      <c r="G3335" s="180">
        <v>0</v>
      </c>
      <c r="H3335" s="180">
        <v>0</v>
      </c>
    </row>
    <row r="3336" spans="1:8" x14ac:dyDescent="0.2">
      <c r="A3336" s="180" t="s">
        <v>66</v>
      </c>
      <c r="B3336" s="180" t="s">
        <v>332</v>
      </c>
      <c r="C3336" s="180">
        <v>425000</v>
      </c>
      <c r="D3336" s="180"/>
      <c r="E3336" s="180"/>
      <c r="F3336" s="180"/>
      <c r="G3336" s="180"/>
      <c r="H3336" s="180"/>
    </row>
    <row r="3337" spans="1:8" x14ac:dyDescent="0.2">
      <c r="A3337" s="180" t="s">
        <v>66</v>
      </c>
      <c r="B3337" s="180" t="s">
        <v>407</v>
      </c>
      <c r="C3337" s="180">
        <v>400000</v>
      </c>
      <c r="D3337" s="180"/>
      <c r="E3337" s="180">
        <v>0</v>
      </c>
      <c r="F3337" s="180">
        <v>0</v>
      </c>
      <c r="G3337" s="180">
        <v>0</v>
      </c>
      <c r="H3337" s="180">
        <v>0</v>
      </c>
    </row>
    <row r="3338" spans="1:8" x14ac:dyDescent="0.2">
      <c r="A3338" s="180" t="s">
        <v>66</v>
      </c>
      <c r="B3338" s="180" t="s">
        <v>345</v>
      </c>
      <c r="C3338" s="180">
        <v>17340300</v>
      </c>
      <c r="D3338" s="180">
        <v>466800</v>
      </c>
      <c r="E3338" s="180">
        <v>59000</v>
      </c>
      <c r="F3338" s="180">
        <v>0</v>
      </c>
      <c r="G3338" s="180">
        <v>0</v>
      </c>
      <c r="H3338" s="180">
        <v>0</v>
      </c>
    </row>
    <row r="3339" spans="1:8" x14ac:dyDescent="0.2">
      <c r="A3339" s="180" t="s">
        <v>66</v>
      </c>
      <c r="B3339" s="180" t="s">
        <v>346</v>
      </c>
      <c r="C3339" s="180">
        <v>0</v>
      </c>
      <c r="D3339" s="180"/>
      <c r="E3339" s="180"/>
      <c r="F3339" s="180"/>
      <c r="G3339" s="180"/>
      <c r="H3339" s="180"/>
    </row>
    <row r="3340" spans="1:8" x14ac:dyDescent="0.2">
      <c r="A3340" s="180" t="s">
        <v>66</v>
      </c>
      <c r="B3340" s="180" t="s">
        <v>446</v>
      </c>
      <c r="C3340" s="180">
        <v>0</v>
      </c>
      <c r="D3340" s="180">
        <v>0</v>
      </c>
      <c r="E3340" s="180">
        <v>0</v>
      </c>
      <c r="F3340" s="180">
        <v>0</v>
      </c>
      <c r="G3340" s="180">
        <v>0</v>
      </c>
      <c r="H3340" s="180">
        <v>0</v>
      </c>
    </row>
    <row r="3341" spans="1:8" x14ac:dyDescent="0.2">
      <c r="A3341" s="180" t="s">
        <v>66</v>
      </c>
      <c r="B3341" s="180" t="s">
        <v>347</v>
      </c>
      <c r="C3341" s="180">
        <v>15000</v>
      </c>
      <c r="D3341" s="180">
        <v>0</v>
      </c>
      <c r="E3341" s="180"/>
      <c r="F3341" s="180">
        <v>0</v>
      </c>
      <c r="G3341" s="180">
        <v>0</v>
      </c>
      <c r="H3341" s="180">
        <v>0</v>
      </c>
    </row>
    <row r="3342" spans="1:8" x14ac:dyDescent="0.2">
      <c r="A3342" s="180" t="s">
        <v>66</v>
      </c>
      <c r="B3342" s="180" t="s">
        <v>348</v>
      </c>
      <c r="C3342" s="180">
        <v>17355300</v>
      </c>
      <c r="D3342" s="180">
        <v>466800</v>
      </c>
      <c r="E3342" s="180">
        <v>59000</v>
      </c>
      <c r="F3342" s="180">
        <v>0</v>
      </c>
      <c r="G3342" s="180">
        <v>0</v>
      </c>
      <c r="H3342" s="180">
        <v>0</v>
      </c>
    </row>
    <row r="3343" spans="1:8" x14ac:dyDescent="0.2">
      <c r="A3343" s="180" t="s">
        <v>66</v>
      </c>
      <c r="B3343" s="180" t="s">
        <v>349</v>
      </c>
      <c r="C3343" s="180">
        <v>1042405.3800000028</v>
      </c>
      <c r="D3343" s="180">
        <v>17805.559999999939</v>
      </c>
      <c r="E3343" s="180">
        <v>1221342.74</v>
      </c>
      <c r="F3343" s="180">
        <v>0</v>
      </c>
      <c r="G3343" s="180">
        <v>0</v>
      </c>
      <c r="H3343" s="180">
        <v>0</v>
      </c>
    </row>
    <row r="3344" spans="1:8" x14ac:dyDescent="0.2">
      <c r="A3344" s="180" t="s">
        <v>66</v>
      </c>
      <c r="B3344" s="180" t="s">
        <v>350</v>
      </c>
      <c r="C3344" s="180">
        <v>18397705.380000003</v>
      </c>
      <c r="D3344" s="180">
        <v>484605.55999999994</v>
      </c>
      <c r="E3344" s="180">
        <v>1280342.74</v>
      </c>
      <c r="F3344" s="180">
        <v>0</v>
      </c>
      <c r="G3344" s="180">
        <v>0</v>
      </c>
      <c r="H3344" s="180">
        <v>0</v>
      </c>
    </row>
    <row r="3345" spans="1:8" x14ac:dyDescent="0.2">
      <c r="A3345" s="180" t="s">
        <v>66</v>
      </c>
      <c r="B3345" s="180" t="s">
        <v>376</v>
      </c>
      <c r="C3345" s="180"/>
      <c r="D3345" s="180"/>
      <c r="E3345" s="180"/>
      <c r="F3345" s="180"/>
      <c r="G3345" s="180"/>
      <c r="H3345" s="180"/>
    </row>
    <row r="3346" spans="1:8" x14ac:dyDescent="0.2">
      <c r="A3346" s="180" t="s">
        <v>66</v>
      </c>
      <c r="B3346" s="180" t="s">
        <v>377</v>
      </c>
      <c r="C3346" s="180">
        <v>12500000</v>
      </c>
      <c r="D3346" s="180">
        <v>470000</v>
      </c>
      <c r="E3346" s="180">
        <v>400000</v>
      </c>
      <c r="F3346" s="180">
        <v>0</v>
      </c>
      <c r="G3346" s="180">
        <v>0</v>
      </c>
      <c r="H3346" s="180">
        <v>0</v>
      </c>
    </row>
    <row r="3347" spans="1:8" x14ac:dyDescent="0.2">
      <c r="A3347" s="180" t="s">
        <v>66</v>
      </c>
      <c r="B3347" s="180" t="s">
        <v>352</v>
      </c>
      <c r="C3347" s="180">
        <v>450000</v>
      </c>
      <c r="D3347" s="180">
        <v>0</v>
      </c>
      <c r="E3347" s="180">
        <v>4000</v>
      </c>
      <c r="F3347" s="180">
        <v>0</v>
      </c>
      <c r="G3347" s="180">
        <v>0</v>
      </c>
      <c r="H3347" s="180">
        <v>0</v>
      </c>
    </row>
    <row r="3348" spans="1:8" x14ac:dyDescent="0.2">
      <c r="A3348" s="180" t="s">
        <v>66</v>
      </c>
      <c r="B3348" s="180" t="s">
        <v>353</v>
      </c>
      <c r="C3348" s="180">
        <v>510000</v>
      </c>
      <c r="D3348" s="180">
        <v>0</v>
      </c>
      <c r="E3348" s="180">
        <v>2500</v>
      </c>
      <c r="F3348" s="180">
        <v>0</v>
      </c>
      <c r="G3348" s="180">
        <v>0</v>
      </c>
      <c r="H3348" s="180">
        <v>0</v>
      </c>
    </row>
    <row r="3349" spans="1:8" x14ac:dyDescent="0.2">
      <c r="A3349" s="180" t="s">
        <v>66</v>
      </c>
      <c r="B3349" s="180" t="s">
        <v>354</v>
      </c>
      <c r="C3349" s="180">
        <v>360000</v>
      </c>
      <c r="D3349" s="180">
        <v>0</v>
      </c>
      <c r="E3349" s="180">
        <v>25000</v>
      </c>
      <c r="F3349" s="180">
        <v>0</v>
      </c>
      <c r="G3349" s="180">
        <v>0</v>
      </c>
      <c r="H3349" s="180">
        <v>0</v>
      </c>
    </row>
    <row r="3350" spans="1:8" x14ac:dyDescent="0.2">
      <c r="A3350" s="180" t="s">
        <v>66</v>
      </c>
      <c r="B3350" s="180" t="s">
        <v>408</v>
      </c>
      <c r="C3350" s="180">
        <v>860000</v>
      </c>
      <c r="D3350" s="180">
        <v>0</v>
      </c>
      <c r="E3350" s="180">
        <v>50000</v>
      </c>
      <c r="F3350" s="180">
        <v>0</v>
      </c>
      <c r="G3350" s="180">
        <v>0</v>
      </c>
      <c r="H3350" s="180">
        <v>0</v>
      </c>
    </row>
    <row r="3351" spans="1:8" x14ac:dyDescent="0.2">
      <c r="A3351" s="180" t="s">
        <v>66</v>
      </c>
      <c r="B3351" s="180" t="s">
        <v>423</v>
      </c>
      <c r="C3351" s="180">
        <v>300000</v>
      </c>
      <c r="D3351" s="180">
        <v>0</v>
      </c>
      <c r="E3351" s="180">
        <v>50000</v>
      </c>
      <c r="F3351" s="180">
        <v>0</v>
      </c>
      <c r="G3351" s="180">
        <v>0</v>
      </c>
      <c r="H3351" s="180">
        <v>0</v>
      </c>
    </row>
    <row r="3352" spans="1:8" x14ac:dyDescent="0.2">
      <c r="A3352" s="180" t="s">
        <v>66</v>
      </c>
      <c r="B3352" s="180" t="s">
        <v>355</v>
      </c>
      <c r="C3352" s="180">
        <v>1900000</v>
      </c>
      <c r="D3352" s="180">
        <v>0</v>
      </c>
      <c r="E3352" s="180">
        <v>150000</v>
      </c>
      <c r="F3352" s="180">
        <v>0</v>
      </c>
      <c r="G3352" s="180">
        <v>0</v>
      </c>
      <c r="H3352" s="180">
        <v>0</v>
      </c>
    </row>
    <row r="3353" spans="1:8" x14ac:dyDescent="0.2">
      <c r="A3353" s="180" t="s">
        <v>66</v>
      </c>
      <c r="B3353" s="180" t="s">
        <v>356</v>
      </c>
      <c r="C3353" s="180">
        <v>750000</v>
      </c>
      <c r="D3353" s="180">
        <v>3000</v>
      </c>
      <c r="E3353" s="180">
        <v>75000</v>
      </c>
      <c r="F3353" s="180">
        <v>0</v>
      </c>
      <c r="G3353" s="180"/>
      <c r="H3353" s="180">
        <v>0</v>
      </c>
    </row>
    <row r="3354" spans="1:8" x14ac:dyDescent="0.2">
      <c r="A3354" s="180" t="s">
        <v>66</v>
      </c>
      <c r="B3354" s="180" t="s">
        <v>409</v>
      </c>
      <c r="C3354" s="180"/>
      <c r="D3354" s="180"/>
      <c r="E3354" s="180"/>
      <c r="F3354" s="180"/>
      <c r="G3354" s="180"/>
      <c r="H3354" s="180">
        <v>0</v>
      </c>
    </row>
    <row r="3355" spans="1:8" x14ac:dyDescent="0.2">
      <c r="A3355" s="180" t="s">
        <v>66</v>
      </c>
      <c r="B3355" s="180" t="s">
        <v>378</v>
      </c>
      <c r="C3355" s="180">
        <v>0</v>
      </c>
      <c r="D3355" s="180"/>
      <c r="E3355" s="180">
        <v>15000</v>
      </c>
      <c r="F3355" s="180">
        <v>0</v>
      </c>
      <c r="G3355" s="180">
        <v>0</v>
      </c>
      <c r="H3355" s="180">
        <v>0</v>
      </c>
    </row>
    <row r="3356" spans="1:8" x14ac:dyDescent="0.2">
      <c r="A3356" s="180" t="s">
        <v>66</v>
      </c>
      <c r="B3356" s="180" t="s">
        <v>360</v>
      </c>
      <c r="C3356" s="180"/>
      <c r="D3356" s="180"/>
      <c r="E3356" s="180">
        <v>0</v>
      </c>
      <c r="F3356" s="180">
        <v>0</v>
      </c>
      <c r="G3356" s="180"/>
      <c r="H3356" s="180">
        <v>0</v>
      </c>
    </row>
    <row r="3357" spans="1:8" x14ac:dyDescent="0.2">
      <c r="A3357" s="180" t="s">
        <v>66</v>
      </c>
      <c r="B3357" s="180" t="s">
        <v>379</v>
      </c>
      <c r="C3357" s="180"/>
      <c r="D3357" s="180"/>
      <c r="E3357" s="180"/>
      <c r="F3357" s="180"/>
      <c r="G3357" s="180"/>
      <c r="H3357" s="180"/>
    </row>
    <row r="3358" spans="1:8" x14ac:dyDescent="0.2">
      <c r="A3358" s="180" t="s">
        <v>66</v>
      </c>
      <c r="B3358" s="180" t="s">
        <v>362</v>
      </c>
      <c r="C3358" s="180">
        <v>706505</v>
      </c>
      <c r="D3358" s="180"/>
      <c r="E3358" s="180"/>
      <c r="F3358" s="180"/>
      <c r="G3358" s="180"/>
      <c r="H3358" s="180"/>
    </row>
    <row r="3359" spans="1:8" x14ac:dyDescent="0.2">
      <c r="A3359" s="180" t="s">
        <v>66</v>
      </c>
      <c r="B3359" s="180" t="s">
        <v>365</v>
      </c>
      <c r="C3359" s="180">
        <v>18336505</v>
      </c>
      <c r="D3359" s="180">
        <v>473000</v>
      </c>
      <c r="E3359" s="180">
        <v>771500</v>
      </c>
      <c r="F3359" s="180">
        <v>0</v>
      </c>
      <c r="G3359" s="180">
        <v>0</v>
      </c>
      <c r="H3359" s="180">
        <v>0</v>
      </c>
    </row>
    <row r="3360" spans="1:8" x14ac:dyDescent="0.2">
      <c r="A3360" s="180" t="s">
        <v>66</v>
      </c>
      <c r="B3360" s="180" t="s">
        <v>447</v>
      </c>
      <c r="C3360" s="180">
        <v>0</v>
      </c>
      <c r="D3360" s="180">
        <v>0</v>
      </c>
      <c r="E3360" s="180">
        <v>0</v>
      </c>
      <c r="F3360" s="180">
        <v>0</v>
      </c>
      <c r="G3360" s="180">
        <v>0</v>
      </c>
      <c r="H3360" s="180">
        <v>0</v>
      </c>
    </row>
    <row r="3361" spans="1:8" x14ac:dyDescent="0.2">
      <c r="A3361" s="180" t="s">
        <v>66</v>
      </c>
      <c r="B3361" s="180" t="s">
        <v>366</v>
      </c>
      <c r="C3361" s="180">
        <v>18336505</v>
      </c>
      <c r="D3361" s="180">
        <v>473000</v>
      </c>
      <c r="E3361" s="180">
        <v>771500</v>
      </c>
      <c r="F3361" s="180">
        <v>0</v>
      </c>
      <c r="G3361" s="180">
        <v>0</v>
      </c>
      <c r="H3361" s="180">
        <v>0</v>
      </c>
    </row>
    <row r="3362" spans="1:8" x14ac:dyDescent="0.2">
      <c r="A3362" s="180" t="s">
        <v>66</v>
      </c>
      <c r="B3362" s="180" t="s">
        <v>367</v>
      </c>
      <c r="C3362" s="180">
        <v>61200.380000002682</v>
      </c>
      <c r="D3362" s="180">
        <v>11605.559999999939</v>
      </c>
      <c r="E3362" s="180">
        <v>508842.74</v>
      </c>
      <c r="F3362" s="180">
        <v>0</v>
      </c>
      <c r="G3362" s="180">
        <v>0</v>
      </c>
      <c r="H3362" s="180">
        <v>0</v>
      </c>
    </row>
    <row r="3363" spans="1:8" x14ac:dyDescent="0.2">
      <c r="A3363" s="180" t="s">
        <v>66</v>
      </c>
      <c r="B3363" s="180" t="s">
        <v>368</v>
      </c>
      <c r="C3363" s="180">
        <v>18397705.380000003</v>
      </c>
      <c r="D3363" s="180">
        <v>484605.55999999994</v>
      </c>
      <c r="E3363" s="180">
        <v>1280342.74</v>
      </c>
      <c r="F3363" s="180">
        <v>0</v>
      </c>
      <c r="G3363" s="180">
        <v>0</v>
      </c>
      <c r="H3363" s="180">
        <v>0</v>
      </c>
    </row>
    <row r="3364" spans="1:8" x14ac:dyDescent="0.2">
      <c r="A3364" s="180" t="s">
        <v>67</v>
      </c>
      <c r="B3364" s="180" t="s">
        <v>333</v>
      </c>
      <c r="C3364" s="180">
        <v>1127877</v>
      </c>
      <c r="D3364" s="180"/>
      <c r="E3364" s="180">
        <v>82299</v>
      </c>
      <c r="F3364" s="180">
        <v>0</v>
      </c>
      <c r="G3364" s="180">
        <v>0</v>
      </c>
      <c r="H3364" s="180">
        <v>0</v>
      </c>
    </row>
    <row r="3365" spans="1:8" x14ac:dyDescent="0.2">
      <c r="A3365" s="180" t="s">
        <v>67</v>
      </c>
      <c r="B3365" s="180" t="s">
        <v>334</v>
      </c>
      <c r="C3365" s="180">
        <v>37015</v>
      </c>
      <c r="D3365" s="180"/>
      <c r="E3365" s="180">
        <v>2701</v>
      </c>
      <c r="F3365" s="180">
        <v>0</v>
      </c>
      <c r="G3365" s="180">
        <v>0</v>
      </c>
      <c r="H3365" s="180">
        <v>0</v>
      </c>
    </row>
    <row r="3366" spans="1:8" x14ac:dyDescent="0.2">
      <c r="A3366" s="180" t="s">
        <v>67</v>
      </c>
      <c r="B3366" s="180" t="s">
        <v>335</v>
      </c>
      <c r="C3366" s="180">
        <v>101273</v>
      </c>
      <c r="D3366" s="180"/>
      <c r="E3366" s="180"/>
      <c r="F3366" s="180"/>
      <c r="G3366" s="180"/>
      <c r="H3366" s="180"/>
    </row>
    <row r="3367" spans="1:8" x14ac:dyDescent="0.2">
      <c r="A3367" s="180" t="s">
        <v>67</v>
      </c>
      <c r="B3367" s="180" t="s">
        <v>336</v>
      </c>
      <c r="C3367" s="180">
        <v>173922</v>
      </c>
      <c r="D3367" s="180">
        <v>0</v>
      </c>
      <c r="E3367" s="180"/>
      <c r="F3367" s="180"/>
      <c r="G3367" s="180"/>
      <c r="H3367" s="180"/>
    </row>
    <row r="3368" spans="1:8" x14ac:dyDescent="0.2">
      <c r="A3368" s="180" t="s">
        <v>67</v>
      </c>
      <c r="B3368" s="180" t="s">
        <v>337</v>
      </c>
      <c r="C3368" s="180">
        <v>17500</v>
      </c>
      <c r="D3368" s="180">
        <v>300</v>
      </c>
      <c r="E3368" s="180">
        <v>1200</v>
      </c>
      <c r="F3368" s="180"/>
      <c r="G3368" s="180"/>
      <c r="H3368" s="180"/>
    </row>
    <row r="3369" spans="1:8" x14ac:dyDescent="0.2">
      <c r="A3369" s="180" t="s">
        <v>67</v>
      </c>
      <c r="B3369" s="180" t="s">
        <v>338</v>
      </c>
      <c r="C3369" s="180"/>
      <c r="D3369" s="180"/>
      <c r="E3369" s="180"/>
      <c r="F3369" s="180"/>
      <c r="G3369" s="180"/>
      <c r="H3369" s="180"/>
    </row>
    <row r="3370" spans="1:8" x14ac:dyDescent="0.2">
      <c r="A3370" s="180" t="s">
        <v>67</v>
      </c>
      <c r="B3370" s="180" t="s">
        <v>339</v>
      </c>
      <c r="C3370" s="180">
        <v>0</v>
      </c>
      <c r="D3370" s="180">
        <v>85500</v>
      </c>
      <c r="E3370" s="180"/>
      <c r="F3370" s="180"/>
      <c r="G3370" s="180"/>
      <c r="H3370" s="180"/>
    </row>
    <row r="3371" spans="1:8" x14ac:dyDescent="0.2">
      <c r="A3371" s="180" t="s">
        <v>67</v>
      </c>
      <c r="B3371" s="180" t="s">
        <v>340</v>
      </c>
      <c r="C3371" s="180">
        <v>75100</v>
      </c>
      <c r="D3371" s="180">
        <v>0</v>
      </c>
      <c r="E3371" s="180">
        <v>2000</v>
      </c>
      <c r="F3371" s="180"/>
      <c r="G3371" s="180"/>
      <c r="H3371" s="180"/>
    </row>
    <row r="3372" spans="1:8" x14ac:dyDescent="0.2">
      <c r="A3372" s="180" t="s">
        <v>67</v>
      </c>
      <c r="B3372" s="180" t="s">
        <v>341</v>
      </c>
      <c r="C3372" s="180">
        <v>0</v>
      </c>
      <c r="D3372" s="180">
        <v>0</v>
      </c>
      <c r="E3372" s="180">
        <v>0</v>
      </c>
      <c r="F3372" s="180"/>
      <c r="G3372" s="180"/>
      <c r="H3372" s="180"/>
    </row>
    <row r="3373" spans="1:8" x14ac:dyDescent="0.2">
      <c r="A3373" s="180" t="s">
        <v>67</v>
      </c>
      <c r="B3373" s="180" t="s">
        <v>342</v>
      </c>
      <c r="C3373" s="180">
        <v>2205103</v>
      </c>
      <c r="D3373" s="180"/>
      <c r="E3373" s="180"/>
      <c r="F3373" s="180"/>
      <c r="G3373" s="180"/>
      <c r="H3373" s="180"/>
    </row>
    <row r="3374" spans="1:8" x14ac:dyDescent="0.2">
      <c r="A3374" s="180" t="s">
        <v>67</v>
      </c>
      <c r="B3374" s="180" t="s">
        <v>343</v>
      </c>
      <c r="C3374" s="180">
        <v>9364</v>
      </c>
      <c r="D3374" s="180"/>
      <c r="E3374" s="180"/>
      <c r="F3374" s="180"/>
      <c r="G3374" s="180"/>
      <c r="H3374" s="180"/>
    </row>
    <row r="3375" spans="1:8" x14ac:dyDescent="0.2">
      <c r="A3375" s="180" t="s">
        <v>67</v>
      </c>
      <c r="B3375" s="180" t="s">
        <v>344</v>
      </c>
      <c r="C3375" s="180">
        <v>16150</v>
      </c>
      <c r="D3375" s="180"/>
      <c r="E3375" s="180">
        <v>13</v>
      </c>
      <c r="F3375" s="180"/>
      <c r="G3375" s="180"/>
      <c r="H3375" s="180"/>
    </row>
    <row r="3376" spans="1:8" x14ac:dyDescent="0.2">
      <c r="A3376" s="180" t="s">
        <v>67</v>
      </c>
      <c r="B3376" s="180" t="s">
        <v>475</v>
      </c>
      <c r="C3376" s="180">
        <v>6845</v>
      </c>
      <c r="D3376" s="180"/>
      <c r="E3376" s="180">
        <v>499</v>
      </c>
      <c r="F3376" s="180">
        <v>0</v>
      </c>
      <c r="G3376" s="180">
        <v>0</v>
      </c>
      <c r="H3376" s="180">
        <v>0</v>
      </c>
    </row>
    <row r="3377" spans="1:8" x14ac:dyDescent="0.2">
      <c r="A3377" s="180" t="s">
        <v>67</v>
      </c>
      <c r="B3377" s="180" t="s">
        <v>332</v>
      </c>
      <c r="C3377" s="180">
        <v>42500</v>
      </c>
      <c r="D3377" s="180"/>
      <c r="E3377" s="180"/>
      <c r="F3377" s="180"/>
      <c r="G3377" s="180"/>
      <c r="H3377" s="180"/>
    </row>
    <row r="3378" spans="1:8" x14ac:dyDescent="0.2">
      <c r="A3378" s="180" t="s">
        <v>67</v>
      </c>
      <c r="B3378" s="180" t="s">
        <v>407</v>
      </c>
      <c r="C3378" s="180">
        <v>62450</v>
      </c>
      <c r="D3378" s="180"/>
      <c r="E3378" s="180">
        <v>0</v>
      </c>
      <c r="F3378" s="180"/>
      <c r="G3378" s="180"/>
      <c r="H3378" s="180"/>
    </row>
    <row r="3379" spans="1:8" x14ac:dyDescent="0.2">
      <c r="A3379" s="180" t="s">
        <v>67</v>
      </c>
      <c r="B3379" s="180" t="s">
        <v>345</v>
      </c>
      <c r="C3379" s="180">
        <v>3875099</v>
      </c>
      <c r="D3379" s="180">
        <v>85800</v>
      </c>
      <c r="E3379" s="180">
        <v>88712</v>
      </c>
      <c r="F3379" s="180">
        <v>0</v>
      </c>
      <c r="G3379" s="180">
        <v>0</v>
      </c>
      <c r="H3379" s="180">
        <v>0</v>
      </c>
    </row>
    <row r="3380" spans="1:8" x14ac:dyDescent="0.2">
      <c r="A3380" s="180" t="s">
        <v>67</v>
      </c>
      <c r="B3380" s="180" t="s">
        <v>346</v>
      </c>
      <c r="C3380" s="180">
        <v>0</v>
      </c>
      <c r="D3380" s="180"/>
      <c r="E3380" s="180"/>
      <c r="F3380" s="180"/>
      <c r="G3380" s="180"/>
      <c r="H3380" s="180"/>
    </row>
    <row r="3381" spans="1:8" x14ac:dyDescent="0.2">
      <c r="A3381" s="180" t="s">
        <v>67</v>
      </c>
      <c r="B3381" s="180" t="s">
        <v>446</v>
      </c>
      <c r="C3381" s="180">
        <v>0</v>
      </c>
      <c r="D3381" s="180">
        <v>0</v>
      </c>
      <c r="E3381" s="180">
        <v>0</v>
      </c>
      <c r="F3381" s="180"/>
      <c r="G3381" s="180"/>
      <c r="H3381" s="180"/>
    </row>
    <row r="3382" spans="1:8" x14ac:dyDescent="0.2">
      <c r="A3382" s="180" t="s">
        <v>67</v>
      </c>
      <c r="B3382" s="180" t="s">
        <v>347</v>
      </c>
      <c r="C3382" s="180">
        <v>0</v>
      </c>
      <c r="D3382" s="180">
        <v>0</v>
      </c>
      <c r="E3382" s="180"/>
      <c r="F3382" s="180"/>
      <c r="G3382" s="180"/>
      <c r="H3382" s="180"/>
    </row>
    <row r="3383" spans="1:8" x14ac:dyDescent="0.2">
      <c r="A3383" s="180" t="s">
        <v>67</v>
      </c>
      <c r="B3383" s="180" t="s">
        <v>348</v>
      </c>
      <c r="C3383" s="180">
        <v>3875099</v>
      </c>
      <c r="D3383" s="180">
        <v>85800</v>
      </c>
      <c r="E3383" s="180">
        <v>88712</v>
      </c>
      <c r="F3383" s="180">
        <v>0</v>
      </c>
      <c r="G3383" s="180">
        <v>0</v>
      </c>
      <c r="H3383" s="180">
        <v>0</v>
      </c>
    </row>
    <row r="3384" spans="1:8" x14ac:dyDescent="0.2">
      <c r="A3384" s="180" t="s">
        <v>67</v>
      </c>
      <c r="B3384" s="180" t="s">
        <v>349</v>
      </c>
      <c r="C3384" s="180">
        <v>680199.81000000052</v>
      </c>
      <c r="D3384" s="180">
        <v>18330.790000000008</v>
      </c>
      <c r="E3384" s="180">
        <v>47014.040000000037</v>
      </c>
      <c r="F3384" s="180">
        <v>0</v>
      </c>
      <c r="G3384" s="180">
        <v>0</v>
      </c>
      <c r="H3384" s="180">
        <v>0</v>
      </c>
    </row>
    <row r="3385" spans="1:8" x14ac:dyDescent="0.2">
      <c r="A3385" s="180" t="s">
        <v>67</v>
      </c>
      <c r="B3385" s="180" t="s">
        <v>350</v>
      </c>
      <c r="C3385" s="180">
        <v>4555298.8100000005</v>
      </c>
      <c r="D3385" s="180">
        <v>104130.79</v>
      </c>
      <c r="E3385" s="180">
        <v>135726.04000000004</v>
      </c>
      <c r="F3385" s="180">
        <v>0</v>
      </c>
      <c r="G3385" s="180">
        <v>0</v>
      </c>
      <c r="H3385" s="180">
        <v>0</v>
      </c>
    </row>
    <row r="3386" spans="1:8" x14ac:dyDescent="0.2">
      <c r="A3386" s="180" t="s">
        <v>67</v>
      </c>
      <c r="B3386" s="180" t="s">
        <v>376</v>
      </c>
      <c r="C3386" s="180"/>
      <c r="D3386" s="180"/>
      <c r="E3386" s="180"/>
      <c r="F3386" s="180"/>
      <c r="G3386" s="180"/>
      <c r="H3386" s="180"/>
    </row>
    <row r="3387" spans="1:8" x14ac:dyDescent="0.2">
      <c r="A3387" s="180" t="s">
        <v>67</v>
      </c>
      <c r="B3387" s="180" t="s">
        <v>377</v>
      </c>
      <c r="C3387" s="180">
        <v>2719635</v>
      </c>
      <c r="D3387" s="180">
        <v>102500</v>
      </c>
      <c r="E3387" s="180">
        <v>25100</v>
      </c>
      <c r="F3387" s="180"/>
      <c r="G3387" s="180"/>
      <c r="H3387" s="180"/>
    </row>
    <row r="3388" spans="1:8" x14ac:dyDescent="0.2">
      <c r="A3388" s="180" t="s">
        <v>67</v>
      </c>
      <c r="B3388" s="180" t="s">
        <v>352</v>
      </c>
      <c r="C3388" s="180">
        <v>73600</v>
      </c>
      <c r="D3388" s="180">
        <v>0</v>
      </c>
      <c r="E3388" s="180">
        <v>0</v>
      </c>
      <c r="F3388" s="180"/>
      <c r="G3388" s="180"/>
      <c r="H3388" s="180"/>
    </row>
    <row r="3389" spans="1:8" x14ac:dyDescent="0.2">
      <c r="A3389" s="180" t="s">
        <v>67</v>
      </c>
      <c r="B3389" s="180" t="s">
        <v>353</v>
      </c>
      <c r="C3389" s="180">
        <v>125720</v>
      </c>
      <c r="D3389" s="180">
        <v>0</v>
      </c>
      <c r="E3389" s="180">
        <v>500</v>
      </c>
      <c r="F3389" s="180"/>
      <c r="G3389" s="180"/>
      <c r="H3389" s="180"/>
    </row>
    <row r="3390" spans="1:8" x14ac:dyDescent="0.2">
      <c r="A3390" s="180" t="s">
        <v>67</v>
      </c>
      <c r="B3390" s="180" t="s">
        <v>354</v>
      </c>
      <c r="C3390" s="180">
        <v>107800</v>
      </c>
      <c r="D3390" s="180">
        <v>0</v>
      </c>
      <c r="E3390" s="180">
        <v>1350</v>
      </c>
      <c r="F3390" s="180"/>
      <c r="G3390" s="180"/>
      <c r="H3390" s="180"/>
    </row>
    <row r="3391" spans="1:8" x14ac:dyDescent="0.2">
      <c r="A3391" s="180" t="s">
        <v>67</v>
      </c>
      <c r="B3391" s="180" t="s">
        <v>408</v>
      </c>
      <c r="C3391" s="180">
        <v>251400</v>
      </c>
      <c r="D3391" s="180">
        <v>0</v>
      </c>
      <c r="E3391" s="180">
        <v>2180</v>
      </c>
      <c r="F3391" s="180"/>
      <c r="G3391" s="180"/>
      <c r="H3391" s="180"/>
    </row>
    <row r="3392" spans="1:8" x14ac:dyDescent="0.2">
      <c r="A3392" s="180" t="s">
        <v>67</v>
      </c>
      <c r="B3392" s="180" t="s">
        <v>423</v>
      </c>
      <c r="C3392" s="180">
        <v>115300</v>
      </c>
      <c r="D3392" s="180">
        <v>0</v>
      </c>
      <c r="E3392" s="180">
        <v>257</v>
      </c>
      <c r="F3392" s="180"/>
      <c r="G3392" s="180"/>
      <c r="H3392" s="180"/>
    </row>
    <row r="3393" spans="1:8" x14ac:dyDescent="0.2">
      <c r="A3393" s="180" t="s">
        <v>67</v>
      </c>
      <c r="B3393" s="180" t="s">
        <v>355</v>
      </c>
      <c r="C3393" s="180">
        <v>222100</v>
      </c>
      <c r="D3393" s="180">
        <v>0</v>
      </c>
      <c r="E3393" s="180">
        <v>52500</v>
      </c>
      <c r="F3393" s="180"/>
      <c r="G3393" s="180"/>
      <c r="H3393" s="180"/>
    </row>
    <row r="3394" spans="1:8" x14ac:dyDescent="0.2">
      <c r="A3394" s="180" t="s">
        <v>67</v>
      </c>
      <c r="B3394" s="180" t="s">
        <v>356</v>
      </c>
      <c r="C3394" s="180">
        <v>89060</v>
      </c>
      <c r="D3394" s="180">
        <v>0</v>
      </c>
      <c r="E3394" s="180">
        <v>12500</v>
      </c>
      <c r="F3394" s="180"/>
      <c r="G3394" s="180"/>
      <c r="H3394" s="180"/>
    </row>
    <row r="3395" spans="1:8" x14ac:dyDescent="0.2">
      <c r="A3395" s="180" t="s">
        <v>67</v>
      </c>
      <c r="B3395" s="180" t="s">
        <v>409</v>
      </c>
      <c r="C3395" s="180"/>
      <c r="D3395" s="180"/>
      <c r="E3395" s="180"/>
      <c r="F3395" s="180"/>
      <c r="G3395" s="180"/>
      <c r="H3395" s="180"/>
    </row>
    <row r="3396" spans="1:8" x14ac:dyDescent="0.2">
      <c r="A3396" s="180" t="s">
        <v>67</v>
      </c>
      <c r="B3396" s="180" t="s">
        <v>378</v>
      </c>
      <c r="C3396" s="180">
        <v>0</v>
      </c>
      <c r="D3396" s="180"/>
      <c r="E3396" s="180">
        <v>3350</v>
      </c>
      <c r="F3396" s="180"/>
      <c r="G3396" s="180"/>
      <c r="H3396" s="180"/>
    </row>
    <row r="3397" spans="1:8" x14ac:dyDescent="0.2">
      <c r="A3397" s="180" t="s">
        <v>67</v>
      </c>
      <c r="B3397" s="180" t="s">
        <v>360</v>
      </c>
      <c r="C3397" s="180"/>
      <c r="D3397" s="180"/>
      <c r="E3397" s="180">
        <v>0</v>
      </c>
      <c r="F3397" s="180"/>
      <c r="G3397" s="180"/>
      <c r="H3397" s="180"/>
    </row>
    <row r="3398" spans="1:8" x14ac:dyDescent="0.2">
      <c r="A3398" s="180" t="s">
        <v>67</v>
      </c>
      <c r="B3398" s="180" t="s">
        <v>379</v>
      </c>
      <c r="C3398" s="180"/>
      <c r="D3398" s="180"/>
      <c r="E3398" s="180"/>
      <c r="F3398" s="180"/>
      <c r="G3398" s="180"/>
      <c r="H3398" s="180"/>
    </row>
    <row r="3399" spans="1:8" x14ac:dyDescent="0.2">
      <c r="A3399" s="180" t="s">
        <v>67</v>
      </c>
      <c r="B3399" s="180" t="s">
        <v>362</v>
      </c>
      <c r="C3399" s="180">
        <v>164150</v>
      </c>
      <c r="D3399" s="180"/>
      <c r="E3399" s="180"/>
      <c r="F3399" s="180"/>
      <c r="G3399" s="180"/>
      <c r="H3399" s="180"/>
    </row>
    <row r="3400" spans="1:8" x14ac:dyDescent="0.2">
      <c r="A3400" s="180" t="s">
        <v>67</v>
      </c>
      <c r="B3400" s="180" t="s">
        <v>365</v>
      </c>
      <c r="C3400" s="180">
        <v>3868765</v>
      </c>
      <c r="D3400" s="180">
        <v>102500</v>
      </c>
      <c r="E3400" s="180">
        <v>97737</v>
      </c>
      <c r="F3400" s="180">
        <v>0</v>
      </c>
      <c r="G3400" s="180">
        <v>0</v>
      </c>
      <c r="H3400" s="180">
        <v>0</v>
      </c>
    </row>
    <row r="3401" spans="1:8" x14ac:dyDescent="0.2">
      <c r="A3401" s="180" t="s">
        <v>67</v>
      </c>
      <c r="B3401" s="180" t="s">
        <v>447</v>
      </c>
      <c r="C3401" s="180"/>
      <c r="D3401" s="180">
        <v>0</v>
      </c>
      <c r="E3401" s="180">
        <v>0</v>
      </c>
      <c r="F3401" s="180"/>
      <c r="G3401" s="180"/>
      <c r="H3401" s="180"/>
    </row>
    <row r="3402" spans="1:8" x14ac:dyDescent="0.2">
      <c r="A3402" s="180" t="s">
        <v>67</v>
      </c>
      <c r="B3402" s="180" t="s">
        <v>366</v>
      </c>
      <c r="C3402" s="180">
        <v>3868765</v>
      </c>
      <c r="D3402" s="180">
        <v>102500</v>
      </c>
      <c r="E3402" s="180">
        <v>97737</v>
      </c>
      <c r="F3402" s="180">
        <v>0</v>
      </c>
      <c r="G3402" s="180">
        <v>0</v>
      </c>
      <c r="H3402" s="180">
        <v>0</v>
      </c>
    </row>
    <row r="3403" spans="1:8" x14ac:dyDescent="0.2">
      <c r="A3403" s="180" t="s">
        <v>67</v>
      </c>
      <c r="B3403" s="180" t="s">
        <v>367</v>
      </c>
      <c r="C3403" s="180">
        <v>686533.81000000052</v>
      </c>
      <c r="D3403" s="180">
        <v>1630.7900000000079</v>
      </c>
      <c r="E3403" s="180">
        <v>37989.040000000037</v>
      </c>
      <c r="F3403" s="180">
        <v>0</v>
      </c>
      <c r="G3403" s="180">
        <v>0</v>
      </c>
      <c r="H3403" s="180">
        <v>0</v>
      </c>
    </row>
    <row r="3404" spans="1:8" x14ac:dyDescent="0.2">
      <c r="A3404" s="180" t="s">
        <v>67</v>
      </c>
      <c r="B3404" s="180" t="s">
        <v>368</v>
      </c>
      <c r="C3404" s="180">
        <v>4555298.8100000005</v>
      </c>
      <c r="D3404" s="180">
        <v>104130.79</v>
      </c>
      <c r="E3404" s="180">
        <v>135726.04000000004</v>
      </c>
      <c r="F3404" s="180">
        <v>0</v>
      </c>
      <c r="G3404" s="180">
        <v>0</v>
      </c>
      <c r="H3404" s="180">
        <v>0</v>
      </c>
    </row>
    <row r="3405" spans="1:8" x14ac:dyDescent="0.2">
      <c r="A3405" s="180" t="s">
        <v>68</v>
      </c>
      <c r="B3405" s="180" t="s">
        <v>333</v>
      </c>
      <c r="C3405" s="180">
        <v>2098669</v>
      </c>
      <c r="D3405" s="180"/>
      <c r="E3405" s="180">
        <v>0</v>
      </c>
      <c r="F3405" s="180">
        <v>0</v>
      </c>
      <c r="G3405" s="180">
        <v>0</v>
      </c>
      <c r="H3405" s="180">
        <v>0</v>
      </c>
    </row>
    <row r="3406" spans="1:8" x14ac:dyDescent="0.2">
      <c r="A3406" s="180" t="s">
        <v>68</v>
      </c>
      <c r="B3406" s="180" t="s">
        <v>334</v>
      </c>
      <c r="C3406" s="180">
        <v>147715</v>
      </c>
      <c r="D3406" s="180"/>
      <c r="E3406" s="180">
        <v>0</v>
      </c>
      <c r="F3406" s="180">
        <v>0</v>
      </c>
      <c r="G3406" s="180">
        <v>0</v>
      </c>
      <c r="H3406" s="180">
        <v>0</v>
      </c>
    </row>
    <row r="3407" spans="1:8" x14ac:dyDescent="0.2">
      <c r="A3407" s="180" t="s">
        <v>68</v>
      </c>
      <c r="B3407" s="180" t="s">
        <v>335</v>
      </c>
      <c r="C3407" s="180">
        <v>21436</v>
      </c>
      <c r="D3407" s="180"/>
      <c r="E3407" s="180"/>
      <c r="F3407" s="180"/>
      <c r="G3407" s="180"/>
      <c r="H3407" s="180"/>
    </row>
    <row r="3408" spans="1:8" x14ac:dyDescent="0.2">
      <c r="A3408" s="180" t="s">
        <v>68</v>
      </c>
      <c r="B3408" s="180" t="s">
        <v>336</v>
      </c>
      <c r="C3408" s="180">
        <v>63128</v>
      </c>
      <c r="D3408" s="180"/>
      <c r="E3408" s="180"/>
      <c r="F3408" s="180"/>
      <c r="G3408" s="180"/>
      <c r="H3408" s="180"/>
    </row>
    <row r="3409" spans="1:8" x14ac:dyDescent="0.2">
      <c r="A3409" s="180" t="s">
        <v>68</v>
      </c>
      <c r="B3409" s="180" t="s">
        <v>337</v>
      </c>
      <c r="C3409" s="180">
        <v>5442</v>
      </c>
      <c r="D3409" s="180">
        <v>50</v>
      </c>
      <c r="E3409" s="180">
        <v>1000</v>
      </c>
      <c r="F3409" s="180"/>
      <c r="G3409" s="180"/>
      <c r="H3409" s="180"/>
    </row>
    <row r="3410" spans="1:8" x14ac:dyDescent="0.2">
      <c r="A3410" s="180" t="s">
        <v>68</v>
      </c>
      <c r="B3410" s="180" t="s">
        <v>338</v>
      </c>
      <c r="C3410" s="180"/>
      <c r="D3410" s="180"/>
      <c r="E3410" s="180"/>
      <c r="F3410" s="180"/>
      <c r="G3410" s="180"/>
      <c r="H3410" s="180"/>
    </row>
    <row r="3411" spans="1:8" x14ac:dyDescent="0.2">
      <c r="A3411" s="180" t="s">
        <v>68</v>
      </c>
      <c r="B3411" s="180" t="s">
        <v>339</v>
      </c>
      <c r="C3411" s="180">
        <v>3000</v>
      </c>
      <c r="D3411" s="180">
        <v>89000</v>
      </c>
      <c r="E3411" s="180"/>
      <c r="F3411" s="180"/>
      <c r="G3411" s="180"/>
      <c r="H3411" s="180"/>
    </row>
    <row r="3412" spans="1:8" x14ac:dyDescent="0.2">
      <c r="A3412" s="180" t="s">
        <v>68</v>
      </c>
      <c r="B3412" s="180" t="s">
        <v>340</v>
      </c>
      <c r="C3412" s="180">
        <v>58787</v>
      </c>
      <c r="D3412" s="180">
        <v>8800</v>
      </c>
      <c r="E3412" s="180"/>
      <c r="F3412" s="180"/>
      <c r="G3412" s="180"/>
      <c r="H3412" s="180"/>
    </row>
    <row r="3413" spans="1:8" x14ac:dyDescent="0.2">
      <c r="A3413" s="180" t="s">
        <v>68</v>
      </c>
      <c r="B3413" s="180" t="s">
        <v>341</v>
      </c>
      <c r="C3413" s="180">
        <v>0</v>
      </c>
      <c r="D3413" s="180"/>
      <c r="E3413" s="180"/>
      <c r="F3413" s="180"/>
      <c r="G3413" s="180"/>
      <c r="H3413" s="180"/>
    </row>
    <row r="3414" spans="1:8" x14ac:dyDescent="0.2">
      <c r="A3414" s="180" t="s">
        <v>68</v>
      </c>
      <c r="B3414" s="180" t="s">
        <v>342</v>
      </c>
      <c r="C3414" s="180">
        <v>1293327</v>
      </c>
      <c r="D3414" s="180"/>
      <c r="E3414" s="180"/>
      <c r="F3414" s="180"/>
      <c r="G3414" s="180"/>
      <c r="H3414" s="180"/>
    </row>
    <row r="3415" spans="1:8" x14ac:dyDescent="0.2">
      <c r="A3415" s="180" t="s">
        <v>68</v>
      </c>
      <c r="B3415" s="180" t="s">
        <v>343</v>
      </c>
      <c r="C3415" s="180">
        <v>3759</v>
      </c>
      <c r="D3415" s="180"/>
      <c r="E3415" s="180"/>
      <c r="F3415" s="180"/>
      <c r="G3415" s="180"/>
      <c r="H3415" s="180"/>
    </row>
    <row r="3416" spans="1:8" x14ac:dyDescent="0.2">
      <c r="A3416" s="180" t="s">
        <v>68</v>
      </c>
      <c r="B3416" s="180" t="s">
        <v>344</v>
      </c>
      <c r="C3416" s="180">
        <v>52786</v>
      </c>
      <c r="D3416" s="180"/>
      <c r="E3416" s="180"/>
      <c r="F3416" s="180"/>
      <c r="G3416" s="180"/>
      <c r="H3416" s="180"/>
    </row>
    <row r="3417" spans="1:8" x14ac:dyDescent="0.2">
      <c r="A3417" s="180" t="s">
        <v>68</v>
      </c>
      <c r="B3417" s="180" t="s">
        <v>475</v>
      </c>
      <c r="C3417" s="180">
        <v>13680</v>
      </c>
      <c r="D3417" s="180"/>
      <c r="E3417" s="180">
        <v>0</v>
      </c>
      <c r="F3417" s="180">
        <v>0</v>
      </c>
      <c r="G3417" s="180">
        <v>0</v>
      </c>
      <c r="H3417" s="180">
        <v>0</v>
      </c>
    </row>
    <row r="3418" spans="1:8" x14ac:dyDescent="0.2">
      <c r="A3418" s="180" t="s">
        <v>68</v>
      </c>
      <c r="B3418" s="180" t="s">
        <v>332</v>
      </c>
      <c r="C3418" s="180">
        <v>73364</v>
      </c>
      <c r="D3418" s="180"/>
      <c r="E3418" s="180"/>
      <c r="F3418" s="180"/>
      <c r="G3418" s="180"/>
      <c r="H3418" s="180"/>
    </row>
    <row r="3419" spans="1:8" x14ac:dyDescent="0.2">
      <c r="A3419" s="180" t="s">
        <v>68</v>
      </c>
      <c r="B3419" s="180" t="s">
        <v>407</v>
      </c>
      <c r="C3419" s="180">
        <v>120000</v>
      </c>
      <c r="D3419" s="180"/>
      <c r="E3419" s="180"/>
      <c r="F3419" s="180"/>
      <c r="G3419" s="180"/>
      <c r="H3419" s="180"/>
    </row>
    <row r="3420" spans="1:8" x14ac:dyDescent="0.2">
      <c r="A3420" s="180" t="s">
        <v>68</v>
      </c>
      <c r="B3420" s="180" t="s">
        <v>345</v>
      </c>
      <c r="C3420" s="180">
        <v>3955093</v>
      </c>
      <c r="D3420" s="180">
        <v>97850</v>
      </c>
      <c r="E3420" s="180">
        <v>1000</v>
      </c>
      <c r="F3420" s="180">
        <v>0</v>
      </c>
      <c r="G3420" s="180">
        <v>0</v>
      </c>
      <c r="H3420" s="180">
        <v>0</v>
      </c>
    </row>
    <row r="3421" spans="1:8" x14ac:dyDescent="0.2">
      <c r="A3421" s="180" t="s">
        <v>68</v>
      </c>
      <c r="B3421" s="180" t="s">
        <v>346</v>
      </c>
      <c r="C3421" s="180">
        <v>0</v>
      </c>
      <c r="D3421" s="180"/>
      <c r="E3421" s="180"/>
      <c r="F3421" s="180"/>
      <c r="G3421" s="180"/>
      <c r="H3421" s="180"/>
    </row>
    <row r="3422" spans="1:8" x14ac:dyDescent="0.2">
      <c r="A3422" s="180" t="s">
        <v>68</v>
      </c>
      <c r="B3422" s="180" t="s">
        <v>446</v>
      </c>
      <c r="C3422" s="180"/>
      <c r="D3422" s="180"/>
      <c r="E3422" s="180"/>
      <c r="F3422" s="180"/>
      <c r="G3422" s="180"/>
      <c r="H3422" s="180"/>
    </row>
    <row r="3423" spans="1:8" x14ac:dyDescent="0.2">
      <c r="A3423" s="180" t="s">
        <v>68</v>
      </c>
      <c r="B3423" s="180" t="s">
        <v>347</v>
      </c>
      <c r="C3423" s="180"/>
      <c r="D3423" s="180"/>
      <c r="E3423" s="180"/>
      <c r="F3423" s="180"/>
      <c r="G3423" s="180"/>
      <c r="H3423" s="180"/>
    </row>
    <row r="3424" spans="1:8" x14ac:dyDescent="0.2">
      <c r="A3424" s="180" t="s">
        <v>68</v>
      </c>
      <c r="B3424" s="180" t="s">
        <v>348</v>
      </c>
      <c r="C3424" s="180">
        <v>3955093</v>
      </c>
      <c r="D3424" s="180">
        <v>97850</v>
      </c>
      <c r="E3424" s="180">
        <v>1000</v>
      </c>
      <c r="F3424" s="180">
        <v>0</v>
      </c>
      <c r="G3424" s="180">
        <v>0</v>
      </c>
      <c r="H3424" s="180">
        <v>0</v>
      </c>
    </row>
    <row r="3425" spans="1:8" x14ac:dyDescent="0.2">
      <c r="A3425" s="180" t="s">
        <v>68</v>
      </c>
      <c r="B3425" s="180" t="s">
        <v>349</v>
      </c>
      <c r="C3425" s="180">
        <v>841049.21000000101</v>
      </c>
      <c r="D3425" s="180">
        <v>3229.6199999999808</v>
      </c>
      <c r="E3425" s="180">
        <v>608242.89999999991</v>
      </c>
      <c r="F3425" s="180">
        <v>0</v>
      </c>
      <c r="G3425" s="180">
        <v>0</v>
      </c>
      <c r="H3425" s="180">
        <v>0</v>
      </c>
    </row>
    <row r="3426" spans="1:8" x14ac:dyDescent="0.2">
      <c r="A3426" s="180" t="s">
        <v>68</v>
      </c>
      <c r="B3426" s="180" t="s">
        <v>350</v>
      </c>
      <c r="C3426" s="180">
        <v>4796142.2100000009</v>
      </c>
      <c r="D3426" s="180">
        <v>101079.61999999998</v>
      </c>
      <c r="E3426" s="180">
        <v>609242.89999999991</v>
      </c>
      <c r="F3426" s="180">
        <v>0</v>
      </c>
      <c r="G3426" s="180">
        <v>0</v>
      </c>
      <c r="H3426" s="180">
        <v>0</v>
      </c>
    </row>
    <row r="3427" spans="1:8" x14ac:dyDescent="0.2">
      <c r="A3427" s="180" t="s">
        <v>68</v>
      </c>
      <c r="B3427" s="180" t="s">
        <v>376</v>
      </c>
      <c r="C3427" s="180"/>
      <c r="D3427" s="180"/>
      <c r="E3427" s="180"/>
      <c r="F3427" s="180"/>
      <c r="G3427" s="180"/>
      <c r="H3427" s="180"/>
    </row>
    <row r="3428" spans="1:8" x14ac:dyDescent="0.2">
      <c r="A3428" s="180" t="s">
        <v>68</v>
      </c>
      <c r="B3428" s="180" t="s">
        <v>377</v>
      </c>
      <c r="C3428" s="180">
        <v>3394086</v>
      </c>
      <c r="D3428" s="180">
        <v>100000</v>
      </c>
      <c r="E3428" s="180">
        <v>30000</v>
      </c>
      <c r="F3428" s="180"/>
      <c r="G3428" s="180"/>
      <c r="H3428" s="180"/>
    </row>
    <row r="3429" spans="1:8" x14ac:dyDescent="0.2">
      <c r="A3429" s="180" t="s">
        <v>68</v>
      </c>
      <c r="B3429" s="180" t="s">
        <v>352</v>
      </c>
      <c r="C3429" s="180">
        <v>46000</v>
      </c>
      <c r="D3429" s="180"/>
      <c r="E3429" s="180"/>
      <c r="F3429" s="180"/>
      <c r="G3429" s="180"/>
      <c r="H3429" s="180"/>
    </row>
    <row r="3430" spans="1:8" x14ac:dyDescent="0.2">
      <c r="A3430" s="180" t="s">
        <v>68</v>
      </c>
      <c r="B3430" s="180" t="s">
        <v>353</v>
      </c>
      <c r="C3430" s="180">
        <v>68255</v>
      </c>
      <c r="D3430" s="180"/>
      <c r="E3430" s="180"/>
      <c r="F3430" s="180"/>
      <c r="G3430" s="180"/>
      <c r="H3430" s="180"/>
    </row>
    <row r="3431" spans="1:8" x14ac:dyDescent="0.2">
      <c r="A3431" s="180" t="s">
        <v>68</v>
      </c>
      <c r="B3431" s="180" t="s">
        <v>354</v>
      </c>
      <c r="C3431" s="180">
        <v>47500</v>
      </c>
      <c r="D3431" s="180"/>
      <c r="E3431" s="180"/>
      <c r="F3431" s="180"/>
      <c r="G3431" s="180"/>
      <c r="H3431" s="180"/>
    </row>
    <row r="3432" spans="1:8" x14ac:dyDescent="0.2">
      <c r="A3432" s="180" t="s">
        <v>68</v>
      </c>
      <c r="B3432" s="180" t="s">
        <v>408</v>
      </c>
      <c r="C3432" s="180">
        <v>250000</v>
      </c>
      <c r="D3432" s="180"/>
      <c r="E3432" s="180"/>
      <c r="F3432" s="180"/>
      <c r="G3432" s="180"/>
      <c r="H3432" s="180"/>
    </row>
    <row r="3433" spans="1:8" x14ac:dyDescent="0.2">
      <c r="A3433" s="180" t="s">
        <v>68</v>
      </c>
      <c r="B3433" s="180" t="s">
        <v>423</v>
      </c>
      <c r="C3433" s="180">
        <v>115000</v>
      </c>
      <c r="D3433" s="180"/>
      <c r="E3433" s="180">
        <v>4500</v>
      </c>
      <c r="F3433" s="180"/>
      <c r="G3433" s="180"/>
      <c r="H3433" s="180"/>
    </row>
    <row r="3434" spans="1:8" x14ac:dyDescent="0.2">
      <c r="A3434" s="180" t="s">
        <v>68</v>
      </c>
      <c r="B3434" s="180" t="s">
        <v>355</v>
      </c>
      <c r="C3434" s="180">
        <v>284186</v>
      </c>
      <c r="D3434" s="180"/>
      <c r="E3434" s="180">
        <v>67422</v>
      </c>
      <c r="F3434" s="180"/>
      <c r="G3434" s="180"/>
      <c r="H3434" s="180"/>
    </row>
    <row r="3435" spans="1:8" x14ac:dyDescent="0.2">
      <c r="A3435" s="180" t="s">
        <v>68</v>
      </c>
      <c r="B3435" s="180" t="s">
        <v>356</v>
      </c>
      <c r="C3435" s="180">
        <v>182000</v>
      </c>
      <c r="D3435" s="180"/>
      <c r="E3435" s="180"/>
      <c r="F3435" s="180"/>
      <c r="G3435" s="180"/>
      <c r="H3435" s="180"/>
    </row>
    <row r="3436" spans="1:8" x14ac:dyDescent="0.2">
      <c r="A3436" s="180" t="s">
        <v>68</v>
      </c>
      <c r="B3436" s="180" t="s">
        <v>409</v>
      </c>
      <c r="C3436" s="180"/>
      <c r="D3436" s="180"/>
      <c r="E3436" s="180"/>
      <c r="F3436" s="180"/>
      <c r="G3436" s="180"/>
      <c r="H3436" s="180"/>
    </row>
    <row r="3437" spans="1:8" x14ac:dyDescent="0.2">
      <c r="A3437" s="180" t="s">
        <v>68</v>
      </c>
      <c r="B3437" s="180" t="s">
        <v>378</v>
      </c>
      <c r="C3437" s="180">
        <v>0</v>
      </c>
      <c r="D3437" s="180"/>
      <c r="E3437" s="180"/>
      <c r="F3437" s="180"/>
      <c r="G3437" s="180"/>
      <c r="H3437" s="180"/>
    </row>
    <row r="3438" spans="1:8" x14ac:dyDescent="0.2">
      <c r="A3438" s="180" t="s">
        <v>68</v>
      </c>
      <c r="B3438" s="180" t="s">
        <v>360</v>
      </c>
      <c r="C3438" s="180"/>
      <c r="D3438" s="180"/>
      <c r="E3438" s="180"/>
      <c r="F3438" s="180"/>
      <c r="G3438" s="180"/>
      <c r="H3438" s="180"/>
    </row>
    <row r="3439" spans="1:8" x14ac:dyDescent="0.2">
      <c r="A3439" s="180" t="s">
        <v>68</v>
      </c>
      <c r="B3439" s="180" t="s">
        <v>379</v>
      </c>
      <c r="C3439" s="180"/>
      <c r="D3439" s="180"/>
      <c r="E3439" s="180"/>
      <c r="F3439" s="180"/>
      <c r="G3439" s="180"/>
      <c r="H3439" s="180"/>
    </row>
    <row r="3440" spans="1:8" x14ac:dyDescent="0.2">
      <c r="A3440" s="180" t="s">
        <v>68</v>
      </c>
      <c r="B3440" s="180" t="s">
        <v>362</v>
      </c>
      <c r="C3440" s="180">
        <v>170965</v>
      </c>
      <c r="D3440" s="180"/>
      <c r="E3440" s="180"/>
      <c r="F3440" s="180"/>
      <c r="G3440" s="180"/>
      <c r="H3440" s="180"/>
    </row>
    <row r="3441" spans="1:8" x14ac:dyDescent="0.2">
      <c r="A3441" s="180" t="s">
        <v>68</v>
      </c>
      <c r="B3441" s="180" t="s">
        <v>365</v>
      </c>
      <c r="C3441" s="180">
        <v>4557992</v>
      </c>
      <c r="D3441" s="180">
        <v>100000</v>
      </c>
      <c r="E3441" s="180">
        <v>101922</v>
      </c>
      <c r="F3441" s="180">
        <v>0</v>
      </c>
      <c r="G3441" s="180">
        <v>0</v>
      </c>
      <c r="H3441" s="180">
        <v>0</v>
      </c>
    </row>
    <row r="3442" spans="1:8" x14ac:dyDescent="0.2">
      <c r="A3442" s="180" t="s">
        <v>68</v>
      </c>
      <c r="B3442" s="180" t="s">
        <v>447</v>
      </c>
      <c r="C3442" s="180"/>
      <c r="D3442" s="180"/>
      <c r="E3442" s="180"/>
      <c r="F3442" s="180"/>
      <c r="G3442" s="180"/>
      <c r="H3442" s="180"/>
    </row>
    <row r="3443" spans="1:8" x14ac:dyDescent="0.2">
      <c r="A3443" s="180" t="s">
        <v>68</v>
      </c>
      <c r="B3443" s="180" t="s">
        <v>366</v>
      </c>
      <c r="C3443" s="180">
        <v>4557992</v>
      </c>
      <c r="D3443" s="180">
        <v>100000</v>
      </c>
      <c r="E3443" s="180">
        <v>101922</v>
      </c>
      <c r="F3443" s="180">
        <v>0</v>
      </c>
      <c r="G3443" s="180">
        <v>0</v>
      </c>
      <c r="H3443" s="180">
        <v>0</v>
      </c>
    </row>
    <row r="3444" spans="1:8" x14ac:dyDescent="0.2">
      <c r="A3444" s="180" t="s">
        <v>68</v>
      </c>
      <c r="B3444" s="180" t="s">
        <v>367</v>
      </c>
      <c r="C3444" s="180">
        <v>238150.21000000089</v>
      </c>
      <c r="D3444" s="180">
        <v>1079.6199999999808</v>
      </c>
      <c r="E3444" s="180">
        <v>507320.89999999991</v>
      </c>
      <c r="F3444" s="180">
        <v>0</v>
      </c>
      <c r="G3444" s="180">
        <v>0</v>
      </c>
      <c r="H3444" s="180">
        <v>0</v>
      </c>
    </row>
    <row r="3445" spans="1:8" x14ac:dyDescent="0.2">
      <c r="A3445" s="180" t="s">
        <v>68</v>
      </c>
      <c r="B3445" s="180" t="s">
        <v>368</v>
      </c>
      <c r="C3445" s="180">
        <v>4796142.2100000009</v>
      </c>
      <c r="D3445" s="180">
        <v>101079.61999999998</v>
      </c>
      <c r="E3445" s="180">
        <v>609242.89999999991</v>
      </c>
      <c r="F3445" s="180">
        <v>0</v>
      </c>
      <c r="G3445" s="180">
        <v>0</v>
      </c>
      <c r="H3445" s="180">
        <v>0</v>
      </c>
    </row>
    <row r="3446" spans="1:8" x14ac:dyDescent="0.2">
      <c r="A3446" s="180" t="s">
        <v>69</v>
      </c>
      <c r="B3446" s="180" t="s">
        <v>333</v>
      </c>
      <c r="C3446" s="180">
        <v>12365700</v>
      </c>
      <c r="D3446" s="180"/>
      <c r="E3446" s="180">
        <v>689420</v>
      </c>
      <c r="F3446" s="180">
        <v>0</v>
      </c>
      <c r="G3446" s="180">
        <v>26476</v>
      </c>
      <c r="H3446" s="180">
        <v>0</v>
      </c>
    </row>
    <row r="3447" spans="1:8" x14ac:dyDescent="0.2">
      <c r="A3447" s="180" t="s">
        <v>69</v>
      </c>
      <c r="B3447" s="180" t="s">
        <v>334</v>
      </c>
      <c r="C3447" s="180">
        <v>187722</v>
      </c>
      <c r="D3447" s="180"/>
      <c r="E3447" s="180">
        <v>10580</v>
      </c>
      <c r="F3447" s="180">
        <v>0</v>
      </c>
      <c r="G3447" s="180">
        <v>562</v>
      </c>
      <c r="H3447" s="180">
        <v>0</v>
      </c>
    </row>
    <row r="3448" spans="1:8" x14ac:dyDescent="0.2">
      <c r="A3448" s="180" t="s">
        <v>69</v>
      </c>
      <c r="B3448" s="180" t="s">
        <v>335</v>
      </c>
      <c r="C3448" s="180">
        <v>617150</v>
      </c>
      <c r="D3448" s="180"/>
      <c r="E3448" s="180"/>
      <c r="F3448" s="180"/>
      <c r="G3448" s="180"/>
      <c r="H3448" s="180"/>
    </row>
    <row r="3449" spans="1:8" x14ac:dyDescent="0.2">
      <c r="A3449" s="180" t="s">
        <v>69</v>
      </c>
      <c r="B3449" s="180" t="s">
        <v>336</v>
      </c>
      <c r="C3449" s="180">
        <v>2427491</v>
      </c>
      <c r="D3449" s="180">
        <v>0</v>
      </c>
      <c r="E3449" s="180"/>
      <c r="F3449" s="180"/>
      <c r="G3449" s="180"/>
      <c r="H3449" s="180"/>
    </row>
    <row r="3450" spans="1:8" x14ac:dyDescent="0.2">
      <c r="A3450" s="180" t="s">
        <v>69</v>
      </c>
      <c r="B3450" s="180" t="s">
        <v>337</v>
      </c>
      <c r="C3450" s="180">
        <v>24</v>
      </c>
      <c r="D3450" s="180">
        <v>3667</v>
      </c>
      <c r="E3450" s="180">
        <v>7253</v>
      </c>
      <c r="F3450" s="180">
        <v>0</v>
      </c>
      <c r="G3450" s="180">
        <v>997</v>
      </c>
      <c r="H3450" s="180">
        <v>0</v>
      </c>
    </row>
    <row r="3451" spans="1:8" x14ac:dyDescent="0.2">
      <c r="A3451" s="180" t="s">
        <v>69</v>
      </c>
      <c r="B3451" s="180" t="s">
        <v>338</v>
      </c>
      <c r="C3451" s="180"/>
      <c r="D3451" s="180"/>
      <c r="E3451" s="180"/>
      <c r="F3451" s="180"/>
      <c r="G3451" s="180"/>
      <c r="H3451" s="180"/>
    </row>
    <row r="3452" spans="1:8" x14ac:dyDescent="0.2">
      <c r="A3452" s="180" t="s">
        <v>69</v>
      </c>
      <c r="B3452" s="180" t="s">
        <v>339</v>
      </c>
      <c r="C3452" s="180">
        <v>0</v>
      </c>
      <c r="D3452" s="180">
        <v>315000</v>
      </c>
      <c r="E3452" s="180"/>
      <c r="F3452" s="180"/>
      <c r="G3452" s="180"/>
      <c r="H3452" s="180"/>
    </row>
    <row r="3453" spans="1:8" x14ac:dyDescent="0.2">
      <c r="A3453" s="180" t="s">
        <v>69</v>
      </c>
      <c r="B3453" s="180" t="s">
        <v>340</v>
      </c>
      <c r="C3453" s="180">
        <v>417929</v>
      </c>
      <c r="D3453" s="180">
        <v>51060</v>
      </c>
      <c r="E3453" s="180">
        <v>38658</v>
      </c>
      <c r="F3453" s="180">
        <v>0</v>
      </c>
      <c r="G3453" s="180">
        <v>63042</v>
      </c>
      <c r="H3453" s="180">
        <v>0</v>
      </c>
    </row>
    <row r="3454" spans="1:8" x14ac:dyDescent="0.2">
      <c r="A3454" s="180" t="s">
        <v>69</v>
      </c>
      <c r="B3454" s="180" t="s">
        <v>341</v>
      </c>
      <c r="C3454" s="180">
        <v>0</v>
      </c>
      <c r="D3454" s="180">
        <v>0</v>
      </c>
      <c r="E3454" s="180">
        <v>0</v>
      </c>
      <c r="F3454" s="180">
        <v>0</v>
      </c>
      <c r="G3454" s="180">
        <v>0</v>
      </c>
      <c r="H3454" s="180">
        <v>0</v>
      </c>
    </row>
    <row r="3455" spans="1:8" x14ac:dyDescent="0.2">
      <c r="A3455" s="180" t="s">
        <v>69</v>
      </c>
      <c r="B3455" s="180" t="s">
        <v>342</v>
      </c>
      <c r="C3455" s="180">
        <v>13948706</v>
      </c>
      <c r="D3455" s="180"/>
      <c r="E3455" s="180"/>
      <c r="F3455" s="180"/>
      <c r="G3455" s="180"/>
      <c r="H3455" s="180"/>
    </row>
    <row r="3456" spans="1:8" x14ac:dyDescent="0.2">
      <c r="A3456" s="180" t="s">
        <v>69</v>
      </c>
      <c r="B3456" s="180" t="s">
        <v>343</v>
      </c>
      <c r="C3456" s="180">
        <v>0</v>
      </c>
      <c r="D3456" s="180"/>
      <c r="E3456" s="180"/>
      <c r="F3456" s="180"/>
      <c r="G3456" s="180"/>
      <c r="H3456" s="180"/>
    </row>
    <row r="3457" spans="1:8" x14ac:dyDescent="0.2">
      <c r="A3457" s="180" t="s">
        <v>69</v>
      </c>
      <c r="B3457" s="180" t="s">
        <v>344</v>
      </c>
      <c r="C3457" s="180">
        <v>51461</v>
      </c>
      <c r="D3457" s="180"/>
      <c r="E3457" s="180">
        <v>90</v>
      </c>
      <c r="F3457" s="180">
        <v>0</v>
      </c>
      <c r="G3457" s="180">
        <v>1195</v>
      </c>
      <c r="H3457" s="180">
        <v>0</v>
      </c>
    </row>
    <row r="3458" spans="1:8" x14ac:dyDescent="0.2">
      <c r="A3458" s="180" t="s">
        <v>69</v>
      </c>
      <c r="B3458" s="180" t="s">
        <v>475</v>
      </c>
      <c r="C3458" s="180">
        <v>705897</v>
      </c>
      <c r="D3458" s="180"/>
      <c r="E3458" s="180">
        <v>39634</v>
      </c>
      <c r="F3458" s="180">
        <v>0</v>
      </c>
      <c r="G3458" s="180">
        <v>12511</v>
      </c>
      <c r="H3458" s="180">
        <v>0</v>
      </c>
    </row>
    <row r="3459" spans="1:8" x14ac:dyDescent="0.2">
      <c r="A3459" s="180" t="s">
        <v>69</v>
      </c>
      <c r="B3459" s="180" t="s">
        <v>332</v>
      </c>
      <c r="C3459" s="180">
        <v>182477</v>
      </c>
      <c r="D3459" s="180"/>
      <c r="E3459" s="180"/>
      <c r="F3459" s="180"/>
      <c r="G3459" s="180"/>
      <c r="H3459" s="180"/>
    </row>
    <row r="3460" spans="1:8" x14ac:dyDescent="0.2">
      <c r="A3460" s="180" t="s">
        <v>69</v>
      </c>
      <c r="B3460" s="180" t="s">
        <v>407</v>
      </c>
      <c r="C3460" s="180">
        <v>873630</v>
      </c>
      <c r="D3460" s="180"/>
      <c r="E3460" s="180">
        <v>0</v>
      </c>
      <c r="F3460" s="180">
        <v>0</v>
      </c>
      <c r="G3460" s="180">
        <v>0</v>
      </c>
      <c r="H3460" s="180">
        <v>0</v>
      </c>
    </row>
    <row r="3461" spans="1:8" x14ac:dyDescent="0.2">
      <c r="A3461" s="180" t="s">
        <v>69</v>
      </c>
      <c r="B3461" s="180" t="s">
        <v>345</v>
      </c>
      <c r="C3461" s="180">
        <v>31778187</v>
      </c>
      <c r="D3461" s="180">
        <v>369727</v>
      </c>
      <c r="E3461" s="180">
        <v>785635</v>
      </c>
      <c r="F3461" s="180">
        <v>0</v>
      </c>
      <c r="G3461" s="180">
        <v>104783</v>
      </c>
      <c r="H3461" s="180">
        <v>0</v>
      </c>
    </row>
    <row r="3462" spans="1:8" x14ac:dyDescent="0.2">
      <c r="A3462" s="180" t="s">
        <v>69</v>
      </c>
      <c r="B3462" s="180" t="s">
        <v>346</v>
      </c>
      <c r="C3462" s="180">
        <v>0</v>
      </c>
      <c r="D3462" s="180"/>
      <c r="E3462" s="180"/>
      <c r="F3462" s="180"/>
      <c r="G3462" s="180"/>
      <c r="H3462" s="180"/>
    </row>
    <row r="3463" spans="1:8" x14ac:dyDescent="0.2">
      <c r="A3463" s="180" t="s">
        <v>69</v>
      </c>
      <c r="B3463" s="180" t="s">
        <v>446</v>
      </c>
      <c r="C3463" s="180">
        <v>0</v>
      </c>
      <c r="D3463" s="180">
        <v>0</v>
      </c>
      <c r="E3463" s="180">
        <v>0</v>
      </c>
      <c r="F3463" s="180">
        <v>0</v>
      </c>
      <c r="G3463" s="180">
        <v>0</v>
      </c>
      <c r="H3463" s="180">
        <v>0</v>
      </c>
    </row>
    <row r="3464" spans="1:8" x14ac:dyDescent="0.2">
      <c r="A3464" s="180" t="s">
        <v>69</v>
      </c>
      <c r="B3464" s="180" t="s">
        <v>347</v>
      </c>
      <c r="C3464" s="180">
        <v>42413</v>
      </c>
      <c r="D3464" s="180">
        <v>0</v>
      </c>
      <c r="E3464" s="180"/>
      <c r="F3464" s="180">
        <v>0</v>
      </c>
      <c r="G3464" s="180">
        <v>0</v>
      </c>
      <c r="H3464" s="180">
        <v>0</v>
      </c>
    </row>
    <row r="3465" spans="1:8" x14ac:dyDescent="0.2">
      <c r="A3465" s="180" t="s">
        <v>69</v>
      </c>
      <c r="B3465" s="180" t="s">
        <v>348</v>
      </c>
      <c r="C3465" s="180">
        <v>31820600</v>
      </c>
      <c r="D3465" s="180">
        <v>369727</v>
      </c>
      <c r="E3465" s="180">
        <v>785635</v>
      </c>
      <c r="F3465" s="180">
        <v>0</v>
      </c>
      <c r="G3465" s="180">
        <v>104783</v>
      </c>
      <c r="H3465" s="180">
        <v>0</v>
      </c>
    </row>
    <row r="3466" spans="1:8" x14ac:dyDescent="0.2">
      <c r="A3466" s="180" t="s">
        <v>69</v>
      </c>
      <c r="B3466" s="180" t="s">
        <v>349</v>
      </c>
      <c r="C3466" s="180">
        <v>2132740.8500000052</v>
      </c>
      <c r="D3466" s="180">
        <v>226721.91999999993</v>
      </c>
      <c r="E3466" s="180">
        <v>237400.53000000003</v>
      </c>
      <c r="F3466" s="180">
        <v>0</v>
      </c>
      <c r="G3466" s="180">
        <v>130447</v>
      </c>
      <c r="H3466" s="180">
        <v>0</v>
      </c>
    </row>
    <row r="3467" spans="1:8" x14ac:dyDescent="0.2">
      <c r="A3467" s="180" t="s">
        <v>69</v>
      </c>
      <c r="B3467" s="180" t="s">
        <v>350</v>
      </c>
      <c r="C3467" s="180">
        <v>33953340.850000009</v>
      </c>
      <c r="D3467" s="180">
        <v>596448.91999999993</v>
      </c>
      <c r="E3467" s="180">
        <v>1023035.53</v>
      </c>
      <c r="F3467" s="180">
        <v>0</v>
      </c>
      <c r="G3467" s="180">
        <v>235230</v>
      </c>
      <c r="H3467" s="180">
        <v>0</v>
      </c>
    </row>
    <row r="3468" spans="1:8" x14ac:dyDescent="0.2">
      <c r="A3468" s="180" t="s">
        <v>69</v>
      </c>
      <c r="B3468" s="180" t="s">
        <v>376</v>
      </c>
      <c r="C3468" s="180"/>
      <c r="D3468" s="180"/>
      <c r="E3468" s="180"/>
      <c r="F3468" s="180"/>
      <c r="G3468" s="180"/>
      <c r="H3468" s="180"/>
    </row>
    <row r="3469" spans="1:8" x14ac:dyDescent="0.2">
      <c r="A3469" s="180" t="s">
        <v>69</v>
      </c>
      <c r="B3469" s="180" t="s">
        <v>377</v>
      </c>
      <c r="C3469" s="180">
        <v>20122445</v>
      </c>
      <c r="D3469" s="180">
        <v>368029</v>
      </c>
      <c r="E3469" s="180">
        <v>81933</v>
      </c>
      <c r="F3469" s="180">
        <v>0</v>
      </c>
      <c r="G3469" s="180">
        <v>0</v>
      </c>
      <c r="H3469" s="180">
        <v>0</v>
      </c>
    </row>
    <row r="3470" spans="1:8" x14ac:dyDescent="0.2">
      <c r="A3470" s="180" t="s">
        <v>69</v>
      </c>
      <c r="B3470" s="180" t="s">
        <v>352</v>
      </c>
      <c r="C3470" s="180">
        <v>921282</v>
      </c>
      <c r="D3470" s="180">
        <v>0</v>
      </c>
      <c r="E3470" s="180">
        <v>0</v>
      </c>
      <c r="F3470" s="180">
        <v>0</v>
      </c>
      <c r="G3470" s="180">
        <v>0</v>
      </c>
      <c r="H3470" s="180">
        <v>0</v>
      </c>
    </row>
    <row r="3471" spans="1:8" x14ac:dyDescent="0.2">
      <c r="A3471" s="180" t="s">
        <v>69</v>
      </c>
      <c r="B3471" s="180" t="s">
        <v>353</v>
      </c>
      <c r="C3471" s="180">
        <v>2328981</v>
      </c>
      <c r="D3471" s="180">
        <v>1257</v>
      </c>
      <c r="E3471" s="180">
        <v>0</v>
      </c>
      <c r="F3471" s="180">
        <v>0</v>
      </c>
      <c r="G3471" s="180">
        <v>37938</v>
      </c>
      <c r="H3471" s="180">
        <v>0</v>
      </c>
    </row>
    <row r="3472" spans="1:8" x14ac:dyDescent="0.2">
      <c r="A3472" s="180" t="s">
        <v>69</v>
      </c>
      <c r="B3472" s="180" t="s">
        <v>354</v>
      </c>
      <c r="C3472" s="180">
        <v>1028509</v>
      </c>
      <c r="D3472" s="180">
        <v>0</v>
      </c>
      <c r="E3472" s="180">
        <v>393700</v>
      </c>
      <c r="F3472" s="180">
        <v>0</v>
      </c>
      <c r="G3472" s="180">
        <v>0</v>
      </c>
      <c r="H3472" s="180">
        <v>0</v>
      </c>
    </row>
    <row r="3473" spans="1:8" x14ac:dyDescent="0.2">
      <c r="A3473" s="180" t="s">
        <v>69</v>
      </c>
      <c r="B3473" s="180" t="s">
        <v>408</v>
      </c>
      <c r="C3473" s="180">
        <v>2009009</v>
      </c>
      <c r="D3473" s="180">
        <v>0</v>
      </c>
      <c r="E3473" s="180">
        <v>0</v>
      </c>
      <c r="F3473" s="180">
        <v>0</v>
      </c>
      <c r="G3473" s="180">
        <v>62414</v>
      </c>
      <c r="H3473" s="180">
        <v>0</v>
      </c>
    </row>
    <row r="3474" spans="1:8" x14ac:dyDescent="0.2">
      <c r="A3474" s="180" t="s">
        <v>69</v>
      </c>
      <c r="B3474" s="180" t="s">
        <v>423</v>
      </c>
      <c r="C3474" s="180">
        <v>345294</v>
      </c>
      <c r="D3474" s="180">
        <v>0</v>
      </c>
      <c r="E3474" s="180">
        <v>0</v>
      </c>
      <c r="F3474" s="180">
        <v>0</v>
      </c>
      <c r="G3474" s="180">
        <v>118</v>
      </c>
      <c r="H3474" s="180">
        <v>0</v>
      </c>
    </row>
    <row r="3475" spans="1:8" x14ac:dyDescent="0.2">
      <c r="A3475" s="180" t="s">
        <v>69</v>
      </c>
      <c r="B3475" s="180" t="s">
        <v>355</v>
      </c>
      <c r="C3475" s="180">
        <v>3074351</v>
      </c>
      <c r="D3475" s="180">
        <v>397</v>
      </c>
      <c r="E3475" s="180">
        <v>160136</v>
      </c>
      <c r="F3475" s="180">
        <v>0</v>
      </c>
      <c r="G3475" s="180">
        <v>0</v>
      </c>
      <c r="H3475" s="180">
        <v>0</v>
      </c>
    </row>
    <row r="3476" spans="1:8" x14ac:dyDescent="0.2">
      <c r="A3476" s="180" t="s">
        <v>69</v>
      </c>
      <c r="B3476" s="180" t="s">
        <v>356</v>
      </c>
      <c r="C3476" s="180">
        <v>1206531</v>
      </c>
      <c r="D3476" s="180">
        <v>0</v>
      </c>
      <c r="E3476" s="180">
        <v>54292</v>
      </c>
      <c r="F3476" s="180">
        <v>0</v>
      </c>
      <c r="G3476" s="180"/>
      <c r="H3476" s="180">
        <v>0</v>
      </c>
    </row>
    <row r="3477" spans="1:8" x14ac:dyDescent="0.2">
      <c r="A3477" s="180" t="s">
        <v>69</v>
      </c>
      <c r="B3477" s="180" t="s">
        <v>409</v>
      </c>
      <c r="C3477" s="180"/>
      <c r="D3477" s="180"/>
      <c r="E3477" s="180"/>
      <c r="F3477" s="180"/>
      <c r="G3477" s="180"/>
      <c r="H3477" s="180">
        <v>0</v>
      </c>
    </row>
    <row r="3478" spans="1:8" x14ac:dyDescent="0.2">
      <c r="A3478" s="180" t="s">
        <v>69</v>
      </c>
      <c r="B3478" s="180" t="s">
        <v>378</v>
      </c>
      <c r="C3478" s="180">
        <v>0</v>
      </c>
      <c r="D3478" s="180"/>
      <c r="E3478" s="180">
        <v>7322</v>
      </c>
      <c r="F3478" s="180">
        <v>0</v>
      </c>
      <c r="G3478" s="180">
        <v>0</v>
      </c>
      <c r="H3478" s="180">
        <v>0</v>
      </c>
    </row>
    <row r="3479" spans="1:8" x14ac:dyDescent="0.2">
      <c r="A3479" s="180" t="s">
        <v>69</v>
      </c>
      <c r="B3479" s="180" t="s">
        <v>360</v>
      </c>
      <c r="C3479" s="180"/>
      <c r="D3479" s="180"/>
      <c r="E3479" s="180">
        <v>0</v>
      </c>
      <c r="F3479" s="180">
        <v>0</v>
      </c>
      <c r="G3479" s="180"/>
      <c r="H3479" s="180">
        <v>0</v>
      </c>
    </row>
    <row r="3480" spans="1:8" x14ac:dyDescent="0.2">
      <c r="A3480" s="180" t="s">
        <v>69</v>
      </c>
      <c r="B3480" s="180" t="s">
        <v>379</v>
      </c>
      <c r="C3480" s="180"/>
      <c r="D3480" s="180"/>
      <c r="E3480" s="180"/>
      <c r="F3480" s="180"/>
      <c r="G3480" s="180"/>
      <c r="H3480" s="180"/>
    </row>
    <row r="3481" spans="1:8" x14ac:dyDescent="0.2">
      <c r="A3481" s="180" t="s">
        <v>69</v>
      </c>
      <c r="B3481" s="180" t="s">
        <v>362</v>
      </c>
      <c r="C3481" s="180">
        <v>1112583</v>
      </c>
      <c r="D3481" s="180"/>
      <c r="E3481" s="180"/>
      <c r="F3481" s="180"/>
      <c r="G3481" s="180"/>
      <c r="H3481" s="180"/>
    </row>
    <row r="3482" spans="1:8" x14ac:dyDescent="0.2">
      <c r="A3482" s="180" t="s">
        <v>69</v>
      </c>
      <c r="B3482" s="180" t="s">
        <v>365</v>
      </c>
      <c r="C3482" s="180">
        <v>32148985</v>
      </c>
      <c r="D3482" s="180">
        <v>369683</v>
      </c>
      <c r="E3482" s="180">
        <v>697383</v>
      </c>
      <c r="F3482" s="180">
        <v>0</v>
      </c>
      <c r="G3482" s="180">
        <v>100470</v>
      </c>
      <c r="H3482" s="180">
        <v>0</v>
      </c>
    </row>
    <row r="3483" spans="1:8" x14ac:dyDescent="0.2">
      <c r="A3483" s="180" t="s">
        <v>69</v>
      </c>
      <c r="B3483" s="180" t="s">
        <v>447</v>
      </c>
      <c r="C3483" s="180">
        <v>0</v>
      </c>
      <c r="D3483" s="180">
        <v>0</v>
      </c>
      <c r="E3483" s="180">
        <v>0</v>
      </c>
      <c r="F3483" s="180">
        <v>0</v>
      </c>
      <c r="G3483" s="180">
        <v>0</v>
      </c>
      <c r="H3483" s="180">
        <v>0</v>
      </c>
    </row>
    <row r="3484" spans="1:8" x14ac:dyDescent="0.2">
      <c r="A3484" s="180" t="s">
        <v>69</v>
      </c>
      <c r="B3484" s="180" t="s">
        <v>366</v>
      </c>
      <c r="C3484" s="180">
        <v>32148985</v>
      </c>
      <c r="D3484" s="180">
        <v>369683</v>
      </c>
      <c r="E3484" s="180">
        <v>697383</v>
      </c>
      <c r="F3484" s="180">
        <v>0</v>
      </c>
      <c r="G3484" s="180">
        <v>100470</v>
      </c>
      <c r="H3484" s="180">
        <v>0</v>
      </c>
    </row>
    <row r="3485" spans="1:8" x14ac:dyDescent="0.2">
      <c r="A3485" s="180" t="s">
        <v>69</v>
      </c>
      <c r="B3485" s="180" t="s">
        <v>367</v>
      </c>
      <c r="C3485" s="180">
        <v>1804355.8500000087</v>
      </c>
      <c r="D3485" s="180">
        <v>226765.91999999993</v>
      </c>
      <c r="E3485" s="180">
        <v>325652.53000000003</v>
      </c>
      <c r="F3485" s="180">
        <v>0</v>
      </c>
      <c r="G3485" s="180">
        <v>134760</v>
      </c>
      <c r="H3485" s="180">
        <v>0</v>
      </c>
    </row>
    <row r="3486" spans="1:8" x14ac:dyDescent="0.2">
      <c r="A3486" s="180" t="s">
        <v>69</v>
      </c>
      <c r="B3486" s="180" t="s">
        <v>368</v>
      </c>
      <c r="C3486" s="180">
        <v>33953340.850000009</v>
      </c>
      <c r="D3486" s="180">
        <v>596448.91999999993</v>
      </c>
      <c r="E3486" s="180">
        <v>1023035.53</v>
      </c>
      <c r="F3486" s="180">
        <v>0</v>
      </c>
      <c r="G3486" s="180">
        <v>235230</v>
      </c>
      <c r="H3486" s="180">
        <v>0</v>
      </c>
    </row>
    <row r="3487" spans="1:8" x14ac:dyDescent="0.2">
      <c r="A3487" s="180" t="s">
        <v>70</v>
      </c>
      <c r="B3487" s="180" t="s">
        <v>333</v>
      </c>
      <c r="C3487" s="180">
        <v>5762413</v>
      </c>
      <c r="D3487" s="180"/>
      <c r="E3487" s="180">
        <v>1360516</v>
      </c>
      <c r="F3487" s="180">
        <v>0</v>
      </c>
      <c r="G3487" s="180">
        <v>0</v>
      </c>
      <c r="H3487" s="180">
        <v>0</v>
      </c>
    </row>
    <row r="3488" spans="1:8" x14ac:dyDescent="0.2">
      <c r="A3488" s="180" t="s">
        <v>70</v>
      </c>
      <c r="B3488" s="180" t="s">
        <v>334</v>
      </c>
      <c r="C3488" s="180">
        <v>479306</v>
      </c>
      <c r="D3488" s="180"/>
      <c r="E3488" s="180">
        <v>113484</v>
      </c>
      <c r="F3488" s="180">
        <v>0</v>
      </c>
      <c r="G3488" s="180">
        <v>0</v>
      </c>
      <c r="H3488" s="180">
        <v>0</v>
      </c>
    </row>
    <row r="3489" spans="1:8" x14ac:dyDescent="0.2">
      <c r="A3489" s="180" t="s">
        <v>70</v>
      </c>
      <c r="B3489" s="180" t="s">
        <v>335</v>
      </c>
      <c r="C3489" s="180">
        <v>542020</v>
      </c>
      <c r="D3489" s="180"/>
      <c r="E3489" s="180"/>
      <c r="F3489" s="180"/>
      <c r="G3489" s="180"/>
      <c r="H3489" s="180"/>
    </row>
    <row r="3490" spans="1:8" x14ac:dyDescent="0.2">
      <c r="A3490" s="180" t="s">
        <v>70</v>
      </c>
      <c r="B3490" s="180" t="s">
        <v>336</v>
      </c>
      <c r="C3490" s="180">
        <v>1928293</v>
      </c>
      <c r="D3490" s="180">
        <v>0</v>
      </c>
      <c r="E3490" s="180"/>
      <c r="F3490" s="180"/>
      <c r="G3490" s="180"/>
      <c r="H3490" s="180"/>
    </row>
    <row r="3491" spans="1:8" x14ac:dyDescent="0.2">
      <c r="A3491" s="180" t="s">
        <v>70</v>
      </c>
      <c r="B3491" s="180" t="s">
        <v>337</v>
      </c>
      <c r="C3491" s="180">
        <v>28560</v>
      </c>
      <c r="D3491" s="180">
        <v>4569</v>
      </c>
      <c r="E3491" s="180">
        <v>11165</v>
      </c>
      <c r="F3491" s="180">
        <v>0</v>
      </c>
      <c r="G3491" s="180">
        <v>0</v>
      </c>
      <c r="H3491" s="180">
        <v>0</v>
      </c>
    </row>
    <row r="3492" spans="1:8" x14ac:dyDescent="0.2">
      <c r="A3492" s="180" t="s">
        <v>70</v>
      </c>
      <c r="B3492" s="180" t="s">
        <v>338</v>
      </c>
      <c r="C3492" s="180"/>
      <c r="D3492" s="180"/>
      <c r="E3492" s="180"/>
      <c r="F3492" s="180"/>
      <c r="G3492" s="180"/>
      <c r="H3492" s="180"/>
    </row>
    <row r="3493" spans="1:8" x14ac:dyDescent="0.2">
      <c r="A3493" s="180" t="s">
        <v>70</v>
      </c>
      <c r="B3493" s="180" t="s">
        <v>339</v>
      </c>
      <c r="C3493" s="180">
        <v>7040</v>
      </c>
      <c r="D3493" s="180">
        <v>540626</v>
      </c>
      <c r="E3493" s="180"/>
      <c r="F3493" s="180"/>
      <c r="G3493" s="180"/>
      <c r="H3493" s="180"/>
    </row>
    <row r="3494" spans="1:8" x14ac:dyDescent="0.2">
      <c r="A3494" s="180" t="s">
        <v>70</v>
      </c>
      <c r="B3494" s="180" t="s">
        <v>340</v>
      </c>
      <c r="C3494" s="180">
        <v>198247</v>
      </c>
      <c r="D3494" s="180">
        <v>1827</v>
      </c>
      <c r="E3494" s="180">
        <v>320</v>
      </c>
      <c r="F3494" s="180">
        <v>0</v>
      </c>
      <c r="G3494" s="180">
        <v>0</v>
      </c>
      <c r="H3494" s="180">
        <v>0</v>
      </c>
    </row>
    <row r="3495" spans="1:8" x14ac:dyDescent="0.2">
      <c r="A3495" s="180" t="s">
        <v>70</v>
      </c>
      <c r="B3495" s="180" t="s">
        <v>341</v>
      </c>
      <c r="C3495" s="180">
        <v>0</v>
      </c>
      <c r="D3495" s="180">
        <v>0</v>
      </c>
      <c r="E3495" s="180">
        <v>0</v>
      </c>
      <c r="F3495" s="180">
        <v>0</v>
      </c>
      <c r="G3495" s="180">
        <v>0</v>
      </c>
      <c r="H3495" s="180">
        <v>0</v>
      </c>
    </row>
    <row r="3496" spans="1:8" x14ac:dyDescent="0.2">
      <c r="A3496" s="180" t="s">
        <v>70</v>
      </c>
      <c r="B3496" s="180" t="s">
        <v>342</v>
      </c>
      <c r="C3496" s="180">
        <v>5948221</v>
      </c>
      <c r="D3496" s="180"/>
      <c r="E3496" s="180"/>
      <c r="F3496" s="180"/>
      <c r="G3496" s="180"/>
      <c r="H3496" s="180"/>
    </row>
    <row r="3497" spans="1:8" x14ac:dyDescent="0.2">
      <c r="A3497" s="180" t="s">
        <v>70</v>
      </c>
      <c r="B3497" s="180" t="s">
        <v>343</v>
      </c>
      <c r="C3497" s="180">
        <v>0</v>
      </c>
      <c r="D3497" s="180"/>
      <c r="E3497" s="180"/>
      <c r="F3497" s="180"/>
      <c r="G3497" s="180"/>
      <c r="H3497" s="180"/>
    </row>
    <row r="3498" spans="1:8" x14ac:dyDescent="0.2">
      <c r="A3498" s="180" t="s">
        <v>70</v>
      </c>
      <c r="B3498" s="180" t="s">
        <v>344</v>
      </c>
      <c r="C3498" s="180">
        <v>51085</v>
      </c>
      <c r="D3498" s="180"/>
      <c r="E3498" s="180">
        <v>61</v>
      </c>
      <c r="F3498" s="180">
        <v>0</v>
      </c>
      <c r="G3498" s="180">
        <v>0</v>
      </c>
      <c r="H3498" s="180">
        <v>0</v>
      </c>
    </row>
    <row r="3499" spans="1:8" x14ac:dyDescent="0.2">
      <c r="A3499" s="180" t="s">
        <v>70</v>
      </c>
      <c r="B3499" s="180" t="s">
        <v>475</v>
      </c>
      <c r="C3499" s="180">
        <v>146078</v>
      </c>
      <c r="D3499" s="180"/>
      <c r="E3499" s="180">
        <v>34586</v>
      </c>
      <c r="F3499" s="180">
        <v>0</v>
      </c>
      <c r="G3499" s="180">
        <v>0</v>
      </c>
      <c r="H3499" s="180">
        <v>0</v>
      </c>
    </row>
    <row r="3500" spans="1:8" x14ac:dyDescent="0.2">
      <c r="A3500" s="180" t="s">
        <v>70</v>
      </c>
      <c r="B3500" s="180" t="s">
        <v>332</v>
      </c>
      <c r="C3500" s="180">
        <v>164631</v>
      </c>
      <c r="D3500" s="180"/>
      <c r="E3500" s="180"/>
      <c r="F3500" s="180"/>
      <c r="G3500" s="180"/>
      <c r="H3500" s="180"/>
    </row>
    <row r="3501" spans="1:8" x14ac:dyDescent="0.2">
      <c r="A3501" s="180" t="s">
        <v>70</v>
      </c>
      <c r="B3501" s="180" t="s">
        <v>407</v>
      </c>
      <c r="C3501" s="180">
        <v>368468</v>
      </c>
      <c r="D3501" s="180"/>
      <c r="E3501" s="180">
        <v>0</v>
      </c>
      <c r="F3501" s="180">
        <v>0</v>
      </c>
      <c r="G3501" s="180">
        <v>0</v>
      </c>
      <c r="H3501" s="180">
        <v>0</v>
      </c>
    </row>
    <row r="3502" spans="1:8" x14ac:dyDescent="0.2">
      <c r="A3502" s="180" t="s">
        <v>70</v>
      </c>
      <c r="B3502" s="180" t="s">
        <v>345</v>
      </c>
      <c r="C3502" s="180">
        <v>15624362</v>
      </c>
      <c r="D3502" s="180">
        <v>547022</v>
      </c>
      <c r="E3502" s="180">
        <v>1520132</v>
      </c>
      <c r="F3502" s="180">
        <v>0</v>
      </c>
      <c r="G3502" s="180">
        <v>0</v>
      </c>
      <c r="H3502" s="180">
        <v>0</v>
      </c>
    </row>
    <row r="3503" spans="1:8" x14ac:dyDescent="0.2">
      <c r="A3503" s="180" t="s">
        <v>70</v>
      </c>
      <c r="B3503" s="180" t="s">
        <v>346</v>
      </c>
      <c r="C3503" s="180">
        <v>0</v>
      </c>
      <c r="D3503" s="180"/>
      <c r="E3503" s="180"/>
      <c r="F3503" s="180"/>
      <c r="G3503" s="180"/>
      <c r="H3503" s="180"/>
    </row>
    <row r="3504" spans="1:8" x14ac:dyDescent="0.2">
      <c r="A3504" s="180" t="s">
        <v>70</v>
      </c>
      <c r="B3504" s="180" t="s">
        <v>446</v>
      </c>
      <c r="C3504" s="180">
        <v>25375</v>
      </c>
      <c r="D3504" s="180">
        <v>0</v>
      </c>
      <c r="E3504" s="180">
        <v>0</v>
      </c>
      <c r="F3504" s="180">
        <v>0</v>
      </c>
      <c r="G3504" s="180">
        <v>0</v>
      </c>
      <c r="H3504" s="180">
        <v>0</v>
      </c>
    </row>
    <row r="3505" spans="1:8" x14ac:dyDescent="0.2">
      <c r="A3505" s="180" t="s">
        <v>70</v>
      </c>
      <c r="B3505" s="180" t="s">
        <v>347</v>
      </c>
      <c r="C3505" s="180">
        <v>10658</v>
      </c>
      <c r="D3505" s="180">
        <v>0</v>
      </c>
      <c r="E3505" s="180"/>
      <c r="F3505" s="180">
        <v>0</v>
      </c>
      <c r="G3505" s="180">
        <v>0</v>
      </c>
      <c r="H3505" s="180">
        <v>0</v>
      </c>
    </row>
    <row r="3506" spans="1:8" x14ac:dyDescent="0.2">
      <c r="A3506" s="180" t="s">
        <v>70</v>
      </c>
      <c r="B3506" s="180" t="s">
        <v>348</v>
      </c>
      <c r="C3506" s="180">
        <v>15660395</v>
      </c>
      <c r="D3506" s="180">
        <v>547022</v>
      </c>
      <c r="E3506" s="180">
        <v>1520132</v>
      </c>
      <c r="F3506" s="180">
        <v>0</v>
      </c>
      <c r="G3506" s="180">
        <v>0</v>
      </c>
      <c r="H3506" s="180">
        <v>0</v>
      </c>
    </row>
    <row r="3507" spans="1:8" x14ac:dyDescent="0.2">
      <c r="A3507" s="180" t="s">
        <v>70</v>
      </c>
      <c r="B3507" s="180" t="s">
        <v>349</v>
      </c>
      <c r="C3507" s="180">
        <v>4189802.9400000018</v>
      </c>
      <c r="D3507" s="180">
        <v>408952.6399999999</v>
      </c>
      <c r="E3507" s="180">
        <v>1054807.4899999998</v>
      </c>
      <c r="F3507" s="180">
        <v>0</v>
      </c>
      <c r="G3507" s="180">
        <v>0</v>
      </c>
      <c r="H3507" s="180">
        <v>0</v>
      </c>
    </row>
    <row r="3508" spans="1:8" x14ac:dyDescent="0.2">
      <c r="A3508" s="180" t="s">
        <v>70</v>
      </c>
      <c r="B3508" s="180" t="s">
        <v>350</v>
      </c>
      <c r="C3508" s="180">
        <v>19850197.940000001</v>
      </c>
      <c r="D3508" s="180">
        <v>955974.64</v>
      </c>
      <c r="E3508" s="180">
        <v>2574939.4900000002</v>
      </c>
      <c r="F3508" s="180">
        <v>0</v>
      </c>
      <c r="G3508" s="180">
        <v>0</v>
      </c>
      <c r="H3508" s="180">
        <v>0</v>
      </c>
    </row>
    <row r="3509" spans="1:8" x14ac:dyDescent="0.2">
      <c r="A3509" s="180" t="s">
        <v>70</v>
      </c>
      <c r="B3509" s="180" t="s">
        <v>376</v>
      </c>
      <c r="C3509" s="180"/>
      <c r="D3509" s="180"/>
      <c r="E3509" s="180"/>
      <c r="F3509" s="180"/>
      <c r="G3509" s="180"/>
      <c r="H3509" s="180"/>
    </row>
    <row r="3510" spans="1:8" x14ac:dyDescent="0.2">
      <c r="A3510" s="180" t="s">
        <v>70</v>
      </c>
      <c r="B3510" s="180" t="s">
        <v>377</v>
      </c>
      <c r="C3510" s="180">
        <v>10849322</v>
      </c>
      <c r="D3510" s="180">
        <v>537841</v>
      </c>
      <c r="E3510" s="180">
        <v>684090</v>
      </c>
      <c r="F3510" s="180">
        <v>0</v>
      </c>
      <c r="G3510" s="180">
        <v>0</v>
      </c>
      <c r="H3510" s="180">
        <v>0</v>
      </c>
    </row>
    <row r="3511" spans="1:8" x14ac:dyDescent="0.2">
      <c r="A3511" s="180" t="s">
        <v>70</v>
      </c>
      <c r="B3511" s="180" t="s">
        <v>352</v>
      </c>
      <c r="C3511" s="180">
        <v>420306</v>
      </c>
      <c r="D3511" s="180">
        <v>0</v>
      </c>
      <c r="E3511" s="180">
        <v>0</v>
      </c>
      <c r="F3511" s="180">
        <v>0</v>
      </c>
      <c r="G3511" s="180">
        <v>0</v>
      </c>
      <c r="H3511" s="180">
        <v>0</v>
      </c>
    </row>
    <row r="3512" spans="1:8" x14ac:dyDescent="0.2">
      <c r="A3512" s="180" t="s">
        <v>70</v>
      </c>
      <c r="B3512" s="180" t="s">
        <v>353</v>
      </c>
      <c r="C3512" s="180">
        <v>835841</v>
      </c>
      <c r="D3512" s="180">
        <v>0</v>
      </c>
      <c r="E3512" s="180">
        <v>0</v>
      </c>
      <c r="F3512" s="180">
        <v>0</v>
      </c>
      <c r="G3512" s="180">
        <v>0</v>
      </c>
      <c r="H3512" s="180">
        <v>0</v>
      </c>
    </row>
    <row r="3513" spans="1:8" x14ac:dyDescent="0.2">
      <c r="A3513" s="180" t="s">
        <v>70</v>
      </c>
      <c r="B3513" s="180" t="s">
        <v>354</v>
      </c>
      <c r="C3513" s="180">
        <v>476943</v>
      </c>
      <c r="D3513" s="180">
        <v>0</v>
      </c>
      <c r="E3513" s="180">
        <v>215891</v>
      </c>
      <c r="F3513" s="180">
        <v>0</v>
      </c>
      <c r="G3513" s="180">
        <v>0</v>
      </c>
      <c r="H3513" s="180">
        <v>0</v>
      </c>
    </row>
    <row r="3514" spans="1:8" x14ac:dyDescent="0.2">
      <c r="A3514" s="180" t="s">
        <v>70</v>
      </c>
      <c r="B3514" s="180" t="s">
        <v>408</v>
      </c>
      <c r="C3514" s="180">
        <v>848363</v>
      </c>
      <c r="D3514" s="180">
        <v>0</v>
      </c>
      <c r="E3514" s="180">
        <v>0</v>
      </c>
      <c r="F3514" s="180">
        <v>0</v>
      </c>
      <c r="G3514" s="180">
        <v>0</v>
      </c>
      <c r="H3514" s="180">
        <v>0</v>
      </c>
    </row>
    <row r="3515" spans="1:8" x14ac:dyDescent="0.2">
      <c r="A3515" s="180" t="s">
        <v>70</v>
      </c>
      <c r="B3515" s="180" t="s">
        <v>423</v>
      </c>
      <c r="C3515" s="180">
        <v>201177</v>
      </c>
      <c r="D3515" s="180">
        <v>0</v>
      </c>
      <c r="E3515" s="180">
        <v>0</v>
      </c>
      <c r="F3515" s="180">
        <v>0</v>
      </c>
      <c r="G3515" s="180">
        <v>0</v>
      </c>
      <c r="H3515" s="180">
        <v>0</v>
      </c>
    </row>
    <row r="3516" spans="1:8" x14ac:dyDescent="0.2">
      <c r="A3516" s="180" t="s">
        <v>70</v>
      </c>
      <c r="B3516" s="180" t="s">
        <v>355</v>
      </c>
      <c r="C3516" s="180">
        <v>1546979</v>
      </c>
      <c r="D3516" s="180">
        <v>0</v>
      </c>
      <c r="E3516" s="180">
        <v>0</v>
      </c>
      <c r="F3516" s="180">
        <v>0</v>
      </c>
      <c r="G3516" s="180">
        <v>0</v>
      </c>
      <c r="H3516" s="180">
        <v>0</v>
      </c>
    </row>
    <row r="3517" spans="1:8" x14ac:dyDescent="0.2">
      <c r="A3517" s="180" t="s">
        <v>70</v>
      </c>
      <c r="B3517" s="180" t="s">
        <v>356</v>
      </c>
      <c r="C3517" s="180">
        <v>447371</v>
      </c>
      <c r="D3517" s="180">
        <v>0</v>
      </c>
      <c r="E3517" s="180">
        <v>0</v>
      </c>
      <c r="F3517" s="180">
        <v>0</v>
      </c>
      <c r="G3517" s="180"/>
      <c r="H3517" s="180">
        <v>0</v>
      </c>
    </row>
    <row r="3518" spans="1:8" x14ac:dyDescent="0.2">
      <c r="A3518" s="180" t="s">
        <v>70</v>
      </c>
      <c r="B3518" s="180" t="s">
        <v>409</v>
      </c>
      <c r="C3518" s="180"/>
      <c r="D3518" s="180"/>
      <c r="E3518" s="180"/>
      <c r="F3518" s="180"/>
      <c r="G3518" s="180"/>
      <c r="H3518" s="180">
        <v>0</v>
      </c>
    </row>
    <row r="3519" spans="1:8" x14ac:dyDescent="0.2">
      <c r="A3519" s="180" t="s">
        <v>70</v>
      </c>
      <c r="B3519" s="180" t="s">
        <v>378</v>
      </c>
      <c r="C3519" s="180">
        <v>0</v>
      </c>
      <c r="D3519" s="180"/>
      <c r="E3519" s="180">
        <v>0</v>
      </c>
      <c r="F3519" s="180">
        <v>0</v>
      </c>
      <c r="G3519" s="180">
        <v>0</v>
      </c>
      <c r="H3519" s="180">
        <v>0</v>
      </c>
    </row>
    <row r="3520" spans="1:8" x14ac:dyDescent="0.2">
      <c r="A3520" s="180" t="s">
        <v>70</v>
      </c>
      <c r="B3520" s="180" t="s">
        <v>360</v>
      </c>
      <c r="C3520" s="180"/>
      <c r="D3520" s="180"/>
      <c r="E3520" s="180">
        <v>0</v>
      </c>
      <c r="F3520" s="180">
        <v>0</v>
      </c>
      <c r="G3520" s="180"/>
      <c r="H3520" s="180">
        <v>0</v>
      </c>
    </row>
    <row r="3521" spans="1:8" x14ac:dyDescent="0.2">
      <c r="A3521" s="180" t="s">
        <v>70</v>
      </c>
      <c r="B3521" s="180" t="s">
        <v>379</v>
      </c>
      <c r="C3521" s="180"/>
      <c r="D3521" s="180"/>
      <c r="E3521" s="180"/>
      <c r="F3521" s="180"/>
      <c r="G3521" s="180"/>
      <c r="H3521" s="180"/>
    </row>
    <row r="3522" spans="1:8" x14ac:dyDescent="0.2">
      <c r="A3522" s="180" t="s">
        <v>70</v>
      </c>
      <c r="B3522" s="180" t="s">
        <v>362</v>
      </c>
      <c r="C3522" s="180">
        <v>570377</v>
      </c>
      <c r="D3522" s="180"/>
      <c r="E3522" s="180"/>
      <c r="F3522" s="180"/>
      <c r="G3522" s="180"/>
      <c r="H3522" s="180"/>
    </row>
    <row r="3523" spans="1:8" x14ac:dyDescent="0.2">
      <c r="A3523" s="180" t="s">
        <v>70</v>
      </c>
      <c r="B3523" s="180" t="s">
        <v>365</v>
      </c>
      <c r="C3523" s="180">
        <v>16196679</v>
      </c>
      <c r="D3523" s="180">
        <v>537841</v>
      </c>
      <c r="E3523" s="180">
        <v>899981</v>
      </c>
      <c r="F3523" s="180">
        <v>0</v>
      </c>
      <c r="G3523" s="180">
        <v>0</v>
      </c>
      <c r="H3523" s="180">
        <v>0</v>
      </c>
    </row>
    <row r="3524" spans="1:8" x14ac:dyDescent="0.2">
      <c r="A3524" s="180" t="s">
        <v>70</v>
      </c>
      <c r="B3524" s="180" t="s">
        <v>447</v>
      </c>
      <c r="C3524" s="180">
        <v>26759</v>
      </c>
      <c r="D3524" s="180">
        <v>0</v>
      </c>
      <c r="E3524" s="180">
        <v>0</v>
      </c>
      <c r="F3524" s="180">
        <v>0</v>
      </c>
      <c r="G3524" s="180">
        <v>0</v>
      </c>
      <c r="H3524" s="180">
        <v>0</v>
      </c>
    </row>
    <row r="3525" spans="1:8" x14ac:dyDescent="0.2">
      <c r="A3525" s="180" t="s">
        <v>70</v>
      </c>
      <c r="B3525" s="180" t="s">
        <v>366</v>
      </c>
      <c r="C3525" s="180">
        <v>16223438</v>
      </c>
      <c r="D3525" s="180">
        <v>537841</v>
      </c>
      <c r="E3525" s="180">
        <v>899981</v>
      </c>
      <c r="F3525" s="180">
        <v>0</v>
      </c>
      <c r="G3525" s="180">
        <v>0</v>
      </c>
      <c r="H3525" s="180">
        <v>0</v>
      </c>
    </row>
    <row r="3526" spans="1:8" x14ac:dyDescent="0.2">
      <c r="A3526" s="180" t="s">
        <v>70</v>
      </c>
      <c r="B3526" s="180" t="s">
        <v>367</v>
      </c>
      <c r="C3526" s="180">
        <v>3626759.9400000018</v>
      </c>
      <c r="D3526" s="180">
        <v>418133.6399999999</v>
      </c>
      <c r="E3526" s="180">
        <v>1674958.4899999998</v>
      </c>
      <c r="F3526" s="180">
        <v>0</v>
      </c>
      <c r="G3526" s="180">
        <v>0</v>
      </c>
      <c r="H3526" s="180">
        <v>0</v>
      </c>
    </row>
    <row r="3527" spans="1:8" x14ac:dyDescent="0.2">
      <c r="A3527" s="180" t="s">
        <v>70</v>
      </c>
      <c r="B3527" s="180" t="s">
        <v>368</v>
      </c>
      <c r="C3527" s="180">
        <v>19850197.940000001</v>
      </c>
      <c r="D3527" s="180">
        <v>955974.64</v>
      </c>
      <c r="E3527" s="180">
        <v>2574939.4900000002</v>
      </c>
      <c r="F3527" s="180">
        <v>0</v>
      </c>
      <c r="G3527" s="180">
        <v>0</v>
      </c>
      <c r="H3527" s="180">
        <v>0</v>
      </c>
    </row>
    <row r="3528" spans="1:8" x14ac:dyDescent="0.2">
      <c r="A3528" s="180" t="s">
        <v>71</v>
      </c>
      <c r="B3528" s="180" t="s">
        <v>333</v>
      </c>
      <c r="C3528" s="180">
        <v>11932748</v>
      </c>
      <c r="D3528" s="180"/>
      <c r="E3528" s="180">
        <v>1108649</v>
      </c>
      <c r="F3528" s="180">
        <v>0</v>
      </c>
      <c r="G3528" s="180">
        <v>0</v>
      </c>
      <c r="H3528" s="180">
        <v>0</v>
      </c>
    </row>
    <row r="3529" spans="1:8" x14ac:dyDescent="0.2">
      <c r="A3529" s="180" t="s">
        <v>71</v>
      </c>
      <c r="B3529" s="180" t="s">
        <v>334</v>
      </c>
      <c r="C3529" s="180">
        <v>982194</v>
      </c>
      <c r="D3529" s="180"/>
      <c r="E3529" s="180">
        <v>91351</v>
      </c>
      <c r="F3529" s="180">
        <v>0</v>
      </c>
      <c r="G3529" s="180">
        <v>0</v>
      </c>
      <c r="H3529" s="180">
        <v>0</v>
      </c>
    </row>
    <row r="3530" spans="1:8" x14ac:dyDescent="0.2">
      <c r="A3530" s="180" t="s">
        <v>71</v>
      </c>
      <c r="B3530" s="180" t="s">
        <v>335</v>
      </c>
      <c r="C3530" s="180">
        <v>1483528</v>
      </c>
      <c r="D3530" s="180"/>
      <c r="E3530" s="180"/>
      <c r="F3530" s="180"/>
      <c r="G3530" s="180"/>
      <c r="H3530" s="180"/>
    </row>
    <row r="3531" spans="1:8" x14ac:dyDescent="0.2">
      <c r="A3531" s="180" t="s">
        <v>71</v>
      </c>
      <c r="B3531" s="180" t="s">
        <v>336</v>
      </c>
      <c r="C3531" s="180">
        <v>909950</v>
      </c>
      <c r="D3531" s="180"/>
      <c r="E3531" s="180"/>
      <c r="F3531" s="180"/>
      <c r="G3531" s="180"/>
      <c r="H3531" s="180"/>
    </row>
    <row r="3532" spans="1:8" x14ac:dyDescent="0.2">
      <c r="A3532" s="180" t="s">
        <v>71</v>
      </c>
      <c r="B3532" s="180" t="s">
        <v>337</v>
      </c>
      <c r="C3532" s="180">
        <v>150000</v>
      </c>
      <c r="D3532" s="180"/>
      <c r="E3532" s="180"/>
      <c r="F3532" s="180"/>
      <c r="G3532" s="180"/>
      <c r="H3532" s="180"/>
    </row>
    <row r="3533" spans="1:8" x14ac:dyDescent="0.2">
      <c r="A3533" s="180" t="s">
        <v>71</v>
      </c>
      <c r="B3533" s="180" t="s">
        <v>338</v>
      </c>
      <c r="C3533" s="180"/>
      <c r="D3533" s="180"/>
      <c r="E3533" s="180"/>
      <c r="F3533" s="180"/>
      <c r="G3533" s="180"/>
      <c r="H3533" s="180"/>
    </row>
    <row r="3534" spans="1:8" x14ac:dyDescent="0.2">
      <c r="A3534" s="180" t="s">
        <v>71</v>
      </c>
      <c r="B3534" s="180" t="s">
        <v>339</v>
      </c>
      <c r="C3534" s="180">
        <v>25050</v>
      </c>
      <c r="D3534" s="180">
        <v>502000</v>
      </c>
      <c r="E3534" s="180"/>
      <c r="F3534" s="180"/>
      <c r="G3534" s="180"/>
      <c r="H3534" s="180"/>
    </row>
    <row r="3535" spans="1:8" x14ac:dyDescent="0.2">
      <c r="A3535" s="180" t="s">
        <v>71</v>
      </c>
      <c r="B3535" s="180" t="s">
        <v>340</v>
      </c>
      <c r="C3535" s="180">
        <v>355000</v>
      </c>
      <c r="D3535" s="180">
        <v>66000</v>
      </c>
      <c r="E3535" s="180">
        <v>50000</v>
      </c>
      <c r="F3535" s="180"/>
      <c r="G3535" s="180"/>
      <c r="H3535" s="180"/>
    </row>
    <row r="3536" spans="1:8" x14ac:dyDescent="0.2">
      <c r="A3536" s="180" t="s">
        <v>71</v>
      </c>
      <c r="B3536" s="180" t="s">
        <v>341</v>
      </c>
      <c r="C3536" s="180"/>
      <c r="D3536" s="180"/>
      <c r="E3536" s="180"/>
      <c r="F3536" s="180"/>
      <c r="G3536" s="180"/>
      <c r="H3536" s="180"/>
    </row>
    <row r="3537" spans="1:8" x14ac:dyDescent="0.2">
      <c r="A3537" s="180" t="s">
        <v>71</v>
      </c>
      <c r="B3537" s="180" t="s">
        <v>342</v>
      </c>
      <c r="C3537" s="180">
        <v>29593812</v>
      </c>
      <c r="D3537" s="180"/>
      <c r="E3537" s="180"/>
      <c r="F3537" s="180"/>
      <c r="G3537" s="180"/>
      <c r="H3537" s="180"/>
    </row>
    <row r="3538" spans="1:8" x14ac:dyDescent="0.2">
      <c r="A3538" s="180" t="s">
        <v>71</v>
      </c>
      <c r="B3538" s="180" t="s">
        <v>343</v>
      </c>
      <c r="C3538" s="180">
        <v>153063</v>
      </c>
      <c r="D3538" s="180"/>
      <c r="E3538" s="180"/>
      <c r="F3538" s="180"/>
      <c r="G3538" s="180"/>
      <c r="H3538" s="180"/>
    </row>
    <row r="3539" spans="1:8" x14ac:dyDescent="0.2">
      <c r="A3539" s="180" t="s">
        <v>71</v>
      </c>
      <c r="B3539" s="180" t="s">
        <v>344</v>
      </c>
      <c r="C3539" s="180">
        <v>260000</v>
      </c>
      <c r="D3539" s="180"/>
      <c r="E3539" s="180">
        <v>300</v>
      </c>
      <c r="F3539" s="180"/>
      <c r="G3539" s="180"/>
      <c r="H3539" s="180"/>
    </row>
    <row r="3540" spans="1:8" x14ac:dyDescent="0.2">
      <c r="A3540" s="180" t="s">
        <v>71</v>
      </c>
      <c r="B3540" s="180" t="s">
        <v>475</v>
      </c>
      <c r="C3540" s="180">
        <v>565030</v>
      </c>
      <c r="D3540" s="180"/>
      <c r="E3540" s="180">
        <v>52549</v>
      </c>
      <c r="F3540" s="180">
        <v>0</v>
      </c>
      <c r="G3540" s="180">
        <v>0</v>
      </c>
      <c r="H3540" s="180">
        <v>0</v>
      </c>
    </row>
    <row r="3541" spans="1:8" x14ac:dyDescent="0.2">
      <c r="A3541" s="180" t="s">
        <v>71</v>
      </c>
      <c r="B3541" s="180" t="s">
        <v>332</v>
      </c>
      <c r="C3541" s="180">
        <v>1100000</v>
      </c>
      <c r="D3541" s="180"/>
      <c r="E3541" s="180"/>
      <c r="F3541" s="180"/>
      <c r="G3541" s="180"/>
      <c r="H3541" s="180"/>
    </row>
    <row r="3542" spans="1:8" x14ac:dyDescent="0.2">
      <c r="A3542" s="180" t="s">
        <v>71</v>
      </c>
      <c r="B3542" s="180" t="s">
        <v>407</v>
      </c>
      <c r="C3542" s="180">
        <v>1400000</v>
      </c>
      <c r="D3542" s="180"/>
      <c r="E3542" s="180"/>
      <c r="F3542" s="180"/>
      <c r="G3542" s="180"/>
      <c r="H3542" s="180"/>
    </row>
    <row r="3543" spans="1:8" x14ac:dyDescent="0.2">
      <c r="A3543" s="180" t="s">
        <v>71</v>
      </c>
      <c r="B3543" s="180" t="s">
        <v>345</v>
      </c>
      <c r="C3543" s="180">
        <v>48910375</v>
      </c>
      <c r="D3543" s="180">
        <v>568000</v>
      </c>
      <c r="E3543" s="180">
        <v>1302849</v>
      </c>
      <c r="F3543" s="180">
        <v>0</v>
      </c>
      <c r="G3543" s="180">
        <v>0</v>
      </c>
      <c r="H3543" s="180">
        <v>0</v>
      </c>
    </row>
    <row r="3544" spans="1:8" x14ac:dyDescent="0.2">
      <c r="A3544" s="180" t="s">
        <v>71</v>
      </c>
      <c r="B3544" s="180" t="s">
        <v>346</v>
      </c>
      <c r="C3544" s="180"/>
      <c r="D3544" s="180"/>
      <c r="E3544" s="180"/>
      <c r="F3544" s="180"/>
      <c r="G3544" s="180"/>
      <c r="H3544" s="180"/>
    </row>
    <row r="3545" spans="1:8" x14ac:dyDescent="0.2">
      <c r="A3545" s="180" t="s">
        <v>71</v>
      </c>
      <c r="B3545" s="180" t="s">
        <v>446</v>
      </c>
      <c r="C3545" s="180"/>
      <c r="D3545" s="180"/>
      <c r="E3545" s="180"/>
      <c r="F3545" s="180"/>
      <c r="G3545" s="180"/>
      <c r="H3545" s="180"/>
    </row>
    <row r="3546" spans="1:8" x14ac:dyDescent="0.2">
      <c r="A3546" s="180" t="s">
        <v>71</v>
      </c>
      <c r="B3546" s="180" t="s">
        <v>347</v>
      </c>
      <c r="C3546" s="180"/>
      <c r="D3546" s="180"/>
      <c r="E3546" s="180"/>
      <c r="F3546" s="180"/>
      <c r="G3546" s="180"/>
      <c r="H3546" s="180"/>
    </row>
    <row r="3547" spans="1:8" x14ac:dyDescent="0.2">
      <c r="A3547" s="180" t="s">
        <v>71</v>
      </c>
      <c r="B3547" s="180" t="s">
        <v>348</v>
      </c>
      <c r="C3547" s="180">
        <v>48910375</v>
      </c>
      <c r="D3547" s="180">
        <v>568000</v>
      </c>
      <c r="E3547" s="180">
        <v>1302849</v>
      </c>
      <c r="F3547" s="180">
        <v>0</v>
      </c>
      <c r="G3547" s="180">
        <v>0</v>
      </c>
      <c r="H3547" s="180">
        <v>0</v>
      </c>
    </row>
    <row r="3548" spans="1:8" x14ac:dyDescent="0.2">
      <c r="A3548" s="180" t="s">
        <v>71</v>
      </c>
      <c r="B3548" s="180" t="s">
        <v>349</v>
      </c>
      <c r="C3548" s="180">
        <v>8255540.200000003</v>
      </c>
      <c r="D3548" s="180">
        <v>-721512.14</v>
      </c>
      <c r="E3548" s="180">
        <v>380780.06000000006</v>
      </c>
      <c r="F3548" s="180">
        <v>0</v>
      </c>
      <c r="G3548" s="180">
        <v>0</v>
      </c>
      <c r="H3548" s="180">
        <v>0</v>
      </c>
    </row>
    <row r="3549" spans="1:8" x14ac:dyDescent="0.2">
      <c r="A3549" s="180" t="s">
        <v>71</v>
      </c>
      <c r="B3549" s="180" t="s">
        <v>350</v>
      </c>
      <c r="C3549" s="180">
        <v>57165915.200000003</v>
      </c>
      <c r="D3549" s="180">
        <v>-153512.14000000001</v>
      </c>
      <c r="E3549" s="180">
        <v>1683629.06</v>
      </c>
      <c r="F3549" s="180">
        <v>0</v>
      </c>
      <c r="G3549" s="180">
        <v>0</v>
      </c>
      <c r="H3549" s="180">
        <v>0</v>
      </c>
    </row>
    <row r="3550" spans="1:8" x14ac:dyDescent="0.2">
      <c r="A3550" s="180" t="s">
        <v>71</v>
      </c>
      <c r="B3550" s="180" t="s">
        <v>376</v>
      </c>
      <c r="C3550" s="180"/>
      <c r="D3550" s="180"/>
      <c r="E3550" s="180"/>
      <c r="F3550" s="180"/>
      <c r="G3550" s="180"/>
      <c r="H3550" s="180"/>
    </row>
    <row r="3551" spans="1:8" x14ac:dyDescent="0.2">
      <c r="A3551" s="180" t="s">
        <v>71</v>
      </c>
      <c r="B3551" s="180" t="s">
        <v>377</v>
      </c>
      <c r="C3551" s="180">
        <v>30834605</v>
      </c>
      <c r="D3551" s="180">
        <v>566000</v>
      </c>
      <c r="E3551" s="180">
        <v>256000</v>
      </c>
      <c r="F3551" s="180"/>
      <c r="G3551" s="180"/>
      <c r="H3551" s="180"/>
    </row>
    <row r="3552" spans="1:8" x14ac:dyDescent="0.2">
      <c r="A3552" s="180" t="s">
        <v>71</v>
      </c>
      <c r="B3552" s="180" t="s">
        <v>352</v>
      </c>
      <c r="C3552" s="180">
        <v>2533731</v>
      </c>
      <c r="D3552" s="180"/>
      <c r="E3552" s="180">
        <v>4000</v>
      </c>
      <c r="F3552" s="180"/>
      <c r="G3552" s="180"/>
      <c r="H3552" s="180"/>
    </row>
    <row r="3553" spans="1:8" x14ac:dyDescent="0.2">
      <c r="A3553" s="180" t="s">
        <v>71</v>
      </c>
      <c r="B3553" s="180" t="s">
        <v>353</v>
      </c>
      <c r="C3553" s="180">
        <v>1447846</v>
      </c>
      <c r="D3553" s="180"/>
      <c r="E3553" s="180"/>
      <c r="F3553" s="180"/>
      <c r="G3553" s="180"/>
      <c r="H3553" s="180"/>
    </row>
    <row r="3554" spans="1:8" x14ac:dyDescent="0.2">
      <c r="A3554" s="180" t="s">
        <v>71</v>
      </c>
      <c r="B3554" s="180" t="s">
        <v>354</v>
      </c>
      <c r="C3554" s="180">
        <v>814414</v>
      </c>
      <c r="D3554" s="180"/>
      <c r="E3554" s="180">
        <v>55000</v>
      </c>
      <c r="F3554" s="180"/>
      <c r="G3554" s="180"/>
      <c r="H3554" s="180"/>
    </row>
    <row r="3555" spans="1:8" x14ac:dyDescent="0.2">
      <c r="A3555" s="180" t="s">
        <v>71</v>
      </c>
      <c r="B3555" s="180" t="s">
        <v>408</v>
      </c>
      <c r="C3555" s="180">
        <v>2443241</v>
      </c>
      <c r="D3555" s="180"/>
      <c r="E3555" s="180"/>
      <c r="F3555" s="180"/>
      <c r="G3555" s="180"/>
      <c r="H3555" s="180"/>
    </row>
    <row r="3556" spans="1:8" x14ac:dyDescent="0.2">
      <c r="A3556" s="180" t="s">
        <v>71</v>
      </c>
      <c r="B3556" s="180" t="s">
        <v>423</v>
      </c>
      <c r="C3556" s="180">
        <v>1357356</v>
      </c>
      <c r="D3556" s="180"/>
      <c r="E3556" s="180">
        <v>6275</v>
      </c>
      <c r="F3556" s="180"/>
      <c r="G3556" s="180"/>
      <c r="H3556" s="180"/>
    </row>
    <row r="3557" spans="1:8" x14ac:dyDescent="0.2">
      <c r="A3557" s="180" t="s">
        <v>71</v>
      </c>
      <c r="B3557" s="180" t="s">
        <v>355</v>
      </c>
      <c r="C3557" s="180">
        <v>4479275</v>
      </c>
      <c r="D3557" s="180"/>
      <c r="E3557" s="180">
        <v>325000</v>
      </c>
      <c r="F3557" s="180"/>
      <c r="G3557" s="180"/>
      <c r="H3557" s="180"/>
    </row>
    <row r="3558" spans="1:8" x14ac:dyDescent="0.2">
      <c r="A3558" s="180" t="s">
        <v>71</v>
      </c>
      <c r="B3558" s="180" t="s">
        <v>356</v>
      </c>
      <c r="C3558" s="180">
        <v>1312111</v>
      </c>
      <c r="D3558" s="180"/>
      <c r="E3558" s="180">
        <v>75000</v>
      </c>
      <c r="F3558" s="180"/>
      <c r="G3558" s="180"/>
      <c r="H3558" s="180"/>
    </row>
    <row r="3559" spans="1:8" x14ac:dyDescent="0.2">
      <c r="A3559" s="180" t="s">
        <v>71</v>
      </c>
      <c r="B3559" s="180" t="s">
        <v>409</v>
      </c>
      <c r="C3559" s="180"/>
      <c r="D3559" s="180"/>
      <c r="E3559" s="180"/>
      <c r="F3559" s="180"/>
      <c r="G3559" s="180"/>
      <c r="H3559" s="180"/>
    </row>
    <row r="3560" spans="1:8" x14ac:dyDescent="0.2">
      <c r="A3560" s="180" t="s">
        <v>71</v>
      </c>
      <c r="B3560" s="180" t="s">
        <v>378</v>
      </c>
      <c r="C3560" s="180">
        <v>22623</v>
      </c>
      <c r="D3560" s="180"/>
      <c r="E3560" s="180">
        <v>3800</v>
      </c>
      <c r="F3560" s="180"/>
      <c r="G3560" s="180"/>
      <c r="H3560" s="180"/>
    </row>
    <row r="3561" spans="1:8" x14ac:dyDescent="0.2">
      <c r="A3561" s="180" t="s">
        <v>71</v>
      </c>
      <c r="B3561" s="180" t="s">
        <v>360</v>
      </c>
      <c r="C3561" s="180"/>
      <c r="D3561" s="180"/>
      <c r="E3561" s="180"/>
      <c r="F3561" s="180"/>
      <c r="G3561" s="180"/>
      <c r="H3561" s="180"/>
    </row>
    <row r="3562" spans="1:8" x14ac:dyDescent="0.2">
      <c r="A3562" s="180" t="s">
        <v>71</v>
      </c>
      <c r="B3562" s="180" t="s">
        <v>379</v>
      </c>
      <c r="C3562" s="180"/>
      <c r="D3562" s="180"/>
      <c r="E3562" s="180"/>
      <c r="F3562" s="180"/>
      <c r="G3562" s="180"/>
      <c r="H3562" s="180"/>
    </row>
    <row r="3563" spans="1:8" x14ac:dyDescent="0.2">
      <c r="A3563" s="180" t="s">
        <v>71</v>
      </c>
      <c r="B3563" s="180" t="s">
        <v>362</v>
      </c>
      <c r="C3563" s="180">
        <v>1891980</v>
      </c>
      <c r="D3563" s="180"/>
      <c r="E3563" s="180"/>
      <c r="F3563" s="180"/>
      <c r="G3563" s="180"/>
      <c r="H3563" s="180"/>
    </row>
    <row r="3564" spans="1:8" x14ac:dyDescent="0.2">
      <c r="A3564" s="180" t="s">
        <v>71</v>
      </c>
      <c r="B3564" s="180" t="s">
        <v>365</v>
      </c>
      <c r="C3564" s="180">
        <v>47137182</v>
      </c>
      <c r="D3564" s="180">
        <v>566000</v>
      </c>
      <c r="E3564" s="180">
        <v>725075</v>
      </c>
      <c r="F3564" s="180">
        <v>0</v>
      </c>
      <c r="G3564" s="180">
        <v>0</v>
      </c>
      <c r="H3564" s="180">
        <v>0</v>
      </c>
    </row>
    <row r="3565" spans="1:8" x14ac:dyDescent="0.2">
      <c r="A3565" s="180" t="s">
        <v>71</v>
      </c>
      <c r="B3565" s="180" t="s">
        <v>447</v>
      </c>
      <c r="C3565" s="180"/>
      <c r="D3565" s="180"/>
      <c r="E3565" s="180"/>
      <c r="F3565" s="180"/>
      <c r="G3565" s="180"/>
      <c r="H3565" s="180"/>
    </row>
    <row r="3566" spans="1:8" x14ac:dyDescent="0.2">
      <c r="A3566" s="180" t="s">
        <v>71</v>
      </c>
      <c r="B3566" s="180" t="s">
        <v>366</v>
      </c>
      <c r="C3566" s="180">
        <v>47137182</v>
      </c>
      <c r="D3566" s="180">
        <v>566000</v>
      </c>
      <c r="E3566" s="180">
        <v>725075</v>
      </c>
      <c r="F3566" s="180">
        <v>0</v>
      </c>
      <c r="G3566" s="180">
        <v>0</v>
      </c>
      <c r="H3566" s="180">
        <v>0</v>
      </c>
    </row>
    <row r="3567" spans="1:8" x14ac:dyDescent="0.2">
      <c r="A3567" s="180" t="s">
        <v>71</v>
      </c>
      <c r="B3567" s="180" t="s">
        <v>367</v>
      </c>
      <c r="C3567" s="180">
        <v>10028733.200000005</v>
      </c>
      <c r="D3567" s="180">
        <v>-719512.14</v>
      </c>
      <c r="E3567" s="180">
        <v>958554.06</v>
      </c>
      <c r="F3567" s="180">
        <v>0</v>
      </c>
      <c r="G3567" s="180">
        <v>0</v>
      </c>
      <c r="H3567" s="180">
        <v>0</v>
      </c>
    </row>
    <row r="3568" spans="1:8" x14ac:dyDescent="0.2">
      <c r="A3568" s="180" t="s">
        <v>71</v>
      </c>
      <c r="B3568" s="180" t="s">
        <v>368</v>
      </c>
      <c r="C3568" s="180">
        <v>57165915.200000003</v>
      </c>
      <c r="D3568" s="180">
        <v>-153512.14000000001</v>
      </c>
      <c r="E3568" s="180">
        <v>1683629.06</v>
      </c>
      <c r="F3568" s="180">
        <v>0</v>
      </c>
      <c r="G3568" s="180">
        <v>0</v>
      </c>
      <c r="H3568" s="180">
        <v>0</v>
      </c>
    </row>
    <row r="3569" spans="1:8" x14ac:dyDescent="0.2">
      <c r="A3569" s="180" t="s">
        <v>72</v>
      </c>
      <c r="B3569" s="180" t="s">
        <v>333</v>
      </c>
      <c r="C3569" s="180">
        <v>2421765</v>
      </c>
      <c r="D3569" s="180"/>
      <c r="E3569" s="180">
        <v>335066</v>
      </c>
      <c r="F3569" s="180">
        <v>0</v>
      </c>
      <c r="G3569" s="180">
        <v>0</v>
      </c>
      <c r="H3569" s="180">
        <v>0</v>
      </c>
    </row>
    <row r="3570" spans="1:8" x14ac:dyDescent="0.2">
      <c r="A3570" s="180" t="s">
        <v>72</v>
      </c>
      <c r="B3570" s="180" t="s">
        <v>334</v>
      </c>
      <c r="C3570" s="180">
        <v>71720</v>
      </c>
      <c r="D3570" s="180"/>
      <c r="E3570" s="180">
        <v>9934</v>
      </c>
      <c r="F3570" s="180">
        <v>0</v>
      </c>
      <c r="G3570" s="180">
        <v>0</v>
      </c>
      <c r="H3570" s="180">
        <v>0</v>
      </c>
    </row>
    <row r="3571" spans="1:8" x14ac:dyDescent="0.2">
      <c r="A3571" s="180" t="s">
        <v>72</v>
      </c>
      <c r="B3571" s="180" t="s">
        <v>335</v>
      </c>
      <c r="C3571" s="180">
        <v>290360</v>
      </c>
      <c r="D3571" s="180"/>
      <c r="E3571" s="180"/>
      <c r="F3571" s="180"/>
      <c r="G3571" s="180"/>
      <c r="H3571" s="180"/>
    </row>
    <row r="3572" spans="1:8" x14ac:dyDescent="0.2">
      <c r="A3572" s="180" t="s">
        <v>72</v>
      </c>
      <c r="B3572" s="180" t="s">
        <v>336</v>
      </c>
      <c r="C3572" s="180">
        <v>220000</v>
      </c>
      <c r="D3572" s="180"/>
      <c r="E3572" s="180"/>
      <c r="F3572" s="180"/>
      <c r="G3572" s="180"/>
      <c r="H3572" s="180"/>
    </row>
    <row r="3573" spans="1:8" x14ac:dyDescent="0.2">
      <c r="A3573" s="180" t="s">
        <v>72</v>
      </c>
      <c r="B3573" s="180" t="s">
        <v>337</v>
      </c>
      <c r="C3573" s="180">
        <v>2000</v>
      </c>
      <c r="D3573" s="180">
        <v>50</v>
      </c>
      <c r="E3573" s="180">
        <v>100</v>
      </c>
      <c r="F3573" s="180"/>
      <c r="G3573" s="180">
        <v>400</v>
      </c>
      <c r="H3573" s="180"/>
    </row>
    <row r="3574" spans="1:8" x14ac:dyDescent="0.2">
      <c r="A3574" s="180" t="s">
        <v>72</v>
      </c>
      <c r="B3574" s="180" t="s">
        <v>338</v>
      </c>
      <c r="C3574" s="180"/>
      <c r="D3574" s="180"/>
      <c r="E3574" s="180"/>
      <c r="F3574" s="180"/>
      <c r="G3574" s="180"/>
      <c r="H3574" s="180"/>
    </row>
    <row r="3575" spans="1:8" x14ac:dyDescent="0.2">
      <c r="A3575" s="180" t="s">
        <v>72</v>
      </c>
      <c r="B3575" s="180" t="s">
        <v>339</v>
      </c>
      <c r="C3575" s="180"/>
      <c r="D3575" s="180">
        <v>20000</v>
      </c>
      <c r="E3575" s="180"/>
      <c r="F3575" s="180"/>
      <c r="G3575" s="180"/>
      <c r="H3575" s="180"/>
    </row>
    <row r="3576" spans="1:8" x14ac:dyDescent="0.2">
      <c r="A3576" s="180" t="s">
        <v>72</v>
      </c>
      <c r="B3576" s="180" t="s">
        <v>340</v>
      </c>
      <c r="C3576" s="180">
        <v>45000</v>
      </c>
      <c r="D3576" s="180">
        <v>50000</v>
      </c>
      <c r="E3576" s="180">
        <v>5000</v>
      </c>
      <c r="F3576" s="180"/>
      <c r="G3576" s="180">
        <v>6000</v>
      </c>
      <c r="H3576" s="180"/>
    </row>
    <row r="3577" spans="1:8" x14ac:dyDescent="0.2">
      <c r="A3577" s="180" t="s">
        <v>72</v>
      </c>
      <c r="B3577" s="180" t="s">
        <v>341</v>
      </c>
      <c r="C3577" s="180"/>
      <c r="D3577" s="180"/>
      <c r="E3577" s="180"/>
      <c r="F3577" s="180"/>
      <c r="G3577" s="180"/>
      <c r="H3577" s="180"/>
    </row>
    <row r="3578" spans="1:8" x14ac:dyDescent="0.2">
      <c r="A3578" s="180" t="s">
        <v>72</v>
      </c>
      <c r="B3578" s="180" t="s">
        <v>342</v>
      </c>
      <c r="C3578" s="180">
        <v>5425693</v>
      </c>
      <c r="D3578" s="180"/>
      <c r="E3578" s="180"/>
      <c r="F3578" s="180"/>
      <c r="G3578" s="180"/>
      <c r="H3578" s="180"/>
    </row>
    <row r="3579" spans="1:8" x14ac:dyDescent="0.2">
      <c r="A3579" s="180" t="s">
        <v>72</v>
      </c>
      <c r="B3579" s="180" t="s">
        <v>343</v>
      </c>
      <c r="C3579" s="180">
        <v>26873</v>
      </c>
      <c r="D3579" s="180"/>
      <c r="E3579" s="180"/>
      <c r="F3579" s="180"/>
      <c r="G3579" s="180"/>
      <c r="H3579" s="180"/>
    </row>
    <row r="3580" spans="1:8" x14ac:dyDescent="0.2">
      <c r="A3580" s="180" t="s">
        <v>72</v>
      </c>
      <c r="B3580" s="180" t="s">
        <v>344</v>
      </c>
      <c r="C3580" s="180">
        <v>30000</v>
      </c>
      <c r="D3580" s="180"/>
      <c r="E3580" s="180"/>
      <c r="F3580" s="180"/>
      <c r="G3580" s="180"/>
      <c r="H3580" s="180"/>
    </row>
    <row r="3581" spans="1:8" x14ac:dyDescent="0.2">
      <c r="A3581" s="180" t="s">
        <v>72</v>
      </c>
      <c r="B3581" s="180" t="s">
        <v>475</v>
      </c>
      <c r="C3581" s="180">
        <v>22628</v>
      </c>
      <c r="D3581" s="180"/>
      <c r="E3581" s="180">
        <v>3134</v>
      </c>
      <c r="F3581" s="180">
        <v>0</v>
      </c>
      <c r="G3581" s="180">
        <v>0</v>
      </c>
      <c r="H3581" s="180">
        <v>0</v>
      </c>
    </row>
    <row r="3582" spans="1:8" x14ac:dyDescent="0.2">
      <c r="A3582" s="180" t="s">
        <v>72</v>
      </c>
      <c r="B3582" s="180" t="s">
        <v>332</v>
      </c>
      <c r="C3582" s="180">
        <v>130000</v>
      </c>
      <c r="D3582" s="180"/>
      <c r="E3582" s="180"/>
      <c r="F3582" s="180"/>
      <c r="G3582" s="180"/>
      <c r="H3582" s="180"/>
    </row>
    <row r="3583" spans="1:8" x14ac:dyDescent="0.2">
      <c r="A3583" s="180" t="s">
        <v>72</v>
      </c>
      <c r="B3583" s="180" t="s">
        <v>407</v>
      </c>
      <c r="C3583" s="180">
        <v>165000</v>
      </c>
      <c r="D3583" s="180"/>
      <c r="E3583" s="180"/>
      <c r="F3583" s="180"/>
      <c r="G3583" s="180"/>
      <c r="H3583" s="180"/>
    </row>
    <row r="3584" spans="1:8" x14ac:dyDescent="0.2">
      <c r="A3584" s="180" t="s">
        <v>72</v>
      </c>
      <c r="B3584" s="180" t="s">
        <v>345</v>
      </c>
      <c r="C3584" s="180">
        <v>8851039</v>
      </c>
      <c r="D3584" s="180">
        <v>70050</v>
      </c>
      <c r="E3584" s="180">
        <v>353234</v>
      </c>
      <c r="F3584" s="180">
        <v>0</v>
      </c>
      <c r="G3584" s="180">
        <v>6400</v>
      </c>
      <c r="H3584" s="180">
        <v>0</v>
      </c>
    </row>
    <row r="3585" spans="1:8" x14ac:dyDescent="0.2">
      <c r="A3585" s="180" t="s">
        <v>72</v>
      </c>
      <c r="B3585" s="180" t="s">
        <v>346</v>
      </c>
      <c r="C3585" s="180"/>
      <c r="D3585" s="180"/>
      <c r="E3585" s="180"/>
      <c r="F3585" s="180"/>
      <c r="G3585" s="180"/>
      <c r="H3585" s="180"/>
    </row>
    <row r="3586" spans="1:8" x14ac:dyDescent="0.2">
      <c r="A3586" s="180" t="s">
        <v>72</v>
      </c>
      <c r="B3586" s="180" t="s">
        <v>446</v>
      </c>
      <c r="C3586" s="180">
        <v>10000</v>
      </c>
      <c r="D3586" s="180">
        <v>12000</v>
      </c>
      <c r="E3586" s="180"/>
      <c r="F3586" s="180"/>
      <c r="G3586" s="180"/>
      <c r="H3586" s="180"/>
    </row>
    <row r="3587" spans="1:8" x14ac:dyDescent="0.2">
      <c r="A3587" s="180" t="s">
        <v>72</v>
      </c>
      <c r="B3587" s="180" t="s">
        <v>347</v>
      </c>
      <c r="C3587" s="180"/>
      <c r="D3587" s="180"/>
      <c r="E3587" s="180"/>
      <c r="F3587" s="180"/>
      <c r="G3587" s="180"/>
      <c r="H3587" s="180"/>
    </row>
    <row r="3588" spans="1:8" x14ac:dyDescent="0.2">
      <c r="A3588" s="180" t="s">
        <v>72</v>
      </c>
      <c r="B3588" s="180" t="s">
        <v>348</v>
      </c>
      <c r="C3588" s="180">
        <v>8861039</v>
      </c>
      <c r="D3588" s="180">
        <v>82050</v>
      </c>
      <c r="E3588" s="180">
        <v>353234</v>
      </c>
      <c r="F3588" s="180">
        <v>0</v>
      </c>
      <c r="G3588" s="180">
        <v>6400</v>
      </c>
      <c r="H3588" s="180">
        <v>0</v>
      </c>
    </row>
    <row r="3589" spans="1:8" x14ac:dyDescent="0.2">
      <c r="A3589" s="180" t="s">
        <v>72</v>
      </c>
      <c r="B3589" s="180" t="s">
        <v>349</v>
      </c>
      <c r="C3589" s="180">
        <v>2267091.16</v>
      </c>
      <c r="D3589" s="180">
        <v>19266.950000000012</v>
      </c>
      <c r="E3589" s="180">
        <v>69973.260000000009</v>
      </c>
      <c r="F3589" s="180">
        <v>0</v>
      </c>
      <c r="G3589" s="180">
        <v>189933</v>
      </c>
      <c r="H3589" s="180">
        <v>0</v>
      </c>
    </row>
    <row r="3590" spans="1:8" x14ac:dyDescent="0.2">
      <c r="A3590" s="180" t="s">
        <v>72</v>
      </c>
      <c r="B3590" s="180" t="s">
        <v>350</v>
      </c>
      <c r="C3590" s="180">
        <v>11128130.16</v>
      </c>
      <c r="D3590" s="180">
        <v>101316.95</v>
      </c>
      <c r="E3590" s="180">
        <v>423207.26</v>
      </c>
      <c r="F3590" s="180">
        <v>0</v>
      </c>
      <c r="G3590" s="180">
        <v>196333</v>
      </c>
      <c r="H3590" s="180">
        <v>0</v>
      </c>
    </row>
    <row r="3591" spans="1:8" x14ac:dyDescent="0.2">
      <c r="A3591" s="180" t="s">
        <v>72</v>
      </c>
      <c r="B3591" s="180" t="s">
        <v>376</v>
      </c>
      <c r="C3591" s="180"/>
      <c r="D3591" s="180"/>
      <c r="E3591" s="180"/>
      <c r="F3591" s="180"/>
      <c r="G3591" s="180"/>
      <c r="H3591" s="180"/>
    </row>
    <row r="3592" spans="1:8" x14ac:dyDescent="0.2">
      <c r="A3592" s="180" t="s">
        <v>72</v>
      </c>
      <c r="B3592" s="180" t="s">
        <v>377</v>
      </c>
      <c r="C3592" s="180">
        <v>5950000</v>
      </c>
      <c r="D3592" s="180">
        <v>80000</v>
      </c>
      <c r="E3592" s="180">
        <v>60000</v>
      </c>
      <c r="F3592" s="180"/>
      <c r="G3592" s="180">
        <v>18000</v>
      </c>
      <c r="H3592" s="180"/>
    </row>
    <row r="3593" spans="1:8" x14ac:dyDescent="0.2">
      <c r="A3593" s="180" t="s">
        <v>72</v>
      </c>
      <c r="B3593" s="180" t="s">
        <v>352</v>
      </c>
      <c r="C3593" s="180">
        <v>120000</v>
      </c>
      <c r="D3593" s="180"/>
      <c r="E3593" s="180"/>
      <c r="F3593" s="180"/>
      <c r="G3593" s="180"/>
      <c r="H3593" s="180"/>
    </row>
    <row r="3594" spans="1:8" x14ac:dyDescent="0.2">
      <c r="A3594" s="180" t="s">
        <v>72</v>
      </c>
      <c r="B3594" s="180" t="s">
        <v>353</v>
      </c>
      <c r="C3594" s="180">
        <v>91000</v>
      </c>
      <c r="D3594" s="180"/>
      <c r="E3594" s="180"/>
      <c r="F3594" s="180"/>
      <c r="G3594" s="180"/>
      <c r="H3594" s="180"/>
    </row>
    <row r="3595" spans="1:8" x14ac:dyDescent="0.2">
      <c r="A3595" s="180" t="s">
        <v>72</v>
      </c>
      <c r="B3595" s="180" t="s">
        <v>354</v>
      </c>
      <c r="C3595" s="180">
        <v>195000</v>
      </c>
      <c r="D3595" s="180"/>
      <c r="E3595" s="180">
        <v>150000</v>
      </c>
      <c r="F3595" s="180"/>
      <c r="G3595" s="180"/>
      <c r="H3595" s="180"/>
    </row>
    <row r="3596" spans="1:8" x14ac:dyDescent="0.2">
      <c r="A3596" s="180" t="s">
        <v>72</v>
      </c>
      <c r="B3596" s="180" t="s">
        <v>408</v>
      </c>
      <c r="C3596" s="180">
        <v>410000</v>
      </c>
      <c r="D3596" s="180"/>
      <c r="E3596" s="180"/>
      <c r="F3596" s="180"/>
      <c r="G3596" s="180"/>
      <c r="H3596" s="180"/>
    </row>
    <row r="3597" spans="1:8" x14ac:dyDescent="0.2">
      <c r="A3597" s="180" t="s">
        <v>72</v>
      </c>
      <c r="B3597" s="180" t="s">
        <v>423</v>
      </c>
      <c r="C3597" s="180">
        <v>145000</v>
      </c>
      <c r="D3597" s="180"/>
      <c r="E3597" s="180"/>
      <c r="F3597" s="180"/>
      <c r="G3597" s="180"/>
      <c r="H3597" s="180"/>
    </row>
    <row r="3598" spans="1:8" x14ac:dyDescent="0.2">
      <c r="A3598" s="180" t="s">
        <v>72</v>
      </c>
      <c r="B3598" s="180" t="s">
        <v>355</v>
      </c>
      <c r="C3598" s="180">
        <v>520000</v>
      </c>
      <c r="D3598" s="180"/>
      <c r="E3598" s="180"/>
      <c r="F3598" s="180"/>
      <c r="G3598" s="180"/>
      <c r="H3598" s="180"/>
    </row>
    <row r="3599" spans="1:8" x14ac:dyDescent="0.2">
      <c r="A3599" s="180" t="s">
        <v>72</v>
      </c>
      <c r="B3599" s="180" t="s">
        <v>356</v>
      </c>
      <c r="C3599" s="180">
        <v>380000</v>
      </c>
      <c r="D3599" s="180"/>
      <c r="E3599" s="180"/>
      <c r="F3599" s="180"/>
      <c r="G3599" s="180"/>
      <c r="H3599" s="180"/>
    </row>
    <row r="3600" spans="1:8" x14ac:dyDescent="0.2">
      <c r="A3600" s="180" t="s">
        <v>72</v>
      </c>
      <c r="B3600" s="180" t="s">
        <v>409</v>
      </c>
      <c r="C3600" s="180"/>
      <c r="D3600" s="180"/>
      <c r="E3600" s="180"/>
      <c r="F3600" s="180"/>
      <c r="G3600" s="180"/>
      <c r="H3600" s="180"/>
    </row>
    <row r="3601" spans="1:8" x14ac:dyDescent="0.2">
      <c r="A3601" s="180" t="s">
        <v>72</v>
      </c>
      <c r="B3601" s="180" t="s">
        <v>378</v>
      </c>
      <c r="C3601" s="180"/>
      <c r="D3601" s="180"/>
      <c r="E3601" s="180"/>
      <c r="F3601" s="180"/>
      <c r="G3601" s="180"/>
      <c r="H3601" s="180"/>
    </row>
    <row r="3602" spans="1:8" x14ac:dyDescent="0.2">
      <c r="A3602" s="180" t="s">
        <v>72</v>
      </c>
      <c r="B3602" s="180" t="s">
        <v>360</v>
      </c>
      <c r="C3602" s="180"/>
      <c r="D3602" s="180"/>
      <c r="E3602" s="180"/>
      <c r="F3602" s="180"/>
      <c r="G3602" s="180"/>
      <c r="H3602" s="180"/>
    </row>
    <row r="3603" spans="1:8" x14ac:dyDescent="0.2">
      <c r="A3603" s="180" t="s">
        <v>72</v>
      </c>
      <c r="B3603" s="180" t="s">
        <v>379</v>
      </c>
      <c r="C3603" s="180"/>
      <c r="D3603" s="180"/>
      <c r="E3603" s="180"/>
      <c r="F3603" s="180"/>
      <c r="G3603" s="180"/>
      <c r="H3603" s="180"/>
    </row>
    <row r="3604" spans="1:8" x14ac:dyDescent="0.2">
      <c r="A3604" s="180" t="s">
        <v>72</v>
      </c>
      <c r="B3604" s="180" t="s">
        <v>362</v>
      </c>
      <c r="C3604" s="180">
        <v>357197</v>
      </c>
      <c r="D3604" s="180"/>
      <c r="E3604" s="180"/>
      <c r="F3604" s="180"/>
      <c r="G3604" s="180"/>
      <c r="H3604" s="180"/>
    </row>
    <row r="3605" spans="1:8" x14ac:dyDescent="0.2">
      <c r="A3605" s="180" t="s">
        <v>72</v>
      </c>
      <c r="B3605" s="180" t="s">
        <v>365</v>
      </c>
      <c r="C3605" s="180">
        <v>8168197</v>
      </c>
      <c r="D3605" s="180">
        <v>80000</v>
      </c>
      <c r="E3605" s="180">
        <v>210000</v>
      </c>
      <c r="F3605" s="180">
        <v>0</v>
      </c>
      <c r="G3605" s="180">
        <v>18000</v>
      </c>
      <c r="H3605" s="180">
        <v>0</v>
      </c>
    </row>
    <row r="3606" spans="1:8" x14ac:dyDescent="0.2">
      <c r="A3606" s="180" t="s">
        <v>72</v>
      </c>
      <c r="B3606" s="180" t="s">
        <v>447</v>
      </c>
      <c r="C3606" s="180">
        <v>12000</v>
      </c>
      <c r="D3606" s="180"/>
      <c r="E3606" s="180"/>
      <c r="F3606" s="180"/>
      <c r="G3606" s="180"/>
      <c r="H3606" s="180"/>
    </row>
    <row r="3607" spans="1:8" x14ac:dyDescent="0.2">
      <c r="A3607" s="180" t="s">
        <v>72</v>
      </c>
      <c r="B3607" s="180" t="s">
        <v>366</v>
      </c>
      <c r="C3607" s="180">
        <v>8180197</v>
      </c>
      <c r="D3607" s="180">
        <v>80000</v>
      </c>
      <c r="E3607" s="180">
        <v>210000</v>
      </c>
      <c r="F3607" s="180">
        <v>0</v>
      </c>
      <c r="G3607" s="180">
        <v>18000</v>
      </c>
      <c r="H3607" s="180">
        <v>0</v>
      </c>
    </row>
    <row r="3608" spans="1:8" x14ac:dyDescent="0.2">
      <c r="A3608" s="180" t="s">
        <v>72</v>
      </c>
      <c r="B3608" s="180" t="s">
        <v>367</v>
      </c>
      <c r="C3608" s="180">
        <v>2947933.16</v>
      </c>
      <c r="D3608" s="180">
        <v>21316.950000000012</v>
      </c>
      <c r="E3608" s="180">
        <v>213207.26</v>
      </c>
      <c r="F3608" s="180">
        <v>0</v>
      </c>
      <c r="G3608" s="180">
        <v>178333</v>
      </c>
      <c r="H3608" s="180">
        <v>0</v>
      </c>
    </row>
    <row r="3609" spans="1:8" x14ac:dyDescent="0.2">
      <c r="A3609" s="180" t="s">
        <v>72</v>
      </c>
      <c r="B3609" s="180" t="s">
        <v>368</v>
      </c>
      <c r="C3609" s="180">
        <v>11128130.16</v>
      </c>
      <c r="D3609" s="180">
        <v>101316.95</v>
      </c>
      <c r="E3609" s="180">
        <v>423207.26</v>
      </c>
      <c r="F3609" s="180">
        <v>0</v>
      </c>
      <c r="G3609" s="180">
        <v>196333</v>
      </c>
      <c r="H3609" s="180">
        <v>0</v>
      </c>
    </row>
    <row r="3610" spans="1:8" x14ac:dyDescent="0.2">
      <c r="A3610" s="180" t="s">
        <v>73</v>
      </c>
      <c r="B3610" s="180" t="s">
        <v>333</v>
      </c>
      <c r="C3610" s="180">
        <v>22923742</v>
      </c>
      <c r="D3610" s="180"/>
      <c r="E3610" s="180">
        <v>1656764</v>
      </c>
      <c r="F3610" s="180">
        <v>0</v>
      </c>
      <c r="G3610" s="180">
        <v>0</v>
      </c>
      <c r="H3610" s="180">
        <v>0</v>
      </c>
    </row>
    <row r="3611" spans="1:8" x14ac:dyDescent="0.2">
      <c r="A3611" s="180" t="s">
        <v>73</v>
      </c>
      <c r="B3611" s="180" t="s">
        <v>334</v>
      </c>
      <c r="C3611" s="180">
        <v>1629289</v>
      </c>
      <c r="D3611" s="180"/>
      <c r="E3611" s="180">
        <v>118236</v>
      </c>
      <c r="F3611" s="180">
        <v>0</v>
      </c>
      <c r="G3611" s="180">
        <v>0</v>
      </c>
      <c r="H3611" s="180">
        <v>0</v>
      </c>
    </row>
    <row r="3612" spans="1:8" x14ac:dyDescent="0.2">
      <c r="A3612" s="180" t="s">
        <v>73</v>
      </c>
      <c r="B3612" s="180" t="s">
        <v>335</v>
      </c>
      <c r="C3612" s="180">
        <v>0</v>
      </c>
      <c r="D3612" s="180"/>
      <c r="E3612" s="180"/>
      <c r="F3612" s="180"/>
      <c r="G3612" s="180"/>
      <c r="H3612" s="180"/>
    </row>
    <row r="3613" spans="1:8" x14ac:dyDescent="0.2">
      <c r="A3613" s="180" t="s">
        <v>73</v>
      </c>
      <c r="B3613" s="180" t="s">
        <v>336</v>
      </c>
      <c r="C3613" s="180">
        <v>5438261</v>
      </c>
      <c r="D3613" s="180"/>
      <c r="E3613" s="180"/>
      <c r="F3613" s="180"/>
      <c r="G3613" s="180"/>
      <c r="H3613" s="180"/>
    </row>
    <row r="3614" spans="1:8" x14ac:dyDescent="0.2">
      <c r="A3614" s="180" t="s">
        <v>73</v>
      </c>
      <c r="B3614" s="180" t="s">
        <v>337</v>
      </c>
      <c r="C3614" s="180">
        <v>98740</v>
      </c>
      <c r="D3614" s="180">
        <v>331</v>
      </c>
      <c r="E3614" s="180">
        <v>5280</v>
      </c>
      <c r="F3614" s="180"/>
      <c r="G3614" s="180"/>
      <c r="H3614" s="180"/>
    </row>
    <row r="3615" spans="1:8" x14ac:dyDescent="0.2">
      <c r="A3615" s="180" t="s">
        <v>73</v>
      </c>
      <c r="B3615" s="180" t="s">
        <v>338</v>
      </c>
      <c r="C3615" s="180"/>
      <c r="D3615" s="180"/>
      <c r="E3615" s="180"/>
      <c r="F3615" s="180"/>
      <c r="G3615" s="180"/>
      <c r="H3615" s="180"/>
    </row>
    <row r="3616" spans="1:8" x14ac:dyDescent="0.2">
      <c r="A3616" s="180" t="s">
        <v>73</v>
      </c>
      <c r="B3616" s="180" t="s">
        <v>339</v>
      </c>
      <c r="C3616" s="180">
        <v>116150</v>
      </c>
      <c r="D3616" s="180">
        <v>1307771</v>
      </c>
      <c r="E3616" s="180"/>
      <c r="F3616" s="180"/>
      <c r="G3616" s="180"/>
      <c r="H3616" s="180"/>
    </row>
    <row r="3617" spans="1:8" x14ac:dyDescent="0.2">
      <c r="A3617" s="180" t="s">
        <v>73</v>
      </c>
      <c r="B3617" s="180" t="s">
        <v>340</v>
      </c>
      <c r="C3617" s="180">
        <v>692826</v>
      </c>
      <c r="D3617" s="180"/>
      <c r="E3617" s="180">
        <v>23592</v>
      </c>
      <c r="F3617" s="180"/>
      <c r="G3617" s="180"/>
      <c r="H3617" s="180"/>
    </row>
    <row r="3618" spans="1:8" x14ac:dyDescent="0.2">
      <c r="A3618" s="180" t="s">
        <v>73</v>
      </c>
      <c r="B3618" s="180" t="s">
        <v>341</v>
      </c>
      <c r="C3618" s="180"/>
      <c r="D3618" s="180"/>
      <c r="E3618" s="180"/>
      <c r="F3618" s="180"/>
      <c r="G3618" s="180"/>
      <c r="H3618" s="180"/>
    </row>
    <row r="3619" spans="1:8" x14ac:dyDescent="0.2">
      <c r="A3619" s="180" t="s">
        <v>73</v>
      </c>
      <c r="B3619" s="180" t="s">
        <v>342</v>
      </c>
      <c r="C3619" s="180">
        <v>31292762</v>
      </c>
      <c r="D3619" s="180"/>
      <c r="E3619" s="180"/>
      <c r="F3619" s="180"/>
      <c r="G3619" s="180"/>
      <c r="H3619" s="180"/>
    </row>
    <row r="3620" spans="1:8" x14ac:dyDescent="0.2">
      <c r="A3620" s="180" t="s">
        <v>73</v>
      </c>
      <c r="B3620" s="180" t="s">
        <v>343</v>
      </c>
      <c r="C3620" s="180">
        <v>122457</v>
      </c>
      <c r="D3620" s="180"/>
      <c r="E3620" s="180"/>
      <c r="F3620" s="180"/>
      <c r="G3620" s="180"/>
      <c r="H3620" s="180"/>
    </row>
    <row r="3621" spans="1:8" x14ac:dyDescent="0.2">
      <c r="A3621" s="180" t="s">
        <v>73</v>
      </c>
      <c r="B3621" s="180" t="s">
        <v>344</v>
      </c>
      <c r="C3621" s="180">
        <v>251764</v>
      </c>
      <c r="D3621" s="180"/>
      <c r="E3621" s="180">
        <v>260</v>
      </c>
      <c r="F3621" s="180"/>
      <c r="G3621" s="180"/>
      <c r="H3621" s="180"/>
    </row>
    <row r="3622" spans="1:8" x14ac:dyDescent="0.2">
      <c r="A3622" s="180" t="s">
        <v>73</v>
      </c>
      <c r="B3622" s="180" t="s">
        <v>475</v>
      </c>
      <c r="C3622" s="180">
        <v>1116791</v>
      </c>
      <c r="D3622" s="180"/>
      <c r="E3622" s="180">
        <v>81049</v>
      </c>
      <c r="F3622" s="180">
        <v>0</v>
      </c>
      <c r="G3622" s="180">
        <v>0</v>
      </c>
      <c r="H3622" s="180">
        <v>0</v>
      </c>
    </row>
    <row r="3623" spans="1:8" x14ac:dyDescent="0.2">
      <c r="A3623" s="180" t="s">
        <v>73</v>
      </c>
      <c r="B3623" s="180" t="s">
        <v>332</v>
      </c>
      <c r="C3623" s="180">
        <v>491411</v>
      </c>
      <c r="D3623" s="180"/>
      <c r="E3623" s="180"/>
      <c r="F3623" s="180"/>
      <c r="G3623" s="180"/>
      <c r="H3623" s="180"/>
    </row>
    <row r="3624" spans="1:8" x14ac:dyDescent="0.2">
      <c r="A3624" s="180" t="s">
        <v>73</v>
      </c>
      <c r="B3624" s="180" t="s">
        <v>407</v>
      </c>
      <c r="C3624" s="180">
        <v>979670</v>
      </c>
      <c r="D3624" s="180"/>
      <c r="E3624" s="180"/>
      <c r="F3624" s="180"/>
      <c r="G3624" s="180"/>
      <c r="H3624" s="180"/>
    </row>
    <row r="3625" spans="1:8" x14ac:dyDescent="0.2">
      <c r="A3625" s="180" t="s">
        <v>73</v>
      </c>
      <c r="B3625" s="180" t="s">
        <v>345</v>
      </c>
      <c r="C3625" s="180">
        <v>65153863</v>
      </c>
      <c r="D3625" s="180">
        <v>1308102</v>
      </c>
      <c r="E3625" s="180">
        <v>1885181</v>
      </c>
      <c r="F3625" s="180">
        <v>0</v>
      </c>
      <c r="G3625" s="180">
        <v>0</v>
      </c>
      <c r="H3625" s="180">
        <v>0</v>
      </c>
    </row>
    <row r="3626" spans="1:8" x14ac:dyDescent="0.2">
      <c r="A3626" s="180" t="s">
        <v>73</v>
      </c>
      <c r="B3626" s="180" t="s">
        <v>346</v>
      </c>
      <c r="C3626" s="180"/>
      <c r="D3626" s="180"/>
      <c r="E3626" s="180"/>
      <c r="F3626" s="180"/>
      <c r="G3626" s="180"/>
      <c r="H3626" s="180"/>
    </row>
    <row r="3627" spans="1:8" x14ac:dyDescent="0.2">
      <c r="A3627" s="180" t="s">
        <v>73</v>
      </c>
      <c r="B3627" s="180" t="s">
        <v>446</v>
      </c>
      <c r="C3627" s="180"/>
      <c r="D3627" s="180"/>
      <c r="E3627" s="180"/>
      <c r="F3627" s="180"/>
      <c r="G3627" s="180"/>
      <c r="H3627" s="180"/>
    </row>
    <row r="3628" spans="1:8" x14ac:dyDescent="0.2">
      <c r="A3628" s="180" t="s">
        <v>73</v>
      </c>
      <c r="B3628" s="180" t="s">
        <v>347</v>
      </c>
      <c r="C3628" s="180"/>
      <c r="D3628" s="180"/>
      <c r="E3628" s="180"/>
      <c r="F3628" s="180"/>
      <c r="G3628" s="180"/>
      <c r="H3628" s="180"/>
    </row>
    <row r="3629" spans="1:8" x14ac:dyDescent="0.2">
      <c r="A3629" s="180" t="s">
        <v>73</v>
      </c>
      <c r="B3629" s="180" t="s">
        <v>348</v>
      </c>
      <c r="C3629" s="180">
        <v>65153863</v>
      </c>
      <c r="D3629" s="180">
        <v>1308102</v>
      </c>
      <c r="E3629" s="180">
        <v>1885181</v>
      </c>
      <c r="F3629" s="180">
        <v>0</v>
      </c>
      <c r="G3629" s="180">
        <v>0</v>
      </c>
      <c r="H3629" s="180">
        <v>0</v>
      </c>
    </row>
    <row r="3630" spans="1:8" x14ac:dyDescent="0.2">
      <c r="A3630" s="180" t="s">
        <v>73</v>
      </c>
      <c r="B3630" s="180" t="s">
        <v>349</v>
      </c>
      <c r="C3630" s="180">
        <v>8410354.9600000083</v>
      </c>
      <c r="D3630" s="180">
        <v>559510.73000000021</v>
      </c>
      <c r="E3630" s="180">
        <v>1063872.4699999995</v>
      </c>
      <c r="F3630" s="180">
        <v>0</v>
      </c>
      <c r="G3630" s="180">
        <v>0</v>
      </c>
      <c r="H3630" s="180">
        <v>0</v>
      </c>
    </row>
    <row r="3631" spans="1:8" x14ac:dyDescent="0.2">
      <c r="A3631" s="180" t="s">
        <v>73</v>
      </c>
      <c r="B3631" s="180" t="s">
        <v>350</v>
      </c>
      <c r="C3631" s="180">
        <v>73564217.959999993</v>
      </c>
      <c r="D3631" s="180">
        <v>1867612.73</v>
      </c>
      <c r="E3631" s="180">
        <v>2949053.4699999997</v>
      </c>
      <c r="F3631" s="180">
        <v>0</v>
      </c>
      <c r="G3631" s="180">
        <v>0</v>
      </c>
      <c r="H3631" s="180">
        <v>0</v>
      </c>
    </row>
    <row r="3632" spans="1:8" x14ac:dyDescent="0.2">
      <c r="A3632" s="180" t="s">
        <v>73</v>
      </c>
      <c r="B3632" s="180" t="s">
        <v>376</v>
      </c>
      <c r="C3632" s="180"/>
      <c r="D3632" s="180"/>
      <c r="E3632" s="180"/>
      <c r="F3632" s="180"/>
      <c r="G3632" s="180"/>
      <c r="H3632" s="180"/>
    </row>
    <row r="3633" spans="1:8" x14ac:dyDescent="0.2">
      <c r="A3633" s="180" t="s">
        <v>73</v>
      </c>
      <c r="B3633" s="180" t="s">
        <v>377</v>
      </c>
      <c r="C3633" s="180">
        <v>42336208</v>
      </c>
      <c r="D3633" s="180">
        <v>1333774</v>
      </c>
      <c r="E3633" s="180">
        <v>734053</v>
      </c>
      <c r="F3633" s="180"/>
      <c r="G3633" s="180"/>
      <c r="H3633" s="180"/>
    </row>
    <row r="3634" spans="1:8" x14ac:dyDescent="0.2">
      <c r="A3634" s="180" t="s">
        <v>73</v>
      </c>
      <c r="B3634" s="180" t="s">
        <v>352</v>
      </c>
      <c r="C3634" s="180">
        <v>2337661</v>
      </c>
      <c r="D3634" s="180"/>
      <c r="E3634" s="180"/>
      <c r="F3634" s="180"/>
      <c r="G3634" s="180"/>
      <c r="H3634" s="180"/>
    </row>
    <row r="3635" spans="1:8" x14ac:dyDescent="0.2">
      <c r="A3635" s="180" t="s">
        <v>73</v>
      </c>
      <c r="B3635" s="180" t="s">
        <v>353</v>
      </c>
      <c r="C3635" s="180">
        <v>5050373</v>
      </c>
      <c r="D3635" s="180"/>
      <c r="E3635" s="180"/>
      <c r="F3635" s="180"/>
      <c r="G3635" s="180"/>
      <c r="H3635" s="180"/>
    </row>
    <row r="3636" spans="1:8" x14ac:dyDescent="0.2">
      <c r="A3636" s="180" t="s">
        <v>73</v>
      </c>
      <c r="B3636" s="180" t="s">
        <v>354</v>
      </c>
      <c r="C3636" s="180">
        <v>1020632</v>
      </c>
      <c r="D3636" s="180"/>
      <c r="E3636" s="180">
        <v>43299</v>
      </c>
      <c r="F3636" s="180"/>
      <c r="G3636" s="180"/>
      <c r="H3636" s="180"/>
    </row>
    <row r="3637" spans="1:8" x14ac:dyDescent="0.2">
      <c r="A3637" s="180" t="s">
        <v>73</v>
      </c>
      <c r="B3637" s="180" t="s">
        <v>408</v>
      </c>
      <c r="C3637" s="180">
        <v>3741427</v>
      </c>
      <c r="D3637" s="180"/>
      <c r="E3637" s="180">
        <v>13591</v>
      </c>
      <c r="F3637" s="180"/>
      <c r="G3637" s="180"/>
      <c r="H3637" s="180"/>
    </row>
    <row r="3638" spans="1:8" x14ac:dyDescent="0.2">
      <c r="A3638" s="180" t="s">
        <v>73</v>
      </c>
      <c r="B3638" s="180" t="s">
        <v>423</v>
      </c>
      <c r="C3638" s="180">
        <v>1236095</v>
      </c>
      <c r="D3638" s="180"/>
      <c r="E3638" s="180">
        <v>335000</v>
      </c>
      <c r="F3638" s="180"/>
      <c r="G3638" s="180"/>
      <c r="H3638" s="180"/>
    </row>
    <row r="3639" spans="1:8" x14ac:dyDescent="0.2">
      <c r="A3639" s="180" t="s">
        <v>73</v>
      </c>
      <c r="B3639" s="180" t="s">
        <v>355</v>
      </c>
      <c r="C3639" s="180">
        <v>5273423</v>
      </c>
      <c r="D3639" s="180"/>
      <c r="E3639" s="180">
        <v>406216</v>
      </c>
      <c r="F3639" s="180"/>
      <c r="G3639" s="180"/>
      <c r="H3639" s="180"/>
    </row>
    <row r="3640" spans="1:8" x14ac:dyDescent="0.2">
      <c r="A3640" s="180" t="s">
        <v>73</v>
      </c>
      <c r="B3640" s="180" t="s">
        <v>356</v>
      </c>
      <c r="C3640" s="180">
        <v>2601499</v>
      </c>
      <c r="D3640" s="180">
        <v>66869</v>
      </c>
      <c r="E3640" s="180">
        <v>21335</v>
      </c>
      <c r="F3640" s="180"/>
      <c r="G3640" s="180"/>
      <c r="H3640" s="180"/>
    </row>
    <row r="3641" spans="1:8" x14ac:dyDescent="0.2">
      <c r="A3641" s="180" t="s">
        <v>73</v>
      </c>
      <c r="B3641" s="180" t="s">
        <v>409</v>
      </c>
      <c r="C3641" s="180"/>
      <c r="D3641" s="180"/>
      <c r="E3641" s="180"/>
      <c r="F3641" s="180"/>
      <c r="G3641" s="180"/>
      <c r="H3641" s="180"/>
    </row>
    <row r="3642" spans="1:8" x14ac:dyDescent="0.2">
      <c r="A3642" s="180" t="s">
        <v>73</v>
      </c>
      <c r="B3642" s="180" t="s">
        <v>378</v>
      </c>
      <c r="C3642" s="180"/>
      <c r="D3642" s="180"/>
      <c r="E3642" s="180"/>
      <c r="F3642" s="180"/>
      <c r="G3642" s="180"/>
      <c r="H3642" s="180"/>
    </row>
    <row r="3643" spans="1:8" x14ac:dyDescent="0.2">
      <c r="A3643" s="180" t="s">
        <v>73</v>
      </c>
      <c r="B3643" s="180" t="s">
        <v>360</v>
      </c>
      <c r="C3643" s="180"/>
      <c r="D3643" s="180"/>
      <c r="E3643" s="180"/>
      <c r="F3643" s="180"/>
      <c r="G3643" s="180"/>
      <c r="H3643" s="180"/>
    </row>
    <row r="3644" spans="1:8" x14ac:dyDescent="0.2">
      <c r="A3644" s="180" t="s">
        <v>73</v>
      </c>
      <c r="B3644" s="180" t="s">
        <v>379</v>
      </c>
      <c r="C3644" s="180"/>
      <c r="D3644" s="180"/>
      <c r="E3644" s="180"/>
      <c r="F3644" s="180"/>
      <c r="G3644" s="180"/>
      <c r="H3644" s="180"/>
    </row>
    <row r="3645" spans="1:8" x14ac:dyDescent="0.2">
      <c r="A3645" s="180" t="s">
        <v>73</v>
      </c>
      <c r="B3645" s="180" t="s">
        <v>362</v>
      </c>
      <c r="C3645" s="180">
        <v>2482939</v>
      </c>
      <c r="D3645" s="180"/>
      <c r="E3645" s="180"/>
      <c r="F3645" s="180"/>
      <c r="G3645" s="180"/>
      <c r="H3645" s="180"/>
    </row>
    <row r="3646" spans="1:8" x14ac:dyDescent="0.2">
      <c r="A3646" s="180" t="s">
        <v>73</v>
      </c>
      <c r="B3646" s="180" t="s">
        <v>365</v>
      </c>
      <c r="C3646" s="180">
        <v>66080257</v>
      </c>
      <c r="D3646" s="180">
        <v>1400643</v>
      </c>
      <c r="E3646" s="180">
        <v>1553494</v>
      </c>
      <c r="F3646" s="180">
        <v>0</v>
      </c>
      <c r="G3646" s="180">
        <v>0</v>
      </c>
      <c r="H3646" s="180">
        <v>0</v>
      </c>
    </row>
    <row r="3647" spans="1:8" x14ac:dyDescent="0.2">
      <c r="A3647" s="180" t="s">
        <v>73</v>
      </c>
      <c r="B3647" s="180" t="s">
        <v>447</v>
      </c>
      <c r="C3647" s="180"/>
      <c r="D3647" s="180"/>
      <c r="E3647" s="180"/>
      <c r="F3647" s="180"/>
      <c r="G3647" s="180"/>
      <c r="H3647" s="180"/>
    </row>
    <row r="3648" spans="1:8" x14ac:dyDescent="0.2">
      <c r="A3648" s="180" t="s">
        <v>73</v>
      </c>
      <c r="B3648" s="180" t="s">
        <v>366</v>
      </c>
      <c r="C3648" s="180">
        <v>66080257</v>
      </c>
      <c r="D3648" s="180">
        <v>1400643</v>
      </c>
      <c r="E3648" s="180">
        <v>1553494</v>
      </c>
      <c r="F3648" s="180">
        <v>0</v>
      </c>
      <c r="G3648" s="180">
        <v>0</v>
      </c>
      <c r="H3648" s="180">
        <v>0</v>
      </c>
    </row>
    <row r="3649" spans="1:8" x14ac:dyDescent="0.2">
      <c r="A3649" s="180" t="s">
        <v>73</v>
      </c>
      <c r="B3649" s="180" t="s">
        <v>367</v>
      </c>
      <c r="C3649" s="180">
        <v>7483960.9600000083</v>
      </c>
      <c r="D3649" s="180">
        <v>466969.73000000021</v>
      </c>
      <c r="E3649" s="180">
        <v>1395559.4699999995</v>
      </c>
      <c r="F3649" s="180">
        <v>0</v>
      </c>
      <c r="G3649" s="180">
        <v>0</v>
      </c>
      <c r="H3649" s="180">
        <v>0</v>
      </c>
    </row>
    <row r="3650" spans="1:8" x14ac:dyDescent="0.2">
      <c r="A3650" s="180" t="s">
        <v>73</v>
      </c>
      <c r="B3650" s="180" t="s">
        <v>368</v>
      </c>
      <c r="C3650" s="180">
        <v>73564217.959999993</v>
      </c>
      <c r="D3650" s="180">
        <v>1867612.73</v>
      </c>
      <c r="E3650" s="180">
        <v>2949053.4699999997</v>
      </c>
      <c r="F3650" s="180">
        <v>0</v>
      </c>
      <c r="G3650" s="180">
        <v>0</v>
      </c>
      <c r="H3650" s="180">
        <v>0</v>
      </c>
    </row>
    <row r="3651" spans="1:8" x14ac:dyDescent="0.2">
      <c r="A3651" s="180" t="s">
        <v>74</v>
      </c>
      <c r="B3651" s="180" t="s">
        <v>333</v>
      </c>
      <c r="C3651" s="180">
        <v>2116441</v>
      </c>
      <c r="D3651" s="180"/>
      <c r="E3651" s="180">
        <v>66638</v>
      </c>
      <c r="F3651" s="180">
        <v>0</v>
      </c>
      <c r="G3651" s="180">
        <v>0</v>
      </c>
      <c r="H3651" s="180">
        <v>0</v>
      </c>
    </row>
    <row r="3652" spans="1:8" x14ac:dyDescent="0.2">
      <c r="A3652" s="180" t="s">
        <v>74</v>
      </c>
      <c r="B3652" s="180" t="s">
        <v>334</v>
      </c>
      <c r="C3652" s="180">
        <v>43287</v>
      </c>
      <c r="D3652" s="180"/>
      <c r="E3652" s="180">
        <v>1362</v>
      </c>
      <c r="F3652" s="180">
        <v>0</v>
      </c>
      <c r="G3652" s="180">
        <v>0</v>
      </c>
      <c r="H3652" s="180">
        <v>0</v>
      </c>
    </row>
    <row r="3653" spans="1:8" x14ac:dyDescent="0.2">
      <c r="A3653" s="180" t="s">
        <v>74</v>
      </c>
      <c r="B3653" s="180" t="s">
        <v>335</v>
      </c>
      <c r="C3653" s="180">
        <v>238653</v>
      </c>
      <c r="D3653" s="180"/>
      <c r="E3653" s="180"/>
      <c r="F3653" s="180"/>
      <c r="G3653" s="180"/>
      <c r="H3653" s="180"/>
    </row>
    <row r="3654" spans="1:8" x14ac:dyDescent="0.2">
      <c r="A3654" s="180" t="s">
        <v>74</v>
      </c>
      <c r="B3654" s="180" t="s">
        <v>336</v>
      </c>
      <c r="C3654" s="180">
        <v>212000</v>
      </c>
      <c r="D3654" s="180"/>
      <c r="E3654" s="180"/>
      <c r="F3654" s="180"/>
      <c r="G3654" s="180"/>
      <c r="H3654" s="180"/>
    </row>
    <row r="3655" spans="1:8" x14ac:dyDescent="0.2">
      <c r="A3655" s="180" t="s">
        <v>74</v>
      </c>
      <c r="B3655" s="180" t="s">
        <v>337</v>
      </c>
      <c r="C3655" s="180">
        <v>10000</v>
      </c>
      <c r="D3655" s="180"/>
      <c r="E3655" s="180"/>
      <c r="F3655" s="180"/>
      <c r="G3655" s="180"/>
      <c r="H3655" s="180"/>
    </row>
    <row r="3656" spans="1:8" x14ac:dyDescent="0.2">
      <c r="A3656" s="180" t="s">
        <v>74</v>
      </c>
      <c r="B3656" s="180" t="s">
        <v>338</v>
      </c>
      <c r="C3656" s="180"/>
      <c r="D3656" s="180"/>
      <c r="E3656" s="180"/>
      <c r="F3656" s="180"/>
      <c r="G3656" s="180"/>
      <c r="H3656" s="180"/>
    </row>
    <row r="3657" spans="1:8" x14ac:dyDescent="0.2">
      <c r="A3657" s="180" t="s">
        <v>74</v>
      </c>
      <c r="B3657" s="180" t="s">
        <v>339</v>
      </c>
      <c r="C3657" s="180"/>
      <c r="D3657" s="180">
        <v>220000</v>
      </c>
      <c r="E3657" s="180"/>
      <c r="F3657" s="180"/>
      <c r="G3657" s="180"/>
      <c r="H3657" s="180"/>
    </row>
    <row r="3658" spans="1:8" x14ac:dyDescent="0.2">
      <c r="A3658" s="180" t="s">
        <v>74</v>
      </c>
      <c r="B3658" s="180" t="s">
        <v>340</v>
      </c>
      <c r="C3658" s="180">
        <v>50000</v>
      </c>
      <c r="D3658" s="180"/>
      <c r="E3658" s="180">
        <v>5000</v>
      </c>
      <c r="F3658" s="180"/>
      <c r="G3658" s="180"/>
      <c r="H3658" s="180"/>
    </row>
    <row r="3659" spans="1:8" x14ac:dyDescent="0.2">
      <c r="A3659" s="180" t="s">
        <v>74</v>
      </c>
      <c r="B3659" s="180" t="s">
        <v>341</v>
      </c>
      <c r="C3659" s="180"/>
      <c r="D3659" s="180"/>
      <c r="E3659" s="180"/>
      <c r="F3659" s="180"/>
      <c r="G3659" s="180"/>
      <c r="H3659" s="180"/>
    </row>
    <row r="3660" spans="1:8" x14ac:dyDescent="0.2">
      <c r="A3660" s="180" t="s">
        <v>74</v>
      </c>
      <c r="B3660" s="180" t="s">
        <v>342</v>
      </c>
      <c r="C3660" s="180">
        <v>3090551</v>
      </c>
      <c r="D3660" s="180"/>
      <c r="E3660" s="180"/>
      <c r="F3660" s="180"/>
      <c r="G3660" s="180"/>
      <c r="H3660" s="180"/>
    </row>
    <row r="3661" spans="1:8" x14ac:dyDescent="0.2">
      <c r="A3661" s="180" t="s">
        <v>74</v>
      </c>
      <c r="B3661" s="180" t="s">
        <v>343</v>
      </c>
      <c r="C3661" s="180">
        <v>12620</v>
      </c>
      <c r="D3661" s="180"/>
      <c r="E3661" s="180"/>
      <c r="F3661" s="180"/>
      <c r="G3661" s="180"/>
      <c r="H3661" s="180"/>
    </row>
    <row r="3662" spans="1:8" x14ac:dyDescent="0.2">
      <c r="A3662" s="180" t="s">
        <v>74</v>
      </c>
      <c r="B3662" s="180" t="s">
        <v>344</v>
      </c>
      <c r="C3662" s="180">
        <v>35000</v>
      </c>
      <c r="D3662" s="180"/>
      <c r="E3662" s="180"/>
      <c r="F3662" s="180"/>
      <c r="G3662" s="180"/>
      <c r="H3662" s="180"/>
    </row>
    <row r="3663" spans="1:8" x14ac:dyDescent="0.2">
      <c r="A3663" s="180" t="s">
        <v>74</v>
      </c>
      <c r="B3663" s="180" t="s">
        <v>475</v>
      </c>
      <c r="C3663" s="180">
        <v>8147</v>
      </c>
      <c r="D3663" s="180"/>
      <c r="E3663" s="180">
        <v>257</v>
      </c>
      <c r="F3663" s="180">
        <v>0</v>
      </c>
      <c r="G3663" s="180">
        <v>0</v>
      </c>
      <c r="H3663" s="180">
        <v>0</v>
      </c>
    </row>
    <row r="3664" spans="1:8" x14ac:dyDescent="0.2">
      <c r="A3664" s="180" t="s">
        <v>74</v>
      </c>
      <c r="B3664" s="180" t="s">
        <v>332</v>
      </c>
      <c r="C3664" s="180">
        <v>38000</v>
      </c>
      <c r="D3664" s="180"/>
      <c r="E3664" s="180"/>
      <c r="F3664" s="180"/>
      <c r="G3664" s="180"/>
      <c r="H3664" s="180"/>
    </row>
    <row r="3665" spans="1:8" x14ac:dyDescent="0.2">
      <c r="A3665" s="180" t="s">
        <v>74</v>
      </c>
      <c r="B3665" s="180" t="s">
        <v>407</v>
      </c>
      <c r="C3665" s="180">
        <v>70000</v>
      </c>
      <c r="D3665" s="180"/>
      <c r="E3665" s="180"/>
      <c r="F3665" s="180"/>
      <c r="G3665" s="180"/>
      <c r="H3665" s="180"/>
    </row>
    <row r="3666" spans="1:8" x14ac:dyDescent="0.2">
      <c r="A3666" s="180" t="s">
        <v>74</v>
      </c>
      <c r="B3666" s="180" t="s">
        <v>345</v>
      </c>
      <c r="C3666" s="180">
        <v>5924699</v>
      </c>
      <c r="D3666" s="180">
        <v>220000</v>
      </c>
      <c r="E3666" s="180">
        <v>73257</v>
      </c>
      <c r="F3666" s="180">
        <v>0</v>
      </c>
      <c r="G3666" s="180">
        <v>0</v>
      </c>
      <c r="H3666" s="180">
        <v>0</v>
      </c>
    </row>
    <row r="3667" spans="1:8" x14ac:dyDescent="0.2">
      <c r="A3667" s="180" t="s">
        <v>74</v>
      </c>
      <c r="B3667" s="180" t="s">
        <v>346</v>
      </c>
      <c r="C3667" s="180"/>
      <c r="D3667" s="180"/>
      <c r="E3667" s="180"/>
      <c r="F3667" s="180"/>
      <c r="G3667" s="180"/>
      <c r="H3667" s="180"/>
    </row>
    <row r="3668" spans="1:8" x14ac:dyDescent="0.2">
      <c r="A3668" s="180" t="s">
        <v>74</v>
      </c>
      <c r="B3668" s="180" t="s">
        <v>446</v>
      </c>
      <c r="C3668" s="180"/>
      <c r="D3668" s="180"/>
      <c r="E3668" s="180"/>
      <c r="F3668" s="180"/>
      <c r="G3668" s="180"/>
      <c r="H3668" s="180"/>
    </row>
    <row r="3669" spans="1:8" x14ac:dyDescent="0.2">
      <c r="A3669" s="180" t="s">
        <v>74</v>
      </c>
      <c r="B3669" s="180" t="s">
        <v>347</v>
      </c>
      <c r="C3669" s="180"/>
      <c r="D3669" s="180"/>
      <c r="E3669" s="180"/>
      <c r="F3669" s="180"/>
      <c r="G3669" s="180"/>
      <c r="H3669" s="180"/>
    </row>
    <row r="3670" spans="1:8" x14ac:dyDescent="0.2">
      <c r="A3670" s="180" t="s">
        <v>74</v>
      </c>
      <c r="B3670" s="180" t="s">
        <v>348</v>
      </c>
      <c r="C3670" s="180">
        <v>5924699</v>
      </c>
      <c r="D3670" s="180">
        <v>220000</v>
      </c>
      <c r="E3670" s="180">
        <v>73257</v>
      </c>
      <c r="F3670" s="180">
        <v>0</v>
      </c>
      <c r="G3670" s="180">
        <v>0</v>
      </c>
      <c r="H3670" s="180">
        <v>0</v>
      </c>
    </row>
    <row r="3671" spans="1:8" x14ac:dyDescent="0.2">
      <c r="A3671" s="180" t="s">
        <v>74</v>
      </c>
      <c r="B3671" s="180" t="s">
        <v>349</v>
      </c>
      <c r="C3671" s="180">
        <v>345680.08999999985</v>
      </c>
      <c r="D3671" s="180">
        <v>69459.959999999963</v>
      </c>
      <c r="E3671" s="180">
        <v>195900.27</v>
      </c>
      <c r="F3671" s="180">
        <v>0</v>
      </c>
      <c r="G3671" s="180">
        <v>0</v>
      </c>
      <c r="H3671" s="180">
        <v>0</v>
      </c>
    </row>
    <row r="3672" spans="1:8" x14ac:dyDescent="0.2">
      <c r="A3672" s="180" t="s">
        <v>74</v>
      </c>
      <c r="B3672" s="180" t="s">
        <v>350</v>
      </c>
      <c r="C3672" s="180">
        <v>6270379.0899999999</v>
      </c>
      <c r="D3672" s="180">
        <v>289459.95999999996</v>
      </c>
      <c r="E3672" s="180">
        <v>269157.27</v>
      </c>
      <c r="F3672" s="180">
        <v>0</v>
      </c>
      <c r="G3672" s="180">
        <v>0</v>
      </c>
      <c r="H3672" s="180">
        <v>0</v>
      </c>
    </row>
    <row r="3673" spans="1:8" x14ac:dyDescent="0.2">
      <c r="A3673" s="180" t="s">
        <v>74</v>
      </c>
      <c r="B3673" s="180" t="s">
        <v>376</v>
      </c>
      <c r="C3673" s="180"/>
      <c r="D3673" s="180"/>
      <c r="E3673" s="180"/>
      <c r="F3673" s="180"/>
      <c r="G3673" s="180"/>
      <c r="H3673" s="180"/>
    </row>
    <row r="3674" spans="1:8" x14ac:dyDescent="0.2">
      <c r="A3674" s="180" t="s">
        <v>74</v>
      </c>
      <c r="B3674" s="180" t="s">
        <v>377</v>
      </c>
      <c r="C3674" s="180">
        <v>4520000</v>
      </c>
      <c r="D3674" s="180">
        <v>250000</v>
      </c>
      <c r="E3674" s="180">
        <v>120000</v>
      </c>
      <c r="F3674" s="180"/>
      <c r="G3674" s="180"/>
      <c r="H3674" s="180"/>
    </row>
    <row r="3675" spans="1:8" x14ac:dyDescent="0.2">
      <c r="A3675" s="180" t="s">
        <v>74</v>
      </c>
      <c r="B3675" s="180" t="s">
        <v>352</v>
      </c>
      <c r="C3675" s="180">
        <v>110000</v>
      </c>
      <c r="D3675" s="180"/>
      <c r="E3675" s="180"/>
      <c r="F3675" s="180"/>
      <c r="G3675" s="180"/>
      <c r="H3675" s="180"/>
    </row>
    <row r="3676" spans="1:8" x14ac:dyDescent="0.2">
      <c r="A3676" s="180" t="s">
        <v>74</v>
      </c>
      <c r="B3676" s="180" t="s">
        <v>353</v>
      </c>
      <c r="C3676" s="180">
        <v>230000</v>
      </c>
      <c r="D3676" s="180"/>
      <c r="E3676" s="180"/>
      <c r="F3676" s="180"/>
      <c r="G3676" s="180"/>
      <c r="H3676" s="180"/>
    </row>
    <row r="3677" spans="1:8" x14ac:dyDescent="0.2">
      <c r="A3677" s="180" t="s">
        <v>74</v>
      </c>
      <c r="B3677" s="180" t="s">
        <v>354</v>
      </c>
      <c r="C3677" s="180">
        <v>95000</v>
      </c>
      <c r="D3677" s="180"/>
      <c r="E3677" s="180"/>
      <c r="F3677" s="180"/>
      <c r="G3677" s="180"/>
      <c r="H3677" s="180"/>
    </row>
    <row r="3678" spans="1:8" x14ac:dyDescent="0.2">
      <c r="A3678" s="180" t="s">
        <v>74</v>
      </c>
      <c r="B3678" s="180" t="s">
        <v>408</v>
      </c>
      <c r="C3678" s="180">
        <v>310000</v>
      </c>
      <c r="D3678" s="180"/>
      <c r="E3678" s="180">
        <v>15000</v>
      </c>
      <c r="F3678" s="180"/>
      <c r="G3678" s="180"/>
      <c r="H3678" s="180"/>
    </row>
    <row r="3679" spans="1:8" x14ac:dyDescent="0.2">
      <c r="A3679" s="180" t="s">
        <v>74</v>
      </c>
      <c r="B3679" s="180" t="s">
        <v>423</v>
      </c>
      <c r="C3679" s="180">
        <v>170000</v>
      </c>
      <c r="D3679" s="180"/>
      <c r="E3679" s="180"/>
      <c r="F3679" s="180"/>
      <c r="G3679" s="180"/>
      <c r="H3679" s="180"/>
    </row>
    <row r="3680" spans="1:8" x14ac:dyDescent="0.2">
      <c r="A3680" s="180" t="s">
        <v>74</v>
      </c>
      <c r="B3680" s="180" t="s">
        <v>355</v>
      </c>
      <c r="C3680" s="180">
        <v>385000</v>
      </c>
      <c r="D3680" s="180"/>
      <c r="E3680" s="180">
        <v>50000</v>
      </c>
      <c r="F3680" s="180"/>
      <c r="G3680" s="180"/>
      <c r="H3680" s="180"/>
    </row>
    <row r="3681" spans="1:8" x14ac:dyDescent="0.2">
      <c r="A3681" s="180" t="s">
        <v>74</v>
      </c>
      <c r="B3681" s="180" t="s">
        <v>356</v>
      </c>
      <c r="C3681" s="180">
        <v>130000</v>
      </c>
      <c r="D3681" s="180"/>
      <c r="E3681" s="180">
        <v>25000</v>
      </c>
      <c r="F3681" s="180"/>
      <c r="G3681" s="180"/>
      <c r="H3681" s="180"/>
    </row>
    <row r="3682" spans="1:8" x14ac:dyDescent="0.2">
      <c r="A3682" s="180" t="s">
        <v>74</v>
      </c>
      <c r="B3682" s="180" t="s">
        <v>409</v>
      </c>
      <c r="C3682" s="180"/>
      <c r="D3682" s="180"/>
      <c r="E3682" s="180"/>
      <c r="F3682" s="180"/>
      <c r="G3682" s="180"/>
      <c r="H3682" s="180"/>
    </row>
    <row r="3683" spans="1:8" x14ac:dyDescent="0.2">
      <c r="A3683" s="180" t="s">
        <v>74</v>
      </c>
      <c r="B3683" s="180" t="s">
        <v>378</v>
      </c>
      <c r="C3683" s="180"/>
      <c r="D3683" s="180"/>
      <c r="E3683" s="180"/>
      <c r="F3683" s="180"/>
      <c r="G3683" s="180"/>
      <c r="H3683" s="180"/>
    </row>
    <row r="3684" spans="1:8" x14ac:dyDescent="0.2">
      <c r="A3684" s="180" t="s">
        <v>74</v>
      </c>
      <c r="B3684" s="180" t="s">
        <v>360</v>
      </c>
      <c r="C3684" s="180"/>
      <c r="D3684" s="180"/>
      <c r="E3684" s="180"/>
      <c r="F3684" s="180"/>
      <c r="G3684" s="180"/>
      <c r="H3684" s="180"/>
    </row>
    <row r="3685" spans="1:8" x14ac:dyDescent="0.2">
      <c r="A3685" s="180" t="s">
        <v>74</v>
      </c>
      <c r="B3685" s="180" t="s">
        <v>379</v>
      </c>
      <c r="C3685" s="180"/>
      <c r="D3685" s="180"/>
      <c r="E3685" s="180"/>
      <c r="F3685" s="180"/>
      <c r="G3685" s="180"/>
      <c r="H3685" s="180"/>
    </row>
    <row r="3686" spans="1:8" x14ac:dyDescent="0.2">
      <c r="A3686" s="180" t="s">
        <v>74</v>
      </c>
      <c r="B3686" s="180" t="s">
        <v>362</v>
      </c>
      <c r="C3686" s="180">
        <v>216072</v>
      </c>
      <c r="D3686" s="180"/>
      <c r="E3686" s="180"/>
      <c r="F3686" s="180"/>
      <c r="G3686" s="180"/>
      <c r="H3686" s="180"/>
    </row>
    <row r="3687" spans="1:8" x14ac:dyDescent="0.2">
      <c r="A3687" s="180" t="s">
        <v>74</v>
      </c>
      <c r="B3687" s="180" t="s">
        <v>365</v>
      </c>
      <c r="C3687" s="180">
        <v>6166072</v>
      </c>
      <c r="D3687" s="180">
        <v>250000</v>
      </c>
      <c r="E3687" s="180">
        <v>210000</v>
      </c>
      <c r="F3687" s="180">
        <v>0</v>
      </c>
      <c r="G3687" s="180">
        <v>0</v>
      </c>
      <c r="H3687" s="180">
        <v>0</v>
      </c>
    </row>
    <row r="3688" spans="1:8" x14ac:dyDescent="0.2">
      <c r="A3688" s="180" t="s">
        <v>74</v>
      </c>
      <c r="B3688" s="180" t="s">
        <v>447</v>
      </c>
      <c r="C3688" s="180"/>
      <c r="D3688" s="180"/>
      <c r="E3688" s="180"/>
      <c r="F3688" s="180"/>
      <c r="G3688" s="180"/>
      <c r="H3688" s="180"/>
    </row>
    <row r="3689" spans="1:8" x14ac:dyDescent="0.2">
      <c r="A3689" s="180" t="s">
        <v>74</v>
      </c>
      <c r="B3689" s="180" t="s">
        <v>366</v>
      </c>
      <c r="C3689" s="180">
        <v>6166072</v>
      </c>
      <c r="D3689" s="180">
        <v>250000</v>
      </c>
      <c r="E3689" s="180">
        <v>210000</v>
      </c>
      <c r="F3689" s="180">
        <v>0</v>
      </c>
      <c r="G3689" s="180">
        <v>0</v>
      </c>
      <c r="H3689" s="180">
        <v>0</v>
      </c>
    </row>
    <row r="3690" spans="1:8" x14ac:dyDescent="0.2">
      <c r="A3690" s="180" t="s">
        <v>74</v>
      </c>
      <c r="B3690" s="180" t="s">
        <v>367</v>
      </c>
      <c r="C3690" s="180">
        <v>104307.08999999984</v>
      </c>
      <c r="D3690" s="180">
        <v>39459.959999999963</v>
      </c>
      <c r="E3690" s="180">
        <v>59157.270000000019</v>
      </c>
      <c r="F3690" s="180">
        <v>0</v>
      </c>
      <c r="G3690" s="180">
        <v>0</v>
      </c>
      <c r="H3690" s="180">
        <v>0</v>
      </c>
    </row>
    <row r="3691" spans="1:8" x14ac:dyDescent="0.2">
      <c r="A3691" s="180" t="s">
        <v>74</v>
      </c>
      <c r="B3691" s="180" t="s">
        <v>368</v>
      </c>
      <c r="C3691" s="180">
        <v>6270379.0899999999</v>
      </c>
      <c r="D3691" s="180">
        <v>289459.95999999996</v>
      </c>
      <c r="E3691" s="180">
        <v>269157.27</v>
      </c>
      <c r="F3691" s="180">
        <v>0</v>
      </c>
      <c r="G3691" s="180">
        <v>0</v>
      </c>
      <c r="H3691" s="180">
        <v>0</v>
      </c>
    </row>
    <row r="3692" spans="1:8" x14ac:dyDescent="0.2">
      <c r="A3692" s="180" t="s">
        <v>75</v>
      </c>
      <c r="B3692" s="180" t="s">
        <v>333</v>
      </c>
      <c r="C3692" s="180">
        <v>2359082</v>
      </c>
      <c r="D3692" s="180"/>
      <c r="E3692" s="180">
        <v>41701</v>
      </c>
      <c r="F3692" s="180">
        <v>0</v>
      </c>
      <c r="G3692" s="180">
        <v>0</v>
      </c>
      <c r="H3692" s="180">
        <v>0</v>
      </c>
    </row>
    <row r="3693" spans="1:8" x14ac:dyDescent="0.2">
      <c r="A3693" s="180" t="s">
        <v>75</v>
      </c>
      <c r="B3693" s="180" t="s">
        <v>334</v>
      </c>
      <c r="C3693" s="180">
        <v>44233</v>
      </c>
      <c r="D3693" s="180"/>
      <c r="E3693" s="180">
        <v>799</v>
      </c>
      <c r="F3693" s="180">
        <v>0</v>
      </c>
      <c r="G3693" s="180">
        <v>0</v>
      </c>
      <c r="H3693" s="180">
        <v>0</v>
      </c>
    </row>
    <row r="3694" spans="1:8" x14ac:dyDescent="0.2">
      <c r="A3694" s="180" t="s">
        <v>75</v>
      </c>
      <c r="B3694" s="180" t="s">
        <v>335</v>
      </c>
      <c r="C3694" s="180">
        <v>120000</v>
      </c>
      <c r="D3694" s="180"/>
      <c r="E3694" s="180"/>
      <c r="F3694" s="180"/>
      <c r="G3694" s="180"/>
      <c r="H3694" s="180"/>
    </row>
    <row r="3695" spans="1:8" x14ac:dyDescent="0.2">
      <c r="A3695" s="180" t="s">
        <v>75</v>
      </c>
      <c r="B3695" s="180" t="s">
        <v>336</v>
      </c>
      <c r="C3695" s="180">
        <v>195000</v>
      </c>
      <c r="D3695" s="180"/>
      <c r="E3695" s="180"/>
      <c r="F3695" s="180"/>
      <c r="G3695" s="180"/>
      <c r="H3695" s="180"/>
    </row>
    <row r="3696" spans="1:8" x14ac:dyDescent="0.2">
      <c r="A3696" s="180" t="s">
        <v>75</v>
      </c>
      <c r="B3696" s="180" t="s">
        <v>337</v>
      </c>
      <c r="C3696" s="180">
        <v>40000</v>
      </c>
      <c r="D3696" s="180"/>
      <c r="E3696" s="180"/>
      <c r="F3696" s="180"/>
      <c r="G3696" s="180"/>
      <c r="H3696" s="180"/>
    </row>
    <row r="3697" spans="1:8" x14ac:dyDescent="0.2">
      <c r="A3697" s="180" t="s">
        <v>75</v>
      </c>
      <c r="B3697" s="180" t="s">
        <v>338</v>
      </c>
      <c r="C3697" s="180"/>
      <c r="D3697" s="180"/>
      <c r="E3697" s="180"/>
      <c r="F3697" s="180"/>
      <c r="G3697" s="180"/>
      <c r="H3697" s="180"/>
    </row>
    <row r="3698" spans="1:8" x14ac:dyDescent="0.2">
      <c r="A3698" s="180" t="s">
        <v>75</v>
      </c>
      <c r="B3698" s="180" t="s">
        <v>339</v>
      </c>
      <c r="C3698" s="180"/>
      <c r="D3698" s="180"/>
      <c r="E3698" s="180"/>
      <c r="F3698" s="180"/>
      <c r="G3698" s="180"/>
      <c r="H3698" s="180"/>
    </row>
    <row r="3699" spans="1:8" x14ac:dyDescent="0.2">
      <c r="A3699" s="180" t="s">
        <v>75</v>
      </c>
      <c r="B3699" s="180" t="s">
        <v>340</v>
      </c>
      <c r="C3699" s="180">
        <v>95000</v>
      </c>
      <c r="D3699" s="180">
        <v>85000</v>
      </c>
      <c r="E3699" s="180"/>
      <c r="F3699" s="180"/>
      <c r="G3699" s="180"/>
      <c r="H3699" s="180"/>
    </row>
    <row r="3700" spans="1:8" x14ac:dyDescent="0.2">
      <c r="A3700" s="180" t="s">
        <v>75</v>
      </c>
      <c r="B3700" s="180" t="s">
        <v>341</v>
      </c>
      <c r="C3700" s="180"/>
      <c r="D3700" s="180">
        <v>25000</v>
      </c>
      <c r="E3700" s="180"/>
      <c r="F3700" s="180"/>
      <c r="G3700" s="180"/>
      <c r="H3700" s="180"/>
    </row>
    <row r="3701" spans="1:8" x14ac:dyDescent="0.2">
      <c r="A3701" s="180" t="s">
        <v>75</v>
      </c>
      <c r="B3701" s="180" t="s">
        <v>342</v>
      </c>
      <c r="C3701" s="180">
        <v>2666194</v>
      </c>
      <c r="D3701" s="180"/>
      <c r="E3701" s="180"/>
      <c r="F3701" s="180"/>
      <c r="G3701" s="180"/>
      <c r="H3701" s="180"/>
    </row>
    <row r="3702" spans="1:8" x14ac:dyDescent="0.2">
      <c r="A3702" s="180" t="s">
        <v>75</v>
      </c>
      <c r="B3702" s="180" t="s">
        <v>343</v>
      </c>
      <c r="C3702" s="180">
        <v>9437</v>
      </c>
      <c r="D3702" s="180"/>
      <c r="E3702" s="180"/>
      <c r="F3702" s="180"/>
      <c r="G3702" s="180"/>
      <c r="H3702" s="180"/>
    </row>
    <row r="3703" spans="1:8" x14ac:dyDescent="0.2">
      <c r="A3703" s="180" t="s">
        <v>75</v>
      </c>
      <c r="B3703" s="180" t="s">
        <v>344</v>
      </c>
      <c r="C3703" s="180">
        <v>25000</v>
      </c>
      <c r="D3703" s="180"/>
      <c r="E3703" s="180"/>
      <c r="F3703" s="180"/>
      <c r="G3703" s="180"/>
      <c r="H3703" s="180"/>
    </row>
    <row r="3704" spans="1:8" x14ac:dyDescent="0.2">
      <c r="A3704" s="180" t="s">
        <v>75</v>
      </c>
      <c r="B3704" s="180" t="s">
        <v>475</v>
      </c>
      <c r="C3704" s="180">
        <v>100803</v>
      </c>
      <c r="D3704" s="180"/>
      <c r="E3704" s="180">
        <v>1820</v>
      </c>
      <c r="F3704" s="180">
        <v>0</v>
      </c>
      <c r="G3704" s="180">
        <v>0</v>
      </c>
      <c r="H3704" s="180">
        <v>0</v>
      </c>
    </row>
    <row r="3705" spans="1:8" x14ac:dyDescent="0.2">
      <c r="A3705" s="180" t="s">
        <v>75</v>
      </c>
      <c r="B3705" s="180" t="s">
        <v>332</v>
      </c>
      <c r="C3705" s="180">
        <v>58000</v>
      </c>
      <c r="D3705" s="180"/>
      <c r="E3705" s="180"/>
      <c r="F3705" s="180"/>
      <c r="G3705" s="180"/>
      <c r="H3705" s="180"/>
    </row>
    <row r="3706" spans="1:8" x14ac:dyDescent="0.2">
      <c r="A3706" s="180" t="s">
        <v>75</v>
      </c>
      <c r="B3706" s="180" t="s">
        <v>407</v>
      </c>
      <c r="C3706" s="180">
        <v>125000</v>
      </c>
      <c r="D3706" s="180"/>
      <c r="E3706" s="180"/>
      <c r="F3706" s="180"/>
      <c r="G3706" s="180"/>
      <c r="H3706" s="180"/>
    </row>
    <row r="3707" spans="1:8" x14ac:dyDescent="0.2">
      <c r="A3707" s="180" t="s">
        <v>75</v>
      </c>
      <c r="B3707" s="180" t="s">
        <v>345</v>
      </c>
      <c r="C3707" s="180">
        <v>5837749</v>
      </c>
      <c r="D3707" s="180">
        <v>110000</v>
      </c>
      <c r="E3707" s="180">
        <v>44320</v>
      </c>
      <c r="F3707" s="180">
        <v>0</v>
      </c>
      <c r="G3707" s="180">
        <v>0</v>
      </c>
      <c r="H3707" s="180">
        <v>0</v>
      </c>
    </row>
    <row r="3708" spans="1:8" x14ac:dyDescent="0.2">
      <c r="A3708" s="180" t="s">
        <v>75</v>
      </c>
      <c r="B3708" s="180" t="s">
        <v>346</v>
      </c>
      <c r="C3708" s="180"/>
      <c r="D3708" s="180"/>
      <c r="E3708" s="180"/>
      <c r="F3708" s="180"/>
      <c r="G3708" s="180"/>
      <c r="H3708" s="180"/>
    </row>
    <row r="3709" spans="1:8" x14ac:dyDescent="0.2">
      <c r="A3709" s="180" t="s">
        <v>75</v>
      </c>
      <c r="B3709" s="180" t="s">
        <v>446</v>
      </c>
      <c r="C3709" s="180"/>
      <c r="D3709" s="180"/>
      <c r="E3709" s="180"/>
      <c r="F3709" s="180"/>
      <c r="G3709" s="180"/>
      <c r="H3709" s="180"/>
    </row>
    <row r="3710" spans="1:8" x14ac:dyDescent="0.2">
      <c r="A3710" s="180" t="s">
        <v>75</v>
      </c>
      <c r="B3710" s="180" t="s">
        <v>347</v>
      </c>
      <c r="C3710" s="180"/>
      <c r="D3710" s="180"/>
      <c r="E3710" s="180"/>
      <c r="F3710" s="180"/>
      <c r="G3710" s="180"/>
      <c r="H3710" s="180"/>
    </row>
    <row r="3711" spans="1:8" x14ac:dyDescent="0.2">
      <c r="A3711" s="180" t="s">
        <v>75</v>
      </c>
      <c r="B3711" s="180" t="s">
        <v>348</v>
      </c>
      <c r="C3711" s="180">
        <v>5837749</v>
      </c>
      <c r="D3711" s="180">
        <v>110000</v>
      </c>
      <c r="E3711" s="180">
        <v>44320</v>
      </c>
      <c r="F3711" s="180">
        <v>0</v>
      </c>
      <c r="G3711" s="180">
        <v>0</v>
      </c>
      <c r="H3711" s="180">
        <v>0</v>
      </c>
    </row>
    <row r="3712" spans="1:8" x14ac:dyDescent="0.2">
      <c r="A3712" s="180" t="s">
        <v>75</v>
      </c>
      <c r="B3712" s="180" t="s">
        <v>349</v>
      </c>
      <c r="C3712" s="180">
        <v>1435269.3000000017</v>
      </c>
      <c r="D3712" s="180">
        <v>36309.640000000014</v>
      </c>
      <c r="E3712" s="180">
        <v>793540.08</v>
      </c>
      <c r="F3712" s="180">
        <v>0</v>
      </c>
      <c r="G3712" s="180">
        <v>0</v>
      </c>
      <c r="H3712" s="180">
        <v>0</v>
      </c>
    </row>
    <row r="3713" spans="1:8" x14ac:dyDescent="0.2">
      <c r="A3713" s="180" t="s">
        <v>75</v>
      </c>
      <c r="B3713" s="180" t="s">
        <v>350</v>
      </c>
      <c r="C3713" s="180">
        <v>7273018.3000000017</v>
      </c>
      <c r="D3713" s="180">
        <v>146309.64000000001</v>
      </c>
      <c r="E3713" s="180">
        <v>837860.08</v>
      </c>
      <c r="F3713" s="180">
        <v>0</v>
      </c>
      <c r="G3713" s="180">
        <v>0</v>
      </c>
      <c r="H3713" s="180">
        <v>0</v>
      </c>
    </row>
    <row r="3714" spans="1:8" x14ac:dyDescent="0.2">
      <c r="A3714" s="180" t="s">
        <v>75</v>
      </c>
      <c r="B3714" s="180" t="s">
        <v>376</v>
      </c>
      <c r="C3714" s="180"/>
      <c r="D3714" s="180"/>
      <c r="E3714" s="180"/>
      <c r="F3714" s="180"/>
      <c r="G3714" s="180"/>
      <c r="H3714" s="180"/>
    </row>
    <row r="3715" spans="1:8" x14ac:dyDescent="0.2">
      <c r="A3715" s="180" t="s">
        <v>75</v>
      </c>
      <c r="B3715" s="180" t="s">
        <v>377</v>
      </c>
      <c r="C3715" s="180">
        <v>4225000</v>
      </c>
      <c r="D3715" s="180">
        <v>130000</v>
      </c>
      <c r="E3715" s="180">
        <v>90000</v>
      </c>
      <c r="F3715" s="180"/>
      <c r="G3715" s="180"/>
      <c r="H3715" s="180"/>
    </row>
    <row r="3716" spans="1:8" x14ac:dyDescent="0.2">
      <c r="A3716" s="180" t="s">
        <v>75</v>
      </c>
      <c r="B3716" s="180" t="s">
        <v>352</v>
      </c>
      <c r="C3716" s="180">
        <v>80000</v>
      </c>
      <c r="D3716" s="180"/>
      <c r="E3716" s="180"/>
      <c r="F3716" s="180"/>
      <c r="G3716" s="180"/>
      <c r="H3716" s="180"/>
    </row>
    <row r="3717" spans="1:8" x14ac:dyDescent="0.2">
      <c r="A3717" s="180" t="s">
        <v>75</v>
      </c>
      <c r="B3717" s="180" t="s">
        <v>353</v>
      </c>
      <c r="C3717" s="180">
        <v>50000</v>
      </c>
      <c r="D3717" s="180"/>
      <c r="E3717" s="180"/>
      <c r="F3717" s="180"/>
      <c r="G3717" s="180"/>
      <c r="H3717" s="180"/>
    </row>
    <row r="3718" spans="1:8" x14ac:dyDescent="0.2">
      <c r="A3718" s="180" t="s">
        <v>75</v>
      </c>
      <c r="B3718" s="180" t="s">
        <v>354</v>
      </c>
      <c r="C3718" s="180">
        <v>125000</v>
      </c>
      <c r="D3718" s="180"/>
      <c r="E3718" s="180"/>
      <c r="F3718" s="180"/>
      <c r="G3718" s="180"/>
      <c r="H3718" s="180"/>
    </row>
    <row r="3719" spans="1:8" x14ac:dyDescent="0.2">
      <c r="A3719" s="180" t="s">
        <v>75</v>
      </c>
      <c r="B3719" s="180" t="s">
        <v>408</v>
      </c>
      <c r="C3719" s="180">
        <v>365000</v>
      </c>
      <c r="D3719" s="180"/>
      <c r="E3719" s="180"/>
      <c r="F3719" s="180"/>
      <c r="G3719" s="180"/>
      <c r="H3719" s="180"/>
    </row>
    <row r="3720" spans="1:8" x14ac:dyDescent="0.2">
      <c r="A3720" s="180" t="s">
        <v>75</v>
      </c>
      <c r="B3720" s="180" t="s">
        <v>423</v>
      </c>
      <c r="C3720" s="180">
        <v>200000</v>
      </c>
      <c r="D3720" s="180"/>
      <c r="E3720" s="180"/>
      <c r="F3720" s="180"/>
      <c r="G3720" s="180"/>
      <c r="H3720" s="180"/>
    </row>
    <row r="3721" spans="1:8" x14ac:dyDescent="0.2">
      <c r="A3721" s="180" t="s">
        <v>75</v>
      </c>
      <c r="B3721" s="180" t="s">
        <v>355</v>
      </c>
      <c r="C3721" s="180">
        <v>555000</v>
      </c>
      <c r="D3721" s="180"/>
      <c r="E3721" s="180">
        <v>140000</v>
      </c>
      <c r="F3721" s="180"/>
      <c r="G3721" s="180"/>
      <c r="H3721" s="180"/>
    </row>
    <row r="3722" spans="1:8" x14ac:dyDescent="0.2">
      <c r="A3722" s="180" t="s">
        <v>75</v>
      </c>
      <c r="B3722" s="180" t="s">
        <v>356</v>
      </c>
      <c r="C3722" s="180">
        <v>265000</v>
      </c>
      <c r="D3722" s="180"/>
      <c r="E3722" s="180">
        <v>20000</v>
      </c>
      <c r="F3722" s="180"/>
      <c r="G3722" s="180"/>
      <c r="H3722" s="180"/>
    </row>
    <row r="3723" spans="1:8" x14ac:dyDescent="0.2">
      <c r="A3723" s="180" t="s">
        <v>75</v>
      </c>
      <c r="B3723" s="180" t="s">
        <v>409</v>
      </c>
      <c r="C3723" s="180"/>
      <c r="D3723" s="180"/>
      <c r="E3723" s="180"/>
      <c r="F3723" s="180"/>
      <c r="G3723" s="180"/>
      <c r="H3723" s="180"/>
    </row>
    <row r="3724" spans="1:8" x14ac:dyDescent="0.2">
      <c r="A3724" s="180" t="s">
        <v>75</v>
      </c>
      <c r="B3724" s="180" t="s">
        <v>378</v>
      </c>
      <c r="C3724" s="180"/>
      <c r="D3724" s="180"/>
      <c r="E3724" s="180"/>
      <c r="F3724" s="180"/>
      <c r="G3724" s="180"/>
      <c r="H3724" s="180"/>
    </row>
    <row r="3725" spans="1:8" x14ac:dyDescent="0.2">
      <c r="A3725" s="180" t="s">
        <v>75</v>
      </c>
      <c r="B3725" s="180" t="s">
        <v>360</v>
      </c>
      <c r="C3725" s="180"/>
      <c r="D3725" s="180"/>
      <c r="E3725" s="180"/>
      <c r="F3725" s="180"/>
      <c r="G3725" s="180"/>
      <c r="H3725" s="180"/>
    </row>
    <row r="3726" spans="1:8" x14ac:dyDescent="0.2">
      <c r="A3726" s="180" t="s">
        <v>75</v>
      </c>
      <c r="B3726" s="180" t="s">
        <v>379</v>
      </c>
      <c r="C3726" s="180"/>
      <c r="D3726" s="180"/>
      <c r="E3726" s="180"/>
      <c r="F3726" s="180"/>
      <c r="G3726" s="180"/>
      <c r="H3726" s="180"/>
    </row>
    <row r="3727" spans="1:8" x14ac:dyDescent="0.2">
      <c r="A3727" s="180" t="s">
        <v>75</v>
      </c>
      <c r="B3727" s="180" t="s">
        <v>362</v>
      </c>
      <c r="C3727" s="180">
        <v>223770</v>
      </c>
      <c r="D3727" s="180"/>
      <c r="E3727" s="180"/>
      <c r="F3727" s="180"/>
      <c r="G3727" s="180"/>
      <c r="H3727" s="180"/>
    </row>
    <row r="3728" spans="1:8" x14ac:dyDescent="0.2">
      <c r="A3728" s="180" t="s">
        <v>75</v>
      </c>
      <c r="B3728" s="180" t="s">
        <v>365</v>
      </c>
      <c r="C3728" s="180">
        <v>6088770</v>
      </c>
      <c r="D3728" s="180">
        <v>130000</v>
      </c>
      <c r="E3728" s="180">
        <v>250000</v>
      </c>
      <c r="F3728" s="180">
        <v>0</v>
      </c>
      <c r="G3728" s="180">
        <v>0</v>
      </c>
      <c r="H3728" s="180">
        <v>0</v>
      </c>
    </row>
    <row r="3729" spans="1:8" x14ac:dyDescent="0.2">
      <c r="A3729" s="180" t="s">
        <v>75</v>
      </c>
      <c r="B3729" s="180" t="s">
        <v>447</v>
      </c>
      <c r="C3729" s="180"/>
      <c r="D3729" s="180"/>
      <c r="E3729" s="180"/>
      <c r="F3729" s="180"/>
      <c r="G3729" s="180"/>
      <c r="H3729" s="180"/>
    </row>
    <row r="3730" spans="1:8" x14ac:dyDescent="0.2">
      <c r="A3730" s="180" t="s">
        <v>75</v>
      </c>
      <c r="B3730" s="180" t="s">
        <v>366</v>
      </c>
      <c r="C3730" s="180">
        <v>6088770</v>
      </c>
      <c r="D3730" s="180">
        <v>130000</v>
      </c>
      <c r="E3730" s="180">
        <v>250000</v>
      </c>
      <c r="F3730" s="180">
        <v>0</v>
      </c>
      <c r="G3730" s="180">
        <v>0</v>
      </c>
      <c r="H3730" s="180">
        <v>0</v>
      </c>
    </row>
    <row r="3731" spans="1:8" x14ac:dyDescent="0.2">
      <c r="A3731" s="180" t="s">
        <v>75</v>
      </c>
      <c r="B3731" s="180" t="s">
        <v>367</v>
      </c>
      <c r="C3731" s="180">
        <v>1184248.3000000017</v>
      </c>
      <c r="D3731" s="180">
        <v>16309.640000000014</v>
      </c>
      <c r="E3731" s="180">
        <v>587860.08000000007</v>
      </c>
      <c r="F3731" s="180">
        <v>0</v>
      </c>
      <c r="G3731" s="180">
        <v>0</v>
      </c>
      <c r="H3731" s="180">
        <v>0</v>
      </c>
    </row>
    <row r="3732" spans="1:8" x14ac:dyDescent="0.2">
      <c r="A3732" s="180" t="s">
        <v>75</v>
      </c>
      <c r="B3732" s="180" t="s">
        <v>368</v>
      </c>
      <c r="C3732" s="180">
        <v>7273018.3000000017</v>
      </c>
      <c r="D3732" s="180">
        <v>146309.64000000001</v>
      </c>
      <c r="E3732" s="180">
        <v>837860.08</v>
      </c>
      <c r="F3732" s="180">
        <v>0</v>
      </c>
      <c r="G3732" s="180">
        <v>0</v>
      </c>
      <c r="H3732" s="180">
        <v>0</v>
      </c>
    </row>
    <row r="3733" spans="1:8" x14ac:dyDescent="0.2">
      <c r="A3733" s="180" t="s">
        <v>76</v>
      </c>
      <c r="B3733" s="180" t="s">
        <v>333</v>
      </c>
      <c r="C3733" s="180">
        <v>2544044</v>
      </c>
      <c r="D3733" s="180"/>
      <c r="E3733" s="180">
        <v>440672</v>
      </c>
      <c r="F3733" s="180">
        <v>33022</v>
      </c>
      <c r="G3733" s="180">
        <v>0</v>
      </c>
      <c r="H3733" s="180">
        <v>0</v>
      </c>
    </row>
    <row r="3734" spans="1:8" x14ac:dyDescent="0.2">
      <c r="A3734" s="180" t="s">
        <v>76</v>
      </c>
      <c r="B3734" s="180" t="s">
        <v>334</v>
      </c>
      <c r="C3734" s="180">
        <v>53848</v>
      </c>
      <c r="D3734" s="180"/>
      <c r="E3734" s="180">
        <v>9328</v>
      </c>
      <c r="F3734" s="180">
        <v>699</v>
      </c>
      <c r="G3734" s="180">
        <v>0</v>
      </c>
      <c r="H3734" s="180">
        <v>0</v>
      </c>
    </row>
    <row r="3735" spans="1:8" x14ac:dyDescent="0.2">
      <c r="A3735" s="180" t="s">
        <v>76</v>
      </c>
      <c r="B3735" s="180" t="s">
        <v>335</v>
      </c>
      <c r="C3735" s="180">
        <v>350619</v>
      </c>
      <c r="D3735" s="180"/>
      <c r="E3735" s="180"/>
      <c r="F3735" s="180"/>
      <c r="G3735" s="180"/>
      <c r="H3735" s="180"/>
    </row>
    <row r="3736" spans="1:8" x14ac:dyDescent="0.2">
      <c r="A3736" s="180" t="s">
        <v>76</v>
      </c>
      <c r="B3736" s="180" t="s">
        <v>336</v>
      </c>
      <c r="C3736" s="180">
        <v>72828</v>
      </c>
      <c r="D3736" s="180"/>
      <c r="E3736" s="180"/>
      <c r="F3736" s="180"/>
      <c r="G3736" s="180"/>
      <c r="H3736" s="180"/>
    </row>
    <row r="3737" spans="1:8" x14ac:dyDescent="0.2">
      <c r="A3737" s="180" t="s">
        <v>76</v>
      </c>
      <c r="B3737" s="180" t="s">
        <v>337</v>
      </c>
      <c r="C3737" s="180">
        <v>11658</v>
      </c>
      <c r="D3737" s="180">
        <v>206</v>
      </c>
      <c r="E3737" s="180"/>
      <c r="F3737" s="180"/>
      <c r="G3737" s="180"/>
      <c r="H3737" s="180"/>
    </row>
    <row r="3738" spans="1:8" x14ac:dyDescent="0.2">
      <c r="A3738" s="180" t="s">
        <v>76</v>
      </c>
      <c r="B3738" s="180" t="s">
        <v>338</v>
      </c>
      <c r="C3738" s="180"/>
      <c r="D3738" s="180"/>
      <c r="E3738" s="180"/>
      <c r="F3738" s="180"/>
      <c r="G3738" s="180"/>
      <c r="H3738" s="180"/>
    </row>
    <row r="3739" spans="1:8" x14ac:dyDescent="0.2">
      <c r="A3739" s="180" t="s">
        <v>76</v>
      </c>
      <c r="B3739" s="180" t="s">
        <v>339</v>
      </c>
      <c r="C3739" s="180">
        <v>3641</v>
      </c>
      <c r="D3739" s="180">
        <v>66963</v>
      </c>
      <c r="E3739" s="180"/>
      <c r="F3739" s="180"/>
      <c r="G3739" s="180"/>
      <c r="H3739" s="180"/>
    </row>
    <row r="3740" spans="1:8" x14ac:dyDescent="0.2">
      <c r="A3740" s="180" t="s">
        <v>76</v>
      </c>
      <c r="B3740" s="180" t="s">
        <v>340</v>
      </c>
      <c r="C3740" s="180">
        <v>165924</v>
      </c>
      <c r="D3740" s="180">
        <v>7211</v>
      </c>
      <c r="E3740" s="180"/>
      <c r="F3740" s="180"/>
      <c r="G3740" s="180"/>
      <c r="H3740" s="180"/>
    </row>
    <row r="3741" spans="1:8" x14ac:dyDescent="0.2">
      <c r="A3741" s="180" t="s">
        <v>76</v>
      </c>
      <c r="B3741" s="180" t="s">
        <v>341</v>
      </c>
      <c r="C3741" s="180"/>
      <c r="D3741" s="180"/>
      <c r="E3741" s="180"/>
      <c r="F3741" s="180"/>
      <c r="G3741" s="180"/>
      <c r="H3741" s="180"/>
    </row>
    <row r="3742" spans="1:8" x14ac:dyDescent="0.2">
      <c r="A3742" s="180" t="s">
        <v>76</v>
      </c>
      <c r="B3742" s="180" t="s">
        <v>342</v>
      </c>
      <c r="C3742" s="180">
        <v>5442052</v>
      </c>
      <c r="D3742" s="180"/>
      <c r="E3742" s="180"/>
      <c r="F3742" s="180"/>
      <c r="G3742" s="180"/>
      <c r="H3742" s="180"/>
    </row>
    <row r="3743" spans="1:8" x14ac:dyDescent="0.2">
      <c r="A3743" s="180" t="s">
        <v>76</v>
      </c>
      <c r="B3743" s="180" t="s">
        <v>343</v>
      </c>
      <c r="C3743" s="180">
        <v>23444</v>
      </c>
      <c r="D3743" s="180"/>
      <c r="E3743" s="180"/>
      <c r="F3743" s="180"/>
      <c r="G3743" s="180"/>
      <c r="H3743" s="180"/>
    </row>
    <row r="3744" spans="1:8" x14ac:dyDescent="0.2">
      <c r="A3744" s="180" t="s">
        <v>76</v>
      </c>
      <c r="B3744" s="180" t="s">
        <v>344</v>
      </c>
      <c r="C3744" s="180">
        <v>130050</v>
      </c>
      <c r="D3744" s="180"/>
      <c r="E3744" s="180"/>
      <c r="F3744" s="180"/>
      <c r="G3744" s="180"/>
      <c r="H3744" s="180"/>
    </row>
    <row r="3745" spans="1:8" x14ac:dyDescent="0.2">
      <c r="A3745" s="180" t="s">
        <v>76</v>
      </c>
      <c r="B3745" s="180" t="s">
        <v>475</v>
      </c>
      <c r="C3745" s="180">
        <v>19392</v>
      </c>
      <c r="D3745" s="180"/>
      <c r="E3745" s="180">
        <v>3359</v>
      </c>
      <c r="F3745" s="180">
        <v>252</v>
      </c>
      <c r="G3745" s="180">
        <v>0</v>
      </c>
      <c r="H3745" s="180">
        <v>0</v>
      </c>
    </row>
    <row r="3746" spans="1:8" x14ac:dyDescent="0.2">
      <c r="A3746" s="180" t="s">
        <v>76</v>
      </c>
      <c r="B3746" s="180" t="s">
        <v>332</v>
      </c>
      <c r="C3746" s="180">
        <v>343372</v>
      </c>
      <c r="D3746" s="180"/>
      <c r="E3746" s="180"/>
      <c r="F3746" s="180"/>
      <c r="G3746" s="180"/>
      <c r="H3746" s="180"/>
    </row>
    <row r="3747" spans="1:8" x14ac:dyDescent="0.2">
      <c r="A3747" s="180" t="s">
        <v>76</v>
      </c>
      <c r="B3747" s="180" t="s">
        <v>407</v>
      </c>
      <c r="C3747" s="180">
        <v>124848</v>
      </c>
      <c r="D3747" s="180"/>
      <c r="E3747" s="180"/>
      <c r="F3747" s="180"/>
      <c r="G3747" s="180"/>
      <c r="H3747" s="180"/>
    </row>
    <row r="3748" spans="1:8" x14ac:dyDescent="0.2">
      <c r="A3748" s="180" t="s">
        <v>76</v>
      </c>
      <c r="B3748" s="180" t="s">
        <v>345</v>
      </c>
      <c r="C3748" s="180">
        <v>9285720</v>
      </c>
      <c r="D3748" s="180">
        <v>74380</v>
      </c>
      <c r="E3748" s="180">
        <v>453359</v>
      </c>
      <c r="F3748" s="180">
        <v>33973</v>
      </c>
      <c r="G3748" s="180">
        <v>0</v>
      </c>
      <c r="H3748" s="180">
        <v>0</v>
      </c>
    </row>
    <row r="3749" spans="1:8" x14ac:dyDescent="0.2">
      <c r="A3749" s="180" t="s">
        <v>76</v>
      </c>
      <c r="B3749" s="180" t="s">
        <v>346</v>
      </c>
      <c r="C3749" s="180"/>
      <c r="D3749" s="180"/>
      <c r="E3749" s="180"/>
      <c r="F3749" s="180"/>
      <c r="G3749" s="180"/>
      <c r="H3749" s="180"/>
    </row>
    <row r="3750" spans="1:8" x14ac:dyDescent="0.2">
      <c r="A3750" s="180" t="s">
        <v>76</v>
      </c>
      <c r="B3750" s="180" t="s">
        <v>446</v>
      </c>
      <c r="C3750" s="180"/>
      <c r="D3750" s="180"/>
      <c r="E3750" s="180"/>
      <c r="F3750" s="180"/>
      <c r="G3750" s="180"/>
      <c r="H3750" s="180"/>
    </row>
    <row r="3751" spans="1:8" x14ac:dyDescent="0.2">
      <c r="A3751" s="180" t="s">
        <v>76</v>
      </c>
      <c r="B3751" s="180" t="s">
        <v>347</v>
      </c>
      <c r="C3751" s="180"/>
      <c r="D3751" s="180"/>
      <c r="E3751" s="180"/>
      <c r="F3751" s="180"/>
      <c r="G3751" s="180"/>
      <c r="H3751" s="180"/>
    </row>
    <row r="3752" spans="1:8" x14ac:dyDescent="0.2">
      <c r="A3752" s="180" t="s">
        <v>76</v>
      </c>
      <c r="B3752" s="180" t="s">
        <v>348</v>
      </c>
      <c r="C3752" s="180">
        <v>9285720</v>
      </c>
      <c r="D3752" s="180">
        <v>74380</v>
      </c>
      <c r="E3752" s="180">
        <v>453359</v>
      </c>
      <c r="F3752" s="180">
        <v>33973</v>
      </c>
      <c r="G3752" s="180">
        <v>0</v>
      </c>
      <c r="H3752" s="180">
        <v>0</v>
      </c>
    </row>
    <row r="3753" spans="1:8" x14ac:dyDescent="0.2">
      <c r="A3753" s="180" t="s">
        <v>76</v>
      </c>
      <c r="B3753" s="180" t="s">
        <v>349</v>
      </c>
      <c r="C3753" s="180">
        <v>3378308.4699999969</v>
      </c>
      <c r="D3753" s="180">
        <v>30268.609999999971</v>
      </c>
      <c r="E3753" s="180">
        <v>1032305.06</v>
      </c>
      <c r="F3753" s="180">
        <v>63906</v>
      </c>
      <c r="G3753" s="180">
        <v>0</v>
      </c>
      <c r="H3753" s="180">
        <v>0</v>
      </c>
    </row>
    <row r="3754" spans="1:8" x14ac:dyDescent="0.2">
      <c r="A3754" s="180" t="s">
        <v>76</v>
      </c>
      <c r="B3754" s="180" t="s">
        <v>350</v>
      </c>
      <c r="C3754" s="180">
        <v>12664028.469999995</v>
      </c>
      <c r="D3754" s="180">
        <v>104648.60999999996</v>
      </c>
      <c r="E3754" s="180">
        <v>1485664.06</v>
      </c>
      <c r="F3754" s="180">
        <v>97879</v>
      </c>
      <c r="G3754" s="180">
        <v>0</v>
      </c>
      <c r="H3754" s="180">
        <v>0</v>
      </c>
    </row>
    <row r="3755" spans="1:8" x14ac:dyDescent="0.2">
      <c r="A3755" s="180" t="s">
        <v>76</v>
      </c>
      <c r="B3755" s="180" t="s">
        <v>376</v>
      </c>
      <c r="C3755" s="180"/>
      <c r="D3755" s="180"/>
      <c r="E3755" s="180"/>
      <c r="F3755" s="180"/>
      <c r="G3755" s="180"/>
      <c r="H3755" s="180"/>
    </row>
    <row r="3756" spans="1:8" x14ac:dyDescent="0.2">
      <c r="A3756" s="180" t="s">
        <v>76</v>
      </c>
      <c r="B3756" s="180" t="s">
        <v>377</v>
      </c>
      <c r="C3756" s="180">
        <v>6598162</v>
      </c>
      <c r="D3756" s="180">
        <v>82824</v>
      </c>
      <c r="E3756" s="180">
        <v>155295</v>
      </c>
      <c r="F3756" s="180"/>
      <c r="G3756" s="180"/>
      <c r="H3756" s="180"/>
    </row>
    <row r="3757" spans="1:8" x14ac:dyDescent="0.2">
      <c r="A3757" s="180" t="s">
        <v>76</v>
      </c>
      <c r="B3757" s="180" t="s">
        <v>352</v>
      </c>
      <c r="C3757" s="180">
        <v>218396</v>
      </c>
      <c r="D3757" s="180">
        <v>3313</v>
      </c>
      <c r="E3757" s="180">
        <v>1449</v>
      </c>
      <c r="F3757" s="180"/>
      <c r="G3757" s="180"/>
      <c r="H3757" s="180"/>
    </row>
    <row r="3758" spans="1:8" x14ac:dyDescent="0.2">
      <c r="A3758" s="180" t="s">
        <v>76</v>
      </c>
      <c r="B3758" s="180" t="s">
        <v>353</v>
      </c>
      <c r="C3758" s="180">
        <v>359747</v>
      </c>
      <c r="D3758" s="180"/>
      <c r="E3758" s="180">
        <v>538</v>
      </c>
      <c r="F3758" s="180"/>
      <c r="G3758" s="180"/>
      <c r="H3758" s="180"/>
    </row>
    <row r="3759" spans="1:8" x14ac:dyDescent="0.2">
      <c r="A3759" s="180" t="s">
        <v>76</v>
      </c>
      <c r="B3759" s="180" t="s">
        <v>354</v>
      </c>
      <c r="C3759" s="180">
        <v>210342</v>
      </c>
      <c r="D3759" s="180"/>
      <c r="E3759" s="180">
        <v>7040</v>
      </c>
      <c r="F3759" s="180"/>
      <c r="G3759" s="180"/>
      <c r="H3759" s="180"/>
    </row>
    <row r="3760" spans="1:8" x14ac:dyDescent="0.2">
      <c r="A3760" s="180" t="s">
        <v>76</v>
      </c>
      <c r="B3760" s="180" t="s">
        <v>408</v>
      </c>
      <c r="C3760" s="180">
        <v>388623</v>
      </c>
      <c r="D3760" s="180"/>
      <c r="E3760" s="180">
        <v>8489</v>
      </c>
      <c r="F3760" s="180"/>
      <c r="G3760" s="180"/>
      <c r="H3760" s="180"/>
    </row>
    <row r="3761" spans="1:8" x14ac:dyDescent="0.2">
      <c r="A3761" s="180" t="s">
        <v>76</v>
      </c>
      <c r="B3761" s="180" t="s">
        <v>423</v>
      </c>
      <c r="C3761" s="180">
        <v>334226</v>
      </c>
      <c r="D3761" s="180">
        <v>2692</v>
      </c>
      <c r="E3761" s="180">
        <v>8800</v>
      </c>
      <c r="F3761" s="180"/>
      <c r="G3761" s="180"/>
      <c r="H3761" s="180"/>
    </row>
    <row r="3762" spans="1:8" x14ac:dyDescent="0.2">
      <c r="A3762" s="180" t="s">
        <v>76</v>
      </c>
      <c r="B3762" s="180" t="s">
        <v>355</v>
      </c>
      <c r="C3762" s="180">
        <v>825125</v>
      </c>
      <c r="D3762" s="180"/>
      <c r="E3762" s="180">
        <v>72741</v>
      </c>
      <c r="F3762" s="180"/>
      <c r="G3762" s="180"/>
      <c r="H3762" s="180"/>
    </row>
    <row r="3763" spans="1:8" x14ac:dyDescent="0.2">
      <c r="A3763" s="180" t="s">
        <v>76</v>
      </c>
      <c r="B3763" s="180" t="s">
        <v>356</v>
      </c>
      <c r="C3763" s="180">
        <v>324336</v>
      </c>
      <c r="D3763" s="180"/>
      <c r="E3763" s="180">
        <v>20706</v>
      </c>
      <c r="F3763" s="180"/>
      <c r="G3763" s="180"/>
      <c r="H3763" s="180"/>
    </row>
    <row r="3764" spans="1:8" x14ac:dyDescent="0.2">
      <c r="A3764" s="180" t="s">
        <v>76</v>
      </c>
      <c r="B3764" s="180" t="s">
        <v>409</v>
      </c>
      <c r="C3764" s="180"/>
      <c r="D3764" s="180"/>
      <c r="E3764" s="180"/>
      <c r="F3764" s="180"/>
      <c r="G3764" s="180"/>
      <c r="H3764" s="180"/>
    </row>
    <row r="3765" spans="1:8" x14ac:dyDescent="0.2">
      <c r="A3765" s="180" t="s">
        <v>76</v>
      </c>
      <c r="B3765" s="180" t="s">
        <v>378</v>
      </c>
      <c r="C3765" s="180">
        <v>5980</v>
      </c>
      <c r="D3765" s="180"/>
      <c r="E3765" s="180">
        <v>1242</v>
      </c>
      <c r="F3765" s="180"/>
      <c r="G3765" s="180"/>
      <c r="H3765" s="180"/>
    </row>
    <row r="3766" spans="1:8" x14ac:dyDescent="0.2">
      <c r="A3766" s="180" t="s">
        <v>76</v>
      </c>
      <c r="B3766" s="180" t="s">
        <v>360</v>
      </c>
      <c r="C3766" s="180"/>
      <c r="D3766" s="180"/>
      <c r="E3766" s="180"/>
      <c r="F3766" s="180"/>
      <c r="G3766" s="180"/>
      <c r="H3766" s="180"/>
    </row>
    <row r="3767" spans="1:8" x14ac:dyDescent="0.2">
      <c r="A3767" s="180" t="s">
        <v>76</v>
      </c>
      <c r="B3767" s="180" t="s">
        <v>379</v>
      </c>
      <c r="C3767" s="180"/>
      <c r="D3767" s="180"/>
      <c r="E3767" s="180"/>
      <c r="F3767" s="180"/>
      <c r="G3767" s="180"/>
      <c r="H3767" s="180"/>
    </row>
    <row r="3768" spans="1:8" x14ac:dyDescent="0.2">
      <c r="A3768" s="180" t="s">
        <v>76</v>
      </c>
      <c r="B3768" s="180" t="s">
        <v>362</v>
      </c>
      <c r="C3768" s="180">
        <v>398899</v>
      </c>
      <c r="D3768" s="180"/>
      <c r="E3768" s="180"/>
      <c r="F3768" s="180"/>
      <c r="G3768" s="180"/>
      <c r="H3768" s="180"/>
    </row>
    <row r="3769" spans="1:8" x14ac:dyDescent="0.2">
      <c r="A3769" s="180" t="s">
        <v>76</v>
      </c>
      <c r="B3769" s="180" t="s">
        <v>365</v>
      </c>
      <c r="C3769" s="180">
        <v>9663836</v>
      </c>
      <c r="D3769" s="180">
        <v>88829</v>
      </c>
      <c r="E3769" s="180">
        <v>276300</v>
      </c>
      <c r="F3769" s="180">
        <v>0</v>
      </c>
      <c r="G3769" s="180">
        <v>0</v>
      </c>
      <c r="H3769" s="180">
        <v>0</v>
      </c>
    </row>
    <row r="3770" spans="1:8" x14ac:dyDescent="0.2">
      <c r="A3770" s="180" t="s">
        <v>76</v>
      </c>
      <c r="B3770" s="180" t="s">
        <v>447</v>
      </c>
      <c r="C3770" s="180"/>
      <c r="D3770" s="180"/>
      <c r="E3770" s="180"/>
      <c r="F3770" s="180">
        <v>30000</v>
      </c>
      <c r="G3770" s="180"/>
      <c r="H3770" s="180"/>
    </row>
    <row r="3771" spans="1:8" x14ac:dyDescent="0.2">
      <c r="A3771" s="180" t="s">
        <v>76</v>
      </c>
      <c r="B3771" s="180" t="s">
        <v>366</v>
      </c>
      <c r="C3771" s="180">
        <v>9663836</v>
      </c>
      <c r="D3771" s="180">
        <v>88829</v>
      </c>
      <c r="E3771" s="180">
        <v>276300</v>
      </c>
      <c r="F3771" s="180">
        <v>30000</v>
      </c>
      <c r="G3771" s="180">
        <v>0</v>
      </c>
      <c r="H3771" s="180">
        <v>0</v>
      </c>
    </row>
    <row r="3772" spans="1:8" x14ac:dyDescent="0.2">
      <c r="A3772" s="180" t="s">
        <v>76</v>
      </c>
      <c r="B3772" s="180" t="s">
        <v>367</v>
      </c>
      <c r="C3772" s="180">
        <v>3000192.4699999969</v>
      </c>
      <c r="D3772" s="180">
        <v>15819.609999999971</v>
      </c>
      <c r="E3772" s="180">
        <v>1209364.06</v>
      </c>
      <c r="F3772" s="180">
        <v>67879</v>
      </c>
      <c r="G3772" s="180">
        <v>0</v>
      </c>
      <c r="H3772" s="180">
        <v>0</v>
      </c>
    </row>
    <row r="3773" spans="1:8" x14ac:dyDescent="0.2">
      <c r="A3773" s="180" t="s">
        <v>76</v>
      </c>
      <c r="B3773" s="180" t="s">
        <v>368</v>
      </c>
      <c r="C3773" s="180">
        <v>12664028.469999995</v>
      </c>
      <c r="D3773" s="180">
        <v>104648.60999999996</v>
      </c>
      <c r="E3773" s="180">
        <v>1485664.06</v>
      </c>
      <c r="F3773" s="180">
        <v>97879</v>
      </c>
      <c r="G3773" s="180">
        <v>0</v>
      </c>
      <c r="H3773" s="180">
        <v>0</v>
      </c>
    </row>
    <row r="3774" spans="1:8" x14ac:dyDescent="0.2">
      <c r="A3774" s="180" t="s">
        <v>77</v>
      </c>
      <c r="B3774" s="180" t="s">
        <v>333</v>
      </c>
      <c r="C3774" s="180">
        <v>1778813</v>
      </c>
      <c r="D3774" s="180"/>
      <c r="E3774" s="180">
        <v>99098</v>
      </c>
      <c r="F3774" s="180">
        <v>0</v>
      </c>
      <c r="G3774" s="180">
        <v>0</v>
      </c>
      <c r="H3774" s="180">
        <v>0</v>
      </c>
    </row>
    <row r="3775" spans="1:8" x14ac:dyDescent="0.2">
      <c r="A3775" s="180" t="s">
        <v>77</v>
      </c>
      <c r="B3775" s="180" t="s">
        <v>334</v>
      </c>
      <c r="C3775" s="180">
        <v>16176</v>
      </c>
      <c r="D3775" s="180"/>
      <c r="E3775" s="180">
        <v>902</v>
      </c>
      <c r="F3775" s="180">
        <v>0</v>
      </c>
      <c r="G3775" s="180">
        <v>0</v>
      </c>
      <c r="H3775" s="180">
        <v>0</v>
      </c>
    </row>
    <row r="3776" spans="1:8" x14ac:dyDescent="0.2">
      <c r="A3776" s="180" t="s">
        <v>77</v>
      </c>
      <c r="B3776" s="180" t="s">
        <v>335</v>
      </c>
      <c r="C3776" s="180">
        <v>136073</v>
      </c>
      <c r="D3776" s="180"/>
      <c r="E3776" s="180"/>
      <c r="F3776" s="180"/>
      <c r="G3776" s="180"/>
      <c r="H3776" s="180"/>
    </row>
    <row r="3777" spans="1:8" x14ac:dyDescent="0.2">
      <c r="A3777" s="180" t="s">
        <v>77</v>
      </c>
      <c r="B3777" s="180" t="s">
        <v>336</v>
      </c>
      <c r="C3777" s="180">
        <v>93623</v>
      </c>
      <c r="D3777" s="180"/>
      <c r="E3777" s="180"/>
      <c r="F3777" s="180"/>
      <c r="G3777" s="180"/>
      <c r="H3777" s="180"/>
    </row>
    <row r="3778" spans="1:8" x14ac:dyDescent="0.2">
      <c r="A3778" s="180" t="s">
        <v>77</v>
      </c>
      <c r="B3778" s="180" t="s">
        <v>337</v>
      </c>
      <c r="C3778" s="180">
        <v>41322</v>
      </c>
      <c r="D3778" s="180">
        <v>2679</v>
      </c>
      <c r="E3778" s="180">
        <v>3675</v>
      </c>
      <c r="F3778" s="180"/>
      <c r="G3778" s="180"/>
      <c r="H3778" s="180"/>
    </row>
    <row r="3779" spans="1:8" x14ac:dyDescent="0.2">
      <c r="A3779" s="180" t="s">
        <v>77</v>
      </c>
      <c r="B3779" s="180" t="s">
        <v>338</v>
      </c>
      <c r="C3779" s="180"/>
      <c r="D3779" s="180"/>
      <c r="E3779" s="180"/>
      <c r="F3779" s="180"/>
      <c r="G3779" s="180"/>
      <c r="H3779" s="180"/>
    </row>
    <row r="3780" spans="1:8" x14ac:dyDescent="0.2">
      <c r="A3780" s="180" t="s">
        <v>77</v>
      </c>
      <c r="B3780" s="180" t="s">
        <v>339</v>
      </c>
      <c r="C3780" s="180">
        <v>13820</v>
      </c>
      <c r="D3780" s="180">
        <v>179520</v>
      </c>
      <c r="E3780" s="180"/>
      <c r="F3780" s="180"/>
      <c r="G3780" s="180"/>
      <c r="H3780" s="180"/>
    </row>
    <row r="3781" spans="1:8" x14ac:dyDescent="0.2">
      <c r="A3781" s="180" t="s">
        <v>77</v>
      </c>
      <c r="B3781" s="180" t="s">
        <v>340</v>
      </c>
      <c r="C3781" s="180">
        <v>72233</v>
      </c>
      <c r="D3781" s="180">
        <v>2500</v>
      </c>
      <c r="E3781" s="180">
        <v>400</v>
      </c>
      <c r="F3781" s="180"/>
      <c r="G3781" s="180"/>
      <c r="H3781" s="180"/>
    </row>
    <row r="3782" spans="1:8" x14ac:dyDescent="0.2">
      <c r="A3782" s="180" t="s">
        <v>77</v>
      </c>
      <c r="B3782" s="180" t="s">
        <v>341</v>
      </c>
      <c r="C3782" s="180"/>
      <c r="D3782" s="180"/>
      <c r="E3782" s="180"/>
      <c r="F3782" s="180"/>
      <c r="G3782" s="180"/>
      <c r="H3782" s="180"/>
    </row>
    <row r="3783" spans="1:8" x14ac:dyDescent="0.2">
      <c r="A3783" s="180" t="s">
        <v>77</v>
      </c>
      <c r="B3783" s="180" t="s">
        <v>342</v>
      </c>
      <c r="C3783" s="180">
        <v>2658561</v>
      </c>
      <c r="D3783" s="180"/>
      <c r="E3783" s="180"/>
      <c r="F3783" s="180"/>
      <c r="G3783" s="180"/>
      <c r="H3783" s="180"/>
    </row>
    <row r="3784" spans="1:8" x14ac:dyDescent="0.2">
      <c r="A3784" s="180" t="s">
        <v>77</v>
      </c>
      <c r="B3784" s="180" t="s">
        <v>343</v>
      </c>
      <c r="C3784" s="180">
        <v>9088</v>
      </c>
      <c r="D3784" s="180"/>
      <c r="E3784" s="180"/>
      <c r="F3784" s="180"/>
      <c r="G3784" s="180"/>
      <c r="H3784" s="180"/>
    </row>
    <row r="3785" spans="1:8" x14ac:dyDescent="0.2">
      <c r="A3785" s="180" t="s">
        <v>77</v>
      </c>
      <c r="B3785" s="180" t="s">
        <v>344</v>
      </c>
      <c r="C3785" s="180">
        <v>27112</v>
      </c>
      <c r="D3785" s="180"/>
      <c r="E3785" s="180"/>
      <c r="F3785" s="180"/>
      <c r="G3785" s="180"/>
      <c r="H3785" s="180"/>
    </row>
    <row r="3786" spans="1:8" x14ac:dyDescent="0.2">
      <c r="A3786" s="180" t="s">
        <v>77</v>
      </c>
      <c r="B3786" s="180" t="s">
        <v>475</v>
      </c>
      <c r="C3786" s="180">
        <v>39469</v>
      </c>
      <c r="D3786" s="180"/>
      <c r="E3786" s="180">
        <v>2199</v>
      </c>
      <c r="F3786" s="180">
        <v>0</v>
      </c>
      <c r="G3786" s="180">
        <v>0</v>
      </c>
      <c r="H3786" s="180">
        <v>0</v>
      </c>
    </row>
    <row r="3787" spans="1:8" x14ac:dyDescent="0.2">
      <c r="A3787" s="180" t="s">
        <v>77</v>
      </c>
      <c r="B3787" s="180" t="s">
        <v>332</v>
      </c>
      <c r="C3787" s="180">
        <v>76700</v>
      </c>
      <c r="D3787" s="180"/>
      <c r="E3787" s="180"/>
      <c r="F3787" s="180"/>
      <c r="G3787" s="180"/>
      <c r="H3787" s="180"/>
    </row>
    <row r="3788" spans="1:8" x14ac:dyDescent="0.2">
      <c r="A3788" s="180" t="s">
        <v>77</v>
      </c>
      <c r="B3788" s="180" t="s">
        <v>407</v>
      </c>
      <c r="C3788" s="180">
        <v>100936</v>
      </c>
      <c r="D3788" s="180"/>
      <c r="E3788" s="180"/>
      <c r="F3788" s="180"/>
      <c r="G3788" s="180"/>
      <c r="H3788" s="180"/>
    </row>
    <row r="3789" spans="1:8" x14ac:dyDescent="0.2">
      <c r="A3789" s="180" t="s">
        <v>77</v>
      </c>
      <c r="B3789" s="180" t="s">
        <v>345</v>
      </c>
      <c r="C3789" s="180">
        <v>5063926</v>
      </c>
      <c r="D3789" s="180">
        <v>184699</v>
      </c>
      <c r="E3789" s="180">
        <v>106274</v>
      </c>
      <c r="F3789" s="180">
        <v>0</v>
      </c>
      <c r="G3789" s="180">
        <v>0</v>
      </c>
      <c r="H3789" s="180">
        <v>0</v>
      </c>
    </row>
    <row r="3790" spans="1:8" x14ac:dyDescent="0.2">
      <c r="A3790" s="180" t="s">
        <v>77</v>
      </c>
      <c r="B3790" s="180" t="s">
        <v>346</v>
      </c>
      <c r="C3790" s="180"/>
      <c r="D3790" s="180"/>
      <c r="E3790" s="180"/>
      <c r="F3790" s="180"/>
      <c r="G3790" s="180"/>
      <c r="H3790" s="180"/>
    </row>
    <row r="3791" spans="1:8" x14ac:dyDescent="0.2">
      <c r="A3791" s="180" t="s">
        <v>77</v>
      </c>
      <c r="B3791" s="180" t="s">
        <v>446</v>
      </c>
      <c r="C3791" s="180"/>
      <c r="D3791" s="180"/>
      <c r="E3791" s="180"/>
      <c r="F3791" s="180"/>
      <c r="G3791" s="180"/>
      <c r="H3791" s="180"/>
    </row>
    <row r="3792" spans="1:8" x14ac:dyDescent="0.2">
      <c r="A3792" s="180" t="s">
        <v>77</v>
      </c>
      <c r="B3792" s="180" t="s">
        <v>347</v>
      </c>
      <c r="C3792" s="180">
        <v>500</v>
      </c>
      <c r="D3792" s="180"/>
      <c r="E3792" s="180"/>
      <c r="F3792" s="180"/>
      <c r="G3792" s="180"/>
      <c r="H3792" s="180"/>
    </row>
    <row r="3793" spans="1:8" x14ac:dyDescent="0.2">
      <c r="A3793" s="180" t="s">
        <v>77</v>
      </c>
      <c r="B3793" s="180" t="s">
        <v>348</v>
      </c>
      <c r="C3793" s="180">
        <v>5064426</v>
      </c>
      <c r="D3793" s="180">
        <v>184699</v>
      </c>
      <c r="E3793" s="180">
        <v>106274</v>
      </c>
      <c r="F3793" s="180">
        <v>0</v>
      </c>
      <c r="G3793" s="180">
        <v>0</v>
      </c>
      <c r="H3793" s="180">
        <v>0</v>
      </c>
    </row>
    <row r="3794" spans="1:8" x14ac:dyDescent="0.2">
      <c r="A3794" s="180" t="s">
        <v>77</v>
      </c>
      <c r="B3794" s="180" t="s">
        <v>349</v>
      </c>
      <c r="C3794" s="180">
        <v>1444556.71</v>
      </c>
      <c r="D3794" s="180">
        <v>114049.55</v>
      </c>
      <c r="E3794" s="180">
        <v>239089.08999999997</v>
      </c>
      <c r="F3794" s="180">
        <v>0</v>
      </c>
      <c r="G3794" s="180">
        <v>0</v>
      </c>
      <c r="H3794" s="180">
        <v>0</v>
      </c>
    </row>
    <row r="3795" spans="1:8" x14ac:dyDescent="0.2">
      <c r="A3795" s="180" t="s">
        <v>77</v>
      </c>
      <c r="B3795" s="180" t="s">
        <v>350</v>
      </c>
      <c r="C3795" s="180">
        <v>6508982.71</v>
      </c>
      <c r="D3795" s="180">
        <v>298748.55</v>
      </c>
      <c r="E3795" s="180">
        <v>345363.08999999997</v>
      </c>
      <c r="F3795" s="180">
        <v>0</v>
      </c>
      <c r="G3795" s="180">
        <v>0</v>
      </c>
      <c r="H3795" s="180">
        <v>0</v>
      </c>
    </row>
    <row r="3796" spans="1:8" x14ac:dyDescent="0.2">
      <c r="A3796" s="180" t="s">
        <v>77</v>
      </c>
      <c r="B3796" s="180" t="s">
        <v>376</v>
      </c>
      <c r="C3796" s="180"/>
      <c r="D3796" s="180"/>
      <c r="E3796" s="180"/>
      <c r="F3796" s="180"/>
      <c r="G3796" s="180"/>
      <c r="H3796" s="180"/>
    </row>
    <row r="3797" spans="1:8" x14ac:dyDescent="0.2">
      <c r="A3797" s="180" t="s">
        <v>77</v>
      </c>
      <c r="B3797" s="180" t="s">
        <v>377</v>
      </c>
      <c r="C3797" s="180">
        <v>4389855</v>
      </c>
      <c r="D3797" s="180">
        <v>188377</v>
      </c>
      <c r="E3797" s="180">
        <v>34130</v>
      </c>
      <c r="F3797" s="180"/>
      <c r="G3797" s="180"/>
      <c r="H3797" s="180"/>
    </row>
    <row r="3798" spans="1:8" x14ac:dyDescent="0.2">
      <c r="A3798" s="180" t="s">
        <v>77</v>
      </c>
      <c r="B3798" s="180" t="s">
        <v>352</v>
      </c>
      <c r="C3798" s="180">
        <v>160827</v>
      </c>
      <c r="D3798" s="180"/>
      <c r="E3798" s="180"/>
      <c r="F3798" s="180"/>
      <c r="G3798" s="180"/>
      <c r="H3798" s="180"/>
    </row>
    <row r="3799" spans="1:8" x14ac:dyDescent="0.2">
      <c r="A3799" s="180" t="s">
        <v>77</v>
      </c>
      <c r="B3799" s="180" t="s">
        <v>353</v>
      </c>
      <c r="C3799" s="180">
        <v>82950</v>
      </c>
      <c r="D3799" s="180"/>
      <c r="E3799" s="180"/>
      <c r="F3799" s="180"/>
      <c r="G3799" s="180"/>
      <c r="H3799" s="180"/>
    </row>
    <row r="3800" spans="1:8" x14ac:dyDescent="0.2">
      <c r="A3800" s="180" t="s">
        <v>77</v>
      </c>
      <c r="B3800" s="180" t="s">
        <v>354</v>
      </c>
      <c r="C3800" s="180">
        <v>102760</v>
      </c>
      <c r="D3800" s="180"/>
      <c r="E3800" s="180">
        <v>77608</v>
      </c>
      <c r="F3800" s="180"/>
      <c r="G3800" s="180"/>
      <c r="H3800" s="180"/>
    </row>
    <row r="3801" spans="1:8" x14ac:dyDescent="0.2">
      <c r="A3801" s="180" t="s">
        <v>77</v>
      </c>
      <c r="B3801" s="180" t="s">
        <v>408</v>
      </c>
      <c r="C3801" s="180">
        <v>248007</v>
      </c>
      <c r="D3801" s="180"/>
      <c r="E3801" s="180"/>
      <c r="F3801" s="180"/>
      <c r="G3801" s="180"/>
      <c r="H3801" s="180"/>
    </row>
    <row r="3802" spans="1:8" x14ac:dyDescent="0.2">
      <c r="A3802" s="180" t="s">
        <v>77</v>
      </c>
      <c r="B3802" s="180" t="s">
        <v>423</v>
      </c>
      <c r="C3802" s="180">
        <v>116358</v>
      </c>
      <c r="D3802" s="180"/>
      <c r="E3802" s="180"/>
      <c r="F3802" s="180"/>
      <c r="G3802" s="180"/>
      <c r="H3802" s="180"/>
    </row>
    <row r="3803" spans="1:8" x14ac:dyDescent="0.2">
      <c r="A3803" s="180" t="s">
        <v>77</v>
      </c>
      <c r="B3803" s="180" t="s">
        <v>355</v>
      </c>
      <c r="C3803" s="180">
        <v>340705</v>
      </c>
      <c r="D3803" s="180"/>
      <c r="E3803" s="180">
        <v>28563</v>
      </c>
      <c r="F3803" s="180"/>
      <c r="G3803" s="180"/>
      <c r="H3803" s="180"/>
    </row>
    <row r="3804" spans="1:8" x14ac:dyDescent="0.2">
      <c r="A3804" s="180" t="s">
        <v>77</v>
      </c>
      <c r="B3804" s="180" t="s">
        <v>356</v>
      </c>
      <c r="C3804" s="180">
        <v>246848</v>
      </c>
      <c r="D3804" s="180"/>
      <c r="E3804" s="180">
        <v>14966</v>
      </c>
      <c r="F3804" s="180"/>
      <c r="G3804" s="180"/>
      <c r="H3804" s="180"/>
    </row>
    <row r="3805" spans="1:8" x14ac:dyDescent="0.2">
      <c r="A3805" s="180" t="s">
        <v>77</v>
      </c>
      <c r="B3805" s="180" t="s">
        <v>409</v>
      </c>
      <c r="C3805" s="180"/>
      <c r="D3805" s="180"/>
      <c r="E3805" s="180"/>
      <c r="F3805" s="180"/>
      <c r="G3805" s="180"/>
      <c r="H3805" s="180"/>
    </row>
    <row r="3806" spans="1:8" x14ac:dyDescent="0.2">
      <c r="A3806" s="180" t="s">
        <v>77</v>
      </c>
      <c r="B3806" s="180" t="s">
        <v>378</v>
      </c>
      <c r="C3806" s="180"/>
      <c r="D3806" s="180"/>
      <c r="E3806" s="180"/>
      <c r="F3806" s="180"/>
      <c r="G3806" s="180"/>
      <c r="H3806" s="180"/>
    </row>
    <row r="3807" spans="1:8" x14ac:dyDescent="0.2">
      <c r="A3807" s="180" t="s">
        <v>77</v>
      </c>
      <c r="B3807" s="180" t="s">
        <v>360</v>
      </c>
      <c r="C3807" s="180"/>
      <c r="D3807" s="180"/>
      <c r="E3807" s="180"/>
      <c r="F3807" s="180"/>
      <c r="G3807" s="180"/>
      <c r="H3807" s="180"/>
    </row>
    <row r="3808" spans="1:8" x14ac:dyDescent="0.2">
      <c r="A3808" s="180" t="s">
        <v>77</v>
      </c>
      <c r="B3808" s="180" t="s">
        <v>379</v>
      </c>
      <c r="C3808" s="180"/>
      <c r="D3808" s="180"/>
      <c r="E3808" s="180"/>
      <c r="F3808" s="180"/>
      <c r="G3808" s="180"/>
      <c r="H3808" s="180"/>
    </row>
    <row r="3809" spans="1:8" x14ac:dyDescent="0.2">
      <c r="A3809" s="180" t="s">
        <v>77</v>
      </c>
      <c r="B3809" s="180" t="s">
        <v>362</v>
      </c>
      <c r="C3809" s="180">
        <v>199175</v>
      </c>
      <c r="D3809" s="180"/>
      <c r="E3809" s="180"/>
      <c r="F3809" s="180"/>
      <c r="G3809" s="180"/>
      <c r="H3809" s="180"/>
    </row>
    <row r="3810" spans="1:8" x14ac:dyDescent="0.2">
      <c r="A3810" s="180" t="s">
        <v>77</v>
      </c>
      <c r="B3810" s="180" t="s">
        <v>365</v>
      </c>
      <c r="C3810" s="180">
        <v>5887485</v>
      </c>
      <c r="D3810" s="180">
        <v>188377</v>
      </c>
      <c r="E3810" s="180">
        <v>155267</v>
      </c>
      <c r="F3810" s="180">
        <v>0</v>
      </c>
      <c r="G3810" s="180">
        <v>0</v>
      </c>
      <c r="H3810" s="180">
        <v>0</v>
      </c>
    </row>
    <row r="3811" spans="1:8" x14ac:dyDescent="0.2">
      <c r="A3811" s="180" t="s">
        <v>77</v>
      </c>
      <c r="B3811" s="180" t="s">
        <v>447</v>
      </c>
      <c r="C3811" s="180"/>
      <c r="D3811" s="180"/>
      <c r="E3811" s="180"/>
      <c r="F3811" s="180"/>
      <c r="G3811" s="180"/>
      <c r="H3811" s="180"/>
    </row>
    <row r="3812" spans="1:8" x14ac:dyDescent="0.2">
      <c r="A3812" s="180" t="s">
        <v>77</v>
      </c>
      <c r="B3812" s="180" t="s">
        <v>366</v>
      </c>
      <c r="C3812" s="180">
        <v>5887485</v>
      </c>
      <c r="D3812" s="180">
        <v>188377</v>
      </c>
      <c r="E3812" s="180">
        <v>155267</v>
      </c>
      <c r="F3812" s="180">
        <v>0</v>
      </c>
      <c r="G3812" s="180">
        <v>0</v>
      </c>
      <c r="H3812" s="180">
        <v>0</v>
      </c>
    </row>
    <row r="3813" spans="1:8" x14ac:dyDescent="0.2">
      <c r="A3813" s="180" t="s">
        <v>77</v>
      </c>
      <c r="B3813" s="180" t="s">
        <v>367</v>
      </c>
      <c r="C3813" s="180">
        <v>621497.71</v>
      </c>
      <c r="D3813" s="180">
        <v>110371.55</v>
      </c>
      <c r="E3813" s="180">
        <v>190096.08999999997</v>
      </c>
      <c r="F3813" s="180">
        <v>0</v>
      </c>
      <c r="G3813" s="180">
        <v>0</v>
      </c>
      <c r="H3813" s="180">
        <v>0</v>
      </c>
    </row>
    <row r="3814" spans="1:8" x14ac:dyDescent="0.2">
      <c r="A3814" s="180" t="s">
        <v>77</v>
      </c>
      <c r="B3814" s="180" t="s">
        <v>368</v>
      </c>
      <c r="C3814" s="180">
        <v>6508982.71</v>
      </c>
      <c r="D3814" s="180">
        <v>298748.55</v>
      </c>
      <c r="E3814" s="180">
        <v>345363.08999999997</v>
      </c>
      <c r="F3814" s="180">
        <v>0</v>
      </c>
      <c r="G3814" s="180">
        <v>0</v>
      </c>
      <c r="H3814" s="180">
        <v>0</v>
      </c>
    </row>
    <row r="3815" spans="1:8" x14ac:dyDescent="0.2">
      <c r="A3815" s="180" t="s">
        <v>78</v>
      </c>
      <c r="B3815" s="180" t="s">
        <v>333</v>
      </c>
      <c r="C3815" s="180">
        <v>2797860</v>
      </c>
      <c r="D3815" s="180"/>
      <c r="E3815" s="180">
        <v>252048</v>
      </c>
      <c r="F3815" s="180">
        <v>0</v>
      </c>
      <c r="G3815" s="180">
        <v>0</v>
      </c>
      <c r="H3815" s="180">
        <v>0</v>
      </c>
    </row>
    <row r="3816" spans="1:8" x14ac:dyDescent="0.2">
      <c r="A3816" s="180" t="s">
        <v>78</v>
      </c>
      <c r="B3816" s="180" t="s">
        <v>334</v>
      </c>
      <c r="C3816" s="180">
        <v>137980</v>
      </c>
      <c r="D3816" s="180"/>
      <c r="E3816" s="180">
        <v>12452</v>
      </c>
      <c r="F3816" s="180">
        <v>0</v>
      </c>
      <c r="G3816" s="180">
        <v>0</v>
      </c>
      <c r="H3816" s="180">
        <v>0</v>
      </c>
    </row>
    <row r="3817" spans="1:8" x14ac:dyDescent="0.2">
      <c r="A3817" s="180" t="s">
        <v>78</v>
      </c>
      <c r="B3817" s="180" t="s">
        <v>335</v>
      </c>
      <c r="C3817" s="180">
        <v>172079</v>
      </c>
      <c r="D3817" s="180"/>
      <c r="E3817" s="180"/>
      <c r="F3817" s="180"/>
      <c r="G3817" s="180"/>
      <c r="H3817" s="180"/>
    </row>
    <row r="3818" spans="1:8" x14ac:dyDescent="0.2">
      <c r="A3818" s="180" t="s">
        <v>78</v>
      </c>
      <c r="B3818" s="180" t="s">
        <v>336</v>
      </c>
      <c r="C3818" s="180">
        <v>850000</v>
      </c>
      <c r="D3818" s="180"/>
      <c r="E3818" s="180"/>
      <c r="F3818" s="180"/>
      <c r="G3818" s="180"/>
      <c r="H3818" s="180"/>
    </row>
    <row r="3819" spans="1:8" x14ac:dyDescent="0.2">
      <c r="A3819" s="180" t="s">
        <v>78</v>
      </c>
      <c r="B3819" s="180" t="s">
        <v>337</v>
      </c>
      <c r="C3819" s="180">
        <v>20000</v>
      </c>
      <c r="D3819" s="180"/>
      <c r="E3819" s="180">
        <v>500</v>
      </c>
      <c r="F3819" s="180"/>
      <c r="G3819" s="180"/>
      <c r="H3819" s="180"/>
    </row>
    <row r="3820" spans="1:8" x14ac:dyDescent="0.2">
      <c r="A3820" s="180" t="s">
        <v>78</v>
      </c>
      <c r="B3820" s="180" t="s">
        <v>338</v>
      </c>
      <c r="C3820" s="180"/>
      <c r="D3820" s="180"/>
      <c r="E3820" s="180"/>
      <c r="F3820" s="180"/>
      <c r="G3820" s="180"/>
      <c r="H3820" s="180"/>
    </row>
    <row r="3821" spans="1:8" x14ac:dyDescent="0.2">
      <c r="A3821" s="180" t="s">
        <v>78</v>
      </c>
      <c r="B3821" s="180" t="s">
        <v>339</v>
      </c>
      <c r="C3821" s="180">
        <v>1000</v>
      </c>
      <c r="D3821" s="180">
        <v>225000</v>
      </c>
      <c r="E3821" s="180"/>
      <c r="F3821" s="180"/>
      <c r="G3821" s="180"/>
      <c r="H3821" s="180"/>
    </row>
    <row r="3822" spans="1:8" x14ac:dyDescent="0.2">
      <c r="A3822" s="180" t="s">
        <v>78</v>
      </c>
      <c r="B3822" s="180" t="s">
        <v>340</v>
      </c>
      <c r="C3822" s="180">
        <v>200000</v>
      </c>
      <c r="D3822" s="180"/>
      <c r="E3822" s="180">
        <v>2000</v>
      </c>
      <c r="F3822" s="180"/>
      <c r="G3822" s="180"/>
      <c r="H3822" s="180"/>
    </row>
    <row r="3823" spans="1:8" x14ac:dyDescent="0.2">
      <c r="A3823" s="180" t="s">
        <v>78</v>
      </c>
      <c r="B3823" s="180" t="s">
        <v>341</v>
      </c>
      <c r="C3823" s="180"/>
      <c r="D3823" s="180"/>
      <c r="E3823" s="180"/>
      <c r="F3823" s="180"/>
      <c r="G3823" s="180"/>
      <c r="H3823" s="180"/>
    </row>
    <row r="3824" spans="1:8" x14ac:dyDescent="0.2">
      <c r="A3824" s="180" t="s">
        <v>78</v>
      </c>
      <c r="B3824" s="180" t="s">
        <v>342</v>
      </c>
      <c r="C3824" s="180">
        <v>2399808</v>
      </c>
      <c r="D3824" s="180"/>
      <c r="E3824" s="180"/>
      <c r="F3824" s="180"/>
      <c r="G3824" s="180"/>
      <c r="H3824" s="180"/>
    </row>
    <row r="3825" spans="1:8" x14ac:dyDescent="0.2">
      <c r="A3825" s="180" t="s">
        <v>78</v>
      </c>
      <c r="B3825" s="180" t="s">
        <v>343</v>
      </c>
      <c r="C3825" s="180">
        <v>6899</v>
      </c>
      <c r="D3825" s="180"/>
      <c r="E3825" s="180"/>
      <c r="F3825" s="180"/>
      <c r="G3825" s="180"/>
      <c r="H3825" s="180"/>
    </row>
    <row r="3826" spans="1:8" x14ac:dyDescent="0.2">
      <c r="A3826" s="180" t="s">
        <v>78</v>
      </c>
      <c r="B3826" s="180" t="s">
        <v>344</v>
      </c>
      <c r="C3826" s="180">
        <v>240000</v>
      </c>
      <c r="D3826" s="180"/>
      <c r="E3826" s="180"/>
      <c r="F3826" s="180"/>
      <c r="G3826" s="180"/>
      <c r="H3826" s="180"/>
    </row>
    <row r="3827" spans="1:8" x14ac:dyDescent="0.2">
      <c r="A3827" s="180" t="s">
        <v>78</v>
      </c>
      <c r="B3827" s="180" t="s">
        <v>475</v>
      </c>
      <c r="C3827" s="180">
        <v>61138</v>
      </c>
      <c r="D3827" s="180"/>
      <c r="E3827" s="180">
        <v>5470</v>
      </c>
      <c r="F3827" s="180">
        <v>0</v>
      </c>
      <c r="G3827" s="180">
        <v>0</v>
      </c>
      <c r="H3827" s="180">
        <v>0</v>
      </c>
    </row>
    <row r="3828" spans="1:8" x14ac:dyDescent="0.2">
      <c r="A3828" s="180" t="s">
        <v>78</v>
      </c>
      <c r="B3828" s="180" t="s">
        <v>332</v>
      </c>
      <c r="C3828" s="180">
        <v>95000</v>
      </c>
      <c r="D3828" s="180"/>
      <c r="E3828" s="180"/>
      <c r="F3828" s="180"/>
      <c r="G3828" s="180"/>
      <c r="H3828" s="180"/>
    </row>
    <row r="3829" spans="1:8" x14ac:dyDescent="0.2">
      <c r="A3829" s="180" t="s">
        <v>78</v>
      </c>
      <c r="B3829" s="180" t="s">
        <v>407</v>
      </c>
      <c r="C3829" s="180">
        <v>90000</v>
      </c>
      <c r="D3829" s="180"/>
      <c r="E3829" s="180"/>
      <c r="F3829" s="180"/>
      <c r="G3829" s="180"/>
      <c r="H3829" s="180"/>
    </row>
    <row r="3830" spans="1:8" x14ac:dyDescent="0.2">
      <c r="A3830" s="180" t="s">
        <v>78</v>
      </c>
      <c r="B3830" s="180" t="s">
        <v>345</v>
      </c>
      <c r="C3830" s="180">
        <v>7071764</v>
      </c>
      <c r="D3830" s="180">
        <v>225000</v>
      </c>
      <c r="E3830" s="180">
        <v>272470</v>
      </c>
      <c r="F3830" s="180">
        <v>0</v>
      </c>
      <c r="G3830" s="180">
        <v>0</v>
      </c>
      <c r="H3830" s="180">
        <v>0</v>
      </c>
    </row>
    <row r="3831" spans="1:8" x14ac:dyDescent="0.2">
      <c r="A3831" s="180" t="s">
        <v>78</v>
      </c>
      <c r="B3831" s="180" t="s">
        <v>346</v>
      </c>
      <c r="C3831" s="180"/>
      <c r="D3831" s="180"/>
      <c r="E3831" s="180"/>
      <c r="F3831" s="180"/>
      <c r="G3831" s="180"/>
      <c r="H3831" s="180"/>
    </row>
    <row r="3832" spans="1:8" x14ac:dyDescent="0.2">
      <c r="A3832" s="180" t="s">
        <v>78</v>
      </c>
      <c r="B3832" s="180" t="s">
        <v>446</v>
      </c>
      <c r="C3832" s="180"/>
      <c r="D3832" s="180"/>
      <c r="E3832" s="180"/>
      <c r="F3832" s="180"/>
      <c r="G3832" s="180"/>
      <c r="H3832" s="180"/>
    </row>
    <row r="3833" spans="1:8" x14ac:dyDescent="0.2">
      <c r="A3833" s="180" t="s">
        <v>78</v>
      </c>
      <c r="B3833" s="180" t="s">
        <v>347</v>
      </c>
      <c r="C3833" s="180"/>
      <c r="D3833" s="180"/>
      <c r="E3833" s="180"/>
      <c r="F3833" s="180"/>
      <c r="G3833" s="180"/>
      <c r="H3833" s="180"/>
    </row>
    <row r="3834" spans="1:8" x14ac:dyDescent="0.2">
      <c r="A3834" s="180" t="s">
        <v>78</v>
      </c>
      <c r="B3834" s="180" t="s">
        <v>348</v>
      </c>
      <c r="C3834" s="180">
        <v>7071764</v>
      </c>
      <c r="D3834" s="180">
        <v>225000</v>
      </c>
      <c r="E3834" s="180">
        <v>272470</v>
      </c>
      <c r="F3834" s="180">
        <v>0</v>
      </c>
      <c r="G3834" s="180">
        <v>0</v>
      </c>
      <c r="H3834" s="180">
        <v>0</v>
      </c>
    </row>
    <row r="3835" spans="1:8" x14ac:dyDescent="0.2">
      <c r="A3835" s="180" t="s">
        <v>78</v>
      </c>
      <c r="B3835" s="180" t="s">
        <v>349</v>
      </c>
      <c r="C3835" s="180">
        <v>284804.65000000037</v>
      </c>
      <c r="D3835" s="180">
        <v>109900.79000000004</v>
      </c>
      <c r="E3835" s="180">
        <v>70638.909999999974</v>
      </c>
      <c r="F3835" s="180">
        <v>0</v>
      </c>
      <c r="G3835" s="180">
        <v>0</v>
      </c>
      <c r="H3835" s="180">
        <v>0</v>
      </c>
    </row>
    <row r="3836" spans="1:8" x14ac:dyDescent="0.2">
      <c r="A3836" s="180" t="s">
        <v>78</v>
      </c>
      <c r="B3836" s="180" t="s">
        <v>350</v>
      </c>
      <c r="C3836" s="180">
        <v>7356568.6500000004</v>
      </c>
      <c r="D3836" s="180">
        <v>334900.79000000004</v>
      </c>
      <c r="E3836" s="180">
        <v>343108.91</v>
      </c>
      <c r="F3836" s="180">
        <v>0</v>
      </c>
      <c r="G3836" s="180">
        <v>0</v>
      </c>
      <c r="H3836" s="180">
        <v>0</v>
      </c>
    </row>
    <row r="3837" spans="1:8" x14ac:dyDescent="0.2">
      <c r="A3837" s="180" t="s">
        <v>78</v>
      </c>
      <c r="B3837" s="180" t="s">
        <v>376</v>
      </c>
      <c r="C3837" s="180"/>
      <c r="D3837" s="180"/>
      <c r="E3837" s="180"/>
      <c r="F3837" s="180"/>
      <c r="G3837" s="180"/>
      <c r="H3837" s="180"/>
    </row>
    <row r="3838" spans="1:8" x14ac:dyDescent="0.2">
      <c r="A3838" s="180" t="s">
        <v>78</v>
      </c>
      <c r="B3838" s="180" t="s">
        <v>377</v>
      </c>
      <c r="C3838" s="180">
        <v>4600000</v>
      </c>
      <c r="D3838" s="180">
        <v>250000</v>
      </c>
      <c r="E3838" s="180">
        <v>150000</v>
      </c>
      <c r="F3838" s="180"/>
      <c r="G3838" s="180"/>
      <c r="H3838" s="180"/>
    </row>
    <row r="3839" spans="1:8" x14ac:dyDescent="0.2">
      <c r="A3839" s="180" t="s">
        <v>78</v>
      </c>
      <c r="B3839" s="180" t="s">
        <v>352</v>
      </c>
      <c r="C3839" s="180">
        <v>150000</v>
      </c>
      <c r="D3839" s="180"/>
      <c r="E3839" s="180"/>
      <c r="F3839" s="180"/>
      <c r="G3839" s="180"/>
      <c r="H3839" s="180"/>
    </row>
    <row r="3840" spans="1:8" x14ac:dyDescent="0.2">
      <c r="A3840" s="180" t="s">
        <v>78</v>
      </c>
      <c r="B3840" s="180" t="s">
        <v>353</v>
      </c>
      <c r="C3840" s="180">
        <v>350000</v>
      </c>
      <c r="D3840" s="180"/>
      <c r="E3840" s="180"/>
      <c r="F3840" s="180"/>
      <c r="G3840" s="180"/>
      <c r="H3840" s="180"/>
    </row>
    <row r="3841" spans="1:8" x14ac:dyDescent="0.2">
      <c r="A3841" s="180" t="s">
        <v>78</v>
      </c>
      <c r="B3841" s="180" t="s">
        <v>354</v>
      </c>
      <c r="C3841" s="180">
        <v>300000</v>
      </c>
      <c r="D3841" s="180"/>
      <c r="E3841" s="180">
        <v>15000</v>
      </c>
      <c r="F3841" s="180"/>
      <c r="G3841" s="180"/>
      <c r="H3841" s="180"/>
    </row>
    <row r="3842" spans="1:8" x14ac:dyDescent="0.2">
      <c r="A3842" s="180" t="s">
        <v>78</v>
      </c>
      <c r="B3842" s="180" t="s">
        <v>408</v>
      </c>
      <c r="C3842" s="180">
        <v>450000</v>
      </c>
      <c r="D3842" s="180"/>
      <c r="E3842" s="180">
        <v>5400</v>
      </c>
      <c r="F3842" s="180"/>
      <c r="G3842" s="180"/>
      <c r="H3842" s="180"/>
    </row>
    <row r="3843" spans="1:8" x14ac:dyDescent="0.2">
      <c r="A3843" s="180" t="s">
        <v>78</v>
      </c>
      <c r="B3843" s="180" t="s">
        <v>423</v>
      </c>
      <c r="C3843" s="180">
        <v>125000</v>
      </c>
      <c r="D3843" s="180"/>
      <c r="E3843" s="180">
        <v>45000</v>
      </c>
      <c r="F3843" s="180"/>
      <c r="G3843" s="180"/>
      <c r="H3843" s="180"/>
    </row>
    <row r="3844" spans="1:8" x14ac:dyDescent="0.2">
      <c r="A3844" s="180" t="s">
        <v>78</v>
      </c>
      <c r="B3844" s="180" t="s">
        <v>355</v>
      </c>
      <c r="C3844" s="180">
        <v>550000</v>
      </c>
      <c r="D3844" s="180"/>
      <c r="E3844" s="180">
        <v>45000</v>
      </c>
      <c r="F3844" s="180"/>
      <c r="G3844" s="180"/>
      <c r="H3844" s="180"/>
    </row>
    <row r="3845" spans="1:8" x14ac:dyDescent="0.2">
      <c r="A3845" s="180" t="s">
        <v>78</v>
      </c>
      <c r="B3845" s="180" t="s">
        <v>356</v>
      </c>
      <c r="C3845" s="180">
        <v>550000</v>
      </c>
      <c r="D3845" s="180"/>
      <c r="E3845" s="180"/>
      <c r="F3845" s="180"/>
      <c r="G3845" s="180"/>
      <c r="H3845" s="180"/>
    </row>
    <row r="3846" spans="1:8" x14ac:dyDescent="0.2">
      <c r="A3846" s="180" t="s">
        <v>78</v>
      </c>
      <c r="B3846" s="180" t="s">
        <v>409</v>
      </c>
      <c r="C3846" s="180"/>
      <c r="D3846" s="180"/>
      <c r="E3846" s="180"/>
      <c r="F3846" s="180"/>
      <c r="G3846" s="180"/>
      <c r="H3846" s="180"/>
    </row>
    <row r="3847" spans="1:8" x14ac:dyDescent="0.2">
      <c r="A3847" s="180" t="s">
        <v>78</v>
      </c>
      <c r="B3847" s="180" t="s">
        <v>378</v>
      </c>
      <c r="C3847" s="180"/>
      <c r="D3847" s="180"/>
      <c r="E3847" s="180"/>
      <c r="F3847" s="180"/>
      <c r="G3847" s="180"/>
      <c r="H3847" s="180"/>
    </row>
    <row r="3848" spans="1:8" x14ac:dyDescent="0.2">
      <c r="A3848" s="180" t="s">
        <v>78</v>
      </c>
      <c r="B3848" s="180" t="s">
        <v>360</v>
      </c>
      <c r="C3848" s="180"/>
      <c r="D3848" s="180"/>
      <c r="E3848" s="180"/>
      <c r="F3848" s="180"/>
      <c r="G3848" s="180"/>
      <c r="H3848" s="180"/>
    </row>
    <row r="3849" spans="1:8" x14ac:dyDescent="0.2">
      <c r="A3849" s="180" t="s">
        <v>78</v>
      </c>
      <c r="B3849" s="180" t="s">
        <v>379</v>
      </c>
      <c r="C3849" s="180"/>
      <c r="D3849" s="180"/>
      <c r="E3849" s="180"/>
      <c r="F3849" s="180"/>
      <c r="G3849" s="180"/>
      <c r="H3849" s="180"/>
    </row>
    <row r="3850" spans="1:8" x14ac:dyDescent="0.2">
      <c r="A3850" s="180" t="s">
        <v>78</v>
      </c>
      <c r="B3850" s="180" t="s">
        <v>362</v>
      </c>
      <c r="C3850" s="180">
        <v>207117</v>
      </c>
      <c r="D3850" s="180"/>
      <c r="E3850" s="180"/>
      <c r="F3850" s="180"/>
      <c r="G3850" s="180"/>
      <c r="H3850" s="180"/>
    </row>
    <row r="3851" spans="1:8" x14ac:dyDescent="0.2">
      <c r="A3851" s="180" t="s">
        <v>78</v>
      </c>
      <c r="B3851" s="180" t="s">
        <v>365</v>
      </c>
      <c r="C3851" s="180">
        <v>7282117</v>
      </c>
      <c r="D3851" s="180">
        <v>250000</v>
      </c>
      <c r="E3851" s="180">
        <v>260400</v>
      </c>
      <c r="F3851" s="180">
        <v>0</v>
      </c>
      <c r="G3851" s="180">
        <v>0</v>
      </c>
      <c r="H3851" s="180">
        <v>0</v>
      </c>
    </row>
    <row r="3852" spans="1:8" x14ac:dyDescent="0.2">
      <c r="A3852" s="180" t="s">
        <v>78</v>
      </c>
      <c r="B3852" s="180" t="s">
        <v>447</v>
      </c>
      <c r="C3852" s="180"/>
      <c r="D3852" s="180"/>
      <c r="E3852" s="180"/>
      <c r="F3852" s="180"/>
      <c r="G3852" s="180"/>
      <c r="H3852" s="180"/>
    </row>
    <row r="3853" spans="1:8" x14ac:dyDescent="0.2">
      <c r="A3853" s="180" t="s">
        <v>78</v>
      </c>
      <c r="B3853" s="180" t="s">
        <v>366</v>
      </c>
      <c r="C3853" s="180">
        <v>7282117</v>
      </c>
      <c r="D3853" s="180">
        <v>250000</v>
      </c>
      <c r="E3853" s="180">
        <v>260400</v>
      </c>
      <c r="F3853" s="180">
        <v>0</v>
      </c>
      <c r="G3853" s="180">
        <v>0</v>
      </c>
      <c r="H3853" s="180">
        <v>0</v>
      </c>
    </row>
    <row r="3854" spans="1:8" x14ac:dyDescent="0.2">
      <c r="A3854" s="180" t="s">
        <v>78</v>
      </c>
      <c r="B3854" s="180" t="s">
        <v>367</v>
      </c>
      <c r="C3854" s="180">
        <v>74451.650000000373</v>
      </c>
      <c r="D3854" s="180">
        <v>84900.790000000037</v>
      </c>
      <c r="E3854" s="180">
        <v>82708.909999999974</v>
      </c>
      <c r="F3854" s="180">
        <v>0</v>
      </c>
      <c r="G3854" s="180">
        <v>0</v>
      </c>
      <c r="H3854" s="180">
        <v>0</v>
      </c>
    </row>
    <row r="3855" spans="1:8" x14ac:dyDescent="0.2">
      <c r="A3855" s="180" t="s">
        <v>78</v>
      </c>
      <c r="B3855" s="180" t="s">
        <v>368</v>
      </c>
      <c r="C3855" s="180">
        <v>7356568.6500000004</v>
      </c>
      <c r="D3855" s="180">
        <v>334900.79000000004</v>
      </c>
      <c r="E3855" s="180">
        <v>343108.91</v>
      </c>
      <c r="F3855" s="180">
        <v>0</v>
      </c>
      <c r="G3855" s="180">
        <v>0</v>
      </c>
      <c r="H3855" s="180">
        <v>0</v>
      </c>
    </row>
    <row r="3856" spans="1:8" x14ac:dyDescent="0.2">
      <c r="A3856" s="180" t="s">
        <v>79</v>
      </c>
      <c r="B3856" s="180" t="s">
        <v>333</v>
      </c>
      <c r="C3856" s="180">
        <v>31041312</v>
      </c>
      <c r="D3856" s="180"/>
      <c r="E3856" s="180">
        <v>1455546</v>
      </c>
      <c r="F3856" s="180">
        <v>0</v>
      </c>
      <c r="G3856" s="180">
        <v>0</v>
      </c>
      <c r="H3856" s="180">
        <v>0</v>
      </c>
    </row>
    <row r="3857" spans="1:8" x14ac:dyDescent="0.2">
      <c r="A3857" s="180" t="s">
        <v>79</v>
      </c>
      <c r="B3857" s="180" t="s">
        <v>334</v>
      </c>
      <c r="C3857" s="180">
        <v>941703</v>
      </c>
      <c r="D3857" s="180"/>
      <c r="E3857" s="180">
        <v>44454</v>
      </c>
      <c r="F3857" s="180">
        <v>0</v>
      </c>
      <c r="G3857" s="180">
        <v>0</v>
      </c>
      <c r="H3857" s="180">
        <v>0</v>
      </c>
    </row>
    <row r="3858" spans="1:8" x14ac:dyDescent="0.2">
      <c r="A3858" s="180" t="s">
        <v>79</v>
      </c>
      <c r="B3858" s="180" t="s">
        <v>335</v>
      </c>
      <c r="C3858" s="180">
        <v>0</v>
      </c>
      <c r="D3858" s="180"/>
      <c r="E3858" s="180"/>
      <c r="F3858" s="180"/>
      <c r="G3858" s="180"/>
      <c r="H3858" s="180"/>
    </row>
    <row r="3859" spans="1:8" x14ac:dyDescent="0.2">
      <c r="A3859" s="180" t="s">
        <v>79</v>
      </c>
      <c r="B3859" s="180" t="s">
        <v>336</v>
      </c>
      <c r="C3859" s="180">
        <v>2800000</v>
      </c>
      <c r="D3859" s="180"/>
      <c r="E3859" s="180"/>
      <c r="F3859" s="180"/>
      <c r="G3859" s="180"/>
      <c r="H3859" s="180"/>
    </row>
    <row r="3860" spans="1:8" x14ac:dyDescent="0.2">
      <c r="A3860" s="180" t="s">
        <v>79</v>
      </c>
      <c r="B3860" s="180" t="s">
        <v>337</v>
      </c>
      <c r="C3860" s="180">
        <v>150000</v>
      </c>
      <c r="D3860" s="180"/>
      <c r="E3860" s="180"/>
      <c r="F3860" s="180"/>
      <c r="G3860" s="180"/>
      <c r="H3860" s="180"/>
    </row>
    <row r="3861" spans="1:8" x14ac:dyDescent="0.2">
      <c r="A3861" s="180" t="s">
        <v>79</v>
      </c>
      <c r="B3861" s="180" t="s">
        <v>338</v>
      </c>
      <c r="C3861" s="180"/>
      <c r="D3861" s="180"/>
      <c r="E3861" s="180"/>
      <c r="F3861" s="180"/>
      <c r="G3861" s="180"/>
      <c r="H3861" s="180"/>
    </row>
    <row r="3862" spans="1:8" x14ac:dyDescent="0.2">
      <c r="A3862" s="180" t="s">
        <v>79</v>
      </c>
      <c r="B3862" s="180" t="s">
        <v>339</v>
      </c>
      <c r="C3862" s="180"/>
      <c r="D3862" s="180">
        <v>1100000</v>
      </c>
      <c r="E3862" s="180"/>
      <c r="F3862" s="180"/>
      <c r="G3862" s="180"/>
      <c r="H3862" s="180"/>
    </row>
    <row r="3863" spans="1:8" x14ac:dyDescent="0.2">
      <c r="A3863" s="180" t="s">
        <v>79</v>
      </c>
      <c r="B3863" s="180" t="s">
        <v>340</v>
      </c>
      <c r="C3863" s="180">
        <v>3000000</v>
      </c>
      <c r="D3863" s="180"/>
      <c r="E3863" s="180"/>
      <c r="F3863" s="180"/>
      <c r="G3863" s="180"/>
      <c r="H3863" s="180"/>
    </row>
    <row r="3864" spans="1:8" x14ac:dyDescent="0.2">
      <c r="A3864" s="180" t="s">
        <v>79</v>
      </c>
      <c r="B3864" s="180" t="s">
        <v>341</v>
      </c>
      <c r="C3864" s="180"/>
      <c r="D3864" s="180"/>
      <c r="E3864" s="180"/>
      <c r="F3864" s="180"/>
      <c r="G3864" s="180"/>
      <c r="H3864" s="180"/>
    </row>
    <row r="3865" spans="1:8" x14ac:dyDescent="0.2">
      <c r="A3865" s="180" t="s">
        <v>79</v>
      </c>
      <c r="B3865" s="180" t="s">
        <v>342</v>
      </c>
      <c r="C3865" s="180">
        <v>73452248</v>
      </c>
      <c r="D3865" s="180"/>
      <c r="E3865" s="180"/>
      <c r="F3865" s="180"/>
      <c r="G3865" s="180"/>
      <c r="H3865" s="180"/>
    </row>
    <row r="3866" spans="1:8" x14ac:dyDescent="0.2">
      <c r="A3866" s="180" t="s">
        <v>79</v>
      </c>
      <c r="B3866" s="180" t="s">
        <v>343</v>
      </c>
      <c r="C3866" s="180">
        <v>369899</v>
      </c>
      <c r="D3866" s="180"/>
      <c r="E3866" s="180"/>
      <c r="F3866" s="180"/>
      <c r="G3866" s="180"/>
      <c r="H3866" s="180"/>
    </row>
    <row r="3867" spans="1:8" x14ac:dyDescent="0.2">
      <c r="A3867" s="180" t="s">
        <v>79</v>
      </c>
      <c r="B3867" s="180" t="s">
        <v>344</v>
      </c>
      <c r="C3867" s="180"/>
      <c r="D3867" s="180"/>
      <c r="E3867" s="180"/>
      <c r="F3867" s="180"/>
      <c r="G3867" s="180"/>
      <c r="H3867" s="180"/>
    </row>
    <row r="3868" spans="1:8" x14ac:dyDescent="0.2">
      <c r="A3868" s="180" t="s">
        <v>79</v>
      </c>
      <c r="B3868" s="180" t="s">
        <v>475</v>
      </c>
      <c r="C3868" s="180">
        <v>1319444</v>
      </c>
      <c r="D3868" s="180"/>
      <c r="E3868" s="180">
        <v>62296</v>
      </c>
      <c r="F3868" s="180">
        <v>0</v>
      </c>
      <c r="G3868" s="180">
        <v>0</v>
      </c>
      <c r="H3868" s="180">
        <v>0</v>
      </c>
    </row>
    <row r="3869" spans="1:8" x14ac:dyDescent="0.2">
      <c r="A3869" s="180" t="s">
        <v>79</v>
      </c>
      <c r="B3869" s="180" t="s">
        <v>332</v>
      </c>
      <c r="C3869" s="180">
        <v>2900000</v>
      </c>
      <c r="D3869" s="180"/>
      <c r="E3869" s="180"/>
      <c r="F3869" s="180"/>
      <c r="G3869" s="180"/>
      <c r="H3869" s="180"/>
    </row>
    <row r="3870" spans="1:8" x14ac:dyDescent="0.2">
      <c r="A3870" s="180" t="s">
        <v>79</v>
      </c>
      <c r="B3870" s="180" t="s">
        <v>407</v>
      </c>
      <c r="C3870" s="180">
        <v>4000000</v>
      </c>
      <c r="D3870" s="180"/>
      <c r="E3870" s="180"/>
      <c r="F3870" s="180"/>
      <c r="G3870" s="180"/>
      <c r="H3870" s="180"/>
    </row>
    <row r="3871" spans="1:8" x14ac:dyDescent="0.2">
      <c r="A3871" s="180" t="s">
        <v>79</v>
      </c>
      <c r="B3871" s="180" t="s">
        <v>345</v>
      </c>
      <c r="C3871" s="180">
        <v>119974606</v>
      </c>
      <c r="D3871" s="180">
        <v>1100000</v>
      </c>
      <c r="E3871" s="180">
        <v>1562296</v>
      </c>
      <c r="F3871" s="180">
        <v>0</v>
      </c>
      <c r="G3871" s="180">
        <v>0</v>
      </c>
      <c r="H3871" s="180">
        <v>0</v>
      </c>
    </row>
    <row r="3872" spans="1:8" x14ac:dyDescent="0.2">
      <c r="A3872" s="180" t="s">
        <v>79</v>
      </c>
      <c r="B3872" s="180" t="s">
        <v>346</v>
      </c>
      <c r="C3872" s="180"/>
      <c r="D3872" s="180"/>
      <c r="E3872" s="180"/>
      <c r="F3872" s="180"/>
      <c r="G3872" s="180"/>
      <c r="H3872" s="180"/>
    </row>
    <row r="3873" spans="1:8" x14ac:dyDescent="0.2">
      <c r="A3873" s="180" t="s">
        <v>79</v>
      </c>
      <c r="B3873" s="180" t="s">
        <v>446</v>
      </c>
      <c r="C3873" s="180"/>
      <c r="D3873" s="180"/>
      <c r="E3873" s="180"/>
      <c r="F3873" s="180"/>
      <c r="G3873" s="180"/>
      <c r="H3873" s="180"/>
    </row>
    <row r="3874" spans="1:8" x14ac:dyDescent="0.2">
      <c r="A3874" s="180" t="s">
        <v>79</v>
      </c>
      <c r="B3874" s="180" t="s">
        <v>347</v>
      </c>
      <c r="C3874" s="180"/>
      <c r="D3874" s="180"/>
      <c r="E3874" s="180"/>
      <c r="F3874" s="180"/>
      <c r="G3874" s="180"/>
      <c r="H3874" s="180"/>
    </row>
    <row r="3875" spans="1:8" x14ac:dyDescent="0.2">
      <c r="A3875" s="180" t="s">
        <v>79</v>
      </c>
      <c r="B3875" s="180" t="s">
        <v>348</v>
      </c>
      <c r="C3875" s="180">
        <v>119974606</v>
      </c>
      <c r="D3875" s="180">
        <v>1100000</v>
      </c>
      <c r="E3875" s="180">
        <v>1562296</v>
      </c>
      <c r="F3875" s="180">
        <v>0</v>
      </c>
      <c r="G3875" s="180">
        <v>0</v>
      </c>
      <c r="H3875" s="180">
        <v>0</v>
      </c>
    </row>
    <row r="3876" spans="1:8" x14ac:dyDescent="0.2">
      <c r="A3876" s="180" t="s">
        <v>79</v>
      </c>
      <c r="B3876" s="180" t="s">
        <v>349</v>
      </c>
      <c r="C3876" s="180">
        <v>10474479.949999988</v>
      </c>
      <c r="D3876" s="180">
        <v>313610.08999999985</v>
      </c>
      <c r="E3876" s="180">
        <v>2105504.0500000003</v>
      </c>
      <c r="F3876" s="180">
        <v>0</v>
      </c>
      <c r="G3876" s="180">
        <v>0</v>
      </c>
      <c r="H3876" s="180">
        <v>0</v>
      </c>
    </row>
    <row r="3877" spans="1:8" x14ac:dyDescent="0.2">
      <c r="A3877" s="180" t="s">
        <v>79</v>
      </c>
      <c r="B3877" s="180" t="s">
        <v>350</v>
      </c>
      <c r="C3877" s="180">
        <v>130449085.95</v>
      </c>
      <c r="D3877" s="180">
        <v>1413610.09</v>
      </c>
      <c r="E3877" s="180">
        <v>3667800.05</v>
      </c>
      <c r="F3877" s="180">
        <v>0</v>
      </c>
      <c r="G3877" s="180">
        <v>0</v>
      </c>
      <c r="H3877" s="180">
        <v>0</v>
      </c>
    </row>
    <row r="3878" spans="1:8" x14ac:dyDescent="0.2">
      <c r="A3878" s="180" t="s">
        <v>79</v>
      </c>
      <c r="B3878" s="180" t="s">
        <v>376</v>
      </c>
      <c r="C3878" s="180"/>
      <c r="D3878" s="180"/>
      <c r="E3878" s="180"/>
      <c r="F3878" s="180"/>
      <c r="G3878" s="180"/>
      <c r="H3878" s="180"/>
    </row>
    <row r="3879" spans="1:8" x14ac:dyDescent="0.2">
      <c r="A3879" s="180" t="s">
        <v>79</v>
      </c>
      <c r="B3879" s="180" t="s">
        <v>377</v>
      </c>
      <c r="C3879" s="180">
        <v>79500000</v>
      </c>
      <c r="D3879" s="180">
        <v>1100000</v>
      </c>
      <c r="E3879" s="180">
        <v>266835</v>
      </c>
      <c r="F3879" s="180"/>
      <c r="G3879" s="180"/>
      <c r="H3879" s="180"/>
    </row>
    <row r="3880" spans="1:8" x14ac:dyDescent="0.2">
      <c r="A3880" s="180" t="s">
        <v>79</v>
      </c>
      <c r="B3880" s="180" t="s">
        <v>352</v>
      </c>
      <c r="C3880" s="180">
        <v>4950000</v>
      </c>
      <c r="D3880" s="180"/>
      <c r="E3880" s="180">
        <v>28765.17</v>
      </c>
      <c r="F3880" s="180"/>
      <c r="G3880" s="180"/>
      <c r="H3880" s="180"/>
    </row>
    <row r="3881" spans="1:8" x14ac:dyDescent="0.2">
      <c r="A3881" s="180" t="s">
        <v>79</v>
      </c>
      <c r="B3881" s="180" t="s">
        <v>353</v>
      </c>
      <c r="C3881" s="180">
        <v>5070000</v>
      </c>
      <c r="D3881" s="180">
        <v>10000</v>
      </c>
      <c r="E3881" s="180">
        <v>1300</v>
      </c>
      <c r="F3881" s="180"/>
      <c r="G3881" s="180"/>
      <c r="H3881" s="180"/>
    </row>
    <row r="3882" spans="1:8" x14ac:dyDescent="0.2">
      <c r="A3882" s="180" t="s">
        <v>79</v>
      </c>
      <c r="B3882" s="180" t="s">
        <v>354</v>
      </c>
      <c r="C3882" s="180">
        <v>2280000</v>
      </c>
      <c r="D3882" s="180"/>
      <c r="E3882" s="180">
        <v>8000</v>
      </c>
      <c r="F3882" s="180"/>
      <c r="G3882" s="180"/>
      <c r="H3882" s="180"/>
    </row>
    <row r="3883" spans="1:8" x14ac:dyDescent="0.2">
      <c r="A3883" s="180" t="s">
        <v>79</v>
      </c>
      <c r="B3883" s="180" t="s">
        <v>408</v>
      </c>
      <c r="C3883" s="180">
        <v>6450000</v>
      </c>
      <c r="D3883" s="180"/>
      <c r="E3883" s="180">
        <v>4315</v>
      </c>
      <c r="F3883" s="180"/>
      <c r="G3883" s="180"/>
      <c r="H3883" s="180"/>
    </row>
    <row r="3884" spans="1:8" x14ac:dyDescent="0.2">
      <c r="A3884" s="180" t="s">
        <v>79</v>
      </c>
      <c r="B3884" s="180" t="s">
        <v>423</v>
      </c>
      <c r="C3884" s="180">
        <v>4530000</v>
      </c>
      <c r="D3884" s="180"/>
      <c r="E3884" s="180">
        <v>0</v>
      </c>
      <c r="F3884" s="180"/>
      <c r="G3884" s="180"/>
      <c r="H3884" s="180"/>
    </row>
    <row r="3885" spans="1:8" x14ac:dyDescent="0.2">
      <c r="A3885" s="180" t="s">
        <v>79</v>
      </c>
      <c r="B3885" s="180" t="s">
        <v>355</v>
      </c>
      <c r="C3885" s="180">
        <v>8050000</v>
      </c>
      <c r="D3885" s="180"/>
      <c r="E3885" s="180">
        <v>1150000</v>
      </c>
      <c r="F3885" s="180"/>
      <c r="G3885" s="180"/>
      <c r="H3885" s="180"/>
    </row>
    <row r="3886" spans="1:8" x14ac:dyDescent="0.2">
      <c r="A3886" s="180" t="s">
        <v>79</v>
      </c>
      <c r="B3886" s="180" t="s">
        <v>356</v>
      </c>
      <c r="C3886" s="180">
        <v>4750000</v>
      </c>
      <c r="D3886" s="180">
        <v>2500</v>
      </c>
      <c r="E3886" s="180"/>
      <c r="F3886" s="180"/>
      <c r="G3886" s="180"/>
      <c r="H3886" s="180"/>
    </row>
    <row r="3887" spans="1:8" x14ac:dyDescent="0.2">
      <c r="A3887" s="180" t="s">
        <v>79</v>
      </c>
      <c r="B3887" s="180" t="s">
        <v>409</v>
      </c>
      <c r="C3887" s="180"/>
      <c r="D3887" s="180"/>
      <c r="E3887" s="180"/>
      <c r="F3887" s="180"/>
      <c r="G3887" s="180"/>
      <c r="H3887" s="180"/>
    </row>
    <row r="3888" spans="1:8" x14ac:dyDescent="0.2">
      <c r="A3888" s="180" t="s">
        <v>79</v>
      </c>
      <c r="B3888" s="180" t="s">
        <v>378</v>
      </c>
      <c r="C3888" s="180"/>
      <c r="D3888" s="180"/>
      <c r="E3888" s="180"/>
      <c r="F3888" s="180"/>
      <c r="G3888" s="180"/>
      <c r="H3888" s="180"/>
    </row>
    <row r="3889" spans="1:8" x14ac:dyDescent="0.2">
      <c r="A3889" s="180" t="s">
        <v>79</v>
      </c>
      <c r="B3889" s="180" t="s">
        <v>360</v>
      </c>
      <c r="C3889" s="180"/>
      <c r="D3889" s="180"/>
      <c r="E3889" s="180"/>
      <c r="F3889" s="180"/>
      <c r="G3889" s="180"/>
      <c r="H3889" s="180"/>
    </row>
    <row r="3890" spans="1:8" x14ac:dyDescent="0.2">
      <c r="A3890" s="180" t="s">
        <v>79</v>
      </c>
      <c r="B3890" s="180" t="s">
        <v>379</v>
      </c>
      <c r="C3890" s="180"/>
      <c r="D3890" s="180"/>
      <c r="E3890" s="180"/>
      <c r="F3890" s="180"/>
      <c r="G3890" s="180"/>
      <c r="H3890" s="180"/>
    </row>
    <row r="3891" spans="1:8" x14ac:dyDescent="0.2">
      <c r="A3891" s="180" t="s">
        <v>79</v>
      </c>
      <c r="B3891" s="180" t="s">
        <v>362</v>
      </c>
      <c r="C3891" s="180">
        <v>4737836</v>
      </c>
      <c r="D3891" s="180"/>
      <c r="E3891" s="180"/>
      <c r="F3891" s="180"/>
      <c r="G3891" s="180"/>
      <c r="H3891" s="180"/>
    </row>
    <row r="3892" spans="1:8" x14ac:dyDescent="0.2">
      <c r="A3892" s="180" t="s">
        <v>79</v>
      </c>
      <c r="B3892" s="180" t="s">
        <v>365</v>
      </c>
      <c r="C3892" s="180">
        <v>120317836</v>
      </c>
      <c r="D3892" s="180">
        <v>1112500</v>
      </c>
      <c r="E3892" s="180">
        <v>1459215.17</v>
      </c>
      <c r="F3892" s="180">
        <v>0</v>
      </c>
      <c r="G3892" s="180">
        <v>0</v>
      </c>
      <c r="H3892" s="180">
        <v>0</v>
      </c>
    </row>
    <row r="3893" spans="1:8" x14ac:dyDescent="0.2">
      <c r="A3893" s="180" t="s">
        <v>79</v>
      </c>
      <c r="B3893" s="180" t="s">
        <v>447</v>
      </c>
      <c r="C3893" s="180"/>
      <c r="D3893" s="180"/>
      <c r="E3893" s="180"/>
      <c r="F3893" s="180"/>
      <c r="G3893" s="180"/>
      <c r="H3893" s="180"/>
    </row>
    <row r="3894" spans="1:8" x14ac:dyDescent="0.2">
      <c r="A3894" s="180" t="s">
        <v>79</v>
      </c>
      <c r="B3894" s="180" t="s">
        <v>366</v>
      </c>
      <c r="C3894" s="180">
        <v>120317836</v>
      </c>
      <c r="D3894" s="180">
        <v>1112500</v>
      </c>
      <c r="E3894" s="180">
        <v>1459215.17</v>
      </c>
      <c r="F3894" s="180">
        <v>0</v>
      </c>
      <c r="G3894" s="180">
        <v>0</v>
      </c>
      <c r="H3894" s="180">
        <v>0</v>
      </c>
    </row>
    <row r="3895" spans="1:8" x14ac:dyDescent="0.2">
      <c r="A3895" s="180" t="s">
        <v>79</v>
      </c>
      <c r="B3895" s="180" t="s">
        <v>367</v>
      </c>
      <c r="C3895" s="180">
        <v>10131249.949999988</v>
      </c>
      <c r="D3895" s="180">
        <v>301110.08999999985</v>
      </c>
      <c r="E3895" s="180">
        <v>2208584.8800000004</v>
      </c>
      <c r="F3895" s="180">
        <v>0</v>
      </c>
      <c r="G3895" s="180">
        <v>0</v>
      </c>
      <c r="H3895" s="180">
        <v>0</v>
      </c>
    </row>
    <row r="3896" spans="1:8" x14ac:dyDescent="0.2">
      <c r="A3896" s="180" t="s">
        <v>79</v>
      </c>
      <c r="B3896" s="180" t="s">
        <v>368</v>
      </c>
      <c r="C3896" s="180">
        <v>130449085.95</v>
      </c>
      <c r="D3896" s="180">
        <v>1413610.09</v>
      </c>
      <c r="E3896" s="180">
        <v>3667800.05</v>
      </c>
      <c r="F3896" s="180">
        <v>0</v>
      </c>
      <c r="G3896" s="180">
        <v>0</v>
      </c>
      <c r="H3896" s="180">
        <v>0</v>
      </c>
    </row>
    <row r="3897" spans="1:8" x14ac:dyDescent="0.2">
      <c r="A3897" s="180" t="s">
        <v>80</v>
      </c>
      <c r="B3897" s="180" t="s">
        <v>333</v>
      </c>
      <c r="C3897" s="180">
        <v>5326477</v>
      </c>
      <c r="D3897" s="180"/>
      <c r="E3897" s="180">
        <v>621794</v>
      </c>
      <c r="F3897" s="180">
        <v>0</v>
      </c>
      <c r="G3897" s="180">
        <v>0</v>
      </c>
      <c r="H3897" s="180">
        <v>0</v>
      </c>
    </row>
    <row r="3898" spans="1:8" x14ac:dyDescent="0.2">
      <c r="A3898" s="180" t="s">
        <v>80</v>
      </c>
      <c r="B3898" s="180" t="s">
        <v>334</v>
      </c>
      <c r="C3898" s="180">
        <v>241208</v>
      </c>
      <c r="D3898" s="180"/>
      <c r="E3898" s="180">
        <v>28206</v>
      </c>
      <c r="F3898" s="180">
        <v>0</v>
      </c>
      <c r="G3898" s="180">
        <v>0</v>
      </c>
      <c r="H3898" s="180">
        <v>0</v>
      </c>
    </row>
    <row r="3899" spans="1:8" x14ac:dyDescent="0.2">
      <c r="A3899" s="180" t="s">
        <v>80</v>
      </c>
      <c r="B3899" s="180" t="s">
        <v>335</v>
      </c>
      <c r="C3899" s="180">
        <v>310053</v>
      </c>
      <c r="D3899" s="180"/>
      <c r="E3899" s="180"/>
      <c r="F3899" s="180"/>
      <c r="G3899" s="180"/>
      <c r="H3899" s="180"/>
    </row>
    <row r="3900" spans="1:8" x14ac:dyDescent="0.2">
      <c r="A3900" s="180" t="s">
        <v>80</v>
      </c>
      <c r="B3900" s="180" t="s">
        <v>336</v>
      </c>
      <c r="C3900" s="180">
        <v>600000</v>
      </c>
      <c r="D3900" s="180"/>
      <c r="E3900" s="180"/>
      <c r="F3900" s="180"/>
      <c r="G3900" s="180"/>
      <c r="H3900" s="180"/>
    </row>
    <row r="3901" spans="1:8" x14ac:dyDescent="0.2">
      <c r="A3901" s="180" t="s">
        <v>80</v>
      </c>
      <c r="B3901" s="180" t="s">
        <v>337</v>
      </c>
      <c r="C3901" s="180">
        <v>2000</v>
      </c>
      <c r="D3901" s="180">
        <v>500</v>
      </c>
      <c r="E3901" s="180">
        <v>200</v>
      </c>
      <c r="F3901" s="180"/>
      <c r="G3901" s="180"/>
      <c r="H3901" s="180"/>
    </row>
    <row r="3902" spans="1:8" x14ac:dyDescent="0.2">
      <c r="A3902" s="180" t="s">
        <v>80</v>
      </c>
      <c r="B3902" s="180" t="s">
        <v>338</v>
      </c>
      <c r="C3902" s="180"/>
      <c r="D3902" s="180"/>
      <c r="E3902" s="180"/>
      <c r="F3902" s="180"/>
      <c r="G3902" s="180"/>
      <c r="H3902" s="180"/>
    </row>
    <row r="3903" spans="1:8" x14ac:dyDescent="0.2">
      <c r="A3903" s="180" t="s">
        <v>80</v>
      </c>
      <c r="B3903" s="180" t="s">
        <v>339</v>
      </c>
      <c r="C3903" s="180">
        <v>6000</v>
      </c>
      <c r="D3903" s="180">
        <v>460000</v>
      </c>
      <c r="E3903" s="180"/>
      <c r="F3903" s="180"/>
      <c r="G3903" s="180"/>
      <c r="H3903" s="180"/>
    </row>
    <row r="3904" spans="1:8" x14ac:dyDescent="0.2">
      <c r="A3904" s="180" t="s">
        <v>80</v>
      </c>
      <c r="B3904" s="180" t="s">
        <v>340</v>
      </c>
      <c r="C3904" s="180">
        <v>300000</v>
      </c>
      <c r="D3904" s="180">
        <v>65000</v>
      </c>
      <c r="E3904" s="180">
        <v>5000</v>
      </c>
      <c r="F3904" s="180"/>
      <c r="G3904" s="180"/>
      <c r="H3904" s="180"/>
    </row>
    <row r="3905" spans="1:8" x14ac:dyDescent="0.2">
      <c r="A3905" s="180" t="s">
        <v>80</v>
      </c>
      <c r="B3905" s="180" t="s">
        <v>341</v>
      </c>
      <c r="C3905" s="180"/>
      <c r="D3905" s="180"/>
      <c r="E3905" s="180"/>
      <c r="F3905" s="180"/>
      <c r="G3905" s="180"/>
      <c r="H3905" s="180"/>
    </row>
    <row r="3906" spans="1:8" x14ac:dyDescent="0.2">
      <c r="A3906" s="180" t="s">
        <v>80</v>
      </c>
      <c r="B3906" s="180" t="s">
        <v>342</v>
      </c>
      <c r="C3906" s="180">
        <v>10061820</v>
      </c>
      <c r="D3906" s="180"/>
      <c r="E3906" s="180"/>
      <c r="F3906" s="180"/>
      <c r="G3906" s="180"/>
      <c r="H3906" s="180"/>
    </row>
    <row r="3907" spans="1:8" x14ac:dyDescent="0.2">
      <c r="A3907" s="180" t="s">
        <v>80</v>
      </c>
      <c r="B3907" s="180" t="s">
        <v>343</v>
      </c>
      <c r="C3907" s="180">
        <v>45584</v>
      </c>
      <c r="D3907" s="180"/>
      <c r="E3907" s="180"/>
      <c r="F3907" s="180"/>
      <c r="G3907" s="180"/>
      <c r="H3907" s="180"/>
    </row>
    <row r="3908" spans="1:8" x14ac:dyDescent="0.2">
      <c r="A3908" s="180" t="s">
        <v>80</v>
      </c>
      <c r="B3908" s="180" t="s">
        <v>344</v>
      </c>
      <c r="C3908" s="180">
        <v>96000</v>
      </c>
      <c r="D3908" s="180"/>
      <c r="E3908" s="180">
        <v>200</v>
      </c>
      <c r="F3908" s="180"/>
      <c r="G3908" s="180"/>
      <c r="H3908" s="180"/>
    </row>
    <row r="3909" spans="1:8" x14ac:dyDescent="0.2">
      <c r="A3909" s="180" t="s">
        <v>80</v>
      </c>
      <c r="B3909" s="180" t="s">
        <v>475</v>
      </c>
      <c r="C3909" s="180">
        <v>128155</v>
      </c>
      <c r="D3909" s="180"/>
      <c r="E3909" s="180">
        <v>13256</v>
      </c>
      <c r="F3909" s="180">
        <v>0</v>
      </c>
      <c r="G3909" s="180">
        <v>0</v>
      </c>
      <c r="H3909" s="180">
        <v>0</v>
      </c>
    </row>
    <row r="3910" spans="1:8" x14ac:dyDescent="0.2">
      <c r="A3910" s="180" t="s">
        <v>80</v>
      </c>
      <c r="B3910" s="180" t="s">
        <v>332</v>
      </c>
      <c r="C3910" s="180">
        <v>400000</v>
      </c>
      <c r="D3910" s="180"/>
      <c r="E3910" s="180"/>
      <c r="F3910" s="180"/>
      <c r="G3910" s="180"/>
      <c r="H3910" s="180"/>
    </row>
    <row r="3911" spans="1:8" x14ac:dyDescent="0.2">
      <c r="A3911" s="180" t="s">
        <v>80</v>
      </c>
      <c r="B3911" s="180" t="s">
        <v>407</v>
      </c>
      <c r="C3911" s="180">
        <v>340000</v>
      </c>
      <c r="D3911" s="180"/>
      <c r="E3911" s="180"/>
      <c r="F3911" s="180"/>
      <c r="G3911" s="180"/>
      <c r="H3911" s="180"/>
    </row>
    <row r="3912" spans="1:8" x14ac:dyDescent="0.2">
      <c r="A3912" s="180" t="s">
        <v>80</v>
      </c>
      <c r="B3912" s="180" t="s">
        <v>345</v>
      </c>
      <c r="C3912" s="180">
        <v>17857297</v>
      </c>
      <c r="D3912" s="180">
        <v>525500</v>
      </c>
      <c r="E3912" s="180">
        <v>668656</v>
      </c>
      <c r="F3912" s="180">
        <v>0</v>
      </c>
      <c r="G3912" s="180">
        <v>0</v>
      </c>
      <c r="H3912" s="180">
        <v>0</v>
      </c>
    </row>
    <row r="3913" spans="1:8" x14ac:dyDescent="0.2">
      <c r="A3913" s="180" t="s">
        <v>80</v>
      </c>
      <c r="B3913" s="180" t="s">
        <v>346</v>
      </c>
      <c r="C3913" s="180"/>
      <c r="D3913" s="180"/>
      <c r="E3913" s="180"/>
      <c r="F3913" s="180"/>
      <c r="G3913" s="180"/>
      <c r="H3913" s="180"/>
    </row>
    <row r="3914" spans="1:8" x14ac:dyDescent="0.2">
      <c r="A3914" s="180" t="s">
        <v>80</v>
      </c>
      <c r="B3914" s="180" t="s">
        <v>446</v>
      </c>
      <c r="C3914" s="180"/>
      <c r="D3914" s="180">
        <v>10000</v>
      </c>
      <c r="E3914" s="180"/>
      <c r="F3914" s="180"/>
      <c r="G3914" s="180"/>
      <c r="H3914" s="180"/>
    </row>
    <row r="3915" spans="1:8" x14ac:dyDescent="0.2">
      <c r="A3915" s="180" t="s">
        <v>80</v>
      </c>
      <c r="B3915" s="180" t="s">
        <v>347</v>
      </c>
      <c r="C3915" s="180"/>
      <c r="D3915" s="180"/>
      <c r="E3915" s="180"/>
      <c r="F3915" s="180"/>
      <c r="G3915" s="180"/>
      <c r="H3915" s="180"/>
    </row>
    <row r="3916" spans="1:8" x14ac:dyDescent="0.2">
      <c r="A3916" s="180" t="s">
        <v>80</v>
      </c>
      <c r="B3916" s="180" t="s">
        <v>348</v>
      </c>
      <c r="C3916" s="180">
        <v>17857297</v>
      </c>
      <c r="D3916" s="180">
        <v>535500</v>
      </c>
      <c r="E3916" s="180">
        <v>668656</v>
      </c>
      <c r="F3916" s="180">
        <v>0</v>
      </c>
      <c r="G3916" s="180">
        <v>0</v>
      </c>
      <c r="H3916" s="180">
        <v>0</v>
      </c>
    </row>
    <row r="3917" spans="1:8" x14ac:dyDescent="0.2">
      <c r="A3917" s="180" t="s">
        <v>80</v>
      </c>
      <c r="B3917" s="180" t="s">
        <v>349</v>
      </c>
      <c r="C3917" s="180">
        <v>1009011.1100000032</v>
      </c>
      <c r="D3917" s="180">
        <v>152570.03000000003</v>
      </c>
      <c r="E3917" s="180">
        <v>682606.84000000008</v>
      </c>
      <c r="F3917" s="180">
        <v>0</v>
      </c>
      <c r="G3917" s="180">
        <v>0</v>
      </c>
      <c r="H3917" s="180">
        <v>0</v>
      </c>
    </row>
    <row r="3918" spans="1:8" x14ac:dyDescent="0.2">
      <c r="A3918" s="180" t="s">
        <v>80</v>
      </c>
      <c r="B3918" s="180" t="s">
        <v>350</v>
      </c>
      <c r="C3918" s="180">
        <v>18866308.110000003</v>
      </c>
      <c r="D3918" s="180">
        <v>688070.03</v>
      </c>
      <c r="E3918" s="180">
        <v>1351262.84</v>
      </c>
      <c r="F3918" s="180">
        <v>0</v>
      </c>
      <c r="G3918" s="180">
        <v>0</v>
      </c>
      <c r="H3918" s="180">
        <v>0</v>
      </c>
    </row>
    <row r="3919" spans="1:8" x14ac:dyDescent="0.2">
      <c r="A3919" s="180" t="s">
        <v>80</v>
      </c>
      <c r="B3919" s="180" t="s">
        <v>376</v>
      </c>
      <c r="C3919" s="180"/>
      <c r="D3919" s="180"/>
      <c r="E3919" s="180"/>
      <c r="F3919" s="180"/>
      <c r="G3919" s="180"/>
      <c r="H3919" s="180"/>
    </row>
    <row r="3920" spans="1:8" x14ac:dyDescent="0.2">
      <c r="A3920" s="180" t="s">
        <v>80</v>
      </c>
      <c r="B3920" s="180" t="s">
        <v>377</v>
      </c>
      <c r="C3920" s="180">
        <v>12566000</v>
      </c>
      <c r="D3920" s="180">
        <v>532847</v>
      </c>
      <c r="E3920" s="180">
        <v>509000</v>
      </c>
      <c r="F3920" s="180"/>
      <c r="G3920" s="180"/>
      <c r="H3920" s="180"/>
    </row>
    <row r="3921" spans="1:8" x14ac:dyDescent="0.2">
      <c r="A3921" s="180" t="s">
        <v>80</v>
      </c>
      <c r="B3921" s="180" t="s">
        <v>352</v>
      </c>
      <c r="C3921" s="180">
        <v>520150</v>
      </c>
      <c r="D3921" s="180">
        <v>0</v>
      </c>
      <c r="E3921" s="180">
        <v>0</v>
      </c>
      <c r="F3921" s="180"/>
      <c r="G3921" s="180"/>
      <c r="H3921" s="180"/>
    </row>
    <row r="3922" spans="1:8" x14ac:dyDescent="0.2">
      <c r="A3922" s="180" t="s">
        <v>80</v>
      </c>
      <c r="B3922" s="180" t="s">
        <v>353</v>
      </c>
      <c r="C3922" s="180">
        <v>451655</v>
      </c>
      <c r="D3922" s="180">
        <v>0</v>
      </c>
      <c r="E3922" s="180">
        <v>0</v>
      </c>
      <c r="F3922" s="180"/>
      <c r="G3922" s="180"/>
      <c r="H3922" s="180"/>
    </row>
    <row r="3923" spans="1:8" x14ac:dyDescent="0.2">
      <c r="A3923" s="180" t="s">
        <v>80</v>
      </c>
      <c r="B3923" s="180" t="s">
        <v>354</v>
      </c>
      <c r="C3923" s="180">
        <v>375435</v>
      </c>
      <c r="D3923" s="180">
        <v>0</v>
      </c>
      <c r="E3923" s="180">
        <v>0</v>
      </c>
      <c r="F3923" s="180"/>
      <c r="G3923" s="180"/>
      <c r="H3923" s="180"/>
    </row>
    <row r="3924" spans="1:8" x14ac:dyDescent="0.2">
      <c r="A3924" s="180" t="s">
        <v>80</v>
      </c>
      <c r="B3924" s="180" t="s">
        <v>408</v>
      </c>
      <c r="C3924" s="180">
        <v>1033090</v>
      </c>
      <c r="D3924" s="180">
        <v>0</v>
      </c>
      <c r="E3924" s="180">
        <v>0</v>
      </c>
      <c r="F3924" s="180"/>
      <c r="G3924" s="180"/>
      <c r="H3924" s="180"/>
    </row>
    <row r="3925" spans="1:8" x14ac:dyDescent="0.2">
      <c r="A3925" s="180" t="s">
        <v>80</v>
      </c>
      <c r="B3925" s="180" t="s">
        <v>423</v>
      </c>
      <c r="C3925" s="180">
        <v>245140</v>
      </c>
      <c r="D3925" s="180">
        <v>0</v>
      </c>
      <c r="E3925" s="180">
        <v>0</v>
      </c>
      <c r="F3925" s="180"/>
      <c r="G3925" s="180"/>
      <c r="H3925" s="180"/>
    </row>
    <row r="3926" spans="1:8" x14ac:dyDescent="0.2">
      <c r="A3926" s="180" t="s">
        <v>80</v>
      </c>
      <c r="B3926" s="180" t="s">
        <v>355</v>
      </c>
      <c r="C3926" s="180">
        <v>1269990</v>
      </c>
      <c r="D3926" s="180">
        <v>0</v>
      </c>
      <c r="E3926" s="180">
        <v>180000</v>
      </c>
      <c r="F3926" s="180"/>
      <c r="G3926" s="180"/>
      <c r="H3926" s="180"/>
    </row>
    <row r="3927" spans="1:8" x14ac:dyDescent="0.2">
      <c r="A3927" s="180" t="s">
        <v>80</v>
      </c>
      <c r="B3927" s="180" t="s">
        <v>356</v>
      </c>
      <c r="C3927" s="180">
        <v>571650</v>
      </c>
      <c r="D3927" s="180">
        <v>0</v>
      </c>
      <c r="E3927" s="180">
        <v>41200</v>
      </c>
      <c r="F3927" s="180"/>
      <c r="G3927" s="180"/>
      <c r="H3927" s="180"/>
    </row>
    <row r="3928" spans="1:8" x14ac:dyDescent="0.2">
      <c r="A3928" s="180" t="s">
        <v>80</v>
      </c>
      <c r="B3928" s="180" t="s">
        <v>409</v>
      </c>
      <c r="C3928" s="180"/>
      <c r="D3928" s="180"/>
      <c r="E3928" s="180"/>
      <c r="F3928" s="180"/>
      <c r="G3928" s="180"/>
      <c r="H3928" s="180"/>
    </row>
    <row r="3929" spans="1:8" x14ac:dyDescent="0.2">
      <c r="A3929" s="180" t="s">
        <v>80</v>
      </c>
      <c r="B3929" s="180" t="s">
        <v>378</v>
      </c>
      <c r="C3929" s="180"/>
      <c r="D3929" s="180"/>
      <c r="E3929" s="180"/>
      <c r="F3929" s="180"/>
      <c r="G3929" s="180"/>
      <c r="H3929" s="180"/>
    </row>
    <row r="3930" spans="1:8" x14ac:dyDescent="0.2">
      <c r="A3930" s="180" t="s">
        <v>80</v>
      </c>
      <c r="B3930" s="180" t="s">
        <v>360</v>
      </c>
      <c r="C3930" s="180"/>
      <c r="D3930" s="180"/>
      <c r="E3930" s="180"/>
      <c r="F3930" s="180"/>
      <c r="G3930" s="180"/>
      <c r="H3930" s="180"/>
    </row>
    <row r="3931" spans="1:8" x14ac:dyDescent="0.2">
      <c r="A3931" s="180" t="s">
        <v>80</v>
      </c>
      <c r="B3931" s="180" t="s">
        <v>379</v>
      </c>
      <c r="C3931" s="180"/>
      <c r="D3931" s="180"/>
      <c r="E3931" s="180"/>
      <c r="F3931" s="180"/>
      <c r="G3931" s="180"/>
      <c r="H3931" s="180"/>
    </row>
    <row r="3932" spans="1:8" x14ac:dyDescent="0.2">
      <c r="A3932" s="180" t="s">
        <v>80</v>
      </c>
      <c r="B3932" s="180" t="s">
        <v>362</v>
      </c>
      <c r="C3932" s="180">
        <v>713308</v>
      </c>
      <c r="D3932" s="180"/>
      <c r="E3932" s="180"/>
      <c r="F3932" s="180"/>
      <c r="G3932" s="180"/>
      <c r="H3932" s="180"/>
    </row>
    <row r="3933" spans="1:8" x14ac:dyDescent="0.2">
      <c r="A3933" s="180" t="s">
        <v>80</v>
      </c>
      <c r="B3933" s="180" t="s">
        <v>365</v>
      </c>
      <c r="C3933" s="180">
        <v>17746418</v>
      </c>
      <c r="D3933" s="180">
        <v>532847</v>
      </c>
      <c r="E3933" s="180">
        <v>730200</v>
      </c>
      <c r="F3933" s="180">
        <v>0</v>
      </c>
      <c r="G3933" s="180">
        <v>0</v>
      </c>
      <c r="H3933" s="180">
        <v>0</v>
      </c>
    </row>
    <row r="3934" spans="1:8" x14ac:dyDescent="0.2">
      <c r="A3934" s="180" t="s">
        <v>80</v>
      </c>
      <c r="B3934" s="180" t="s">
        <v>447</v>
      </c>
      <c r="C3934" s="180">
        <v>10000</v>
      </c>
      <c r="D3934" s="180"/>
      <c r="E3934" s="180"/>
      <c r="F3934" s="180"/>
      <c r="G3934" s="180"/>
      <c r="H3934" s="180"/>
    </row>
    <row r="3935" spans="1:8" x14ac:dyDescent="0.2">
      <c r="A3935" s="180" t="s">
        <v>80</v>
      </c>
      <c r="B3935" s="180" t="s">
        <v>366</v>
      </c>
      <c r="C3935" s="180">
        <v>17756418</v>
      </c>
      <c r="D3935" s="180">
        <v>532847</v>
      </c>
      <c r="E3935" s="180">
        <v>730200</v>
      </c>
      <c r="F3935" s="180">
        <v>0</v>
      </c>
      <c r="G3935" s="180">
        <v>0</v>
      </c>
      <c r="H3935" s="180">
        <v>0</v>
      </c>
    </row>
    <row r="3936" spans="1:8" x14ac:dyDescent="0.2">
      <c r="A3936" s="180" t="s">
        <v>80</v>
      </c>
      <c r="B3936" s="180" t="s">
        <v>367</v>
      </c>
      <c r="C3936" s="180">
        <v>1109890.1100000031</v>
      </c>
      <c r="D3936" s="180">
        <v>155223.03000000003</v>
      </c>
      <c r="E3936" s="180">
        <v>621062.84000000008</v>
      </c>
      <c r="F3936" s="180">
        <v>0</v>
      </c>
      <c r="G3936" s="180">
        <v>0</v>
      </c>
      <c r="H3936" s="180">
        <v>0</v>
      </c>
    </row>
    <row r="3937" spans="1:8" x14ac:dyDescent="0.2">
      <c r="A3937" s="180" t="s">
        <v>80</v>
      </c>
      <c r="B3937" s="180" t="s">
        <v>368</v>
      </c>
      <c r="C3937" s="180">
        <v>18866308.110000003</v>
      </c>
      <c r="D3937" s="180">
        <v>688070.03</v>
      </c>
      <c r="E3937" s="180">
        <v>1351262.84</v>
      </c>
      <c r="F3937" s="180">
        <v>0</v>
      </c>
      <c r="G3937" s="180">
        <v>0</v>
      </c>
      <c r="H3937" s="180">
        <v>0</v>
      </c>
    </row>
    <row r="3938" spans="1:8" x14ac:dyDescent="0.2">
      <c r="A3938" s="180" t="s">
        <v>81</v>
      </c>
      <c r="B3938" s="180" t="s">
        <v>333</v>
      </c>
      <c r="C3938" s="180">
        <v>10693298</v>
      </c>
      <c r="D3938" s="180"/>
      <c r="E3938" s="180">
        <v>974690</v>
      </c>
      <c r="F3938" s="180">
        <v>0</v>
      </c>
      <c r="G3938" s="180">
        <v>0</v>
      </c>
      <c r="H3938" s="180">
        <v>0</v>
      </c>
    </row>
    <row r="3939" spans="1:8" x14ac:dyDescent="0.2">
      <c r="A3939" s="180" t="s">
        <v>81</v>
      </c>
      <c r="B3939" s="180" t="s">
        <v>334</v>
      </c>
      <c r="C3939" s="180">
        <v>273130</v>
      </c>
      <c r="D3939" s="180"/>
      <c r="E3939" s="180">
        <v>25310</v>
      </c>
      <c r="F3939" s="180">
        <v>0</v>
      </c>
      <c r="G3939" s="180">
        <v>0</v>
      </c>
      <c r="H3939" s="180">
        <v>0</v>
      </c>
    </row>
    <row r="3940" spans="1:8" x14ac:dyDescent="0.2">
      <c r="A3940" s="180" t="s">
        <v>81</v>
      </c>
      <c r="B3940" s="180" t="s">
        <v>335</v>
      </c>
      <c r="C3940" s="180">
        <v>0</v>
      </c>
      <c r="D3940" s="180"/>
      <c r="E3940" s="180"/>
      <c r="F3940" s="180"/>
      <c r="G3940" s="180"/>
      <c r="H3940" s="180"/>
    </row>
    <row r="3941" spans="1:8" x14ac:dyDescent="0.2">
      <c r="A3941" s="180" t="s">
        <v>81</v>
      </c>
      <c r="B3941" s="180" t="s">
        <v>336</v>
      </c>
      <c r="C3941" s="180">
        <v>2978523</v>
      </c>
      <c r="D3941" s="180"/>
      <c r="E3941" s="180"/>
      <c r="F3941" s="180"/>
      <c r="G3941" s="180"/>
      <c r="H3941" s="180"/>
    </row>
    <row r="3942" spans="1:8" x14ac:dyDescent="0.2">
      <c r="A3942" s="180" t="s">
        <v>81</v>
      </c>
      <c r="B3942" s="180" t="s">
        <v>337</v>
      </c>
      <c r="C3942" s="180">
        <v>103475</v>
      </c>
      <c r="D3942" s="180">
        <v>2990</v>
      </c>
      <c r="E3942" s="180">
        <v>250</v>
      </c>
      <c r="F3942" s="180"/>
      <c r="G3942" s="180"/>
      <c r="H3942" s="180"/>
    </row>
    <row r="3943" spans="1:8" x14ac:dyDescent="0.2">
      <c r="A3943" s="180" t="s">
        <v>81</v>
      </c>
      <c r="B3943" s="180" t="s">
        <v>338</v>
      </c>
      <c r="C3943" s="180"/>
      <c r="D3943" s="180"/>
      <c r="E3943" s="180"/>
      <c r="F3943" s="180"/>
      <c r="G3943" s="180"/>
      <c r="H3943" s="180"/>
    </row>
    <row r="3944" spans="1:8" x14ac:dyDescent="0.2">
      <c r="A3944" s="180" t="s">
        <v>81</v>
      </c>
      <c r="B3944" s="180" t="s">
        <v>339</v>
      </c>
      <c r="C3944" s="180"/>
      <c r="D3944" s="180">
        <v>670000</v>
      </c>
      <c r="E3944" s="180"/>
      <c r="F3944" s="180"/>
      <c r="G3944" s="180"/>
      <c r="H3944" s="180"/>
    </row>
    <row r="3945" spans="1:8" x14ac:dyDescent="0.2">
      <c r="A3945" s="180" t="s">
        <v>81</v>
      </c>
      <c r="B3945" s="180" t="s">
        <v>340</v>
      </c>
      <c r="C3945" s="180">
        <v>729028</v>
      </c>
      <c r="D3945" s="180"/>
      <c r="E3945" s="180"/>
      <c r="F3945" s="180"/>
      <c r="G3945" s="180"/>
      <c r="H3945" s="180"/>
    </row>
    <row r="3946" spans="1:8" x14ac:dyDescent="0.2">
      <c r="A3946" s="180" t="s">
        <v>81</v>
      </c>
      <c r="B3946" s="180" t="s">
        <v>341</v>
      </c>
      <c r="C3946" s="180"/>
      <c r="D3946" s="180"/>
      <c r="E3946" s="180"/>
      <c r="F3946" s="180"/>
      <c r="G3946" s="180"/>
      <c r="H3946" s="180"/>
    </row>
    <row r="3947" spans="1:8" x14ac:dyDescent="0.2">
      <c r="A3947" s="180" t="s">
        <v>81</v>
      </c>
      <c r="B3947" s="180" t="s">
        <v>342</v>
      </c>
      <c r="C3947" s="180">
        <v>18588162</v>
      </c>
      <c r="D3947" s="180"/>
      <c r="E3947" s="180"/>
      <c r="F3947" s="180"/>
      <c r="G3947" s="180"/>
      <c r="H3947" s="180"/>
    </row>
    <row r="3948" spans="1:8" x14ac:dyDescent="0.2">
      <c r="A3948" s="180" t="s">
        <v>81</v>
      </c>
      <c r="B3948" s="180" t="s">
        <v>343</v>
      </c>
      <c r="C3948" s="180">
        <v>87201</v>
      </c>
      <c r="D3948" s="180"/>
      <c r="E3948" s="180"/>
      <c r="F3948" s="180"/>
      <c r="G3948" s="180"/>
      <c r="H3948" s="180"/>
    </row>
    <row r="3949" spans="1:8" x14ac:dyDescent="0.2">
      <c r="A3949" s="180" t="s">
        <v>81</v>
      </c>
      <c r="B3949" s="180" t="s">
        <v>344</v>
      </c>
      <c r="C3949" s="180">
        <v>94664</v>
      </c>
      <c r="D3949" s="180"/>
      <c r="E3949" s="180"/>
      <c r="F3949" s="180"/>
      <c r="G3949" s="180"/>
      <c r="H3949" s="180"/>
    </row>
    <row r="3950" spans="1:8" x14ac:dyDescent="0.2">
      <c r="A3950" s="180" t="s">
        <v>81</v>
      </c>
      <c r="B3950" s="180" t="s">
        <v>475</v>
      </c>
      <c r="C3950" s="180">
        <v>536101</v>
      </c>
      <c r="D3950" s="180"/>
      <c r="E3950" s="180">
        <v>49672</v>
      </c>
      <c r="F3950" s="180">
        <v>0</v>
      </c>
      <c r="G3950" s="180">
        <v>0</v>
      </c>
      <c r="H3950" s="180">
        <v>0</v>
      </c>
    </row>
    <row r="3951" spans="1:8" x14ac:dyDescent="0.2">
      <c r="A3951" s="180" t="s">
        <v>81</v>
      </c>
      <c r="B3951" s="180" t="s">
        <v>332</v>
      </c>
      <c r="C3951" s="180">
        <v>138762</v>
      </c>
      <c r="D3951" s="180"/>
      <c r="E3951" s="180"/>
      <c r="F3951" s="180"/>
      <c r="G3951" s="180"/>
      <c r="H3951" s="180"/>
    </row>
    <row r="3952" spans="1:8" x14ac:dyDescent="0.2">
      <c r="A3952" s="180" t="s">
        <v>81</v>
      </c>
      <c r="B3952" s="180" t="s">
        <v>407</v>
      </c>
      <c r="C3952" s="180">
        <v>731841</v>
      </c>
      <c r="D3952" s="180"/>
      <c r="E3952" s="180"/>
      <c r="F3952" s="180"/>
      <c r="G3952" s="180"/>
      <c r="H3952" s="180"/>
    </row>
    <row r="3953" spans="1:8" x14ac:dyDescent="0.2">
      <c r="A3953" s="180" t="s">
        <v>81</v>
      </c>
      <c r="B3953" s="180" t="s">
        <v>345</v>
      </c>
      <c r="C3953" s="180">
        <v>34954185</v>
      </c>
      <c r="D3953" s="180">
        <v>672990</v>
      </c>
      <c r="E3953" s="180">
        <v>1049922</v>
      </c>
      <c r="F3953" s="180">
        <v>0</v>
      </c>
      <c r="G3953" s="180">
        <v>0</v>
      </c>
      <c r="H3953" s="180">
        <v>0</v>
      </c>
    </row>
    <row r="3954" spans="1:8" x14ac:dyDescent="0.2">
      <c r="A3954" s="180" t="s">
        <v>81</v>
      </c>
      <c r="B3954" s="180" t="s">
        <v>346</v>
      </c>
      <c r="C3954" s="180"/>
      <c r="D3954" s="180"/>
      <c r="E3954" s="180"/>
      <c r="F3954" s="180"/>
      <c r="G3954" s="180"/>
      <c r="H3954" s="180"/>
    </row>
    <row r="3955" spans="1:8" x14ac:dyDescent="0.2">
      <c r="A3955" s="180" t="s">
        <v>81</v>
      </c>
      <c r="B3955" s="180" t="s">
        <v>446</v>
      </c>
      <c r="C3955" s="180"/>
      <c r="D3955" s="180"/>
      <c r="E3955" s="180"/>
      <c r="F3955" s="180"/>
      <c r="G3955" s="180"/>
      <c r="H3955" s="180"/>
    </row>
    <row r="3956" spans="1:8" x14ac:dyDescent="0.2">
      <c r="A3956" s="180" t="s">
        <v>81</v>
      </c>
      <c r="B3956" s="180" t="s">
        <v>347</v>
      </c>
      <c r="C3956" s="180"/>
      <c r="D3956" s="180"/>
      <c r="E3956" s="180"/>
      <c r="F3956" s="180"/>
      <c r="G3956" s="180"/>
      <c r="H3956" s="180"/>
    </row>
    <row r="3957" spans="1:8" x14ac:dyDescent="0.2">
      <c r="A3957" s="180" t="s">
        <v>81</v>
      </c>
      <c r="B3957" s="180" t="s">
        <v>348</v>
      </c>
      <c r="C3957" s="180">
        <v>34954185</v>
      </c>
      <c r="D3957" s="180">
        <v>672990</v>
      </c>
      <c r="E3957" s="180">
        <v>1049922</v>
      </c>
      <c r="F3957" s="180">
        <v>0</v>
      </c>
      <c r="G3957" s="180">
        <v>0</v>
      </c>
      <c r="H3957" s="180">
        <v>0</v>
      </c>
    </row>
    <row r="3958" spans="1:8" x14ac:dyDescent="0.2">
      <c r="A3958" s="180" t="s">
        <v>81</v>
      </c>
      <c r="B3958" s="180" t="s">
        <v>349</v>
      </c>
      <c r="C3958" s="180">
        <v>5565631.8000000045</v>
      </c>
      <c r="D3958" s="180">
        <v>216677.44000000009</v>
      </c>
      <c r="E3958" s="180">
        <v>2066430.8</v>
      </c>
      <c r="F3958" s="180">
        <v>0</v>
      </c>
      <c r="G3958" s="180">
        <v>0</v>
      </c>
      <c r="H3958" s="180">
        <v>0</v>
      </c>
    </row>
    <row r="3959" spans="1:8" x14ac:dyDescent="0.2">
      <c r="A3959" s="180" t="s">
        <v>81</v>
      </c>
      <c r="B3959" s="180" t="s">
        <v>350</v>
      </c>
      <c r="C3959" s="180">
        <v>40519816.799999997</v>
      </c>
      <c r="D3959" s="180">
        <v>889667.44</v>
      </c>
      <c r="E3959" s="180">
        <v>3116352.8</v>
      </c>
      <c r="F3959" s="180">
        <v>0</v>
      </c>
      <c r="G3959" s="180">
        <v>0</v>
      </c>
      <c r="H3959" s="180">
        <v>0</v>
      </c>
    </row>
    <row r="3960" spans="1:8" x14ac:dyDescent="0.2">
      <c r="A3960" s="180" t="s">
        <v>81</v>
      </c>
      <c r="B3960" s="180" t="s">
        <v>376</v>
      </c>
      <c r="C3960" s="180"/>
      <c r="D3960" s="180"/>
      <c r="E3960" s="180"/>
      <c r="F3960" s="180"/>
      <c r="G3960" s="180"/>
      <c r="H3960" s="180"/>
    </row>
    <row r="3961" spans="1:8" x14ac:dyDescent="0.2">
      <c r="A3961" s="180" t="s">
        <v>81</v>
      </c>
      <c r="B3961" s="180" t="s">
        <v>377</v>
      </c>
      <c r="C3961" s="180">
        <v>25017155</v>
      </c>
      <c r="D3961" s="180">
        <v>672450</v>
      </c>
      <c r="E3961" s="180">
        <v>265105</v>
      </c>
      <c r="F3961" s="180"/>
      <c r="G3961" s="180"/>
      <c r="H3961" s="180"/>
    </row>
    <row r="3962" spans="1:8" x14ac:dyDescent="0.2">
      <c r="A3962" s="180" t="s">
        <v>81</v>
      </c>
      <c r="B3962" s="180" t="s">
        <v>352</v>
      </c>
      <c r="C3962" s="180">
        <v>1037560</v>
      </c>
      <c r="D3962" s="180"/>
      <c r="E3962" s="180"/>
      <c r="F3962" s="180"/>
      <c r="G3962" s="180"/>
      <c r="H3962" s="180"/>
    </row>
    <row r="3963" spans="1:8" x14ac:dyDescent="0.2">
      <c r="A3963" s="180" t="s">
        <v>81</v>
      </c>
      <c r="B3963" s="180" t="s">
        <v>353</v>
      </c>
      <c r="C3963" s="180">
        <v>2693156</v>
      </c>
      <c r="D3963" s="180"/>
      <c r="E3963" s="180"/>
      <c r="F3963" s="180"/>
      <c r="G3963" s="180"/>
      <c r="H3963" s="180"/>
    </row>
    <row r="3964" spans="1:8" x14ac:dyDescent="0.2">
      <c r="A3964" s="180" t="s">
        <v>81</v>
      </c>
      <c r="B3964" s="180" t="s">
        <v>354</v>
      </c>
      <c r="C3964" s="180">
        <v>970900</v>
      </c>
      <c r="D3964" s="180"/>
      <c r="E3964" s="180"/>
      <c r="F3964" s="180"/>
      <c r="G3964" s="180"/>
      <c r="H3964" s="180"/>
    </row>
    <row r="3965" spans="1:8" x14ac:dyDescent="0.2">
      <c r="A3965" s="180" t="s">
        <v>81</v>
      </c>
      <c r="B3965" s="180" t="s">
        <v>408</v>
      </c>
      <c r="C3965" s="180">
        <v>1841490</v>
      </c>
      <c r="D3965" s="180"/>
      <c r="E3965" s="180"/>
      <c r="F3965" s="180"/>
      <c r="G3965" s="180"/>
      <c r="H3965" s="180"/>
    </row>
    <row r="3966" spans="1:8" x14ac:dyDescent="0.2">
      <c r="A3966" s="180" t="s">
        <v>81</v>
      </c>
      <c r="B3966" s="180" t="s">
        <v>423</v>
      </c>
      <c r="C3966" s="180">
        <v>489417</v>
      </c>
      <c r="D3966" s="180"/>
      <c r="E3966" s="180"/>
      <c r="F3966" s="180"/>
      <c r="G3966" s="180"/>
      <c r="H3966" s="180"/>
    </row>
    <row r="3967" spans="1:8" x14ac:dyDescent="0.2">
      <c r="A3967" s="180" t="s">
        <v>81</v>
      </c>
      <c r="B3967" s="180" t="s">
        <v>355</v>
      </c>
      <c r="C3967" s="180">
        <v>3052194</v>
      </c>
      <c r="D3967" s="180"/>
      <c r="E3967" s="180">
        <v>585125</v>
      </c>
      <c r="F3967" s="180"/>
      <c r="G3967" s="180"/>
      <c r="H3967" s="180"/>
    </row>
    <row r="3968" spans="1:8" x14ac:dyDescent="0.2">
      <c r="A3968" s="180" t="s">
        <v>81</v>
      </c>
      <c r="B3968" s="180" t="s">
        <v>356</v>
      </c>
      <c r="C3968" s="180">
        <v>1302417</v>
      </c>
      <c r="D3968" s="180"/>
      <c r="E3968" s="180"/>
      <c r="F3968" s="180"/>
      <c r="G3968" s="180"/>
      <c r="H3968" s="180"/>
    </row>
    <row r="3969" spans="1:8" x14ac:dyDescent="0.2">
      <c r="A3969" s="180" t="s">
        <v>81</v>
      </c>
      <c r="B3969" s="180" t="s">
        <v>409</v>
      </c>
      <c r="C3969" s="180"/>
      <c r="D3969" s="180"/>
      <c r="E3969" s="180"/>
      <c r="F3969" s="180"/>
      <c r="G3969" s="180"/>
      <c r="H3969" s="180"/>
    </row>
    <row r="3970" spans="1:8" x14ac:dyDescent="0.2">
      <c r="A3970" s="180" t="s">
        <v>81</v>
      </c>
      <c r="B3970" s="180" t="s">
        <v>378</v>
      </c>
      <c r="C3970" s="180">
        <v>0</v>
      </c>
      <c r="D3970" s="180"/>
      <c r="E3970" s="180"/>
      <c r="F3970" s="180"/>
      <c r="G3970" s="180"/>
      <c r="H3970" s="180"/>
    </row>
    <row r="3971" spans="1:8" x14ac:dyDescent="0.2">
      <c r="A3971" s="180" t="s">
        <v>81</v>
      </c>
      <c r="B3971" s="180" t="s">
        <v>360</v>
      </c>
      <c r="C3971" s="180"/>
      <c r="D3971" s="180"/>
      <c r="E3971" s="180"/>
      <c r="F3971" s="180"/>
      <c r="G3971" s="180"/>
      <c r="H3971" s="180"/>
    </row>
    <row r="3972" spans="1:8" x14ac:dyDescent="0.2">
      <c r="A3972" s="180" t="s">
        <v>81</v>
      </c>
      <c r="B3972" s="180" t="s">
        <v>379</v>
      </c>
      <c r="C3972" s="180"/>
      <c r="D3972" s="180"/>
      <c r="E3972" s="180"/>
      <c r="F3972" s="180"/>
      <c r="G3972" s="180"/>
      <c r="H3972" s="180"/>
    </row>
    <row r="3973" spans="1:8" x14ac:dyDescent="0.2">
      <c r="A3973" s="180" t="s">
        <v>81</v>
      </c>
      <c r="B3973" s="180" t="s">
        <v>362</v>
      </c>
      <c r="C3973" s="180">
        <v>1354159</v>
      </c>
      <c r="D3973" s="180"/>
      <c r="E3973" s="180"/>
      <c r="F3973" s="180"/>
      <c r="G3973" s="180"/>
      <c r="H3973" s="180"/>
    </row>
    <row r="3974" spans="1:8" x14ac:dyDescent="0.2">
      <c r="A3974" s="180" t="s">
        <v>81</v>
      </c>
      <c r="B3974" s="180" t="s">
        <v>365</v>
      </c>
      <c r="C3974" s="180">
        <v>37758448</v>
      </c>
      <c r="D3974" s="180">
        <v>672450</v>
      </c>
      <c r="E3974" s="180">
        <v>850230</v>
      </c>
      <c r="F3974" s="180">
        <v>0</v>
      </c>
      <c r="G3974" s="180">
        <v>0</v>
      </c>
      <c r="H3974" s="180">
        <v>0</v>
      </c>
    </row>
    <row r="3975" spans="1:8" x14ac:dyDescent="0.2">
      <c r="A3975" s="180" t="s">
        <v>81</v>
      </c>
      <c r="B3975" s="180" t="s">
        <v>447</v>
      </c>
      <c r="C3975" s="180"/>
      <c r="D3975" s="180"/>
      <c r="E3975" s="180"/>
      <c r="F3975" s="180"/>
      <c r="G3975" s="180"/>
      <c r="H3975" s="180"/>
    </row>
    <row r="3976" spans="1:8" x14ac:dyDescent="0.2">
      <c r="A3976" s="180" t="s">
        <v>81</v>
      </c>
      <c r="B3976" s="180" t="s">
        <v>366</v>
      </c>
      <c r="C3976" s="180">
        <v>37758448</v>
      </c>
      <c r="D3976" s="180">
        <v>672450</v>
      </c>
      <c r="E3976" s="180">
        <v>850230</v>
      </c>
      <c r="F3976" s="180">
        <v>0</v>
      </c>
      <c r="G3976" s="180">
        <v>0</v>
      </c>
      <c r="H3976" s="180">
        <v>0</v>
      </c>
    </row>
    <row r="3977" spans="1:8" x14ac:dyDescent="0.2">
      <c r="A3977" s="180" t="s">
        <v>81</v>
      </c>
      <c r="B3977" s="180" t="s">
        <v>367</v>
      </c>
      <c r="C3977" s="180">
        <v>2761368.8000000045</v>
      </c>
      <c r="D3977" s="180">
        <v>217217.44000000009</v>
      </c>
      <c r="E3977" s="180">
        <v>2266122.7999999998</v>
      </c>
      <c r="F3977" s="180">
        <v>0</v>
      </c>
      <c r="G3977" s="180">
        <v>0</v>
      </c>
      <c r="H3977" s="180">
        <v>0</v>
      </c>
    </row>
    <row r="3978" spans="1:8" x14ac:dyDescent="0.2">
      <c r="A3978" s="180" t="s">
        <v>81</v>
      </c>
      <c r="B3978" s="180" t="s">
        <v>368</v>
      </c>
      <c r="C3978" s="180">
        <v>40519816.799999997</v>
      </c>
      <c r="D3978" s="180">
        <v>889667.44</v>
      </c>
      <c r="E3978" s="180">
        <v>3116352.8</v>
      </c>
      <c r="F3978" s="180">
        <v>0</v>
      </c>
      <c r="G3978" s="180">
        <v>0</v>
      </c>
      <c r="H3978" s="180">
        <v>0</v>
      </c>
    </row>
    <row r="3979" spans="1:8" x14ac:dyDescent="0.2">
      <c r="A3979" s="180" t="s">
        <v>82</v>
      </c>
      <c r="B3979" s="180" t="s">
        <v>333</v>
      </c>
      <c r="C3979" s="180">
        <v>1589777</v>
      </c>
      <c r="D3979" s="180"/>
      <c r="E3979" s="180">
        <v>82183</v>
      </c>
      <c r="F3979" s="180">
        <v>0</v>
      </c>
      <c r="G3979" s="180">
        <v>0</v>
      </c>
      <c r="H3979" s="180">
        <v>0</v>
      </c>
    </row>
    <row r="3980" spans="1:8" x14ac:dyDescent="0.2">
      <c r="A3980" s="180" t="s">
        <v>82</v>
      </c>
      <c r="B3980" s="180" t="s">
        <v>334</v>
      </c>
      <c r="C3980" s="180">
        <v>15807</v>
      </c>
      <c r="D3980" s="180"/>
      <c r="E3980" s="180">
        <v>817</v>
      </c>
      <c r="F3980" s="180">
        <v>0</v>
      </c>
      <c r="G3980" s="180">
        <v>0</v>
      </c>
      <c r="H3980" s="180">
        <v>0</v>
      </c>
    </row>
    <row r="3981" spans="1:8" x14ac:dyDescent="0.2">
      <c r="A3981" s="180" t="s">
        <v>82</v>
      </c>
      <c r="B3981" s="180" t="s">
        <v>335</v>
      </c>
      <c r="C3981" s="180">
        <v>59658</v>
      </c>
      <c r="D3981" s="180"/>
      <c r="E3981" s="180"/>
      <c r="F3981" s="180"/>
      <c r="G3981" s="180"/>
      <c r="H3981" s="180"/>
    </row>
    <row r="3982" spans="1:8" x14ac:dyDescent="0.2">
      <c r="A3982" s="180" t="s">
        <v>82</v>
      </c>
      <c r="B3982" s="180" t="s">
        <v>336</v>
      </c>
      <c r="C3982" s="180">
        <v>1511204</v>
      </c>
      <c r="D3982" s="180">
        <v>0</v>
      </c>
      <c r="E3982" s="180"/>
      <c r="F3982" s="180"/>
      <c r="G3982" s="180"/>
      <c r="H3982" s="180"/>
    </row>
    <row r="3983" spans="1:8" x14ac:dyDescent="0.2">
      <c r="A3983" s="180" t="s">
        <v>82</v>
      </c>
      <c r="B3983" s="180" t="s">
        <v>337</v>
      </c>
      <c r="C3983" s="180">
        <v>30000</v>
      </c>
      <c r="D3983" s="180">
        <v>0</v>
      </c>
      <c r="E3983" s="180">
        <v>0</v>
      </c>
      <c r="F3983" s="180">
        <v>0</v>
      </c>
      <c r="G3983" s="180">
        <v>0</v>
      </c>
      <c r="H3983" s="180">
        <v>0</v>
      </c>
    </row>
    <row r="3984" spans="1:8" x14ac:dyDescent="0.2">
      <c r="A3984" s="180" t="s">
        <v>82</v>
      </c>
      <c r="B3984" s="180" t="s">
        <v>338</v>
      </c>
      <c r="C3984" s="180"/>
      <c r="D3984" s="180"/>
      <c r="E3984" s="180"/>
      <c r="F3984" s="180"/>
      <c r="G3984" s="180"/>
      <c r="H3984" s="180"/>
    </row>
    <row r="3985" spans="1:8" x14ac:dyDescent="0.2">
      <c r="A3985" s="180" t="s">
        <v>82</v>
      </c>
      <c r="B3985" s="180" t="s">
        <v>339</v>
      </c>
      <c r="C3985" s="180">
        <v>0</v>
      </c>
      <c r="D3985" s="180">
        <v>161256</v>
      </c>
      <c r="E3985" s="180"/>
      <c r="F3985" s="180"/>
      <c r="G3985" s="180"/>
      <c r="H3985" s="180"/>
    </row>
    <row r="3986" spans="1:8" x14ac:dyDescent="0.2">
      <c r="A3986" s="180" t="s">
        <v>82</v>
      </c>
      <c r="B3986" s="180" t="s">
        <v>340</v>
      </c>
      <c r="C3986" s="180">
        <v>93049</v>
      </c>
      <c r="D3986" s="180">
        <v>17741</v>
      </c>
      <c r="E3986" s="180">
        <v>333</v>
      </c>
      <c r="F3986" s="180">
        <v>0</v>
      </c>
      <c r="G3986" s="180">
        <v>0</v>
      </c>
      <c r="H3986" s="180">
        <v>0</v>
      </c>
    </row>
    <row r="3987" spans="1:8" x14ac:dyDescent="0.2">
      <c r="A3987" s="180" t="s">
        <v>82</v>
      </c>
      <c r="B3987" s="180" t="s">
        <v>341</v>
      </c>
      <c r="C3987" s="180">
        <v>0</v>
      </c>
      <c r="D3987" s="180">
        <v>0</v>
      </c>
      <c r="E3987" s="180">
        <v>0</v>
      </c>
      <c r="F3987" s="180">
        <v>0</v>
      </c>
      <c r="G3987" s="180">
        <v>0</v>
      </c>
      <c r="H3987" s="180">
        <v>0</v>
      </c>
    </row>
    <row r="3988" spans="1:8" x14ac:dyDescent="0.2">
      <c r="A3988" s="180" t="s">
        <v>82</v>
      </c>
      <c r="B3988" s="180" t="s">
        <v>342</v>
      </c>
      <c r="C3988" s="180">
        <v>3651111</v>
      </c>
      <c r="D3988" s="180"/>
      <c r="E3988" s="180"/>
      <c r="F3988" s="180"/>
      <c r="G3988" s="180"/>
      <c r="H3988" s="180"/>
    </row>
    <row r="3989" spans="1:8" x14ac:dyDescent="0.2">
      <c r="A3989" s="180" t="s">
        <v>82</v>
      </c>
      <c r="B3989" s="180" t="s">
        <v>343</v>
      </c>
      <c r="C3989" s="180">
        <v>0</v>
      </c>
      <c r="D3989" s="180"/>
      <c r="E3989" s="180"/>
      <c r="F3989" s="180"/>
      <c r="G3989" s="180"/>
      <c r="H3989" s="180"/>
    </row>
    <row r="3990" spans="1:8" x14ac:dyDescent="0.2">
      <c r="A3990" s="180" t="s">
        <v>82</v>
      </c>
      <c r="B3990" s="180" t="s">
        <v>344</v>
      </c>
      <c r="C3990" s="180">
        <v>79559</v>
      </c>
      <c r="D3990" s="180"/>
      <c r="E3990" s="180">
        <v>0</v>
      </c>
      <c r="F3990" s="180">
        <v>0</v>
      </c>
      <c r="G3990" s="180">
        <v>0</v>
      </c>
      <c r="H3990" s="180">
        <v>0</v>
      </c>
    </row>
    <row r="3991" spans="1:8" x14ac:dyDescent="0.2">
      <c r="A3991" s="180" t="s">
        <v>82</v>
      </c>
      <c r="B3991" s="180" t="s">
        <v>475</v>
      </c>
      <c r="C3991" s="180">
        <v>14293</v>
      </c>
      <c r="D3991" s="180"/>
      <c r="E3991" s="180">
        <v>739</v>
      </c>
      <c r="F3991" s="180">
        <v>0</v>
      </c>
      <c r="G3991" s="180">
        <v>0</v>
      </c>
      <c r="H3991" s="180">
        <v>0</v>
      </c>
    </row>
    <row r="3992" spans="1:8" x14ac:dyDescent="0.2">
      <c r="A3992" s="180" t="s">
        <v>82</v>
      </c>
      <c r="B3992" s="180" t="s">
        <v>332</v>
      </c>
      <c r="C3992" s="180">
        <v>25998</v>
      </c>
      <c r="D3992" s="180"/>
      <c r="E3992" s="180"/>
      <c r="F3992" s="180"/>
      <c r="G3992" s="180"/>
      <c r="H3992" s="180"/>
    </row>
    <row r="3993" spans="1:8" x14ac:dyDescent="0.2">
      <c r="A3993" s="180" t="s">
        <v>82</v>
      </c>
      <c r="B3993" s="180" t="s">
        <v>407</v>
      </c>
      <c r="C3993" s="180">
        <v>20941</v>
      </c>
      <c r="D3993" s="180"/>
      <c r="E3993" s="180">
        <v>0</v>
      </c>
      <c r="F3993" s="180">
        <v>0</v>
      </c>
      <c r="G3993" s="180">
        <v>0</v>
      </c>
      <c r="H3993" s="180">
        <v>0</v>
      </c>
    </row>
    <row r="3994" spans="1:8" x14ac:dyDescent="0.2">
      <c r="A3994" s="180" t="s">
        <v>82</v>
      </c>
      <c r="B3994" s="180" t="s">
        <v>345</v>
      </c>
      <c r="C3994" s="180">
        <v>7091397</v>
      </c>
      <c r="D3994" s="180">
        <v>178997</v>
      </c>
      <c r="E3994" s="180">
        <v>84072</v>
      </c>
      <c r="F3994" s="180">
        <v>0</v>
      </c>
      <c r="G3994" s="180">
        <v>0</v>
      </c>
      <c r="H3994" s="180">
        <v>0</v>
      </c>
    </row>
    <row r="3995" spans="1:8" x14ac:dyDescent="0.2">
      <c r="A3995" s="180" t="s">
        <v>82</v>
      </c>
      <c r="B3995" s="180" t="s">
        <v>346</v>
      </c>
      <c r="C3995" s="180">
        <v>0</v>
      </c>
      <c r="D3995" s="180"/>
      <c r="E3995" s="180"/>
      <c r="F3995" s="180"/>
      <c r="G3995" s="180"/>
      <c r="H3995" s="180"/>
    </row>
    <row r="3996" spans="1:8" x14ac:dyDescent="0.2">
      <c r="A3996" s="180" t="s">
        <v>82</v>
      </c>
      <c r="B3996" s="180" t="s">
        <v>446</v>
      </c>
      <c r="C3996" s="180">
        <v>0</v>
      </c>
      <c r="D3996" s="180">
        <v>0</v>
      </c>
      <c r="E3996" s="180">
        <v>0</v>
      </c>
      <c r="F3996" s="180">
        <v>0</v>
      </c>
      <c r="G3996" s="180">
        <v>0</v>
      </c>
      <c r="H3996" s="180">
        <v>0</v>
      </c>
    </row>
    <row r="3997" spans="1:8" x14ac:dyDescent="0.2">
      <c r="A3997" s="180" t="s">
        <v>82</v>
      </c>
      <c r="B3997" s="180" t="s">
        <v>347</v>
      </c>
      <c r="C3997" s="180">
        <v>337</v>
      </c>
      <c r="D3997" s="180">
        <v>0</v>
      </c>
      <c r="E3997" s="180"/>
      <c r="F3997" s="180">
        <v>0</v>
      </c>
      <c r="G3997" s="180">
        <v>0</v>
      </c>
      <c r="H3997" s="180">
        <v>0</v>
      </c>
    </row>
    <row r="3998" spans="1:8" x14ac:dyDescent="0.2">
      <c r="A3998" s="180" t="s">
        <v>82</v>
      </c>
      <c r="B3998" s="180" t="s">
        <v>348</v>
      </c>
      <c r="C3998" s="180">
        <v>7091734</v>
      </c>
      <c r="D3998" s="180">
        <v>178997</v>
      </c>
      <c r="E3998" s="180">
        <v>84072</v>
      </c>
      <c r="F3998" s="180">
        <v>0</v>
      </c>
      <c r="G3998" s="180">
        <v>0</v>
      </c>
      <c r="H3998" s="180">
        <v>0</v>
      </c>
    </row>
    <row r="3999" spans="1:8" x14ac:dyDescent="0.2">
      <c r="A3999" s="180" t="s">
        <v>82</v>
      </c>
      <c r="B3999" s="180" t="s">
        <v>349</v>
      </c>
      <c r="C3999" s="180">
        <v>2274984.9299999997</v>
      </c>
      <c r="D3999" s="180">
        <v>139834.60999999999</v>
      </c>
      <c r="E3999" s="180">
        <v>626005.31000000006</v>
      </c>
      <c r="F3999" s="180">
        <v>0</v>
      </c>
      <c r="G3999" s="180">
        <v>0</v>
      </c>
      <c r="H3999" s="180">
        <v>0</v>
      </c>
    </row>
    <row r="4000" spans="1:8" x14ac:dyDescent="0.2">
      <c r="A4000" s="180" t="s">
        <v>82</v>
      </c>
      <c r="B4000" s="180" t="s">
        <v>350</v>
      </c>
      <c r="C4000" s="180">
        <v>9366718.9299999997</v>
      </c>
      <c r="D4000" s="180">
        <v>318831.61</v>
      </c>
      <c r="E4000" s="180">
        <v>710077.31</v>
      </c>
      <c r="F4000" s="180">
        <v>0</v>
      </c>
      <c r="G4000" s="180">
        <v>0</v>
      </c>
      <c r="H4000" s="180">
        <v>0</v>
      </c>
    </row>
    <row r="4001" spans="1:8" x14ac:dyDescent="0.2">
      <c r="A4001" s="180" t="s">
        <v>82</v>
      </c>
      <c r="B4001" s="180" t="s">
        <v>376</v>
      </c>
      <c r="C4001" s="180"/>
      <c r="D4001" s="180"/>
      <c r="E4001" s="180"/>
      <c r="F4001" s="180"/>
      <c r="G4001" s="180"/>
      <c r="H4001" s="180"/>
    </row>
    <row r="4002" spans="1:8" x14ac:dyDescent="0.2">
      <c r="A4002" s="180" t="s">
        <v>82</v>
      </c>
      <c r="B4002" s="180" t="s">
        <v>377</v>
      </c>
      <c r="C4002" s="180">
        <v>4488026</v>
      </c>
      <c r="D4002" s="180">
        <v>174265</v>
      </c>
      <c r="E4002" s="180">
        <v>205189</v>
      </c>
      <c r="F4002" s="180">
        <v>0</v>
      </c>
      <c r="G4002" s="180">
        <v>0</v>
      </c>
      <c r="H4002" s="180">
        <v>0</v>
      </c>
    </row>
    <row r="4003" spans="1:8" x14ac:dyDescent="0.2">
      <c r="A4003" s="180" t="s">
        <v>82</v>
      </c>
      <c r="B4003" s="180" t="s">
        <v>352</v>
      </c>
      <c r="C4003" s="180">
        <v>123107</v>
      </c>
      <c r="D4003" s="180">
        <v>0</v>
      </c>
      <c r="E4003" s="180">
        <v>0</v>
      </c>
      <c r="F4003" s="180">
        <v>0</v>
      </c>
      <c r="G4003" s="180">
        <v>0</v>
      </c>
      <c r="H4003" s="180">
        <v>0</v>
      </c>
    </row>
    <row r="4004" spans="1:8" x14ac:dyDescent="0.2">
      <c r="A4004" s="180" t="s">
        <v>82</v>
      </c>
      <c r="B4004" s="180" t="s">
        <v>353</v>
      </c>
      <c r="C4004" s="180">
        <v>152538</v>
      </c>
      <c r="D4004" s="180">
        <v>0</v>
      </c>
      <c r="E4004" s="180">
        <v>0</v>
      </c>
      <c r="F4004" s="180">
        <v>0</v>
      </c>
      <c r="G4004" s="180">
        <v>0</v>
      </c>
      <c r="H4004" s="180">
        <v>0</v>
      </c>
    </row>
    <row r="4005" spans="1:8" x14ac:dyDescent="0.2">
      <c r="A4005" s="180" t="s">
        <v>82</v>
      </c>
      <c r="B4005" s="180" t="s">
        <v>354</v>
      </c>
      <c r="C4005" s="180">
        <v>273131</v>
      </c>
      <c r="D4005" s="180">
        <v>0</v>
      </c>
      <c r="E4005" s="180">
        <v>15134</v>
      </c>
      <c r="F4005" s="180">
        <v>0</v>
      </c>
      <c r="G4005" s="180">
        <v>0</v>
      </c>
      <c r="H4005" s="180">
        <v>0</v>
      </c>
    </row>
    <row r="4006" spans="1:8" x14ac:dyDescent="0.2">
      <c r="A4006" s="180" t="s">
        <v>82</v>
      </c>
      <c r="B4006" s="180" t="s">
        <v>408</v>
      </c>
      <c r="C4006" s="180">
        <v>347653</v>
      </c>
      <c r="D4006" s="180">
        <v>0</v>
      </c>
      <c r="E4006" s="180">
        <v>6058</v>
      </c>
      <c r="F4006" s="180">
        <v>0</v>
      </c>
      <c r="G4006" s="180">
        <v>0</v>
      </c>
      <c r="H4006" s="180">
        <v>0</v>
      </c>
    </row>
    <row r="4007" spans="1:8" x14ac:dyDescent="0.2">
      <c r="A4007" s="180" t="s">
        <v>82</v>
      </c>
      <c r="B4007" s="180" t="s">
        <v>423</v>
      </c>
      <c r="C4007" s="180">
        <v>78299</v>
      </c>
      <c r="D4007" s="180">
        <v>0</v>
      </c>
      <c r="E4007" s="180">
        <v>0</v>
      </c>
      <c r="F4007" s="180">
        <v>0</v>
      </c>
      <c r="G4007" s="180">
        <v>0</v>
      </c>
      <c r="H4007" s="180">
        <v>0</v>
      </c>
    </row>
    <row r="4008" spans="1:8" x14ac:dyDescent="0.2">
      <c r="A4008" s="180" t="s">
        <v>82</v>
      </c>
      <c r="B4008" s="180" t="s">
        <v>355</v>
      </c>
      <c r="C4008" s="180">
        <v>437166</v>
      </c>
      <c r="D4008" s="180">
        <v>0</v>
      </c>
      <c r="E4008" s="180">
        <v>46006</v>
      </c>
      <c r="F4008" s="180">
        <v>0</v>
      </c>
      <c r="G4008" s="180">
        <v>0</v>
      </c>
      <c r="H4008" s="180">
        <v>0</v>
      </c>
    </row>
    <row r="4009" spans="1:8" x14ac:dyDescent="0.2">
      <c r="A4009" s="180" t="s">
        <v>82</v>
      </c>
      <c r="B4009" s="180" t="s">
        <v>356</v>
      </c>
      <c r="C4009" s="180">
        <v>281249</v>
      </c>
      <c r="D4009" s="180">
        <v>0</v>
      </c>
      <c r="E4009" s="180">
        <v>16058</v>
      </c>
      <c r="F4009" s="180">
        <v>0</v>
      </c>
      <c r="G4009" s="180"/>
      <c r="H4009" s="180">
        <v>0</v>
      </c>
    </row>
    <row r="4010" spans="1:8" x14ac:dyDescent="0.2">
      <c r="A4010" s="180" t="s">
        <v>82</v>
      </c>
      <c r="B4010" s="180" t="s">
        <v>409</v>
      </c>
      <c r="C4010" s="180"/>
      <c r="D4010" s="180"/>
      <c r="E4010" s="180"/>
      <c r="F4010" s="180"/>
      <c r="G4010" s="180"/>
      <c r="H4010" s="180">
        <v>0</v>
      </c>
    </row>
    <row r="4011" spans="1:8" x14ac:dyDescent="0.2">
      <c r="A4011" s="180" t="s">
        <v>82</v>
      </c>
      <c r="B4011" s="180" t="s">
        <v>378</v>
      </c>
      <c r="C4011" s="180">
        <v>0</v>
      </c>
      <c r="D4011" s="180"/>
      <c r="E4011" s="180">
        <v>3194</v>
      </c>
      <c r="F4011" s="180">
        <v>0</v>
      </c>
      <c r="G4011" s="180">
        <v>0</v>
      </c>
      <c r="H4011" s="180">
        <v>0</v>
      </c>
    </row>
    <row r="4012" spans="1:8" x14ac:dyDescent="0.2">
      <c r="A4012" s="180" t="s">
        <v>82</v>
      </c>
      <c r="B4012" s="180" t="s">
        <v>360</v>
      </c>
      <c r="C4012" s="180"/>
      <c r="D4012" s="180"/>
      <c r="E4012" s="180">
        <v>0</v>
      </c>
      <c r="F4012" s="180">
        <v>0</v>
      </c>
      <c r="G4012" s="180"/>
      <c r="H4012" s="180">
        <v>0</v>
      </c>
    </row>
    <row r="4013" spans="1:8" x14ac:dyDescent="0.2">
      <c r="A4013" s="180" t="s">
        <v>82</v>
      </c>
      <c r="B4013" s="180" t="s">
        <v>379</v>
      </c>
      <c r="C4013" s="180"/>
      <c r="D4013" s="180"/>
      <c r="E4013" s="180"/>
      <c r="F4013" s="180"/>
      <c r="G4013" s="180"/>
      <c r="H4013" s="180"/>
    </row>
    <row r="4014" spans="1:8" x14ac:dyDescent="0.2">
      <c r="A4014" s="180" t="s">
        <v>82</v>
      </c>
      <c r="B4014" s="180" t="s">
        <v>362</v>
      </c>
      <c r="C4014" s="180">
        <v>227812</v>
      </c>
      <c r="D4014" s="180"/>
      <c r="E4014" s="180"/>
      <c r="F4014" s="180"/>
      <c r="G4014" s="180"/>
      <c r="H4014" s="180"/>
    </row>
    <row r="4015" spans="1:8" x14ac:dyDescent="0.2">
      <c r="A4015" s="180" t="s">
        <v>82</v>
      </c>
      <c r="B4015" s="180" t="s">
        <v>365</v>
      </c>
      <c r="C4015" s="180">
        <v>6408981</v>
      </c>
      <c r="D4015" s="180">
        <v>174265</v>
      </c>
      <c r="E4015" s="180">
        <v>291639</v>
      </c>
      <c r="F4015" s="180">
        <v>0</v>
      </c>
      <c r="G4015" s="180">
        <v>0</v>
      </c>
      <c r="H4015" s="180">
        <v>0</v>
      </c>
    </row>
    <row r="4016" spans="1:8" x14ac:dyDescent="0.2">
      <c r="A4016" s="180" t="s">
        <v>82</v>
      </c>
      <c r="B4016" s="180" t="s">
        <v>447</v>
      </c>
      <c r="C4016" s="180">
        <v>111509</v>
      </c>
      <c r="D4016" s="180">
        <v>0</v>
      </c>
      <c r="E4016" s="180">
        <v>0</v>
      </c>
      <c r="F4016" s="180">
        <v>0</v>
      </c>
      <c r="G4016" s="180">
        <v>0</v>
      </c>
      <c r="H4016" s="180">
        <v>0</v>
      </c>
    </row>
    <row r="4017" spans="1:8" x14ac:dyDescent="0.2">
      <c r="A4017" s="180" t="s">
        <v>82</v>
      </c>
      <c r="B4017" s="180" t="s">
        <v>366</v>
      </c>
      <c r="C4017" s="180">
        <v>6520490</v>
      </c>
      <c r="D4017" s="180">
        <v>174265</v>
      </c>
      <c r="E4017" s="180">
        <v>291639</v>
      </c>
      <c r="F4017" s="180">
        <v>0</v>
      </c>
      <c r="G4017" s="180">
        <v>0</v>
      </c>
      <c r="H4017" s="180">
        <v>0</v>
      </c>
    </row>
    <row r="4018" spans="1:8" x14ac:dyDescent="0.2">
      <c r="A4018" s="180" t="s">
        <v>82</v>
      </c>
      <c r="B4018" s="180" t="s">
        <v>367</v>
      </c>
      <c r="C4018" s="180">
        <v>2846228.9299999997</v>
      </c>
      <c r="D4018" s="180">
        <v>144566.60999999999</v>
      </c>
      <c r="E4018" s="180">
        <v>418438.31000000006</v>
      </c>
      <c r="F4018" s="180">
        <v>0</v>
      </c>
      <c r="G4018" s="180">
        <v>0</v>
      </c>
      <c r="H4018" s="180">
        <v>0</v>
      </c>
    </row>
    <row r="4019" spans="1:8" x14ac:dyDescent="0.2">
      <c r="A4019" s="180" t="s">
        <v>82</v>
      </c>
      <c r="B4019" s="180" t="s">
        <v>368</v>
      </c>
      <c r="C4019" s="180">
        <v>9366718.9299999997</v>
      </c>
      <c r="D4019" s="180">
        <v>318831.61</v>
      </c>
      <c r="E4019" s="180">
        <v>710077.31</v>
      </c>
      <c r="F4019" s="180">
        <v>0</v>
      </c>
      <c r="G4019" s="180">
        <v>0</v>
      </c>
      <c r="H4019" s="180">
        <v>0</v>
      </c>
    </row>
    <row r="4020" spans="1:8" x14ac:dyDescent="0.2">
      <c r="A4020" s="180" t="s">
        <v>83</v>
      </c>
      <c r="B4020" s="180" t="s">
        <v>333</v>
      </c>
      <c r="C4020" s="180">
        <v>57701299</v>
      </c>
      <c r="D4020" s="180"/>
      <c r="E4020" s="180">
        <v>2395040</v>
      </c>
      <c r="F4020" s="180">
        <v>0</v>
      </c>
      <c r="G4020" s="180">
        <v>0</v>
      </c>
      <c r="H4020" s="180">
        <v>0</v>
      </c>
    </row>
    <row r="4021" spans="1:8" x14ac:dyDescent="0.2">
      <c r="A4021" s="180" t="s">
        <v>83</v>
      </c>
      <c r="B4021" s="180" t="s">
        <v>334</v>
      </c>
      <c r="C4021" s="180">
        <v>2519219.8400000036</v>
      </c>
      <c r="D4021" s="180"/>
      <c r="E4021" s="180">
        <v>104960</v>
      </c>
      <c r="F4021" s="180">
        <v>0</v>
      </c>
      <c r="G4021" s="180">
        <v>0</v>
      </c>
      <c r="H4021" s="180">
        <v>0</v>
      </c>
    </row>
    <row r="4022" spans="1:8" x14ac:dyDescent="0.2">
      <c r="A4022" s="180" t="s">
        <v>83</v>
      </c>
      <c r="B4022" s="180" t="s">
        <v>335</v>
      </c>
      <c r="C4022" s="180">
        <v>0</v>
      </c>
      <c r="D4022" s="180"/>
      <c r="E4022" s="180"/>
      <c r="F4022" s="180"/>
      <c r="G4022" s="180"/>
      <c r="H4022" s="180"/>
    </row>
    <row r="4023" spans="1:8" x14ac:dyDescent="0.2">
      <c r="A4023" s="180" t="s">
        <v>83</v>
      </c>
      <c r="B4023" s="180" t="s">
        <v>336</v>
      </c>
      <c r="C4023" s="180">
        <v>1500000</v>
      </c>
      <c r="D4023" s="180"/>
      <c r="E4023" s="180"/>
      <c r="F4023" s="180"/>
      <c r="G4023" s="180"/>
      <c r="H4023" s="180"/>
    </row>
    <row r="4024" spans="1:8" x14ac:dyDescent="0.2">
      <c r="A4024" s="180" t="s">
        <v>83</v>
      </c>
      <c r="B4024" s="180" t="s">
        <v>337</v>
      </c>
      <c r="C4024" s="180">
        <v>1300000</v>
      </c>
      <c r="D4024" s="180">
        <v>3500</v>
      </c>
      <c r="E4024" s="180">
        <v>90000</v>
      </c>
      <c r="F4024" s="180"/>
      <c r="G4024" s="180"/>
      <c r="H4024" s="180"/>
    </row>
    <row r="4025" spans="1:8" x14ac:dyDescent="0.2">
      <c r="A4025" s="180" t="s">
        <v>83</v>
      </c>
      <c r="B4025" s="180" t="s">
        <v>338</v>
      </c>
      <c r="C4025" s="180"/>
      <c r="D4025" s="180"/>
      <c r="E4025" s="180"/>
      <c r="F4025" s="180"/>
      <c r="G4025" s="180"/>
      <c r="H4025" s="180"/>
    </row>
    <row r="4026" spans="1:8" x14ac:dyDescent="0.2">
      <c r="A4026" s="180" t="s">
        <v>83</v>
      </c>
      <c r="B4026" s="180" t="s">
        <v>339</v>
      </c>
      <c r="C4026" s="180">
        <v>195000</v>
      </c>
      <c r="D4026" s="180">
        <v>1032000</v>
      </c>
      <c r="E4026" s="180"/>
      <c r="F4026" s="180"/>
      <c r="G4026" s="180"/>
      <c r="H4026" s="180"/>
    </row>
    <row r="4027" spans="1:8" x14ac:dyDescent="0.2">
      <c r="A4027" s="180" t="s">
        <v>83</v>
      </c>
      <c r="B4027" s="180" t="s">
        <v>340</v>
      </c>
      <c r="C4027" s="180">
        <v>5000000</v>
      </c>
      <c r="D4027" s="180">
        <v>3100</v>
      </c>
      <c r="E4027" s="180"/>
      <c r="F4027" s="180"/>
      <c r="G4027" s="180"/>
      <c r="H4027" s="180"/>
    </row>
    <row r="4028" spans="1:8" x14ac:dyDescent="0.2">
      <c r="A4028" s="180" t="s">
        <v>83</v>
      </c>
      <c r="B4028" s="180" t="s">
        <v>341</v>
      </c>
      <c r="C4028" s="180"/>
      <c r="D4028" s="180"/>
      <c r="E4028" s="180"/>
      <c r="F4028" s="180"/>
      <c r="G4028" s="180"/>
      <c r="H4028" s="180"/>
    </row>
    <row r="4029" spans="1:8" x14ac:dyDescent="0.2">
      <c r="A4029" s="180" t="s">
        <v>83</v>
      </c>
      <c r="B4029" s="180" t="s">
        <v>342</v>
      </c>
      <c r="C4029" s="180">
        <v>113639351</v>
      </c>
      <c r="D4029" s="180"/>
      <c r="E4029" s="180"/>
      <c r="F4029" s="180"/>
      <c r="G4029" s="180"/>
      <c r="H4029" s="180"/>
    </row>
    <row r="4030" spans="1:8" x14ac:dyDescent="0.2">
      <c r="A4030" s="180" t="s">
        <v>83</v>
      </c>
      <c r="B4030" s="180" t="s">
        <v>343</v>
      </c>
      <c r="C4030" s="180">
        <v>492901</v>
      </c>
      <c r="D4030" s="180"/>
      <c r="E4030" s="180"/>
      <c r="F4030" s="180"/>
      <c r="G4030" s="180"/>
      <c r="H4030" s="180"/>
    </row>
    <row r="4031" spans="1:8" x14ac:dyDescent="0.2">
      <c r="A4031" s="180" t="s">
        <v>83</v>
      </c>
      <c r="B4031" s="180" t="s">
        <v>344</v>
      </c>
      <c r="C4031" s="180"/>
      <c r="D4031" s="180"/>
      <c r="E4031" s="180"/>
      <c r="F4031" s="180"/>
      <c r="G4031" s="180"/>
      <c r="H4031" s="180"/>
    </row>
    <row r="4032" spans="1:8" x14ac:dyDescent="0.2">
      <c r="A4032" s="180" t="s">
        <v>83</v>
      </c>
      <c r="B4032" s="180" t="s">
        <v>475</v>
      </c>
      <c r="C4032" s="180">
        <v>2229784</v>
      </c>
      <c r="D4032" s="180"/>
      <c r="E4032" s="180">
        <v>92894</v>
      </c>
      <c r="F4032" s="180">
        <v>0</v>
      </c>
      <c r="G4032" s="180">
        <v>0</v>
      </c>
      <c r="H4032" s="180">
        <v>0</v>
      </c>
    </row>
    <row r="4033" spans="1:8" x14ac:dyDescent="0.2">
      <c r="A4033" s="180" t="s">
        <v>83</v>
      </c>
      <c r="B4033" s="180" t="s">
        <v>332</v>
      </c>
      <c r="C4033" s="180">
        <v>6425000</v>
      </c>
      <c r="D4033" s="180"/>
      <c r="E4033" s="180"/>
      <c r="F4033" s="180"/>
      <c r="G4033" s="180"/>
      <c r="H4033" s="180"/>
    </row>
    <row r="4034" spans="1:8" x14ac:dyDescent="0.2">
      <c r="A4034" s="180" t="s">
        <v>83</v>
      </c>
      <c r="B4034" s="180" t="s">
        <v>407</v>
      </c>
      <c r="C4034" s="180">
        <v>5800000</v>
      </c>
      <c r="D4034" s="180"/>
      <c r="E4034" s="180"/>
      <c r="F4034" s="180"/>
      <c r="G4034" s="180"/>
      <c r="H4034" s="180"/>
    </row>
    <row r="4035" spans="1:8" x14ac:dyDescent="0.2">
      <c r="A4035" s="180" t="s">
        <v>83</v>
      </c>
      <c r="B4035" s="180" t="s">
        <v>345</v>
      </c>
      <c r="C4035" s="180">
        <v>196802554.84</v>
      </c>
      <c r="D4035" s="180">
        <v>1038600</v>
      </c>
      <c r="E4035" s="180">
        <v>2682894</v>
      </c>
      <c r="F4035" s="180">
        <v>0</v>
      </c>
      <c r="G4035" s="180">
        <v>0</v>
      </c>
      <c r="H4035" s="180">
        <v>0</v>
      </c>
    </row>
    <row r="4036" spans="1:8" x14ac:dyDescent="0.2">
      <c r="A4036" s="180" t="s">
        <v>83</v>
      </c>
      <c r="B4036" s="180" t="s">
        <v>346</v>
      </c>
      <c r="C4036" s="180"/>
      <c r="D4036" s="180"/>
      <c r="E4036" s="180"/>
      <c r="F4036" s="180"/>
      <c r="G4036" s="180"/>
      <c r="H4036" s="180"/>
    </row>
    <row r="4037" spans="1:8" x14ac:dyDescent="0.2">
      <c r="A4037" s="180" t="s">
        <v>83</v>
      </c>
      <c r="B4037" s="180" t="s">
        <v>446</v>
      </c>
      <c r="C4037" s="180"/>
      <c r="D4037" s="180"/>
      <c r="E4037" s="180"/>
      <c r="F4037" s="180"/>
      <c r="G4037" s="180"/>
      <c r="H4037" s="180"/>
    </row>
    <row r="4038" spans="1:8" x14ac:dyDescent="0.2">
      <c r="A4038" s="180" t="s">
        <v>83</v>
      </c>
      <c r="B4038" s="180" t="s">
        <v>347</v>
      </c>
      <c r="C4038" s="180"/>
      <c r="D4038" s="180"/>
      <c r="E4038" s="180"/>
      <c r="F4038" s="180"/>
      <c r="G4038" s="180"/>
      <c r="H4038" s="180"/>
    </row>
    <row r="4039" spans="1:8" x14ac:dyDescent="0.2">
      <c r="A4039" s="180" t="s">
        <v>83</v>
      </c>
      <c r="B4039" s="180" t="s">
        <v>348</v>
      </c>
      <c r="C4039" s="180">
        <v>196802554.84</v>
      </c>
      <c r="D4039" s="180">
        <v>1038600</v>
      </c>
      <c r="E4039" s="180">
        <v>2682894</v>
      </c>
      <c r="F4039" s="180">
        <v>0</v>
      </c>
      <c r="G4039" s="180">
        <v>0</v>
      </c>
      <c r="H4039" s="180">
        <v>0</v>
      </c>
    </row>
    <row r="4040" spans="1:8" x14ac:dyDescent="0.2">
      <c r="A4040" s="180" t="s">
        <v>83</v>
      </c>
      <c r="B4040" s="180" t="s">
        <v>349</v>
      </c>
      <c r="C4040" s="180">
        <v>20638237.639999986</v>
      </c>
      <c r="D4040" s="180">
        <v>751490.95000000019</v>
      </c>
      <c r="E4040" s="180">
        <v>4522834.68</v>
      </c>
      <c r="F4040" s="180">
        <v>0</v>
      </c>
      <c r="G4040" s="180">
        <v>0</v>
      </c>
      <c r="H4040" s="180">
        <v>0</v>
      </c>
    </row>
    <row r="4041" spans="1:8" x14ac:dyDescent="0.2">
      <c r="A4041" s="180" t="s">
        <v>83</v>
      </c>
      <c r="B4041" s="180" t="s">
        <v>350</v>
      </c>
      <c r="C4041" s="180">
        <v>217440792.47999999</v>
      </c>
      <c r="D4041" s="180">
        <v>1790090.9500000002</v>
      </c>
      <c r="E4041" s="180">
        <v>7205728.6799999997</v>
      </c>
      <c r="F4041" s="180">
        <v>0</v>
      </c>
      <c r="G4041" s="180">
        <v>0</v>
      </c>
      <c r="H4041" s="180">
        <v>0</v>
      </c>
    </row>
    <row r="4042" spans="1:8" x14ac:dyDescent="0.2">
      <c r="A4042" s="180" t="s">
        <v>83</v>
      </c>
      <c r="B4042" s="180" t="s">
        <v>376</v>
      </c>
      <c r="C4042" s="180"/>
      <c r="D4042" s="180"/>
      <c r="E4042" s="180"/>
      <c r="F4042" s="180"/>
      <c r="G4042" s="180"/>
      <c r="H4042" s="180"/>
    </row>
    <row r="4043" spans="1:8" x14ac:dyDescent="0.2">
      <c r="A4043" s="180" t="s">
        <v>83</v>
      </c>
      <c r="B4043" s="180" t="s">
        <v>377</v>
      </c>
      <c r="C4043" s="180">
        <v>118414508</v>
      </c>
      <c r="D4043" s="180">
        <v>1012000</v>
      </c>
      <c r="E4043" s="180">
        <v>1250000</v>
      </c>
      <c r="F4043" s="180"/>
      <c r="G4043" s="180"/>
      <c r="H4043" s="180"/>
    </row>
    <row r="4044" spans="1:8" x14ac:dyDescent="0.2">
      <c r="A4044" s="180" t="s">
        <v>83</v>
      </c>
      <c r="B4044" s="180" t="s">
        <v>352</v>
      </c>
      <c r="C4044" s="180">
        <v>11802000</v>
      </c>
      <c r="D4044" s="180"/>
      <c r="E4044" s="180"/>
      <c r="F4044" s="180"/>
      <c r="G4044" s="180"/>
      <c r="H4044" s="180"/>
    </row>
    <row r="4045" spans="1:8" x14ac:dyDescent="0.2">
      <c r="A4045" s="180" t="s">
        <v>83</v>
      </c>
      <c r="B4045" s="180" t="s">
        <v>353</v>
      </c>
      <c r="C4045" s="180">
        <v>4300000</v>
      </c>
      <c r="D4045" s="180"/>
      <c r="E4045" s="180"/>
      <c r="F4045" s="180"/>
      <c r="G4045" s="180"/>
      <c r="H4045" s="180"/>
    </row>
    <row r="4046" spans="1:8" x14ac:dyDescent="0.2">
      <c r="A4046" s="180" t="s">
        <v>83</v>
      </c>
      <c r="B4046" s="180" t="s">
        <v>354</v>
      </c>
      <c r="C4046" s="180">
        <v>2548382</v>
      </c>
      <c r="D4046" s="180"/>
      <c r="E4046" s="180">
        <v>3710000</v>
      </c>
      <c r="F4046" s="180"/>
      <c r="G4046" s="180"/>
      <c r="H4046" s="180"/>
    </row>
    <row r="4047" spans="1:8" x14ac:dyDescent="0.2">
      <c r="A4047" s="180" t="s">
        <v>83</v>
      </c>
      <c r="B4047" s="180" t="s">
        <v>408</v>
      </c>
      <c r="C4047" s="180">
        <v>9262250</v>
      </c>
      <c r="D4047" s="180">
        <v>1500</v>
      </c>
      <c r="E4047" s="180"/>
      <c r="F4047" s="180"/>
      <c r="G4047" s="180"/>
      <c r="H4047" s="180"/>
    </row>
    <row r="4048" spans="1:8" x14ac:dyDescent="0.2">
      <c r="A4048" s="180" t="s">
        <v>83</v>
      </c>
      <c r="B4048" s="180" t="s">
        <v>423</v>
      </c>
      <c r="C4048" s="180">
        <v>4000000</v>
      </c>
      <c r="D4048" s="180"/>
      <c r="E4048" s="180"/>
      <c r="F4048" s="180"/>
      <c r="G4048" s="180"/>
      <c r="H4048" s="180"/>
    </row>
    <row r="4049" spans="1:8" x14ac:dyDescent="0.2">
      <c r="A4049" s="180" t="s">
        <v>83</v>
      </c>
      <c r="B4049" s="180" t="s">
        <v>355</v>
      </c>
      <c r="C4049" s="180">
        <v>11360000</v>
      </c>
      <c r="D4049" s="180"/>
      <c r="E4049" s="180">
        <v>1200000</v>
      </c>
      <c r="F4049" s="180"/>
      <c r="G4049" s="180"/>
      <c r="H4049" s="180"/>
    </row>
    <row r="4050" spans="1:8" x14ac:dyDescent="0.2">
      <c r="A4050" s="180" t="s">
        <v>83</v>
      </c>
      <c r="B4050" s="180" t="s">
        <v>356</v>
      </c>
      <c r="C4050" s="180">
        <v>6680000</v>
      </c>
      <c r="D4050" s="180">
        <v>37000</v>
      </c>
      <c r="E4050" s="180"/>
      <c r="F4050" s="180"/>
      <c r="G4050" s="180"/>
      <c r="H4050" s="180"/>
    </row>
    <row r="4051" spans="1:8" x14ac:dyDescent="0.2">
      <c r="A4051" s="180" t="s">
        <v>83</v>
      </c>
      <c r="B4051" s="180" t="s">
        <v>409</v>
      </c>
      <c r="C4051" s="180"/>
      <c r="D4051" s="180"/>
      <c r="E4051" s="180"/>
      <c r="F4051" s="180"/>
      <c r="G4051" s="180"/>
      <c r="H4051" s="180"/>
    </row>
    <row r="4052" spans="1:8" x14ac:dyDescent="0.2">
      <c r="A4052" s="180" t="s">
        <v>83</v>
      </c>
      <c r="B4052" s="180" t="s">
        <v>378</v>
      </c>
      <c r="C4052" s="180">
        <v>253551</v>
      </c>
      <c r="D4052" s="180"/>
      <c r="E4052" s="180"/>
      <c r="F4052" s="180"/>
      <c r="G4052" s="180"/>
      <c r="H4052" s="180"/>
    </row>
    <row r="4053" spans="1:8" x14ac:dyDescent="0.2">
      <c r="A4053" s="180" t="s">
        <v>83</v>
      </c>
      <c r="B4053" s="180" t="s">
        <v>360</v>
      </c>
      <c r="C4053" s="180"/>
      <c r="D4053" s="180"/>
      <c r="E4053" s="180"/>
      <c r="F4053" s="180"/>
      <c r="G4053" s="180"/>
      <c r="H4053" s="180"/>
    </row>
    <row r="4054" spans="1:8" x14ac:dyDescent="0.2">
      <c r="A4054" s="180" t="s">
        <v>83</v>
      </c>
      <c r="B4054" s="180" t="s">
        <v>379</v>
      </c>
      <c r="C4054" s="180"/>
      <c r="D4054" s="180"/>
      <c r="E4054" s="180"/>
      <c r="F4054" s="180"/>
      <c r="G4054" s="180"/>
      <c r="H4054" s="180"/>
    </row>
    <row r="4055" spans="1:8" x14ac:dyDescent="0.2">
      <c r="A4055" s="180" t="s">
        <v>83</v>
      </c>
      <c r="B4055" s="180" t="s">
        <v>362</v>
      </c>
      <c r="C4055" s="180">
        <v>7900761</v>
      </c>
      <c r="D4055" s="180"/>
      <c r="E4055" s="180"/>
      <c r="F4055" s="180"/>
      <c r="G4055" s="180"/>
      <c r="H4055" s="180"/>
    </row>
    <row r="4056" spans="1:8" x14ac:dyDescent="0.2">
      <c r="A4056" s="180" t="s">
        <v>83</v>
      </c>
      <c r="B4056" s="180" t="s">
        <v>365</v>
      </c>
      <c r="C4056" s="180">
        <v>176521452</v>
      </c>
      <c r="D4056" s="180">
        <v>1050500</v>
      </c>
      <c r="E4056" s="180">
        <v>6160000</v>
      </c>
      <c r="F4056" s="180">
        <v>0</v>
      </c>
      <c r="G4056" s="180">
        <v>0</v>
      </c>
      <c r="H4056" s="180">
        <v>0</v>
      </c>
    </row>
    <row r="4057" spans="1:8" x14ac:dyDescent="0.2">
      <c r="A4057" s="180" t="s">
        <v>83</v>
      </c>
      <c r="B4057" s="180" t="s">
        <v>447</v>
      </c>
      <c r="C4057" s="180"/>
      <c r="D4057" s="180"/>
      <c r="E4057" s="180"/>
      <c r="F4057" s="180"/>
      <c r="G4057" s="180"/>
      <c r="H4057" s="180"/>
    </row>
    <row r="4058" spans="1:8" x14ac:dyDescent="0.2">
      <c r="A4058" s="180" t="s">
        <v>83</v>
      </c>
      <c r="B4058" s="180" t="s">
        <v>366</v>
      </c>
      <c r="C4058" s="180">
        <v>176521452</v>
      </c>
      <c r="D4058" s="180">
        <v>1050500</v>
      </c>
      <c r="E4058" s="180">
        <v>6160000</v>
      </c>
      <c r="F4058" s="180">
        <v>0</v>
      </c>
      <c r="G4058" s="180">
        <v>0</v>
      </c>
      <c r="H4058" s="180">
        <v>0</v>
      </c>
    </row>
    <row r="4059" spans="1:8" x14ac:dyDescent="0.2">
      <c r="A4059" s="180" t="s">
        <v>83</v>
      </c>
      <c r="B4059" s="180" t="s">
        <v>367</v>
      </c>
      <c r="C4059" s="180">
        <v>40919340.479999989</v>
      </c>
      <c r="D4059" s="180">
        <v>739590.95000000019</v>
      </c>
      <c r="E4059" s="180">
        <v>1045728.6799999996</v>
      </c>
      <c r="F4059" s="180">
        <v>0</v>
      </c>
      <c r="G4059" s="180">
        <v>0</v>
      </c>
      <c r="H4059" s="180">
        <v>0</v>
      </c>
    </row>
    <row r="4060" spans="1:8" x14ac:dyDescent="0.2">
      <c r="A4060" s="180" t="s">
        <v>83</v>
      </c>
      <c r="B4060" s="180" t="s">
        <v>368</v>
      </c>
      <c r="C4060" s="180">
        <v>217440792.47999999</v>
      </c>
      <c r="D4060" s="180">
        <v>1790090.9500000002</v>
      </c>
      <c r="E4060" s="180">
        <v>7205728.6799999997</v>
      </c>
      <c r="F4060" s="180">
        <v>0</v>
      </c>
      <c r="G4060" s="180">
        <v>0</v>
      </c>
      <c r="H4060" s="180">
        <v>0</v>
      </c>
    </row>
    <row r="4061" spans="1:8" x14ac:dyDescent="0.2">
      <c r="A4061" s="180" t="s">
        <v>84</v>
      </c>
      <c r="B4061" s="180" t="s">
        <v>333</v>
      </c>
      <c r="C4061" s="180">
        <v>4331416</v>
      </c>
      <c r="D4061" s="180"/>
      <c r="E4061" s="180">
        <v>223292</v>
      </c>
      <c r="F4061" s="180">
        <v>0</v>
      </c>
      <c r="G4061" s="180">
        <v>0</v>
      </c>
      <c r="H4061" s="180">
        <v>0</v>
      </c>
    </row>
    <row r="4062" spans="1:8" x14ac:dyDescent="0.2">
      <c r="A4062" s="180" t="s">
        <v>84</v>
      </c>
      <c r="B4062" s="180" t="s">
        <v>334</v>
      </c>
      <c r="C4062" s="180">
        <v>33143.570000000298</v>
      </c>
      <c r="D4062" s="180"/>
      <c r="E4062" s="180">
        <v>1708</v>
      </c>
      <c r="F4062" s="180">
        <v>0</v>
      </c>
      <c r="G4062" s="180">
        <v>0</v>
      </c>
      <c r="H4062" s="180">
        <v>0</v>
      </c>
    </row>
    <row r="4063" spans="1:8" x14ac:dyDescent="0.2">
      <c r="A4063" s="180" t="s">
        <v>84</v>
      </c>
      <c r="B4063" s="180" t="s">
        <v>335</v>
      </c>
      <c r="C4063" s="180">
        <v>59296</v>
      </c>
      <c r="D4063" s="180"/>
      <c r="E4063" s="180"/>
      <c r="F4063" s="180"/>
      <c r="G4063" s="180"/>
      <c r="H4063" s="180"/>
    </row>
    <row r="4064" spans="1:8" x14ac:dyDescent="0.2">
      <c r="A4064" s="180" t="s">
        <v>84</v>
      </c>
      <c r="B4064" s="180" t="s">
        <v>336</v>
      </c>
      <c r="C4064" s="180">
        <v>1175000</v>
      </c>
      <c r="D4064" s="180"/>
      <c r="E4064" s="180"/>
      <c r="F4064" s="180"/>
      <c r="G4064" s="180"/>
      <c r="H4064" s="180"/>
    </row>
    <row r="4065" spans="1:8" x14ac:dyDescent="0.2">
      <c r="A4065" s="180" t="s">
        <v>84</v>
      </c>
      <c r="B4065" s="180" t="s">
        <v>337</v>
      </c>
      <c r="C4065" s="180">
        <v>50000</v>
      </c>
      <c r="D4065" s="180">
        <v>1500</v>
      </c>
      <c r="E4065" s="180">
        <v>500</v>
      </c>
      <c r="F4065" s="180"/>
      <c r="G4065" s="180"/>
      <c r="H4065" s="180"/>
    </row>
    <row r="4066" spans="1:8" x14ac:dyDescent="0.2">
      <c r="A4066" s="180" t="s">
        <v>84</v>
      </c>
      <c r="B4066" s="180" t="s">
        <v>338</v>
      </c>
      <c r="C4066" s="180"/>
      <c r="D4066" s="180"/>
      <c r="E4066" s="180"/>
      <c r="F4066" s="180"/>
      <c r="G4066" s="180"/>
      <c r="H4066" s="180"/>
    </row>
    <row r="4067" spans="1:8" x14ac:dyDescent="0.2">
      <c r="A4067" s="180" t="s">
        <v>84</v>
      </c>
      <c r="B4067" s="180" t="s">
        <v>339</v>
      </c>
      <c r="C4067" s="180"/>
      <c r="D4067" s="180">
        <v>210000</v>
      </c>
      <c r="E4067" s="180"/>
      <c r="F4067" s="180"/>
      <c r="G4067" s="180"/>
      <c r="H4067" s="180"/>
    </row>
    <row r="4068" spans="1:8" x14ac:dyDescent="0.2">
      <c r="A4068" s="180" t="s">
        <v>84</v>
      </c>
      <c r="B4068" s="180" t="s">
        <v>340</v>
      </c>
      <c r="C4068" s="180">
        <v>70940</v>
      </c>
      <c r="D4068" s="180">
        <v>2000</v>
      </c>
      <c r="E4068" s="180">
        <v>2500</v>
      </c>
      <c r="F4068" s="180"/>
      <c r="G4068" s="180"/>
      <c r="H4068" s="180"/>
    </row>
    <row r="4069" spans="1:8" x14ac:dyDescent="0.2">
      <c r="A4069" s="180" t="s">
        <v>84</v>
      </c>
      <c r="B4069" s="180" t="s">
        <v>341</v>
      </c>
      <c r="C4069" s="180"/>
      <c r="D4069" s="180"/>
      <c r="E4069" s="180"/>
      <c r="F4069" s="180"/>
      <c r="G4069" s="180"/>
      <c r="H4069" s="180"/>
    </row>
    <row r="4070" spans="1:8" x14ac:dyDescent="0.2">
      <c r="A4070" s="180" t="s">
        <v>84</v>
      </c>
      <c r="B4070" s="180" t="s">
        <v>342</v>
      </c>
      <c r="C4070" s="180">
        <v>7766260</v>
      </c>
      <c r="D4070" s="180"/>
      <c r="E4070" s="180"/>
      <c r="F4070" s="180"/>
      <c r="G4070" s="180"/>
      <c r="H4070" s="180"/>
    </row>
    <row r="4071" spans="1:8" x14ac:dyDescent="0.2">
      <c r="A4071" s="180" t="s">
        <v>84</v>
      </c>
      <c r="B4071" s="180" t="s">
        <v>343</v>
      </c>
      <c r="C4071" s="180">
        <v>37012</v>
      </c>
      <c r="D4071" s="180"/>
      <c r="E4071" s="180"/>
      <c r="F4071" s="180"/>
      <c r="G4071" s="180"/>
      <c r="H4071" s="180"/>
    </row>
    <row r="4072" spans="1:8" x14ac:dyDescent="0.2">
      <c r="A4072" s="180" t="s">
        <v>84</v>
      </c>
      <c r="B4072" s="180" t="s">
        <v>344</v>
      </c>
      <c r="C4072" s="180">
        <v>438827</v>
      </c>
      <c r="D4072" s="180"/>
      <c r="E4072" s="180"/>
      <c r="F4072" s="180"/>
      <c r="G4072" s="180"/>
      <c r="H4072" s="180"/>
    </row>
    <row r="4073" spans="1:8" x14ac:dyDescent="0.2">
      <c r="A4073" s="180" t="s">
        <v>84</v>
      </c>
      <c r="B4073" s="180" t="s">
        <v>475</v>
      </c>
      <c r="C4073" s="180">
        <v>51440</v>
      </c>
      <c r="D4073" s="180"/>
      <c r="E4073" s="180">
        <v>2654</v>
      </c>
      <c r="F4073" s="180">
        <v>0</v>
      </c>
      <c r="G4073" s="180">
        <v>0</v>
      </c>
      <c r="H4073" s="180">
        <v>0</v>
      </c>
    </row>
    <row r="4074" spans="1:8" x14ac:dyDescent="0.2">
      <c r="A4074" s="180" t="s">
        <v>84</v>
      </c>
      <c r="B4074" s="180" t="s">
        <v>332</v>
      </c>
      <c r="C4074" s="180">
        <v>414647</v>
      </c>
      <c r="D4074" s="180"/>
      <c r="E4074" s="180"/>
      <c r="F4074" s="180"/>
      <c r="G4074" s="180"/>
      <c r="H4074" s="180"/>
    </row>
    <row r="4075" spans="1:8" x14ac:dyDescent="0.2">
      <c r="A4075" s="180" t="s">
        <v>84</v>
      </c>
      <c r="B4075" s="180" t="s">
        <v>407</v>
      </c>
      <c r="C4075" s="180">
        <v>360433</v>
      </c>
      <c r="D4075" s="180"/>
      <c r="E4075" s="180"/>
      <c r="F4075" s="180"/>
      <c r="G4075" s="180"/>
      <c r="H4075" s="180"/>
    </row>
    <row r="4076" spans="1:8" x14ac:dyDescent="0.2">
      <c r="A4076" s="180" t="s">
        <v>84</v>
      </c>
      <c r="B4076" s="180" t="s">
        <v>345</v>
      </c>
      <c r="C4076" s="180">
        <v>14788414.57</v>
      </c>
      <c r="D4076" s="180">
        <v>213500</v>
      </c>
      <c r="E4076" s="180">
        <v>230654</v>
      </c>
      <c r="F4076" s="180">
        <v>0</v>
      </c>
      <c r="G4076" s="180">
        <v>0</v>
      </c>
      <c r="H4076" s="180">
        <v>0</v>
      </c>
    </row>
    <row r="4077" spans="1:8" x14ac:dyDescent="0.2">
      <c r="A4077" s="180" t="s">
        <v>84</v>
      </c>
      <c r="B4077" s="180" t="s">
        <v>346</v>
      </c>
      <c r="C4077" s="180"/>
      <c r="D4077" s="180"/>
      <c r="E4077" s="180"/>
      <c r="F4077" s="180"/>
      <c r="G4077" s="180"/>
      <c r="H4077" s="180"/>
    </row>
    <row r="4078" spans="1:8" x14ac:dyDescent="0.2">
      <c r="A4078" s="180" t="s">
        <v>84</v>
      </c>
      <c r="B4078" s="180" t="s">
        <v>446</v>
      </c>
      <c r="C4078" s="180"/>
      <c r="D4078" s="180"/>
      <c r="E4078" s="180"/>
      <c r="F4078" s="180"/>
      <c r="G4078" s="180"/>
      <c r="H4078" s="180"/>
    </row>
    <row r="4079" spans="1:8" x14ac:dyDescent="0.2">
      <c r="A4079" s="180" t="s">
        <v>84</v>
      </c>
      <c r="B4079" s="180" t="s">
        <v>347</v>
      </c>
      <c r="C4079" s="180"/>
      <c r="D4079" s="180"/>
      <c r="E4079" s="180"/>
      <c r="F4079" s="180"/>
      <c r="G4079" s="180"/>
      <c r="H4079" s="180"/>
    </row>
    <row r="4080" spans="1:8" x14ac:dyDescent="0.2">
      <c r="A4080" s="180" t="s">
        <v>84</v>
      </c>
      <c r="B4080" s="180" t="s">
        <v>348</v>
      </c>
      <c r="C4080" s="180">
        <v>14788414.57</v>
      </c>
      <c r="D4080" s="180">
        <v>213500</v>
      </c>
      <c r="E4080" s="180">
        <v>230654</v>
      </c>
      <c r="F4080" s="180">
        <v>0</v>
      </c>
      <c r="G4080" s="180">
        <v>0</v>
      </c>
      <c r="H4080" s="180">
        <v>0</v>
      </c>
    </row>
    <row r="4081" spans="1:8" x14ac:dyDescent="0.2">
      <c r="A4081" s="180" t="s">
        <v>84</v>
      </c>
      <c r="B4081" s="180" t="s">
        <v>349</v>
      </c>
      <c r="C4081" s="180">
        <v>2837469.2800000012</v>
      </c>
      <c r="D4081" s="180">
        <v>150145.77000000002</v>
      </c>
      <c r="E4081" s="180">
        <v>385472.96</v>
      </c>
      <c r="F4081" s="180">
        <v>0</v>
      </c>
      <c r="G4081" s="180">
        <v>0</v>
      </c>
      <c r="H4081" s="180">
        <v>0</v>
      </c>
    </row>
    <row r="4082" spans="1:8" x14ac:dyDescent="0.2">
      <c r="A4082" s="180" t="s">
        <v>84</v>
      </c>
      <c r="B4082" s="180" t="s">
        <v>350</v>
      </c>
      <c r="C4082" s="180">
        <v>17625883.850000001</v>
      </c>
      <c r="D4082" s="180">
        <v>363645.77</v>
      </c>
      <c r="E4082" s="180">
        <v>616126.96</v>
      </c>
      <c r="F4082" s="180">
        <v>0</v>
      </c>
      <c r="G4082" s="180">
        <v>0</v>
      </c>
      <c r="H4082" s="180">
        <v>0</v>
      </c>
    </row>
    <row r="4083" spans="1:8" x14ac:dyDescent="0.2">
      <c r="A4083" s="180" t="s">
        <v>84</v>
      </c>
      <c r="B4083" s="180" t="s">
        <v>376</v>
      </c>
      <c r="C4083" s="180"/>
      <c r="D4083" s="180"/>
      <c r="E4083" s="180"/>
      <c r="F4083" s="180"/>
      <c r="G4083" s="180"/>
      <c r="H4083" s="180"/>
    </row>
    <row r="4084" spans="1:8" x14ac:dyDescent="0.2">
      <c r="A4084" s="180" t="s">
        <v>84</v>
      </c>
      <c r="B4084" s="180" t="s">
        <v>377</v>
      </c>
      <c r="C4084" s="180">
        <v>9131250</v>
      </c>
      <c r="D4084" s="180">
        <v>215000</v>
      </c>
      <c r="E4084" s="180"/>
      <c r="F4084" s="180"/>
      <c r="G4084" s="180"/>
      <c r="H4084" s="180"/>
    </row>
    <row r="4085" spans="1:8" x14ac:dyDescent="0.2">
      <c r="A4085" s="180" t="s">
        <v>84</v>
      </c>
      <c r="B4085" s="180" t="s">
        <v>352</v>
      </c>
      <c r="C4085" s="180">
        <v>274050</v>
      </c>
      <c r="D4085" s="180"/>
      <c r="E4085" s="180"/>
      <c r="F4085" s="180"/>
      <c r="G4085" s="180"/>
      <c r="H4085" s="180"/>
    </row>
    <row r="4086" spans="1:8" x14ac:dyDescent="0.2">
      <c r="A4086" s="180" t="s">
        <v>84</v>
      </c>
      <c r="B4086" s="180" t="s">
        <v>353</v>
      </c>
      <c r="C4086" s="180">
        <v>981700</v>
      </c>
      <c r="D4086" s="180"/>
      <c r="E4086" s="180"/>
      <c r="F4086" s="180"/>
      <c r="G4086" s="180"/>
      <c r="H4086" s="180"/>
    </row>
    <row r="4087" spans="1:8" x14ac:dyDescent="0.2">
      <c r="A4087" s="180" t="s">
        <v>84</v>
      </c>
      <c r="B4087" s="180" t="s">
        <v>354</v>
      </c>
      <c r="C4087" s="180">
        <v>380625</v>
      </c>
      <c r="D4087" s="180"/>
      <c r="E4087" s="180">
        <v>82000</v>
      </c>
      <c r="F4087" s="180"/>
      <c r="G4087" s="180"/>
      <c r="H4087" s="180"/>
    </row>
    <row r="4088" spans="1:8" x14ac:dyDescent="0.2">
      <c r="A4088" s="180" t="s">
        <v>84</v>
      </c>
      <c r="B4088" s="180" t="s">
        <v>408</v>
      </c>
      <c r="C4088" s="180">
        <v>796775</v>
      </c>
      <c r="D4088" s="180"/>
      <c r="E4088" s="180"/>
      <c r="F4088" s="180"/>
      <c r="G4088" s="180"/>
      <c r="H4088" s="180"/>
    </row>
    <row r="4089" spans="1:8" x14ac:dyDescent="0.2">
      <c r="A4089" s="180" t="s">
        <v>84</v>
      </c>
      <c r="B4089" s="180" t="s">
        <v>423</v>
      </c>
      <c r="C4089" s="180">
        <v>700350</v>
      </c>
      <c r="D4089" s="180"/>
      <c r="E4089" s="180"/>
      <c r="F4089" s="180"/>
      <c r="G4089" s="180"/>
      <c r="H4089" s="180"/>
    </row>
    <row r="4090" spans="1:8" x14ac:dyDescent="0.2">
      <c r="A4090" s="180" t="s">
        <v>84</v>
      </c>
      <c r="B4090" s="180" t="s">
        <v>355</v>
      </c>
      <c r="C4090" s="180">
        <v>1253525</v>
      </c>
      <c r="D4090" s="180"/>
      <c r="E4090" s="180">
        <v>50000</v>
      </c>
      <c r="F4090" s="180"/>
      <c r="G4090" s="180"/>
      <c r="H4090" s="180"/>
    </row>
    <row r="4091" spans="1:8" x14ac:dyDescent="0.2">
      <c r="A4091" s="180" t="s">
        <v>84</v>
      </c>
      <c r="B4091" s="180" t="s">
        <v>356</v>
      </c>
      <c r="C4091" s="180">
        <v>872900</v>
      </c>
      <c r="D4091" s="180"/>
      <c r="E4091" s="180">
        <v>25000</v>
      </c>
      <c r="F4091" s="180"/>
      <c r="G4091" s="180"/>
      <c r="H4091" s="180"/>
    </row>
    <row r="4092" spans="1:8" x14ac:dyDescent="0.2">
      <c r="A4092" s="180" t="s">
        <v>84</v>
      </c>
      <c r="B4092" s="180" t="s">
        <v>409</v>
      </c>
      <c r="C4092" s="180"/>
      <c r="D4092" s="180"/>
      <c r="E4092" s="180"/>
      <c r="F4092" s="180"/>
      <c r="G4092" s="180"/>
      <c r="H4092" s="180"/>
    </row>
    <row r="4093" spans="1:8" x14ac:dyDescent="0.2">
      <c r="A4093" s="180" t="s">
        <v>84</v>
      </c>
      <c r="B4093" s="180" t="s">
        <v>378</v>
      </c>
      <c r="C4093" s="180"/>
      <c r="D4093" s="180"/>
      <c r="E4093" s="180"/>
      <c r="F4093" s="180"/>
      <c r="G4093" s="180"/>
      <c r="H4093" s="180"/>
    </row>
    <row r="4094" spans="1:8" x14ac:dyDescent="0.2">
      <c r="A4094" s="180" t="s">
        <v>84</v>
      </c>
      <c r="B4094" s="180" t="s">
        <v>360</v>
      </c>
      <c r="C4094" s="180"/>
      <c r="D4094" s="180"/>
      <c r="E4094" s="180"/>
      <c r="F4094" s="180"/>
      <c r="G4094" s="180"/>
      <c r="H4094" s="180"/>
    </row>
    <row r="4095" spans="1:8" x14ac:dyDescent="0.2">
      <c r="A4095" s="180" t="s">
        <v>84</v>
      </c>
      <c r="B4095" s="180" t="s">
        <v>379</v>
      </c>
      <c r="C4095" s="180"/>
      <c r="D4095" s="180"/>
      <c r="E4095" s="180"/>
      <c r="F4095" s="180"/>
      <c r="G4095" s="180"/>
      <c r="H4095" s="180"/>
    </row>
    <row r="4096" spans="1:8" x14ac:dyDescent="0.2">
      <c r="A4096" s="180" t="s">
        <v>84</v>
      </c>
      <c r="B4096" s="180" t="s">
        <v>362</v>
      </c>
      <c r="C4096" s="180">
        <v>537614</v>
      </c>
      <c r="D4096" s="180"/>
      <c r="E4096" s="180"/>
      <c r="F4096" s="180"/>
      <c r="G4096" s="180"/>
      <c r="H4096" s="180"/>
    </row>
    <row r="4097" spans="1:8" x14ac:dyDescent="0.2">
      <c r="A4097" s="180" t="s">
        <v>84</v>
      </c>
      <c r="B4097" s="180" t="s">
        <v>365</v>
      </c>
      <c r="C4097" s="180">
        <v>14928789</v>
      </c>
      <c r="D4097" s="180">
        <v>215000</v>
      </c>
      <c r="E4097" s="180">
        <v>157000</v>
      </c>
      <c r="F4097" s="180">
        <v>0</v>
      </c>
      <c r="G4097" s="180">
        <v>0</v>
      </c>
      <c r="H4097" s="180">
        <v>0</v>
      </c>
    </row>
    <row r="4098" spans="1:8" x14ac:dyDescent="0.2">
      <c r="A4098" s="180" t="s">
        <v>84</v>
      </c>
      <c r="B4098" s="180" t="s">
        <v>447</v>
      </c>
      <c r="C4098" s="180"/>
      <c r="D4098" s="180"/>
      <c r="E4098" s="180"/>
      <c r="F4098" s="180"/>
      <c r="G4098" s="180"/>
      <c r="H4098" s="180"/>
    </row>
    <row r="4099" spans="1:8" x14ac:dyDescent="0.2">
      <c r="A4099" s="180" t="s">
        <v>84</v>
      </c>
      <c r="B4099" s="180" t="s">
        <v>366</v>
      </c>
      <c r="C4099" s="180">
        <v>14928789</v>
      </c>
      <c r="D4099" s="180">
        <v>215000</v>
      </c>
      <c r="E4099" s="180">
        <v>157000</v>
      </c>
      <c r="F4099" s="180">
        <v>0</v>
      </c>
      <c r="G4099" s="180">
        <v>0</v>
      </c>
      <c r="H4099" s="180">
        <v>0</v>
      </c>
    </row>
    <row r="4100" spans="1:8" x14ac:dyDescent="0.2">
      <c r="A4100" s="180" t="s">
        <v>84</v>
      </c>
      <c r="B4100" s="180" t="s">
        <v>367</v>
      </c>
      <c r="C4100" s="180">
        <v>2697094.8500000015</v>
      </c>
      <c r="D4100" s="180">
        <v>148645.77000000002</v>
      </c>
      <c r="E4100" s="180">
        <v>459126.96</v>
      </c>
      <c r="F4100" s="180">
        <v>0</v>
      </c>
      <c r="G4100" s="180">
        <v>0</v>
      </c>
      <c r="H4100" s="180">
        <v>0</v>
      </c>
    </row>
    <row r="4101" spans="1:8" x14ac:dyDescent="0.2">
      <c r="A4101" s="180" t="s">
        <v>84</v>
      </c>
      <c r="B4101" s="180" t="s">
        <v>368</v>
      </c>
      <c r="C4101" s="180">
        <v>17625883.850000001</v>
      </c>
      <c r="D4101" s="180">
        <v>363645.77</v>
      </c>
      <c r="E4101" s="180">
        <v>616126.96</v>
      </c>
      <c r="F4101" s="180">
        <v>0</v>
      </c>
      <c r="G4101" s="180">
        <v>0</v>
      </c>
      <c r="H4101" s="180">
        <v>0</v>
      </c>
    </row>
    <row r="4102" spans="1:8" x14ac:dyDescent="0.2">
      <c r="A4102" s="180" t="s">
        <v>85</v>
      </c>
      <c r="B4102" s="180" t="s">
        <v>333</v>
      </c>
      <c r="C4102" s="180">
        <v>6915047</v>
      </c>
      <c r="D4102" s="180"/>
      <c r="E4102" s="180">
        <v>420596</v>
      </c>
      <c r="F4102" s="180">
        <v>0</v>
      </c>
      <c r="G4102" s="180">
        <v>0</v>
      </c>
      <c r="H4102" s="180">
        <v>0</v>
      </c>
    </row>
    <row r="4103" spans="1:8" x14ac:dyDescent="0.2">
      <c r="A4103" s="180" t="s">
        <v>85</v>
      </c>
      <c r="B4103" s="180" t="s">
        <v>334</v>
      </c>
      <c r="C4103" s="180">
        <v>72448</v>
      </c>
      <c r="D4103" s="180"/>
      <c r="E4103" s="180">
        <v>4404</v>
      </c>
      <c r="F4103" s="180">
        <v>0</v>
      </c>
      <c r="G4103" s="180">
        <v>0</v>
      </c>
      <c r="H4103" s="180">
        <v>0</v>
      </c>
    </row>
    <row r="4104" spans="1:8" x14ac:dyDescent="0.2">
      <c r="A4104" s="180" t="s">
        <v>85</v>
      </c>
      <c r="B4104" s="180" t="s">
        <v>335</v>
      </c>
      <c r="C4104" s="180">
        <v>804098</v>
      </c>
      <c r="D4104" s="180"/>
      <c r="E4104" s="180"/>
      <c r="F4104" s="180"/>
      <c r="G4104" s="180"/>
      <c r="H4104" s="180"/>
    </row>
    <row r="4105" spans="1:8" x14ac:dyDescent="0.2">
      <c r="A4105" s="180" t="s">
        <v>85</v>
      </c>
      <c r="B4105" s="180" t="s">
        <v>336</v>
      </c>
      <c r="C4105" s="180">
        <v>2000000</v>
      </c>
      <c r="D4105" s="180">
        <v>900</v>
      </c>
      <c r="E4105" s="180"/>
      <c r="F4105" s="180"/>
      <c r="G4105" s="180"/>
      <c r="H4105" s="180"/>
    </row>
    <row r="4106" spans="1:8" x14ac:dyDescent="0.2">
      <c r="A4106" s="180" t="s">
        <v>85</v>
      </c>
      <c r="B4106" s="180" t="s">
        <v>337</v>
      </c>
      <c r="C4106" s="180">
        <v>8000</v>
      </c>
      <c r="D4106" s="180"/>
      <c r="E4106" s="180">
        <v>5000</v>
      </c>
      <c r="F4106" s="180"/>
      <c r="G4106" s="180"/>
      <c r="H4106" s="180"/>
    </row>
    <row r="4107" spans="1:8" x14ac:dyDescent="0.2">
      <c r="A4107" s="180" t="s">
        <v>85</v>
      </c>
      <c r="B4107" s="180" t="s">
        <v>338</v>
      </c>
      <c r="C4107" s="180"/>
      <c r="D4107" s="180"/>
      <c r="E4107" s="180"/>
      <c r="F4107" s="180"/>
      <c r="G4107" s="180"/>
      <c r="H4107" s="180"/>
    </row>
    <row r="4108" spans="1:8" x14ac:dyDescent="0.2">
      <c r="A4108" s="180" t="s">
        <v>85</v>
      </c>
      <c r="B4108" s="180" t="s">
        <v>339</v>
      </c>
      <c r="C4108" s="180">
        <v>65000</v>
      </c>
      <c r="D4108" s="180">
        <v>1000000</v>
      </c>
      <c r="E4108" s="180"/>
      <c r="F4108" s="180"/>
      <c r="G4108" s="180"/>
      <c r="H4108" s="180"/>
    </row>
    <row r="4109" spans="1:8" x14ac:dyDescent="0.2">
      <c r="A4109" s="180" t="s">
        <v>85</v>
      </c>
      <c r="B4109" s="180" t="s">
        <v>340</v>
      </c>
      <c r="C4109" s="180">
        <v>1100000</v>
      </c>
      <c r="D4109" s="180"/>
      <c r="E4109" s="180">
        <v>30000</v>
      </c>
      <c r="F4109" s="180"/>
      <c r="G4109" s="180"/>
      <c r="H4109" s="180"/>
    </row>
    <row r="4110" spans="1:8" x14ac:dyDescent="0.2">
      <c r="A4110" s="180" t="s">
        <v>85</v>
      </c>
      <c r="B4110" s="180" t="s">
        <v>341</v>
      </c>
      <c r="C4110" s="180"/>
      <c r="D4110" s="180"/>
      <c r="E4110" s="180"/>
      <c r="F4110" s="180"/>
      <c r="G4110" s="180"/>
      <c r="H4110" s="180"/>
    </row>
    <row r="4111" spans="1:8" x14ac:dyDescent="0.2">
      <c r="A4111" s="180" t="s">
        <v>85</v>
      </c>
      <c r="B4111" s="180" t="s">
        <v>342</v>
      </c>
      <c r="C4111" s="180">
        <v>9677581</v>
      </c>
      <c r="D4111" s="180"/>
      <c r="E4111" s="180"/>
      <c r="F4111" s="180"/>
      <c r="G4111" s="180"/>
      <c r="H4111" s="180"/>
    </row>
    <row r="4112" spans="1:8" x14ac:dyDescent="0.2">
      <c r="A4112" s="180" t="s">
        <v>85</v>
      </c>
      <c r="B4112" s="180" t="s">
        <v>343</v>
      </c>
      <c r="C4112" s="180">
        <v>32371</v>
      </c>
      <c r="D4112" s="180"/>
      <c r="E4112" s="180"/>
      <c r="F4112" s="180"/>
      <c r="G4112" s="180"/>
      <c r="H4112" s="180"/>
    </row>
    <row r="4113" spans="1:8" x14ac:dyDescent="0.2">
      <c r="A4113" s="180" t="s">
        <v>85</v>
      </c>
      <c r="B4113" s="180" t="s">
        <v>344</v>
      </c>
      <c r="C4113" s="180">
        <v>110000</v>
      </c>
      <c r="D4113" s="180"/>
      <c r="E4113" s="180">
        <v>150</v>
      </c>
      <c r="F4113" s="180"/>
      <c r="G4113" s="180"/>
      <c r="H4113" s="180"/>
    </row>
    <row r="4114" spans="1:8" x14ac:dyDescent="0.2">
      <c r="A4114" s="180" t="s">
        <v>85</v>
      </c>
      <c r="B4114" s="180" t="s">
        <v>475</v>
      </c>
      <c r="C4114" s="180">
        <v>134713</v>
      </c>
      <c r="D4114" s="180"/>
      <c r="E4114" s="180">
        <v>8195</v>
      </c>
      <c r="F4114" s="180">
        <v>0</v>
      </c>
      <c r="G4114" s="180">
        <v>0</v>
      </c>
      <c r="H4114" s="180">
        <v>0</v>
      </c>
    </row>
    <row r="4115" spans="1:8" x14ac:dyDescent="0.2">
      <c r="A4115" s="180" t="s">
        <v>85</v>
      </c>
      <c r="B4115" s="180" t="s">
        <v>332</v>
      </c>
      <c r="C4115" s="180">
        <v>200000</v>
      </c>
      <c r="D4115" s="180"/>
      <c r="E4115" s="180"/>
      <c r="F4115" s="180"/>
      <c r="G4115" s="180"/>
      <c r="H4115" s="180"/>
    </row>
    <row r="4116" spans="1:8" x14ac:dyDescent="0.2">
      <c r="A4116" s="180" t="s">
        <v>85</v>
      </c>
      <c r="B4116" s="180" t="s">
        <v>407</v>
      </c>
      <c r="C4116" s="180">
        <v>180000</v>
      </c>
      <c r="D4116" s="180"/>
      <c r="E4116" s="180"/>
      <c r="F4116" s="180"/>
      <c r="G4116" s="180"/>
      <c r="H4116" s="180"/>
    </row>
    <row r="4117" spans="1:8" x14ac:dyDescent="0.2">
      <c r="A4117" s="180" t="s">
        <v>85</v>
      </c>
      <c r="B4117" s="180" t="s">
        <v>345</v>
      </c>
      <c r="C4117" s="180">
        <v>21299258</v>
      </c>
      <c r="D4117" s="180">
        <v>1000900</v>
      </c>
      <c r="E4117" s="180">
        <v>468345</v>
      </c>
      <c r="F4117" s="180">
        <v>0</v>
      </c>
      <c r="G4117" s="180">
        <v>0</v>
      </c>
      <c r="H4117" s="180">
        <v>0</v>
      </c>
    </row>
    <row r="4118" spans="1:8" x14ac:dyDescent="0.2">
      <c r="A4118" s="180" t="s">
        <v>85</v>
      </c>
      <c r="B4118" s="180" t="s">
        <v>346</v>
      </c>
      <c r="C4118" s="180"/>
      <c r="D4118" s="180"/>
      <c r="E4118" s="180"/>
      <c r="F4118" s="180"/>
      <c r="G4118" s="180"/>
      <c r="H4118" s="180"/>
    </row>
    <row r="4119" spans="1:8" x14ac:dyDescent="0.2">
      <c r="A4119" s="180" t="s">
        <v>85</v>
      </c>
      <c r="B4119" s="180" t="s">
        <v>446</v>
      </c>
      <c r="C4119" s="180"/>
      <c r="D4119" s="180"/>
      <c r="E4119" s="180"/>
      <c r="F4119" s="180"/>
      <c r="G4119" s="180"/>
      <c r="H4119" s="180"/>
    </row>
    <row r="4120" spans="1:8" x14ac:dyDescent="0.2">
      <c r="A4120" s="180" t="s">
        <v>85</v>
      </c>
      <c r="B4120" s="180" t="s">
        <v>347</v>
      </c>
      <c r="C4120" s="180">
        <v>250000</v>
      </c>
      <c r="D4120" s="180"/>
      <c r="E4120" s="180"/>
      <c r="F4120" s="180"/>
      <c r="G4120" s="180"/>
      <c r="H4120" s="180"/>
    </row>
    <row r="4121" spans="1:8" x14ac:dyDescent="0.2">
      <c r="A4121" s="180" t="s">
        <v>85</v>
      </c>
      <c r="B4121" s="180" t="s">
        <v>348</v>
      </c>
      <c r="C4121" s="180">
        <v>21549258</v>
      </c>
      <c r="D4121" s="180">
        <v>1000900</v>
      </c>
      <c r="E4121" s="180">
        <v>468345</v>
      </c>
      <c r="F4121" s="180">
        <v>0</v>
      </c>
      <c r="G4121" s="180">
        <v>0</v>
      </c>
      <c r="H4121" s="180">
        <v>0</v>
      </c>
    </row>
    <row r="4122" spans="1:8" x14ac:dyDescent="0.2">
      <c r="A4122" s="180" t="s">
        <v>85</v>
      </c>
      <c r="B4122" s="180" t="s">
        <v>349</v>
      </c>
      <c r="C4122" s="180">
        <v>1756359.8599999994</v>
      </c>
      <c r="D4122" s="180">
        <v>271532.71999999997</v>
      </c>
      <c r="E4122" s="180">
        <v>820528.73999999964</v>
      </c>
      <c r="F4122" s="180">
        <v>0</v>
      </c>
      <c r="G4122" s="180">
        <v>0</v>
      </c>
      <c r="H4122" s="180">
        <v>0</v>
      </c>
    </row>
    <row r="4123" spans="1:8" x14ac:dyDescent="0.2">
      <c r="A4123" s="180" t="s">
        <v>85</v>
      </c>
      <c r="B4123" s="180" t="s">
        <v>350</v>
      </c>
      <c r="C4123" s="180">
        <v>23305617.859999999</v>
      </c>
      <c r="D4123" s="180">
        <v>1272432.72</v>
      </c>
      <c r="E4123" s="180">
        <v>1288873.7399999998</v>
      </c>
      <c r="F4123" s="180">
        <v>0</v>
      </c>
      <c r="G4123" s="180">
        <v>0</v>
      </c>
      <c r="H4123" s="180">
        <v>0</v>
      </c>
    </row>
    <row r="4124" spans="1:8" x14ac:dyDescent="0.2">
      <c r="A4124" s="180" t="s">
        <v>85</v>
      </c>
      <c r="B4124" s="180" t="s">
        <v>376</v>
      </c>
      <c r="C4124" s="180"/>
      <c r="D4124" s="180"/>
      <c r="E4124" s="180"/>
      <c r="F4124" s="180"/>
      <c r="G4124" s="180"/>
      <c r="H4124" s="180"/>
    </row>
    <row r="4125" spans="1:8" x14ac:dyDescent="0.2">
      <c r="A4125" s="180" t="s">
        <v>85</v>
      </c>
      <c r="B4125" s="180" t="s">
        <v>377</v>
      </c>
      <c r="C4125" s="180">
        <v>15731100</v>
      </c>
      <c r="D4125" s="180">
        <v>1000000</v>
      </c>
      <c r="E4125" s="180">
        <v>300000</v>
      </c>
      <c r="F4125" s="180"/>
      <c r="G4125" s="180"/>
      <c r="H4125" s="180"/>
    </row>
    <row r="4126" spans="1:8" x14ac:dyDescent="0.2">
      <c r="A4126" s="180" t="s">
        <v>85</v>
      </c>
      <c r="B4126" s="180" t="s">
        <v>352</v>
      </c>
      <c r="C4126" s="180">
        <v>800000</v>
      </c>
      <c r="D4126" s="180"/>
      <c r="E4126" s="180">
        <v>35000</v>
      </c>
      <c r="F4126" s="180"/>
      <c r="G4126" s="180"/>
      <c r="H4126" s="180"/>
    </row>
    <row r="4127" spans="1:8" x14ac:dyDescent="0.2">
      <c r="A4127" s="180" t="s">
        <v>85</v>
      </c>
      <c r="B4127" s="180" t="s">
        <v>353</v>
      </c>
      <c r="C4127" s="180">
        <v>1150000</v>
      </c>
      <c r="D4127" s="180"/>
      <c r="E4127" s="180"/>
      <c r="F4127" s="180"/>
      <c r="G4127" s="180"/>
      <c r="H4127" s="180"/>
    </row>
    <row r="4128" spans="1:8" x14ac:dyDescent="0.2">
      <c r="A4128" s="180" t="s">
        <v>85</v>
      </c>
      <c r="B4128" s="180" t="s">
        <v>354</v>
      </c>
      <c r="C4128" s="180">
        <v>448968</v>
      </c>
      <c r="D4128" s="180"/>
      <c r="E4128" s="180">
        <v>10000</v>
      </c>
      <c r="F4128" s="180"/>
      <c r="G4128" s="180"/>
      <c r="H4128" s="180"/>
    </row>
    <row r="4129" spans="1:8" x14ac:dyDescent="0.2">
      <c r="A4129" s="180" t="s">
        <v>85</v>
      </c>
      <c r="B4129" s="180" t="s">
        <v>408</v>
      </c>
      <c r="C4129" s="180">
        <v>1241778</v>
      </c>
      <c r="D4129" s="180"/>
      <c r="E4129" s="180"/>
      <c r="F4129" s="180"/>
      <c r="G4129" s="180"/>
      <c r="H4129" s="180"/>
    </row>
    <row r="4130" spans="1:8" x14ac:dyDescent="0.2">
      <c r="A4130" s="180" t="s">
        <v>85</v>
      </c>
      <c r="B4130" s="180" t="s">
        <v>423</v>
      </c>
      <c r="C4130" s="180">
        <v>236742</v>
      </c>
      <c r="D4130" s="180"/>
      <c r="E4130" s="180"/>
      <c r="F4130" s="180"/>
      <c r="G4130" s="180"/>
      <c r="H4130" s="180"/>
    </row>
    <row r="4131" spans="1:8" x14ac:dyDescent="0.2">
      <c r="A4131" s="180" t="s">
        <v>85</v>
      </c>
      <c r="B4131" s="180" t="s">
        <v>355</v>
      </c>
      <c r="C4131" s="180">
        <v>2000000</v>
      </c>
      <c r="D4131" s="180"/>
      <c r="E4131" s="180">
        <v>350000</v>
      </c>
      <c r="F4131" s="180"/>
      <c r="G4131" s="180"/>
      <c r="H4131" s="180"/>
    </row>
    <row r="4132" spans="1:8" x14ac:dyDescent="0.2">
      <c r="A4132" s="180" t="s">
        <v>85</v>
      </c>
      <c r="B4132" s="180" t="s">
        <v>356</v>
      </c>
      <c r="C4132" s="180">
        <v>1000000</v>
      </c>
      <c r="D4132" s="180"/>
      <c r="E4132" s="180">
        <v>90000</v>
      </c>
      <c r="F4132" s="180"/>
      <c r="G4132" s="180"/>
      <c r="H4132" s="180"/>
    </row>
    <row r="4133" spans="1:8" x14ac:dyDescent="0.2">
      <c r="A4133" s="180" t="s">
        <v>85</v>
      </c>
      <c r="B4133" s="180" t="s">
        <v>409</v>
      </c>
      <c r="C4133" s="180"/>
      <c r="D4133" s="180"/>
      <c r="E4133" s="180"/>
      <c r="F4133" s="180"/>
      <c r="G4133" s="180"/>
      <c r="H4133" s="180"/>
    </row>
    <row r="4134" spans="1:8" x14ac:dyDescent="0.2">
      <c r="A4134" s="180" t="s">
        <v>85</v>
      </c>
      <c r="B4134" s="180" t="s">
        <v>378</v>
      </c>
      <c r="C4134" s="180">
        <v>10000</v>
      </c>
      <c r="D4134" s="180"/>
      <c r="E4134" s="180"/>
      <c r="F4134" s="180"/>
      <c r="G4134" s="180"/>
      <c r="H4134" s="180"/>
    </row>
    <row r="4135" spans="1:8" x14ac:dyDescent="0.2">
      <c r="A4135" s="180" t="s">
        <v>85</v>
      </c>
      <c r="B4135" s="180" t="s">
        <v>360</v>
      </c>
      <c r="C4135" s="180"/>
      <c r="D4135" s="180"/>
      <c r="E4135" s="180"/>
      <c r="F4135" s="180"/>
      <c r="G4135" s="180"/>
      <c r="H4135" s="180"/>
    </row>
    <row r="4136" spans="1:8" x14ac:dyDescent="0.2">
      <c r="A4136" s="180" t="s">
        <v>85</v>
      </c>
      <c r="B4136" s="180" t="s">
        <v>379</v>
      </c>
      <c r="C4136" s="180"/>
      <c r="D4136" s="180"/>
      <c r="E4136" s="180"/>
      <c r="F4136" s="180"/>
      <c r="G4136" s="180"/>
      <c r="H4136" s="180"/>
    </row>
    <row r="4137" spans="1:8" x14ac:dyDescent="0.2">
      <c r="A4137" s="180" t="s">
        <v>85</v>
      </c>
      <c r="B4137" s="180" t="s">
        <v>362</v>
      </c>
      <c r="C4137" s="180">
        <v>800803</v>
      </c>
      <c r="D4137" s="180"/>
      <c r="E4137" s="180"/>
      <c r="F4137" s="180"/>
      <c r="G4137" s="180"/>
      <c r="H4137" s="180"/>
    </row>
    <row r="4138" spans="1:8" x14ac:dyDescent="0.2">
      <c r="A4138" s="180" t="s">
        <v>85</v>
      </c>
      <c r="B4138" s="180" t="s">
        <v>365</v>
      </c>
      <c r="C4138" s="180">
        <v>23419391</v>
      </c>
      <c r="D4138" s="180">
        <v>1000000</v>
      </c>
      <c r="E4138" s="180">
        <v>785000</v>
      </c>
      <c r="F4138" s="180">
        <v>0</v>
      </c>
      <c r="G4138" s="180">
        <v>0</v>
      </c>
      <c r="H4138" s="180">
        <v>0</v>
      </c>
    </row>
    <row r="4139" spans="1:8" x14ac:dyDescent="0.2">
      <c r="A4139" s="180" t="s">
        <v>85</v>
      </c>
      <c r="B4139" s="180" t="s">
        <v>447</v>
      </c>
      <c r="C4139" s="180"/>
      <c r="D4139" s="180"/>
      <c r="E4139" s="180"/>
      <c r="F4139" s="180"/>
      <c r="G4139" s="180"/>
      <c r="H4139" s="180"/>
    </row>
    <row r="4140" spans="1:8" x14ac:dyDescent="0.2">
      <c r="A4140" s="180" t="s">
        <v>85</v>
      </c>
      <c r="B4140" s="180" t="s">
        <v>366</v>
      </c>
      <c r="C4140" s="180">
        <v>23419391</v>
      </c>
      <c r="D4140" s="180">
        <v>1000000</v>
      </c>
      <c r="E4140" s="180">
        <v>785000</v>
      </c>
      <c r="F4140" s="180">
        <v>0</v>
      </c>
      <c r="G4140" s="180">
        <v>0</v>
      </c>
      <c r="H4140" s="180">
        <v>0</v>
      </c>
    </row>
    <row r="4141" spans="1:8" x14ac:dyDescent="0.2">
      <c r="A4141" s="180" t="s">
        <v>85</v>
      </c>
      <c r="B4141" s="180" t="s">
        <v>367</v>
      </c>
      <c r="C4141" s="180">
        <v>-113773.1400000006</v>
      </c>
      <c r="D4141" s="180">
        <v>272432.71999999997</v>
      </c>
      <c r="E4141" s="180">
        <v>503873.73999999976</v>
      </c>
      <c r="F4141" s="180">
        <v>0</v>
      </c>
      <c r="G4141" s="180">
        <v>0</v>
      </c>
      <c r="H4141" s="180">
        <v>0</v>
      </c>
    </row>
    <row r="4142" spans="1:8" x14ac:dyDescent="0.2">
      <c r="A4142" s="180" t="s">
        <v>85</v>
      </c>
      <c r="B4142" s="180" t="s">
        <v>368</v>
      </c>
      <c r="C4142" s="180">
        <v>23305617.859999999</v>
      </c>
      <c r="D4142" s="180">
        <v>1272432.72</v>
      </c>
      <c r="E4142" s="180">
        <v>1288873.7399999998</v>
      </c>
      <c r="F4142" s="180">
        <v>0</v>
      </c>
      <c r="G4142" s="180">
        <v>0</v>
      </c>
      <c r="H4142" s="180">
        <v>0</v>
      </c>
    </row>
    <row r="4143" spans="1:8" x14ac:dyDescent="0.2">
      <c r="A4143" s="180" t="s">
        <v>86</v>
      </c>
      <c r="B4143" s="180" t="s">
        <v>333</v>
      </c>
      <c r="C4143" s="180">
        <v>962467</v>
      </c>
      <c r="D4143" s="180"/>
      <c r="E4143" s="180">
        <v>46686</v>
      </c>
      <c r="F4143" s="180">
        <v>0</v>
      </c>
      <c r="G4143" s="180">
        <v>0</v>
      </c>
      <c r="H4143" s="180">
        <v>0</v>
      </c>
    </row>
    <row r="4144" spans="1:8" x14ac:dyDescent="0.2">
      <c r="A4144" s="180" t="s">
        <v>86</v>
      </c>
      <c r="B4144" s="180" t="s">
        <v>334</v>
      </c>
      <c r="C4144" s="180">
        <v>16781</v>
      </c>
      <c r="D4144" s="180"/>
      <c r="E4144" s="180">
        <v>814</v>
      </c>
      <c r="F4144" s="180">
        <v>0</v>
      </c>
      <c r="G4144" s="180">
        <v>0</v>
      </c>
      <c r="H4144" s="180">
        <v>0</v>
      </c>
    </row>
    <row r="4145" spans="1:8" x14ac:dyDescent="0.2">
      <c r="A4145" s="180" t="s">
        <v>86</v>
      </c>
      <c r="B4145" s="180" t="s">
        <v>335</v>
      </c>
      <c r="C4145" s="180">
        <v>92285</v>
      </c>
      <c r="D4145" s="180"/>
      <c r="E4145" s="180"/>
      <c r="F4145" s="180"/>
      <c r="G4145" s="180"/>
      <c r="H4145" s="180"/>
    </row>
    <row r="4146" spans="1:8" x14ac:dyDescent="0.2">
      <c r="A4146" s="180" t="s">
        <v>86</v>
      </c>
      <c r="B4146" s="180" t="s">
        <v>336</v>
      </c>
      <c r="C4146" s="180">
        <v>420625</v>
      </c>
      <c r="D4146" s="180">
        <v>0</v>
      </c>
      <c r="E4146" s="180"/>
      <c r="F4146" s="180"/>
      <c r="G4146" s="180"/>
      <c r="H4146" s="180"/>
    </row>
    <row r="4147" spans="1:8" x14ac:dyDescent="0.2">
      <c r="A4147" s="180" t="s">
        <v>86</v>
      </c>
      <c r="B4147" s="180" t="s">
        <v>337</v>
      </c>
      <c r="C4147" s="180">
        <v>12500</v>
      </c>
      <c r="D4147" s="180">
        <v>32</v>
      </c>
      <c r="E4147" s="180">
        <v>700</v>
      </c>
      <c r="F4147" s="180"/>
      <c r="G4147" s="180"/>
      <c r="H4147" s="180"/>
    </row>
    <row r="4148" spans="1:8" x14ac:dyDescent="0.2">
      <c r="A4148" s="180" t="s">
        <v>86</v>
      </c>
      <c r="B4148" s="180" t="s">
        <v>338</v>
      </c>
      <c r="C4148" s="180"/>
      <c r="D4148" s="180"/>
      <c r="E4148" s="180"/>
      <c r="F4148" s="180"/>
      <c r="G4148" s="180"/>
      <c r="H4148" s="180"/>
    </row>
    <row r="4149" spans="1:8" x14ac:dyDescent="0.2">
      <c r="A4149" s="180" t="s">
        <v>86</v>
      </c>
      <c r="B4149" s="180" t="s">
        <v>339</v>
      </c>
      <c r="C4149" s="180">
        <v>11450</v>
      </c>
      <c r="D4149" s="180">
        <v>2100</v>
      </c>
      <c r="E4149" s="180"/>
      <c r="F4149" s="180"/>
      <c r="G4149" s="180"/>
      <c r="H4149" s="180"/>
    </row>
    <row r="4150" spans="1:8" x14ac:dyDescent="0.2">
      <c r="A4150" s="180" t="s">
        <v>86</v>
      </c>
      <c r="B4150" s="180" t="s">
        <v>340</v>
      </c>
      <c r="C4150" s="180">
        <v>117283</v>
      </c>
      <c r="D4150" s="180">
        <v>3800</v>
      </c>
      <c r="E4150" s="180">
        <v>2000</v>
      </c>
      <c r="F4150" s="180"/>
      <c r="G4150" s="180"/>
      <c r="H4150" s="180"/>
    </row>
    <row r="4151" spans="1:8" x14ac:dyDescent="0.2">
      <c r="A4151" s="180" t="s">
        <v>86</v>
      </c>
      <c r="B4151" s="180" t="s">
        <v>341</v>
      </c>
      <c r="C4151" s="180">
        <v>4500</v>
      </c>
      <c r="D4151" s="180"/>
      <c r="E4151" s="180"/>
      <c r="F4151" s="180"/>
      <c r="G4151" s="180"/>
      <c r="H4151" s="180"/>
    </row>
    <row r="4152" spans="1:8" x14ac:dyDescent="0.2">
      <c r="A4152" s="180" t="s">
        <v>86</v>
      </c>
      <c r="B4152" s="180" t="s">
        <v>342</v>
      </c>
      <c r="C4152" s="180">
        <v>1256033</v>
      </c>
      <c r="D4152" s="180"/>
      <c r="E4152" s="180"/>
      <c r="F4152" s="180"/>
      <c r="G4152" s="180"/>
      <c r="H4152" s="180"/>
    </row>
    <row r="4153" spans="1:8" x14ac:dyDescent="0.2">
      <c r="A4153" s="180" t="s">
        <v>86</v>
      </c>
      <c r="B4153" s="180" t="s">
        <v>343</v>
      </c>
      <c r="C4153" s="180">
        <v>4461</v>
      </c>
      <c r="D4153" s="180"/>
      <c r="E4153" s="180"/>
      <c r="F4153" s="180"/>
      <c r="G4153" s="180"/>
      <c r="H4153" s="180"/>
    </row>
    <row r="4154" spans="1:8" x14ac:dyDescent="0.2">
      <c r="A4154" s="180" t="s">
        <v>86</v>
      </c>
      <c r="B4154" s="180" t="s">
        <v>344</v>
      </c>
      <c r="C4154" s="180">
        <v>123033</v>
      </c>
      <c r="D4154" s="180"/>
      <c r="E4154" s="180"/>
      <c r="F4154" s="180"/>
      <c r="G4154" s="180"/>
      <c r="H4154" s="180"/>
    </row>
    <row r="4155" spans="1:8" x14ac:dyDescent="0.2">
      <c r="A4155" s="180" t="s">
        <v>86</v>
      </c>
      <c r="B4155" s="180" t="s">
        <v>475</v>
      </c>
      <c r="C4155" s="180">
        <v>2753</v>
      </c>
      <c r="D4155" s="180"/>
      <c r="E4155" s="180">
        <v>134</v>
      </c>
      <c r="F4155" s="180">
        <v>0</v>
      </c>
      <c r="G4155" s="180">
        <v>0</v>
      </c>
      <c r="H4155" s="180">
        <v>0</v>
      </c>
    </row>
    <row r="4156" spans="1:8" x14ac:dyDescent="0.2">
      <c r="A4156" s="180" t="s">
        <v>86</v>
      </c>
      <c r="B4156" s="180" t="s">
        <v>332</v>
      </c>
      <c r="C4156" s="180">
        <v>27000</v>
      </c>
      <c r="D4156" s="180"/>
      <c r="E4156" s="180"/>
      <c r="F4156" s="180"/>
      <c r="G4156" s="180"/>
      <c r="H4156" s="180"/>
    </row>
    <row r="4157" spans="1:8" x14ac:dyDescent="0.2">
      <c r="A4157" s="180" t="s">
        <v>86</v>
      </c>
      <c r="B4157" s="180" t="s">
        <v>407</v>
      </c>
      <c r="C4157" s="180">
        <v>51700</v>
      </c>
      <c r="D4157" s="180"/>
      <c r="E4157" s="180"/>
      <c r="F4157" s="180"/>
      <c r="G4157" s="180"/>
      <c r="H4157" s="180"/>
    </row>
    <row r="4158" spans="1:8" x14ac:dyDescent="0.2">
      <c r="A4158" s="180" t="s">
        <v>86</v>
      </c>
      <c r="B4158" s="180" t="s">
        <v>345</v>
      </c>
      <c r="C4158" s="180">
        <v>3102871</v>
      </c>
      <c r="D4158" s="180">
        <v>5932</v>
      </c>
      <c r="E4158" s="180">
        <v>50334</v>
      </c>
      <c r="F4158" s="180">
        <v>0</v>
      </c>
      <c r="G4158" s="180">
        <v>0</v>
      </c>
      <c r="H4158" s="180">
        <v>0</v>
      </c>
    </row>
    <row r="4159" spans="1:8" x14ac:dyDescent="0.2">
      <c r="A4159" s="180" t="s">
        <v>86</v>
      </c>
      <c r="B4159" s="180" t="s">
        <v>346</v>
      </c>
      <c r="C4159" s="180"/>
      <c r="D4159" s="180"/>
      <c r="E4159" s="180"/>
      <c r="F4159" s="180"/>
      <c r="G4159" s="180"/>
      <c r="H4159" s="180"/>
    </row>
    <row r="4160" spans="1:8" x14ac:dyDescent="0.2">
      <c r="A4160" s="180" t="s">
        <v>86</v>
      </c>
      <c r="B4160" s="180" t="s">
        <v>446</v>
      </c>
      <c r="C4160" s="180"/>
      <c r="D4160" s="180"/>
      <c r="E4160" s="180"/>
      <c r="F4160" s="180"/>
      <c r="G4160" s="180"/>
      <c r="H4160" s="180"/>
    </row>
    <row r="4161" spans="1:8" x14ac:dyDescent="0.2">
      <c r="A4161" s="180" t="s">
        <v>86</v>
      </c>
      <c r="B4161" s="180" t="s">
        <v>347</v>
      </c>
      <c r="C4161" s="180">
        <v>200</v>
      </c>
      <c r="D4161" s="180"/>
      <c r="E4161" s="180"/>
      <c r="F4161" s="180"/>
      <c r="G4161" s="180"/>
      <c r="H4161" s="180"/>
    </row>
    <row r="4162" spans="1:8" x14ac:dyDescent="0.2">
      <c r="A4162" s="180" t="s">
        <v>86</v>
      </c>
      <c r="B4162" s="180" t="s">
        <v>348</v>
      </c>
      <c r="C4162" s="180">
        <v>3103071</v>
      </c>
      <c r="D4162" s="180">
        <v>5932</v>
      </c>
      <c r="E4162" s="180">
        <v>50334</v>
      </c>
      <c r="F4162" s="180">
        <v>0</v>
      </c>
      <c r="G4162" s="180">
        <v>0</v>
      </c>
      <c r="H4162" s="180">
        <v>0</v>
      </c>
    </row>
    <row r="4163" spans="1:8" x14ac:dyDescent="0.2">
      <c r="A4163" s="180" t="s">
        <v>86</v>
      </c>
      <c r="B4163" s="180" t="s">
        <v>349</v>
      </c>
      <c r="C4163" s="180">
        <v>837535.96999999962</v>
      </c>
      <c r="D4163" s="180">
        <v>4054.68</v>
      </c>
      <c r="E4163" s="180">
        <v>126100.53000000004</v>
      </c>
      <c r="F4163" s="180">
        <v>0</v>
      </c>
      <c r="G4163" s="180">
        <v>0</v>
      </c>
      <c r="H4163" s="180">
        <v>0</v>
      </c>
    </row>
    <row r="4164" spans="1:8" x14ac:dyDescent="0.2">
      <c r="A4164" s="180" t="s">
        <v>86</v>
      </c>
      <c r="B4164" s="180" t="s">
        <v>350</v>
      </c>
      <c r="C4164" s="180">
        <v>3940606.97</v>
      </c>
      <c r="D4164" s="180">
        <v>9986.68</v>
      </c>
      <c r="E4164" s="180">
        <v>176434.53000000003</v>
      </c>
      <c r="F4164" s="180">
        <v>0</v>
      </c>
      <c r="G4164" s="180">
        <v>0</v>
      </c>
      <c r="H4164" s="180">
        <v>0</v>
      </c>
    </row>
    <row r="4165" spans="1:8" x14ac:dyDescent="0.2">
      <c r="A4165" s="180" t="s">
        <v>86</v>
      </c>
      <c r="B4165" s="180" t="s">
        <v>376</v>
      </c>
      <c r="C4165" s="180"/>
      <c r="D4165" s="180"/>
      <c r="E4165" s="180"/>
      <c r="F4165" s="180"/>
      <c r="G4165" s="180"/>
      <c r="H4165" s="180"/>
    </row>
    <row r="4166" spans="1:8" x14ac:dyDescent="0.2">
      <c r="A4166" s="180" t="s">
        <v>86</v>
      </c>
      <c r="B4166" s="180" t="s">
        <v>377</v>
      </c>
      <c r="C4166" s="180">
        <v>2300000</v>
      </c>
      <c r="D4166" s="180">
        <v>7900</v>
      </c>
      <c r="E4166" s="180">
        <v>10640</v>
      </c>
      <c r="F4166" s="180"/>
      <c r="G4166" s="180"/>
      <c r="H4166" s="180"/>
    </row>
    <row r="4167" spans="1:8" x14ac:dyDescent="0.2">
      <c r="A4167" s="180" t="s">
        <v>86</v>
      </c>
      <c r="B4167" s="180" t="s">
        <v>352</v>
      </c>
      <c r="C4167" s="180">
        <v>51000</v>
      </c>
      <c r="D4167" s="180"/>
      <c r="E4167" s="180"/>
      <c r="F4167" s="180"/>
      <c r="G4167" s="180"/>
      <c r="H4167" s="180"/>
    </row>
    <row r="4168" spans="1:8" x14ac:dyDescent="0.2">
      <c r="A4168" s="180" t="s">
        <v>86</v>
      </c>
      <c r="B4168" s="180" t="s">
        <v>353</v>
      </c>
      <c r="C4168" s="180">
        <v>140000</v>
      </c>
      <c r="D4168" s="180"/>
      <c r="E4168" s="180"/>
      <c r="F4168" s="180"/>
      <c r="G4168" s="180"/>
      <c r="H4168" s="180"/>
    </row>
    <row r="4169" spans="1:8" x14ac:dyDescent="0.2">
      <c r="A4169" s="180" t="s">
        <v>86</v>
      </c>
      <c r="B4169" s="180" t="s">
        <v>354</v>
      </c>
      <c r="C4169" s="180">
        <v>220000</v>
      </c>
      <c r="D4169" s="180"/>
      <c r="E4169" s="180">
        <v>8129</v>
      </c>
      <c r="F4169" s="180"/>
      <c r="G4169" s="180"/>
      <c r="H4169" s="180"/>
    </row>
    <row r="4170" spans="1:8" x14ac:dyDescent="0.2">
      <c r="A4170" s="180" t="s">
        <v>86</v>
      </c>
      <c r="B4170" s="180" t="s">
        <v>408</v>
      </c>
      <c r="C4170" s="180">
        <v>145000</v>
      </c>
      <c r="D4170" s="180"/>
      <c r="E4170" s="180">
        <v>325</v>
      </c>
      <c r="F4170" s="180"/>
      <c r="G4170" s="180"/>
      <c r="H4170" s="180"/>
    </row>
    <row r="4171" spans="1:8" x14ac:dyDescent="0.2">
      <c r="A4171" s="180" t="s">
        <v>86</v>
      </c>
      <c r="B4171" s="180" t="s">
        <v>423</v>
      </c>
      <c r="C4171" s="180">
        <v>95000</v>
      </c>
      <c r="D4171" s="180"/>
      <c r="E4171" s="180">
        <v>191</v>
      </c>
      <c r="F4171" s="180"/>
      <c r="G4171" s="180"/>
      <c r="H4171" s="180"/>
    </row>
    <row r="4172" spans="1:8" x14ac:dyDescent="0.2">
      <c r="A4172" s="180" t="s">
        <v>86</v>
      </c>
      <c r="B4172" s="180" t="s">
        <v>355</v>
      </c>
      <c r="C4172" s="180">
        <v>160000</v>
      </c>
      <c r="D4172" s="180"/>
      <c r="E4172" s="180">
        <v>21331</v>
      </c>
      <c r="F4172" s="180"/>
      <c r="G4172" s="180"/>
      <c r="H4172" s="180"/>
    </row>
    <row r="4173" spans="1:8" x14ac:dyDescent="0.2">
      <c r="A4173" s="180" t="s">
        <v>86</v>
      </c>
      <c r="B4173" s="180" t="s">
        <v>356</v>
      </c>
      <c r="C4173" s="180">
        <v>170000</v>
      </c>
      <c r="D4173" s="180">
        <v>2000</v>
      </c>
      <c r="E4173" s="180">
        <v>12085</v>
      </c>
      <c r="F4173" s="180"/>
      <c r="G4173" s="180"/>
      <c r="H4173" s="180"/>
    </row>
    <row r="4174" spans="1:8" x14ac:dyDescent="0.2">
      <c r="A4174" s="180" t="s">
        <v>86</v>
      </c>
      <c r="B4174" s="180" t="s">
        <v>409</v>
      </c>
      <c r="C4174" s="180"/>
      <c r="D4174" s="180"/>
      <c r="E4174" s="180"/>
      <c r="F4174" s="180"/>
      <c r="G4174" s="180"/>
      <c r="H4174" s="180"/>
    </row>
    <row r="4175" spans="1:8" x14ac:dyDescent="0.2">
      <c r="A4175" s="180" t="s">
        <v>86</v>
      </c>
      <c r="B4175" s="180" t="s">
        <v>378</v>
      </c>
      <c r="C4175" s="180">
        <v>41000</v>
      </c>
      <c r="D4175" s="180"/>
      <c r="E4175" s="180">
        <v>1400</v>
      </c>
      <c r="F4175" s="180"/>
      <c r="G4175" s="180"/>
      <c r="H4175" s="180"/>
    </row>
    <row r="4176" spans="1:8" x14ac:dyDescent="0.2">
      <c r="A4176" s="180" t="s">
        <v>86</v>
      </c>
      <c r="B4176" s="180" t="s">
        <v>360</v>
      </c>
      <c r="C4176" s="180"/>
      <c r="D4176" s="180"/>
      <c r="E4176" s="180"/>
      <c r="F4176" s="180"/>
      <c r="G4176" s="180"/>
      <c r="H4176" s="180"/>
    </row>
    <row r="4177" spans="1:8" x14ac:dyDescent="0.2">
      <c r="A4177" s="180" t="s">
        <v>86</v>
      </c>
      <c r="B4177" s="180" t="s">
        <v>379</v>
      </c>
      <c r="C4177" s="180"/>
      <c r="D4177" s="180"/>
      <c r="E4177" s="180"/>
      <c r="F4177" s="180"/>
      <c r="G4177" s="180"/>
      <c r="H4177" s="180"/>
    </row>
    <row r="4178" spans="1:8" x14ac:dyDescent="0.2">
      <c r="A4178" s="180" t="s">
        <v>86</v>
      </c>
      <c r="B4178" s="180" t="s">
        <v>362</v>
      </c>
      <c r="C4178" s="180">
        <v>101920</v>
      </c>
      <c r="D4178" s="180"/>
      <c r="E4178" s="180"/>
      <c r="F4178" s="180"/>
      <c r="G4178" s="180"/>
      <c r="H4178" s="180"/>
    </row>
    <row r="4179" spans="1:8" x14ac:dyDescent="0.2">
      <c r="A4179" s="180" t="s">
        <v>86</v>
      </c>
      <c r="B4179" s="180" t="s">
        <v>365</v>
      </c>
      <c r="C4179" s="180">
        <v>3423920</v>
      </c>
      <c r="D4179" s="180">
        <v>9900</v>
      </c>
      <c r="E4179" s="180">
        <v>54101</v>
      </c>
      <c r="F4179" s="180">
        <v>0</v>
      </c>
      <c r="G4179" s="180">
        <v>0</v>
      </c>
      <c r="H4179" s="180">
        <v>0</v>
      </c>
    </row>
    <row r="4180" spans="1:8" x14ac:dyDescent="0.2">
      <c r="A4180" s="180" t="s">
        <v>86</v>
      </c>
      <c r="B4180" s="180" t="s">
        <v>447</v>
      </c>
      <c r="C4180" s="180"/>
      <c r="D4180" s="180"/>
      <c r="E4180" s="180"/>
      <c r="F4180" s="180"/>
      <c r="G4180" s="180"/>
      <c r="H4180" s="180"/>
    </row>
    <row r="4181" spans="1:8" x14ac:dyDescent="0.2">
      <c r="A4181" s="180" t="s">
        <v>86</v>
      </c>
      <c r="B4181" s="180" t="s">
        <v>366</v>
      </c>
      <c r="C4181" s="180">
        <v>3423920</v>
      </c>
      <c r="D4181" s="180">
        <v>9900</v>
      </c>
      <c r="E4181" s="180">
        <v>54101</v>
      </c>
      <c r="F4181" s="180">
        <v>0</v>
      </c>
      <c r="G4181" s="180">
        <v>0</v>
      </c>
      <c r="H4181" s="180">
        <v>0</v>
      </c>
    </row>
    <row r="4182" spans="1:8" x14ac:dyDescent="0.2">
      <c r="A4182" s="180" t="s">
        <v>86</v>
      </c>
      <c r="B4182" s="180" t="s">
        <v>367</v>
      </c>
      <c r="C4182" s="180">
        <v>516686.96999999974</v>
      </c>
      <c r="D4182" s="180">
        <v>86.680000000000291</v>
      </c>
      <c r="E4182" s="180">
        <v>122333.53000000004</v>
      </c>
      <c r="F4182" s="180">
        <v>0</v>
      </c>
      <c r="G4182" s="180">
        <v>0</v>
      </c>
      <c r="H4182" s="180">
        <v>0</v>
      </c>
    </row>
    <row r="4183" spans="1:8" x14ac:dyDescent="0.2">
      <c r="A4183" s="180" t="s">
        <v>86</v>
      </c>
      <c r="B4183" s="180" t="s">
        <v>368</v>
      </c>
      <c r="C4183" s="180">
        <v>3940606.97</v>
      </c>
      <c r="D4183" s="180">
        <v>9986.68</v>
      </c>
      <c r="E4183" s="180">
        <v>176434.53000000003</v>
      </c>
      <c r="F4183" s="180">
        <v>0</v>
      </c>
      <c r="G4183" s="180">
        <v>0</v>
      </c>
      <c r="H4183" s="180">
        <v>0</v>
      </c>
    </row>
    <row r="4184" spans="1:8" x14ac:dyDescent="0.2">
      <c r="A4184" s="180" t="s">
        <v>87</v>
      </c>
      <c r="B4184" s="180" t="s">
        <v>333</v>
      </c>
      <c r="C4184" s="180">
        <v>4966841</v>
      </c>
      <c r="D4184" s="180"/>
      <c r="E4184" s="180">
        <v>297184</v>
      </c>
      <c r="F4184" s="180">
        <v>0</v>
      </c>
      <c r="G4184" s="180">
        <v>0</v>
      </c>
      <c r="H4184" s="180">
        <v>0</v>
      </c>
    </row>
    <row r="4185" spans="1:8" x14ac:dyDescent="0.2">
      <c r="A4185" s="180" t="s">
        <v>87</v>
      </c>
      <c r="B4185" s="180" t="s">
        <v>334</v>
      </c>
      <c r="C4185" s="180">
        <v>47030</v>
      </c>
      <c r="D4185" s="180"/>
      <c r="E4185" s="180">
        <v>2816</v>
      </c>
      <c r="F4185" s="180">
        <v>0</v>
      </c>
      <c r="G4185" s="180">
        <v>0</v>
      </c>
      <c r="H4185" s="180">
        <v>0</v>
      </c>
    </row>
    <row r="4186" spans="1:8" x14ac:dyDescent="0.2">
      <c r="A4186" s="180" t="s">
        <v>87</v>
      </c>
      <c r="B4186" s="180" t="s">
        <v>335</v>
      </c>
      <c r="C4186" s="180">
        <v>698473</v>
      </c>
      <c r="D4186" s="180"/>
      <c r="E4186" s="180"/>
      <c r="F4186" s="180"/>
      <c r="G4186" s="180"/>
      <c r="H4186" s="180"/>
    </row>
    <row r="4187" spans="1:8" x14ac:dyDescent="0.2">
      <c r="A4187" s="180" t="s">
        <v>87</v>
      </c>
      <c r="B4187" s="180" t="s">
        <v>336</v>
      </c>
      <c r="C4187" s="180">
        <v>1185000</v>
      </c>
      <c r="D4187" s="180"/>
      <c r="E4187" s="180"/>
      <c r="F4187" s="180"/>
      <c r="G4187" s="180"/>
      <c r="H4187" s="180"/>
    </row>
    <row r="4188" spans="1:8" x14ac:dyDescent="0.2">
      <c r="A4188" s="180" t="s">
        <v>87</v>
      </c>
      <c r="B4188" s="180" t="s">
        <v>337</v>
      </c>
      <c r="C4188" s="180">
        <v>6000</v>
      </c>
      <c r="D4188" s="180"/>
      <c r="E4188" s="180"/>
      <c r="F4188" s="180"/>
      <c r="G4188" s="180"/>
      <c r="H4188" s="180"/>
    </row>
    <row r="4189" spans="1:8" x14ac:dyDescent="0.2">
      <c r="A4189" s="180" t="s">
        <v>87</v>
      </c>
      <c r="B4189" s="180" t="s">
        <v>338</v>
      </c>
      <c r="C4189" s="180"/>
      <c r="D4189" s="180"/>
      <c r="E4189" s="180"/>
      <c r="F4189" s="180"/>
      <c r="G4189" s="180"/>
      <c r="H4189" s="180"/>
    </row>
    <row r="4190" spans="1:8" x14ac:dyDescent="0.2">
      <c r="A4190" s="180" t="s">
        <v>87</v>
      </c>
      <c r="B4190" s="180" t="s">
        <v>339</v>
      </c>
      <c r="C4190" s="180"/>
      <c r="D4190" s="180">
        <v>650000</v>
      </c>
      <c r="E4190" s="180"/>
      <c r="F4190" s="180"/>
      <c r="G4190" s="180"/>
      <c r="H4190" s="180"/>
    </row>
    <row r="4191" spans="1:8" x14ac:dyDescent="0.2">
      <c r="A4191" s="180" t="s">
        <v>87</v>
      </c>
      <c r="B4191" s="180" t="s">
        <v>340</v>
      </c>
      <c r="C4191" s="180">
        <v>200000</v>
      </c>
      <c r="D4191" s="180"/>
      <c r="E4191" s="180"/>
      <c r="F4191" s="180"/>
      <c r="G4191" s="180"/>
      <c r="H4191" s="180"/>
    </row>
    <row r="4192" spans="1:8" x14ac:dyDescent="0.2">
      <c r="A4192" s="180" t="s">
        <v>87</v>
      </c>
      <c r="B4192" s="180" t="s">
        <v>341</v>
      </c>
      <c r="C4192" s="180">
        <v>20000</v>
      </c>
      <c r="D4192" s="180"/>
      <c r="E4192" s="180"/>
      <c r="F4192" s="180"/>
      <c r="G4192" s="180"/>
      <c r="H4192" s="180"/>
    </row>
    <row r="4193" spans="1:8" x14ac:dyDescent="0.2">
      <c r="A4193" s="180" t="s">
        <v>87</v>
      </c>
      <c r="B4193" s="180" t="s">
        <v>342</v>
      </c>
      <c r="C4193" s="180">
        <v>17911037</v>
      </c>
      <c r="D4193" s="180"/>
      <c r="E4193" s="180"/>
      <c r="F4193" s="180"/>
      <c r="G4193" s="180"/>
      <c r="H4193" s="180"/>
    </row>
    <row r="4194" spans="1:8" x14ac:dyDescent="0.2">
      <c r="A4194" s="180" t="s">
        <v>87</v>
      </c>
      <c r="B4194" s="180" t="s">
        <v>343</v>
      </c>
      <c r="C4194" s="180">
        <v>111156</v>
      </c>
      <c r="D4194" s="180"/>
      <c r="E4194" s="180"/>
      <c r="F4194" s="180"/>
      <c r="G4194" s="180"/>
      <c r="H4194" s="180"/>
    </row>
    <row r="4195" spans="1:8" x14ac:dyDescent="0.2">
      <c r="A4195" s="180" t="s">
        <v>87</v>
      </c>
      <c r="B4195" s="180" t="s">
        <v>344</v>
      </c>
      <c r="C4195" s="180">
        <v>95000</v>
      </c>
      <c r="D4195" s="180"/>
      <c r="E4195" s="180"/>
      <c r="F4195" s="180"/>
      <c r="G4195" s="180"/>
      <c r="H4195" s="180"/>
    </row>
    <row r="4196" spans="1:8" x14ac:dyDescent="0.2">
      <c r="A4196" s="180" t="s">
        <v>87</v>
      </c>
      <c r="B4196" s="180" t="s">
        <v>475</v>
      </c>
      <c r="C4196" s="180">
        <v>127656</v>
      </c>
      <c r="D4196" s="180"/>
      <c r="E4196" s="180">
        <v>7644</v>
      </c>
      <c r="F4196" s="180">
        <v>0</v>
      </c>
      <c r="G4196" s="180">
        <v>0</v>
      </c>
      <c r="H4196" s="180">
        <v>0</v>
      </c>
    </row>
    <row r="4197" spans="1:8" x14ac:dyDescent="0.2">
      <c r="A4197" s="180" t="s">
        <v>87</v>
      </c>
      <c r="B4197" s="180" t="s">
        <v>332</v>
      </c>
      <c r="C4197" s="180">
        <v>800000</v>
      </c>
      <c r="D4197" s="180"/>
      <c r="E4197" s="180"/>
      <c r="F4197" s="180"/>
      <c r="G4197" s="180"/>
      <c r="H4197" s="180"/>
    </row>
    <row r="4198" spans="1:8" x14ac:dyDescent="0.2">
      <c r="A4198" s="180" t="s">
        <v>87</v>
      </c>
      <c r="B4198" s="180" t="s">
        <v>407</v>
      </c>
      <c r="C4198" s="180">
        <v>400000</v>
      </c>
      <c r="D4198" s="180"/>
      <c r="E4198" s="180"/>
      <c r="F4198" s="180"/>
      <c r="G4198" s="180"/>
      <c r="H4198" s="180"/>
    </row>
    <row r="4199" spans="1:8" x14ac:dyDescent="0.2">
      <c r="A4199" s="180" t="s">
        <v>87</v>
      </c>
      <c r="B4199" s="180" t="s">
        <v>345</v>
      </c>
      <c r="C4199" s="180">
        <v>26568193</v>
      </c>
      <c r="D4199" s="180">
        <v>650000</v>
      </c>
      <c r="E4199" s="180">
        <v>307644</v>
      </c>
      <c r="F4199" s="180">
        <v>0</v>
      </c>
      <c r="G4199" s="180">
        <v>0</v>
      </c>
      <c r="H4199" s="180">
        <v>0</v>
      </c>
    </row>
    <row r="4200" spans="1:8" x14ac:dyDescent="0.2">
      <c r="A4200" s="180" t="s">
        <v>87</v>
      </c>
      <c r="B4200" s="180" t="s">
        <v>346</v>
      </c>
      <c r="C4200" s="180"/>
      <c r="D4200" s="180"/>
      <c r="E4200" s="180"/>
      <c r="F4200" s="180"/>
      <c r="G4200" s="180"/>
      <c r="H4200" s="180"/>
    </row>
    <row r="4201" spans="1:8" x14ac:dyDescent="0.2">
      <c r="A4201" s="180" t="s">
        <v>87</v>
      </c>
      <c r="B4201" s="180" t="s">
        <v>446</v>
      </c>
      <c r="C4201" s="180"/>
      <c r="D4201" s="180"/>
      <c r="E4201" s="180"/>
      <c r="F4201" s="180"/>
      <c r="G4201" s="180"/>
      <c r="H4201" s="180"/>
    </row>
    <row r="4202" spans="1:8" x14ac:dyDescent="0.2">
      <c r="A4202" s="180" t="s">
        <v>87</v>
      </c>
      <c r="B4202" s="180" t="s">
        <v>347</v>
      </c>
      <c r="C4202" s="180"/>
      <c r="D4202" s="180"/>
      <c r="E4202" s="180"/>
      <c r="F4202" s="180"/>
      <c r="G4202" s="180"/>
      <c r="H4202" s="180"/>
    </row>
    <row r="4203" spans="1:8" x14ac:dyDescent="0.2">
      <c r="A4203" s="180" t="s">
        <v>87</v>
      </c>
      <c r="B4203" s="180" t="s">
        <v>348</v>
      </c>
      <c r="C4203" s="180">
        <v>26568193</v>
      </c>
      <c r="D4203" s="180">
        <v>650000</v>
      </c>
      <c r="E4203" s="180">
        <v>307644</v>
      </c>
      <c r="F4203" s="180">
        <v>0</v>
      </c>
      <c r="G4203" s="180">
        <v>0</v>
      </c>
      <c r="H4203" s="180">
        <v>0</v>
      </c>
    </row>
    <row r="4204" spans="1:8" x14ac:dyDescent="0.2">
      <c r="A4204" s="180" t="s">
        <v>87</v>
      </c>
      <c r="B4204" s="180" t="s">
        <v>349</v>
      </c>
      <c r="C4204" s="180">
        <v>5014207.2800000012</v>
      </c>
      <c r="D4204" s="180">
        <v>122480.77000000002</v>
      </c>
      <c r="E4204" s="180">
        <v>118137.96999999996</v>
      </c>
      <c r="F4204" s="180">
        <v>0</v>
      </c>
      <c r="G4204" s="180">
        <v>0</v>
      </c>
      <c r="H4204" s="180">
        <v>0</v>
      </c>
    </row>
    <row r="4205" spans="1:8" x14ac:dyDescent="0.2">
      <c r="A4205" s="180" t="s">
        <v>87</v>
      </c>
      <c r="B4205" s="180" t="s">
        <v>350</v>
      </c>
      <c r="C4205" s="180">
        <v>31582400.280000001</v>
      </c>
      <c r="D4205" s="180">
        <v>772480.77</v>
      </c>
      <c r="E4205" s="180">
        <v>425781.97</v>
      </c>
      <c r="F4205" s="180">
        <v>0</v>
      </c>
      <c r="G4205" s="180">
        <v>0</v>
      </c>
      <c r="H4205" s="180">
        <v>0</v>
      </c>
    </row>
    <row r="4206" spans="1:8" x14ac:dyDescent="0.2">
      <c r="A4206" s="180" t="s">
        <v>87</v>
      </c>
      <c r="B4206" s="180" t="s">
        <v>376</v>
      </c>
      <c r="C4206" s="180"/>
      <c r="D4206" s="180"/>
      <c r="E4206" s="180"/>
      <c r="F4206" s="180"/>
      <c r="G4206" s="180"/>
      <c r="H4206" s="180"/>
    </row>
    <row r="4207" spans="1:8" x14ac:dyDescent="0.2">
      <c r="A4207" s="180" t="s">
        <v>87</v>
      </c>
      <c r="B4207" s="180" t="s">
        <v>377</v>
      </c>
      <c r="C4207" s="180">
        <v>16945280</v>
      </c>
      <c r="D4207" s="180">
        <v>650000</v>
      </c>
      <c r="E4207" s="180">
        <v>120000</v>
      </c>
      <c r="F4207" s="180"/>
      <c r="G4207" s="180"/>
      <c r="H4207" s="180"/>
    </row>
    <row r="4208" spans="1:8" x14ac:dyDescent="0.2">
      <c r="A4208" s="180" t="s">
        <v>87</v>
      </c>
      <c r="B4208" s="180" t="s">
        <v>352</v>
      </c>
      <c r="C4208" s="180">
        <v>817000</v>
      </c>
      <c r="D4208" s="180"/>
      <c r="E4208" s="180"/>
      <c r="F4208" s="180"/>
      <c r="G4208" s="180"/>
      <c r="H4208" s="180"/>
    </row>
    <row r="4209" spans="1:8" x14ac:dyDescent="0.2">
      <c r="A4209" s="180" t="s">
        <v>87</v>
      </c>
      <c r="B4209" s="180" t="s">
        <v>353</v>
      </c>
      <c r="C4209" s="180">
        <v>1800000</v>
      </c>
      <c r="D4209" s="180"/>
      <c r="E4209" s="180"/>
      <c r="F4209" s="180"/>
      <c r="G4209" s="180"/>
      <c r="H4209" s="180"/>
    </row>
    <row r="4210" spans="1:8" x14ac:dyDescent="0.2">
      <c r="A4210" s="180" t="s">
        <v>87</v>
      </c>
      <c r="B4210" s="180" t="s">
        <v>354</v>
      </c>
      <c r="C4210" s="180">
        <v>416000</v>
      </c>
      <c r="D4210" s="180"/>
      <c r="E4210" s="180">
        <v>15000</v>
      </c>
      <c r="F4210" s="180"/>
      <c r="G4210" s="180"/>
      <c r="H4210" s="180"/>
    </row>
    <row r="4211" spans="1:8" x14ac:dyDescent="0.2">
      <c r="A4211" s="180" t="s">
        <v>87</v>
      </c>
      <c r="B4211" s="180" t="s">
        <v>408</v>
      </c>
      <c r="C4211" s="180">
        <v>1300000</v>
      </c>
      <c r="D4211" s="180"/>
      <c r="E4211" s="180">
        <v>5000</v>
      </c>
      <c r="F4211" s="180"/>
      <c r="G4211" s="180"/>
      <c r="H4211" s="180"/>
    </row>
    <row r="4212" spans="1:8" x14ac:dyDescent="0.2">
      <c r="A4212" s="180" t="s">
        <v>87</v>
      </c>
      <c r="B4212" s="180" t="s">
        <v>423</v>
      </c>
      <c r="C4212" s="180">
        <v>468000</v>
      </c>
      <c r="D4212" s="180"/>
      <c r="E4212" s="180"/>
      <c r="F4212" s="180"/>
      <c r="G4212" s="180"/>
      <c r="H4212" s="180"/>
    </row>
    <row r="4213" spans="1:8" x14ac:dyDescent="0.2">
      <c r="A4213" s="180" t="s">
        <v>87</v>
      </c>
      <c r="B4213" s="180" t="s">
        <v>355</v>
      </c>
      <c r="C4213" s="180">
        <v>2314000</v>
      </c>
      <c r="D4213" s="180"/>
      <c r="E4213" s="180">
        <v>209500</v>
      </c>
      <c r="F4213" s="180"/>
      <c r="G4213" s="180"/>
      <c r="H4213" s="180"/>
    </row>
    <row r="4214" spans="1:8" x14ac:dyDescent="0.2">
      <c r="A4214" s="180" t="s">
        <v>87</v>
      </c>
      <c r="B4214" s="180" t="s">
        <v>356</v>
      </c>
      <c r="C4214" s="180">
        <v>1133600</v>
      </c>
      <c r="D4214" s="180"/>
      <c r="E4214" s="180">
        <v>25000</v>
      </c>
      <c r="F4214" s="180"/>
      <c r="G4214" s="180"/>
      <c r="H4214" s="180"/>
    </row>
    <row r="4215" spans="1:8" x14ac:dyDescent="0.2">
      <c r="A4215" s="180" t="s">
        <v>87</v>
      </c>
      <c r="B4215" s="180" t="s">
        <v>409</v>
      </c>
      <c r="C4215" s="180"/>
      <c r="D4215" s="180"/>
      <c r="E4215" s="180"/>
      <c r="F4215" s="180"/>
      <c r="G4215" s="180"/>
      <c r="H4215" s="180"/>
    </row>
    <row r="4216" spans="1:8" x14ac:dyDescent="0.2">
      <c r="A4216" s="180" t="s">
        <v>87</v>
      </c>
      <c r="B4216" s="180" t="s">
        <v>378</v>
      </c>
      <c r="C4216" s="180">
        <v>5000</v>
      </c>
      <c r="D4216" s="180"/>
      <c r="E4216" s="180"/>
      <c r="F4216" s="180"/>
      <c r="G4216" s="180"/>
      <c r="H4216" s="180"/>
    </row>
    <row r="4217" spans="1:8" x14ac:dyDescent="0.2">
      <c r="A4217" s="180" t="s">
        <v>87</v>
      </c>
      <c r="B4217" s="180" t="s">
        <v>360</v>
      </c>
      <c r="C4217" s="180"/>
      <c r="D4217" s="180"/>
      <c r="E4217" s="180"/>
      <c r="F4217" s="180"/>
      <c r="G4217" s="180"/>
      <c r="H4217" s="180"/>
    </row>
    <row r="4218" spans="1:8" x14ac:dyDescent="0.2">
      <c r="A4218" s="180" t="s">
        <v>87</v>
      </c>
      <c r="B4218" s="180" t="s">
        <v>379</v>
      </c>
      <c r="C4218" s="180"/>
      <c r="D4218" s="180"/>
      <c r="E4218" s="180"/>
      <c r="F4218" s="180"/>
      <c r="G4218" s="180"/>
      <c r="H4218" s="180"/>
    </row>
    <row r="4219" spans="1:8" x14ac:dyDescent="0.2">
      <c r="A4219" s="180" t="s">
        <v>87</v>
      </c>
      <c r="B4219" s="180" t="s">
        <v>362</v>
      </c>
      <c r="C4219" s="180">
        <v>1093932</v>
      </c>
      <c r="D4219" s="180"/>
      <c r="E4219" s="180"/>
      <c r="F4219" s="180"/>
      <c r="G4219" s="180"/>
      <c r="H4219" s="180"/>
    </row>
    <row r="4220" spans="1:8" x14ac:dyDescent="0.2">
      <c r="A4220" s="180" t="s">
        <v>87</v>
      </c>
      <c r="B4220" s="180" t="s">
        <v>365</v>
      </c>
      <c r="C4220" s="180">
        <v>26292812</v>
      </c>
      <c r="D4220" s="180">
        <v>650000</v>
      </c>
      <c r="E4220" s="180">
        <v>374500</v>
      </c>
      <c r="F4220" s="180">
        <v>0</v>
      </c>
      <c r="G4220" s="180">
        <v>0</v>
      </c>
      <c r="H4220" s="180">
        <v>0</v>
      </c>
    </row>
    <row r="4221" spans="1:8" x14ac:dyDescent="0.2">
      <c r="A4221" s="180" t="s">
        <v>87</v>
      </c>
      <c r="B4221" s="180" t="s">
        <v>447</v>
      </c>
      <c r="C4221" s="180"/>
      <c r="D4221" s="180"/>
      <c r="E4221" s="180"/>
      <c r="F4221" s="180"/>
      <c r="G4221" s="180"/>
      <c r="H4221" s="180"/>
    </row>
    <row r="4222" spans="1:8" x14ac:dyDescent="0.2">
      <c r="A4222" s="180" t="s">
        <v>87</v>
      </c>
      <c r="B4222" s="180" t="s">
        <v>366</v>
      </c>
      <c r="C4222" s="180">
        <v>26292812</v>
      </c>
      <c r="D4222" s="180">
        <v>650000</v>
      </c>
      <c r="E4222" s="180">
        <v>374500</v>
      </c>
      <c r="F4222" s="180">
        <v>0</v>
      </c>
      <c r="G4222" s="180">
        <v>0</v>
      </c>
      <c r="H4222" s="180">
        <v>0</v>
      </c>
    </row>
    <row r="4223" spans="1:8" x14ac:dyDescent="0.2">
      <c r="A4223" s="180" t="s">
        <v>87</v>
      </c>
      <c r="B4223" s="180" t="s">
        <v>367</v>
      </c>
      <c r="C4223" s="180">
        <v>5289588.2800000012</v>
      </c>
      <c r="D4223" s="180">
        <v>122480.77000000002</v>
      </c>
      <c r="E4223" s="180">
        <v>51281.969999999965</v>
      </c>
      <c r="F4223" s="180">
        <v>0</v>
      </c>
      <c r="G4223" s="180">
        <v>0</v>
      </c>
      <c r="H4223" s="180">
        <v>0</v>
      </c>
    </row>
    <row r="4224" spans="1:8" x14ac:dyDescent="0.2">
      <c r="A4224" s="180" t="s">
        <v>87</v>
      </c>
      <c r="B4224" s="180" t="s">
        <v>368</v>
      </c>
      <c r="C4224" s="180">
        <v>31582400.280000001</v>
      </c>
      <c r="D4224" s="180">
        <v>772480.77</v>
      </c>
      <c r="E4224" s="180">
        <v>425781.97</v>
      </c>
      <c r="F4224" s="180">
        <v>0</v>
      </c>
      <c r="G4224" s="180">
        <v>0</v>
      </c>
      <c r="H4224" s="180">
        <v>0</v>
      </c>
    </row>
    <row r="4225" spans="1:8" x14ac:dyDescent="0.2">
      <c r="A4225" s="180" t="s">
        <v>88</v>
      </c>
      <c r="B4225" s="180" t="s">
        <v>333</v>
      </c>
      <c r="C4225" s="180">
        <v>2103160</v>
      </c>
      <c r="D4225" s="180"/>
      <c r="E4225" s="180">
        <v>107476</v>
      </c>
      <c r="F4225" s="180">
        <v>0</v>
      </c>
      <c r="G4225" s="180">
        <v>0</v>
      </c>
      <c r="H4225" s="180">
        <v>0</v>
      </c>
    </row>
    <row r="4226" spans="1:8" x14ac:dyDescent="0.2">
      <c r="A4226" s="180" t="s">
        <v>88</v>
      </c>
      <c r="B4226" s="180" t="s">
        <v>334</v>
      </c>
      <c r="C4226" s="180">
        <v>196826</v>
      </c>
      <c r="D4226" s="180"/>
      <c r="E4226" s="180">
        <v>10099</v>
      </c>
      <c r="F4226" s="180">
        <v>0</v>
      </c>
      <c r="G4226" s="180">
        <v>0</v>
      </c>
      <c r="H4226" s="180">
        <v>0</v>
      </c>
    </row>
    <row r="4227" spans="1:8" x14ac:dyDescent="0.2">
      <c r="A4227" s="180" t="s">
        <v>88</v>
      </c>
      <c r="B4227" s="180" t="s">
        <v>335</v>
      </c>
      <c r="C4227" s="180">
        <v>214790</v>
      </c>
      <c r="D4227" s="180"/>
      <c r="E4227" s="180"/>
      <c r="F4227" s="180"/>
      <c r="G4227" s="180"/>
      <c r="H4227" s="180"/>
    </row>
    <row r="4228" spans="1:8" x14ac:dyDescent="0.2">
      <c r="A4228" s="180" t="s">
        <v>88</v>
      </c>
      <c r="B4228" s="180" t="s">
        <v>336</v>
      </c>
      <c r="C4228" s="180">
        <v>696365</v>
      </c>
      <c r="D4228" s="180"/>
      <c r="E4228" s="180"/>
      <c r="F4228" s="180"/>
      <c r="G4228" s="180"/>
      <c r="H4228" s="180"/>
    </row>
    <row r="4229" spans="1:8" x14ac:dyDescent="0.2">
      <c r="A4229" s="180" t="s">
        <v>88</v>
      </c>
      <c r="B4229" s="180" t="s">
        <v>337</v>
      </c>
      <c r="C4229" s="180">
        <v>34200</v>
      </c>
      <c r="D4229" s="180">
        <v>2040</v>
      </c>
      <c r="E4229" s="180">
        <v>1548</v>
      </c>
      <c r="F4229" s="180"/>
      <c r="G4229" s="180"/>
      <c r="H4229" s="180"/>
    </row>
    <row r="4230" spans="1:8" x14ac:dyDescent="0.2">
      <c r="A4230" s="180" t="s">
        <v>88</v>
      </c>
      <c r="B4230" s="180" t="s">
        <v>338</v>
      </c>
      <c r="C4230" s="180"/>
      <c r="D4230" s="180"/>
      <c r="E4230" s="180"/>
      <c r="F4230" s="180"/>
      <c r="G4230" s="180"/>
      <c r="H4230" s="180"/>
    </row>
    <row r="4231" spans="1:8" x14ac:dyDescent="0.2">
      <c r="A4231" s="180" t="s">
        <v>88</v>
      </c>
      <c r="B4231" s="180" t="s">
        <v>339</v>
      </c>
      <c r="C4231" s="180"/>
      <c r="D4231" s="180">
        <v>335108</v>
      </c>
      <c r="E4231" s="180"/>
      <c r="F4231" s="180"/>
      <c r="G4231" s="180"/>
      <c r="H4231" s="180"/>
    </row>
    <row r="4232" spans="1:8" x14ac:dyDescent="0.2">
      <c r="A4232" s="180" t="s">
        <v>88</v>
      </c>
      <c r="B4232" s="180" t="s">
        <v>340</v>
      </c>
      <c r="C4232" s="180">
        <v>115000</v>
      </c>
      <c r="D4232" s="180"/>
      <c r="E4232" s="180"/>
      <c r="F4232" s="180"/>
      <c r="G4232" s="180"/>
      <c r="H4232" s="180"/>
    </row>
    <row r="4233" spans="1:8" x14ac:dyDescent="0.2">
      <c r="A4233" s="180" t="s">
        <v>88</v>
      </c>
      <c r="B4233" s="180" t="s">
        <v>341</v>
      </c>
      <c r="C4233" s="180"/>
      <c r="D4233" s="180"/>
      <c r="E4233" s="180"/>
      <c r="F4233" s="180"/>
      <c r="G4233" s="180"/>
      <c r="H4233" s="180"/>
    </row>
    <row r="4234" spans="1:8" x14ac:dyDescent="0.2">
      <c r="A4234" s="180" t="s">
        <v>88</v>
      </c>
      <c r="B4234" s="180" t="s">
        <v>342</v>
      </c>
      <c r="C4234" s="180">
        <v>5180022</v>
      </c>
      <c r="D4234" s="180"/>
      <c r="E4234" s="180"/>
      <c r="F4234" s="180"/>
      <c r="G4234" s="180"/>
      <c r="H4234" s="180"/>
    </row>
    <row r="4235" spans="1:8" x14ac:dyDescent="0.2">
      <c r="A4235" s="180" t="s">
        <v>88</v>
      </c>
      <c r="B4235" s="180" t="s">
        <v>343</v>
      </c>
      <c r="C4235" s="180">
        <v>25525</v>
      </c>
      <c r="D4235" s="180"/>
      <c r="E4235" s="180"/>
      <c r="F4235" s="180"/>
      <c r="G4235" s="180"/>
      <c r="H4235" s="180"/>
    </row>
    <row r="4236" spans="1:8" x14ac:dyDescent="0.2">
      <c r="A4236" s="180" t="s">
        <v>88</v>
      </c>
      <c r="B4236" s="180" t="s">
        <v>344</v>
      </c>
      <c r="C4236" s="180">
        <v>44000</v>
      </c>
      <c r="D4236" s="180"/>
      <c r="E4236" s="180"/>
      <c r="F4236" s="180"/>
      <c r="G4236" s="180"/>
      <c r="H4236" s="180"/>
    </row>
    <row r="4237" spans="1:8" x14ac:dyDescent="0.2">
      <c r="A4237" s="180" t="s">
        <v>88</v>
      </c>
      <c r="B4237" s="180" t="s">
        <v>475</v>
      </c>
      <c r="C4237" s="180">
        <v>17541</v>
      </c>
      <c r="D4237" s="180"/>
      <c r="E4237" s="180">
        <v>900</v>
      </c>
      <c r="F4237" s="180">
        <v>0</v>
      </c>
      <c r="G4237" s="180">
        <v>0</v>
      </c>
      <c r="H4237" s="180">
        <v>0</v>
      </c>
    </row>
    <row r="4238" spans="1:8" x14ac:dyDescent="0.2">
      <c r="A4238" s="180" t="s">
        <v>88</v>
      </c>
      <c r="B4238" s="180" t="s">
        <v>332</v>
      </c>
      <c r="C4238" s="180">
        <v>25000</v>
      </c>
      <c r="D4238" s="180"/>
      <c r="E4238" s="180"/>
      <c r="F4238" s="180"/>
      <c r="G4238" s="180"/>
      <c r="H4238" s="180"/>
    </row>
    <row r="4239" spans="1:8" x14ac:dyDescent="0.2">
      <c r="A4239" s="180" t="s">
        <v>88</v>
      </c>
      <c r="B4239" s="180" t="s">
        <v>407</v>
      </c>
      <c r="C4239" s="180">
        <v>107000</v>
      </c>
      <c r="D4239" s="180"/>
      <c r="E4239" s="180"/>
      <c r="F4239" s="180"/>
      <c r="G4239" s="180"/>
      <c r="H4239" s="180"/>
    </row>
    <row r="4240" spans="1:8" x14ac:dyDescent="0.2">
      <c r="A4240" s="180" t="s">
        <v>88</v>
      </c>
      <c r="B4240" s="180" t="s">
        <v>345</v>
      </c>
      <c r="C4240" s="180">
        <v>8759429</v>
      </c>
      <c r="D4240" s="180">
        <v>337148</v>
      </c>
      <c r="E4240" s="180">
        <v>120023</v>
      </c>
      <c r="F4240" s="180">
        <v>0</v>
      </c>
      <c r="G4240" s="180">
        <v>0</v>
      </c>
      <c r="H4240" s="180">
        <v>0</v>
      </c>
    </row>
    <row r="4241" spans="1:8" x14ac:dyDescent="0.2">
      <c r="A4241" s="180" t="s">
        <v>88</v>
      </c>
      <c r="B4241" s="180" t="s">
        <v>346</v>
      </c>
      <c r="C4241" s="180"/>
      <c r="D4241" s="180"/>
      <c r="E4241" s="180"/>
      <c r="F4241" s="180"/>
      <c r="G4241" s="180"/>
      <c r="H4241" s="180"/>
    </row>
    <row r="4242" spans="1:8" x14ac:dyDescent="0.2">
      <c r="A4242" s="180" t="s">
        <v>88</v>
      </c>
      <c r="B4242" s="180" t="s">
        <v>446</v>
      </c>
      <c r="C4242" s="180"/>
      <c r="D4242" s="180"/>
      <c r="E4242" s="180"/>
      <c r="F4242" s="180"/>
      <c r="G4242" s="180"/>
      <c r="H4242" s="180"/>
    </row>
    <row r="4243" spans="1:8" x14ac:dyDescent="0.2">
      <c r="A4243" s="180" t="s">
        <v>88</v>
      </c>
      <c r="B4243" s="180" t="s">
        <v>347</v>
      </c>
      <c r="C4243" s="180"/>
      <c r="D4243" s="180"/>
      <c r="E4243" s="180"/>
      <c r="F4243" s="180"/>
      <c r="G4243" s="180"/>
      <c r="H4243" s="180"/>
    </row>
    <row r="4244" spans="1:8" x14ac:dyDescent="0.2">
      <c r="A4244" s="180" t="s">
        <v>88</v>
      </c>
      <c r="B4244" s="180" t="s">
        <v>348</v>
      </c>
      <c r="C4244" s="180">
        <v>8759429</v>
      </c>
      <c r="D4244" s="180">
        <v>337148</v>
      </c>
      <c r="E4244" s="180">
        <v>120023</v>
      </c>
      <c r="F4244" s="180">
        <v>0</v>
      </c>
      <c r="G4244" s="180">
        <v>0</v>
      </c>
      <c r="H4244" s="180">
        <v>0</v>
      </c>
    </row>
    <row r="4245" spans="1:8" x14ac:dyDescent="0.2">
      <c r="A4245" s="180" t="s">
        <v>88</v>
      </c>
      <c r="B4245" s="180" t="s">
        <v>349</v>
      </c>
      <c r="C4245" s="180">
        <v>2228084.9400000013</v>
      </c>
      <c r="D4245" s="180">
        <v>93110.800000000047</v>
      </c>
      <c r="E4245" s="180">
        <v>193692.46999999997</v>
      </c>
      <c r="F4245" s="180">
        <v>0</v>
      </c>
      <c r="G4245" s="180">
        <v>0</v>
      </c>
      <c r="H4245" s="180">
        <v>0</v>
      </c>
    </row>
    <row r="4246" spans="1:8" x14ac:dyDescent="0.2">
      <c r="A4246" s="180" t="s">
        <v>88</v>
      </c>
      <c r="B4246" s="180" t="s">
        <v>350</v>
      </c>
      <c r="C4246" s="180">
        <v>10987513.939999999</v>
      </c>
      <c r="D4246" s="180">
        <v>430258.8000000001</v>
      </c>
      <c r="E4246" s="180">
        <v>313715.46999999997</v>
      </c>
      <c r="F4246" s="180">
        <v>0</v>
      </c>
      <c r="G4246" s="180">
        <v>0</v>
      </c>
      <c r="H4246" s="180">
        <v>0</v>
      </c>
    </row>
    <row r="4247" spans="1:8" x14ac:dyDescent="0.2">
      <c r="A4247" s="180" t="s">
        <v>88</v>
      </c>
      <c r="B4247" s="180" t="s">
        <v>376</v>
      </c>
      <c r="C4247" s="180"/>
      <c r="D4247" s="180"/>
      <c r="E4247" s="180"/>
      <c r="F4247" s="180"/>
      <c r="G4247" s="180"/>
      <c r="H4247" s="180"/>
    </row>
    <row r="4248" spans="1:8" x14ac:dyDescent="0.2">
      <c r="A4248" s="180" t="s">
        <v>88</v>
      </c>
      <c r="B4248" s="180" t="s">
        <v>377</v>
      </c>
      <c r="C4248" s="180">
        <v>6033800</v>
      </c>
      <c r="D4248" s="180">
        <v>337000</v>
      </c>
      <c r="E4248" s="180"/>
      <c r="F4248" s="180"/>
      <c r="G4248" s="180"/>
      <c r="H4248" s="180"/>
    </row>
    <row r="4249" spans="1:8" x14ac:dyDescent="0.2">
      <c r="A4249" s="180" t="s">
        <v>88</v>
      </c>
      <c r="B4249" s="180" t="s">
        <v>352</v>
      </c>
      <c r="C4249" s="180">
        <v>631756</v>
      </c>
      <c r="D4249" s="180"/>
      <c r="E4249" s="180"/>
      <c r="F4249" s="180"/>
      <c r="G4249" s="180"/>
      <c r="H4249" s="180"/>
    </row>
    <row r="4250" spans="1:8" x14ac:dyDescent="0.2">
      <c r="A4250" s="180" t="s">
        <v>88</v>
      </c>
      <c r="B4250" s="180" t="s">
        <v>353</v>
      </c>
      <c r="C4250" s="180">
        <v>462100</v>
      </c>
      <c r="D4250" s="180"/>
      <c r="E4250" s="180"/>
      <c r="F4250" s="180"/>
      <c r="G4250" s="180"/>
      <c r="H4250" s="180"/>
    </row>
    <row r="4251" spans="1:8" x14ac:dyDescent="0.2">
      <c r="A4251" s="180" t="s">
        <v>88</v>
      </c>
      <c r="B4251" s="180" t="s">
        <v>354</v>
      </c>
      <c r="C4251" s="180">
        <v>284276</v>
      </c>
      <c r="D4251" s="180"/>
      <c r="E4251" s="180">
        <v>35000</v>
      </c>
      <c r="F4251" s="180"/>
      <c r="G4251" s="180"/>
      <c r="H4251" s="180"/>
    </row>
    <row r="4252" spans="1:8" x14ac:dyDescent="0.2">
      <c r="A4252" s="180" t="s">
        <v>88</v>
      </c>
      <c r="B4252" s="180" t="s">
        <v>408</v>
      </c>
      <c r="C4252" s="180">
        <v>454241</v>
      </c>
      <c r="D4252" s="180"/>
      <c r="E4252" s="180"/>
      <c r="F4252" s="180"/>
      <c r="G4252" s="180"/>
      <c r="H4252" s="180"/>
    </row>
    <row r="4253" spans="1:8" x14ac:dyDescent="0.2">
      <c r="A4253" s="180" t="s">
        <v>88</v>
      </c>
      <c r="B4253" s="180" t="s">
        <v>423</v>
      </c>
      <c r="C4253" s="180">
        <v>161150</v>
      </c>
      <c r="D4253" s="180"/>
      <c r="E4253" s="180"/>
      <c r="F4253" s="180"/>
      <c r="G4253" s="180"/>
      <c r="H4253" s="180"/>
    </row>
    <row r="4254" spans="1:8" x14ac:dyDescent="0.2">
      <c r="A4254" s="180" t="s">
        <v>88</v>
      </c>
      <c r="B4254" s="180" t="s">
        <v>355</v>
      </c>
      <c r="C4254" s="180">
        <v>714787</v>
      </c>
      <c r="D4254" s="180"/>
      <c r="E4254" s="180">
        <v>96253</v>
      </c>
      <c r="F4254" s="180"/>
      <c r="G4254" s="180"/>
      <c r="H4254" s="180"/>
    </row>
    <row r="4255" spans="1:8" x14ac:dyDescent="0.2">
      <c r="A4255" s="180" t="s">
        <v>88</v>
      </c>
      <c r="B4255" s="180" t="s">
        <v>356</v>
      </c>
      <c r="C4255" s="180">
        <v>173150</v>
      </c>
      <c r="D4255" s="180"/>
      <c r="E4255" s="180"/>
      <c r="F4255" s="180"/>
      <c r="G4255" s="180"/>
      <c r="H4255" s="180"/>
    </row>
    <row r="4256" spans="1:8" x14ac:dyDescent="0.2">
      <c r="A4256" s="180" t="s">
        <v>88</v>
      </c>
      <c r="B4256" s="180" t="s">
        <v>409</v>
      </c>
      <c r="C4256" s="180"/>
      <c r="D4256" s="180"/>
      <c r="E4256" s="180"/>
      <c r="F4256" s="180"/>
      <c r="G4256" s="180"/>
      <c r="H4256" s="180"/>
    </row>
    <row r="4257" spans="1:8" x14ac:dyDescent="0.2">
      <c r="A4257" s="180" t="s">
        <v>88</v>
      </c>
      <c r="B4257" s="180" t="s">
        <v>378</v>
      </c>
      <c r="C4257" s="180"/>
      <c r="D4257" s="180"/>
      <c r="E4257" s="180"/>
      <c r="F4257" s="180"/>
      <c r="G4257" s="180"/>
      <c r="H4257" s="180"/>
    </row>
    <row r="4258" spans="1:8" x14ac:dyDescent="0.2">
      <c r="A4258" s="180" t="s">
        <v>88</v>
      </c>
      <c r="B4258" s="180" t="s">
        <v>360</v>
      </c>
      <c r="C4258" s="180"/>
      <c r="D4258" s="180"/>
      <c r="E4258" s="180"/>
      <c r="F4258" s="180"/>
      <c r="G4258" s="180"/>
      <c r="H4258" s="180"/>
    </row>
    <row r="4259" spans="1:8" x14ac:dyDescent="0.2">
      <c r="A4259" s="180" t="s">
        <v>88</v>
      </c>
      <c r="B4259" s="180" t="s">
        <v>379</v>
      </c>
      <c r="C4259" s="180"/>
      <c r="D4259" s="180"/>
      <c r="E4259" s="180"/>
      <c r="F4259" s="180"/>
      <c r="G4259" s="180"/>
      <c r="H4259" s="180"/>
    </row>
    <row r="4260" spans="1:8" x14ac:dyDescent="0.2">
      <c r="A4260" s="180" t="s">
        <v>88</v>
      </c>
      <c r="B4260" s="180" t="s">
        <v>362</v>
      </c>
      <c r="C4260" s="180">
        <v>374813</v>
      </c>
      <c r="D4260" s="180"/>
      <c r="E4260" s="180"/>
      <c r="F4260" s="180"/>
      <c r="G4260" s="180"/>
      <c r="H4260" s="180"/>
    </row>
    <row r="4261" spans="1:8" x14ac:dyDescent="0.2">
      <c r="A4261" s="180" t="s">
        <v>88</v>
      </c>
      <c r="B4261" s="180" t="s">
        <v>365</v>
      </c>
      <c r="C4261" s="180">
        <v>9290073</v>
      </c>
      <c r="D4261" s="180">
        <v>337000</v>
      </c>
      <c r="E4261" s="180">
        <v>131253</v>
      </c>
      <c r="F4261" s="180">
        <v>0</v>
      </c>
      <c r="G4261" s="180">
        <v>0</v>
      </c>
      <c r="H4261" s="180">
        <v>0</v>
      </c>
    </row>
    <row r="4262" spans="1:8" x14ac:dyDescent="0.2">
      <c r="A4262" s="180" t="s">
        <v>88</v>
      </c>
      <c r="B4262" s="180" t="s">
        <v>447</v>
      </c>
      <c r="C4262" s="180"/>
      <c r="D4262" s="180"/>
      <c r="E4262" s="180"/>
      <c r="F4262" s="180"/>
      <c r="G4262" s="180"/>
      <c r="H4262" s="180"/>
    </row>
    <row r="4263" spans="1:8" x14ac:dyDescent="0.2">
      <c r="A4263" s="180" t="s">
        <v>88</v>
      </c>
      <c r="B4263" s="180" t="s">
        <v>366</v>
      </c>
      <c r="C4263" s="180">
        <v>9290073</v>
      </c>
      <c r="D4263" s="180">
        <v>337000</v>
      </c>
      <c r="E4263" s="180">
        <v>131253</v>
      </c>
      <c r="F4263" s="180">
        <v>0</v>
      </c>
      <c r="G4263" s="180">
        <v>0</v>
      </c>
      <c r="H4263" s="180">
        <v>0</v>
      </c>
    </row>
    <row r="4264" spans="1:8" x14ac:dyDescent="0.2">
      <c r="A4264" s="180" t="s">
        <v>88</v>
      </c>
      <c r="B4264" s="180" t="s">
        <v>367</v>
      </c>
      <c r="C4264" s="180">
        <v>1697440.9400000011</v>
      </c>
      <c r="D4264" s="180">
        <v>93258.800000000047</v>
      </c>
      <c r="E4264" s="180">
        <v>182462.46999999997</v>
      </c>
      <c r="F4264" s="180">
        <v>0</v>
      </c>
      <c r="G4264" s="180">
        <v>0</v>
      </c>
      <c r="H4264" s="180">
        <v>0</v>
      </c>
    </row>
    <row r="4265" spans="1:8" x14ac:dyDescent="0.2">
      <c r="A4265" s="180" t="s">
        <v>88</v>
      </c>
      <c r="B4265" s="180" t="s">
        <v>368</v>
      </c>
      <c r="C4265" s="180">
        <v>10987513.939999999</v>
      </c>
      <c r="D4265" s="180">
        <v>430258.8000000001</v>
      </c>
      <c r="E4265" s="180">
        <v>313715.46999999997</v>
      </c>
      <c r="F4265" s="180">
        <v>0</v>
      </c>
      <c r="G4265" s="180">
        <v>0</v>
      </c>
      <c r="H4265" s="180">
        <v>0</v>
      </c>
    </row>
    <row r="4266" spans="1:8" x14ac:dyDescent="0.2">
      <c r="A4266" s="180" t="s">
        <v>89</v>
      </c>
      <c r="B4266" s="180" t="s">
        <v>333</v>
      </c>
      <c r="C4266" s="180">
        <v>119436792</v>
      </c>
      <c r="D4266" s="180"/>
      <c r="E4266" s="180">
        <v>13525510</v>
      </c>
      <c r="F4266" s="180">
        <v>1014413</v>
      </c>
      <c r="G4266" s="180">
        <v>0</v>
      </c>
      <c r="H4266" s="180">
        <v>0</v>
      </c>
    </row>
    <row r="4267" spans="1:8" x14ac:dyDescent="0.2">
      <c r="A4267" s="180" t="s">
        <v>89</v>
      </c>
      <c r="B4267" s="180" t="s">
        <v>334</v>
      </c>
      <c r="C4267" s="180">
        <v>3166050</v>
      </c>
      <c r="D4267" s="180"/>
      <c r="E4267" s="180">
        <v>362890</v>
      </c>
      <c r="F4267" s="180">
        <v>27215</v>
      </c>
      <c r="G4267" s="180">
        <v>0</v>
      </c>
      <c r="H4267" s="180">
        <v>0</v>
      </c>
    </row>
    <row r="4268" spans="1:8" x14ac:dyDescent="0.2">
      <c r="A4268" s="180" t="s">
        <v>89</v>
      </c>
      <c r="B4268" s="180" t="s">
        <v>335</v>
      </c>
      <c r="C4268" s="180">
        <v>0</v>
      </c>
      <c r="D4268" s="180"/>
      <c r="E4268" s="180"/>
      <c r="F4268" s="180"/>
      <c r="G4268" s="180"/>
      <c r="H4268" s="180"/>
    </row>
    <row r="4269" spans="1:8" x14ac:dyDescent="0.2">
      <c r="A4269" s="180" t="s">
        <v>89</v>
      </c>
      <c r="B4269" s="180" t="s">
        <v>336</v>
      </c>
      <c r="C4269" s="180">
        <v>8760000</v>
      </c>
      <c r="D4269" s="180"/>
      <c r="E4269" s="180"/>
      <c r="F4269" s="180"/>
      <c r="G4269" s="180"/>
      <c r="H4269" s="180"/>
    </row>
    <row r="4270" spans="1:8" x14ac:dyDescent="0.2">
      <c r="A4270" s="180" t="s">
        <v>89</v>
      </c>
      <c r="B4270" s="180" t="s">
        <v>337</v>
      </c>
      <c r="C4270" s="180">
        <v>2000000</v>
      </c>
      <c r="D4270" s="180"/>
      <c r="E4270" s="180"/>
      <c r="F4270" s="180"/>
      <c r="G4270" s="180">
        <v>90009</v>
      </c>
      <c r="H4270" s="180"/>
    </row>
    <row r="4271" spans="1:8" x14ac:dyDescent="0.2">
      <c r="A4271" s="180" t="s">
        <v>89</v>
      </c>
      <c r="B4271" s="180" t="s">
        <v>338</v>
      </c>
      <c r="C4271" s="180"/>
      <c r="D4271" s="180"/>
      <c r="E4271" s="180"/>
      <c r="F4271" s="180"/>
      <c r="G4271" s="180"/>
      <c r="H4271" s="180"/>
    </row>
    <row r="4272" spans="1:8" x14ac:dyDescent="0.2">
      <c r="A4272" s="180" t="s">
        <v>89</v>
      </c>
      <c r="B4272" s="180" t="s">
        <v>339</v>
      </c>
      <c r="C4272" s="180">
        <v>100000</v>
      </c>
      <c r="D4272" s="180">
        <v>2600000</v>
      </c>
      <c r="E4272" s="180"/>
      <c r="F4272" s="180"/>
      <c r="G4272" s="180"/>
      <c r="H4272" s="180"/>
    </row>
    <row r="4273" spans="1:8" x14ac:dyDescent="0.2">
      <c r="A4273" s="180" t="s">
        <v>89</v>
      </c>
      <c r="B4273" s="180" t="s">
        <v>340</v>
      </c>
      <c r="C4273" s="180">
        <v>13606000</v>
      </c>
      <c r="D4273" s="180"/>
      <c r="E4273" s="180"/>
      <c r="F4273" s="180">
        <v>66229</v>
      </c>
      <c r="G4273" s="180">
        <v>129991</v>
      </c>
      <c r="H4273" s="180"/>
    </row>
    <row r="4274" spans="1:8" x14ac:dyDescent="0.2">
      <c r="A4274" s="180" t="s">
        <v>89</v>
      </c>
      <c r="B4274" s="180" t="s">
        <v>341</v>
      </c>
      <c r="C4274" s="180">
        <v>710456</v>
      </c>
      <c r="D4274" s="180"/>
      <c r="E4274" s="180"/>
      <c r="F4274" s="180"/>
      <c r="G4274" s="180"/>
      <c r="H4274" s="180"/>
    </row>
    <row r="4275" spans="1:8" x14ac:dyDescent="0.2">
      <c r="A4275" s="180" t="s">
        <v>89</v>
      </c>
      <c r="B4275" s="180" t="s">
        <v>342</v>
      </c>
      <c r="C4275" s="180">
        <v>265683088</v>
      </c>
      <c r="D4275" s="180"/>
      <c r="E4275" s="180"/>
      <c r="F4275" s="180"/>
      <c r="G4275" s="180"/>
      <c r="H4275" s="180"/>
    </row>
    <row r="4276" spans="1:8" x14ac:dyDescent="0.2">
      <c r="A4276" s="180" t="s">
        <v>89</v>
      </c>
      <c r="B4276" s="180" t="s">
        <v>343</v>
      </c>
      <c r="C4276" s="180">
        <v>1404595</v>
      </c>
      <c r="D4276" s="180"/>
      <c r="E4276" s="180"/>
      <c r="F4276" s="180"/>
      <c r="G4276" s="180"/>
      <c r="H4276" s="180"/>
    </row>
    <row r="4277" spans="1:8" x14ac:dyDescent="0.2">
      <c r="A4277" s="180" t="s">
        <v>89</v>
      </c>
      <c r="B4277" s="180" t="s">
        <v>344</v>
      </c>
      <c r="C4277" s="180">
        <v>2626465</v>
      </c>
      <c r="D4277" s="180"/>
      <c r="E4277" s="180">
        <v>11451</v>
      </c>
      <c r="F4277" s="180">
        <v>985</v>
      </c>
      <c r="G4277" s="180"/>
      <c r="H4277" s="180"/>
    </row>
    <row r="4278" spans="1:8" x14ac:dyDescent="0.2">
      <c r="A4278" s="180" t="s">
        <v>89</v>
      </c>
      <c r="B4278" s="180" t="s">
        <v>475</v>
      </c>
      <c r="C4278" s="180">
        <v>5004552</v>
      </c>
      <c r="D4278" s="180"/>
      <c r="E4278" s="180">
        <v>573549</v>
      </c>
      <c r="F4278" s="180">
        <v>43016</v>
      </c>
      <c r="G4278" s="180">
        <v>0</v>
      </c>
      <c r="H4278" s="180">
        <v>0</v>
      </c>
    </row>
    <row r="4279" spans="1:8" x14ac:dyDescent="0.2">
      <c r="A4279" s="180" t="s">
        <v>89</v>
      </c>
      <c r="B4279" s="180" t="s">
        <v>332</v>
      </c>
      <c r="C4279" s="180">
        <v>13536598</v>
      </c>
      <c r="D4279" s="180"/>
      <c r="E4279" s="180"/>
      <c r="F4279" s="180"/>
      <c r="G4279" s="180"/>
      <c r="H4279" s="180"/>
    </row>
    <row r="4280" spans="1:8" x14ac:dyDescent="0.2">
      <c r="A4280" s="180" t="s">
        <v>89</v>
      </c>
      <c r="B4280" s="180" t="s">
        <v>407</v>
      </c>
      <c r="C4280" s="180">
        <v>20124240</v>
      </c>
      <c r="D4280" s="180"/>
      <c r="E4280" s="180"/>
      <c r="F4280" s="180"/>
      <c r="G4280" s="180"/>
      <c r="H4280" s="180"/>
    </row>
    <row r="4281" spans="1:8" x14ac:dyDescent="0.2">
      <c r="A4281" s="180" t="s">
        <v>89</v>
      </c>
      <c r="B4281" s="180" t="s">
        <v>345</v>
      </c>
      <c r="C4281" s="180">
        <v>456158836</v>
      </c>
      <c r="D4281" s="180">
        <v>2600000</v>
      </c>
      <c r="E4281" s="180">
        <v>14473400</v>
      </c>
      <c r="F4281" s="180">
        <v>1151858</v>
      </c>
      <c r="G4281" s="180">
        <v>220000</v>
      </c>
      <c r="H4281" s="180">
        <v>0</v>
      </c>
    </row>
    <row r="4282" spans="1:8" x14ac:dyDescent="0.2">
      <c r="A4282" s="180" t="s">
        <v>89</v>
      </c>
      <c r="B4282" s="180" t="s">
        <v>346</v>
      </c>
      <c r="C4282" s="180"/>
      <c r="D4282" s="180"/>
      <c r="E4282" s="180"/>
      <c r="F4282" s="180"/>
      <c r="G4282" s="180"/>
      <c r="H4282" s="180"/>
    </row>
    <row r="4283" spans="1:8" x14ac:dyDescent="0.2">
      <c r="A4283" s="180" t="s">
        <v>89</v>
      </c>
      <c r="B4283" s="180" t="s">
        <v>446</v>
      </c>
      <c r="C4283" s="180"/>
      <c r="D4283" s="180"/>
      <c r="E4283" s="180"/>
      <c r="F4283" s="180"/>
      <c r="G4283" s="180"/>
      <c r="H4283" s="180"/>
    </row>
    <row r="4284" spans="1:8" x14ac:dyDescent="0.2">
      <c r="A4284" s="180" t="s">
        <v>89</v>
      </c>
      <c r="B4284" s="180" t="s">
        <v>347</v>
      </c>
      <c r="C4284" s="180"/>
      <c r="D4284" s="180"/>
      <c r="E4284" s="180"/>
      <c r="F4284" s="180"/>
      <c r="G4284" s="180"/>
      <c r="H4284" s="180"/>
    </row>
    <row r="4285" spans="1:8" x14ac:dyDescent="0.2">
      <c r="A4285" s="180" t="s">
        <v>89</v>
      </c>
      <c r="B4285" s="180" t="s">
        <v>348</v>
      </c>
      <c r="C4285" s="180">
        <v>456158836</v>
      </c>
      <c r="D4285" s="180">
        <v>2600000</v>
      </c>
      <c r="E4285" s="180">
        <v>14473400</v>
      </c>
      <c r="F4285" s="180">
        <v>1151858</v>
      </c>
      <c r="G4285" s="180">
        <v>220000</v>
      </c>
      <c r="H4285" s="180">
        <v>0</v>
      </c>
    </row>
    <row r="4286" spans="1:8" x14ac:dyDescent="0.2">
      <c r="A4286" s="180" t="s">
        <v>89</v>
      </c>
      <c r="B4286" s="180" t="s">
        <v>349</v>
      </c>
      <c r="C4286" s="180">
        <v>95046831.010000035</v>
      </c>
      <c r="D4286" s="180">
        <v>1561082.38</v>
      </c>
      <c r="E4286" s="180">
        <v>2163388.4300000016</v>
      </c>
      <c r="F4286" s="180">
        <v>852994</v>
      </c>
      <c r="G4286" s="180">
        <v>2662687</v>
      </c>
      <c r="H4286" s="180">
        <v>0</v>
      </c>
    </row>
    <row r="4287" spans="1:8" x14ac:dyDescent="0.2">
      <c r="A4287" s="180" t="s">
        <v>89</v>
      </c>
      <c r="B4287" s="180" t="s">
        <v>350</v>
      </c>
      <c r="C4287" s="180">
        <v>551205667.00999999</v>
      </c>
      <c r="D4287" s="180">
        <v>4161082.38</v>
      </c>
      <c r="E4287" s="180">
        <v>16636788.430000002</v>
      </c>
      <c r="F4287" s="180">
        <v>2004852</v>
      </c>
      <c r="G4287" s="180">
        <v>2882687</v>
      </c>
      <c r="H4287" s="180">
        <v>0</v>
      </c>
    </row>
    <row r="4288" spans="1:8" x14ac:dyDescent="0.2">
      <c r="A4288" s="180" t="s">
        <v>89</v>
      </c>
      <c r="B4288" s="180" t="s">
        <v>376</v>
      </c>
      <c r="C4288" s="180"/>
      <c r="D4288" s="180"/>
      <c r="E4288" s="180"/>
      <c r="F4288" s="180"/>
      <c r="G4288" s="180"/>
      <c r="H4288" s="180"/>
    </row>
    <row r="4289" spans="1:8" x14ac:dyDescent="0.2">
      <c r="A4289" s="180" t="s">
        <v>89</v>
      </c>
      <c r="B4289" s="180" t="s">
        <v>377</v>
      </c>
      <c r="C4289" s="180">
        <v>262228000</v>
      </c>
      <c r="D4289" s="180">
        <v>2575000</v>
      </c>
      <c r="E4289" s="180">
        <v>4865976</v>
      </c>
      <c r="F4289" s="180">
        <v>855850</v>
      </c>
      <c r="G4289" s="180">
        <v>65676</v>
      </c>
      <c r="H4289" s="180"/>
    </row>
    <row r="4290" spans="1:8" x14ac:dyDescent="0.2">
      <c r="A4290" s="180" t="s">
        <v>89</v>
      </c>
      <c r="B4290" s="180" t="s">
        <v>352</v>
      </c>
      <c r="C4290" s="180">
        <v>26184000</v>
      </c>
      <c r="D4290" s="180"/>
      <c r="E4290" s="180">
        <v>761296</v>
      </c>
      <c r="F4290" s="180"/>
      <c r="G4290" s="180"/>
      <c r="H4290" s="180"/>
    </row>
    <row r="4291" spans="1:8" x14ac:dyDescent="0.2">
      <c r="A4291" s="180" t="s">
        <v>89</v>
      </c>
      <c r="B4291" s="180" t="s">
        <v>353</v>
      </c>
      <c r="C4291" s="180">
        <v>27553000</v>
      </c>
      <c r="D4291" s="180"/>
      <c r="E4291" s="180"/>
      <c r="F4291" s="180"/>
      <c r="G4291" s="180"/>
      <c r="H4291" s="180"/>
    </row>
    <row r="4292" spans="1:8" x14ac:dyDescent="0.2">
      <c r="A4292" s="180" t="s">
        <v>89</v>
      </c>
      <c r="B4292" s="180" t="s">
        <v>354</v>
      </c>
      <c r="C4292" s="180">
        <v>7845000</v>
      </c>
      <c r="D4292" s="180"/>
      <c r="E4292" s="180">
        <v>1481644</v>
      </c>
      <c r="F4292" s="180"/>
      <c r="G4292" s="180"/>
      <c r="H4292" s="180"/>
    </row>
    <row r="4293" spans="1:8" x14ac:dyDescent="0.2">
      <c r="A4293" s="180" t="s">
        <v>89</v>
      </c>
      <c r="B4293" s="180" t="s">
        <v>408</v>
      </c>
      <c r="C4293" s="180">
        <v>25070000</v>
      </c>
      <c r="D4293" s="180"/>
      <c r="E4293" s="180">
        <v>249729</v>
      </c>
      <c r="F4293" s="180"/>
      <c r="G4293" s="180"/>
      <c r="H4293" s="180"/>
    </row>
    <row r="4294" spans="1:8" x14ac:dyDescent="0.2">
      <c r="A4294" s="180" t="s">
        <v>89</v>
      </c>
      <c r="B4294" s="180" t="s">
        <v>423</v>
      </c>
      <c r="C4294" s="180">
        <v>17750000</v>
      </c>
      <c r="D4294" s="180"/>
      <c r="E4294" s="180"/>
      <c r="F4294" s="180"/>
      <c r="G4294" s="180"/>
      <c r="H4294" s="180"/>
    </row>
    <row r="4295" spans="1:8" x14ac:dyDescent="0.2">
      <c r="A4295" s="180" t="s">
        <v>89</v>
      </c>
      <c r="B4295" s="180" t="s">
        <v>355</v>
      </c>
      <c r="C4295" s="180">
        <v>36410000</v>
      </c>
      <c r="D4295" s="180"/>
      <c r="E4295" s="180">
        <v>2815884</v>
      </c>
      <c r="F4295" s="180"/>
      <c r="G4295" s="180">
        <v>171454</v>
      </c>
      <c r="H4295" s="180"/>
    </row>
    <row r="4296" spans="1:8" x14ac:dyDescent="0.2">
      <c r="A4296" s="180" t="s">
        <v>89</v>
      </c>
      <c r="B4296" s="180" t="s">
        <v>356</v>
      </c>
      <c r="C4296" s="180">
        <v>12108000</v>
      </c>
      <c r="D4296" s="180"/>
      <c r="E4296" s="180">
        <v>2604873</v>
      </c>
      <c r="F4296" s="180"/>
      <c r="G4296" s="180"/>
      <c r="H4296" s="180"/>
    </row>
    <row r="4297" spans="1:8" x14ac:dyDescent="0.2">
      <c r="A4297" s="180" t="s">
        <v>89</v>
      </c>
      <c r="B4297" s="180" t="s">
        <v>409</v>
      </c>
      <c r="C4297" s="180"/>
      <c r="D4297" s="180"/>
      <c r="E4297" s="180"/>
      <c r="F4297" s="180"/>
      <c r="G4297" s="180"/>
      <c r="H4297" s="180"/>
    </row>
    <row r="4298" spans="1:8" x14ac:dyDescent="0.2">
      <c r="A4298" s="180" t="s">
        <v>89</v>
      </c>
      <c r="B4298" s="180" t="s">
        <v>378</v>
      </c>
      <c r="C4298" s="180">
        <v>1284000</v>
      </c>
      <c r="D4298" s="180"/>
      <c r="E4298" s="180">
        <v>1283719</v>
      </c>
      <c r="F4298" s="180">
        <v>280000</v>
      </c>
      <c r="G4298" s="180"/>
      <c r="H4298" s="180"/>
    </row>
    <row r="4299" spans="1:8" x14ac:dyDescent="0.2">
      <c r="A4299" s="180" t="s">
        <v>89</v>
      </c>
      <c r="B4299" s="180" t="s">
        <v>360</v>
      </c>
      <c r="C4299" s="180"/>
      <c r="D4299" s="180"/>
      <c r="E4299" s="180"/>
      <c r="F4299" s="180">
        <v>285000</v>
      </c>
      <c r="G4299" s="180"/>
      <c r="H4299" s="180"/>
    </row>
    <row r="4300" spans="1:8" x14ac:dyDescent="0.2">
      <c r="A4300" s="180" t="s">
        <v>89</v>
      </c>
      <c r="B4300" s="180" t="s">
        <v>379</v>
      </c>
      <c r="C4300" s="180"/>
      <c r="D4300" s="180"/>
      <c r="E4300" s="180"/>
      <c r="F4300" s="180"/>
      <c r="G4300" s="180"/>
      <c r="H4300" s="180"/>
    </row>
    <row r="4301" spans="1:8" x14ac:dyDescent="0.2">
      <c r="A4301" s="180" t="s">
        <v>89</v>
      </c>
      <c r="B4301" s="180" t="s">
        <v>362</v>
      </c>
      <c r="C4301" s="180">
        <v>16116365</v>
      </c>
      <c r="D4301" s="180"/>
      <c r="E4301" s="180"/>
      <c r="F4301" s="180"/>
      <c r="G4301" s="180"/>
      <c r="H4301" s="180"/>
    </row>
    <row r="4302" spans="1:8" x14ac:dyDescent="0.2">
      <c r="A4302" s="180" t="s">
        <v>89</v>
      </c>
      <c r="B4302" s="180" t="s">
        <v>365</v>
      </c>
      <c r="C4302" s="180">
        <v>432548365</v>
      </c>
      <c r="D4302" s="180">
        <v>2575000</v>
      </c>
      <c r="E4302" s="180">
        <v>14063121</v>
      </c>
      <c r="F4302" s="180">
        <v>1420850</v>
      </c>
      <c r="G4302" s="180">
        <v>237130</v>
      </c>
      <c r="H4302" s="180">
        <v>0</v>
      </c>
    </row>
    <row r="4303" spans="1:8" x14ac:dyDescent="0.2">
      <c r="A4303" s="180" t="s">
        <v>89</v>
      </c>
      <c r="B4303" s="180" t="s">
        <v>447</v>
      </c>
      <c r="C4303" s="180"/>
      <c r="D4303" s="180"/>
      <c r="E4303" s="180"/>
      <c r="F4303" s="180"/>
      <c r="G4303" s="180"/>
      <c r="H4303" s="180"/>
    </row>
    <row r="4304" spans="1:8" x14ac:dyDescent="0.2">
      <c r="A4304" s="180" t="s">
        <v>89</v>
      </c>
      <c r="B4304" s="180" t="s">
        <v>366</v>
      </c>
      <c r="C4304" s="180">
        <v>432548365</v>
      </c>
      <c r="D4304" s="180">
        <v>2575000</v>
      </c>
      <c r="E4304" s="180">
        <v>14063121</v>
      </c>
      <c r="F4304" s="180">
        <v>1420850</v>
      </c>
      <c r="G4304" s="180">
        <v>237130</v>
      </c>
      <c r="H4304" s="180">
        <v>0</v>
      </c>
    </row>
    <row r="4305" spans="1:8" x14ac:dyDescent="0.2">
      <c r="A4305" s="180" t="s">
        <v>89</v>
      </c>
      <c r="B4305" s="180" t="s">
        <v>367</v>
      </c>
      <c r="C4305" s="180">
        <v>118657302.01000001</v>
      </c>
      <c r="D4305" s="180">
        <v>1586082.38</v>
      </c>
      <c r="E4305" s="180">
        <v>2573667.4300000016</v>
      </c>
      <c r="F4305" s="180">
        <v>584002</v>
      </c>
      <c r="G4305" s="180">
        <v>2645557</v>
      </c>
      <c r="H4305" s="180">
        <v>0</v>
      </c>
    </row>
    <row r="4306" spans="1:8" x14ac:dyDescent="0.2">
      <c r="A4306" s="180" t="s">
        <v>89</v>
      </c>
      <c r="B4306" s="180" t="s">
        <v>368</v>
      </c>
      <c r="C4306" s="180">
        <v>551205667.00999999</v>
      </c>
      <c r="D4306" s="180">
        <v>4161082.38</v>
      </c>
      <c r="E4306" s="180">
        <v>16636788.430000002</v>
      </c>
      <c r="F4306" s="180">
        <v>2004852</v>
      </c>
      <c r="G4306" s="180">
        <v>2882687</v>
      </c>
      <c r="H4306" s="180">
        <v>0</v>
      </c>
    </row>
    <row r="4307" spans="1:8" x14ac:dyDescent="0.2">
      <c r="A4307" s="180" t="s">
        <v>90</v>
      </c>
      <c r="B4307" s="180" t="s">
        <v>333</v>
      </c>
      <c r="C4307" s="180">
        <v>471036</v>
      </c>
      <c r="D4307" s="180"/>
      <c r="E4307" s="180">
        <v>174885</v>
      </c>
      <c r="F4307" s="180">
        <v>0</v>
      </c>
      <c r="G4307" s="180">
        <v>0</v>
      </c>
      <c r="H4307" s="180">
        <v>0</v>
      </c>
    </row>
    <row r="4308" spans="1:8" x14ac:dyDescent="0.2">
      <c r="A4308" s="180" t="s">
        <v>90</v>
      </c>
      <c r="B4308" s="180" t="s">
        <v>334</v>
      </c>
      <c r="C4308" s="180">
        <v>13775</v>
      </c>
      <c r="D4308" s="180"/>
      <c r="E4308" s="180">
        <v>5115</v>
      </c>
      <c r="F4308" s="180">
        <v>0</v>
      </c>
      <c r="G4308" s="180">
        <v>0</v>
      </c>
      <c r="H4308" s="180">
        <v>0</v>
      </c>
    </row>
    <row r="4309" spans="1:8" x14ac:dyDescent="0.2">
      <c r="A4309" s="180" t="s">
        <v>90</v>
      </c>
      <c r="B4309" s="180" t="s">
        <v>335</v>
      </c>
      <c r="C4309" s="180">
        <v>52684</v>
      </c>
      <c r="D4309" s="180"/>
      <c r="E4309" s="180"/>
      <c r="F4309" s="180"/>
      <c r="G4309" s="180"/>
      <c r="H4309" s="180"/>
    </row>
    <row r="4310" spans="1:8" x14ac:dyDescent="0.2">
      <c r="A4310" s="180" t="s">
        <v>90</v>
      </c>
      <c r="B4310" s="180" t="s">
        <v>336</v>
      </c>
      <c r="C4310" s="180">
        <v>300000</v>
      </c>
      <c r="D4310" s="180"/>
      <c r="E4310" s="180"/>
      <c r="F4310" s="180"/>
      <c r="G4310" s="180"/>
      <c r="H4310" s="180"/>
    </row>
    <row r="4311" spans="1:8" x14ac:dyDescent="0.2">
      <c r="A4311" s="180" t="s">
        <v>90</v>
      </c>
      <c r="B4311" s="180" t="s">
        <v>337</v>
      </c>
      <c r="C4311" s="180">
        <v>4000</v>
      </c>
      <c r="D4311" s="180"/>
      <c r="E4311" s="180">
        <v>100</v>
      </c>
      <c r="F4311" s="180"/>
      <c r="G4311" s="180"/>
      <c r="H4311" s="180"/>
    </row>
    <row r="4312" spans="1:8" x14ac:dyDescent="0.2">
      <c r="A4312" s="180" t="s">
        <v>90</v>
      </c>
      <c r="B4312" s="180" t="s">
        <v>338</v>
      </c>
      <c r="C4312" s="180"/>
      <c r="D4312" s="180"/>
      <c r="E4312" s="180"/>
      <c r="F4312" s="180"/>
      <c r="G4312" s="180"/>
      <c r="H4312" s="180"/>
    </row>
    <row r="4313" spans="1:8" x14ac:dyDescent="0.2">
      <c r="A4313" s="180" t="s">
        <v>90</v>
      </c>
      <c r="B4313" s="180" t="s">
        <v>339</v>
      </c>
      <c r="C4313" s="180"/>
      <c r="D4313" s="180">
        <v>65000</v>
      </c>
      <c r="E4313" s="180"/>
      <c r="F4313" s="180"/>
      <c r="G4313" s="180"/>
      <c r="H4313" s="180"/>
    </row>
    <row r="4314" spans="1:8" x14ac:dyDescent="0.2">
      <c r="A4314" s="180" t="s">
        <v>90</v>
      </c>
      <c r="B4314" s="180" t="s">
        <v>340</v>
      </c>
      <c r="C4314" s="180">
        <v>40000</v>
      </c>
      <c r="D4314" s="180"/>
      <c r="E4314" s="180">
        <v>1500</v>
      </c>
      <c r="F4314" s="180"/>
      <c r="G4314" s="180"/>
      <c r="H4314" s="180"/>
    </row>
    <row r="4315" spans="1:8" x14ac:dyDescent="0.2">
      <c r="A4315" s="180" t="s">
        <v>90</v>
      </c>
      <c r="B4315" s="180" t="s">
        <v>341</v>
      </c>
      <c r="C4315" s="180"/>
      <c r="D4315" s="180"/>
      <c r="E4315" s="180"/>
      <c r="F4315" s="180"/>
      <c r="G4315" s="180"/>
      <c r="H4315" s="180"/>
    </row>
    <row r="4316" spans="1:8" x14ac:dyDescent="0.2">
      <c r="A4316" s="180" t="s">
        <v>90</v>
      </c>
      <c r="B4316" s="180" t="s">
        <v>342</v>
      </c>
      <c r="C4316" s="180">
        <v>819478</v>
      </c>
      <c r="D4316" s="180"/>
      <c r="E4316" s="180"/>
      <c r="F4316" s="180"/>
      <c r="G4316" s="180"/>
      <c r="H4316" s="180"/>
    </row>
    <row r="4317" spans="1:8" x14ac:dyDescent="0.2">
      <c r="A4317" s="180" t="s">
        <v>90</v>
      </c>
      <c r="B4317" s="180" t="s">
        <v>343</v>
      </c>
      <c r="C4317" s="180">
        <v>2406</v>
      </c>
      <c r="D4317" s="180"/>
      <c r="E4317" s="180"/>
      <c r="F4317" s="180"/>
      <c r="G4317" s="180"/>
      <c r="H4317" s="180"/>
    </row>
    <row r="4318" spans="1:8" x14ac:dyDescent="0.2">
      <c r="A4318" s="180" t="s">
        <v>90</v>
      </c>
      <c r="B4318" s="180" t="s">
        <v>344</v>
      </c>
      <c r="C4318" s="180">
        <v>35000</v>
      </c>
      <c r="D4318" s="180"/>
      <c r="E4318" s="180"/>
      <c r="F4318" s="180"/>
      <c r="G4318" s="180"/>
      <c r="H4318" s="180"/>
    </row>
    <row r="4319" spans="1:8" x14ac:dyDescent="0.2">
      <c r="A4319" s="180" t="s">
        <v>90</v>
      </c>
      <c r="B4319" s="180" t="s">
        <v>475</v>
      </c>
      <c r="C4319" s="180">
        <v>2203</v>
      </c>
      <c r="D4319" s="180"/>
      <c r="E4319" s="180">
        <v>818</v>
      </c>
      <c r="F4319" s="180">
        <v>0</v>
      </c>
      <c r="G4319" s="180">
        <v>0</v>
      </c>
      <c r="H4319" s="180">
        <v>0</v>
      </c>
    </row>
    <row r="4320" spans="1:8" x14ac:dyDescent="0.2">
      <c r="A4320" s="180" t="s">
        <v>90</v>
      </c>
      <c r="B4320" s="180" t="s">
        <v>332</v>
      </c>
      <c r="C4320" s="180">
        <v>20000</v>
      </c>
      <c r="D4320" s="180"/>
      <c r="E4320" s="180"/>
      <c r="F4320" s="180"/>
      <c r="G4320" s="180"/>
      <c r="H4320" s="180"/>
    </row>
    <row r="4321" spans="1:8" x14ac:dyDescent="0.2">
      <c r="A4321" s="180" t="s">
        <v>90</v>
      </c>
      <c r="B4321" s="180" t="s">
        <v>407</v>
      </c>
      <c r="C4321" s="180">
        <v>35000</v>
      </c>
      <c r="D4321" s="180"/>
      <c r="E4321" s="180"/>
      <c r="F4321" s="180"/>
      <c r="G4321" s="180"/>
      <c r="H4321" s="180"/>
    </row>
    <row r="4322" spans="1:8" x14ac:dyDescent="0.2">
      <c r="A4322" s="180" t="s">
        <v>90</v>
      </c>
      <c r="B4322" s="180" t="s">
        <v>345</v>
      </c>
      <c r="C4322" s="180">
        <v>1795582</v>
      </c>
      <c r="D4322" s="180">
        <v>65000</v>
      </c>
      <c r="E4322" s="180">
        <v>182418</v>
      </c>
      <c r="F4322" s="180">
        <v>0</v>
      </c>
      <c r="G4322" s="180">
        <v>0</v>
      </c>
      <c r="H4322" s="180">
        <v>0</v>
      </c>
    </row>
    <row r="4323" spans="1:8" x14ac:dyDescent="0.2">
      <c r="A4323" s="180" t="s">
        <v>90</v>
      </c>
      <c r="B4323" s="180" t="s">
        <v>346</v>
      </c>
      <c r="C4323" s="180"/>
      <c r="D4323" s="180"/>
      <c r="E4323" s="180"/>
      <c r="F4323" s="180"/>
      <c r="G4323" s="180"/>
      <c r="H4323" s="180"/>
    </row>
    <row r="4324" spans="1:8" x14ac:dyDescent="0.2">
      <c r="A4324" s="180" t="s">
        <v>90</v>
      </c>
      <c r="B4324" s="180" t="s">
        <v>446</v>
      </c>
      <c r="C4324" s="180"/>
      <c r="D4324" s="180"/>
      <c r="E4324" s="180"/>
      <c r="F4324" s="180"/>
      <c r="G4324" s="180"/>
      <c r="H4324" s="180"/>
    </row>
    <row r="4325" spans="1:8" x14ac:dyDescent="0.2">
      <c r="A4325" s="180" t="s">
        <v>90</v>
      </c>
      <c r="B4325" s="180" t="s">
        <v>347</v>
      </c>
      <c r="C4325" s="180"/>
      <c r="D4325" s="180"/>
      <c r="E4325" s="180"/>
      <c r="F4325" s="180"/>
      <c r="G4325" s="180"/>
      <c r="H4325" s="180"/>
    </row>
    <row r="4326" spans="1:8" x14ac:dyDescent="0.2">
      <c r="A4326" s="180" t="s">
        <v>90</v>
      </c>
      <c r="B4326" s="180" t="s">
        <v>348</v>
      </c>
      <c r="C4326" s="180">
        <v>1795582</v>
      </c>
      <c r="D4326" s="180">
        <v>65000</v>
      </c>
      <c r="E4326" s="180">
        <v>182418</v>
      </c>
      <c r="F4326" s="180">
        <v>0</v>
      </c>
      <c r="G4326" s="180">
        <v>0</v>
      </c>
      <c r="H4326" s="180">
        <v>0</v>
      </c>
    </row>
    <row r="4327" spans="1:8" x14ac:dyDescent="0.2">
      <c r="A4327" s="180" t="s">
        <v>90</v>
      </c>
      <c r="B4327" s="180" t="s">
        <v>349</v>
      </c>
      <c r="C4327" s="180">
        <v>156653.14999999944</v>
      </c>
      <c r="D4327" s="180">
        <v>15013.460000000019</v>
      </c>
      <c r="E4327" s="180">
        <v>590864.29</v>
      </c>
      <c r="F4327" s="180">
        <v>0</v>
      </c>
      <c r="G4327" s="180">
        <v>0</v>
      </c>
      <c r="H4327" s="180">
        <v>0</v>
      </c>
    </row>
    <row r="4328" spans="1:8" x14ac:dyDescent="0.2">
      <c r="A4328" s="180" t="s">
        <v>90</v>
      </c>
      <c r="B4328" s="180" t="s">
        <v>350</v>
      </c>
      <c r="C4328" s="180">
        <v>1952235.1499999992</v>
      </c>
      <c r="D4328" s="180">
        <v>80013.460000000021</v>
      </c>
      <c r="E4328" s="180">
        <v>773282.29</v>
      </c>
      <c r="F4328" s="180">
        <v>0</v>
      </c>
      <c r="G4328" s="180">
        <v>0</v>
      </c>
      <c r="H4328" s="180">
        <v>0</v>
      </c>
    </row>
    <row r="4329" spans="1:8" x14ac:dyDescent="0.2">
      <c r="A4329" s="180" t="s">
        <v>90</v>
      </c>
      <c r="B4329" s="180" t="s">
        <v>376</v>
      </c>
      <c r="C4329" s="180"/>
      <c r="D4329" s="180"/>
      <c r="E4329" s="180"/>
      <c r="F4329" s="180"/>
      <c r="G4329" s="180"/>
      <c r="H4329" s="180"/>
    </row>
    <row r="4330" spans="1:8" x14ac:dyDescent="0.2">
      <c r="A4330" s="180" t="s">
        <v>90</v>
      </c>
      <c r="B4330" s="180" t="s">
        <v>377</v>
      </c>
      <c r="C4330" s="180">
        <v>1270000</v>
      </c>
      <c r="D4330" s="180">
        <v>77000</v>
      </c>
      <c r="E4330" s="180"/>
      <c r="F4330" s="180"/>
      <c r="G4330" s="180"/>
      <c r="H4330" s="180"/>
    </row>
    <row r="4331" spans="1:8" x14ac:dyDescent="0.2">
      <c r="A4331" s="180" t="s">
        <v>90</v>
      </c>
      <c r="B4331" s="180" t="s">
        <v>352</v>
      </c>
      <c r="C4331" s="180">
        <v>20000</v>
      </c>
      <c r="D4331" s="180"/>
      <c r="E4331" s="180"/>
      <c r="F4331" s="180"/>
      <c r="G4331" s="180"/>
      <c r="H4331" s="180"/>
    </row>
    <row r="4332" spans="1:8" x14ac:dyDescent="0.2">
      <c r="A4332" s="180" t="s">
        <v>90</v>
      </c>
      <c r="B4332" s="180" t="s">
        <v>353</v>
      </c>
      <c r="C4332" s="180">
        <v>12500</v>
      </c>
      <c r="D4332" s="180"/>
      <c r="E4332" s="180"/>
      <c r="F4332" s="180"/>
      <c r="G4332" s="180"/>
      <c r="H4332" s="180"/>
    </row>
    <row r="4333" spans="1:8" x14ac:dyDescent="0.2">
      <c r="A4333" s="180" t="s">
        <v>90</v>
      </c>
      <c r="B4333" s="180" t="s">
        <v>354</v>
      </c>
      <c r="C4333" s="180">
        <v>106000</v>
      </c>
      <c r="D4333" s="180"/>
      <c r="E4333" s="180"/>
      <c r="F4333" s="180"/>
      <c r="G4333" s="180"/>
      <c r="H4333" s="180"/>
    </row>
    <row r="4334" spans="1:8" x14ac:dyDescent="0.2">
      <c r="A4334" s="180" t="s">
        <v>90</v>
      </c>
      <c r="B4334" s="180" t="s">
        <v>408</v>
      </c>
      <c r="C4334" s="180">
        <v>143000</v>
      </c>
      <c r="D4334" s="180"/>
      <c r="E4334" s="180"/>
      <c r="F4334" s="180"/>
      <c r="G4334" s="180"/>
      <c r="H4334" s="180"/>
    </row>
    <row r="4335" spans="1:8" x14ac:dyDescent="0.2">
      <c r="A4335" s="180" t="s">
        <v>90</v>
      </c>
      <c r="B4335" s="180" t="s">
        <v>423</v>
      </c>
      <c r="C4335" s="180">
        <v>37000</v>
      </c>
      <c r="D4335" s="180"/>
      <c r="E4335" s="180"/>
      <c r="F4335" s="180"/>
      <c r="G4335" s="180"/>
      <c r="H4335" s="180"/>
    </row>
    <row r="4336" spans="1:8" x14ac:dyDescent="0.2">
      <c r="A4336" s="180" t="s">
        <v>90</v>
      </c>
      <c r="B4336" s="180" t="s">
        <v>355</v>
      </c>
      <c r="C4336" s="180">
        <v>155000</v>
      </c>
      <c r="D4336" s="180"/>
      <c r="E4336" s="180">
        <v>60000</v>
      </c>
      <c r="F4336" s="180"/>
      <c r="G4336" s="180"/>
      <c r="H4336" s="180"/>
    </row>
    <row r="4337" spans="1:8" x14ac:dyDescent="0.2">
      <c r="A4337" s="180" t="s">
        <v>90</v>
      </c>
      <c r="B4337" s="180" t="s">
        <v>356</v>
      </c>
      <c r="C4337" s="180">
        <v>84000</v>
      </c>
      <c r="D4337" s="180">
        <v>2500</v>
      </c>
      <c r="E4337" s="180">
        <v>10000</v>
      </c>
      <c r="F4337" s="180"/>
      <c r="G4337" s="180"/>
      <c r="H4337" s="180"/>
    </row>
    <row r="4338" spans="1:8" x14ac:dyDescent="0.2">
      <c r="A4338" s="180" t="s">
        <v>90</v>
      </c>
      <c r="B4338" s="180" t="s">
        <v>409</v>
      </c>
      <c r="C4338" s="180"/>
      <c r="D4338" s="180"/>
      <c r="E4338" s="180"/>
      <c r="F4338" s="180"/>
      <c r="G4338" s="180"/>
      <c r="H4338" s="180"/>
    </row>
    <row r="4339" spans="1:8" x14ac:dyDescent="0.2">
      <c r="A4339" s="180" t="s">
        <v>90</v>
      </c>
      <c r="B4339" s="180" t="s">
        <v>378</v>
      </c>
      <c r="C4339" s="180"/>
      <c r="D4339" s="180"/>
      <c r="E4339" s="180"/>
      <c r="F4339" s="180"/>
      <c r="G4339" s="180"/>
      <c r="H4339" s="180"/>
    </row>
    <row r="4340" spans="1:8" x14ac:dyDescent="0.2">
      <c r="A4340" s="180" t="s">
        <v>90</v>
      </c>
      <c r="B4340" s="180" t="s">
        <v>360</v>
      </c>
      <c r="C4340" s="180"/>
      <c r="D4340" s="180"/>
      <c r="E4340" s="180"/>
      <c r="F4340" s="180"/>
      <c r="G4340" s="180"/>
      <c r="H4340" s="180"/>
    </row>
    <row r="4341" spans="1:8" x14ac:dyDescent="0.2">
      <c r="A4341" s="180" t="s">
        <v>90</v>
      </c>
      <c r="B4341" s="180" t="s">
        <v>379</v>
      </c>
      <c r="C4341" s="180"/>
      <c r="D4341" s="180"/>
      <c r="E4341" s="180"/>
      <c r="F4341" s="180"/>
      <c r="G4341" s="180"/>
      <c r="H4341" s="180"/>
    </row>
    <row r="4342" spans="1:8" x14ac:dyDescent="0.2">
      <c r="A4342" s="180" t="s">
        <v>90</v>
      </c>
      <c r="B4342" s="180" t="s">
        <v>362</v>
      </c>
      <c r="C4342" s="180">
        <v>49436</v>
      </c>
      <c r="D4342" s="180"/>
      <c r="E4342" s="180"/>
      <c r="F4342" s="180"/>
      <c r="G4342" s="180"/>
      <c r="H4342" s="180"/>
    </row>
    <row r="4343" spans="1:8" x14ac:dyDescent="0.2">
      <c r="A4343" s="180" t="s">
        <v>90</v>
      </c>
      <c r="B4343" s="180" t="s">
        <v>365</v>
      </c>
      <c r="C4343" s="180">
        <v>1876936</v>
      </c>
      <c r="D4343" s="180">
        <v>79500</v>
      </c>
      <c r="E4343" s="180">
        <v>70000</v>
      </c>
      <c r="F4343" s="180">
        <v>0</v>
      </c>
      <c r="G4343" s="180">
        <v>0</v>
      </c>
      <c r="H4343" s="180">
        <v>0</v>
      </c>
    </row>
    <row r="4344" spans="1:8" x14ac:dyDescent="0.2">
      <c r="A4344" s="180" t="s">
        <v>90</v>
      </c>
      <c r="B4344" s="180" t="s">
        <v>447</v>
      </c>
      <c r="C4344" s="180"/>
      <c r="D4344" s="180"/>
      <c r="E4344" s="180"/>
      <c r="F4344" s="180"/>
      <c r="G4344" s="180"/>
      <c r="H4344" s="180"/>
    </row>
    <row r="4345" spans="1:8" x14ac:dyDescent="0.2">
      <c r="A4345" s="180" t="s">
        <v>90</v>
      </c>
      <c r="B4345" s="180" t="s">
        <v>366</v>
      </c>
      <c r="C4345" s="180">
        <v>1876936</v>
      </c>
      <c r="D4345" s="180">
        <v>79500</v>
      </c>
      <c r="E4345" s="180">
        <v>70000</v>
      </c>
      <c r="F4345" s="180">
        <v>0</v>
      </c>
      <c r="G4345" s="180">
        <v>0</v>
      </c>
      <c r="H4345" s="180">
        <v>0</v>
      </c>
    </row>
    <row r="4346" spans="1:8" x14ac:dyDescent="0.2">
      <c r="A4346" s="180" t="s">
        <v>90</v>
      </c>
      <c r="B4346" s="180" t="s">
        <v>367</v>
      </c>
      <c r="C4346" s="180">
        <v>75299.149999999441</v>
      </c>
      <c r="D4346" s="180">
        <v>513.46000000002095</v>
      </c>
      <c r="E4346" s="180">
        <v>703282.29</v>
      </c>
      <c r="F4346" s="180">
        <v>0</v>
      </c>
      <c r="G4346" s="180">
        <v>0</v>
      </c>
      <c r="H4346" s="180">
        <v>0</v>
      </c>
    </row>
    <row r="4347" spans="1:8" x14ac:dyDescent="0.2">
      <c r="A4347" s="180" t="s">
        <v>90</v>
      </c>
      <c r="B4347" s="180" t="s">
        <v>368</v>
      </c>
      <c r="C4347" s="180">
        <v>1952235.1499999992</v>
      </c>
      <c r="D4347" s="180">
        <v>80013.460000000021</v>
      </c>
      <c r="E4347" s="180">
        <v>773282.29</v>
      </c>
      <c r="F4347" s="180">
        <v>0</v>
      </c>
      <c r="G4347" s="180">
        <v>0</v>
      </c>
      <c r="H4347" s="180">
        <v>0</v>
      </c>
    </row>
    <row r="4348" spans="1:8" x14ac:dyDescent="0.2">
      <c r="A4348" s="180" t="s">
        <v>91</v>
      </c>
      <c r="B4348" s="180" t="s">
        <v>333</v>
      </c>
      <c r="C4348" s="180">
        <v>2551378</v>
      </c>
      <c r="D4348" s="180"/>
      <c r="E4348" s="180">
        <v>248766</v>
      </c>
      <c r="F4348" s="180">
        <v>0</v>
      </c>
      <c r="G4348" s="180">
        <v>0</v>
      </c>
      <c r="H4348" s="180">
        <v>0</v>
      </c>
    </row>
    <row r="4349" spans="1:8" x14ac:dyDescent="0.2">
      <c r="A4349" s="180" t="s">
        <v>91</v>
      </c>
      <c r="B4349" s="180" t="s">
        <v>334</v>
      </c>
      <c r="C4349" s="180">
        <v>115085</v>
      </c>
      <c r="D4349" s="180"/>
      <c r="E4349" s="180">
        <v>11234</v>
      </c>
      <c r="F4349" s="180">
        <v>0</v>
      </c>
      <c r="G4349" s="180">
        <v>0</v>
      </c>
      <c r="H4349" s="180">
        <v>0</v>
      </c>
    </row>
    <row r="4350" spans="1:8" x14ac:dyDescent="0.2">
      <c r="A4350" s="180" t="s">
        <v>91</v>
      </c>
      <c r="B4350" s="180" t="s">
        <v>335</v>
      </c>
      <c r="C4350" s="180">
        <v>422893</v>
      </c>
      <c r="D4350" s="180"/>
      <c r="E4350" s="180"/>
      <c r="F4350" s="180"/>
      <c r="G4350" s="180"/>
      <c r="H4350" s="180"/>
    </row>
    <row r="4351" spans="1:8" x14ac:dyDescent="0.2">
      <c r="A4351" s="180" t="s">
        <v>91</v>
      </c>
      <c r="B4351" s="180" t="s">
        <v>336</v>
      </c>
      <c r="C4351" s="180">
        <v>390000</v>
      </c>
      <c r="D4351" s="180"/>
      <c r="E4351" s="180"/>
      <c r="F4351" s="180"/>
      <c r="G4351" s="180"/>
      <c r="H4351" s="180"/>
    </row>
    <row r="4352" spans="1:8" x14ac:dyDescent="0.2">
      <c r="A4352" s="180" t="s">
        <v>91</v>
      </c>
      <c r="B4352" s="180" t="s">
        <v>337</v>
      </c>
      <c r="C4352" s="180">
        <v>47000</v>
      </c>
      <c r="D4352" s="180">
        <v>1000</v>
      </c>
      <c r="E4352" s="180">
        <v>1000</v>
      </c>
      <c r="F4352" s="180"/>
      <c r="G4352" s="180"/>
      <c r="H4352" s="180"/>
    </row>
    <row r="4353" spans="1:8" x14ac:dyDescent="0.2">
      <c r="A4353" s="180" t="s">
        <v>91</v>
      </c>
      <c r="B4353" s="180" t="s">
        <v>338</v>
      </c>
      <c r="C4353" s="180"/>
      <c r="D4353" s="180"/>
      <c r="E4353" s="180"/>
      <c r="F4353" s="180"/>
      <c r="G4353" s="180"/>
      <c r="H4353" s="180"/>
    </row>
    <row r="4354" spans="1:8" x14ac:dyDescent="0.2">
      <c r="A4354" s="180" t="s">
        <v>91</v>
      </c>
      <c r="B4354" s="180" t="s">
        <v>339</v>
      </c>
      <c r="C4354" s="180">
        <v>2500</v>
      </c>
      <c r="D4354" s="180">
        <v>480000</v>
      </c>
      <c r="E4354" s="180"/>
      <c r="F4354" s="180"/>
      <c r="G4354" s="180"/>
      <c r="H4354" s="180"/>
    </row>
    <row r="4355" spans="1:8" x14ac:dyDescent="0.2">
      <c r="A4355" s="180" t="s">
        <v>91</v>
      </c>
      <c r="B4355" s="180" t="s">
        <v>340</v>
      </c>
      <c r="C4355" s="180">
        <v>275000</v>
      </c>
      <c r="D4355" s="180">
        <v>15000</v>
      </c>
      <c r="E4355" s="180">
        <v>500</v>
      </c>
      <c r="F4355" s="180"/>
      <c r="G4355" s="180"/>
      <c r="H4355" s="180"/>
    </row>
    <row r="4356" spans="1:8" x14ac:dyDescent="0.2">
      <c r="A4356" s="180" t="s">
        <v>91</v>
      </c>
      <c r="B4356" s="180" t="s">
        <v>341</v>
      </c>
      <c r="C4356" s="180">
        <v>0</v>
      </c>
      <c r="D4356" s="180"/>
      <c r="E4356" s="180">
        <v>2000</v>
      </c>
      <c r="F4356" s="180"/>
      <c r="G4356" s="180"/>
      <c r="H4356" s="180"/>
    </row>
    <row r="4357" spans="1:8" x14ac:dyDescent="0.2">
      <c r="A4357" s="180" t="s">
        <v>91</v>
      </c>
      <c r="B4357" s="180" t="s">
        <v>342</v>
      </c>
      <c r="C4357" s="180">
        <v>6049838</v>
      </c>
      <c r="D4357" s="180"/>
      <c r="E4357" s="180"/>
      <c r="F4357" s="180"/>
      <c r="G4357" s="180"/>
      <c r="H4357" s="180"/>
    </row>
    <row r="4358" spans="1:8" x14ac:dyDescent="0.2">
      <c r="A4358" s="180" t="s">
        <v>91</v>
      </c>
      <c r="B4358" s="180" t="s">
        <v>343</v>
      </c>
      <c r="C4358" s="180">
        <v>26941</v>
      </c>
      <c r="D4358" s="180"/>
      <c r="E4358" s="180"/>
      <c r="F4358" s="180"/>
      <c r="G4358" s="180"/>
      <c r="H4358" s="180"/>
    </row>
    <row r="4359" spans="1:8" x14ac:dyDescent="0.2">
      <c r="A4359" s="180" t="s">
        <v>91</v>
      </c>
      <c r="B4359" s="180" t="s">
        <v>344</v>
      </c>
      <c r="C4359" s="180">
        <v>35000</v>
      </c>
      <c r="D4359" s="180"/>
      <c r="E4359" s="180"/>
      <c r="F4359" s="180"/>
      <c r="G4359" s="180"/>
      <c r="H4359" s="180"/>
    </row>
    <row r="4360" spans="1:8" x14ac:dyDescent="0.2">
      <c r="A4360" s="180" t="s">
        <v>91</v>
      </c>
      <c r="B4360" s="180" t="s">
        <v>475</v>
      </c>
      <c r="C4360" s="180">
        <v>26416</v>
      </c>
      <c r="D4360" s="180"/>
      <c r="E4360" s="180">
        <v>2579</v>
      </c>
      <c r="F4360" s="180">
        <v>0</v>
      </c>
      <c r="G4360" s="180">
        <v>0</v>
      </c>
      <c r="H4360" s="180">
        <v>0</v>
      </c>
    </row>
    <row r="4361" spans="1:8" x14ac:dyDescent="0.2">
      <c r="A4361" s="180" t="s">
        <v>91</v>
      </c>
      <c r="B4361" s="180" t="s">
        <v>332</v>
      </c>
      <c r="C4361" s="180">
        <v>75000</v>
      </c>
      <c r="D4361" s="180"/>
      <c r="E4361" s="180"/>
      <c r="F4361" s="180"/>
      <c r="G4361" s="180"/>
      <c r="H4361" s="180"/>
    </row>
    <row r="4362" spans="1:8" x14ac:dyDescent="0.2">
      <c r="A4362" s="180" t="s">
        <v>91</v>
      </c>
      <c r="B4362" s="180" t="s">
        <v>407</v>
      </c>
      <c r="C4362" s="180">
        <v>300000</v>
      </c>
      <c r="D4362" s="180"/>
      <c r="E4362" s="180"/>
      <c r="F4362" s="180"/>
      <c r="G4362" s="180"/>
      <c r="H4362" s="180"/>
    </row>
    <row r="4363" spans="1:8" x14ac:dyDescent="0.2">
      <c r="A4363" s="180" t="s">
        <v>91</v>
      </c>
      <c r="B4363" s="180" t="s">
        <v>345</v>
      </c>
      <c r="C4363" s="180">
        <v>10317051</v>
      </c>
      <c r="D4363" s="180">
        <v>496000</v>
      </c>
      <c r="E4363" s="180">
        <v>266079</v>
      </c>
      <c r="F4363" s="180">
        <v>0</v>
      </c>
      <c r="G4363" s="180">
        <v>0</v>
      </c>
      <c r="H4363" s="180">
        <v>0</v>
      </c>
    </row>
    <row r="4364" spans="1:8" x14ac:dyDescent="0.2">
      <c r="A4364" s="180" t="s">
        <v>91</v>
      </c>
      <c r="B4364" s="180" t="s">
        <v>346</v>
      </c>
      <c r="C4364" s="180"/>
      <c r="D4364" s="180"/>
      <c r="E4364" s="180"/>
      <c r="F4364" s="180"/>
      <c r="G4364" s="180"/>
      <c r="H4364" s="180"/>
    </row>
    <row r="4365" spans="1:8" x14ac:dyDescent="0.2">
      <c r="A4365" s="180" t="s">
        <v>91</v>
      </c>
      <c r="B4365" s="180" t="s">
        <v>446</v>
      </c>
      <c r="C4365" s="180"/>
      <c r="D4365" s="180"/>
      <c r="E4365" s="180"/>
      <c r="F4365" s="180"/>
      <c r="G4365" s="180"/>
      <c r="H4365" s="180"/>
    </row>
    <row r="4366" spans="1:8" x14ac:dyDescent="0.2">
      <c r="A4366" s="180" t="s">
        <v>91</v>
      </c>
      <c r="B4366" s="180" t="s">
        <v>347</v>
      </c>
      <c r="C4366" s="180">
        <v>1000</v>
      </c>
      <c r="D4366" s="180"/>
      <c r="E4366" s="180"/>
      <c r="F4366" s="180"/>
      <c r="G4366" s="180"/>
      <c r="H4366" s="180"/>
    </row>
    <row r="4367" spans="1:8" x14ac:dyDescent="0.2">
      <c r="A4367" s="180" t="s">
        <v>91</v>
      </c>
      <c r="B4367" s="180" t="s">
        <v>348</v>
      </c>
      <c r="C4367" s="180">
        <v>10318051</v>
      </c>
      <c r="D4367" s="180">
        <v>496000</v>
      </c>
      <c r="E4367" s="180">
        <v>266079</v>
      </c>
      <c r="F4367" s="180">
        <v>0</v>
      </c>
      <c r="G4367" s="180">
        <v>0</v>
      </c>
      <c r="H4367" s="180">
        <v>0</v>
      </c>
    </row>
    <row r="4368" spans="1:8" x14ac:dyDescent="0.2">
      <c r="A4368" s="180" t="s">
        <v>91</v>
      </c>
      <c r="B4368" s="180" t="s">
        <v>349</v>
      </c>
      <c r="C4368" s="180">
        <v>2283993.959999999</v>
      </c>
      <c r="D4368" s="180">
        <v>112293.10000000008</v>
      </c>
      <c r="E4368" s="180">
        <v>142204.13</v>
      </c>
      <c r="F4368" s="180">
        <v>0</v>
      </c>
      <c r="G4368" s="180">
        <v>0</v>
      </c>
      <c r="H4368" s="180">
        <v>0</v>
      </c>
    </row>
    <row r="4369" spans="1:8" x14ac:dyDescent="0.2">
      <c r="A4369" s="180" t="s">
        <v>91</v>
      </c>
      <c r="B4369" s="180" t="s">
        <v>350</v>
      </c>
      <c r="C4369" s="180">
        <v>12602044.960000001</v>
      </c>
      <c r="D4369" s="180">
        <v>608293.10000000009</v>
      </c>
      <c r="E4369" s="180">
        <v>408283.13</v>
      </c>
      <c r="F4369" s="180">
        <v>0</v>
      </c>
      <c r="G4369" s="180">
        <v>0</v>
      </c>
      <c r="H4369" s="180">
        <v>0</v>
      </c>
    </row>
    <row r="4370" spans="1:8" x14ac:dyDescent="0.2">
      <c r="A4370" s="180" t="s">
        <v>91</v>
      </c>
      <c r="B4370" s="180" t="s">
        <v>376</v>
      </c>
      <c r="C4370" s="180"/>
      <c r="D4370" s="180"/>
      <c r="E4370" s="180"/>
      <c r="F4370" s="180"/>
      <c r="G4370" s="180"/>
      <c r="H4370" s="180"/>
    </row>
    <row r="4371" spans="1:8" x14ac:dyDescent="0.2">
      <c r="A4371" s="180" t="s">
        <v>91</v>
      </c>
      <c r="B4371" s="180" t="s">
        <v>377</v>
      </c>
      <c r="C4371" s="180">
        <v>7304023</v>
      </c>
      <c r="D4371" s="180">
        <v>490000</v>
      </c>
      <c r="E4371" s="180">
        <v>85000</v>
      </c>
      <c r="F4371" s="180"/>
      <c r="G4371" s="180"/>
      <c r="H4371" s="180"/>
    </row>
    <row r="4372" spans="1:8" x14ac:dyDescent="0.2">
      <c r="A4372" s="180" t="s">
        <v>91</v>
      </c>
      <c r="B4372" s="180" t="s">
        <v>352</v>
      </c>
      <c r="C4372" s="180">
        <v>180000</v>
      </c>
      <c r="D4372" s="180"/>
      <c r="E4372" s="180"/>
      <c r="F4372" s="180"/>
      <c r="G4372" s="180"/>
      <c r="H4372" s="180"/>
    </row>
    <row r="4373" spans="1:8" x14ac:dyDescent="0.2">
      <c r="A4373" s="180" t="s">
        <v>91</v>
      </c>
      <c r="B4373" s="180" t="s">
        <v>353</v>
      </c>
      <c r="C4373" s="180">
        <v>660000</v>
      </c>
      <c r="D4373" s="180"/>
      <c r="E4373" s="180"/>
      <c r="F4373" s="180"/>
      <c r="G4373" s="180"/>
      <c r="H4373" s="180"/>
    </row>
    <row r="4374" spans="1:8" x14ac:dyDescent="0.2">
      <c r="A4374" s="180" t="s">
        <v>91</v>
      </c>
      <c r="B4374" s="180" t="s">
        <v>354</v>
      </c>
      <c r="C4374" s="180">
        <v>300000</v>
      </c>
      <c r="D4374" s="180"/>
      <c r="E4374" s="180">
        <v>15000</v>
      </c>
      <c r="F4374" s="180"/>
      <c r="G4374" s="180"/>
      <c r="H4374" s="180"/>
    </row>
    <row r="4375" spans="1:8" x14ac:dyDescent="0.2">
      <c r="A4375" s="180" t="s">
        <v>91</v>
      </c>
      <c r="B4375" s="180" t="s">
        <v>408</v>
      </c>
      <c r="C4375" s="180">
        <v>630000</v>
      </c>
      <c r="D4375" s="180"/>
      <c r="E4375" s="180"/>
      <c r="F4375" s="180"/>
      <c r="G4375" s="180"/>
      <c r="H4375" s="180"/>
    </row>
    <row r="4376" spans="1:8" x14ac:dyDescent="0.2">
      <c r="A4376" s="180" t="s">
        <v>91</v>
      </c>
      <c r="B4376" s="180" t="s">
        <v>423</v>
      </c>
      <c r="C4376" s="180">
        <v>220000</v>
      </c>
      <c r="D4376" s="180"/>
      <c r="E4376" s="180"/>
      <c r="F4376" s="180"/>
      <c r="G4376" s="180"/>
      <c r="H4376" s="180"/>
    </row>
    <row r="4377" spans="1:8" x14ac:dyDescent="0.2">
      <c r="A4377" s="180" t="s">
        <v>91</v>
      </c>
      <c r="B4377" s="180" t="s">
        <v>355</v>
      </c>
      <c r="C4377" s="180">
        <v>680000</v>
      </c>
      <c r="D4377" s="180"/>
      <c r="E4377" s="180">
        <v>85000</v>
      </c>
      <c r="F4377" s="180"/>
      <c r="G4377" s="180"/>
      <c r="H4377" s="180"/>
    </row>
    <row r="4378" spans="1:8" x14ac:dyDescent="0.2">
      <c r="A4378" s="180" t="s">
        <v>91</v>
      </c>
      <c r="B4378" s="180" t="s">
        <v>356</v>
      </c>
      <c r="C4378" s="180">
        <v>390000</v>
      </c>
      <c r="D4378" s="180"/>
      <c r="E4378" s="180">
        <v>45000</v>
      </c>
      <c r="F4378" s="180"/>
      <c r="G4378" s="180"/>
      <c r="H4378" s="180"/>
    </row>
    <row r="4379" spans="1:8" x14ac:dyDescent="0.2">
      <c r="A4379" s="180" t="s">
        <v>91</v>
      </c>
      <c r="B4379" s="180" t="s">
        <v>409</v>
      </c>
      <c r="C4379" s="180"/>
      <c r="D4379" s="180"/>
      <c r="E4379" s="180"/>
      <c r="F4379" s="180"/>
      <c r="G4379" s="180"/>
      <c r="H4379" s="180"/>
    </row>
    <row r="4380" spans="1:8" x14ac:dyDescent="0.2">
      <c r="A4380" s="180" t="s">
        <v>91</v>
      </c>
      <c r="B4380" s="180" t="s">
        <v>378</v>
      </c>
      <c r="C4380" s="180"/>
      <c r="D4380" s="180"/>
      <c r="E4380" s="180">
        <v>20000</v>
      </c>
      <c r="F4380" s="180"/>
      <c r="G4380" s="180"/>
      <c r="H4380" s="180"/>
    </row>
    <row r="4381" spans="1:8" x14ac:dyDescent="0.2">
      <c r="A4381" s="180" t="s">
        <v>91</v>
      </c>
      <c r="B4381" s="180" t="s">
        <v>360</v>
      </c>
      <c r="C4381" s="180"/>
      <c r="D4381" s="180"/>
      <c r="E4381" s="180"/>
      <c r="F4381" s="180"/>
      <c r="G4381" s="180"/>
      <c r="H4381" s="180"/>
    </row>
    <row r="4382" spans="1:8" x14ac:dyDescent="0.2">
      <c r="A4382" s="180" t="s">
        <v>91</v>
      </c>
      <c r="B4382" s="180" t="s">
        <v>379</v>
      </c>
      <c r="C4382" s="180"/>
      <c r="D4382" s="180"/>
      <c r="E4382" s="180"/>
      <c r="F4382" s="180"/>
      <c r="G4382" s="180"/>
      <c r="H4382" s="180"/>
    </row>
    <row r="4383" spans="1:8" x14ac:dyDescent="0.2">
      <c r="A4383" s="180" t="s">
        <v>91</v>
      </c>
      <c r="B4383" s="180" t="s">
        <v>362</v>
      </c>
      <c r="C4383" s="180">
        <v>435977</v>
      </c>
      <c r="D4383" s="180"/>
      <c r="E4383" s="180"/>
      <c r="F4383" s="180"/>
      <c r="G4383" s="180"/>
      <c r="H4383" s="180"/>
    </row>
    <row r="4384" spans="1:8" x14ac:dyDescent="0.2">
      <c r="A4384" s="180" t="s">
        <v>91</v>
      </c>
      <c r="B4384" s="180" t="s">
        <v>365</v>
      </c>
      <c r="C4384" s="180">
        <v>10800000</v>
      </c>
      <c r="D4384" s="180">
        <v>490000</v>
      </c>
      <c r="E4384" s="180">
        <v>250000</v>
      </c>
      <c r="F4384" s="180">
        <v>0</v>
      </c>
      <c r="G4384" s="180">
        <v>0</v>
      </c>
      <c r="H4384" s="180">
        <v>0</v>
      </c>
    </row>
    <row r="4385" spans="1:8" x14ac:dyDescent="0.2">
      <c r="A4385" s="180" t="s">
        <v>91</v>
      </c>
      <c r="B4385" s="180" t="s">
        <v>447</v>
      </c>
      <c r="C4385" s="180"/>
      <c r="D4385" s="180"/>
      <c r="E4385" s="180"/>
      <c r="F4385" s="180"/>
      <c r="G4385" s="180"/>
      <c r="H4385" s="180"/>
    </row>
    <row r="4386" spans="1:8" x14ac:dyDescent="0.2">
      <c r="A4386" s="180" t="s">
        <v>91</v>
      </c>
      <c r="B4386" s="180" t="s">
        <v>366</v>
      </c>
      <c r="C4386" s="180">
        <v>10800000</v>
      </c>
      <c r="D4386" s="180">
        <v>490000</v>
      </c>
      <c r="E4386" s="180">
        <v>250000</v>
      </c>
      <c r="F4386" s="180">
        <v>0</v>
      </c>
      <c r="G4386" s="180">
        <v>0</v>
      </c>
      <c r="H4386" s="180">
        <v>0</v>
      </c>
    </row>
    <row r="4387" spans="1:8" x14ac:dyDescent="0.2">
      <c r="A4387" s="180" t="s">
        <v>91</v>
      </c>
      <c r="B4387" s="180" t="s">
        <v>367</v>
      </c>
      <c r="C4387" s="180">
        <v>1802044.959999999</v>
      </c>
      <c r="D4387" s="180">
        <v>118293.10000000008</v>
      </c>
      <c r="E4387" s="180">
        <v>158283.13</v>
      </c>
      <c r="F4387" s="180">
        <v>0</v>
      </c>
      <c r="G4387" s="180">
        <v>0</v>
      </c>
      <c r="H4387" s="180">
        <v>0</v>
      </c>
    </row>
    <row r="4388" spans="1:8" x14ac:dyDescent="0.2">
      <c r="A4388" s="180" t="s">
        <v>91</v>
      </c>
      <c r="B4388" s="180" t="s">
        <v>368</v>
      </c>
      <c r="C4388" s="180">
        <v>12602044.960000001</v>
      </c>
      <c r="D4388" s="180">
        <v>608293.10000000009</v>
      </c>
      <c r="E4388" s="180">
        <v>408283.13</v>
      </c>
      <c r="F4388" s="180">
        <v>0</v>
      </c>
      <c r="G4388" s="180">
        <v>0</v>
      </c>
      <c r="H4388" s="180">
        <v>0</v>
      </c>
    </row>
    <row r="4389" spans="1:8" x14ac:dyDescent="0.2">
      <c r="A4389" s="180" t="s">
        <v>92</v>
      </c>
      <c r="B4389" s="180" t="s">
        <v>333</v>
      </c>
      <c r="C4389" s="180">
        <v>47020654</v>
      </c>
      <c r="D4389" s="180"/>
      <c r="E4389" s="180">
        <v>3416691</v>
      </c>
      <c r="F4389" s="180">
        <v>0</v>
      </c>
      <c r="G4389" s="180">
        <v>0</v>
      </c>
      <c r="H4389" s="180">
        <v>0</v>
      </c>
    </row>
    <row r="4390" spans="1:8" x14ac:dyDescent="0.2">
      <c r="A4390" s="180" t="s">
        <v>92</v>
      </c>
      <c r="B4390" s="180" t="s">
        <v>334</v>
      </c>
      <c r="C4390" s="180">
        <v>1133634</v>
      </c>
      <c r="D4390" s="180"/>
      <c r="E4390" s="180">
        <v>83309</v>
      </c>
      <c r="F4390" s="180">
        <v>0</v>
      </c>
      <c r="G4390" s="180">
        <v>0</v>
      </c>
      <c r="H4390" s="180">
        <v>0</v>
      </c>
    </row>
    <row r="4391" spans="1:8" x14ac:dyDescent="0.2">
      <c r="A4391" s="180" t="s">
        <v>92</v>
      </c>
      <c r="B4391" s="180" t="s">
        <v>335</v>
      </c>
      <c r="C4391" s="180">
        <v>0</v>
      </c>
      <c r="D4391" s="180"/>
      <c r="E4391" s="180"/>
      <c r="F4391" s="180"/>
      <c r="G4391" s="180"/>
      <c r="H4391" s="180"/>
    </row>
    <row r="4392" spans="1:8" x14ac:dyDescent="0.2">
      <c r="A4392" s="180" t="s">
        <v>92</v>
      </c>
      <c r="B4392" s="180" t="s">
        <v>336</v>
      </c>
      <c r="C4392" s="180">
        <v>1705000</v>
      </c>
      <c r="D4392" s="180"/>
      <c r="E4392" s="180"/>
      <c r="F4392" s="180"/>
      <c r="G4392" s="180"/>
      <c r="H4392" s="180"/>
    </row>
    <row r="4393" spans="1:8" x14ac:dyDescent="0.2">
      <c r="A4393" s="180" t="s">
        <v>92</v>
      </c>
      <c r="B4393" s="180" t="s">
        <v>337</v>
      </c>
      <c r="C4393" s="180">
        <v>500000</v>
      </c>
      <c r="D4393" s="180">
        <v>31000</v>
      </c>
      <c r="E4393" s="180">
        <v>155000</v>
      </c>
      <c r="F4393" s="180"/>
      <c r="G4393" s="180"/>
      <c r="H4393" s="180"/>
    </row>
    <row r="4394" spans="1:8" x14ac:dyDescent="0.2">
      <c r="A4394" s="180" t="s">
        <v>92</v>
      </c>
      <c r="B4394" s="180" t="s">
        <v>338</v>
      </c>
      <c r="C4394" s="180"/>
      <c r="D4394" s="180"/>
      <c r="E4394" s="180"/>
      <c r="F4394" s="180"/>
      <c r="G4394" s="180"/>
      <c r="H4394" s="180"/>
    </row>
    <row r="4395" spans="1:8" x14ac:dyDescent="0.2">
      <c r="A4395" s="180" t="s">
        <v>92</v>
      </c>
      <c r="B4395" s="180" t="s">
        <v>339</v>
      </c>
      <c r="C4395" s="180">
        <v>130000</v>
      </c>
      <c r="D4395" s="180">
        <v>275000</v>
      </c>
      <c r="E4395" s="180"/>
      <c r="F4395" s="180"/>
      <c r="G4395" s="180"/>
      <c r="H4395" s="180"/>
    </row>
    <row r="4396" spans="1:8" x14ac:dyDescent="0.2">
      <c r="A4396" s="180" t="s">
        <v>92</v>
      </c>
      <c r="B4396" s="180" t="s">
        <v>340</v>
      </c>
      <c r="C4396" s="180">
        <v>1550000</v>
      </c>
      <c r="D4396" s="180">
        <v>1326000</v>
      </c>
      <c r="E4396" s="180">
        <v>35000</v>
      </c>
      <c r="F4396" s="180"/>
      <c r="G4396" s="180"/>
      <c r="H4396" s="180"/>
    </row>
    <row r="4397" spans="1:8" x14ac:dyDescent="0.2">
      <c r="A4397" s="180" t="s">
        <v>92</v>
      </c>
      <c r="B4397" s="180" t="s">
        <v>341</v>
      </c>
      <c r="C4397" s="180"/>
      <c r="D4397" s="180"/>
      <c r="E4397" s="180"/>
      <c r="F4397" s="180"/>
      <c r="G4397" s="180"/>
      <c r="H4397" s="180"/>
    </row>
    <row r="4398" spans="1:8" x14ac:dyDescent="0.2">
      <c r="A4398" s="180" t="s">
        <v>92</v>
      </c>
      <c r="B4398" s="180" t="s">
        <v>342</v>
      </c>
      <c r="C4398" s="180">
        <v>72925816</v>
      </c>
      <c r="D4398" s="180"/>
      <c r="E4398" s="180"/>
      <c r="F4398" s="180"/>
      <c r="G4398" s="180"/>
      <c r="H4398" s="180"/>
    </row>
    <row r="4399" spans="1:8" x14ac:dyDescent="0.2">
      <c r="A4399" s="180" t="s">
        <v>92</v>
      </c>
      <c r="B4399" s="180" t="s">
        <v>343</v>
      </c>
      <c r="C4399" s="180">
        <v>291710</v>
      </c>
      <c r="D4399" s="180"/>
      <c r="E4399" s="180"/>
      <c r="F4399" s="180"/>
      <c r="G4399" s="180"/>
      <c r="H4399" s="180"/>
    </row>
    <row r="4400" spans="1:8" x14ac:dyDescent="0.2">
      <c r="A4400" s="180" t="s">
        <v>92</v>
      </c>
      <c r="B4400" s="180" t="s">
        <v>344</v>
      </c>
      <c r="C4400" s="180">
        <v>857500</v>
      </c>
      <c r="D4400" s="180"/>
      <c r="E4400" s="180">
        <v>1100</v>
      </c>
      <c r="F4400" s="180"/>
      <c r="G4400" s="180"/>
      <c r="H4400" s="180"/>
    </row>
    <row r="4401" spans="1:8" x14ac:dyDescent="0.2">
      <c r="A4401" s="180" t="s">
        <v>92</v>
      </c>
      <c r="B4401" s="180" t="s">
        <v>475</v>
      </c>
      <c r="C4401" s="180">
        <v>1714362</v>
      </c>
      <c r="D4401" s="180"/>
      <c r="E4401" s="180">
        <v>125717</v>
      </c>
      <c r="F4401" s="180">
        <v>0</v>
      </c>
      <c r="G4401" s="180">
        <v>0</v>
      </c>
      <c r="H4401" s="180">
        <v>0</v>
      </c>
    </row>
    <row r="4402" spans="1:8" x14ac:dyDescent="0.2">
      <c r="A4402" s="180" t="s">
        <v>92</v>
      </c>
      <c r="B4402" s="180" t="s">
        <v>332</v>
      </c>
      <c r="C4402" s="180">
        <v>2359520</v>
      </c>
      <c r="D4402" s="180"/>
      <c r="E4402" s="180"/>
      <c r="F4402" s="180"/>
      <c r="G4402" s="180"/>
      <c r="H4402" s="180"/>
    </row>
    <row r="4403" spans="1:8" x14ac:dyDescent="0.2">
      <c r="A4403" s="180" t="s">
        <v>92</v>
      </c>
      <c r="B4403" s="180" t="s">
        <v>407</v>
      </c>
      <c r="C4403" s="180">
        <v>4670480</v>
      </c>
      <c r="D4403" s="180"/>
      <c r="E4403" s="180"/>
      <c r="F4403" s="180"/>
      <c r="G4403" s="180"/>
      <c r="H4403" s="180"/>
    </row>
    <row r="4404" spans="1:8" x14ac:dyDescent="0.2">
      <c r="A4404" s="180" t="s">
        <v>92</v>
      </c>
      <c r="B4404" s="180" t="s">
        <v>345</v>
      </c>
      <c r="C4404" s="180">
        <v>134858676</v>
      </c>
      <c r="D4404" s="180">
        <v>1632000</v>
      </c>
      <c r="E4404" s="180">
        <v>3816817</v>
      </c>
      <c r="F4404" s="180">
        <v>0</v>
      </c>
      <c r="G4404" s="180">
        <v>0</v>
      </c>
      <c r="H4404" s="180">
        <v>0</v>
      </c>
    </row>
    <row r="4405" spans="1:8" x14ac:dyDescent="0.2">
      <c r="A4405" s="180" t="s">
        <v>92</v>
      </c>
      <c r="B4405" s="180" t="s">
        <v>346</v>
      </c>
      <c r="C4405" s="180"/>
      <c r="D4405" s="180"/>
      <c r="E4405" s="180"/>
      <c r="F4405" s="180"/>
      <c r="G4405" s="180"/>
      <c r="H4405" s="180"/>
    </row>
    <row r="4406" spans="1:8" x14ac:dyDescent="0.2">
      <c r="A4406" s="180" t="s">
        <v>92</v>
      </c>
      <c r="B4406" s="180" t="s">
        <v>446</v>
      </c>
      <c r="C4406" s="180">
        <v>282500</v>
      </c>
      <c r="D4406" s="180">
        <v>0</v>
      </c>
      <c r="E4406" s="180"/>
      <c r="F4406" s="180"/>
      <c r="G4406" s="180"/>
      <c r="H4406" s="180"/>
    </row>
    <row r="4407" spans="1:8" x14ac:dyDescent="0.2">
      <c r="A4407" s="180" t="s">
        <v>92</v>
      </c>
      <c r="B4407" s="180" t="s">
        <v>347</v>
      </c>
      <c r="C4407" s="180">
        <v>70000</v>
      </c>
      <c r="D4407" s="180"/>
      <c r="E4407" s="180"/>
      <c r="F4407" s="180"/>
      <c r="G4407" s="180"/>
      <c r="H4407" s="180"/>
    </row>
    <row r="4408" spans="1:8" x14ac:dyDescent="0.2">
      <c r="A4408" s="180" t="s">
        <v>92</v>
      </c>
      <c r="B4408" s="180" t="s">
        <v>348</v>
      </c>
      <c r="C4408" s="180">
        <v>135211176</v>
      </c>
      <c r="D4408" s="180">
        <v>1632000</v>
      </c>
      <c r="E4408" s="180">
        <v>3816817</v>
      </c>
      <c r="F4408" s="180">
        <v>0</v>
      </c>
      <c r="G4408" s="180">
        <v>0</v>
      </c>
      <c r="H4408" s="180">
        <v>0</v>
      </c>
    </row>
    <row r="4409" spans="1:8" x14ac:dyDescent="0.2">
      <c r="A4409" s="180" t="s">
        <v>92</v>
      </c>
      <c r="B4409" s="180" t="s">
        <v>349</v>
      </c>
      <c r="C4409" s="180">
        <v>16541698.319999993</v>
      </c>
      <c r="D4409" s="180">
        <v>880564.92</v>
      </c>
      <c r="E4409" s="180">
        <v>6705519.0099999998</v>
      </c>
      <c r="F4409" s="180">
        <v>0</v>
      </c>
      <c r="G4409" s="180">
        <v>0</v>
      </c>
      <c r="H4409" s="180">
        <v>0</v>
      </c>
    </row>
    <row r="4410" spans="1:8" x14ac:dyDescent="0.2">
      <c r="A4410" s="180" t="s">
        <v>92</v>
      </c>
      <c r="B4410" s="180" t="s">
        <v>350</v>
      </c>
      <c r="C4410" s="180">
        <v>151752874.31999999</v>
      </c>
      <c r="D4410" s="180">
        <v>2512564.92</v>
      </c>
      <c r="E4410" s="180">
        <v>10522336.01</v>
      </c>
      <c r="F4410" s="180">
        <v>0</v>
      </c>
      <c r="G4410" s="180">
        <v>0</v>
      </c>
      <c r="H4410" s="180">
        <v>0</v>
      </c>
    </row>
    <row r="4411" spans="1:8" x14ac:dyDescent="0.2">
      <c r="A4411" s="180" t="s">
        <v>92</v>
      </c>
      <c r="B4411" s="180" t="s">
        <v>376</v>
      </c>
      <c r="C4411" s="180"/>
      <c r="D4411" s="180"/>
      <c r="E4411" s="180"/>
      <c r="F4411" s="180"/>
      <c r="G4411" s="180"/>
      <c r="H4411" s="180"/>
    </row>
    <row r="4412" spans="1:8" x14ac:dyDescent="0.2">
      <c r="A4412" s="180" t="s">
        <v>92</v>
      </c>
      <c r="B4412" s="180" t="s">
        <v>377</v>
      </c>
      <c r="C4412" s="180">
        <v>92232845</v>
      </c>
      <c r="D4412" s="180">
        <v>1624500</v>
      </c>
      <c r="E4412" s="180">
        <v>831000</v>
      </c>
      <c r="F4412" s="180"/>
      <c r="G4412" s="180"/>
      <c r="H4412" s="180"/>
    </row>
    <row r="4413" spans="1:8" x14ac:dyDescent="0.2">
      <c r="A4413" s="180" t="s">
        <v>92</v>
      </c>
      <c r="B4413" s="180" t="s">
        <v>352</v>
      </c>
      <c r="C4413" s="180">
        <v>7979000</v>
      </c>
      <c r="D4413" s="180"/>
      <c r="E4413" s="180">
        <v>174000</v>
      </c>
      <c r="F4413" s="180"/>
      <c r="G4413" s="180"/>
      <c r="H4413" s="180"/>
    </row>
    <row r="4414" spans="1:8" x14ac:dyDescent="0.2">
      <c r="A4414" s="180" t="s">
        <v>92</v>
      </c>
      <c r="B4414" s="180" t="s">
        <v>353</v>
      </c>
      <c r="C4414" s="180">
        <v>2996000</v>
      </c>
      <c r="D4414" s="180"/>
      <c r="E4414" s="180">
        <v>73000</v>
      </c>
      <c r="F4414" s="180"/>
      <c r="G4414" s="180"/>
      <c r="H4414" s="180"/>
    </row>
    <row r="4415" spans="1:8" x14ac:dyDescent="0.2">
      <c r="A4415" s="180" t="s">
        <v>92</v>
      </c>
      <c r="B4415" s="180" t="s">
        <v>354</v>
      </c>
      <c r="C4415" s="180">
        <v>1201000</v>
      </c>
      <c r="D4415" s="180"/>
      <c r="E4415" s="180">
        <v>52000</v>
      </c>
      <c r="F4415" s="180"/>
      <c r="G4415" s="180"/>
      <c r="H4415" s="180"/>
    </row>
    <row r="4416" spans="1:8" x14ac:dyDescent="0.2">
      <c r="A4416" s="180" t="s">
        <v>92</v>
      </c>
      <c r="B4416" s="180" t="s">
        <v>408</v>
      </c>
      <c r="C4416" s="180">
        <v>7153000</v>
      </c>
      <c r="D4416" s="180"/>
      <c r="E4416" s="180">
        <v>115000</v>
      </c>
      <c r="F4416" s="180"/>
      <c r="G4416" s="180"/>
      <c r="H4416" s="180"/>
    </row>
    <row r="4417" spans="1:8" x14ac:dyDescent="0.2">
      <c r="A4417" s="180" t="s">
        <v>92</v>
      </c>
      <c r="B4417" s="180" t="s">
        <v>423</v>
      </c>
      <c r="C4417" s="180">
        <v>3899000</v>
      </c>
      <c r="D4417" s="180"/>
      <c r="E4417" s="180">
        <v>99000</v>
      </c>
      <c r="F4417" s="180"/>
      <c r="G4417" s="180"/>
      <c r="H4417" s="180"/>
    </row>
    <row r="4418" spans="1:8" x14ac:dyDescent="0.2">
      <c r="A4418" s="180" t="s">
        <v>92</v>
      </c>
      <c r="B4418" s="180" t="s">
        <v>355</v>
      </c>
      <c r="C4418" s="180">
        <v>9791000</v>
      </c>
      <c r="D4418" s="180"/>
      <c r="E4418" s="180">
        <v>2082000</v>
      </c>
      <c r="F4418" s="180"/>
      <c r="G4418" s="180"/>
      <c r="H4418" s="180"/>
    </row>
    <row r="4419" spans="1:8" x14ac:dyDescent="0.2">
      <c r="A4419" s="180" t="s">
        <v>92</v>
      </c>
      <c r="B4419" s="180" t="s">
        <v>356</v>
      </c>
      <c r="C4419" s="180">
        <v>3388000</v>
      </c>
      <c r="D4419" s="180"/>
      <c r="E4419" s="180">
        <v>333000</v>
      </c>
      <c r="F4419" s="180"/>
      <c r="G4419" s="180"/>
      <c r="H4419" s="180"/>
    </row>
    <row r="4420" spans="1:8" x14ac:dyDescent="0.2">
      <c r="A4420" s="180" t="s">
        <v>92</v>
      </c>
      <c r="B4420" s="180" t="s">
        <v>409</v>
      </c>
      <c r="C4420" s="180"/>
      <c r="D4420" s="180"/>
      <c r="E4420" s="180"/>
      <c r="F4420" s="180"/>
      <c r="G4420" s="180"/>
      <c r="H4420" s="180"/>
    </row>
    <row r="4421" spans="1:8" x14ac:dyDescent="0.2">
      <c r="A4421" s="180" t="s">
        <v>92</v>
      </c>
      <c r="B4421" s="180" t="s">
        <v>378</v>
      </c>
      <c r="C4421" s="180">
        <v>2000</v>
      </c>
      <c r="D4421" s="180"/>
      <c r="E4421" s="180">
        <v>155000</v>
      </c>
      <c r="F4421" s="180"/>
      <c r="G4421" s="180"/>
      <c r="H4421" s="180"/>
    </row>
    <row r="4422" spans="1:8" x14ac:dyDescent="0.2">
      <c r="A4422" s="180" t="s">
        <v>92</v>
      </c>
      <c r="B4422" s="180" t="s">
        <v>360</v>
      </c>
      <c r="C4422" s="180"/>
      <c r="D4422" s="180"/>
      <c r="E4422" s="180"/>
      <c r="F4422" s="180"/>
      <c r="G4422" s="180"/>
      <c r="H4422" s="180"/>
    </row>
    <row r="4423" spans="1:8" x14ac:dyDescent="0.2">
      <c r="A4423" s="180" t="s">
        <v>92</v>
      </c>
      <c r="B4423" s="180" t="s">
        <v>379</v>
      </c>
      <c r="C4423" s="180"/>
      <c r="D4423" s="180"/>
      <c r="E4423" s="180"/>
      <c r="F4423" s="180"/>
      <c r="G4423" s="180"/>
      <c r="H4423" s="180"/>
    </row>
    <row r="4424" spans="1:8" x14ac:dyDescent="0.2">
      <c r="A4424" s="180" t="s">
        <v>92</v>
      </c>
      <c r="B4424" s="180" t="s">
        <v>362</v>
      </c>
      <c r="C4424" s="180">
        <v>5583155</v>
      </c>
      <c r="D4424" s="180"/>
      <c r="E4424" s="180"/>
      <c r="F4424" s="180"/>
      <c r="G4424" s="180"/>
      <c r="H4424" s="180"/>
    </row>
    <row r="4425" spans="1:8" x14ac:dyDescent="0.2">
      <c r="A4425" s="180" t="s">
        <v>92</v>
      </c>
      <c r="B4425" s="180" t="s">
        <v>365</v>
      </c>
      <c r="C4425" s="180">
        <v>134225000</v>
      </c>
      <c r="D4425" s="180">
        <v>1624500</v>
      </c>
      <c r="E4425" s="180">
        <v>3914000</v>
      </c>
      <c r="F4425" s="180">
        <v>0</v>
      </c>
      <c r="G4425" s="180">
        <v>0</v>
      </c>
      <c r="H4425" s="180">
        <v>0</v>
      </c>
    </row>
    <row r="4426" spans="1:8" x14ac:dyDescent="0.2">
      <c r="A4426" s="180" t="s">
        <v>92</v>
      </c>
      <c r="B4426" s="180" t="s">
        <v>447</v>
      </c>
      <c r="C4426" s="180"/>
      <c r="D4426" s="180">
        <v>7500</v>
      </c>
      <c r="E4426" s="180"/>
      <c r="F4426" s="180"/>
      <c r="G4426" s="180"/>
      <c r="H4426" s="180"/>
    </row>
    <row r="4427" spans="1:8" x14ac:dyDescent="0.2">
      <c r="A4427" s="180" t="s">
        <v>92</v>
      </c>
      <c r="B4427" s="180" t="s">
        <v>366</v>
      </c>
      <c r="C4427" s="180">
        <v>134225000</v>
      </c>
      <c r="D4427" s="180">
        <v>1632000</v>
      </c>
      <c r="E4427" s="180">
        <v>3914000</v>
      </c>
      <c r="F4427" s="180">
        <v>0</v>
      </c>
      <c r="G4427" s="180">
        <v>0</v>
      </c>
      <c r="H4427" s="180">
        <v>0</v>
      </c>
    </row>
    <row r="4428" spans="1:8" x14ac:dyDescent="0.2">
      <c r="A4428" s="180" t="s">
        <v>92</v>
      </c>
      <c r="B4428" s="180" t="s">
        <v>367</v>
      </c>
      <c r="C4428" s="180">
        <v>17527874.319999993</v>
      </c>
      <c r="D4428" s="180">
        <v>880564.92</v>
      </c>
      <c r="E4428" s="180">
        <v>6608336.0099999998</v>
      </c>
      <c r="F4428" s="180">
        <v>0</v>
      </c>
      <c r="G4428" s="180">
        <v>0</v>
      </c>
      <c r="H4428" s="180">
        <v>0</v>
      </c>
    </row>
    <row r="4429" spans="1:8" x14ac:dyDescent="0.2">
      <c r="A4429" s="180" t="s">
        <v>92</v>
      </c>
      <c r="B4429" s="180" t="s">
        <v>368</v>
      </c>
      <c r="C4429" s="180">
        <v>151752874.31999999</v>
      </c>
      <c r="D4429" s="180">
        <v>2512564.92</v>
      </c>
      <c r="E4429" s="180">
        <v>10522336.01</v>
      </c>
      <c r="F4429" s="180">
        <v>0</v>
      </c>
      <c r="G4429" s="180">
        <v>0</v>
      </c>
      <c r="H4429" s="180">
        <v>0</v>
      </c>
    </row>
    <row r="4430" spans="1:8" x14ac:dyDescent="0.2">
      <c r="A4430" s="180" t="s">
        <v>93</v>
      </c>
      <c r="B4430" s="180" t="s">
        <v>333</v>
      </c>
      <c r="C4430" s="180">
        <v>1387188</v>
      </c>
      <c r="D4430" s="180"/>
      <c r="E4430" s="180">
        <v>297665</v>
      </c>
      <c r="F4430" s="180">
        <v>0</v>
      </c>
      <c r="G4430" s="180">
        <v>0</v>
      </c>
      <c r="H4430" s="180">
        <v>0</v>
      </c>
    </row>
    <row r="4431" spans="1:8" x14ac:dyDescent="0.2">
      <c r="A4431" s="180" t="s">
        <v>93</v>
      </c>
      <c r="B4431" s="180" t="s">
        <v>334</v>
      </c>
      <c r="C4431" s="180">
        <v>180725</v>
      </c>
      <c r="D4431" s="180"/>
      <c r="E4431" s="180">
        <v>38835</v>
      </c>
      <c r="F4431" s="180">
        <v>0</v>
      </c>
      <c r="G4431" s="180">
        <v>0</v>
      </c>
      <c r="H4431" s="180">
        <v>0</v>
      </c>
    </row>
    <row r="4432" spans="1:8" x14ac:dyDescent="0.2">
      <c r="A4432" s="180" t="s">
        <v>93</v>
      </c>
      <c r="B4432" s="180" t="s">
        <v>335</v>
      </c>
      <c r="C4432" s="180">
        <v>132302</v>
      </c>
      <c r="D4432" s="180"/>
      <c r="E4432" s="180"/>
      <c r="F4432" s="180"/>
      <c r="G4432" s="180"/>
      <c r="H4432" s="180"/>
    </row>
    <row r="4433" spans="1:8" x14ac:dyDescent="0.2">
      <c r="A4433" s="180" t="s">
        <v>93</v>
      </c>
      <c r="B4433" s="180" t="s">
        <v>336</v>
      </c>
      <c r="C4433" s="180">
        <v>294000</v>
      </c>
      <c r="D4433" s="180"/>
      <c r="E4433" s="180"/>
      <c r="F4433" s="180"/>
      <c r="G4433" s="180"/>
      <c r="H4433" s="180"/>
    </row>
    <row r="4434" spans="1:8" x14ac:dyDescent="0.2">
      <c r="A4434" s="180" t="s">
        <v>93</v>
      </c>
      <c r="B4434" s="180" t="s">
        <v>337</v>
      </c>
      <c r="C4434" s="180">
        <v>30000</v>
      </c>
      <c r="D4434" s="180">
        <v>625</v>
      </c>
      <c r="E4434" s="180"/>
      <c r="F4434" s="180"/>
      <c r="G4434" s="180"/>
      <c r="H4434" s="180"/>
    </row>
    <row r="4435" spans="1:8" x14ac:dyDescent="0.2">
      <c r="A4435" s="180" t="s">
        <v>93</v>
      </c>
      <c r="B4435" s="180" t="s">
        <v>338</v>
      </c>
      <c r="C4435" s="180"/>
      <c r="D4435" s="180"/>
      <c r="E4435" s="180"/>
      <c r="F4435" s="180"/>
      <c r="G4435" s="180"/>
      <c r="H4435" s="180"/>
    </row>
    <row r="4436" spans="1:8" x14ac:dyDescent="0.2">
      <c r="A4436" s="180" t="s">
        <v>93</v>
      </c>
      <c r="B4436" s="180" t="s">
        <v>339</v>
      </c>
      <c r="C4436" s="180">
        <v>0</v>
      </c>
      <c r="D4436" s="180">
        <v>121000</v>
      </c>
      <c r="E4436" s="180"/>
      <c r="F4436" s="180"/>
      <c r="G4436" s="180"/>
      <c r="H4436" s="180"/>
    </row>
    <row r="4437" spans="1:8" x14ac:dyDescent="0.2">
      <c r="A4437" s="180" t="s">
        <v>93</v>
      </c>
      <c r="B4437" s="180" t="s">
        <v>340</v>
      </c>
      <c r="C4437" s="180">
        <v>269000</v>
      </c>
      <c r="D4437" s="180"/>
      <c r="E4437" s="180"/>
      <c r="F4437" s="180"/>
      <c r="G4437" s="180"/>
      <c r="H4437" s="180"/>
    </row>
    <row r="4438" spans="1:8" x14ac:dyDescent="0.2">
      <c r="A4438" s="180" t="s">
        <v>93</v>
      </c>
      <c r="B4438" s="180" t="s">
        <v>341</v>
      </c>
      <c r="C4438" s="180"/>
      <c r="D4438" s="180"/>
      <c r="E4438" s="180"/>
      <c r="F4438" s="180"/>
      <c r="G4438" s="180"/>
      <c r="H4438" s="180"/>
    </row>
    <row r="4439" spans="1:8" x14ac:dyDescent="0.2">
      <c r="A4439" s="180" t="s">
        <v>93</v>
      </c>
      <c r="B4439" s="180" t="s">
        <v>342</v>
      </c>
      <c r="C4439" s="180">
        <v>2619262</v>
      </c>
      <c r="D4439" s="180"/>
      <c r="E4439" s="180"/>
      <c r="F4439" s="180"/>
      <c r="G4439" s="180"/>
      <c r="H4439" s="180"/>
    </row>
    <row r="4440" spans="1:8" x14ac:dyDescent="0.2">
      <c r="A4440" s="180" t="s">
        <v>93</v>
      </c>
      <c r="B4440" s="180" t="s">
        <v>343</v>
      </c>
      <c r="C4440" s="180">
        <v>9888</v>
      </c>
      <c r="D4440" s="180"/>
      <c r="E4440" s="180"/>
      <c r="F4440" s="180"/>
      <c r="G4440" s="180"/>
      <c r="H4440" s="180"/>
    </row>
    <row r="4441" spans="1:8" x14ac:dyDescent="0.2">
      <c r="A4441" s="180" t="s">
        <v>93</v>
      </c>
      <c r="B4441" s="180" t="s">
        <v>344</v>
      </c>
      <c r="C4441" s="180">
        <v>32000</v>
      </c>
      <c r="D4441" s="180"/>
      <c r="E4441" s="180"/>
      <c r="F4441" s="180"/>
      <c r="G4441" s="180"/>
      <c r="H4441" s="180"/>
    </row>
    <row r="4442" spans="1:8" x14ac:dyDescent="0.2">
      <c r="A4442" s="180" t="s">
        <v>93</v>
      </c>
      <c r="B4442" s="180" t="s">
        <v>475</v>
      </c>
      <c r="C4442" s="180">
        <v>12258</v>
      </c>
      <c r="D4442" s="180"/>
      <c r="E4442" s="180">
        <v>2634</v>
      </c>
      <c r="F4442" s="180">
        <v>0</v>
      </c>
      <c r="G4442" s="180">
        <v>0</v>
      </c>
      <c r="H4442" s="180">
        <v>0</v>
      </c>
    </row>
    <row r="4443" spans="1:8" x14ac:dyDescent="0.2">
      <c r="A4443" s="180" t="s">
        <v>93</v>
      </c>
      <c r="B4443" s="180" t="s">
        <v>332</v>
      </c>
      <c r="C4443" s="180">
        <v>45000</v>
      </c>
      <c r="D4443" s="180"/>
      <c r="E4443" s="180"/>
      <c r="F4443" s="180"/>
      <c r="G4443" s="180"/>
      <c r="H4443" s="180"/>
    </row>
    <row r="4444" spans="1:8" x14ac:dyDescent="0.2">
      <c r="A4444" s="180" t="s">
        <v>93</v>
      </c>
      <c r="B4444" s="180" t="s">
        <v>407</v>
      </c>
      <c r="C4444" s="180">
        <v>115000</v>
      </c>
      <c r="D4444" s="180"/>
      <c r="E4444" s="180"/>
      <c r="F4444" s="180"/>
      <c r="G4444" s="180"/>
      <c r="H4444" s="180"/>
    </row>
    <row r="4445" spans="1:8" x14ac:dyDescent="0.2">
      <c r="A4445" s="180" t="s">
        <v>93</v>
      </c>
      <c r="B4445" s="180" t="s">
        <v>345</v>
      </c>
      <c r="C4445" s="180">
        <v>5126623</v>
      </c>
      <c r="D4445" s="180">
        <v>121625</v>
      </c>
      <c r="E4445" s="180">
        <v>339134</v>
      </c>
      <c r="F4445" s="180">
        <v>0</v>
      </c>
      <c r="G4445" s="180">
        <v>0</v>
      </c>
      <c r="H4445" s="180">
        <v>0</v>
      </c>
    </row>
    <row r="4446" spans="1:8" x14ac:dyDescent="0.2">
      <c r="A4446" s="180" t="s">
        <v>93</v>
      </c>
      <c r="B4446" s="180" t="s">
        <v>346</v>
      </c>
      <c r="C4446" s="180"/>
      <c r="D4446" s="180"/>
      <c r="E4446" s="180"/>
      <c r="F4446" s="180"/>
      <c r="G4446" s="180"/>
      <c r="H4446" s="180"/>
    </row>
    <row r="4447" spans="1:8" x14ac:dyDescent="0.2">
      <c r="A4447" s="180" t="s">
        <v>93</v>
      </c>
      <c r="B4447" s="180" t="s">
        <v>446</v>
      </c>
      <c r="C4447" s="180"/>
      <c r="D4447" s="180"/>
      <c r="E4447" s="180"/>
      <c r="F4447" s="180"/>
      <c r="G4447" s="180"/>
      <c r="H4447" s="180"/>
    </row>
    <row r="4448" spans="1:8" x14ac:dyDescent="0.2">
      <c r="A4448" s="180" t="s">
        <v>93</v>
      </c>
      <c r="B4448" s="180" t="s">
        <v>347</v>
      </c>
      <c r="C4448" s="180"/>
      <c r="D4448" s="180"/>
      <c r="E4448" s="180"/>
      <c r="F4448" s="180"/>
      <c r="G4448" s="180"/>
      <c r="H4448" s="180"/>
    </row>
    <row r="4449" spans="1:8" x14ac:dyDescent="0.2">
      <c r="A4449" s="180" t="s">
        <v>93</v>
      </c>
      <c r="B4449" s="180" t="s">
        <v>348</v>
      </c>
      <c r="C4449" s="180">
        <v>5126623</v>
      </c>
      <c r="D4449" s="180">
        <v>121625</v>
      </c>
      <c r="E4449" s="180">
        <v>339134</v>
      </c>
      <c r="F4449" s="180">
        <v>0</v>
      </c>
      <c r="G4449" s="180">
        <v>0</v>
      </c>
      <c r="H4449" s="180">
        <v>0</v>
      </c>
    </row>
    <row r="4450" spans="1:8" x14ac:dyDescent="0.2">
      <c r="A4450" s="180" t="s">
        <v>93</v>
      </c>
      <c r="B4450" s="180" t="s">
        <v>349</v>
      </c>
      <c r="C4450" s="180">
        <v>1369695.9100000013</v>
      </c>
      <c r="D4450" s="180">
        <v>69383.25</v>
      </c>
      <c r="E4450" s="180">
        <v>1024853.02</v>
      </c>
      <c r="F4450" s="180">
        <v>0</v>
      </c>
      <c r="G4450" s="180">
        <v>0</v>
      </c>
      <c r="H4450" s="180">
        <v>0</v>
      </c>
    </row>
    <row r="4451" spans="1:8" x14ac:dyDescent="0.2">
      <c r="A4451" s="180" t="s">
        <v>93</v>
      </c>
      <c r="B4451" s="180" t="s">
        <v>350</v>
      </c>
      <c r="C4451" s="180">
        <v>6496318.9100000011</v>
      </c>
      <c r="D4451" s="180">
        <v>191008.25</v>
      </c>
      <c r="E4451" s="180">
        <v>1363987.02</v>
      </c>
      <c r="F4451" s="180">
        <v>0</v>
      </c>
      <c r="G4451" s="180">
        <v>0</v>
      </c>
      <c r="H4451" s="180">
        <v>0</v>
      </c>
    </row>
    <row r="4452" spans="1:8" x14ac:dyDescent="0.2">
      <c r="A4452" s="180" t="s">
        <v>93</v>
      </c>
      <c r="B4452" s="180" t="s">
        <v>376</v>
      </c>
      <c r="C4452" s="180"/>
      <c r="D4452" s="180"/>
      <c r="E4452" s="180"/>
      <c r="F4452" s="180"/>
      <c r="G4452" s="180"/>
      <c r="H4452" s="180"/>
    </row>
    <row r="4453" spans="1:8" x14ac:dyDescent="0.2">
      <c r="A4453" s="180" t="s">
        <v>93</v>
      </c>
      <c r="B4453" s="180" t="s">
        <v>377</v>
      </c>
      <c r="C4453" s="180">
        <v>3315472</v>
      </c>
      <c r="D4453" s="180">
        <v>122000</v>
      </c>
      <c r="E4453" s="180">
        <v>125000</v>
      </c>
      <c r="F4453" s="180"/>
      <c r="G4453" s="180"/>
      <c r="H4453" s="180"/>
    </row>
    <row r="4454" spans="1:8" x14ac:dyDescent="0.2">
      <c r="A4454" s="180" t="s">
        <v>93</v>
      </c>
      <c r="B4454" s="180" t="s">
        <v>352</v>
      </c>
      <c r="C4454" s="180">
        <v>168728</v>
      </c>
      <c r="D4454" s="180"/>
      <c r="E4454" s="180"/>
      <c r="F4454" s="180"/>
      <c r="G4454" s="180"/>
      <c r="H4454" s="180"/>
    </row>
    <row r="4455" spans="1:8" x14ac:dyDescent="0.2">
      <c r="A4455" s="180" t="s">
        <v>93</v>
      </c>
      <c r="B4455" s="180" t="s">
        <v>353</v>
      </c>
      <c r="C4455" s="180">
        <v>334296</v>
      </c>
      <c r="D4455" s="180"/>
      <c r="E4455" s="180"/>
      <c r="F4455" s="180"/>
      <c r="G4455" s="180"/>
      <c r="H4455" s="180"/>
    </row>
    <row r="4456" spans="1:8" x14ac:dyDescent="0.2">
      <c r="A4456" s="180" t="s">
        <v>93</v>
      </c>
      <c r="B4456" s="180" t="s">
        <v>354</v>
      </c>
      <c r="C4456" s="180">
        <v>226609</v>
      </c>
      <c r="D4456" s="180"/>
      <c r="E4456" s="180"/>
      <c r="F4456" s="180"/>
      <c r="G4456" s="180"/>
      <c r="H4456" s="180"/>
    </row>
    <row r="4457" spans="1:8" x14ac:dyDescent="0.2">
      <c r="A4457" s="180" t="s">
        <v>93</v>
      </c>
      <c r="B4457" s="180" t="s">
        <v>408</v>
      </c>
      <c r="C4457" s="180">
        <v>347273</v>
      </c>
      <c r="D4457" s="180"/>
      <c r="E4457" s="180"/>
      <c r="F4457" s="180"/>
      <c r="G4457" s="180"/>
      <c r="H4457" s="180"/>
    </row>
    <row r="4458" spans="1:8" x14ac:dyDescent="0.2">
      <c r="A4458" s="180" t="s">
        <v>93</v>
      </c>
      <c r="B4458" s="180" t="s">
        <v>423</v>
      </c>
      <c r="C4458" s="180">
        <v>106735</v>
      </c>
      <c r="D4458" s="180"/>
      <c r="E4458" s="180"/>
      <c r="F4458" s="180"/>
      <c r="G4458" s="180"/>
      <c r="H4458" s="180"/>
    </row>
    <row r="4459" spans="1:8" x14ac:dyDescent="0.2">
      <c r="A4459" s="180" t="s">
        <v>93</v>
      </c>
      <c r="B4459" s="180" t="s">
        <v>355</v>
      </c>
      <c r="C4459" s="180">
        <v>364500</v>
      </c>
      <c r="D4459" s="180"/>
      <c r="E4459" s="180">
        <v>150000</v>
      </c>
      <c r="F4459" s="180"/>
      <c r="G4459" s="180"/>
      <c r="H4459" s="180"/>
    </row>
    <row r="4460" spans="1:8" x14ac:dyDescent="0.2">
      <c r="A4460" s="180" t="s">
        <v>93</v>
      </c>
      <c r="B4460" s="180" t="s">
        <v>356</v>
      </c>
      <c r="C4460" s="180">
        <v>162180</v>
      </c>
      <c r="D4460" s="180"/>
      <c r="E4460" s="180">
        <v>30000</v>
      </c>
      <c r="F4460" s="180"/>
      <c r="G4460" s="180"/>
      <c r="H4460" s="180"/>
    </row>
    <row r="4461" spans="1:8" x14ac:dyDescent="0.2">
      <c r="A4461" s="180" t="s">
        <v>93</v>
      </c>
      <c r="B4461" s="180" t="s">
        <v>409</v>
      </c>
      <c r="C4461" s="180"/>
      <c r="D4461" s="180"/>
      <c r="E4461" s="180"/>
      <c r="F4461" s="180"/>
      <c r="G4461" s="180"/>
      <c r="H4461" s="180"/>
    </row>
    <row r="4462" spans="1:8" x14ac:dyDescent="0.2">
      <c r="A4462" s="180" t="s">
        <v>93</v>
      </c>
      <c r="B4462" s="180" t="s">
        <v>378</v>
      </c>
      <c r="C4462" s="180"/>
      <c r="D4462" s="180"/>
      <c r="E4462" s="180"/>
      <c r="F4462" s="180"/>
      <c r="G4462" s="180"/>
      <c r="H4462" s="180"/>
    </row>
    <row r="4463" spans="1:8" x14ac:dyDescent="0.2">
      <c r="A4463" s="180" t="s">
        <v>93</v>
      </c>
      <c r="B4463" s="180" t="s">
        <v>360</v>
      </c>
      <c r="C4463" s="180"/>
      <c r="D4463" s="180"/>
      <c r="E4463" s="180"/>
      <c r="F4463" s="180"/>
      <c r="G4463" s="180"/>
      <c r="H4463" s="180"/>
    </row>
    <row r="4464" spans="1:8" x14ac:dyDescent="0.2">
      <c r="A4464" s="180" t="s">
        <v>93</v>
      </c>
      <c r="B4464" s="180" t="s">
        <v>379</v>
      </c>
      <c r="C4464" s="180"/>
      <c r="D4464" s="180"/>
      <c r="E4464" s="180"/>
      <c r="F4464" s="180"/>
      <c r="G4464" s="180"/>
      <c r="H4464" s="180"/>
    </row>
    <row r="4465" spans="1:8" x14ac:dyDescent="0.2">
      <c r="A4465" s="180" t="s">
        <v>93</v>
      </c>
      <c r="B4465" s="180" t="s">
        <v>362</v>
      </c>
      <c r="C4465" s="180">
        <v>215797</v>
      </c>
      <c r="D4465" s="180"/>
      <c r="E4465" s="180"/>
      <c r="F4465" s="180"/>
      <c r="G4465" s="180"/>
      <c r="H4465" s="180"/>
    </row>
    <row r="4466" spans="1:8" x14ac:dyDescent="0.2">
      <c r="A4466" s="180" t="s">
        <v>93</v>
      </c>
      <c r="B4466" s="180" t="s">
        <v>365</v>
      </c>
      <c r="C4466" s="180">
        <v>5241590</v>
      </c>
      <c r="D4466" s="180">
        <v>122000</v>
      </c>
      <c r="E4466" s="180">
        <v>305000</v>
      </c>
      <c r="F4466" s="180">
        <v>0</v>
      </c>
      <c r="G4466" s="180">
        <v>0</v>
      </c>
      <c r="H4466" s="180">
        <v>0</v>
      </c>
    </row>
    <row r="4467" spans="1:8" x14ac:dyDescent="0.2">
      <c r="A4467" s="180" t="s">
        <v>93</v>
      </c>
      <c r="B4467" s="180" t="s">
        <v>447</v>
      </c>
      <c r="C4467" s="180"/>
      <c r="D4467" s="180"/>
      <c r="E4467" s="180"/>
      <c r="F4467" s="180"/>
      <c r="G4467" s="180"/>
      <c r="H4467" s="180"/>
    </row>
    <row r="4468" spans="1:8" x14ac:dyDescent="0.2">
      <c r="A4468" s="180" t="s">
        <v>93</v>
      </c>
      <c r="B4468" s="180" t="s">
        <v>366</v>
      </c>
      <c r="C4468" s="180">
        <v>5241590</v>
      </c>
      <c r="D4468" s="180">
        <v>122000</v>
      </c>
      <c r="E4468" s="180">
        <v>305000</v>
      </c>
      <c r="F4468" s="180">
        <v>0</v>
      </c>
      <c r="G4468" s="180">
        <v>0</v>
      </c>
      <c r="H4468" s="180">
        <v>0</v>
      </c>
    </row>
    <row r="4469" spans="1:8" x14ac:dyDescent="0.2">
      <c r="A4469" s="180" t="s">
        <v>93</v>
      </c>
      <c r="B4469" s="180" t="s">
        <v>367</v>
      </c>
      <c r="C4469" s="180">
        <v>1254728.9100000013</v>
      </c>
      <c r="D4469" s="180">
        <v>69008.25</v>
      </c>
      <c r="E4469" s="180">
        <v>1058987.02</v>
      </c>
      <c r="F4469" s="180">
        <v>0</v>
      </c>
      <c r="G4469" s="180">
        <v>0</v>
      </c>
      <c r="H4469" s="180">
        <v>0</v>
      </c>
    </row>
    <row r="4470" spans="1:8" x14ac:dyDescent="0.2">
      <c r="A4470" s="180" t="s">
        <v>93</v>
      </c>
      <c r="B4470" s="180" t="s">
        <v>368</v>
      </c>
      <c r="C4470" s="180">
        <v>6496318.9100000011</v>
      </c>
      <c r="D4470" s="180">
        <v>191008.25</v>
      </c>
      <c r="E4470" s="180">
        <v>1363987.02</v>
      </c>
      <c r="F4470" s="180">
        <v>0</v>
      </c>
      <c r="G4470" s="180">
        <v>0</v>
      </c>
      <c r="H4470" s="180">
        <v>0</v>
      </c>
    </row>
    <row r="4471" spans="1:8" x14ac:dyDescent="0.2">
      <c r="A4471" s="180" t="s">
        <v>94</v>
      </c>
      <c r="B4471" s="180" t="s">
        <v>333</v>
      </c>
      <c r="C4471" s="180">
        <v>1730847</v>
      </c>
      <c r="D4471" s="180"/>
      <c r="E4471" s="180">
        <v>214735</v>
      </c>
      <c r="F4471" s="180">
        <v>0</v>
      </c>
      <c r="G4471" s="180">
        <v>0</v>
      </c>
      <c r="H4471" s="180">
        <v>0</v>
      </c>
    </row>
    <row r="4472" spans="1:8" x14ac:dyDescent="0.2">
      <c r="A4472" s="180" t="s">
        <v>94</v>
      </c>
      <c r="B4472" s="180" t="s">
        <v>334</v>
      </c>
      <c r="C4472" s="180">
        <v>24285</v>
      </c>
      <c r="D4472" s="180"/>
      <c r="E4472" s="180">
        <v>3015</v>
      </c>
      <c r="F4472" s="180">
        <v>0</v>
      </c>
      <c r="G4472" s="180">
        <v>0</v>
      </c>
      <c r="H4472" s="180">
        <v>0</v>
      </c>
    </row>
    <row r="4473" spans="1:8" x14ac:dyDescent="0.2">
      <c r="A4473" s="180" t="s">
        <v>94</v>
      </c>
      <c r="B4473" s="180" t="s">
        <v>335</v>
      </c>
      <c r="C4473" s="180">
        <v>223239</v>
      </c>
      <c r="D4473" s="180"/>
      <c r="E4473" s="180"/>
      <c r="F4473" s="180"/>
      <c r="G4473" s="180"/>
      <c r="H4473" s="180"/>
    </row>
    <row r="4474" spans="1:8" x14ac:dyDescent="0.2">
      <c r="A4474" s="180" t="s">
        <v>94</v>
      </c>
      <c r="B4474" s="180" t="s">
        <v>336</v>
      </c>
      <c r="C4474" s="180">
        <v>320000</v>
      </c>
      <c r="D4474" s="180"/>
      <c r="E4474" s="180"/>
      <c r="F4474" s="180"/>
      <c r="G4474" s="180"/>
      <c r="H4474" s="180"/>
    </row>
    <row r="4475" spans="1:8" x14ac:dyDescent="0.2">
      <c r="A4475" s="180" t="s">
        <v>94</v>
      </c>
      <c r="B4475" s="180" t="s">
        <v>337</v>
      </c>
      <c r="C4475" s="180">
        <v>28000</v>
      </c>
      <c r="D4475" s="180">
        <v>360</v>
      </c>
      <c r="E4475" s="180">
        <v>9500</v>
      </c>
      <c r="F4475" s="180"/>
      <c r="G4475" s="180"/>
      <c r="H4475" s="180"/>
    </row>
    <row r="4476" spans="1:8" x14ac:dyDescent="0.2">
      <c r="A4476" s="180" t="s">
        <v>94</v>
      </c>
      <c r="B4476" s="180" t="s">
        <v>338</v>
      </c>
      <c r="C4476" s="180"/>
      <c r="D4476" s="180"/>
      <c r="E4476" s="180"/>
      <c r="F4476" s="180"/>
      <c r="G4476" s="180"/>
      <c r="H4476" s="180"/>
    </row>
    <row r="4477" spans="1:8" x14ac:dyDescent="0.2">
      <c r="A4477" s="180" t="s">
        <v>94</v>
      </c>
      <c r="B4477" s="180" t="s">
        <v>339</v>
      </c>
      <c r="C4477" s="180"/>
      <c r="D4477" s="180">
        <v>168000</v>
      </c>
      <c r="E4477" s="180"/>
      <c r="F4477" s="180"/>
      <c r="G4477" s="180"/>
      <c r="H4477" s="180"/>
    </row>
    <row r="4478" spans="1:8" x14ac:dyDescent="0.2">
      <c r="A4478" s="180" t="s">
        <v>94</v>
      </c>
      <c r="B4478" s="180" t="s">
        <v>340</v>
      </c>
      <c r="C4478" s="180">
        <v>63000</v>
      </c>
      <c r="D4478" s="180">
        <v>8600</v>
      </c>
      <c r="E4478" s="180">
        <v>2800</v>
      </c>
      <c r="F4478" s="180"/>
      <c r="G4478" s="180"/>
      <c r="H4478" s="180"/>
    </row>
    <row r="4479" spans="1:8" x14ac:dyDescent="0.2">
      <c r="A4479" s="180" t="s">
        <v>94</v>
      </c>
      <c r="B4479" s="180" t="s">
        <v>341</v>
      </c>
      <c r="C4479" s="180"/>
      <c r="D4479" s="180"/>
      <c r="E4479" s="180"/>
      <c r="F4479" s="180"/>
      <c r="G4479" s="180"/>
      <c r="H4479" s="180"/>
    </row>
    <row r="4480" spans="1:8" x14ac:dyDescent="0.2">
      <c r="A4480" s="180" t="s">
        <v>94</v>
      </c>
      <c r="B4480" s="180" t="s">
        <v>342</v>
      </c>
      <c r="C4480" s="180">
        <v>2406371</v>
      </c>
      <c r="D4480" s="180"/>
      <c r="E4480" s="180"/>
      <c r="F4480" s="180"/>
      <c r="G4480" s="180"/>
      <c r="H4480" s="180"/>
    </row>
    <row r="4481" spans="1:8" x14ac:dyDescent="0.2">
      <c r="A4481" s="180" t="s">
        <v>94</v>
      </c>
      <c r="B4481" s="180" t="s">
        <v>343</v>
      </c>
      <c r="C4481" s="180">
        <v>7534</v>
      </c>
      <c r="D4481" s="180"/>
      <c r="E4481" s="180"/>
      <c r="F4481" s="180"/>
      <c r="G4481" s="180"/>
      <c r="H4481" s="180"/>
    </row>
    <row r="4482" spans="1:8" x14ac:dyDescent="0.2">
      <c r="A4482" s="180" t="s">
        <v>94</v>
      </c>
      <c r="B4482" s="180" t="s">
        <v>344</v>
      </c>
      <c r="C4482" s="180">
        <v>36000</v>
      </c>
      <c r="D4482" s="180"/>
      <c r="E4482" s="180">
        <v>64</v>
      </c>
      <c r="F4482" s="180"/>
      <c r="G4482" s="180"/>
      <c r="H4482" s="180"/>
    </row>
    <row r="4483" spans="1:8" x14ac:dyDescent="0.2">
      <c r="A4483" s="180" t="s">
        <v>94</v>
      </c>
      <c r="B4483" s="180" t="s">
        <v>475</v>
      </c>
      <c r="C4483" s="180">
        <v>17974</v>
      </c>
      <c r="D4483" s="180"/>
      <c r="E4483" s="180">
        <v>2231</v>
      </c>
      <c r="F4483" s="180">
        <v>0</v>
      </c>
      <c r="G4483" s="180">
        <v>0</v>
      </c>
      <c r="H4483" s="180">
        <v>0</v>
      </c>
    </row>
    <row r="4484" spans="1:8" x14ac:dyDescent="0.2">
      <c r="A4484" s="180" t="s">
        <v>94</v>
      </c>
      <c r="B4484" s="180" t="s">
        <v>332</v>
      </c>
      <c r="C4484" s="180">
        <v>70000</v>
      </c>
      <c r="D4484" s="180"/>
      <c r="E4484" s="180"/>
      <c r="F4484" s="180"/>
      <c r="G4484" s="180"/>
      <c r="H4484" s="180"/>
    </row>
    <row r="4485" spans="1:8" x14ac:dyDescent="0.2">
      <c r="A4485" s="180" t="s">
        <v>94</v>
      </c>
      <c r="B4485" s="180" t="s">
        <v>407</v>
      </c>
      <c r="C4485" s="180">
        <v>140894</v>
      </c>
      <c r="D4485" s="180"/>
      <c r="E4485" s="180"/>
      <c r="F4485" s="180"/>
      <c r="G4485" s="180"/>
      <c r="H4485" s="180"/>
    </row>
    <row r="4486" spans="1:8" x14ac:dyDescent="0.2">
      <c r="A4486" s="180" t="s">
        <v>94</v>
      </c>
      <c r="B4486" s="180" t="s">
        <v>345</v>
      </c>
      <c r="C4486" s="180">
        <v>5068144</v>
      </c>
      <c r="D4486" s="180">
        <v>176960</v>
      </c>
      <c r="E4486" s="180">
        <v>232345</v>
      </c>
      <c r="F4486" s="180">
        <v>0</v>
      </c>
      <c r="G4486" s="180">
        <v>0</v>
      </c>
      <c r="H4486" s="180">
        <v>0</v>
      </c>
    </row>
    <row r="4487" spans="1:8" x14ac:dyDescent="0.2">
      <c r="A4487" s="180" t="s">
        <v>94</v>
      </c>
      <c r="B4487" s="180" t="s">
        <v>346</v>
      </c>
      <c r="C4487" s="180"/>
      <c r="D4487" s="180"/>
      <c r="E4487" s="180"/>
      <c r="F4487" s="180"/>
      <c r="G4487" s="180"/>
      <c r="H4487" s="180"/>
    </row>
    <row r="4488" spans="1:8" x14ac:dyDescent="0.2">
      <c r="A4488" s="180" t="s">
        <v>94</v>
      </c>
      <c r="B4488" s="180" t="s">
        <v>446</v>
      </c>
      <c r="C4488" s="180"/>
      <c r="D4488" s="180"/>
      <c r="E4488" s="180"/>
      <c r="F4488" s="180"/>
      <c r="G4488" s="180"/>
      <c r="H4488" s="180"/>
    </row>
    <row r="4489" spans="1:8" x14ac:dyDescent="0.2">
      <c r="A4489" s="180" t="s">
        <v>94</v>
      </c>
      <c r="B4489" s="180" t="s">
        <v>347</v>
      </c>
      <c r="C4489" s="180">
        <v>6500</v>
      </c>
      <c r="D4489" s="180"/>
      <c r="E4489" s="180"/>
      <c r="F4489" s="180"/>
      <c r="G4489" s="180"/>
      <c r="H4489" s="180"/>
    </row>
    <row r="4490" spans="1:8" x14ac:dyDescent="0.2">
      <c r="A4490" s="180" t="s">
        <v>94</v>
      </c>
      <c r="B4490" s="180" t="s">
        <v>348</v>
      </c>
      <c r="C4490" s="180">
        <v>5074644</v>
      </c>
      <c r="D4490" s="180">
        <v>176960</v>
      </c>
      <c r="E4490" s="180">
        <v>232345</v>
      </c>
      <c r="F4490" s="180">
        <v>0</v>
      </c>
      <c r="G4490" s="180">
        <v>0</v>
      </c>
      <c r="H4490" s="180">
        <v>0</v>
      </c>
    </row>
    <row r="4491" spans="1:8" x14ac:dyDescent="0.2">
      <c r="A4491" s="180" t="s">
        <v>94</v>
      </c>
      <c r="B4491" s="180" t="s">
        <v>349</v>
      </c>
      <c r="C4491" s="180">
        <v>1628653.67</v>
      </c>
      <c r="D4491" s="180">
        <v>104484.38</v>
      </c>
      <c r="E4491" s="180">
        <v>360275.97</v>
      </c>
      <c r="F4491" s="180">
        <v>0</v>
      </c>
      <c r="G4491" s="180">
        <v>0</v>
      </c>
      <c r="H4491" s="180">
        <v>0</v>
      </c>
    </row>
    <row r="4492" spans="1:8" x14ac:dyDescent="0.2">
      <c r="A4492" s="180" t="s">
        <v>94</v>
      </c>
      <c r="B4492" s="180" t="s">
        <v>350</v>
      </c>
      <c r="C4492" s="180">
        <v>6703297.6699999999</v>
      </c>
      <c r="D4492" s="180">
        <v>281444.38</v>
      </c>
      <c r="E4492" s="180">
        <v>592620.97</v>
      </c>
      <c r="F4492" s="180">
        <v>0</v>
      </c>
      <c r="G4492" s="180">
        <v>0</v>
      </c>
      <c r="H4492" s="180">
        <v>0</v>
      </c>
    </row>
    <row r="4493" spans="1:8" x14ac:dyDescent="0.2">
      <c r="A4493" s="180" t="s">
        <v>94</v>
      </c>
      <c r="B4493" s="180" t="s">
        <v>376</v>
      </c>
      <c r="C4493" s="180"/>
      <c r="D4493" s="180"/>
      <c r="E4493" s="180"/>
      <c r="F4493" s="180"/>
      <c r="G4493" s="180"/>
      <c r="H4493" s="180"/>
    </row>
    <row r="4494" spans="1:8" x14ac:dyDescent="0.2">
      <c r="A4494" s="180" t="s">
        <v>94</v>
      </c>
      <c r="B4494" s="180" t="s">
        <v>377</v>
      </c>
      <c r="C4494" s="180">
        <v>3850816</v>
      </c>
      <c r="D4494" s="180">
        <v>160000</v>
      </c>
      <c r="E4494" s="180">
        <v>50150</v>
      </c>
      <c r="F4494" s="180"/>
      <c r="G4494" s="180"/>
      <c r="H4494" s="180"/>
    </row>
    <row r="4495" spans="1:8" x14ac:dyDescent="0.2">
      <c r="A4495" s="180" t="s">
        <v>94</v>
      </c>
      <c r="B4495" s="180" t="s">
        <v>352</v>
      </c>
      <c r="C4495" s="180">
        <v>167633</v>
      </c>
      <c r="D4495" s="180"/>
      <c r="E4495" s="180"/>
      <c r="F4495" s="180"/>
      <c r="G4495" s="180"/>
      <c r="H4495" s="180"/>
    </row>
    <row r="4496" spans="1:8" x14ac:dyDescent="0.2">
      <c r="A4496" s="180" t="s">
        <v>94</v>
      </c>
      <c r="B4496" s="180" t="s">
        <v>353</v>
      </c>
      <c r="C4496" s="180">
        <v>302800</v>
      </c>
      <c r="D4496" s="180"/>
      <c r="E4496" s="180"/>
      <c r="F4496" s="180"/>
      <c r="G4496" s="180"/>
      <c r="H4496" s="180"/>
    </row>
    <row r="4497" spans="1:8" x14ac:dyDescent="0.2">
      <c r="A4497" s="180" t="s">
        <v>94</v>
      </c>
      <c r="B4497" s="180" t="s">
        <v>354</v>
      </c>
      <c r="C4497" s="180">
        <v>170000</v>
      </c>
      <c r="D4497" s="180"/>
      <c r="E4497" s="180">
        <v>750</v>
      </c>
      <c r="F4497" s="180"/>
      <c r="G4497" s="180"/>
      <c r="H4497" s="180"/>
    </row>
    <row r="4498" spans="1:8" x14ac:dyDescent="0.2">
      <c r="A4498" s="180" t="s">
        <v>94</v>
      </c>
      <c r="B4498" s="180" t="s">
        <v>408</v>
      </c>
      <c r="C4498" s="180">
        <v>250000</v>
      </c>
      <c r="D4498" s="180"/>
      <c r="E4498" s="180">
        <v>1075</v>
      </c>
      <c r="F4498" s="180"/>
      <c r="G4498" s="180"/>
      <c r="H4498" s="180"/>
    </row>
    <row r="4499" spans="1:8" x14ac:dyDescent="0.2">
      <c r="A4499" s="180" t="s">
        <v>94</v>
      </c>
      <c r="B4499" s="180" t="s">
        <v>423</v>
      </c>
      <c r="C4499" s="180">
        <v>130888</v>
      </c>
      <c r="D4499" s="180"/>
      <c r="E4499" s="180">
        <v>420</v>
      </c>
      <c r="F4499" s="180"/>
      <c r="G4499" s="180"/>
      <c r="H4499" s="180"/>
    </row>
    <row r="4500" spans="1:8" x14ac:dyDescent="0.2">
      <c r="A4500" s="180" t="s">
        <v>94</v>
      </c>
      <c r="B4500" s="180" t="s">
        <v>355</v>
      </c>
      <c r="C4500" s="180">
        <v>365062</v>
      </c>
      <c r="D4500" s="180"/>
      <c r="E4500" s="180">
        <v>110500</v>
      </c>
      <c r="F4500" s="180"/>
      <c r="G4500" s="180"/>
      <c r="H4500" s="180"/>
    </row>
    <row r="4501" spans="1:8" x14ac:dyDescent="0.2">
      <c r="A4501" s="180" t="s">
        <v>94</v>
      </c>
      <c r="B4501" s="180" t="s">
        <v>356</v>
      </c>
      <c r="C4501" s="180">
        <v>273000</v>
      </c>
      <c r="D4501" s="180"/>
      <c r="E4501" s="180">
        <v>15000</v>
      </c>
      <c r="F4501" s="180"/>
      <c r="G4501" s="180"/>
      <c r="H4501" s="180"/>
    </row>
    <row r="4502" spans="1:8" x14ac:dyDescent="0.2">
      <c r="A4502" s="180" t="s">
        <v>94</v>
      </c>
      <c r="B4502" s="180" t="s">
        <v>409</v>
      </c>
      <c r="C4502" s="180"/>
      <c r="D4502" s="180"/>
      <c r="E4502" s="180"/>
      <c r="F4502" s="180"/>
      <c r="G4502" s="180"/>
      <c r="H4502" s="180"/>
    </row>
    <row r="4503" spans="1:8" x14ac:dyDescent="0.2">
      <c r="A4503" s="180" t="s">
        <v>94</v>
      </c>
      <c r="B4503" s="180" t="s">
        <v>378</v>
      </c>
      <c r="C4503" s="180"/>
      <c r="D4503" s="180"/>
      <c r="E4503" s="180">
        <v>2700</v>
      </c>
      <c r="F4503" s="180"/>
      <c r="G4503" s="180"/>
      <c r="H4503" s="180"/>
    </row>
    <row r="4504" spans="1:8" x14ac:dyDescent="0.2">
      <c r="A4504" s="180" t="s">
        <v>94</v>
      </c>
      <c r="B4504" s="180" t="s">
        <v>360</v>
      </c>
      <c r="C4504" s="180"/>
      <c r="D4504" s="180"/>
      <c r="E4504" s="180"/>
      <c r="F4504" s="180"/>
      <c r="G4504" s="180"/>
      <c r="H4504" s="180"/>
    </row>
    <row r="4505" spans="1:8" x14ac:dyDescent="0.2">
      <c r="A4505" s="180" t="s">
        <v>94</v>
      </c>
      <c r="B4505" s="180" t="s">
        <v>379</v>
      </c>
      <c r="C4505" s="180"/>
      <c r="D4505" s="180"/>
      <c r="E4505" s="180"/>
      <c r="F4505" s="180"/>
      <c r="G4505" s="180"/>
      <c r="H4505" s="180"/>
    </row>
    <row r="4506" spans="1:8" x14ac:dyDescent="0.2">
      <c r="A4506" s="180" t="s">
        <v>94</v>
      </c>
      <c r="B4506" s="180" t="s">
        <v>362</v>
      </c>
      <c r="C4506" s="180">
        <v>197118</v>
      </c>
      <c r="D4506" s="180"/>
      <c r="E4506" s="180"/>
      <c r="F4506" s="180"/>
      <c r="G4506" s="180"/>
      <c r="H4506" s="180"/>
    </row>
    <row r="4507" spans="1:8" x14ac:dyDescent="0.2">
      <c r="A4507" s="180" t="s">
        <v>94</v>
      </c>
      <c r="B4507" s="180" t="s">
        <v>365</v>
      </c>
      <c r="C4507" s="180">
        <v>5707317</v>
      </c>
      <c r="D4507" s="180">
        <v>160000</v>
      </c>
      <c r="E4507" s="180">
        <v>180595</v>
      </c>
      <c r="F4507" s="180">
        <v>0</v>
      </c>
      <c r="G4507" s="180">
        <v>0</v>
      </c>
      <c r="H4507" s="180">
        <v>0</v>
      </c>
    </row>
    <row r="4508" spans="1:8" x14ac:dyDescent="0.2">
      <c r="A4508" s="180" t="s">
        <v>94</v>
      </c>
      <c r="B4508" s="180" t="s">
        <v>447</v>
      </c>
      <c r="C4508" s="180"/>
      <c r="D4508" s="180"/>
      <c r="E4508" s="180"/>
      <c r="F4508" s="180"/>
      <c r="G4508" s="180"/>
      <c r="H4508" s="180"/>
    </row>
    <row r="4509" spans="1:8" x14ac:dyDescent="0.2">
      <c r="A4509" s="180" t="s">
        <v>94</v>
      </c>
      <c r="B4509" s="180" t="s">
        <v>366</v>
      </c>
      <c r="C4509" s="180">
        <v>5707317</v>
      </c>
      <c r="D4509" s="180">
        <v>160000</v>
      </c>
      <c r="E4509" s="180">
        <v>180595</v>
      </c>
      <c r="F4509" s="180">
        <v>0</v>
      </c>
      <c r="G4509" s="180">
        <v>0</v>
      </c>
      <c r="H4509" s="180">
        <v>0</v>
      </c>
    </row>
    <row r="4510" spans="1:8" x14ac:dyDescent="0.2">
      <c r="A4510" s="180" t="s">
        <v>94</v>
      </c>
      <c r="B4510" s="180" t="s">
        <v>367</v>
      </c>
      <c r="C4510" s="180">
        <v>995980.67</v>
      </c>
      <c r="D4510" s="180">
        <v>121444.38</v>
      </c>
      <c r="E4510" s="180">
        <v>412025.97</v>
      </c>
      <c r="F4510" s="180">
        <v>0</v>
      </c>
      <c r="G4510" s="180">
        <v>0</v>
      </c>
      <c r="H4510" s="180">
        <v>0</v>
      </c>
    </row>
    <row r="4511" spans="1:8" x14ac:dyDescent="0.2">
      <c r="A4511" s="180" t="s">
        <v>94</v>
      </c>
      <c r="B4511" s="180" t="s">
        <v>368</v>
      </c>
      <c r="C4511" s="180">
        <v>6703297.6699999999</v>
      </c>
      <c r="D4511" s="180">
        <v>281444.38</v>
      </c>
      <c r="E4511" s="180">
        <v>592620.97</v>
      </c>
      <c r="F4511" s="180">
        <v>0</v>
      </c>
      <c r="G4511" s="180">
        <v>0</v>
      </c>
      <c r="H4511" s="180">
        <v>0</v>
      </c>
    </row>
    <row r="4512" spans="1:8" x14ac:dyDescent="0.2">
      <c r="A4512" s="180" t="s">
        <v>95</v>
      </c>
      <c r="B4512" s="180" t="s">
        <v>333</v>
      </c>
      <c r="C4512" s="180">
        <v>2592755</v>
      </c>
      <c r="D4512" s="180"/>
      <c r="E4512" s="180">
        <v>195051</v>
      </c>
      <c r="F4512" s="180">
        <v>0</v>
      </c>
      <c r="G4512" s="180">
        <v>0</v>
      </c>
      <c r="H4512" s="180">
        <v>0</v>
      </c>
    </row>
    <row r="4513" spans="1:8" x14ac:dyDescent="0.2">
      <c r="A4513" s="180" t="s">
        <v>95</v>
      </c>
      <c r="B4513" s="180" t="s">
        <v>334</v>
      </c>
      <c r="C4513" s="180">
        <v>65775</v>
      </c>
      <c r="D4513" s="180"/>
      <c r="E4513" s="180">
        <v>4949</v>
      </c>
      <c r="F4513" s="180">
        <v>0</v>
      </c>
      <c r="G4513" s="180">
        <v>0</v>
      </c>
      <c r="H4513" s="180">
        <v>0</v>
      </c>
    </row>
    <row r="4514" spans="1:8" x14ac:dyDescent="0.2">
      <c r="A4514" s="180" t="s">
        <v>95</v>
      </c>
      <c r="B4514" s="180" t="s">
        <v>335</v>
      </c>
      <c r="C4514" s="180">
        <v>169404</v>
      </c>
      <c r="D4514" s="180"/>
      <c r="E4514" s="180"/>
      <c r="F4514" s="180"/>
      <c r="G4514" s="180"/>
      <c r="H4514" s="180"/>
    </row>
    <row r="4515" spans="1:8" x14ac:dyDescent="0.2">
      <c r="A4515" s="180" t="s">
        <v>95</v>
      </c>
      <c r="B4515" s="180" t="s">
        <v>336</v>
      </c>
      <c r="C4515" s="180">
        <v>821827</v>
      </c>
      <c r="D4515" s="180"/>
      <c r="E4515" s="180"/>
      <c r="F4515" s="180"/>
      <c r="G4515" s="180"/>
      <c r="H4515" s="180"/>
    </row>
    <row r="4516" spans="1:8" x14ac:dyDescent="0.2">
      <c r="A4516" s="180" t="s">
        <v>95</v>
      </c>
      <c r="B4516" s="180" t="s">
        <v>337</v>
      </c>
      <c r="C4516" s="180">
        <v>15000</v>
      </c>
      <c r="D4516" s="180"/>
      <c r="E4516" s="180"/>
      <c r="F4516" s="180"/>
      <c r="G4516" s="180"/>
      <c r="H4516" s="180"/>
    </row>
    <row r="4517" spans="1:8" x14ac:dyDescent="0.2">
      <c r="A4517" s="180" t="s">
        <v>95</v>
      </c>
      <c r="B4517" s="180" t="s">
        <v>338</v>
      </c>
      <c r="C4517" s="180"/>
      <c r="D4517" s="180"/>
      <c r="E4517" s="180"/>
      <c r="F4517" s="180"/>
      <c r="G4517" s="180"/>
      <c r="H4517" s="180"/>
    </row>
    <row r="4518" spans="1:8" x14ac:dyDescent="0.2">
      <c r="A4518" s="180" t="s">
        <v>95</v>
      </c>
      <c r="B4518" s="180" t="s">
        <v>339</v>
      </c>
      <c r="C4518" s="180">
        <v>0</v>
      </c>
      <c r="D4518" s="180">
        <v>319000</v>
      </c>
      <c r="E4518" s="180"/>
      <c r="F4518" s="180"/>
      <c r="G4518" s="180"/>
      <c r="H4518" s="180"/>
    </row>
    <row r="4519" spans="1:8" x14ac:dyDescent="0.2">
      <c r="A4519" s="180" t="s">
        <v>95</v>
      </c>
      <c r="B4519" s="180" t="s">
        <v>340</v>
      </c>
      <c r="C4519" s="180">
        <v>146400</v>
      </c>
      <c r="D4519" s="180"/>
      <c r="E4519" s="180"/>
      <c r="F4519" s="180"/>
      <c r="G4519" s="180"/>
      <c r="H4519" s="180"/>
    </row>
    <row r="4520" spans="1:8" x14ac:dyDescent="0.2">
      <c r="A4520" s="180" t="s">
        <v>95</v>
      </c>
      <c r="B4520" s="180" t="s">
        <v>341</v>
      </c>
      <c r="C4520" s="180">
        <v>3000</v>
      </c>
      <c r="D4520" s="180"/>
      <c r="E4520" s="180"/>
      <c r="F4520" s="180"/>
      <c r="G4520" s="180"/>
      <c r="H4520" s="180"/>
    </row>
    <row r="4521" spans="1:8" x14ac:dyDescent="0.2">
      <c r="A4521" s="180" t="s">
        <v>95</v>
      </c>
      <c r="B4521" s="180" t="s">
        <v>342</v>
      </c>
      <c r="C4521" s="180">
        <v>3459754</v>
      </c>
      <c r="D4521" s="180"/>
      <c r="E4521" s="180"/>
      <c r="F4521" s="180"/>
      <c r="G4521" s="180"/>
      <c r="H4521" s="180"/>
    </row>
    <row r="4522" spans="1:8" x14ac:dyDescent="0.2">
      <c r="A4522" s="180" t="s">
        <v>95</v>
      </c>
      <c r="B4522" s="180" t="s">
        <v>343</v>
      </c>
      <c r="C4522" s="180">
        <v>12355</v>
      </c>
      <c r="D4522" s="180"/>
      <c r="E4522" s="180"/>
      <c r="F4522" s="180"/>
      <c r="G4522" s="180"/>
      <c r="H4522" s="180"/>
    </row>
    <row r="4523" spans="1:8" x14ac:dyDescent="0.2">
      <c r="A4523" s="180" t="s">
        <v>95</v>
      </c>
      <c r="B4523" s="180" t="s">
        <v>344</v>
      </c>
      <c r="C4523" s="180">
        <v>64200</v>
      </c>
      <c r="D4523" s="180"/>
      <c r="E4523" s="180"/>
      <c r="F4523" s="180"/>
      <c r="G4523" s="180"/>
      <c r="H4523" s="180"/>
    </row>
    <row r="4524" spans="1:8" x14ac:dyDescent="0.2">
      <c r="A4524" s="180" t="s">
        <v>95</v>
      </c>
      <c r="B4524" s="180" t="s">
        <v>475</v>
      </c>
      <c r="C4524" s="180">
        <v>61993</v>
      </c>
      <c r="D4524" s="180"/>
      <c r="E4524" s="180">
        <v>4664</v>
      </c>
      <c r="F4524" s="180">
        <v>0</v>
      </c>
      <c r="G4524" s="180">
        <v>0</v>
      </c>
      <c r="H4524" s="180">
        <v>0</v>
      </c>
    </row>
    <row r="4525" spans="1:8" x14ac:dyDescent="0.2">
      <c r="A4525" s="180" t="s">
        <v>95</v>
      </c>
      <c r="B4525" s="180" t="s">
        <v>332</v>
      </c>
      <c r="C4525" s="180">
        <v>105000</v>
      </c>
      <c r="D4525" s="180"/>
      <c r="E4525" s="180"/>
      <c r="F4525" s="180"/>
      <c r="G4525" s="180"/>
      <c r="H4525" s="180"/>
    </row>
    <row r="4526" spans="1:8" x14ac:dyDescent="0.2">
      <c r="A4526" s="180" t="s">
        <v>95</v>
      </c>
      <c r="B4526" s="180" t="s">
        <v>407</v>
      </c>
      <c r="C4526" s="180">
        <v>139500</v>
      </c>
      <c r="D4526" s="180"/>
      <c r="E4526" s="180"/>
      <c r="F4526" s="180"/>
      <c r="G4526" s="180"/>
      <c r="H4526" s="180"/>
    </row>
    <row r="4527" spans="1:8" x14ac:dyDescent="0.2">
      <c r="A4527" s="180" t="s">
        <v>95</v>
      </c>
      <c r="B4527" s="180" t="s">
        <v>345</v>
      </c>
      <c r="C4527" s="180">
        <v>7656963</v>
      </c>
      <c r="D4527" s="180">
        <v>319000</v>
      </c>
      <c r="E4527" s="180">
        <v>204664</v>
      </c>
      <c r="F4527" s="180">
        <v>0</v>
      </c>
      <c r="G4527" s="180">
        <v>0</v>
      </c>
      <c r="H4527" s="180">
        <v>0</v>
      </c>
    </row>
    <row r="4528" spans="1:8" x14ac:dyDescent="0.2">
      <c r="A4528" s="180" t="s">
        <v>95</v>
      </c>
      <c r="B4528" s="180" t="s">
        <v>346</v>
      </c>
      <c r="C4528" s="180">
        <v>0</v>
      </c>
      <c r="D4528" s="180"/>
      <c r="E4528" s="180"/>
      <c r="F4528" s="180"/>
      <c r="G4528" s="180"/>
      <c r="H4528" s="180"/>
    </row>
    <row r="4529" spans="1:8" x14ac:dyDescent="0.2">
      <c r="A4529" s="180" t="s">
        <v>95</v>
      </c>
      <c r="B4529" s="180" t="s">
        <v>446</v>
      </c>
      <c r="C4529" s="180">
        <v>0</v>
      </c>
      <c r="D4529" s="180"/>
      <c r="E4529" s="180"/>
      <c r="F4529" s="180"/>
      <c r="G4529" s="180"/>
      <c r="H4529" s="180"/>
    </row>
    <row r="4530" spans="1:8" x14ac:dyDescent="0.2">
      <c r="A4530" s="180" t="s">
        <v>95</v>
      </c>
      <c r="B4530" s="180" t="s">
        <v>347</v>
      </c>
      <c r="C4530" s="180">
        <v>0</v>
      </c>
      <c r="D4530" s="180"/>
      <c r="E4530" s="180"/>
      <c r="F4530" s="180"/>
      <c r="G4530" s="180"/>
      <c r="H4530" s="180"/>
    </row>
    <row r="4531" spans="1:8" x14ac:dyDescent="0.2">
      <c r="A4531" s="180" t="s">
        <v>95</v>
      </c>
      <c r="B4531" s="180" t="s">
        <v>348</v>
      </c>
      <c r="C4531" s="180">
        <v>7656963</v>
      </c>
      <c r="D4531" s="180">
        <v>319000</v>
      </c>
      <c r="E4531" s="180">
        <v>204664</v>
      </c>
      <c r="F4531" s="180">
        <v>0</v>
      </c>
      <c r="G4531" s="180">
        <v>0</v>
      </c>
      <c r="H4531" s="180">
        <v>0</v>
      </c>
    </row>
    <row r="4532" spans="1:8" x14ac:dyDescent="0.2">
      <c r="A4532" s="180" t="s">
        <v>95</v>
      </c>
      <c r="B4532" s="180" t="s">
        <v>349</v>
      </c>
      <c r="C4532" s="180">
        <v>861144.05999999878</v>
      </c>
      <c r="D4532" s="180">
        <v>76875.830000000016</v>
      </c>
      <c r="E4532" s="180">
        <v>202543.26</v>
      </c>
      <c r="F4532" s="180">
        <v>0</v>
      </c>
      <c r="G4532" s="180">
        <v>0</v>
      </c>
      <c r="H4532" s="180">
        <v>0</v>
      </c>
    </row>
    <row r="4533" spans="1:8" x14ac:dyDescent="0.2">
      <c r="A4533" s="180" t="s">
        <v>95</v>
      </c>
      <c r="B4533" s="180" t="s">
        <v>350</v>
      </c>
      <c r="C4533" s="180">
        <v>8518107.0599999987</v>
      </c>
      <c r="D4533" s="180">
        <v>395875.83</v>
      </c>
      <c r="E4533" s="180">
        <v>407207.26</v>
      </c>
      <c r="F4533" s="180">
        <v>0</v>
      </c>
      <c r="G4533" s="180">
        <v>0</v>
      </c>
      <c r="H4533" s="180">
        <v>0</v>
      </c>
    </row>
    <row r="4534" spans="1:8" x14ac:dyDescent="0.2">
      <c r="A4534" s="180" t="s">
        <v>95</v>
      </c>
      <c r="B4534" s="180" t="s">
        <v>376</v>
      </c>
      <c r="C4534" s="180"/>
      <c r="D4534" s="180"/>
      <c r="E4534" s="180"/>
      <c r="F4534" s="180"/>
      <c r="G4534" s="180"/>
      <c r="H4534" s="180"/>
    </row>
    <row r="4535" spans="1:8" x14ac:dyDescent="0.2">
      <c r="A4535" s="180" t="s">
        <v>95</v>
      </c>
      <c r="B4535" s="180" t="s">
        <v>377</v>
      </c>
      <c r="C4535" s="180">
        <v>5070056</v>
      </c>
      <c r="D4535" s="180">
        <v>319000</v>
      </c>
      <c r="E4535" s="180"/>
      <c r="F4535" s="180"/>
      <c r="G4535" s="180"/>
      <c r="H4535" s="180"/>
    </row>
    <row r="4536" spans="1:8" x14ac:dyDescent="0.2">
      <c r="A4536" s="180" t="s">
        <v>95</v>
      </c>
      <c r="B4536" s="180" t="s">
        <v>352</v>
      </c>
      <c r="C4536" s="180">
        <v>278800</v>
      </c>
      <c r="D4536" s="180"/>
      <c r="E4536" s="180"/>
      <c r="F4536" s="180"/>
      <c r="G4536" s="180"/>
      <c r="H4536" s="180"/>
    </row>
    <row r="4537" spans="1:8" x14ac:dyDescent="0.2">
      <c r="A4537" s="180" t="s">
        <v>95</v>
      </c>
      <c r="B4537" s="180" t="s">
        <v>353</v>
      </c>
      <c r="C4537" s="180">
        <v>516409</v>
      </c>
      <c r="D4537" s="180"/>
      <c r="E4537" s="180"/>
      <c r="F4537" s="180"/>
      <c r="G4537" s="180"/>
      <c r="H4537" s="180"/>
    </row>
    <row r="4538" spans="1:8" x14ac:dyDescent="0.2">
      <c r="A4538" s="180" t="s">
        <v>95</v>
      </c>
      <c r="B4538" s="180" t="s">
        <v>354</v>
      </c>
      <c r="C4538" s="180">
        <v>274119</v>
      </c>
      <c r="D4538" s="180"/>
      <c r="E4538" s="180"/>
      <c r="F4538" s="180"/>
      <c r="G4538" s="180"/>
      <c r="H4538" s="180"/>
    </row>
    <row r="4539" spans="1:8" x14ac:dyDescent="0.2">
      <c r="A4539" s="180" t="s">
        <v>95</v>
      </c>
      <c r="B4539" s="180" t="s">
        <v>408</v>
      </c>
      <c r="C4539" s="180">
        <v>391377</v>
      </c>
      <c r="D4539" s="180"/>
      <c r="E4539" s="180"/>
      <c r="F4539" s="180"/>
      <c r="G4539" s="180"/>
      <c r="H4539" s="180"/>
    </row>
    <row r="4540" spans="1:8" x14ac:dyDescent="0.2">
      <c r="A4540" s="180" t="s">
        <v>95</v>
      </c>
      <c r="B4540" s="180" t="s">
        <v>423</v>
      </c>
      <c r="C4540" s="180">
        <v>119540</v>
      </c>
      <c r="D4540" s="180"/>
      <c r="E4540" s="180"/>
      <c r="F4540" s="180"/>
      <c r="G4540" s="180"/>
      <c r="H4540" s="180"/>
    </row>
    <row r="4541" spans="1:8" x14ac:dyDescent="0.2">
      <c r="A4541" s="180" t="s">
        <v>95</v>
      </c>
      <c r="B4541" s="180" t="s">
        <v>355</v>
      </c>
      <c r="C4541" s="180">
        <v>694303</v>
      </c>
      <c r="D4541" s="180"/>
      <c r="E4541" s="180"/>
      <c r="F4541" s="180"/>
      <c r="G4541" s="180"/>
      <c r="H4541" s="180"/>
    </row>
    <row r="4542" spans="1:8" x14ac:dyDescent="0.2">
      <c r="A4542" s="180" t="s">
        <v>95</v>
      </c>
      <c r="B4542" s="180" t="s">
        <v>356</v>
      </c>
      <c r="C4542" s="180">
        <v>345902</v>
      </c>
      <c r="D4542" s="180"/>
      <c r="E4542" s="180"/>
      <c r="F4542" s="180"/>
      <c r="G4542" s="180"/>
      <c r="H4542" s="180"/>
    </row>
    <row r="4543" spans="1:8" x14ac:dyDescent="0.2">
      <c r="A4543" s="180" t="s">
        <v>95</v>
      </c>
      <c r="B4543" s="180" t="s">
        <v>409</v>
      </c>
      <c r="C4543" s="180"/>
      <c r="D4543" s="180"/>
      <c r="E4543" s="180"/>
      <c r="F4543" s="180"/>
      <c r="G4543" s="180"/>
      <c r="H4543" s="180"/>
    </row>
    <row r="4544" spans="1:8" x14ac:dyDescent="0.2">
      <c r="A4544" s="180" t="s">
        <v>95</v>
      </c>
      <c r="B4544" s="180" t="s">
        <v>378</v>
      </c>
      <c r="C4544" s="180">
        <v>0</v>
      </c>
      <c r="D4544" s="180"/>
      <c r="E4544" s="180"/>
      <c r="F4544" s="180"/>
      <c r="G4544" s="180"/>
      <c r="H4544" s="180"/>
    </row>
    <row r="4545" spans="1:8" x14ac:dyDescent="0.2">
      <c r="A4545" s="180" t="s">
        <v>95</v>
      </c>
      <c r="B4545" s="180" t="s">
        <v>360</v>
      </c>
      <c r="C4545" s="180"/>
      <c r="D4545" s="180"/>
      <c r="E4545" s="180"/>
      <c r="F4545" s="180"/>
      <c r="G4545" s="180"/>
      <c r="H4545" s="180"/>
    </row>
    <row r="4546" spans="1:8" x14ac:dyDescent="0.2">
      <c r="A4546" s="180" t="s">
        <v>95</v>
      </c>
      <c r="B4546" s="180" t="s">
        <v>379</v>
      </c>
      <c r="C4546" s="180"/>
      <c r="D4546" s="180"/>
      <c r="E4546" s="180"/>
      <c r="F4546" s="180"/>
      <c r="G4546" s="180"/>
      <c r="H4546" s="180"/>
    </row>
    <row r="4547" spans="1:8" x14ac:dyDescent="0.2">
      <c r="A4547" s="180" t="s">
        <v>95</v>
      </c>
      <c r="B4547" s="180" t="s">
        <v>362</v>
      </c>
      <c r="C4547" s="180">
        <v>265250</v>
      </c>
      <c r="D4547" s="180"/>
      <c r="E4547" s="180"/>
      <c r="F4547" s="180"/>
      <c r="G4547" s="180"/>
      <c r="H4547" s="180"/>
    </row>
    <row r="4548" spans="1:8" x14ac:dyDescent="0.2">
      <c r="A4548" s="180" t="s">
        <v>95</v>
      </c>
      <c r="B4548" s="180" t="s">
        <v>365</v>
      </c>
      <c r="C4548" s="180">
        <v>7955756</v>
      </c>
      <c r="D4548" s="180">
        <v>319000</v>
      </c>
      <c r="E4548" s="180">
        <v>0</v>
      </c>
      <c r="F4548" s="180">
        <v>0</v>
      </c>
      <c r="G4548" s="180">
        <v>0</v>
      </c>
      <c r="H4548" s="180">
        <v>0</v>
      </c>
    </row>
    <row r="4549" spans="1:8" x14ac:dyDescent="0.2">
      <c r="A4549" s="180" t="s">
        <v>95</v>
      </c>
      <c r="B4549" s="180" t="s">
        <v>447</v>
      </c>
      <c r="C4549" s="180">
        <v>0</v>
      </c>
      <c r="D4549" s="180"/>
      <c r="E4549" s="180"/>
      <c r="F4549" s="180"/>
      <c r="G4549" s="180"/>
      <c r="H4549" s="180"/>
    </row>
    <row r="4550" spans="1:8" x14ac:dyDescent="0.2">
      <c r="A4550" s="180" t="s">
        <v>95</v>
      </c>
      <c r="B4550" s="180" t="s">
        <v>366</v>
      </c>
      <c r="C4550" s="180">
        <v>7955756</v>
      </c>
      <c r="D4550" s="180">
        <v>319000</v>
      </c>
      <c r="E4550" s="180">
        <v>0</v>
      </c>
      <c r="F4550" s="180">
        <v>0</v>
      </c>
      <c r="G4550" s="180">
        <v>0</v>
      </c>
      <c r="H4550" s="180">
        <v>0</v>
      </c>
    </row>
    <row r="4551" spans="1:8" x14ac:dyDescent="0.2">
      <c r="A4551" s="180" t="s">
        <v>95</v>
      </c>
      <c r="B4551" s="180" t="s">
        <v>367</v>
      </c>
      <c r="C4551" s="180">
        <v>562351.05999999866</v>
      </c>
      <c r="D4551" s="180">
        <v>76875.830000000016</v>
      </c>
      <c r="E4551" s="180">
        <v>407207.26</v>
      </c>
      <c r="F4551" s="180">
        <v>0</v>
      </c>
      <c r="G4551" s="180">
        <v>0</v>
      </c>
      <c r="H4551" s="180">
        <v>0</v>
      </c>
    </row>
    <row r="4552" spans="1:8" x14ac:dyDescent="0.2">
      <c r="A4552" s="180" t="s">
        <v>95</v>
      </c>
      <c r="B4552" s="180" t="s">
        <v>368</v>
      </c>
      <c r="C4552" s="180">
        <v>8518107.0599999987</v>
      </c>
      <c r="D4552" s="180">
        <v>395875.83</v>
      </c>
      <c r="E4552" s="180">
        <v>407207.26</v>
      </c>
      <c r="F4552" s="180">
        <v>0</v>
      </c>
      <c r="G4552" s="180">
        <v>0</v>
      </c>
      <c r="H4552" s="180">
        <v>0</v>
      </c>
    </row>
    <row r="4553" spans="1:8" x14ac:dyDescent="0.2">
      <c r="A4553" s="180" t="s">
        <v>96</v>
      </c>
      <c r="B4553" s="180" t="s">
        <v>333</v>
      </c>
      <c r="C4553" s="180">
        <v>4180398</v>
      </c>
      <c r="D4553" s="180"/>
      <c r="E4553" s="180">
        <v>293322</v>
      </c>
      <c r="F4553" s="180">
        <v>0</v>
      </c>
      <c r="G4553" s="180">
        <v>0</v>
      </c>
      <c r="H4553" s="180">
        <v>0</v>
      </c>
    </row>
    <row r="4554" spans="1:8" x14ac:dyDescent="0.2">
      <c r="A4554" s="180" t="s">
        <v>96</v>
      </c>
      <c r="B4554" s="180" t="s">
        <v>334</v>
      </c>
      <c r="C4554" s="180">
        <v>95169</v>
      </c>
      <c r="D4554" s="180"/>
      <c r="E4554" s="180">
        <v>6678</v>
      </c>
      <c r="F4554" s="180">
        <v>0</v>
      </c>
      <c r="G4554" s="180">
        <v>0</v>
      </c>
      <c r="H4554" s="180">
        <v>0</v>
      </c>
    </row>
    <row r="4555" spans="1:8" x14ac:dyDescent="0.2">
      <c r="A4555" s="180" t="s">
        <v>96</v>
      </c>
      <c r="B4555" s="180" t="s">
        <v>335</v>
      </c>
      <c r="C4555" s="180">
        <v>467055</v>
      </c>
      <c r="D4555" s="180"/>
      <c r="E4555" s="180"/>
      <c r="F4555" s="180"/>
      <c r="G4555" s="180"/>
      <c r="H4555" s="180"/>
    </row>
    <row r="4556" spans="1:8" x14ac:dyDescent="0.2">
      <c r="A4556" s="180" t="s">
        <v>96</v>
      </c>
      <c r="B4556" s="180" t="s">
        <v>336</v>
      </c>
      <c r="C4556" s="180">
        <v>350000</v>
      </c>
      <c r="D4556" s="180">
        <v>0</v>
      </c>
      <c r="E4556" s="180"/>
      <c r="F4556" s="180"/>
      <c r="G4556" s="180"/>
      <c r="H4556" s="180"/>
    </row>
    <row r="4557" spans="1:8" x14ac:dyDescent="0.2">
      <c r="A4557" s="180" t="s">
        <v>96</v>
      </c>
      <c r="B4557" s="180" t="s">
        <v>337</v>
      </c>
      <c r="C4557" s="180">
        <v>43000</v>
      </c>
      <c r="D4557" s="180">
        <v>2500</v>
      </c>
      <c r="E4557" s="180">
        <v>17000</v>
      </c>
      <c r="F4557" s="180">
        <v>0</v>
      </c>
      <c r="G4557" s="180">
        <v>4400</v>
      </c>
      <c r="H4557" s="180">
        <v>0</v>
      </c>
    </row>
    <row r="4558" spans="1:8" x14ac:dyDescent="0.2">
      <c r="A4558" s="180" t="s">
        <v>96</v>
      </c>
      <c r="B4558" s="180" t="s">
        <v>338</v>
      </c>
      <c r="C4558" s="180"/>
      <c r="D4558" s="180"/>
      <c r="E4558" s="180"/>
      <c r="F4558" s="180"/>
      <c r="G4558" s="180"/>
      <c r="H4558" s="180"/>
    </row>
    <row r="4559" spans="1:8" x14ac:dyDescent="0.2">
      <c r="A4559" s="180" t="s">
        <v>96</v>
      </c>
      <c r="B4559" s="180" t="s">
        <v>339</v>
      </c>
      <c r="C4559" s="180">
        <v>82000</v>
      </c>
      <c r="D4559" s="180">
        <v>370000</v>
      </c>
      <c r="E4559" s="180"/>
      <c r="F4559" s="180"/>
      <c r="G4559" s="180"/>
      <c r="H4559" s="180"/>
    </row>
    <row r="4560" spans="1:8" x14ac:dyDescent="0.2">
      <c r="A4560" s="180" t="s">
        <v>96</v>
      </c>
      <c r="B4560" s="180" t="s">
        <v>340</v>
      </c>
      <c r="C4560" s="180">
        <v>44000</v>
      </c>
      <c r="D4560" s="180">
        <v>52000</v>
      </c>
      <c r="E4560" s="180">
        <v>0</v>
      </c>
      <c r="F4560" s="180">
        <v>0</v>
      </c>
      <c r="G4560" s="180">
        <v>5000</v>
      </c>
      <c r="H4560" s="180">
        <v>0</v>
      </c>
    </row>
    <row r="4561" spans="1:8" x14ac:dyDescent="0.2">
      <c r="A4561" s="180" t="s">
        <v>96</v>
      </c>
      <c r="B4561" s="180" t="s">
        <v>341</v>
      </c>
      <c r="C4561" s="180">
        <v>0</v>
      </c>
      <c r="D4561" s="180">
        <v>0</v>
      </c>
      <c r="E4561" s="180">
        <v>0</v>
      </c>
      <c r="F4561" s="180">
        <v>0</v>
      </c>
      <c r="G4561" s="180">
        <v>0</v>
      </c>
      <c r="H4561" s="180">
        <v>0</v>
      </c>
    </row>
    <row r="4562" spans="1:8" x14ac:dyDescent="0.2">
      <c r="A4562" s="180" t="s">
        <v>96</v>
      </c>
      <c r="B4562" s="180" t="s">
        <v>342</v>
      </c>
      <c r="C4562" s="180">
        <v>6811736</v>
      </c>
      <c r="D4562" s="180"/>
      <c r="E4562" s="180"/>
      <c r="F4562" s="180"/>
      <c r="G4562" s="180"/>
      <c r="H4562" s="180"/>
    </row>
    <row r="4563" spans="1:8" x14ac:dyDescent="0.2">
      <c r="A4563" s="180" t="s">
        <v>96</v>
      </c>
      <c r="B4563" s="180" t="s">
        <v>343</v>
      </c>
      <c r="C4563" s="180">
        <v>26471</v>
      </c>
      <c r="D4563" s="180"/>
      <c r="E4563" s="180"/>
      <c r="F4563" s="180"/>
      <c r="G4563" s="180"/>
      <c r="H4563" s="180"/>
    </row>
    <row r="4564" spans="1:8" x14ac:dyDescent="0.2">
      <c r="A4564" s="180" t="s">
        <v>96</v>
      </c>
      <c r="B4564" s="180" t="s">
        <v>344</v>
      </c>
      <c r="C4564" s="180">
        <v>20500</v>
      </c>
      <c r="D4564" s="180"/>
      <c r="E4564" s="180">
        <v>0</v>
      </c>
      <c r="F4564" s="180">
        <v>0</v>
      </c>
      <c r="G4564" s="180">
        <v>0</v>
      </c>
      <c r="H4564" s="180">
        <v>0</v>
      </c>
    </row>
    <row r="4565" spans="1:8" x14ac:dyDescent="0.2">
      <c r="A4565" s="180" t="s">
        <v>96</v>
      </c>
      <c r="B4565" s="180" t="s">
        <v>475</v>
      </c>
      <c r="C4565" s="180">
        <v>29838</v>
      </c>
      <c r="D4565" s="180"/>
      <c r="E4565" s="180">
        <v>2200</v>
      </c>
      <c r="F4565" s="180">
        <v>0</v>
      </c>
      <c r="G4565" s="180">
        <v>0</v>
      </c>
      <c r="H4565" s="180">
        <v>0</v>
      </c>
    </row>
    <row r="4566" spans="1:8" x14ac:dyDescent="0.2">
      <c r="A4566" s="180" t="s">
        <v>96</v>
      </c>
      <c r="B4566" s="180" t="s">
        <v>332</v>
      </c>
      <c r="C4566" s="180">
        <v>83000</v>
      </c>
      <c r="D4566" s="180"/>
      <c r="E4566" s="180"/>
      <c r="F4566" s="180"/>
      <c r="G4566" s="180"/>
      <c r="H4566" s="180"/>
    </row>
    <row r="4567" spans="1:8" x14ac:dyDescent="0.2">
      <c r="A4567" s="180" t="s">
        <v>96</v>
      </c>
      <c r="B4567" s="180" t="s">
        <v>407</v>
      </c>
      <c r="C4567" s="180">
        <v>160000</v>
      </c>
      <c r="D4567" s="180"/>
      <c r="E4567" s="180">
        <v>0</v>
      </c>
      <c r="F4567" s="180">
        <v>0</v>
      </c>
      <c r="G4567" s="180">
        <v>0</v>
      </c>
      <c r="H4567" s="180">
        <v>0</v>
      </c>
    </row>
    <row r="4568" spans="1:8" x14ac:dyDescent="0.2">
      <c r="A4568" s="180" t="s">
        <v>96</v>
      </c>
      <c r="B4568" s="180" t="s">
        <v>345</v>
      </c>
      <c r="C4568" s="180">
        <v>12393167</v>
      </c>
      <c r="D4568" s="180">
        <v>424500</v>
      </c>
      <c r="E4568" s="180">
        <v>319200</v>
      </c>
      <c r="F4568" s="180">
        <v>0</v>
      </c>
      <c r="G4568" s="180">
        <v>9400</v>
      </c>
      <c r="H4568" s="180">
        <v>0</v>
      </c>
    </row>
    <row r="4569" spans="1:8" x14ac:dyDescent="0.2">
      <c r="A4569" s="180" t="s">
        <v>96</v>
      </c>
      <c r="B4569" s="180" t="s">
        <v>346</v>
      </c>
      <c r="C4569" s="180">
        <v>0</v>
      </c>
      <c r="D4569" s="180"/>
      <c r="E4569" s="180"/>
      <c r="F4569" s="180"/>
      <c r="G4569" s="180"/>
      <c r="H4569" s="180"/>
    </row>
    <row r="4570" spans="1:8" x14ac:dyDescent="0.2">
      <c r="A4570" s="180" t="s">
        <v>96</v>
      </c>
      <c r="B4570" s="180" t="s">
        <v>446</v>
      </c>
      <c r="C4570" s="180">
        <v>0</v>
      </c>
      <c r="D4570" s="180">
        <v>0</v>
      </c>
      <c r="E4570" s="180">
        <v>0</v>
      </c>
      <c r="F4570" s="180">
        <v>0</v>
      </c>
      <c r="G4570" s="180">
        <v>0</v>
      </c>
      <c r="H4570" s="180">
        <v>0</v>
      </c>
    </row>
    <row r="4571" spans="1:8" x14ac:dyDescent="0.2">
      <c r="A4571" s="180" t="s">
        <v>96</v>
      </c>
      <c r="B4571" s="180" t="s">
        <v>347</v>
      </c>
      <c r="C4571" s="180">
        <v>5000</v>
      </c>
      <c r="D4571" s="180">
        <v>0</v>
      </c>
      <c r="E4571" s="180"/>
      <c r="F4571" s="180">
        <v>0</v>
      </c>
      <c r="G4571" s="180">
        <v>0</v>
      </c>
      <c r="H4571" s="180">
        <v>0</v>
      </c>
    </row>
    <row r="4572" spans="1:8" x14ac:dyDescent="0.2">
      <c r="A4572" s="180" t="s">
        <v>96</v>
      </c>
      <c r="B4572" s="180" t="s">
        <v>348</v>
      </c>
      <c r="C4572" s="180">
        <v>12398167</v>
      </c>
      <c r="D4572" s="180">
        <v>424500</v>
      </c>
      <c r="E4572" s="180">
        <v>319200</v>
      </c>
      <c r="F4572" s="180">
        <v>0</v>
      </c>
      <c r="G4572" s="180">
        <v>9400</v>
      </c>
      <c r="H4572" s="180">
        <v>0</v>
      </c>
    </row>
    <row r="4573" spans="1:8" x14ac:dyDescent="0.2">
      <c r="A4573" s="180" t="s">
        <v>96</v>
      </c>
      <c r="B4573" s="180" t="s">
        <v>349</v>
      </c>
      <c r="C4573" s="180">
        <v>1881145.4099999983</v>
      </c>
      <c r="D4573" s="180">
        <v>149751.75</v>
      </c>
      <c r="E4573" s="180">
        <v>916632.30999999982</v>
      </c>
      <c r="F4573" s="180">
        <v>0</v>
      </c>
      <c r="G4573" s="180">
        <v>10723</v>
      </c>
      <c r="H4573" s="180">
        <v>0</v>
      </c>
    </row>
    <row r="4574" spans="1:8" x14ac:dyDescent="0.2">
      <c r="A4574" s="180" t="s">
        <v>96</v>
      </c>
      <c r="B4574" s="180" t="s">
        <v>350</v>
      </c>
      <c r="C4574" s="180">
        <v>14279312.409999998</v>
      </c>
      <c r="D4574" s="180">
        <v>574251.75</v>
      </c>
      <c r="E4574" s="180">
        <v>1235832.3099999998</v>
      </c>
      <c r="F4574" s="180">
        <v>0</v>
      </c>
      <c r="G4574" s="180">
        <v>20123</v>
      </c>
      <c r="H4574" s="180">
        <v>0</v>
      </c>
    </row>
    <row r="4575" spans="1:8" x14ac:dyDescent="0.2">
      <c r="A4575" s="180" t="s">
        <v>96</v>
      </c>
      <c r="B4575" s="180" t="s">
        <v>376</v>
      </c>
      <c r="C4575" s="180"/>
      <c r="D4575" s="180"/>
      <c r="E4575" s="180"/>
      <c r="F4575" s="180"/>
      <c r="G4575" s="180"/>
      <c r="H4575" s="180"/>
    </row>
    <row r="4576" spans="1:8" x14ac:dyDescent="0.2">
      <c r="A4576" s="180" t="s">
        <v>96</v>
      </c>
      <c r="B4576" s="180" t="s">
        <v>377</v>
      </c>
      <c r="C4576" s="180">
        <v>7950000</v>
      </c>
      <c r="D4576" s="180">
        <v>375000</v>
      </c>
      <c r="E4576" s="180">
        <v>113100</v>
      </c>
      <c r="F4576" s="180">
        <v>0</v>
      </c>
      <c r="G4576" s="180">
        <v>5000</v>
      </c>
      <c r="H4576" s="180">
        <v>0</v>
      </c>
    </row>
    <row r="4577" spans="1:8" x14ac:dyDescent="0.2">
      <c r="A4577" s="180" t="s">
        <v>96</v>
      </c>
      <c r="B4577" s="180" t="s">
        <v>352</v>
      </c>
      <c r="C4577" s="180">
        <v>310000</v>
      </c>
      <c r="D4577" s="180">
        <v>750</v>
      </c>
      <c r="E4577" s="180">
        <v>0</v>
      </c>
      <c r="F4577" s="180">
        <v>0</v>
      </c>
      <c r="G4577" s="180">
        <v>0</v>
      </c>
      <c r="H4577" s="180">
        <v>0</v>
      </c>
    </row>
    <row r="4578" spans="1:8" x14ac:dyDescent="0.2">
      <c r="A4578" s="180" t="s">
        <v>96</v>
      </c>
      <c r="B4578" s="180" t="s">
        <v>353</v>
      </c>
      <c r="C4578" s="180">
        <v>641000</v>
      </c>
      <c r="D4578" s="180">
        <v>3300</v>
      </c>
      <c r="E4578" s="180">
        <v>0</v>
      </c>
      <c r="F4578" s="180">
        <v>0</v>
      </c>
      <c r="G4578" s="180">
        <v>0</v>
      </c>
      <c r="H4578" s="180">
        <v>0</v>
      </c>
    </row>
    <row r="4579" spans="1:8" x14ac:dyDescent="0.2">
      <c r="A4579" s="180" t="s">
        <v>96</v>
      </c>
      <c r="B4579" s="180" t="s">
        <v>354</v>
      </c>
      <c r="C4579" s="180">
        <v>210000</v>
      </c>
      <c r="D4579" s="180">
        <v>0</v>
      </c>
      <c r="E4579" s="180">
        <v>0</v>
      </c>
      <c r="F4579" s="180">
        <v>0</v>
      </c>
      <c r="G4579" s="180">
        <v>0</v>
      </c>
      <c r="H4579" s="180">
        <v>0</v>
      </c>
    </row>
    <row r="4580" spans="1:8" x14ac:dyDescent="0.2">
      <c r="A4580" s="180" t="s">
        <v>96</v>
      </c>
      <c r="B4580" s="180" t="s">
        <v>408</v>
      </c>
      <c r="C4580" s="180">
        <v>850000</v>
      </c>
      <c r="D4580" s="180">
        <v>200</v>
      </c>
      <c r="E4580" s="180">
        <v>0</v>
      </c>
      <c r="F4580" s="180">
        <v>0</v>
      </c>
      <c r="G4580" s="180">
        <v>0</v>
      </c>
      <c r="H4580" s="180">
        <v>0</v>
      </c>
    </row>
    <row r="4581" spans="1:8" x14ac:dyDescent="0.2">
      <c r="A4581" s="180" t="s">
        <v>96</v>
      </c>
      <c r="B4581" s="180" t="s">
        <v>423</v>
      </c>
      <c r="C4581" s="180">
        <v>205000</v>
      </c>
      <c r="D4581" s="180">
        <v>21000</v>
      </c>
      <c r="E4581" s="180">
        <v>0</v>
      </c>
      <c r="F4581" s="180">
        <v>0</v>
      </c>
      <c r="G4581" s="180">
        <v>0</v>
      </c>
      <c r="H4581" s="180">
        <v>0</v>
      </c>
    </row>
    <row r="4582" spans="1:8" x14ac:dyDescent="0.2">
      <c r="A4582" s="180" t="s">
        <v>96</v>
      </c>
      <c r="B4582" s="180" t="s">
        <v>355</v>
      </c>
      <c r="C4582" s="180">
        <v>1100000</v>
      </c>
      <c r="D4582" s="180">
        <v>14725</v>
      </c>
      <c r="E4582" s="180">
        <v>191000</v>
      </c>
      <c r="F4582" s="180">
        <v>0</v>
      </c>
      <c r="G4582" s="180">
        <v>0</v>
      </c>
      <c r="H4582" s="180">
        <v>0</v>
      </c>
    </row>
    <row r="4583" spans="1:8" x14ac:dyDescent="0.2">
      <c r="A4583" s="180" t="s">
        <v>96</v>
      </c>
      <c r="B4583" s="180" t="s">
        <v>356</v>
      </c>
      <c r="C4583" s="180">
        <v>550000</v>
      </c>
      <c r="D4583" s="180">
        <v>0</v>
      </c>
      <c r="E4583" s="180">
        <v>25000</v>
      </c>
      <c r="F4583" s="180">
        <v>0</v>
      </c>
      <c r="G4583" s="180"/>
      <c r="H4583" s="180">
        <v>0</v>
      </c>
    </row>
    <row r="4584" spans="1:8" x14ac:dyDescent="0.2">
      <c r="A4584" s="180" t="s">
        <v>96</v>
      </c>
      <c r="B4584" s="180" t="s">
        <v>409</v>
      </c>
      <c r="C4584" s="180"/>
      <c r="D4584" s="180"/>
      <c r="E4584" s="180"/>
      <c r="F4584" s="180"/>
      <c r="G4584" s="180"/>
      <c r="H4584" s="180">
        <v>0</v>
      </c>
    </row>
    <row r="4585" spans="1:8" x14ac:dyDescent="0.2">
      <c r="A4585" s="180" t="s">
        <v>96</v>
      </c>
      <c r="B4585" s="180" t="s">
        <v>378</v>
      </c>
      <c r="C4585" s="180">
        <v>2500</v>
      </c>
      <c r="D4585" s="180"/>
      <c r="E4585" s="180">
        <v>23000</v>
      </c>
      <c r="F4585" s="180">
        <v>0</v>
      </c>
      <c r="G4585" s="180">
        <v>0</v>
      </c>
      <c r="H4585" s="180">
        <v>0</v>
      </c>
    </row>
    <row r="4586" spans="1:8" x14ac:dyDescent="0.2">
      <c r="A4586" s="180" t="s">
        <v>96</v>
      </c>
      <c r="B4586" s="180" t="s">
        <v>360</v>
      </c>
      <c r="C4586" s="180"/>
      <c r="D4586" s="180"/>
      <c r="E4586" s="180">
        <v>0</v>
      </c>
      <c r="F4586" s="180">
        <v>0</v>
      </c>
      <c r="G4586" s="180"/>
      <c r="H4586" s="180">
        <v>0</v>
      </c>
    </row>
    <row r="4587" spans="1:8" x14ac:dyDescent="0.2">
      <c r="A4587" s="180" t="s">
        <v>96</v>
      </c>
      <c r="B4587" s="180" t="s">
        <v>379</v>
      </c>
      <c r="C4587" s="180"/>
      <c r="D4587" s="180"/>
      <c r="E4587" s="180"/>
      <c r="F4587" s="180"/>
      <c r="G4587" s="180"/>
      <c r="H4587" s="180"/>
    </row>
    <row r="4588" spans="1:8" x14ac:dyDescent="0.2">
      <c r="A4588" s="180" t="s">
        <v>96</v>
      </c>
      <c r="B4588" s="180" t="s">
        <v>362</v>
      </c>
      <c r="C4588" s="180">
        <v>552485</v>
      </c>
      <c r="D4588" s="180"/>
      <c r="E4588" s="180"/>
      <c r="F4588" s="180"/>
      <c r="G4588" s="180"/>
      <c r="H4588" s="180"/>
    </row>
    <row r="4589" spans="1:8" x14ac:dyDescent="0.2">
      <c r="A4589" s="180" t="s">
        <v>96</v>
      </c>
      <c r="B4589" s="180" t="s">
        <v>365</v>
      </c>
      <c r="C4589" s="180">
        <v>12370985</v>
      </c>
      <c r="D4589" s="180">
        <v>414975</v>
      </c>
      <c r="E4589" s="180">
        <v>352100</v>
      </c>
      <c r="F4589" s="180">
        <v>0</v>
      </c>
      <c r="G4589" s="180">
        <v>5000</v>
      </c>
      <c r="H4589" s="180">
        <v>0</v>
      </c>
    </row>
    <row r="4590" spans="1:8" x14ac:dyDescent="0.2">
      <c r="A4590" s="180" t="s">
        <v>96</v>
      </c>
      <c r="B4590" s="180" t="s">
        <v>447</v>
      </c>
      <c r="C4590" s="180"/>
      <c r="D4590" s="180"/>
      <c r="E4590" s="180"/>
      <c r="F4590" s="180"/>
      <c r="G4590" s="180"/>
      <c r="H4590" s="180"/>
    </row>
    <row r="4591" spans="1:8" x14ac:dyDescent="0.2">
      <c r="A4591" s="180" t="s">
        <v>96</v>
      </c>
      <c r="B4591" s="180" t="s">
        <v>366</v>
      </c>
      <c r="C4591" s="180">
        <v>12370985</v>
      </c>
      <c r="D4591" s="180">
        <v>414975</v>
      </c>
      <c r="E4591" s="180">
        <v>352100</v>
      </c>
      <c r="F4591" s="180">
        <v>0</v>
      </c>
      <c r="G4591" s="180">
        <v>5000</v>
      </c>
      <c r="H4591" s="180">
        <v>0</v>
      </c>
    </row>
    <row r="4592" spans="1:8" x14ac:dyDescent="0.2">
      <c r="A4592" s="180" t="s">
        <v>96</v>
      </c>
      <c r="B4592" s="180" t="s">
        <v>367</v>
      </c>
      <c r="C4592" s="180">
        <v>1908327.4099999983</v>
      </c>
      <c r="D4592" s="180">
        <v>159276.75</v>
      </c>
      <c r="E4592" s="180">
        <v>883732.30999999982</v>
      </c>
      <c r="F4592" s="180">
        <v>0</v>
      </c>
      <c r="G4592" s="180">
        <v>15123</v>
      </c>
      <c r="H4592" s="180">
        <v>0</v>
      </c>
    </row>
    <row r="4593" spans="1:8" x14ac:dyDescent="0.2">
      <c r="A4593" s="180" t="s">
        <v>96</v>
      </c>
      <c r="B4593" s="180" t="s">
        <v>368</v>
      </c>
      <c r="C4593" s="180">
        <v>14279312.409999998</v>
      </c>
      <c r="D4593" s="180">
        <v>574251.75</v>
      </c>
      <c r="E4593" s="180">
        <v>1235832.3099999998</v>
      </c>
      <c r="F4593" s="180">
        <v>0</v>
      </c>
      <c r="G4593" s="180">
        <v>20123</v>
      </c>
      <c r="H4593" s="180">
        <v>0</v>
      </c>
    </row>
    <row r="4594" spans="1:8" x14ac:dyDescent="0.2">
      <c r="A4594" s="180" t="s">
        <v>97</v>
      </c>
      <c r="B4594" s="180" t="s">
        <v>333</v>
      </c>
      <c r="C4594" s="180">
        <v>3492413</v>
      </c>
      <c r="D4594" s="180"/>
      <c r="E4594" s="180">
        <v>245057</v>
      </c>
      <c r="F4594" s="180">
        <v>0</v>
      </c>
      <c r="G4594" s="180">
        <v>0</v>
      </c>
      <c r="H4594" s="180">
        <v>0</v>
      </c>
    </row>
    <row r="4595" spans="1:8" x14ac:dyDescent="0.2">
      <c r="A4595" s="180" t="s">
        <v>97</v>
      </c>
      <c r="B4595" s="180" t="s">
        <v>334</v>
      </c>
      <c r="C4595" s="180">
        <v>70316</v>
      </c>
      <c r="D4595" s="180"/>
      <c r="E4595" s="180">
        <v>4943</v>
      </c>
      <c r="F4595" s="180">
        <v>0</v>
      </c>
      <c r="G4595" s="180">
        <v>0</v>
      </c>
      <c r="H4595" s="180">
        <v>0</v>
      </c>
    </row>
    <row r="4596" spans="1:8" x14ac:dyDescent="0.2">
      <c r="A4596" s="180" t="s">
        <v>97</v>
      </c>
      <c r="B4596" s="180" t="s">
        <v>335</v>
      </c>
      <c r="C4596" s="180">
        <v>245125</v>
      </c>
      <c r="D4596" s="180"/>
      <c r="E4596" s="180"/>
      <c r="F4596" s="180"/>
      <c r="G4596" s="180"/>
      <c r="H4596" s="180"/>
    </row>
    <row r="4597" spans="1:8" x14ac:dyDescent="0.2">
      <c r="A4597" s="180" t="s">
        <v>97</v>
      </c>
      <c r="B4597" s="180" t="s">
        <v>336</v>
      </c>
      <c r="C4597" s="180">
        <v>540000</v>
      </c>
      <c r="D4597" s="180"/>
      <c r="E4597" s="180"/>
      <c r="F4597" s="180"/>
      <c r="G4597" s="180"/>
      <c r="H4597" s="180"/>
    </row>
    <row r="4598" spans="1:8" x14ac:dyDescent="0.2">
      <c r="A4598" s="180" t="s">
        <v>97</v>
      </c>
      <c r="B4598" s="180" t="s">
        <v>337</v>
      </c>
      <c r="C4598" s="180">
        <v>30000</v>
      </c>
      <c r="D4598" s="180">
        <v>500</v>
      </c>
      <c r="E4598" s="180">
        <v>17000</v>
      </c>
      <c r="F4598" s="180"/>
      <c r="G4598" s="180"/>
      <c r="H4598" s="180"/>
    </row>
    <row r="4599" spans="1:8" x14ac:dyDescent="0.2">
      <c r="A4599" s="180" t="s">
        <v>97</v>
      </c>
      <c r="B4599" s="180" t="s">
        <v>338</v>
      </c>
      <c r="C4599" s="180"/>
      <c r="D4599" s="180"/>
      <c r="E4599" s="180"/>
      <c r="F4599" s="180"/>
      <c r="G4599" s="180"/>
      <c r="H4599" s="180"/>
    </row>
    <row r="4600" spans="1:8" x14ac:dyDescent="0.2">
      <c r="A4600" s="180" t="s">
        <v>97</v>
      </c>
      <c r="B4600" s="180" t="s">
        <v>339</v>
      </c>
      <c r="C4600" s="180">
        <v>30000</v>
      </c>
      <c r="D4600" s="180">
        <v>300000</v>
      </c>
      <c r="E4600" s="180"/>
      <c r="F4600" s="180"/>
      <c r="G4600" s="180"/>
      <c r="H4600" s="180"/>
    </row>
    <row r="4601" spans="1:8" x14ac:dyDescent="0.2">
      <c r="A4601" s="180" t="s">
        <v>97</v>
      </c>
      <c r="B4601" s="180" t="s">
        <v>340</v>
      </c>
      <c r="C4601" s="180">
        <v>160000</v>
      </c>
      <c r="D4601" s="180">
        <v>500</v>
      </c>
      <c r="E4601" s="180">
        <v>6400</v>
      </c>
      <c r="F4601" s="180"/>
      <c r="G4601" s="180"/>
      <c r="H4601" s="180"/>
    </row>
    <row r="4602" spans="1:8" x14ac:dyDescent="0.2">
      <c r="A4602" s="180" t="s">
        <v>97</v>
      </c>
      <c r="B4602" s="180" t="s">
        <v>341</v>
      </c>
      <c r="C4602" s="180"/>
      <c r="D4602" s="180"/>
      <c r="E4602" s="180"/>
      <c r="F4602" s="180"/>
      <c r="G4602" s="180"/>
      <c r="H4602" s="180"/>
    </row>
    <row r="4603" spans="1:8" x14ac:dyDescent="0.2">
      <c r="A4603" s="180" t="s">
        <v>97</v>
      </c>
      <c r="B4603" s="180" t="s">
        <v>342</v>
      </c>
      <c r="C4603" s="180">
        <v>6677444</v>
      </c>
      <c r="D4603" s="180"/>
      <c r="E4603" s="180"/>
      <c r="F4603" s="180"/>
      <c r="G4603" s="180"/>
      <c r="H4603" s="180"/>
    </row>
    <row r="4604" spans="1:8" x14ac:dyDescent="0.2">
      <c r="A4604" s="180" t="s">
        <v>97</v>
      </c>
      <c r="B4604" s="180" t="s">
        <v>343</v>
      </c>
      <c r="C4604" s="180">
        <v>20321</v>
      </c>
      <c r="D4604" s="180"/>
      <c r="E4604" s="180"/>
      <c r="F4604" s="180"/>
      <c r="G4604" s="180"/>
      <c r="H4604" s="180"/>
    </row>
    <row r="4605" spans="1:8" x14ac:dyDescent="0.2">
      <c r="A4605" s="180" t="s">
        <v>97</v>
      </c>
      <c r="B4605" s="180" t="s">
        <v>344</v>
      </c>
      <c r="C4605" s="180">
        <v>40000</v>
      </c>
      <c r="D4605" s="180"/>
      <c r="E4605" s="180">
        <v>0</v>
      </c>
      <c r="F4605" s="180"/>
      <c r="G4605" s="180"/>
      <c r="H4605" s="180"/>
    </row>
    <row r="4606" spans="1:8" x14ac:dyDescent="0.2">
      <c r="A4606" s="180" t="s">
        <v>97</v>
      </c>
      <c r="B4606" s="180" t="s">
        <v>475</v>
      </c>
      <c r="C4606" s="180">
        <v>94020</v>
      </c>
      <c r="D4606" s="180"/>
      <c r="E4606" s="180">
        <v>6608</v>
      </c>
      <c r="F4606" s="180">
        <v>0</v>
      </c>
      <c r="G4606" s="180">
        <v>0</v>
      </c>
      <c r="H4606" s="180">
        <v>0</v>
      </c>
    </row>
    <row r="4607" spans="1:8" x14ac:dyDescent="0.2">
      <c r="A4607" s="180" t="s">
        <v>97</v>
      </c>
      <c r="B4607" s="180" t="s">
        <v>332</v>
      </c>
      <c r="C4607" s="180">
        <v>260000</v>
      </c>
      <c r="D4607" s="180"/>
      <c r="E4607" s="180"/>
      <c r="F4607" s="180"/>
      <c r="G4607" s="180"/>
      <c r="H4607" s="180"/>
    </row>
    <row r="4608" spans="1:8" x14ac:dyDescent="0.2">
      <c r="A4608" s="180" t="s">
        <v>97</v>
      </c>
      <c r="B4608" s="180" t="s">
        <v>407</v>
      </c>
      <c r="C4608" s="180">
        <v>270000</v>
      </c>
      <c r="D4608" s="180"/>
      <c r="E4608" s="180"/>
      <c r="F4608" s="180"/>
      <c r="G4608" s="180"/>
      <c r="H4608" s="180"/>
    </row>
    <row r="4609" spans="1:8" x14ac:dyDescent="0.2">
      <c r="A4609" s="180" t="s">
        <v>97</v>
      </c>
      <c r="B4609" s="180" t="s">
        <v>345</v>
      </c>
      <c r="C4609" s="180">
        <v>11929639</v>
      </c>
      <c r="D4609" s="180">
        <v>301000</v>
      </c>
      <c r="E4609" s="180">
        <v>280008</v>
      </c>
      <c r="F4609" s="180">
        <v>0</v>
      </c>
      <c r="G4609" s="180">
        <v>0</v>
      </c>
      <c r="H4609" s="180">
        <v>0</v>
      </c>
    </row>
    <row r="4610" spans="1:8" x14ac:dyDescent="0.2">
      <c r="A4610" s="180" t="s">
        <v>97</v>
      </c>
      <c r="B4610" s="180" t="s">
        <v>346</v>
      </c>
      <c r="C4610" s="180"/>
      <c r="D4610" s="180"/>
      <c r="E4610" s="180"/>
      <c r="F4610" s="180"/>
      <c r="G4610" s="180"/>
      <c r="H4610" s="180"/>
    </row>
    <row r="4611" spans="1:8" x14ac:dyDescent="0.2">
      <c r="A4611" s="180" t="s">
        <v>97</v>
      </c>
      <c r="B4611" s="180" t="s">
        <v>446</v>
      </c>
      <c r="C4611" s="180"/>
      <c r="D4611" s="180"/>
      <c r="E4611" s="180"/>
      <c r="F4611" s="180"/>
      <c r="G4611" s="180"/>
      <c r="H4611" s="180"/>
    </row>
    <row r="4612" spans="1:8" x14ac:dyDescent="0.2">
      <c r="A4612" s="180" t="s">
        <v>97</v>
      </c>
      <c r="B4612" s="180" t="s">
        <v>347</v>
      </c>
      <c r="C4612" s="180"/>
      <c r="D4612" s="180"/>
      <c r="E4612" s="180"/>
      <c r="F4612" s="180"/>
      <c r="G4612" s="180"/>
      <c r="H4612" s="180"/>
    </row>
    <row r="4613" spans="1:8" x14ac:dyDescent="0.2">
      <c r="A4613" s="180" t="s">
        <v>97</v>
      </c>
      <c r="B4613" s="180" t="s">
        <v>348</v>
      </c>
      <c r="C4613" s="180">
        <v>11929639</v>
      </c>
      <c r="D4613" s="180">
        <v>301000</v>
      </c>
      <c r="E4613" s="180">
        <v>280008</v>
      </c>
      <c r="F4613" s="180">
        <v>0</v>
      </c>
      <c r="G4613" s="180">
        <v>0</v>
      </c>
      <c r="H4613" s="180">
        <v>0</v>
      </c>
    </row>
    <row r="4614" spans="1:8" x14ac:dyDescent="0.2">
      <c r="A4614" s="180" t="s">
        <v>97</v>
      </c>
      <c r="B4614" s="180" t="s">
        <v>349</v>
      </c>
      <c r="C4614" s="180">
        <v>1520275.6799999997</v>
      </c>
      <c r="D4614" s="180">
        <v>126463.94999999995</v>
      </c>
      <c r="E4614" s="180">
        <v>782885.9700000002</v>
      </c>
      <c r="F4614" s="180">
        <v>0</v>
      </c>
      <c r="G4614" s="180">
        <v>0</v>
      </c>
      <c r="H4614" s="180">
        <v>0</v>
      </c>
    </row>
    <row r="4615" spans="1:8" x14ac:dyDescent="0.2">
      <c r="A4615" s="180" t="s">
        <v>97</v>
      </c>
      <c r="B4615" s="180" t="s">
        <v>350</v>
      </c>
      <c r="C4615" s="180">
        <v>13449914.68</v>
      </c>
      <c r="D4615" s="180">
        <v>427463.9499999999</v>
      </c>
      <c r="E4615" s="180">
        <v>1062893.9700000002</v>
      </c>
      <c r="F4615" s="180">
        <v>0</v>
      </c>
      <c r="G4615" s="180">
        <v>0</v>
      </c>
      <c r="H4615" s="180">
        <v>0</v>
      </c>
    </row>
    <row r="4616" spans="1:8" x14ac:dyDescent="0.2">
      <c r="A4616" s="180" t="s">
        <v>97</v>
      </c>
      <c r="B4616" s="180" t="s">
        <v>376</v>
      </c>
      <c r="C4616" s="180"/>
      <c r="D4616" s="180"/>
      <c r="E4616" s="180"/>
      <c r="F4616" s="180"/>
      <c r="G4616" s="180"/>
      <c r="H4616" s="180"/>
    </row>
    <row r="4617" spans="1:8" x14ac:dyDescent="0.2">
      <c r="A4617" s="180" t="s">
        <v>97</v>
      </c>
      <c r="B4617" s="180" t="s">
        <v>377</v>
      </c>
      <c r="C4617" s="180">
        <v>10287259</v>
      </c>
      <c r="D4617" s="180">
        <v>427464</v>
      </c>
      <c r="E4617" s="180">
        <v>150000</v>
      </c>
      <c r="F4617" s="180"/>
      <c r="G4617" s="180"/>
      <c r="H4617" s="180"/>
    </row>
    <row r="4618" spans="1:8" x14ac:dyDescent="0.2">
      <c r="A4618" s="180" t="s">
        <v>97</v>
      </c>
      <c r="B4618" s="180" t="s">
        <v>352</v>
      </c>
      <c r="C4618" s="180">
        <v>225000</v>
      </c>
      <c r="D4618" s="180"/>
      <c r="E4618" s="180"/>
      <c r="F4618" s="180"/>
      <c r="G4618" s="180"/>
      <c r="H4618" s="180"/>
    </row>
    <row r="4619" spans="1:8" x14ac:dyDescent="0.2">
      <c r="A4619" s="180" t="s">
        <v>97</v>
      </c>
      <c r="B4619" s="180" t="s">
        <v>353</v>
      </c>
      <c r="C4619" s="180">
        <v>660000</v>
      </c>
      <c r="D4619" s="180"/>
      <c r="E4619" s="180"/>
      <c r="F4619" s="180"/>
      <c r="G4619" s="180"/>
      <c r="H4619" s="180"/>
    </row>
    <row r="4620" spans="1:8" x14ac:dyDescent="0.2">
      <c r="A4620" s="180" t="s">
        <v>97</v>
      </c>
      <c r="B4620" s="180" t="s">
        <v>354</v>
      </c>
      <c r="C4620" s="180">
        <v>340000</v>
      </c>
      <c r="D4620" s="180"/>
      <c r="E4620" s="180">
        <v>340000</v>
      </c>
      <c r="F4620" s="180"/>
      <c r="G4620" s="180"/>
      <c r="H4620" s="180"/>
    </row>
    <row r="4621" spans="1:8" x14ac:dyDescent="0.2">
      <c r="A4621" s="180" t="s">
        <v>97</v>
      </c>
      <c r="B4621" s="180" t="s">
        <v>408</v>
      </c>
      <c r="C4621" s="180">
        <v>700000</v>
      </c>
      <c r="D4621" s="180"/>
      <c r="E4621" s="180"/>
      <c r="F4621" s="180"/>
      <c r="G4621" s="180"/>
      <c r="H4621" s="180"/>
    </row>
    <row r="4622" spans="1:8" x14ac:dyDescent="0.2">
      <c r="A4622" s="180" t="s">
        <v>97</v>
      </c>
      <c r="B4622" s="180" t="s">
        <v>423</v>
      </c>
      <c r="C4622" s="180">
        <v>180000</v>
      </c>
      <c r="D4622" s="180"/>
      <c r="E4622" s="180"/>
      <c r="F4622" s="180"/>
      <c r="G4622" s="180"/>
      <c r="H4622" s="180"/>
    </row>
    <row r="4623" spans="1:8" x14ac:dyDescent="0.2">
      <c r="A4623" s="180" t="s">
        <v>97</v>
      </c>
      <c r="B4623" s="180" t="s">
        <v>355</v>
      </c>
      <c r="C4623" s="180">
        <v>670000</v>
      </c>
      <c r="D4623" s="180"/>
      <c r="E4623" s="180">
        <v>50000</v>
      </c>
      <c r="F4623" s="180"/>
      <c r="G4623" s="180"/>
      <c r="H4623" s="180"/>
    </row>
    <row r="4624" spans="1:8" x14ac:dyDescent="0.2">
      <c r="A4624" s="180" t="s">
        <v>97</v>
      </c>
      <c r="B4624" s="180" t="s">
        <v>356</v>
      </c>
      <c r="C4624" s="180">
        <v>530000</v>
      </c>
      <c r="D4624" s="180"/>
      <c r="E4624" s="180">
        <v>100000</v>
      </c>
      <c r="F4624" s="180"/>
      <c r="G4624" s="180"/>
      <c r="H4624" s="180"/>
    </row>
    <row r="4625" spans="1:8" x14ac:dyDescent="0.2">
      <c r="A4625" s="180" t="s">
        <v>97</v>
      </c>
      <c r="B4625" s="180" t="s">
        <v>409</v>
      </c>
      <c r="C4625" s="180"/>
      <c r="D4625" s="180"/>
      <c r="E4625" s="180"/>
      <c r="F4625" s="180"/>
      <c r="G4625" s="180"/>
      <c r="H4625" s="180"/>
    </row>
    <row r="4626" spans="1:8" x14ac:dyDescent="0.2">
      <c r="A4626" s="180" t="s">
        <v>97</v>
      </c>
      <c r="B4626" s="180" t="s">
        <v>378</v>
      </c>
      <c r="C4626" s="180"/>
      <c r="D4626" s="180"/>
      <c r="E4626" s="180">
        <v>0</v>
      </c>
      <c r="F4626" s="180"/>
      <c r="G4626" s="180"/>
      <c r="H4626" s="180"/>
    </row>
    <row r="4627" spans="1:8" x14ac:dyDescent="0.2">
      <c r="A4627" s="180" t="s">
        <v>97</v>
      </c>
      <c r="B4627" s="180" t="s">
        <v>360</v>
      </c>
      <c r="C4627" s="180"/>
      <c r="D4627" s="180"/>
      <c r="E4627" s="180"/>
      <c r="F4627" s="180"/>
      <c r="G4627" s="180"/>
      <c r="H4627" s="180"/>
    </row>
    <row r="4628" spans="1:8" x14ac:dyDescent="0.2">
      <c r="A4628" s="180" t="s">
        <v>97</v>
      </c>
      <c r="B4628" s="180" t="s">
        <v>379</v>
      </c>
      <c r="C4628" s="180"/>
      <c r="D4628" s="180"/>
      <c r="E4628" s="180"/>
      <c r="F4628" s="180"/>
      <c r="G4628" s="180"/>
      <c r="H4628" s="180"/>
    </row>
    <row r="4629" spans="1:8" x14ac:dyDescent="0.2">
      <c r="A4629" s="180" t="s">
        <v>97</v>
      </c>
      <c r="B4629" s="180" t="s">
        <v>362</v>
      </c>
      <c r="C4629" s="180">
        <v>459918</v>
      </c>
      <c r="D4629" s="180"/>
      <c r="E4629" s="180"/>
      <c r="F4629" s="180"/>
      <c r="G4629" s="180"/>
      <c r="H4629" s="180"/>
    </row>
    <row r="4630" spans="1:8" x14ac:dyDescent="0.2">
      <c r="A4630" s="180" t="s">
        <v>97</v>
      </c>
      <c r="B4630" s="180" t="s">
        <v>365</v>
      </c>
      <c r="C4630" s="180">
        <v>14052177</v>
      </c>
      <c r="D4630" s="180">
        <v>427464</v>
      </c>
      <c r="E4630" s="180">
        <v>640000</v>
      </c>
      <c r="F4630" s="180">
        <v>0</v>
      </c>
      <c r="G4630" s="180">
        <v>0</v>
      </c>
      <c r="H4630" s="180">
        <v>0</v>
      </c>
    </row>
    <row r="4631" spans="1:8" x14ac:dyDescent="0.2">
      <c r="A4631" s="180" t="s">
        <v>97</v>
      </c>
      <c r="B4631" s="180" t="s">
        <v>447</v>
      </c>
      <c r="C4631" s="180"/>
      <c r="D4631" s="180"/>
      <c r="E4631" s="180"/>
      <c r="F4631" s="180"/>
      <c r="G4631" s="180"/>
      <c r="H4631" s="180"/>
    </row>
    <row r="4632" spans="1:8" x14ac:dyDescent="0.2">
      <c r="A4632" s="180" t="s">
        <v>97</v>
      </c>
      <c r="B4632" s="180" t="s">
        <v>366</v>
      </c>
      <c r="C4632" s="180">
        <v>14052177</v>
      </c>
      <c r="D4632" s="180">
        <v>427464</v>
      </c>
      <c r="E4632" s="180">
        <v>640000</v>
      </c>
      <c r="F4632" s="180">
        <v>0</v>
      </c>
      <c r="G4632" s="180">
        <v>0</v>
      </c>
      <c r="H4632" s="180">
        <v>0</v>
      </c>
    </row>
    <row r="4633" spans="1:8" x14ac:dyDescent="0.2">
      <c r="A4633" s="180" t="s">
        <v>97</v>
      </c>
      <c r="B4633" s="180" t="s">
        <v>367</v>
      </c>
      <c r="C4633" s="180">
        <v>-602262.3200000003</v>
      </c>
      <c r="D4633" s="180">
        <v>-5.0000000046566129E-2</v>
      </c>
      <c r="E4633" s="180">
        <v>422893.9700000002</v>
      </c>
      <c r="F4633" s="180">
        <v>0</v>
      </c>
      <c r="G4633" s="180">
        <v>0</v>
      </c>
      <c r="H4633" s="180">
        <v>0</v>
      </c>
    </row>
    <row r="4634" spans="1:8" x14ac:dyDescent="0.2">
      <c r="A4634" s="180" t="s">
        <v>97</v>
      </c>
      <c r="B4634" s="180" t="s">
        <v>368</v>
      </c>
      <c r="C4634" s="180">
        <v>13449914.68</v>
      </c>
      <c r="D4634" s="180">
        <v>427463.9499999999</v>
      </c>
      <c r="E4634" s="180">
        <v>1062893.9700000002</v>
      </c>
      <c r="F4634" s="180">
        <v>0</v>
      </c>
      <c r="G4634" s="180">
        <v>0</v>
      </c>
      <c r="H4634" s="180">
        <v>0</v>
      </c>
    </row>
    <row r="4635" spans="1:8" x14ac:dyDescent="0.2">
      <c r="A4635" s="180" t="s">
        <v>98</v>
      </c>
      <c r="B4635" s="180" t="s">
        <v>333</v>
      </c>
      <c r="C4635" s="180">
        <v>2327095</v>
      </c>
      <c r="D4635" s="180"/>
      <c r="E4635" s="180">
        <v>186742</v>
      </c>
      <c r="F4635" s="180">
        <v>0</v>
      </c>
      <c r="G4635" s="180">
        <v>0</v>
      </c>
      <c r="H4635" s="180">
        <v>0</v>
      </c>
    </row>
    <row r="4636" spans="1:8" x14ac:dyDescent="0.2">
      <c r="A4636" s="180" t="s">
        <v>98</v>
      </c>
      <c r="B4636" s="180" t="s">
        <v>334</v>
      </c>
      <c r="C4636" s="180">
        <v>165218</v>
      </c>
      <c r="D4636" s="180"/>
      <c r="E4636" s="180">
        <v>13258</v>
      </c>
      <c r="F4636" s="180">
        <v>0</v>
      </c>
      <c r="G4636" s="180">
        <v>0</v>
      </c>
      <c r="H4636" s="180">
        <v>0</v>
      </c>
    </row>
    <row r="4637" spans="1:8" x14ac:dyDescent="0.2">
      <c r="A4637" s="180" t="s">
        <v>98</v>
      </c>
      <c r="B4637" s="180" t="s">
        <v>335</v>
      </c>
      <c r="C4637" s="180">
        <v>0</v>
      </c>
      <c r="D4637" s="180"/>
      <c r="E4637" s="180"/>
      <c r="F4637" s="180"/>
      <c r="G4637" s="180"/>
      <c r="H4637" s="180"/>
    </row>
    <row r="4638" spans="1:8" x14ac:dyDescent="0.2">
      <c r="A4638" s="180" t="s">
        <v>98</v>
      </c>
      <c r="B4638" s="180" t="s">
        <v>336</v>
      </c>
      <c r="C4638" s="180">
        <v>520000</v>
      </c>
      <c r="D4638" s="180"/>
      <c r="E4638" s="180"/>
      <c r="F4638" s="180"/>
      <c r="G4638" s="180"/>
      <c r="H4638" s="180"/>
    </row>
    <row r="4639" spans="1:8" x14ac:dyDescent="0.2">
      <c r="A4639" s="180" t="s">
        <v>98</v>
      </c>
      <c r="B4639" s="180" t="s">
        <v>337</v>
      </c>
      <c r="C4639" s="180">
        <v>4000</v>
      </c>
      <c r="D4639" s="180">
        <v>150</v>
      </c>
      <c r="E4639" s="180">
        <v>150</v>
      </c>
      <c r="F4639" s="180"/>
      <c r="G4639" s="180"/>
      <c r="H4639" s="180"/>
    </row>
    <row r="4640" spans="1:8" x14ac:dyDescent="0.2">
      <c r="A4640" s="180" t="s">
        <v>98</v>
      </c>
      <c r="B4640" s="180" t="s">
        <v>338</v>
      </c>
      <c r="C4640" s="180"/>
      <c r="D4640" s="180"/>
      <c r="E4640" s="180"/>
      <c r="F4640" s="180"/>
      <c r="G4640" s="180"/>
      <c r="H4640" s="180"/>
    </row>
    <row r="4641" spans="1:8" x14ac:dyDescent="0.2">
      <c r="A4641" s="180" t="s">
        <v>98</v>
      </c>
      <c r="B4641" s="180" t="s">
        <v>339</v>
      </c>
      <c r="C4641" s="180"/>
      <c r="D4641" s="180">
        <v>225000</v>
      </c>
      <c r="E4641" s="180"/>
      <c r="F4641" s="180"/>
      <c r="G4641" s="180"/>
      <c r="H4641" s="180"/>
    </row>
    <row r="4642" spans="1:8" x14ac:dyDescent="0.2">
      <c r="A4642" s="180" t="s">
        <v>98</v>
      </c>
      <c r="B4642" s="180" t="s">
        <v>340</v>
      </c>
      <c r="C4642" s="180">
        <v>200000</v>
      </c>
      <c r="D4642" s="180"/>
      <c r="E4642" s="180"/>
      <c r="F4642" s="180"/>
      <c r="G4642" s="180"/>
      <c r="H4642" s="180"/>
    </row>
    <row r="4643" spans="1:8" x14ac:dyDescent="0.2">
      <c r="A4643" s="180" t="s">
        <v>98</v>
      </c>
      <c r="B4643" s="180" t="s">
        <v>341</v>
      </c>
      <c r="C4643" s="180"/>
      <c r="D4643" s="180"/>
      <c r="E4643" s="180"/>
      <c r="F4643" s="180"/>
      <c r="G4643" s="180"/>
      <c r="H4643" s="180"/>
    </row>
    <row r="4644" spans="1:8" x14ac:dyDescent="0.2">
      <c r="A4644" s="180" t="s">
        <v>98</v>
      </c>
      <c r="B4644" s="180" t="s">
        <v>342</v>
      </c>
      <c r="C4644" s="180">
        <v>3797037</v>
      </c>
      <c r="D4644" s="180"/>
      <c r="E4644" s="180"/>
      <c r="F4644" s="180"/>
      <c r="G4644" s="180"/>
      <c r="H4644" s="180"/>
    </row>
    <row r="4645" spans="1:8" x14ac:dyDescent="0.2">
      <c r="A4645" s="180" t="s">
        <v>98</v>
      </c>
      <c r="B4645" s="180" t="s">
        <v>343</v>
      </c>
      <c r="C4645" s="180">
        <v>16641</v>
      </c>
      <c r="D4645" s="180"/>
      <c r="E4645" s="180"/>
      <c r="F4645" s="180"/>
      <c r="G4645" s="180"/>
      <c r="H4645" s="180"/>
    </row>
    <row r="4646" spans="1:8" x14ac:dyDescent="0.2">
      <c r="A4646" s="180" t="s">
        <v>98</v>
      </c>
      <c r="B4646" s="180" t="s">
        <v>344</v>
      </c>
      <c r="C4646" s="180">
        <v>150000</v>
      </c>
      <c r="D4646" s="180"/>
      <c r="E4646" s="180"/>
      <c r="F4646" s="180"/>
      <c r="G4646" s="180"/>
      <c r="H4646" s="180"/>
    </row>
    <row r="4647" spans="1:8" x14ac:dyDescent="0.2">
      <c r="A4647" s="180" t="s">
        <v>98</v>
      </c>
      <c r="B4647" s="180" t="s">
        <v>475</v>
      </c>
      <c r="C4647" s="180">
        <v>17315</v>
      </c>
      <c r="D4647" s="180"/>
      <c r="E4647" s="180">
        <v>1389</v>
      </c>
      <c r="F4647" s="180">
        <v>0</v>
      </c>
      <c r="G4647" s="180">
        <v>0</v>
      </c>
      <c r="H4647" s="180">
        <v>0</v>
      </c>
    </row>
    <row r="4648" spans="1:8" x14ac:dyDescent="0.2">
      <c r="A4648" s="180" t="s">
        <v>98</v>
      </c>
      <c r="B4648" s="180" t="s">
        <v>332</v>
      </c>
      <c r="C4648" s="180">
        <v>45000</v>
      </c>
      <c r="D4648" s="180"/>
      <c r="E4648" s="180"/>
      <c r="F4648" s="180"/>
      <c r="G4648" s="180"/>
      <c r="H4648" s="180"/>
    </row>
    <row r="4649" spans="1:8" x14ac:dyDescent="0.2">
      <c r="A4649" s="180" t="s">
        <v>98</v>
      </c>
      <c r="B4649" s="180" t="s">
        <v>407</v>
      </c>
      <c r="C4649" s="180">
        <v>100000</v>
      </c>
      <c r="D4649" s="180"/>
      <c r="E4649" s="180"/>
      <c r="F4649" s="180"/>
      <c r="G4649" s="180"/>
      <c r="H4649" s="180"/>
    </row>
    <row r="4650" spans="1:8" x14ac:dyDescent="0.2">
      <c r="A4650" s="180" t="s">
        <v>98</v>
      </c>
      <c r="B4650" s="180" t="s">
        <v>345</v>
      </c>
      <c r="C4650" s="180">
        <v>7342306</v>
      </c>
      <c r="D4650" s="180">
        <v>225150</v>
      </c>
      <c r="E4650" s="180">
        <v>201539</v>
      </c>
      <c r="F4650" s="180">
        <v>0</v>
      </c>
      <c r="G4650" s="180">
        <v>0</v>
      </c>
      <c r="H4650" s="180">
        <v>0</v>
      </c>
    </row>
    <row r="4651" spans="1:8" x14ac:dyDescent="0.2">
      <c r="A4651" s="180" t="s">
        <v>98</v>
      </c>
      <c r="B4651" s="180" t="s">
        <v>346</v>
      </c>
      <c r="C4651" s="180"/>
      <c r="D4651" s="180"/>
      <c r="E4651" s="180"/>
      <c r="F4651" s="180"/>
      <c r="G4651" s="180"/>
      <c r="H4651" s="180"/>
    </row>
    <row r="4652" spans="1:8" x14ac:dyDescent="0.2">
      <c r="A4652" s="180" t="s">
        <v>98</v>
      </c>
      <c r="B4652" s="180" t="s">
        <v>446</v>
      </c>
      <c r="C4652" s="180"/>
      <c r="D4652" s="180"/>
      <c r="E4652" s="180"/>
      <c r="F4652" s="180"/>
      <c r="G4652" s="180"/>
      <c r="H4652" s="180"/>
    </row>
    <row r="4653" spans="1:8" x14ac:dyDescent="0.2">
      <c r="A4653" s="180" t="s">
        <v>98</v>
      </c>
      <c r="B4653" s="180" t="s">
        <v>347</v>
      </c>
      <c r="C4653" s="180">
        <v>500</v>
      </c>
      <c r="D4653" s="180"/>
      <c r="E4653" s="180"/>
      <c r="F4653" s="180"/>
      <c r="G4653" s="180"/>
      <c r="H4653" s="180"/>
    </row>
    <row r="4654" spans="1:8" x14ac:dyDescent="0.2">
      <c r="A4654" s="180" t="s">
        <v>98</v>
      </c>
      <c r="B4654" s="180" t="s">
        <v>348</v>
      </c>
      <c r="C4654" s="180">
        <v>7342806</v>
      </c>
      <c r="D4654" s="180">
        <v>225150</v>
      </c>
      <c r="E4654" s="180">
        <v>201539</v>
      </c>
      <c r="F4654" s="180">
        <v>0</v>
      </c>
      <c r="G4654" s="180">
        <v>0</v>
      </c>
      <c r="H4654" s="180">
        <v>0</v>
      </c>
    </row>
    <row r="4655" spans="1:8" x14ac:dyDescent="0.2">
      <c r="A4655" s="180" t="s">
        <v>98</v>
      </c>
      <c r="B4655" s="180" t="s">
        <v>349</v>
      </c>
      <c r="C4655" s="180">
        <v>328737.53999999911</v>
      </c>
      <c r="D4655" s="180">
        <v>20086.77999999997</v>
      </c>
      <c r="E4655" s="180">
        <v>245300.64</v>
      </c>
      <c r="F4655" s="180">
        <v>0</v>
      </c>
      <c r="G4655" s="180">
        <v>0</v>
      </c>
      <c r="H4655" s="180">
        <v>0</v>
      </c>
    </row>
    <row r="4656" spans="1:8" x14ac:dyDescent="0.2">
      <c r="A4656" s="180" t="s">
        <v>98</v>
      </c>
      <c r="B4656" s="180" t="s">
        <v>350</v>
      </c>
      <c r="C4656" s="180">
        <v>7671543.5399999982</v>
      </c>
      <c r="D4656" s="180">
        <v>245236.77999999997</v>
      </c>
      <c r="E4656" s="180">
        <v>446839.64</v>
      </c>
      <c r="F4656" s="180">
        <v>0</v>
      </c>
      <c r="G4656" s="180">
        <v>0</v>
      </c>
      <c r="H4656" s="180">
        <v>0</v>
      </c>
    </row>
    <row r="4657" spans="1:8" x14ac:dyDescent="0.2">
      <c r="A4657" s="180" t="s">
        <v>98</v>
      </c>
      <c r="B4657" s="180" t="s">
        <v>376</v>
      </c>
      <c r="C4657" s="180"/>
      <c r="D4657" s="180"/>
      <c r="E4657" s="180"/>
      <c r="F4657" s="180"/>
      <c r="G4657" s="180"/>
      <c r="H4657" s="180"/>
    </row>
    <row r="4658" spans="1:8" x14ac:dyDescent="0.2">
      <c r="A4658" s="180" t="s">
        <v>98</v>
      </c>
      <c r="B4658" s="180" t="s">
        <v>377</v>
      </c>
      <c r="C4658" s="180">
        <v>5000000</v>
      </c>
      <c r="D4658" s="180">
        <v>225000</v>
      </c>
      <c r="E4658" s="180"/>
      <c r="F4658" s="180"/>
      <c r="G4658" s="180"/>
      <c r="H4658" s="180"/>
    </row>
    <row r="4659" spans="1:8" x14ac:dyDescent="0.2">
      <c r="A4659" s="180" t="s">
        <v>98</v>
      </c>
      <c r="B4659" s="180" t="s">
        <v>352</v>
      </c>
      <c r="C4659" s="180">
        <v>220000</v>
      </c>
      <c r="D4659" s="180"/>
      <c r="E4659" s="180"/>
      <c r="F4659" s="180"/>
      <c r="G4659" s="180"/>
      <c r="H4659" s="180"/>
    </row>
    <row r="4660" spans="1:8" x14ac:dyDescent="0.2">
      <c r="A4660" s="180" t="s">
        <v>98</v>
      </c>
      <c r="B4660" s="180" t="s">
        <v>353</v>
      </c>
      <c r="C4660" s="180">
        <v>450000</v>
      </c>
      <c r="D4660" s="180"/>
      <c r="E4660" s="180"/>
      <c r="F4660" s="180"/>
      <c r="G4660" s="180"/>
      <c r="H4660" s="180"/>
    </row>
    <row r="4661" spans="1:8" x14ac:dyDescent="0.2">
      <c r="A4661" s="180" t="s">
        <v>98</v>
      </c>
      <c r="B4661" s="180" t="s">
        <v>354</v>
      </c>
      <c r="C4661" s="180">
        <v>225000</v>
      </c>
      <c r="D4661" s="180"/>
      <c r="E4661" s="180"/>
      <c r="F4661" s="180"/>
      <c r="G4661" s="180"/>
      <c r="H4661" s="180"/>
    </row>
    <row r="4662" spans="1:8" x14ac:dyDescent="0.2">
      <c r="A4662" s="180" t="s">
        <v>98</v>
      </c>
      <c r="B4662" s="180" t="s">
        <v>408</v>
      </c>
      <c r="C4662" s="180">
        <v>335000</v>
      </c>
      <c r="D4662" s="180"/>
      <c r="E4662" s="180"/>
      <c r="F4662" s="180"/>
      <c r="G4662" s="180"/>
      <c r="H4662" s="180"/>
    </row>
    <row r="4663" spans="1:8" x14ac:dyDescent="0.2">
      <c r="A4663" s="180" t="s">
        <v>98</v>
      </c>
      <c r="B4663" s="180" t="s">
        <v>423</v>
      </c>
      <c r="C4663" s="180">
        <v>355000</v>
      </c>
      <c r="D4663" s="180"/>
      <c r="E4663" s="180"/>
      <c r="F4663" s="180"/>
      <c r="G4663" s="180"/>
      <c r="H4663" s="180"/>
    </row>
    <row r="4664" spans="1:8" x14ac:dyDescent="0.2">
      <c r="A4664" s="180" t="s">
        <v>98</v>
      </c>
      <c r="B4664" s="180" t="s">
        <v>355</v>
      </c>
      <c r="C4664" s="180">
        <v>520000</v>
      </c>
      <c r="D4664" s="180"/>
      <c r="E4664" s="180">
        <v>200000</v>
      </c>
      <c r="F4664" s="180"/>
      <c r="G4664" s="180"/>
      <c r="H4664" s="180"/>
    </row>
    <row r="4665" spans="1:8" x14ac:dyDescent="0.2">
      <c r="A4665" s="180" t="s">
        <v>98</v>
      </c>
      <c r="B4665" s="180" t="s">
        <v>356</v>
      </c>
      <c r="C4665" s="180">
        <v>285000</v>
      </c>
      <c r="D4665" s="180"/>
      <c r="E4665" s="180"/>
      <c r="F4665" s="180"/>
      <c r="G4665" s="180"/>
      <c r="H4665" s="180"/>
    </row>
    <row r="4666" spans="1:8" x14ac:dyDescent="0.2">
      <c r="A4666" s="180" t="s">
        <v>98</v>
      </c>
      <c r="B4666" s="180" t="s">
        <v>409</v>
      </c>
      <c r="C4666" s="180"/>
      <c r="D4666" s="180"/>
      <c r="E4666" s="180"/>
      <c r="F4666" s="180"/>
      <c r="G4666" s="180"/>
      <c r="H4666" s="180"/>
    </row>
    <row r="4667" spans="1:8" x14ac:dyDescent="0.2">
      <c r="A4667" s="180" t="s">
        <v>98</v>
      </c>
      <c r="B4667" s="180" t="s">
        <v>378</v>
      </c>
      <c r="C4667" s="180"/>
      <c r="D4667" s="180"/>
      <c r="E4667" s="180"/>
      <c r="F4667" s="180"/>
      <c r="G4667" s="180"/>
      <c r="H4667" s="180"/>
    </row>
    <row r="4668" spans="1:8" x14ac:dyDescent="0.2">
      <c r="A4668" s="180" t="s">
        <v>98</v>
      </c>
      <c r="B4668" s="180" t="s">
        <v>360</v>
      </c>
      <c r="C4668" s="180"/>
      <c r="D4668" s="180"/>
      <c r="E4668" s="180"/>
      <c r="F4668" s="180"/>
      <c r="G4668" s="180"/>
      <c r="H4668" s="180"/>
    </row>
    <row r="4669" spans="1:8" x14ac:dyDescent="0.2">
      <c r="A4669" s="180" t="s">
        <v>98</v>
      </c>
      <c r="B4669" s="180" t="s">
        <v>379</v>
      </c>
      <c r="C4669" s="180"/>
      <c r="D4669" s="180"/>
      <c r="E4669" s="180"/>
      <c r="F4669" s="180"/>
      <c r="G4669" s="180"/>
      <c r="H4669" s="180"/>
    </row>
    <row r="4670" spans="1:8" x14ac:dyDescent="0.2">
      <c r="A4670" s="180" t="s">
        <v>98</v>
      </c>
      <c r="B4670" s="180" t="s">
        <v>362</v>
      </c>
      <c r="C4670" s="180">
        <v>271981</v>
      </c>
      <c r="D4670" s="180"/>
      <c r="E4670" s="180"/>
      <c r="F4670" s="180"/>
      <c r="G4670" s="180"/>
      <c r="H4670" s="180"/>
    </row>
    <row r="4671" spans="1:8" x14ac:dyDescent="0.2">
      <c r="A4671" s="180" t="s">
        <v>98</v>
      </c>
      <c r="B4671" s="180" t="s">
        <v>365</v>
      </c>
      <c r="C4671" s="180">
        <v>7661981</v>
      </c>
      <c r="D4671" s="180">
        <v>225000</v>
      </c>
      <c r="E4671" s="180">
        <v>200000</v>
      </c>
      <c r="F4671" s="180">
        <v>0</v>
      </c>
      <c r="G4671" s="180">
        <v>0</v>
      </c>
      <c r="H4671" s="180">
        <v>0</v>
      </c>
    </row>
    <row r="4672" spans="1:8" x14ac:dyDescent="0.2">
      <c r="A4672" s="180" t="s">
        <v>98</v>
      </c>
      <c r="B4672" s="180" t="s">
        <v>447</v>
      </c>
      <c r="C4672" s="180"/>
      <c r="D4672" s="180"/>
      <c r="E4672" s="180"/>
      <c r="F4672" s="180"/>
      <c r="G4672" s="180"/>
      <c r="H4672" s="180"/>
    </row>
    <row r="4673" spans="1:8" x14ac:dyDescent="0.2">
      <c r="A4673" s="180" t="s">
        <v>98</v>
      </c>
      <c r="B4673" s="180" t="s">
        <v>366</v>
      </c>
      <c r="C4673" s="180">
        <v>7661981</v>
      </c>
      <c r="D4673" s="180">
        <v>225000</v>
      </c>
      <c r="E4673" s="180">
        <v>200000</v>
      </c>
      <c r="F4673" s="180">
        <v>0</v>
      </c>
      <c r="G4673" s="180">
        <v>0</v>
      </c>
      <c r="H4673" s="180">
        <v>0</v>
      </c>
    </row>
    <row r="4674" spans="1:8" x14ac:dyDescent="0.2">
      <c r="A4674" s="180" t="s">
        <v>98</v>
      </c>
      <c r="B4674" s="180" t="s">
        <v>367</v>
      </c>
      <c r="C4674" s="180">
        <v>9562.5399999991059</v>
      </c>
      <c r="D4674" s="180">
        <v>20236.77999999997</v>
      </c>
      <c r="E4674" s="180">
        <v>246839.64</v>
      </c>
      <c r="F4674" s="180">
        <v>0</v>
      </c>
      <c r="G4674" s="180">
        <v>0</v>
      </c>
      <c r="H4674" s="180">
        <v>0</v>
      </c>
    </row>
    <row r="4675" spans="1:8" x14ac:dyDescent="0.2">
      <c r="A4675" s="180" t="s">
        <v>98</v>
      </c>
      <c r="B4675" s="180" t="s">
        <v>368</v>
      </c>
      <c r="C4675" s="180">
        <v>7671543.5399999982</v>
      </c>
      <c r="D4675" s="180">
        <v>245236.77999999997</v>
      </c>
      <c r="E4675" s="180">
        <v>446839.64</v>
      </c>
      <c r="F4675" s="180">
        <v>0</v>
      </c>
      <c r="G4675" s="180">
        <v>0</v>
      </c>
      <c r="H4675" s="180">
        <v>0</v>
      </c>
    </row>
    <row r="4676" spans="1:8" x14ac:dyDescent="0.2">
      <c r="A4676" s="180" t="s">
        <v>99</v>
      </c>
      <c r="B4676" s="180" t="s">
        <v>333</v>
      </c>
      <c r="C4676" s="180">
        <v>2002313</v>
      </c>
      <c r="D4676" s="180"/>
      <c r="E4676" s="180">
        <v>117934</v>
      </c>
      <c r="F4676" s="180">
        <v>0</v>
      </c>
      <c r="G4676" s="180">
        <v>0</v>
      </c>
      <c r="H4676" s="180">
        <v>0</v>
      </c>
    </row>
    <row r="4677" spans="1:8" x14ac:dyDescent="0.2">
      <c r="A4677" s="180" t="s">
        <v>99</v>
      </c>
      <c r="B4677" s="180" t="s">
        <v>334</v>
      </c>
      <c r="C4677" s="180">
        <v>35077</v>
      </c>
      <c r="D4677" s="180"/>
      <c r="E4677" s="180">
        <v>2066</v>
      </c>
      <c r="F4677" s="180">
        <v>0</v>
      </c>
      <c r="G4677" s="180">
        <v>0</v>
      </c>
      <c r="H4677" s="180">
        <v>0</v>
      </c>
    </row>
    <row r="4678" spans="1:8" x14ac:dyDescent="0.2">
      <c r="A4678" s="180" t="s">
        <v>99</v>
      </c>
      <c r="B4678" s="180" t="s">
        <v>335</v>
      </c>
      <c r="C4678" s="180">
        <v>140815</v>
      </c>
      <c r="D4678" s="180"/>
      <c r="E4678" s="180"/>
      <c r="F4678" s="180"/>
      <c r="G4678" s="180"/>
      <c r="H4678" s="180"/>
    </row>
    <row r="4679" spans="1:8" x14ac:dyDescent="0.2">
      <c r="A4679" s="180" t="s">
        <v>99</v>
      </c>
      <c r="B4679" s="180" t="s">
        <v>336</v>
      </c>
      <c r="C4679" s="180">
        <v>520000</v>
      </c>
      <c r="D4679" s="180"/>
      <c r="E4679" s="180"/>
      <c r="F4679" s="180"/>
      <c r="G4679" s="180"/>
      <c r="H4679" s="180"/>
    </row>
    <row r="4680" spans="1:8" x14ac:dyDescent="0.2">
      <c r="A4680" s="180" t="s">
        <v>99</v>
      </c>
      <c r="B4680" s="180" t="s">
        <v>337</v>
      </c>
      <c r="C4680" s="180">
        <v>29000</v>
      </c>
      <c r="D4680" s="180"/>
      <c r="E4680" s="180"/>
      <c r="F4680" s="180"/>
      <c r="G4680" s="180"/>
      <c r="H4680" s="180"/>
    </row>
    <row r="4681" spans="1:8" x14ac:dyDescent="0.2">
      <c r="A4681" s="180" t="s">
        <v>99</v>
      </c>
      <c r="B4681" s="180" t="s">
        <v>338</v>
      </c>
      <c r="C4681" s="180"/>
      <c r="D4681" s="180"/>
      <c r="E4681" s="180"/>
      <c r="F4681" s="180"/>
      <c r="G4681" s="180"/>
      <c r="H4681" s="180"/>
    </row>
    <row r="4682" spans="1:8" x14ac:dyDescent="0.2">
      <c r="A4682" s="180" t="s">
        <v>99</v>
      </c>
      <c r="B4682" s="180" t="s">
        <v>339</v>
      </c>
      <c r="C4682" s="180">
        <v>7000</v>
      </c>
      <c r="D4682" s="180">
        <v>190000</v>
      </c>
      <c r="E4682" s="180"/>
      <c r="F4682" s="180"/>
      <c r="G4682" s="180"/>
      <c r="H4682" s="180"/>
    </row>
    <row r="4683" spans="1:8" x14ac:dyDescent="0.2">
      <c r="A4683" s="180" t="s">
        <v>99</v>
      </c>
      <c r="B4683" s="180" t="s">
        <v>340</v>
      </c>
      <c r="C4683" s="180">
        <v>100000</v>
      </c>
      <c r="D4683" s="180">
        <v>20000</v>
      </c>
      <c r="E4683" s="180"/>
      <c r="F4683" s="180"/>
      <c r="G4683" s="180"/>
      <c r="H4683" s="180"/>
    </row>
    <row r="4684" spans="1:8" x14ac:dyDescent="0.2">
      <c r="A4684" s="180" t="s">
        <v>99</v>
      </c>
      <c r="B4684" s="180" t="s">
        <v>341</v>
      </c>
      <c r="C4684" s="180"/>
      <c r="D4684" s="180"/>
      <c r="E4684" s="180"/>
      <c r="F4684" s="180"/>
      <c r="G4684" s="180"/>
      <c r="H4684" s="180"/>
    </row>
    <row r="4685" spans="1:8" x14ac:dyDescent="0.2">
      <c r="A4685" s="180" t="s">
        <v>99</v>
      </c>
      <c r="B4685" s="180" t="s">
        <v>342</v>
      </c>
      <c r="C4685" s="180">
        <v>3835960</v>
      </c>
      <c r="D4685" s="180"/>
      <c r="E4685" s="180"/>
      <c r="F4685" s="180"/>
      <c r="G4685" s="180"/>
      <c r="H4685" s="180"/>
    </row>
    <row r="4686" spans="1:8" x14ac:dyDescent="0.2">
      <c r="A4686" s="180" t="s">
        <v>99</v>
      </c>
      <c r="B4686" s="180" t="s">
        <v>343</v>
      </c>
      <c r="C4686" s="180">
        <v>14904</v>
      </c>
      <c r="D4686" s="180"/>
      <c r="E4686" s="180"/>
      <c r="F4686" s="180"/>
      <c r="G4686" s="180"/>
      <c r="H4686" s="180"/>
    </row>
    <row r="4687" spans="1:8" x14ac:dyDescent="0.2">
      <c r="A4687" s="180" t="s">
        <v>99</v>
      </c>
      <c r="B4687" s="180" t="s">
        <v>344</v>
      </c>
      <c r="C4687" s="180">
        <v>40000</v>
      </c>
      <c r="D4687" s="180"/>
      <c r="E4687" s="180"/>
      <c r="F4687" s="180"/>
      <c r="G4687" s="180"/>
      <c r="H4687" s="180"/>
    </row>
    <row r="4688" spans="1:8" x14ac:dyDescent="0.2">
      <c r="A4688" s="180" t="s">
        <v>99</v>
      </c>
      <c r="B4688" s="180" t="s">
        <v>475</v>
      </c>
      <c r="C4688" s="180">
        <v>14986</v>
      </c>
      <c r="D4688" s="180"/>
      <c r="E4688" s="180">
        <v>883</v>
      </c>
      <c r="F4688" s="180">
        <v>0</v>
      </c>
      <c r="G4688" s="180">
        <v>0</v>
      </c>
      <c r="H4688" s="180">
        <v>0</v>
      </c>
    </row>
    <row r="4689" spans="1:8" x14ac:dyDescent="0.2">
      <c r="A4689" s="180" t="s">
        <v>99</v>
      </c>
      <c r="B4689" s="180" t="s">
        <v>332</v>
      </c>
      <c r="C4689" s="180">
        <v>59000</v>
      </c>
      <c r="D4689" s="180"/>
      <c r="E4689" s="180"/>
      <c r="F4689" s="180"/>
      <c r="G4689" s="180"/>
      <c r="H4689" s="180"/>
    </row>
    <row r="4690" spans="1:8" x14ac:dyDescent="0.2">
      <c r="A4690" s="180" t="s">
        <v>99</v>
      </c>
      <c r="B4690" s="180" t="s">
        <v>407</v>
      </c>
      <c r="C4690" s="180">
        <v>100000</v>
      </c>
      <c r="D4690" s="180"/>
      <c r="E4690" s="180"/>
      <c r="F4690" s="180"/>
      <c r="G4690" s="180"/>
      <c r="H4690" s="180"/>
    </row>
    <row r="4691" spans="1:8" x14ac:dyDescent="0.2">
      <c r="A4691" s="180" t="s">
        <v>99</v>
      </c>
      <c r="B4691" s="180" t="s">
        <v>345</v>
      </c>
      <c r="C4691" s="180">
        <v>6899055</v>
      </c>
      <c r="D4691" s="180">
        <v>210000</v>
      </c>
      <c r="E4691" s="180">
        <v>120883</v>
      </c>
      <c r="F4691" s="180">
        <v>0</v>
      </c>
      <c r="G4691" s="180">
        <v>0</v>
      </c>
      <c r="H4691" s="180">
        <v>0</v>
      </c>
    </row>
    <row r="4692" spans="1:8" x14ac:dyDescent="0.2">
      <c r="A4692" s="180" t="s">
        <v>99</v>
      </c>
      <c r="B4692" s="180" t="s">
        <v>346</v>
      </c>
      <c r="C4692" s="180"/>
      <c r="D4692" s="180"/>
      <c r="E4692" s="180"/>
      <c r="F4692" s="180"/>
      <c r="G4692" s="180"/>
      <c r="H4692" s="180"/>
    </row>
    <row r="4693" spans="1:8" x14ac:dyDescent="0.2">
      <c r="A4693" s="180" t="s">
        <v>99</v>
      </c>
      <c r="B4693" s="180" t="s">
        <v>446</v>
      </c>
      <c r="C4693" s="180"/>
      <c r="D4693" s="180"/>
      <c r="E4693" s="180"/>
      <c r="F4693" s="180"/>
      <c r="G4693" s="180"/>
      <c r="H4693" s="180"/>
    </row>
    <row r="4694" spans="1:8" x14ac:dyDescent="0.2">
      <c r="A4694" s="180" t="s">
        <v>99</v>
      </c>
      <c r="B4694" s="180" t="s">
        <v>347</v>
      </c>
      <c r="C4694" s="180"/>
      <c r="D4694" s="180"/>
      <c r="E4694" s="180"/>
      <c r="F4694" s="180"/>
      <c r="G4694" s="180"/>
      <c r="H4694" s="180"/>
    </row>
    <row r="4695" spans="1:8" x14ac:dyDescent="0.2">
      <c r="A4695" s="180" t="s">
        <v>99</v>
      </c>
      <c r="B4695" s="180" t="s">
        <v>348</v>
      </c>
      <c r="C4695" s="180">
        <v>6899055</v>
      </c>
      <c r="D4695" s="180">
        <v>210000</v>
      </c>
      <c r="E4695" s="180">
        <v>120883</v>
      </c>
      <c r="F4695" s="180">
        <v>0</v>
      </c>
      <c r="G4695" s="180">
        <v>0</v>
      </c>
      <c r="H4695" s="180">
        <v>0</v>
      </c>
    </row>
    <row r="4696" spans="1:8" x14ac:dyDescent="0.2">
      <c r="A4696" s="180" t="s">
        <v>99</v>
      </c>
      <c r="B4696" s="180" t="s">
        <v>349</v>
      </c>
      <c r="C4696" s="180">
        <v>1572633.1999999993</v>
      </c>
      <c r="D4696" s="180">
        <v>142104.15000000002</v>
      </c>
      <c r="E4696" s="180">
        <v>347565.18999999994</v>
      </c>
      <c r="F4696" s="180">
        <v>0</v>
      </c>
      <c r="G4696" s="180">
        <v>0</v>
      </c>
      <c r="H4696" s="180">
        <v>0</v>
      </c>
    </row>
    <row r="4697" spans="1:8" x14ac:dyDescent="0.2">
      <c r="A4697" s="180" t="s">
        <v>99</v>
      </c>
      <c r="B4697" s="180" t="s">
        <v>350</v>
      </c>
      <c r="C4697" s="180">
        <v>8471688.1999999993</v>
      </c>
      <c r="D4697" s="180">
        <v>352104.15</v>
      </c>
      <c r="E4697" s="180">
        <v>468448.18999999994</v>
      </c>
      <c r="F4697" s="180">
        <v>0</v>
      </c>
      <c r="G4697" s="180">
        <v>0</v>
      </c>
      <c r="H4697" s="180">
        <v>0</v>
      </c>
    </row>
    <row r="4698" spans="1:8" x14ac:dyDescent="0.2">
      <c r="A4698" s="180" t="s">
        <v>99</v>
      </c>
      <c r="B4698" s="180" t="s">
        <v>376</v>
      </c>
      <c r="C4698" s="180"/>
      <c r="D4698" s="180"/>
      <c r="E4698" s="180"/>
      <c r="F4698" s="180"/>
      <c r="G4698" s="180"/>
      <c r="H4698" s="180"/>
    </row>
    <row r="4699" spans="1:8" x14ac:dyDescent="0.2">
      <c r="A4699" s="180" t="s">
        <v>99</v>
      </c>
      <c r="B4699" s="180" t="s">
        <v>377</v>
      </c>
      <c r="C4699" s="180">
        <v>5000000</v>
      </c>
      <c r="D4699" s="180">
        <v>200000</v>
      </c>
      <c r="E4699" s="180">
        <v>52000</v>
      </c>
      <c r="F4699" s="180"/>
      <c r="G4699" s="180"/>
      <c r="H4699" s="180"/>
    </row>
    <row r="4700" spans="1:8" x14ac:dyDescent="0.2">
      <c r="A4700" s="180" t="s">
        <v>99</v>
      </c>
      <c r="B4700" s="180" t="s">
        <v>352</v>
      </c>
      <c r="C4700" s="180">
        <v>215000</v>
      </c>
      <c r="D4700" s="180"/>
      <c r="E4700" s="180"/>
      <c r="F4700" s="180"/>
      <c r="G4700" s="180"/>
      <c r="H4700" s="180"/>
    </row>
    <row r="4701" spans="1:8" x14ac:dyDescent="0.2">
      <c r="A4701" s="180" t="s">
        <v>99</v>
      </c>
      <c r="B4701" s="180" t="s">
        <v>353</v>
      </c>
      <c r="C4701" s="180">
        <v>450000</v>
      </c>
      <c r="D4701" s="180"/>
      <c r="E4701" s="180">
        <v>30000</v>
      </c>
      <c r="F4701" s="180"/>
      <c r="G4701" s="180"/>
      <c r="H4701" s="180"/>
    </row>
    <row r="4702" spans="1:8" x14ac:dyDescent="0.2">
      <c r="A4702" s="180" t="s">
        <v>99</v>
      </c>
      <c r="B4702" s="180" t="s">
        <v>354</v>
      </c>
      <c r="C4702" s="180">
        <v>310000</v>
      </c>
      <c r="D4702" s="180"/>
      <c r="E4702" s="180">
        <v>13000</v>
      </c>
      <c r="F4702" s="180"/>
      <c r="G4702" s="180"/>
      <c r="H4702" s="180"/>
    </row>
    <row r="4703" spans="1:8" x14ac:dyDescent="0.2">
      <c r="A4703" s="180" t="s">
        <v>99</v>
      </c>
      <c r="B4703" s="180" t="s">
        <v>408</v>
      </c>
      <c r="C4703" s="180">
        <v>410000</v>
      </c>
      <c r="D4703" s="180"/>
      <c r="E4703" s="180"/>
      <c r="F4703" s="180"/>
      <c r="G4703" s="180"/>
      <c r="H4703" s="180"/>
    </row>
    <row r="4704" spans="1:8" x14ac:dyDescent="0.2">
      <c r="A4704" s="180" t="s">
        <v>99</v>
      </c>
      <c r="B4704" s="180" t="s">
        <v>423</v>
      </c>
      <c r="C4704" s="180">
        <v>140000</v>
      </c>
      <c r="D4704" s="180"/>
      <c r="E4704" s="180"/>
      <c r="F4704" s="180"/>
      <c r="G4704" s="180"/>
      <c r="H4704" s="180"/>
    </row>
    <row r="4705" spans="1:8" x14ac:dyDescent="0.2">
      <c r="A4705" s="180" t="s">
        <v>99</v>
      </c>
      <c r="B4705" s="180" t="s">
        <v>355</v>
      </c>
      <c r="C4705" s="180">
        <v>500000</v>
      </c>
      <c r="D4705" s="180"/>
      <c r="E4705" s="180">
        <v>42000</v>
      </c>
      <c r="F4705" s="180"/>
      <c r="G4705" s="180"/>
      <c r="H4705" s="180"/>
    </row>
    <row r="4706" spans="1:8" x14ac:dyDescent="0.2">
      <c r="A4706" s="180" t="s">
        <v>99</v>
      </c>
      <c r="B4706" s="180" t="s">
        <v>356</v>
      </c>
      <c r="C4706" s="180">
        <v>400000</v>
      </c>
      <c r="D4706" s="180"/>
      <c r="E4706" s="180">
        <v>15000</v>
      </c>
      <c r="F4706" s="180"/>
      <c r="G4706" s="180"/>
      <c r="H4706" s="180"/>
    </row>
    <row r="4707" spans="1:8" x14ac:dyDescent="0.2">
      <c r="A4707" s="180" t="s">
        <v>99</v>
      </c>
      <c r="B4707" s="180" t="s">
        <v>409</v>
      </c>
      <c r="C4707" s="180"/>
      <c r="D4707" s="180"/>
      <c r="E4707" s="180"/>
      <c r="F4707" s="180"/>
      <c r="G4707" s="180"/>
      <c r="H4707" s="180"/>
    </row>
    <row r="4708" spans="1:8" x14ac:dyDescent="0.2">
      <c r="A4708" s="180" t="s">
        <v>99</v>
      </c>
      <c r="B4708" s="180" t="s">
        <v>378</v>
      </c>
      <c r="C4708" s="180">
        <v>0</v>
      </c>
      <c r="D4708" s="180"/>
      <c r="E4708" s="180"/>
      <c r="F4708" s="180"/>
      <c r="G4708" s="180"/>
      <c r="H4708" s="180"/>
    </row>
    <row r="4709" spans="1:8" x14ac:dyDescent="0.2">
      <c r="A4709" s="180" t="s">
        <v>99</v>
      </c>
      <c r="B4709" s="180" t="s">
        <v>360</v>
      </c>
      <c r="C4709" s="180"/>
      <c r="D4709" s="180"/>
      <c r="E4709" s="180"/>
      <c r="F4709" s="180"/>
      <c r="G4709" s="180"/>
      <c r="H4709" s="180"/>
    </row>
    <row r="4710" spans="1:8" x14ac:dyDescent="0.2">
      <c r="A4710" s="180" t="s">
        <v>99</v>
      </c>
      <c r="B4710" s="180" t="s">
        <v>379</v>
      </c>
      <c r="C4710" s="180"/>
      <c r="D4710" s="180"/>
      <c r="E4710" s="180"/>
      <c r="F4710" s="180"/>
      <c r="G4710" s="180"/>
      <c r="H4710" s="180"/>
    </row>
    <row r="4711" spans="1:8" x14ac:dyDescent="0.2">
      <c r="A4711" s="180" t="s">
        <v>99</v>
      </c>
      <c r="B4711" s="180" t="s">
        <v>362</v>
      </c>
      <c r="C4711" s="180">
        <v>285596</v>
      </c>
      <c r="D4711" s="180"/>
      <c r="E4711" s="180"/>
      <c r="F4711" s="180"/>
      <c r="G4711" s="180"/>
      <c r="H4711" s="180"/>
    </row>
    <row r="4712" spans="1:8" x14ac:dyDescent="0.2">
      <c r="A4712" s="180" t="s">
        <v>99</v>
      </c>
      <c r="B4712" s="180" t="s">
        <v>365</v>
      </c>
      <c r="C4712" s="180">
        <v>7710596</v>
      </c>
      <c r="D4712" s="180">
        <v>200000</v>
      </c>
      <c r="E4712" s="180">
        <v>152000</v>
      </c>
      <c r="F4712" s="180">
        <v>0</v>
      </c>
      <c r="G4712" s="180">
        <v>0</v>
      </c>
      <c r="H4712" s="180">
        <v>0</v>
      </c>
    </row>
    <row r="4713" spans="1:8" x14ac:dyDescent="0.2">
      <c r="A4713" s="180" t="s">
        <v>99</v>
      </c>
      <c r="B4713" s="180" t="s">
        <v>447</v>
      </c>
      <c r="C4713" s="180"/>
      <c r="D4713" s="180"/>
      <c r="E4713" s="180"/>
      <c r="F4713" s="180"/>
      <c r="G4713" s="180"/>
      <c r="H4713" s="180"/>
    </row>
    <row r="4714" spans="1:8" x14ac:dyDescent="0.2">
      <c r="A4714" s="180" t="s">
        <v>99</v>
      </c>
      <c r="B4714" s="180" t="s">
        <v>366</v>
      </c>
      <c r="C4714" s="180">
        <v>7710596</v>
      </c>
      <c r="D4714" s="180">
        <v>200000</v>
      </c>
      <c r="E4714" s="180">
        <v>152000</v>
      </c>
      <c r="F4714" s="180">
        <v>0</v>
      </c>
      <c r="G4714" s="180">
        <v>0</v>
      </c>
      <c r="H4714" s="180">
        <v>0</v>
      </c>
    </row>
    <row r="4715" spans="1:8" x14ac:dyDescent="0.2">
      <c r="A4715" s="180" t="s">
        <v>99</v>
      </c>
      <c r="B4715" s="180" t="s">
        <v>367</v>
      </c>
      <c r="C4715" s="180">
        <v>761092.19999999925</v>
      </c>
      <c r="D4715" s="180">
        <v>152104.15000000002</v>
      </c>
      <c r="E4715" s="180">
        <v>316448.18999999994</v>
      </c>
      <c r="F4715" s="180">
        <v>0</v>
      </c>
      <c r="G4715" s="180">
        <v>0</v>
      </c>
      <c r="H4715" s="180">
        <v>0</v>
      </c>
    </row>
    <row r="4716" spans="1:8" x14ac:dyDescent="0.2">
      <c r="A4716" s="180" t="s">
        <v>99</v>
      </c>
      <c r="B4716" s="180" t="s">
        <v>368</v>
      </c>
      <c r="C4716" s="180">
        <v>8471688.1999999993</v>
      </c>
      <c r="D4716" s="180">
        <v>352104.15</v>
      </c>
      <c r="E4716" s="180">
        <v>468448.18999999994</v>
      </c>
      <c r="F4716" s="180">
        <v>0</v>
      </c>
      <c r="G4716" s="180">
        <v>0</v>
      </c>
      <c r="H4716" s="180">
        <v>0</v>
      </c>
    </row>
    <row r="4717" spans="1:8" x14ac:dyDescent="0.2">
      <c r="A4717" s="180" t="s">
        <v>100</v>
      </c>
      <c r="B4717" s="180" t="s">
        <v>333</v>
      </c>
      <c r="C4717" s="180">
        <v>2440137</v>
      </c>
      <c r="D4717" s="180"/>
      <c r="E4717" s="180">
        <v>265187</v>
      </c>
      <c r="F4717" s="180">
        <v>0</v>
      </c>
      <c r="G4717" s="180">
        <v>0</v>
      </c>
      <c r="H4717" s="180">
        <v>0</v>
      </c>
    </row>
    <row r="4718" spans="1:8" x14ac:dyDescent="0.2">
      <c r="A4718" s="180" t="s">
        <v>100</v>
      </c>
      <c r="B4718" s="180" t="s">
        <v>334</v>
      </c>
      <c r="C4718" s="180">
        <v>44250</v>
      </c>
      <c r="D4718" s="180"/>
      <c r="E4718" s="180">
        <v>4813</v>
      </c>
      <c r="F4718" s="180">
        <v>0</v>
      </c>
      <c r="G4718" s="180">
        <v>0</v>
      </c>
      <c r="H4718" s="180">
        <v>0</v>
      </c>
    </row>
    <row r="4719" spans="1:8" x14ac:dyDescent="0.2">
      <c r="A4719" s="180" t="s">
        <v>100</v>
      </c>
      <c r="B4719" s="180" t="s">
        <v>335</v>
      </c>
      <c r="C4719" s="180">
        <v>137061</v>
      </c>
      <c r="D4719" s="180"/>
      <c r="E4719" s="180"/>
      <c r="F4719" s="180"/>
      <c r="G4719" s="180"/>
      <c r="H4719" s="180"/>
    </row>
    <row r="4720" spans="1:8" x14ac:dyDescent="0.2">
      <c r="A4720" s="180" t="s">
        <v>100</v>
      </c>
      <c r="B4720" s="180" t="s">
        <v>336</v>
      </c>
      <c r="C4720" s="180">
        <v>131992</v>
      </c>
      <c r="D4720" s="180">
        <v>0</v>
      </c>
      <c r="E4720" s="180"/>
      <c r="F4720" s="180"/>
      <c r="G4720" s="180"/>
      <c r="H4720" s="180"/>
    </row>
    <row r="4721" spans="1:8" x14ac:dyDescent="0.2">
      <c r="A4721" s="180" t="s">
        <v>100</v>
      </c>
      <c r="B4721" s="180" t="s">
        <v>337</v>
      </c>
      <c r="C4721" s="180">
        <v>8323</v>
      </c>
      <c r="D4721" s="180">
        <v>2730</v>
      </c>
      <c r="E4721" s="180">
        <v>504</v>
      </c>
      <c r="F4721" s="180">
        <v>0</v>
      </c>
      <c r="G4721" s="180">
        <v>0</v>
      </c>
      <c r="H4721" s="180">
        <v>0</v>
      </c>
    </row>
    <row r="4722" spans="1:8" x14ac:dyDescent="0.2">
      <c r="A4722" s="180" t="s">
        <v>100</v>
      </c>
      <c r="B4722" s="180" t="s">
        <v>338</v>
      </c>
      <c r="C4722" s="180"/>
      <c r="D4722" s="180"/>
      <c r="E4722" s="180"/>
      <c r="F4722" s="180"/>
      <c r="G4722" s="180"/>
      <c r="H4722" s="180"/>
    </row>
    <row r="4723" spans="1:8" x14ac:dyDescent="0.2">
      <c r="A4723" s="180" t="s">
        <v>100</v>
      </c>
      <c r="B4723" s="180" t="s">
        <v>339</v>
      </c>
      <c r="C4723" s="180">
        <v>1410</v>
      </c>
      <c r="D4723" s="180">
        <v>121376</v>
      </c>
      <c r="E4723" s="180"/>
      <c r="F4723" s="180"/>
      <c r="G4723" s="180"/>
      <c r="H4723" s="180"/>
    </row>
    <row r="4724" spans="1:8" x14ac:dyDescent="0.2">
      <c r="A4724" s="180" t="s">
        <v>100</v>
      </c>
      <c r="B4724" s="180" t="s">
        <v>340</v>
      </c>
      <c r="C4724" s="180">
        <v>41705</v>
      </c>
      <c r="D4724" s="180">
        <v>140191</v>
      </c>
      <c r="E4724" s="180">
        <v>10578</v>
      </c>
      <c r="F4724" s="180">
        <v>0</v>
      </c>
      <c r="G4724" s="180">
        <v>0</v>
      </c>
      <c r="H4724" s="180">
        <v>0</v>
      </c>
    </row>
    <row r="4725" spans="1:8" x14ac:dyDescent="0.2">
      <c r="A4725" s="180" t="s">
        <v>100</v>
      </c>
      <c r="B4725" s="180" t="s">
        <v>341</v>
      </c>
      <c r="C4725" s="180">
        <v>0</v>
      </c>
      <c r="D4725" s="180">
        <v>0</v>
      </c>
      <c r="E4725" s="180">
        <v>0</v>
      </c>
      <c r="F4725" s="180">
        <v>0</v>
      </c>
      <c r="G4725" s="180">
        <v>0</v>
      </c>
      <c r="H4725" s="180">
        <v>0</v>
      </c>
    </row>
    <row r="4726" spans="1:8" x14ac:dyDescent="0.2">
      <c r="A4726" s="180" t="s">
        <v>100</v>
      </c>
      <c r="B4726" s="180" t="s">
        <v>342</v>
      </c>
      <c r="C4726" s="180">
        <v>3917821</v>
      </c>
      <c r="D4726" s="180"/>
      <c r="E4726" s="180"/>
      <c r="F4726" s="180"/>
      <c r="G4726" s="180"/>
      <c r="H4726" s="180"/>
    </row>
    <row r="4727" spans="1:8" x14ac:dyDescent="0.2">
      <c r="A4727" s="180" t="s">
        <v>100</v>
      </c>
      <c r="B4727" s="180" t="s">
        <v>343</v>
      </c>
      <c r="C4727" s="180">
        <v>0</v>
      </c>
      <c r="D4727" s="180"/>
      <c r="E4727" s="180"/>
      <c r="F4727" s="180"/>
      <c r="G4727" s="180"/>
      <c r="H4727" s="180"/>
    </row>
    <row r="4728" spans="1:8" x14ac:dyDescent="0.2">
      <c r="A4728" s="180" t="s">
        <v>100</v>
      </c>
      <c r="B4728" s="180" t="s">
        <v>344</v>
      </c>
      <c r="C4728" s="180">
        <v>35457</v>
      </c>
      <c r="D4728" s="180"/>
      <c r="E4728" s="180">
        <v>0</v>
      </c>
      <c r="F4728" s="180">
        <v>0</v>
      </c>
      <c r="G4728" s="180">
        <v>0</v>
      </c>
      <c r="H4728" s="180">
        <v>0</v>
      </c>
    </row>
    <row r="4729" spans="1:8" x14ac:dyDescent="0.2">
      <c r="A4729" s="180" t="s">
        <v>100</v>
      </c>
      <c r="B4729" s="180" t="s">
        <v>475</v>
      </c>
      <c r="C4729" s="180">
        <v>22270</v>
      </c>
      <c r="D4729" s="180"/>
      <c r="E4729" s="180">
        <v>2422</v>
      </c>
      <c r="F4729" s="180">
        <v>0</v>
      </c>
      <c r="G4729" s="180">
        <v>0</v>
      </c>
      <c r="H4729" s="180">
        <v>0</v>
      </c>
    </row>
    <row r="4730" spans="1:8" x14ac:dyDescent="0.2">
      <c r="A4730" s="180" t="s">
        <v>100</v>
      </c>
      <c r="B4730" s="180" t="s">
        <v>332</v>
      </c>
      <c r="C4730" s="180">
        <v>72698</v>
      </c>
      <c r="D4730" s="180"/>
      <c r="E4730" s="180"/>
      <c r="F4730" s="180"/>
      <c r="G4730" s="180"/>
      <c r="H4730" s="180"/>
    </row>
    <row r="4731" spans="1:8" x14ac:dyDescent="0.2">
      <c r="A4731" s="180" t="s">
        <v>100</v>
      </c>
      <c r="B4731" s="180" t="s">
        <v>407</v>
      </c>
      <c r="C4731" s="180">
        <v>160045</v>
      </c>
      <c r="D4731" s="180"/>
      <c r="E4731" s="180">
        <v>0</v>
      </c>
      <c r="F4731" s="180">
        <v>0</v>
      </c>
      <c r="G4731" s="180">
        <v>0</v>
      </c>
      <c r="H4731" s="180">
        <v>0</v>
      </c>
    </row>
    <row r="4732" spans="1:8" x14ac:dyDescent="0.2">
      <c r="A4732" s="180" t="s">
        <v>100</v>
      </c>
      <c r="B4732" s="180" t="s">
        <v>345</v>
      </c>
      <c r="C4732" s="180">
        <v>7013169</v>
      </c>
      <c r="D4732" s="180">
        <v>264297</v>
      </c>
      <c r="E4732" s="180">
        <v>283504</v>
      </c>
      <c r="F4732" s="180">
        <v>0</v>
      </c>
      <c r="G4732" s="180">
        <v>0</v>
      </c>
      <c r="H4732" s="180">
        <v>0</v>
      </c>
    </row>
    <row r="4733" spans="1:8" x14ac:dyDescent="0.2">
      <c r="A4733" s="180" t="s">
        <v>100</v>
      </c>
      <c r="B4733" s="180" t="s">
        <v>346</v>
      </c>
      <c r="C4733" s="180">
        <v>0</v>
      </c>
      <c r="D4733" s="180"/>
      <c r="E4733" s="180"/>
      <c r="F4733" s="180"/>
      <c r="G4733" s="180"/>
      <c r="H4733" s="180"/>
    </row>
    <row r="4734" spans="1:8" x14ac:dyDescent="0.2">
      <c r="A4734" s="180" t="s">
        <v>100</v>
      </c>
      <c r="B4734" s="180" t="s">
        <v>446</v>
      </c>
      <c r="C4734" s="180">
        <v>0</v>
      </c>
      <c r="D4734" s="180">
        <v>0</v>
      </c>
      <c r="E4734" s="180">
        <v>0</v>
      </c>
      <c r="F4734" s="180">
        <v>0</v>
      </c>
      <c r="G4734" s="180">
        <v>0</v>
      </c>
      <c r="H4734" s="180">
        <v>0</v>
      </c>
    </row>
    <row r="4735" spans="1:8" x14ac:dyDescent="0.2">
      <c r="A4735" s="180" t="s">
        <v>100</v>
      </c>
      <c r="B4735" s="180" t="s">
        <v>347</v>
      </c>
      <c r="C4735" s="180">
        <v>0</v>
      </c>
      <c r="D4735" s="180">
        <v>0</v>
      </c>
      <c r="E4735" s="180"/>
      <c r="F4735" s="180">
        <v>0</v>
      </c>
      <c r="G4735" s="180">
        <v>0</v>
      </c>
      <c r="H4735" s="180">
        <v>0</v>
      </c>
    </row>
    <row r="4736" spans="1:8" x14ac:dyDescent="0.2">
      <c r="A4736" s="180" t="s">
        <v>100</v>
      </c>
      <c r="B4736" s="180" t="s">
        <v>348</v>
      </c>
      <c r="C4736" s="180">
        <v>7013169</v>
      </c>
      <c r="D4736" s="180">
        <v>264297</v>
      </c>
      <c r="E4736" s="180">
        <v>283504</v>
      </c>
      <c r="F4736" s="180">
        <v>0</v>
      </c>
      <c r="G4736" s="180">
        <v>0</v>
      </c>
      <c r="H4736" s="180">
        <v>0</v>
      </c>
    </row>
    <row r="4737" spans="1:8" x14ac:dyDescent="0.2">
      <c r="A4737" s="180" t="s">
        <v>100</v>
      </c>
      <c r="B4737" s="180" t="s">
        <v>349</v>
      </c>
      <c r="C4737" s="180">
        <v>1150455.5</v>
      </c>
      <c r="D4737" s="180">
        <v>183146.13</v>
      </c>
      <c r="E4737" s="180">
        <v>267254.92000000004</v>
      </c>
      <c r="F4737" s="180">
        <v>0</v>
      </c>
      <c r="G4737" s="180">
        <v>0</v>
      </c>
      <c r="H4737" s="180">
        <v>0</v>
      </c>
    </row>
    <row r="4738" spans="1:8" x14ac:dyDescent="0.2">
      <c r="A4738" s="180" t="s">
        <v>100</v>
      </c>
      <c r="B4738" s="180" t="s">
        <v>350</v>
      </c>
      <c r="C4738" s="180">
        <v>8163624.5</v>
      </c>
      <c r="D4738" s="180">
        <v>447443.13</v>
      </c>
      <c r="E4738" s="180">
        <v>550758.92000000004</v>
      </c>
      <c r="F4738" s="180">
        <v>0</v>
      </c>
      <c r="G4738" s="180">
        <v>0</v>
      </c>
      <c r="H4738" s="180">
        <v>0</v>
      </c>
    </row>
    <row r="4739" spans="1:8" x14ac:dyDescent="0.2">
      <c r="A4739" s="180" t="s">
        <v>100</v>
      </c>
      <c r="B4739" s="180" t="s">
        <v>376</v>
      </c>
      <c r="C4739" s="180"/>
      <c r="D4739" s="180"/>
      <c r="E4739" s="180"/>
      <c r="F4739" s="180"/>
      <c r="G4739" s="180"/>
      <c r="H4739" s="180"/>
    </row>
    <row r="4740" spans="1:8" x14ac:dyDescent="0.2">
      <c r="A4740" s="180" t="s">
        <v>100</v>
      </c>
      <c r="B4740" s="180" t="s">
        <v>377</v>
      </c>
      <c r="C4740" s="180">
        <v>5401902</v>
      </c>
      <c r="D4740" s="180">
        <v>293608</v>
      </c>
      <c r="E4740" s="180">
        <v>69431</v>
      </c>
      <c r="F4740" s="180">
        <v>0</v>
      </c>
      <c r="G4740" s="180">
        <v>0</v>
      </c>
      <c r="H4740" s="180">
        <v>0</v>
      </c>
    </row>
    <row r="4741" spans="1:8" x14ac:dyDescent="0.2">
      <c r="A4741" s="180" t="s">
        <v>100</v>
      </c>
      <c r="B4741" s="180" t="s">
        <v>352</v>
      </c>
      <c r="C4741" s="180">
        <v>229175</v>
      </c>
      <c r="D4741" s="180">
        <v>0</v>
      </c>
      <c r="E4741" s="180">
        <v>0</v>
      </c>
      <c r="F4741" s="180">
        <v>0</v>
      </c>
      <c r="G4741" s="180">
        <v>0</v>
      </c>
      <c r="H4741" s="180">
        <v>0</v>
      </c>
    </row>
    <row r="4742" spans="1:8" x14ac:dyDescent="0.2">
      <c r="A4742" s="180" t="s">
        <v>100</v>
      </c>
      <c r="B4742" s="180" t="s">
        <v>353</v>
      </c>
      <c r="C4742" s="180">
        <v>210806</v>
      </c>
      <c r="D4742" s="180">
        <v>0</v>
      </c>
      <c r="E4742" s="180">
        <v>0</v>
      </c>
      <c r="F4742" s="180">
        <v>0</v>
      </c>
      <c r="G4742" s="180">
        <v>0</v>
      </c>
      <c r="H4742" s="180">
        <v>0</v>
      </c>
    </row>
    <row r="4743" spans="1:8" x14ac:dyDescent="0.2">
      <c r="A4743" s="180" t="s">
        <v>100</v>
      </c>
      <c r="B4743" s="180" t="s">
        <v>354</v>
      </c>
      <c r="C4743" s="180">
        <v>239460</v>
      </c>
      <c r="D4743" s="180">
        <v>0</v>
      </c>
      <c r="E4743" s="180">
        <v>0</v>
      </c>
      <c r="F4743" s="180">
        <v>0</v>
      </c>
      <c r="G4743" s="180">
        <v>0</v>
      </c>
      <c r="H4743" s="180">
        <v>0</v>
      </c>
    </row>
    <row r="4744" spans="1:8" x14ac:dyDescent="0.2">
      <c r="A4744" s="180" t="s">
        <v>100</v>
      </c>
      <c r="B4744" s="180" t="s">
        <v>408</v>
      </c>
      <c r="C4744" s="180">
        <v>324828</v>
      </c>
      <c r="D4744" s="180">
        <v>0</v>
      </c>
      <c r="E4744" s="180">
        <v>28422</v>
      </c>
      <c r="F4744" s="180">
        <v>0</v>
      </c>
      <c r="G4744" s="180">
        <v>0</v>
      </c>
      <c r="H4744" s="180">
        <v>0</v>
      </c>
    </row>
    <row r="4745" spans="1:8" x14ac:dyDescent="0.2">
      <c r="A4745" s="180" t="s">
        <v>100</v>
      </c>
      <c r="B4745" s="180" t="s">
        <v>423</v>
      </c>
      <c r="C4745" s="180">
        <v>186632</v>
      </c>
      <c r="D4745" s="180">
        <v>0</v>
      </c>
      <c r="E4745" s="180">
        <v>0</v>
      </c>
      <c r="F4745" s="180">
        <v>0</v>
      </c>
      <c r="G4745" s="180">
        <v>0</v>
      </c>
      <c r="H4745" s="180">
        <v>0</v>
      </c>
    </row>
    <row r="4746" spans="1:8" x14ac:dyDescent="0.2">
      <c r="A4746" s="180" t="s">
        <v>100</v>
      </c>
      <c r="B4746" s="180" t="s">
        <v>355</v>
      </c>
      <c r="C4746" s="180">
        <v>485957</v>
      </c>
      <c r="D4746" s="180">
        <v>0</v>
      </c>
      <c r="E4746" s="180">
        <v>88167</v>
      </c>
      <c r="F4746" s="180">
        <v>0</v>
      </c>
      <c r="G4746" s="180">
        <v>0</v>
      </c>
      <c r="H4746" s="180">
        <v>0</v>
      </c>
    </row>
    <row r="4747" spans="1:8" x14ac:dyDescent="0.2">
      <c r="A4747" s="180" t="s">
        <v>100</v>
      </c>
      <c r="B4747" s="180" t="s">
        <v>356</v>
      </c>
      <c r="C4747" s="180">
        <v>417665</v>
      </c>
      <c r="D4747" s="180">
        <v>0</v>
      </c>
      <c r="E4747" s="180">
        <v>0</v>
      </c>
      <c r="F4747" s="180">
        <v>0</v>
      </c>
      <c r="G4747" s="180"/>
      <c r="H4747" s="180">
        <v>0</v>
      </c>
    </row>
    <row r="4748" spans="1:8" x14ac:dyDescent="0.2">
      <c r="A4748" s="180" t="s">
        <v>100</v>
      </c>
      <c r="B4748" s="180" t="s">
        <v>409</v>
      </c>
      <c r="C4748" s="180"/>
      <c r="D4748" s="180"/>
      <c r="E4748" s="180"/>
      <c r="F4748" s="180"/>
      <c r="G4748" s="180"/>
      <c r="H4748" s="180">
        <v>0</v>
      </c>
    </row>
    <row r="4749" spans="1:8" x14ac:dyDescent="0.2">
      <c r="A4749" s="180" t="s">
        <v>100</v>
      </c>
      <c r="B4749" s="180" t="s">
        <v>378</v>
      </c>
      <c r="C4749" s="180">
        <v>0</v>
      </c>
      <c r="D4749" s="180"/>
      <c r="E4749" s="180">
        <v>0</v>
      </c>
      <c r="F4749" s="180">
        <v>0</v>
      </c>
      <c r="G4749" s="180">
        <v>0</v>
      </c>
      <c r="H4749" s="180">
        <v>0</v>
      </c>
    </row>
    <row r="4750" spans="1:8" x14ac:dyDescent="0.2">
      <c r="A4750" s="180" t="s">
        <v>100</v>
      </c>
      <c r="B4750" s="180" t="s">
        <v>360</v>
      </c>
      <c r="C4750" s="180"/>
      <c r="D4750" s="180"/>
      <c r="E4750" s="180">
        <v>0</v>
      </c>
      <c r="F4750" s="180">
        <v>0</v>
      </c>
      <c r="G4750" s="180"/>
      <c r="H4750" s="180">
        <v>0</v>
      </c>
    </row>
    <row r="4751" spans="1:8" x14ac:dyDescent="0.2">
      <c r="A4751" s="180" t="s">
        <v>100</v>
      </c>
      <c r="B4751" s="180" t="s">
        <v>379</v>
      </c>
      <c r="C4751" s="180"/>
      <c r="D4751" s="180"/>
      <c r="E4751" s="180"/>
      <c r="F4751" s="180"/>
      <c r="G4751" s="180"/>
      <c r="H4751" s="180"/>
    </row>
    <row r="4752" spans="1:8" x14ac:dyDescent="0.2">
      <c r="A4752" s="180" t="s">
        <v>100</v>
      </c>
      <c r="B4752" s="180" t="s">
        <v>362</v>
      </c>
      <c r="C4752" s="180">
        <v>274751</v>
      </c>
      <c r="D4752" s="180"/>
      <c r="E4752" s="180"/>
      <c r="F4752" s="180"/>
      <c r="G4752" s="180"/>
      <c r="H4752" s="180"/>
    </row>
    <row r="4753" spans="1:8" x14ac:dyDescent="0.2">
      <c r="A4753" s="180" t="s">
        <v>100</v>
      </c>
      <c r="B4753" s="180" t="s">
        <v>365</v>
      </c>
      <c r="C4753" s="180">
        <v>7771176</v>
      </c>
      <c r="D4753" s="180">
        <v>293608</v>
      </c>
      <c r="E4753" s="180">
        <v>186020</v>
      </c>
      <c r="F4753" s="180">
        <v>0</v>
      </c>
      <c r="G4753" s="180">
        <v>0</v>
      </c>
      <c r="H4753" s="180">
        <v>0</v>
      </c>
    </row>
    <row r="4754" spans="1:8" x14ac:dyDescent="0.2">
      <c r="A4754" s="180" t="s">
        <v>100</v>
      </c>
      <c r="B4754" s="180" t="s">
        <v>447</v>
      </c>
      <c r="C4754" s="180">
        <v>0</v>
      </c>
      <c r="D4754" s="180">
        <v>0</v>
      </c>
      <c r="E4754" s="180">
        <v>0</v>
      </c>
      <c r="F4754" s="180">
        <v>0</v>
      </c>
      <c r="G4754" s="180">
        <v>0</v>
      </c>
      <c r="H4754" s="180">
        <v>0</v>
      </c>
    </row>
    <row r="4755" spans="1:8" x14ac:dyDescent="0.2">
      <c r="A4755" s="180" t="s">
        <v>100</v>
      </c>
      <c r="B4755" s="180" t="s">
        <v>366</v>
      </c>
      <c r="C4755" s="180">
        <v>7771176</v>
      </c>
      <c r="D4755" s="180">
        <v>293608</v>
      </c>
      <c r="E4755" s="180">
        <v>186020</v>
      </c>
      <c r="F4755" s="180">
        <v>0</v>
      </c>
      <c r="G4755" s="180">
        <v>0</v>
      </c>
      <c r="H4755" s="180">
        <v>0</v>
      </c>
    </row>
    <row r="4756" spans="1:8" x14ac:dyDescent="0.2">
      <c r="A4756" s="180" t="s">
        <v>100</v>
      </c>
      <c r="B4756" s="180" t="s">
        <v>367</v>
      </c>
      <c r="C4756" s="180">
        <v>392448.5</v>
      </c>
      <c r="D4756" s="180">
        <v>153835.13</v>
      </c>
      <c r="E4756" s="180">
        <v>364738.92</v>
      </c>
      <c r="F4756" s="180">
        <v>0</v>
      </c>
      <c r="G4756" s="180">
        <v>0</v>
      </c>
      <c r="H4756" s="180">
        <v>0</v>
      </c>
    </row>
    <row r="4757" spans="1:8" x14ac:dyDescent="0.2">
      <c r="A4757" s="180" t="s">
        <v>100</v>
      </c>
      <c r="B4757" s="180" t="s">
        <v>368</v>
      </c>
      <c r="C4757" s="180">
        <v>8163624.5</v>
      </c>
      <c r="D4757" s="180">
        <v>447443.13</v>
      </c>
      <c r="E4757" s="180">
        <v>550758.92000000004</v>
      </c>
      <c r="F4757" s="180">
        <v>0</v>
      </c>
      <c r="G4757" s="180">
        <v>0</v>
      </c>
      <c r="H4757" s="180">
        <v>0</v>
      </c>
    </row>
    <row r="4758" spans="1:8" x14ac:dyDescent="0.2">
      <c r="A4758" s="180" t="s">
        <v>101</v>
      </c>
      <c r="B4758" s="180" t="s">
        <v>333</v>
      </c>
      <c r="C4758" s="180">
        <v>1861265</v>
      </c>
      <c r="D4758" s="180"/>
      <c r="E4758" s="180">
        <v>423641</v>
      </c>
      <c r="F4758" s="180">
        <v>0</v>
      </c>
      <c r="G4758" s="180">
        <v>0</v>
      </c>
      <c r="H4758" s="180">
        <v>0</v>
      </c>
    </row>
    <row r="4759" spans="1:8" x14ac:dyDescent="0.2">
      <c r="A4759" s="180" t="s">
        <v>101</v>
      </c>
      <c r="B4759" s="180" t="s">
        <v>334</v>
      </c>
      <c r="C4759" s="180">
        <v>49902</v>
      </c>
      <c r="D4759" s="180"/>
      <c r="E4759" s="180">
        <v>11359</v>
      </c>
      <c r="F4759" s="180">
        <v>0</v>
      </c>
      <c r="G4759" s="180">
        <v>0</v>
      </c>
      <c r="H4759" s="180">
        <v>0</v>
      </c>
    </row>
    <row r="4760" spans="1:8" x14ac:dyDescent="0.2">
      <c r="A4760" s="180" t="s">
        <v>101</v>
      </c>
      <c r="B4760" s="180" t="s">
        <v>335</v>
      </c>
      <c r="C4760" s="180">
        <v>239471</v>
      </c>
      <c r="D4760" s="180"/>
      <c r="E4760" s="180"/>
      <c r="F4760" s="180"/>
      <c r="G4760" s="180"/>
      <c r="H4760" s="180"/>
    </row>
    <row r="4761" spans="1:8" x14ac:dyDescent="0.2">
      <c r="A4761" s="180" t="s">
        <v>101</v>
      </c>
      <c r="B4761" s="180" t="s">
        <v>336</v>
      </c>
      <c r="C4761" s="180">
        <v>448720</v>
      </c>
      <c r="D4761" s="180">
        <v>0</v>
      </c>
      <c r="E4761" s="180"/>
      <c r="F4761" s="180"/>
      <c r="G4761" s="180"/>
      <c r="H4761" s="180"/>
    </row>
    <row r="4762" spans="1:8" x14ac:dyDescent="0.2">
      <c r="A4762" s="180" t="s">
        <v>101</v>
      </c>
      <c r="B4762" s="180" t="s">
        <v>337</v>
      </c>
      <c r="C4762" s="180">
        <v>2154</v>
      </c>
      <c r="D4762" s="180">
        <v>838</v>
      </c>
      <c r="E4762" s="180">
        <v>0</v>
      </c>
      <c r="F4762" s="180">
        <v>0</v>
      </c>
      <c r="G4762" s="180">
        <v>0</v>
      </c>
      <c r="H4762" s="180">
        <v>0</v>
      </c>
    </row>
    <row r="4763" spans="1:8" x14ac:dyDescent="0.2">
      <c r="A4763" s="180" t="s">
        <v>101</v>
      </c>
      <c r="B4763" s="180" t="s">
        <v>338</v>
      </c>
      <c r="C4763" s="180"/>
      <c r="D4763" s="180"/>
      <c r="E4763" s="180"/>
      <c r="F4763" s="180"/>
      <c r="G4763" s="180"/>
      <c r="H4763" s="180"/>
    </row>
    <row r="4764" spans="1:8" x14ac:dyDescent="0.2">
      <c r="A4764" s="180" t="s">
        <v>101</v>
      </c>
      <c r="B4764" s="180" t="s">
        <v>339</v>
      </c>
      <c r="C4764" s="180">
        <v>0</v>
      </c>
      <c r="D4764" s="180">
        <v>155440</v>
      </c>
      <c r="E4764" s="180"/>
      <c r="F4764" s="180"/>
      <c r="G4764" s="180"/>
      <c r="H4764" s="180"/>
    </row>
    <row r="4765" spans="1:8" x14ac:dyDescent="0.2">
      <c r="A4765" s="180" t="s">
        <v>101</v>
      </c>
      <c r="B4765" s="180" t="s">
        <v>340</v>
      </c>
      <c r="C4765" s="180">
        <v>185753</v>
      </c>
      <c r="D4765" s="180">
        <v>5708</v>
      </c>
      <c r="E4765" s="180">
        <v>20423</v>
      </c>
      <c r="F4765" s="180">
        <v>0</v>
      </c>
      <c r="G4765" s="180">
        <v>0</v>
      </c>
      <c r="H4765" s="180">
        <v>0</v>
      </c>
    </row>
    <row r="4766" spans="1:8" x14ac:dyDescent="0.2">
      <c r="A4766" s="180" t="s">
        <v>101</v>
      </c>
      <c r="B4766" s="180" t="s">
        <v>341</v>
      </c>
      <c r="C4766" s="180">
        <v>0</v>
      </c>
      <c r="D4766" s="180">
        <v>0</v>
      </c>
      <c r="E4766" s="180">
        <v>0</v>
      </c>
      <c r="F4766" s="180">
        <v>0</v>
      </c>
      <c r="G4766" s="180">
        <v>0</v>
      </c>
      <c r="H4766" s="180">
        <v>0</v>
      </c>
    </row>
    <row r="4767" spans="1:8" x14ac:dyDescent="0.2">
      <c r="A4767" s="180" t="s">
        <v>101</v>
      </c>
      <c r="B4767" s="180" t="s">
        <v>342</v>
      </c>
      <c r="C4767" s="180">
        <v>3363444</v>
      </c>
      <c r="D4767" s="180"/>
      <c r="E4767" s="180"/>
      <c r="F4767" s="180"/>
      <c r="G4767" s="180"/>
      <c r="H4767" s="180"/>
    </row>
    <row r="4768" spans="1:8" x14ac:dyDescent="0.2">
      <c r="A4768" s="180" t="s">
        <v>101</v>
      </c>
      <c r="B4768" s="180" t="s">
        <v>343</v>
      </c>
      <c r="C4768" s="180">
        <v>0</v>
      </c>
      <c r="D4768" s="180"/>
      <c r="E4768" s="180"/>
      <c r="F4768" s="180"/>
      <c r="G4768" s="180"/>
      <c r="H4768" s="180"/>
    </row>
    <row r="4769" spans="1:8" x14ac:dyDescent="0.2">
      <c r="A4769" s="180" t="s">
        <v>101</v>
      </c>
      <c r="B4769" s="180" t="s">
        <v>344</v>
      </c>
      <c r="C4769" s="180">
        <v>174458</v>
      </c>
      <c r="D4769" s="180"/>
      <c r="E4769" s="180">
        <v>0</v>
      </c>
      <c r="F4769" s="180">
        <v>0</v>
      </c>
      <c r="G4769" s="180">
        <v>0</v>
      </c>
      <c r="H4769" s="180">
        <v>0</v>
      </c>
    </row>
    <row r="4770" spans="1:8" x14ac:dyDescent="0.2">
      <c r="A4770" s="180" t="s">
        <v>101</v>
      </c>
      <c r="B4770" s="180" t="s">
        <v>475</v>
      </c>
      <c r="C4770" s="180">
        <v>12773</v>
      </c>
      <c r="D4770" s="180"/>
      <c r="E4770" s="180">
        <v>2907</v>
      </c>
      <c r="F4770" s="180">
        <v>0</v>
      </c>
      <c r="G4770" s="180">
        <v>0</v>
      </c>
      <c r="H4770" s="180">
        <v>0</v>
      </c>
    </row>
    <row r="4771" spans="1:8" x14ac:dyDescent="0.2">
      <c r="A4771" s="180" t="s">
        <v>101</v>
      </c>
      <c r="B4771" s="180" t="s">
        <v>332</v>
      </c>
      <c r="C4771" s="180">
        <v>100514</v>
      </c>
      <c r="D4771" s="180"/>
      <c r="E4771" s="180"/>
      <c r="F4771" s="180"/>
      <c r="G4771" s="180"/>
      <c r="H4771" s="180"/>
    </row>
    <row r="4772" spans="1:8" x14ac:dyDescent="0.2">
      <c r="A4772" s="180" t="s">
        <v>101</v>
      </c>
      <c r="B4772" s="180" t="s">
        <v>407</v>
      </c>
      <c r="C4772" s="180">
        <v>127310</v>
      </c>
      <c r="D4772" s="180"/>
      <c r="E4772" s="180">
        <v>0</v>
      </c>
      <c r="F4772" s="180">
        <v>0</v>
      </c>
      <c r="G4772" s="180">
        <v>0</v>
      </c>
      <c r="H4772" s="180">
        <v>0</v>
      </c>
    </row>
    <row r="4773" spans="1:8" x14ac:dyDescent="0.2">
      <c r="A4773" s="180" t="s">
        <v>101</v>
      </c>
      <c r="B4773" s="180" t="s">
        <v>345</v>
      </c>
      <c r="C4773" s="180">
        <v>6565764</v>
      </c>
      <c r="D4773" s="180">
        <v>161986</v>
      </c>
      <c r="E4773" s="180">
        <v>458330</v>
      </c>
      <c r="F4773" s="180">
        <v>0</v>
      </c>
      <c r="G4773" s="180">
        <v>0</v>
      </c>
      <c r="H4773" s="180">
        <v>0</v>
      </c>
    </row>
    <row r="4774" spans="1:8" x14ac:dyDescent="0.2">
      <c r="A4774" s="180" t="s">
        <v>101</v>
      </c>
      <c r="B4774" s="180" t="s">
        <v>346</v>
      </c>
      <c r="C4774" s="180">
        <v>0</v>
      </c>
      <c r="D4774" s="180"/>
      <c r="E4774" s="180"/>
      <c r="F4774" s="180"/>
      <c r="G4774" s="180"/>
      <c r="H4774" s="180"/>
    </row>
    <row r="4775" spans="1:8" x14ac:dyDescent="0.2">
      <c r="A4775" s="180" t="s">
        <v>101</v>
      </c>
      <c r="B4775" s="180" t="s">
        <v>446</v>
      </c>
      <c r="C4775" s="180">
        <v>0</v>
      </c>
      <c r="D4775" s="180">
        <v>0</v>
      </c>
      <c r="E4775" s="180">
        <v>0</v>
      </c>
      <c r="F4775" s="180">
        <v>0</v>
      </c>
      <c r="G4775" s="180">
        <v>0</v>
      </c>
      <c r="H4775" s="180">
        <v>0</v>
      </c>
    </row>
    <row r="4776" spans="1:8" x14ac:dyDescent="0.2">
      <c r="A4776" s="180" t="s">
        <v>101</v>
      </c>
      <c r="B4776" s="180" t="s">
        <v>347</v>
      </c>
      <c r="C4776" s="180">
        <v>0</v>
      </c>
      <c r="D4776" s="180">
        <v>0</v>
      </c>
      <c r="E4776" s="180"/>
      <c r="F4776" s="180">
        <v>0</v>
      </c>
      <c r="G4776" s="180">
        <v>0</v>
      </c>
      <c r="H4776" s="180">
        <v>0</v>
      </c>
    </row>
    <row r="4777" spans="1:8" x14ac:dyDescent="0.2">
      <c r="A4777" s="180" t="s">
        <v>101</v>
      </c>
      <c r="B4777" s="180" t="s">
        <v>348</v>
      </c>
      <c r="C4777" s="180">
        <v>6565764</v>
      </c>
      <c r="D4777" s="180">
        <v>161986</v>
      </c>
      <c r="E4777" s="180">
        <v>458330</v>
      </c>
      <c r="F4777" s="180">
        <v>0</v>
      </c>
      <c r="G4777" s="180">
        <v>0</v>
      </c>
      <c r="H4777" s="180">
        <v>0</v>
      </c>
    </row>
    <row r="4778" spans="1:8" x14ac:dyDescent="0.2">
      <c r="A4778" s="180" t="s">
        <v>101</v>
      </c>
      <c r="B4778" s="180" t="s">
        <v>349</v>
      </c>
      <c r="C4778" s="180">
        <v>550572.88000000175</v>
      </c>
      <c r="D4778" s="180">
        <v>76445.129999999946</v>
      </c>
      <c r="E4778" s="180">
        <v>40288.829999999958</v>
      </c>
      <c r="F4778" s="180">
        <v>0</v>
      </c>
      <c r="G4778" s="180">
        <v>0</v>
      </c>
      <c r="H4778" s="180">
        <v>0</v>
      </c>
    </row>
    <row r="4779" spans="1:8" x14ac:dyDescent="0.2">
      <c r="A4779" s="180" t="s">
        <v>101</v>
      </c>
      <c r="B4779" s="180" t="s">
        <v>350</v>
      </c>
      <c r="C4779" s="180">
        <v>7116336.8800000018</v>
      </c>
      <c r="D4779" s="180">
        <v>238431.12999999995</v>
      </c>
      <c r="E4779" s="180">
        <v>498618.83</v>
      </c>
      <c r="F4779" s="180">
        <v>0</v>
      </c>
      <c r="G4779" s="180">
        <v>0</v>
      </c>
      <c r="H4779" s="180">
        <v>0</v>
      </c>
    </row>
    <row r="4780" spans="1:8" x14ac:dyDescent="0.2">
      <c r="A4780" s="180" t="s">
        <v>101</v>
      </c>
      <c r="B4780" s="180" t="s">
        <v>376</v>
      </c>
      <c r="C4780" s="180"/>
      <c r="D4780" s="180"/>
      <c r="E4780" s="180"/>
      <c r="F4780" s="180"/>
      <c r="G4780" s="180"/>
      <c r="H4780" s="180"/>
    </row>
    <row r="4781" spans="1:8" x14ac:dyDescent="0.2">
      <c r="A4781" s="180" t="s">
        <v>101</v>
      </c>
      <c r="B4781" s="180" t="s">
        <v>377</v>
      </c>
      <c r="C4781" s="180">
        <v>4590558</v>
      </c>
      <c r="D4781" s="180">
        <v>194922</v>
      </c>
      <c r="E4781" s="180">
        <v>376962</v>
      </c>
      <c r="F4781" s="180">
        <v>0</v>
      </c>
      <c r="G4781" s="180">
        <v>0</v>
      </c>
      <c r="H4781" s="180">
        <v>0</v>
      </c>
    </row>
    <row r="4782" spans="1:8" x14ac:dyDescent="0.2">
      <c r="A4782" s="180" t="s">
        <v>101</v>
      </c>
      <c r="B4782" s="180" t="s">
        <v>352</v>
      </c>
      <c r="C4782" s="180">
        <v>56645</v>
      </c>
      <c r="D4782" s="180">
        <v>0</v>
      </c>
      <c r="E4782" s="180">
        <v>0</v>
      </c>
      <c r="F4782" s="180">
        <v>0</v>
      </c>
      <c r="G4782" s="180">
        <v>0</v>
      </c>
      <c r="H4782" s="180">
        <v>0</v>
      </c>
    </row>
    <row r="4783" spans="1:8" x14ac:dyDescent="0.2">
      <c r="A4783" s="180" t="s">
        <v>101</v>
      </c>
      <c r="B4783" s="180" t="s">
        <v>353</v>
      </c>
      <c r="C4783" s="180">
        <v>148788</v>
      </c>
      <c r="D4783" s="180">
        <v>0</v>
      </c>
      <c r="E4783" s="180">
        <v>0</v>
      </c>
      <c r="F4783" s="180">
        <v>0</v>
      </c>
      <c r="G4783" s="180">
        <v>0</v>
      </c>
      <c r="H4783" s="180">
        <v>0</v>
      </c>
    </row>
    <row r="4784" spans="1:8" x14ac:dyDescent="0.2">
      <c r="A4784" s="180" t="s">
        <v>101</v>
      </c>
      <c r="B4784" s="180" t="s">
        <v>354</v>
      </c>
      <c r="C4784" s="180">
        <v>287462</v>
      </c>
      <c r="D4784" s="180">
        <v>0</v>
      </c>
      <c r="E4784" s="180">
        <v>0</v>
      </c>
      <c r="F4784" s="180">
        <v>0</v>
      </c>
      <c r="G4784" s="180">
        <v>0</v>
      </c>
      <c r="H4784" s="180">
        <v>0</v>
      </c>
    </row>
    <row r="4785" spans="1:8" x14ac:dyDescent="0.2">
      <c r="A4785" s="180" t="s">
        <v>101</v>
      </c>
      <c r="B4785" s="180" t="s">
        <v>408</v>
      </c>
      <c r="C4785" s="180">
        <v>399553</v>
      </c>
      <c r="D4785" s="180">
        <v>0</v>
      </c>
      <c r="E4785" s="180">
        <v>0</v>
      </c>
      <c r="F4785" s="180">
        <v>0</v>
      </c>
      <c r="G4785" s="180">
        <v>0</v>
      </c>
      <c r="H4785" s="180">
        <v>0</v>
      </c>
    </row>
    <row r="4786" spans="1:8" x14ac:dyDescent="0.2">
      <c r="A4786" s="180" t="s">
        <v>101</v>
      </c>
      <c r="B4786" s="180" t="s">
        <v>423</v>
      </c>
      <c r="C4786" s="180">
        <v>111618</v>
      </c>
      <c r="D4786" s="180">
        <v>0</v>
      </c>
      <c r="E4786" s="180">
        <v>0</v>
      </c>
      <c r="F4786" s="180">
        <v>0</v>
      </c>
      <c r="G4786" s="180">
        <v>0</v>
      </c>
      <c r="H4786" s="180">
        <v>0</v>
      </c>
    </row>
    <row r="4787" spans="1:8" x14ac:dyDescent="0.2">
      <c r="A4787" s="180" t="s">
        <v>101</v>
      </c>
      <c r="B4787" s="180" t="s">
        <v>355</v>
      </c>
      <c r="C4787" s="180">
        <v>532037</v>
      </c>
      <c r="D4787" s="180">
        <v>0</v>
      </c>
      <c r="E4787" s="180">
        <v>0</v>
      </c>
      <c r="F4787" s="180">
        <v>0</v>
      </c>
      <c r="G4787" s="180">
        <v>0</v>
      </c>
      <c r="H4787" s="180">
        <v>0</v>
      </c>
    </row>
    <row r="4788" spans="1:8" x14ac:dyDescent="0.2">
      <c r="A4788" s="180" t="s">
        <v>101</v>
      </c>
      <c r="B4788" s="180" t="s">
        <v>356</v>
      </c>
      <c r="C4788" s="180">
        <v>408180</v>
      </c>
      <c r="D4788" s="180">
        <v>0</v>
      </c>
      <c r="E4788" s="180">
        <v>0</v>
      </c>
      <c r="F4788" s="180">
        <v>0</v>
      </c>
      <c r="G4788" s="180"/>
      <c r="H4788" s="180">
        <v>0</v>
      </c>
    </row>
    <row r="4789" spans="1:8" x14ac:dyDescent="0.2">
      <c r="A4789" s="180" t="s">
        <v>101</v>
      </c>
      <c r="B4789" s="180" t="s">
        <v>409</v>
      </c>
      <c r="C4789" s="180"/>
      <c r="D4789" s="180"/>
      <c r="E4789" s="180"/>
      <c r="F4789" s="180"/>
      <c r="G4789" s="180"/>
      <c r="H4789" s="180">
        <v>0</v>
      </c>
    </row>
    <row r="4790" spans="1:8" x14ac:dyDescent="0.2">
      <c r="A4790" s="180" t="s">
        <v>101</v>
      </c>
      <c r="B4790" s="180" t="s">
        <v>378</v>
      </c>
      <c r="C4790" s="180">
        <v>9960</v>
      </c>
      <c r="D4790" s="180"/>
      <c r="E4790" s="180">
        <v>0</v>
      </c>
      <c r="F4790" s="180">
        <v>0</v>
      </c>
      <c r="G4790" s="180">
        <v>0</v>
      </c>
      <c r="H4790" s="180">
        <v>0</v>
      </c>
    </row>
    <row r="4791" spans="1:8" x14ac:dyDescent="0.2">
      <c r="A4791" s="180" t="s">
        <v>101</v>
      </c>
      <c r="B4791" s="180" t="s">
        <v>360</v>
      </c>
      <c r="C4791" s="180"/>
      <c r="D4791" s="180"/>
      <c r="E4791" s="180">
        <v>0</v>
      </c>
      <c r="F4791" s="180">
        <v>0</v>
      </c>
      <c r="G4791" s="180"/>
      <c r="H4791" s="180">
        <v>0</v>
      </c>
    </row>
    <row r="4792" spans="1:8" x14ac:dyDescent="0.2">
      <c r="A4792" s="180" t="s">
        <v>101</v>
      </c>
      <c r="B4792" s="180" t="s">
        <v>379</v>
      </c>
      <c r="C4792" s="180"/>
      <c r="D4792" s="180"/>
      <c r="E4792" s="180"/>
      <c r="F4792" s="180"/>
      <c r="G4792" s="180"/>
      <c r="H4792" s="180"/>
    </row>
    <row r="4793" spans="1:8" x14ac:dyDescent="0.2">
      <c r="A4793" s="180" t="s">
        <v>101</v>
      </c>
      <c r="B4793" s="180" t="s">
        <v>362</v>
      </c>
      <c r="C4793" s="180">
        <v>220831</v>
      </c>
      <c r="D4793" s="180"/>
      <c r="E4793" s="180"/>
      <c r="F4793" s="180"/>
      <c r="G4793" s="180"/>
      <c r="H4793" s="180"/>
    </row>
    <row r="4794" spans="1:8" x14ac:dyDescent="0.2">
      <c r="A4794" s="180" t="s">
        <v>101</v>
      </c>
      <c r="B4794" s="180" t="s">
        <v>365</v>
      </c>
      <c r="C4794" s="180">
        <v>6765632</v>
      </c>
      <c r="D4794" s="180">
        <v>194922</v>
      </c>
      <c r="E4794" s="180">
        <v>376962</v>
      </c>
      <c r="F4794" s="180">
        <v>0</v>
      </c>
      <c r="G4794" s="180">
        <v>0</v>
      </c>
      <c r="H4794" s="180">
        <v>0</v>
      </c>
    </row>
    <row r="4795" spans="1:8" x14ac:dyDescent="0.2">
      <c r="A4795" s="180" t="s">
        <v>101</v>
      </c>
      <c r="B4795" s="180" t="s">
        <v>447</v>
      </c>
      <c r="C4795" s="180">
        <v>0</v>
      </c>
      <c r="D4795" s="180">
        <v>0</v>
      </c>
      <c r="E4795" s="180">
        <v>0</v>
      </c>
      <c r="F4795" s="180">
        <v>0</v>
      </c>
      <c r="G4795" s="180">
        <v>0</v>
      </c>
      <c r="H4795" s="180">
        <v>0</v>
      </c>
    </row>
    <row r="4796" spans="1:8" x14ac:dyDescent="0.2">
      <c r="A4796" s="180" t="s">
        <v>101</v>
      </c>
      <c r="B4796" s="180" t="s">
        <v>366</v>
      </c>
      <c r="C4796" s="180">
        <v>6765632</v>
      </c>
      <c r="D4796" s="180">
        <v>194922</v>
      </c>
      <c r="E4796" s="180">
        <v>376962</v>
      </c>
      <c r="F4796" s="180">
        <v>0</v>
      </c>
      <c r="G4796" s="180">
        <v>0</v>
      </c>
      <c r="H4796" s="180">
        <v>0</v>
      </c>
    </row>
    <row r="4797" spans="1:8" x14ac:dyDescent="0.2">
      <c r="A4797" s="180" t="s">
        <v>101</v>
      </c>
      <c r="B4797" s="180" t="s">
        <v>367</v>
      </c>
      <c r="C4797" s="180">
        <v>350704.88000000175</v>
      </c>
      <c r="D4797" s="180">
        <v>43509.129999999946</v>
      </c>
      <c r="E4797" s="180">
        <v>121656.82999999996</v>
      </c>
      <c r="F4797" s="180">
        <v>0</v>
      </c>
      <c r="G4797" s="180">
        <v>0</v>
      </c>
      <c r="H4797" s="180">
        <v>0</v>
      </c>
    </row>
    <row r="4798" spans="1:8" x14ac:dyDescent="0.2">
      <c r="A4798" s="180" t="s">
        <v>101</v>
      </c>
      <c r="B4798" s="180" t="s">
        <v>368</v>
      </c>
      <c r="C4798" s="180">
        <v>7116336.8800000018</v>
      </c>
      <c r="D4798" s="180">
        <v>238431.12999999995</v>
      </c>
      <c r="E4798" s="180">
        <v>498618.83</v>
      </c>
      <c r="F4798" s="180">
        <v>0</v>
      </c>
      <c r="G4798" s="180">
        <v>0</v>
      </c>
      <c r="H4798" s="180">
        <v>0</v>
      </c>
    </row>
    <row r="4799" spans="1:8" x14ac:dyDescent="0.2">
      <c r="A4799" s="180" t="s">
        <v>102</v>
      </c>
      <c r="B4799" s="180" t="s">
        <v>333</v>
      </c>
      <c r="C4799" s="180">
        <v>1587003</v>
      </c>
      <c r="D4799" s="180"/>
      <c r="E4799" s="180">
        <v>98116</v>
      </c>
      <c r="F4799" s="180">
        <v>0</v>
      </c>
      <c r="G4799" s="180">
        <v>0</v>
      </c>
      <c r="H4799" s="180">
        <v>0</v>
      </c>
    </row>
    <row r="4800" spans="1:8" x14ac:dyDescent="0.2">
      <c r="A4800" s="180" t="s">
        <v>102</v>
      </c>
      <c r="B4800" s="180" t="s">
        <v>334</v>
      </c>
      <c r="C4800" s="180">
        <v>434814</v>
      </c>
      <c r="D4800" s="180"/>
      <c r="E4800" s="180">
        <v>26884</v>
      </c>
      <c r="F4800" s="180">
        <v>0</v>
      </c>
      <c r="G4800" s="180">
        <v>0</v>
      </c>
      <c r="H4800" s="180">
        <v>0</v>
      </c>
    </row>
    <row r="4801" spans="1:8" x14ac:dyDescent="0.2">
      <c r="A4801" s="180" t="s">
        <v>102</v>
      </c>
      <c r="B4801" s="180" t="s">
        <v>335</v>
      </c>
      <c r="C4801" s="180">
        <v>168247</v>
      </c>
      <c r="D4801" s="180"/>
      <c r="E4801" s="180"/>
      <c r="F4801" s="180"/>
      <c r="G4801" s="180"/>
      <c r="H4801" s="180"/>
    </row>
    <row r="4802" spans="1:8" x14ac:dyDescent="0.2">
      <c r="A4802" s="180" t="s">
        <v>102</v>
      </c>
      <c r="B4802" s="180" t="s">
        <v>336</v>
      </c>
      <c r="C4802" s="180">
        <v>117297</v>
      </c>
      <c r="D4802" s="180"/>
      <c r="E4802" s="180"/>
      <c r="F4802" s="180"/>
      <c r="G4802" s="180"/>
      <c r="H4802" s="180"/>
    </row>
    <row r="4803" spans="1:8" x14ac:dyDescent="0.2">
      <c r="A4803" s="180" t="s">
        <v>102</v>
      </c>
      <c r="B4803" s="180" t="s">
        <v>337</v>
      </c>
      <c r="C4803" s="180">
        <v>4600</v>
      </c>
      <c r="D4803" s="180">
        <v>150</v>
      </c>
      <c r="E4803" s="180">
        <v>500</v>
      </c>
      <c r="F4803" s="180"/>
      <c r="G4803" s="180"/>
      <c r="H4803" s="180"/>
    </row>
    <row r="4804" spans="1:8" x14ac:dyDescent="0.2">
      <c r="A4804" s="180" t="s">
        <v>102</v>
      </c>
      <c r="B4804" s="180" t="s">
        <v>338</v>
      </c>
      <c r="C4804" s="180"/>
      <c r="D4804" s="180"/>
      <c r="E4804" s="180"/>
      <c r="F4804" s="180"/>
      <c r="G4804" s="180"/>
      <c r="H4804" s="180"/>
    </row>
    <row r="4805" spans="1:8" x14ac:dyDescent="0.2">
      <c r="A4805" s="180" t="s">
        <v>102</v>
      </c>
      <c r="B4805" s="180" t="s">
        <v>339</v>
      </c>
      <c r="C4805" s="180"/>
      <c r="D4805" s="180">
        <v>150000</v>
      </c>
      <c r="E4805" s="180"/>
      <c r="F4805" s="180"/>
      <c r="G4805" s="180"/>
      <c r="H4805" s="180"/>
    </row>
    <row r="4806" spans="1:8" x14ac:dyDescent="0.2">
      <c r="A4806" s="180" t="s">
        <v>102</v>
      </c>
      <c r="B4806" s="180" t="s">
        <v>340</v>
      </c>
      <c r="C4806" s="180">
        <v>44580</v>
      </c>
      <c r="D4806" s="180">
        <v>15000</v>
      </c>
      <c r="E4806" s="180">
        <v>15000</v>
      </c>
      <c r="F4806" s="180"/>
      <c r="G4806" s="180"/>
      <c r="H4806" s="180"/>
    </row>
    <row r="4807" spans="1:8" x14ac:dyDescent="0.2">
      <c r="A4807" s="180" t="s">
        <v>102</v>
      </c>
      <c r="B4807" s="180" t="s">
        <v>341</v>
      </c>
      <c r="C4807" s="180"/>
      <c r="D4807" s="180"/>
      <c r="E4807" s="180"/>
      <c r="F4807" s="180"/>
      <c r="G4807" s="180"/>
      <c r="H4807" s="180"/>
    </row>
    <row r="4808" spans="1:8" x14ac:dyDescent="0.2">
      <c r="A4808" s="180" t="s">
        <v>102</v>
      </c>
      <c r="B4808" s="180" t="s">
        <v>342</v>
      </c>
      <c r="C4808" s="180">
        <v>1679659</v>
      </c>
      <c r="D4808" s="180"/>
      <c r="E4808" s="180"/>
      <c r="F4808" s="180"/>
      <c r="G4808" s="180"/>
      <c r="H4808" s="180"/>
    </row>
    <row r="4809" spans="1:8" x14ac:dyDescent="0.2">
      <c r="A4809" s="180" t="s">
        <v>102</v>
      </c>
      <c r="B4809" s="180" t="s">
        <v>343</v>
      </c>
      <c r="C4809" s="180">
        <v>4881</v>
      </c>
      <c r="D4809" s="180"/>
      <c r="E4809" s="180"/>
      <c r="F4809" s="180"/>
      <c r="G4809" s="180"/>
      <c r="H4809" s="180"/>
    </row>
    <row r="4810" spans="1:8" x14ac:dyDescent="0.2">
      <c r="A4810" s="180" t="s">
        <v>102</v>
      </c>
      <c r="B4810" s="180" t="s">
        <v>344</v>
      </c>
      <c r="C4810" s="180">
        <v>97852</v>
      </c>
      <c r="D4810" s="180"/>
      <c r="E4810" s="180"/>
      <c r="F4810" s="180"/>
      <c r="G4810" s="180"/>
      <c r="H4810" s="180"/>
    </row>
    <row r="4811" spans="1:8" x14ac:dyDescent="0.2">
      <c r="A4811" s="180" t="s">
        <v>102</v>
      </c>
      <c r="B4811" s="180" t="s">
        <v>475</v>
      </c>
      <c r="C4811" s="180">
        <v>17010</v>
      </c>
      <c r="D4811" s="180"/>
      <c r="E4811" s="180">
        <v>1052</v>
      </c>
      <c r="F4811" s="180">
        <v>0</v>
      </c>
      <c r="G4811" s="180">
        <v>0</v>
      </c>
      <c r="H4811" s="180">
        <v>0</v>
      </c>
    </row>
    <row r="4812" spans="1:8" x14ac:dyDescent="0.2">
      <c r="A4812" s="180" t="s">
        <v>102</v>
      </c>
      <c r="B4812" s="180" t="s">
        <v>332</v>
      </c>
      <c r="C4812" s="180">
        <v>45391</v>
      </c>
      <c r="D4812" s="180"/>
      <c r="E4812" s="180"/>
      <c r="F4812" s="180"/>
      <c r="G4812" s="180"/>
      <c r="H4812" s="180"/>
    </row>
    <row r="4813" spans="1:8" x14ac:dyDescent="0.2">
      <c r="A4813" s="180" t="s">
        <v>102</v>
      </c>
      <c r="B4813" s="180" t="s">
        <v>407</v>
      </c>
      <c r="C4813" s="180">
        <v>84383</v>
      </c>
      <c r="D4813" s="180"/>
      <c r="E4813" s="180"/>
      <c r="F4813" s="180"/>
      <c r="G4813" s="180"/>
      <c r="H4813" s="180"/>
    </row>
    <row r="4814" spans="1:8" x14ac:dyDescent="0.2">
      <c r="A4814" s="180" t="s">
        <v>102</v>
      </c>
      <c r="B4814" s="180" t="s">
        <v>345</v>
      </c>
      <c r="C4814" s="180">
        <v>4285717</v>
      </c>
      <c r="D4814" s="180">
        <v>165150</v>
      </c>
      <c r="E4814" s="180">
        <v>141552</v>
      </c>
      <c r="F4814" s="180">
        <v>0</v>
      </c>
      <c r="G4814" s="180">
        <v>0</v>
      </c>
      <c r="H4814" s="180">
        <v>0</v>
      </c>
    </row>
    <row r="4815" spans="1:8" x14ac:dyDescent="0.2">
      <c r="A4815" s="180" t="s">
        <v>102</v>
      </c>
      <c r="B4815" s="180" t="s">
        <v>346</v>
      </c>
      <c r="C4815" s="180"/>
      <c r="D4815" s="180"/>
      <c r="E4815" s="180"/>
      <c r="F4815" s="180"/>
      <c r="G4815" s="180"/>
      <c r="H4815" s="180"/>
    </row>
    <row r="4816" spans="1:8" x14ac:dyDescent="0.2">
      <c r="A4816" s="180" t="s">
        <v>102</v>
      </c>
      <c r="B4816" s="180" t="s">
        <v>446</v>
      </c>
      <c r="C4816" s="180"/>
      <c r="D4816" s="180"/>
      <c r="E4816" s="180"/>
      <c r="F4816" s="180"/>
      <c r="G4816" s="180"/>
      <c r="H4816" s="180"/>
    </row>
    <row r="4817" spans="1:8" x14ac:dyDescent="0.2">
      <c r="A4817" s="180" t="s">
        <v>102</v>
      </c>
      <c r="B4817" s="180" t="s">
        <v>347</v>
      </c>
      <c r="C4817" s="180">
        <v>1000</v>
      </c>
      <c r="D4817" s="180"/>
      <c r="E4817" s="180"/>
      <c r="F4817" s="180"/>
      <c r="G4817" s="180"/>
      <c r="H4817" s="180"/>
    </row>
    <row r="4818" spans="1:8" x14ac:dyDescent="0.2">
      <c r="A4818" s="180" t="s">
        <v>102</v>
      </c>
      <c r="B4818" s="180" t="s">
        <v>348</v>
      </c>
      <c r="C4818" s="180">
        <v>4286717</v>
      </c>
      <c r="D4818" s="180">
        <v>165150</v>
      </c>
      <c r="E4818" s="180">
        <v>141552</v>
      </c>
      <c r="F4818" s="180">
        <v>0</v>
      </c>
      <c r="G4818" s="180">
        <v>0</v>
      </c>
      <c r="H4818" s="180">
        <v>0</v>
      </c>
    </row>
    <row r="4819" spans="1:8" x14ac:dyDescent="0.2">
      <c r="A4819" s="180" t="s">
        <v>102</v>
      </c>
      <c r="B4819" s="180" t="s">
        <v>349</v>
      </c>
      <c r="C4819" s="180">
        <v>348673.63999999873</v>
      </c>
      <c r="D4819" s="180">
        <v>52940.489999999991</v>
      </c>
      <c r="E4819" s="180">
        <v>436453.88</v>
      </c>
      <c r="F4819" s="180">
        <v>0</v>
      </c>
      <c r="G4819" s="180">
        <v>0</v>
      </c>
      <c r="H4819" s="180">
        <v>0</v>
      </c>
    </row>
    <row r="4820" spans="1:8" x14ac:dyDescent="0.2">
      <c r="A4820" s="180" t="s">
        <v>102</v>
      </c>
      <c r="B4820" s="180" t="s">
        <v>350</v>
      </c>
      <c r="C4820" s="180">
        <v>4635390.6399999987</v>
      </c>
      <c r="D4820" s="180">
        <v>218090.49</v>
      </c>
      <c r="E4820" s="180">
        <v>578005.88</v>
      </c>
      <c r="F4820" s="180">
        <v>0</v>
      </c>
      <c r="G4820" s="180">
        <v>0</v>
      </c>
      <c r="H4820" s="180">
        <v>0</v>
      </c>
    </row>
    <row r="4821" spans="1:8" x14ac:dyDescent="0.2">
      <c r="A4821" s="180" t="s">
        <v>102</v>
      </c>
      <c r="B4821" s="180" t="s">
        <v>376</v>
      </c>
      <c r="C4821" s="180"/>
      <c r="D4821" s="180"/>
      <c r="E4821" s="180"/>
      <c r="F4821" s="180"/>
      <c r="G4821" s="180"/>
      <c r="H4821" s="180"/>
    </row>
    <row r="4822" spans="1:8" x14ac:dyDescent="0.2">
      <c r="A4822" s="180" t="s">
        <v>102</v>
      </c>
      <c r="B4822" s="180" t="s">
        <v>377</v>
      </c>
      <c r="C4822" s="180">
        <v>2750000</v>
      </c>
      <c r="D4822" s="180">
        <v>175000</v>
      </c>
      <c r="E4822" s="180">
        <v>25000</v>
      </c>
      <c r="F4822" s="180"/>
      <c r="G4822" s="180"/>
      <c r="H4822" s="180"/>
    </row>
    <row r="4823" spans="1:8" x14ac:dyDescent="0.2">
      <c r="A4823" s="180" t="s">
        <v>102</v>
      </c>
      <c r="B4823" s="180" t="s">
        <v>352</v>
      </c>
      <c r="C4823" s="180">
        <v>165000</v>
      </c>
      <c r="D4823" s="180"/>
      <c r="E4823" s="180">
        <v>1000</v>
      </c>
      <c r="F4823" s="180"/>
      <c r="G4823" s="180"/>
      <c r="H4823" s="180"/>
    </row>
    <row r="4824" spans="1:8" x14ac:dyDescent="0.2">
      <c r="A4824" s="180" t="s">
        <v>102</v>
      </c>
      <c r="B4824" s="180" t="s">
        <v>353</v>
      </c>
      <c r="C4824" s="180">
        <v>60000</v>
      </c>
      <c r="D4824" s="180"/>
      <c r="E4824" s="180">
        <v>1500</v>
      </c>
      <c r="F4824" s="180"/>
      <c r="G4824" s="180"/>
      <c r="H4824" s="180"/>
    </row>
    <row r="4825" spans="1:8" x14ac:dyDescent="0.2">
      <c r="A4825" s="180" t="s">
        <v>102</v>
      </c>
      <c r="B4825" s="180" t="s">
        <v>354</v>
      </c>
      <c r="C4825" s="180">
        <v>110000</v>
      </c>
      <c r="D4825" s="180"/>
      <c r="E4825" s="180">
        <v>6000</v>
      </c>
      <c r="F4825" s="180"/>
      <c r="G4825" s="180"/>
      <c r="H4825" s="180"/>
    </row>
    <row r="4826" spans="1:8" x14ac:dyDescent="0.2">
      <c r="A4826" s="180" t="s">
        <v>102</v>
      </c>
      <c r="B4826" s="180" t="s">
        <v>408</v>
      </c>
      <c r="C4826" s="180">
        <v>255000</v>
      </c>
      <c r="D4826" s="180"/>
      <c r="E4826" s="180">
        <v>2500</v>
      </c>
      <c r="F4826" s="180"/>
      <c r="G4826" s="180"/>
      <c r="H4826" s="180"/>
    </row>
    <row r="4827" spans="1:8" x14ac:dyDescent="0.2">
      <c r="A4827" s="180" t="s">
        <v>102</v>
      </c>
      <c r="B4827" s="180" t="s">
        <v>423</v>
      </c>
      <c r="C4827" s="180">
        <v>110000</v>
      </c>
      <c r="D4827" s="180"/>
      <c r="E4827" s="180">
        <v>1500</v>
      </c>
      <c r="F4827" s="180"/>
      <c r="G4827" s="180"/>
      <c r="H4827" s="180"/>
    </row>
    <row r="4828" spans="1:8" x14ac:dyDescent="0.2">
      <c r="A4828" s="180" t="s">
        <v>102</v>
      </c>
      <c r="B4828" s="180" t="s">
        <v>355</v>
      </c>
      <c r="C4828" s="180">
        <v>430000</v>
      </c>
      <c r="D4828" s="180"/>
      <c r="E4828" s="180">
        <v>60000</v>
      </c>
      <c r="F4828" s="180"/>
      <c r="G4828" s="180"/>
      <c r="H4828" s="180"/>
    </row>
    <row r="4829" spans="1:8" x14ac:dyDescent="0.2">
      <c r="A4829" s="180" t="s">
        <v>102</v>
      </c>
      <c r="B4829" s="180" t="s">
        <v>356</v>
      </c>
      <c r="C4829" s="180">
        <v>210000</v>
      </c>
      <c r="D4829" s="180"/>
      <c r="E4829" s="180">
        <v>25000</v>
      </c>
      <c r="F4829" s="180"/>
      <c r="G4829" s="180"/>
      <c r="H4829" s="180"/>
    </row>
    <row r="4830" spans="1:8" x14ac:dyDescent="0.2">
      <c r="A4830" s="180" t="s">
        <v>102</v>
      </c>
      <c r="B4830" s="180" t="s">
        <v>409</v>
      </c>
      <c r="C4830" s="180"/>
      <c r="D4830" s="180"/>
      <c r="E4830" s="180"/>
      <c r="F4830" s="180"/>
      <c r="G4830" s="180"/>
      <c r="H4830" s="180"/>
    </row>
    <row r="4831" spans="1:8" x14ac:dyDescent="0.2">
      <c r="A4831" s="180" t="s">
        <v>102</v>
      </c>
      <c r="B4831" s="180" t="s">
        <v>378</v>
      </c>
      <c r="C4831" s="180"/>
      <c r="D4831" s="180"/>
      <c r="E4831" s="180">
        <v>2500</v>
      </c>
      <c r="F4831" s="180"/>
      <c r="G4831" s="180"/>
      <c r="H4831" s="180"/>
    </row>
    <row r="4832" spans="1:8" x14ac:dyDescent="0.2">
      <c r="A4832" s="180" t="s">
        <v>102</v>
      </c>
      <c r="B4832" s="180" t="s">
        <v>360</v>
      </c>
      <c r="C4832" s="180"/>
      <c r="D4832" s="180"/>
      <c r="E4832" s="180"/>
      <c r="F4832" s="180"/>
      <c r="G4832" s="180"/>
      <c r="H4832" s="180"/>
    </row>
    <row r="4833" spans="1:8" x14ac:dyDescent="0.2">
      <c r="A4833" s="180" t="s">
        <v>102</v>
      </c>
      <c r="B4833" s="180" t="s">
        <v>379</v>
      </c>
      <c r="C4833" s="180"/>
      <c r="D4833" s="180"/>
      <c r="E4833" s="180"/>
      <c r="F4833" s="180"/>
      <c r="G4833" s="180"/>
      <c r="H4833" s="180"/>
    </row>
    <row r="4834" spans="1:8" x14ac:dyDescent="0.2">
      <c r="A4834" s="180" t="s">
        <v>102</v>
      </c>
      <c r="B4834" s="180" t="s">
        <v>362</v>
      </c>
      <c r="C4834" s="180">
        <v>172241</v>
      </c>
      <c r="D4834" s="180"/>
      <c r="E4834" s="180"/>
      <c r="F4834" s="180"/>
      <c r="G4834" s="180"/>
      <c r="H4834" s="180"/>
    </row>
    <row r="4835" spans="1:8" x14ac:dyDescent="0.2">
      <c r="A4835" s="180" t="s">
        <v>102</v>
      </c>
      <c r="B4835" s="180" t="s">
        <v>365</v>
      </c>
      <c r="C4835" s="180">
        <v>4262241</v>
      </c>
      <c r="D4835" s="180">
        <v>175000</v>
      </c>
      <c r="E4835" s="180">
        <v>125000</v>
      </c>
      <c r="F4835" s="180">
        <v>0</v>
      </c>
      <c r="G4835" s="180">
        <v>0</v>
      </c>
      <c r="H4835" s="180">
        <v>0</v>
      </c>
    </row>
    <row r="4836" spans="1:8" x14ac:dyDescent="0.2">
      <c r="A4836" s="180" t="s">
        <v>102</v>
      </c>
      <c r="B4836" s="180" t="s">
        <v>447</v>
      </c>
      <c r="C4836" s="180"/>
      <c r="D4836" s="180"/>
      <c r="E4836" s="180"/>
      <c r="F4836" s="180"/>
      <c r="G4836" s="180"/>
      <c r="H4836" s="180"/>
    </row>
    <row r="4837" spans="1:8" x14ac:dyDescent="0.2">
      <c r="A4837" s="180" t="s">
        <v>102</v>
      </c>
      <c r="B4837" s="180" t="s">
        <v>366</v>
      </c>
      <c r="C4837" s="180">
        <v>4262241</v>
      </c>
      <c r="D4837" s="180">
        <v>175000</v>
      </c>
      <c r="E4837" s="180">
        <v>125000</v>
      </c>
      <c r="F4837" s="180">
        <v>0</v>
      </c>
      <c r="G4837" s="180">
        <v>0</v>
      </c>
      <c r="H4837" s="180">
        <v>0</v>
      </c>
    </row>
    <row r="4838" spans="1:8" x14ac:dyDescent="0.2">
      <c r="A4838" s="180" t="s">
        <v>102</v>
      </c>
      <c r="B4838" s="180" t="s">
        <v>367</v>
      </c>
      <c r="C4838" s="180">
        <v>373149.63999999873</v>
      </c>
      <c r="D4838" s="180">
        <v>43090.489999999991</v>
      </c>
      <c r="E4838" s="180">
        <v>453005.88</v>
      </c>
      <c r="F4838" s="180">
        <v>0</v>
      </c>
      <c r="G4838" s="180">
        <v>0</v>
      </c>
      <c r="H4838" s="180">
        <v>0</v>
      </c>
    </row>
    <row r="4839" spans="1:8" x14ac:dyDescent="0.2">
      <c r="A4839" s="180" t="s">
        <v>102</v>
      </c>
      <c r="B4839" s="180" t="s">
        <v>368</v>
      </c>
      <c r="C4839" s="180">
        <v>4635390.6399999987</v>
      </c>
      <c r="D4839" s="180">
        <v>218090.49</v>
      </c>
      <c r="E4839" s="180">
        <v>578005.88</v>
      </c>
      <c r="F4839" s="180">
        <v>0</v>
      </c>
      <c r="G4839" s="180">
        <v>0</v>
      </c>
      <c r="H4839" s="180">
        <v>0</v>
      </c>
    </row>
    <row r="4840" spans="1:8" x14ac:dyDescent="0.2">
      <c r="A4840" s="180" t="s">
        <v>103</v>
      </c>
      <c r="B4840" s="180" t="s">
        <v>333</v>
      </c>
      <c r="C4840" s="180">
        <v>2171697</v>
      </c>
      <c r="D4840" s="180"/>
      <c r="E4840" s="180">
        <v>205515</v>
      </c>
      <c r="F4840" s="180">
        <v>0</v>
      </c>
      <c r="G4840" s="180">
        <v>0</v>
      </c>
      <c r="H4840" s="180">
        <v>0</v>
      </c>
    </row>
    <row r="4841" spans="1:8" x14ac:dyDescent="0.2">
      <c r="A4841" s="180" t="s">
        <v>103</v>
      </c>
      <c r="B4841" s="180" t="s">
        <v>334</v>
      </c>
      <c r="C4841" s="180">
        <v>104171</v>
      </c>
      <c r="D4841" s="180"/>
      <c r="E4841" s="180">
        <v>9859</v>
      </c>
      <c r="F4841" s="180">
        <v>0</v>
      </c>
      <c r="G4841" s="180">
        <v>0</v>
      </c>
      <c r="H4841" s="180">
        <v>0</v>
      </c>
    </row>
    <row r="4842" spans="1:8" x14ac:dyDescent="0.2">
      <c r="A4842" s="180" t="s">
        <v>103</v>
      </c>
      <c r="B4842" s="180" t="s">
        <v>335</v>
      </c>
      <c r="C4842" s="180">
        <v>196992</v>
      </c>
      <c r="D4842" s="180"/>
      <c r="E4842" s="180"/>
      <c r="F4842" s="180"/>
      <c r="G4842" s="180"/>
      <c r="H4842" s="180"/>
    </row>
    <row r="4843" spans="1:8" x14ac:dyDescent="0.2">
      <c r="A4843" s="180" t="s">
        <v>103</v>
      </c>
      <c r="B4843" s="180" t="s">
        <v>336</v>
      </c>
      <c r="C4843" s="180">
        <v>432572</v>
      </c>
      <c r="D4843" s="180">
        <v>0</v>
      </c>
      <c r="E4843" s="180"/>
      <c r="F4843" s="180"/>
      <c r="G4843" s="180"/>
      <c r="H4843" s="180"/>
    </row>
    <row r="4844" spans="1:8" x14ac:dyDescent="0.2">
      <c r="A4844" s="180" t="s">
        <v>103</v>
      </c>
      <c r="B4844" s="180" t="s">
        <v>337</v>
      </c>
      <c r="C4844" s="180">
        <v>16400</v>
      </c>
      <c r="D4844" s="180">
        <v>110</v>
      </c>
      <c r="E4844" s="180">
        <v>50</v>
      </c>
      <c r="F4844" s="180">
        <v>0</v>
      </c>
      <c r="G4844" s="180">
        <v>0</v>
      </c>
      <c r="H4844" s="180">
        <v>0</v>
      </c>
    </row>
    <row r="4845" spans="1:8" x14ac:dyDescent="0.2">
      <c r="A4845" s="180" t="s">
        <v>103</v>
      </c>
      <c r="B4845" s="180" t="s">
        <v>338</v>
      </c>
      <c r="C4845" s="180"/>
      <c r="D4845" s="180"/>
      <c r="E4845" s="180"/>
      <c r="F4845" s="180"/>
      <c r="G4845" s="180"/>
      <c r="H4845" s="180"/>
    </row>
    <row r="4846" spans="1:8" x14ac:dyDescent="0.2">
      <c r="A4846" s="180" t="s">
        <v>103</v>
      </c>
      <c r="B4846" s="180" t="s">
        <v>339</v>
      </c>
      <c r="C4846" s="180">
        <v>1864</v>
      </c>
      <c r="D4846" s="180">
        <v>173611</v>
      </c>
      <c r="E4846" s="180"/>
      <c r="F4846" s="180"/>
      <c r="G4846" s="180"/>
      <c r="H4846" s="180"/>
    </row>
    <row r="4847" spans="1:8" x14ac:dyDescent="0.2">
      <c r="A4847" s="180" t="s">
        <v>103</v>
      </c>
      <c r="B4847" s="180" t="s">
        <v>340</v>
      </c>
      <c r="C4847" s="180">
        <v>105127</v>
      </c>
      <c r="D4847" s="180">
        <v>0</v>
      </c>
      <c r="E4847" s="180">
        <v>11323</v>
      </c>
      <c r="F4847" s="180">
        <v>0</v>
      </c>
      <c r="G4847" s="180">
        <v>0</v>
      </c>
      <c r="H4847" s="180">
        <v>0</v>
      </c>
    </row>
    <row r="4848" spans="1:8" x14ac:dyDescent="0.2">
      <c r="A4848" s="180" t="s">
        <v>103</v>
      </c>
      <c r="B4848" s="180" t="s">
        <v>341</v>
      </c>
      <c r="C4848" s="180">
        <v>0</v>
      </c>
      <c r="D4848" s="180">
        <v>0</v>
      </c>
      <c r="E4848" s="180">
        <v>0</v>
      </c>
      <c r="F4848" s="180">
        <v>0</v>
      </c>
      <c r="G4848" s="180">
        <v>0</v>
      </c>
      <c r="H4848" s="180">
        <v>0</v>
      </c>
    </row>
    <row r="4849" spans="1:8" x14ac:dyDescent="0.2">
      <c r="A4849" s="180" t="s">
        <v>103</v>
      </c>
      <c r="B4849" s="180" t="s">
        <v>342</v>
      </c>
      <c r="C4849" s="180">
        <v>2276899</v>
      </c>
      <c r="D4849" s="180"/>
      <c r="E4849" s="180"/>
      <c r="F4849" s="180"/>
      <c r="G4849" s="180"/>
      <c r="H4849" s="180"/>
    </row>
    <row r="4850" spans="1:8" x14ac:dyDescent="0.2">
      <c r="A4850" s="180" t="s">
        <v>103</v>
      </c>
      <c r="B4850" s="180" t="s">
        <v>343</v>
      </c>
      <c r="C4850" s="180">
        <v>0</v>
      </c>
      <c r="D4850" s="180"/>
      <c r="E4850" s="180"/>
      <c r="F4850" s="180"/>
      <c r="G4850" s="180"/>
      <c r="H4850" s="180"/>
    </row>
    <row r="4851" spans="1:8" x14ac:dyDescent="0.2">
      <c r="A4851" s="180" t="s">
        <v>103</v>
      </c>
      <c r="B4851" s="180" t="s">
        <v>344</v>
      </c>
      <c r="C4851" s="180">
        <v>76580</v>
      </c>
      <c r="D4851" s="180"/>
      <c r="E4851" s="180">
        <v>71</v>
      </c>
      <c r="F4851" s="180">
        <v>0</v>
      </c>
      <c r="G4851" s="180">
        <v>0</v>
      </c>
      <c r="H4851" s="180">
        <v>0</v>
      </c>
    </row>
    <row r="4852" spans="1:8" x14ac:dyDescent="0.2">
      <c r="A4852" s="180" t="s">
        <v>103</v>
      </c>
      <c r="B4852" s="180" t="s">
        <v>475</v>
      </c>
      <c r="C4852" s="180">
        <v>12590</v>
      </c>
      <c r="D4852" s="180"/>
      <c r="E4852" s="180">
        <v>1187</v>
      </c>
      <c r="F4852" s="180">
        <v>0</v>
      </c>
      <c r="G4852" s="180">
        <v>0</v>
      </c>
      <c r="H4852" s="180">
        <v>0</v>
      </c>
    </row>
    <row r="4853" spans="1:8" x14ac:dyDescent="0.2">
      <c r="A4853" s="180" t="s">
        <v>103</v>
      </c>
      <c r="B4853" s="180" t="s">
        <v>332</v>
      </c>
      <c r="C4853" s="180">
        <v>83568</v>
      </c>
      <c r="D4853" s="180"/>
      <c r="E4853" s="180"/>
      <c r="F4853" s="180"/>
      <c r="G4853" s="180"/>
      <c r="H4853" s="180"/>
    </row>
    <row r="4854" spans="1:8" x14ac:dyDescent="0.2">
      <c r="A4854" s="180" t="s">
        <v>103</v>
      </c>
      <c r="B4854" s="180" t="s">
        <v>407</v>
      </c>
      <c r="C4854" s="180">
        <v>63562</v>
      </c>
      <c r="D4854" s="180"/>
      <c r="E4854" s="180">
        <v>0</v>
      </c>
      <c r="F4854" s="180">
        <v>0</v>
      </c>
      <c r="G4854" s="180">
        <v>0</v>
      </c>
      <c r="H4854" s="180">
        <v>0</v>
      </c>
    </row>
    <row r="4855" spans="1:8" x14ac:dyDescent="0.2">
      <c r="A4855" s="180" t="s">
        <v>103</v>
      </c>
      <c r="B4855" s="180" t="s">
        <v>345</v>
      </c>
      <c r="C4855" s="180">
        <v>5542022</v>
      </c>
      <c r="D4855" s="180">
        <v>173721</v>
      </c>
      <c r="E4855" s="180">
        <v>228005</v>
      </c>
      <c r="F4855" s="180">
        <v>0</v>
      </c>
      <c r="G4855" s="180">
        <v>0</v>
      </c>
      <c r="H4855" s="180">
        <v>0</v>
      </c>
    </row>
    <row r="4856" spans="1:8" x14ac:dyDescent="0.2">
      <c r="A4856" s="180" t="s">
        <v>103</v>
      </c>
      <c r="B4856" s="180" t="s">
        <v>346</v>
      </c>
      <c r="C4856" s="180">
        <v>0</v>
      </c>
      <c r="D4856" s="180"/>
      <c r="E4856" s="180"/>
      <c r="F4856" s="180"/>
      <c r="G4856" s="180"/>
      <c r="H4856" s="180"/>
    </row>
    <row r="4857" spans="1:8" x14ac:dyDescent="0.2">
      <c r="A4857" s="180" t="s">
        <v>103</v>
      </c>
      <c r="B4857" s="180" t="s">
        <v>446</v>
      </c>
      <c r="C4857" s="180">
        <v>0</v>
      </c>
      <c r="D4857" s="180">
        <v>0</v>
      </c>
      <c r="E4857" s="180">
        <v>0</v>
      </c>
      <c r="F4857" s="180">
        <v>0</v>
      </c>
      <c r="G4857" s="180">
        <v>0</v>
      </c>
      <c r="H4857" s="180">
        <v>0</v>
      </c>
    </row>
    <row r="4858" spans="1:8" x14ac:dyDescent="0.2">
      <c r="A4858" s="180" t="s">
        <v>103</v>
      </c>
      <c r="B4858" s="180" t="s">
        <v>347</v>
      </c>
      <c r="C4858" s="180">
        <v>3177</v>
      </c>
      <c r="D4858" s="180">
        <v>0</v>
      </c>
      <c r="E4858" s="180"/>
      <c r="F4858" s="180">
        <v>0</v>
      </c>
      <c r="G4858" s="180">
        <v>0</v>
      </c>
      <c r="H4858" s="180">
        <v>0</v>
      </c>
    </row>
    <row r="4859" spans="1:8" x14ac:dyDescent="0.2">
      <c r="A4859" s="180" t="s">
        <v>103</v>
      </c>
      <c r="B4859" s="180" t="s">
        <v>348</v>
      </c>
      <c r="C4859" s="180">
        <v>5545199</v>
      </c>
      <c r="D4859" s="180">
        <v>173721</v>
      </c>
      <c r="E4859" s="180">
        <v>228005</v>
      </c>
      <c r="F4859" s="180">
        <v>0</v>
      </c>
      <c r="G4859" s="180">
        <v>0</v>
      </c>
      <c r="H4859" s="180">
        <v>0</v>
      </c>
    </row>
    <row r="4860" spans="1:8" x14ac:dyDescent="0.2">
      <c r="A4860" s="180" t="s">
        <v>103</v>
      </c>
      <c r="B4860" s="180" t="s">
        <v>349</v>
      </c>
      <c r="C4860" s="180">
        <v>1607818.2400000002</v>
      </c>
      <c r="D4860" s="180">
        <v>68182.320000000007</v>
      </c>
      <c r="E4860" s="180">
        <v>1149107.3500000001</v>
      </c>
      <c r="F4860" s="180">
        <v>0</v>
      </c>
      <c r="G4860" s="180">
        <v>0</v>
      </c>
      <c r="H4860" s="180">
        <v>0</v>
      </c>
    </row>
    <row r="4861" spans="1:8" x14ac:dyDescent="0.2">
      <c r="A4861" s="180" t="s">
        <v>103</v>
      </c>
      <c r="B4861" s="180" t="s">
        <v>350</v>
      </c>
      <c r="C4861" s="180">
        <v>7153017.2400000002</v>
      </c>
      <c r="D4861" s="180">
        <v>241903.32</v>
      </c>
      <c r="E4861" s="180">
        <v>1377112.35</v>
      </c>
      <c r="F4861" s="180">
        <v>0</v>
      </c>
      <c r="G4861" s="180">
        <v>0</v>
      </c>
      <c r="H4861" s="180">
        <v>0</v>
      </c>
    </row>
    <row r="4862" spans="1:8" x14ac:dyDescent="0.2">
      <c r="A4862" s="180" t="s">
        <v>103</v>
      </c>
      <c r="B4862" s="180" t="s">
        <v>376</v>
      </c>
      <c r="C4862" s="180"/>
      <c r="D4862" s="180"/>
      <c r="E4862" s="180"/>
      <c r="F4862" s="180"/>
      <c r="G4862" s="180"/>
      <c r="H4862" s="180"/>
    </row>
    <row r="4863" spans="1:8" x14ac:dyDescent="0.2">
      <c r="A4863" s="180" t="s">
        <v>103</v>
      </c>
      <c r="B4863" s="180" t="s">
        <v>377</v>
      </c>
      <c r="C4863" s="180">
        <v>3794634</v>
      </c>
      <c r="D4863" s="180">
        <v>163498</v>
      </c>
      <c r="E4863" s="180">
        <v>66542</v>
      </c>
      <c r="F4863" s="180">
        <v>0</v>
      </c>
      <c r="G4863" s="180">
        <v>0</v>
      </c>
      <c r="H4863" s="180">
        <v>0</v>
      </c>
    </row>
    <row r="4864" spans="1:8" x14ac:dyDescent="0.2">
      <c r="A4864" s="180" t="s">
        <v>103</v>
      </c>
      <c r="B4864" s="180" t="s">
        <v>352</v>
      </c>
      <c r="C4864" s="180">
        <v>242913</v>
      </c>
      <c r="D4864" s="180">
        <v>0</v>
      </c>
      <c r="E4864" s="180">
        <v>0</v>
      </c>
      <c r="F4864" s="180">
        <v>0</v>
      </c>
      <c r="G4864" s="180">
        <v>0</v>
      </c>
      <c r="H4864" s="180">
        <v>0</v>
      </c>
    </row>
    <row r="4865" spans="1:8" x14ac:dyDescent="0.2">
      <c r="A4865" s="180" t="s">
        <v>103</v>
      </c>
      <c r="B4865" s="180" t="s">
        <v>353</v>
      </c>
      <c r="C4865" s="180">
        <v>125623</v>
      </c>
      <c r="D4865" s="180">
        <v>0</v>
      </c>
      <c r="E4865" s="180">
        <v>0</v>
      </c>
      <c r="F4865" s="180">
        <v>0</v>
      </c>
      <c r="G4865" s="180">
        <v>0</v>
      </c>
      <c r="H4865" s="180">
        <v>0</v>
      </c>
    </row>
    <row r="4866" spans="1:8" x14ac:dyDescent="0.2">
      <c r="A4866" s="180" t="s">
        <v>103</v>
      </c>
      <c r="B4866" s="180" t="s">
        <v>354</v>
      </c>
      <c r="C4866" s="180">
        <v>238796</v>
      </c>
      <c r="D4866" s="180">
        <v>0</v>
      </c>
      <c r="E4866" s="180">
        <v>0</v>
      </c>
      <c r="F4866" s="180">
        <v>0</v>
      </c>
      <c r="G4866" s="180">
        <v>0</v>
      </c>
      <c r="H4866" s="180">
        <v>0</v>
      </c>
    </row>
    <row r="4867" spans="1:8" x14ac:dyDescent="0.2">
      <c r="A4867" s="180" t="s">
        <v>103</v>
      </c>
      <c r="B4867" s="180" t="s">
        <v>408</v>
      </c>
      <c r="C4867" s="180">
        <v>261959</v>
      </c>
      <c r="D4867" s="180">
        <v>0</v>
      </c>
      <c r="E4867" s="180">
        <v>0</v>
      </c>
      <c r="F4867" s="180">
        <v>0</v>
      </c>
      <c r="G4867" s="180">
        <v>0</v>
      </c>
      <c r="H4867" s="180">
        <v>0</v>
      </c>
    </row>
    <row r="4868" spans="1:8" x14ac:dyDescent="0.2">
      <c r="A4868" s="180" t="s">
        <v>103</v>
      </c>
      <c r="B4868" s="180" t="s">
        <v>423</v>
      </c>
      <c r="C4868" s="180">
        <v>53484</v>
      </c>
      <c r="D4868" s="180">
        <v>0</v>
      </c>
      <c r="E4868" s="180">
        <v>0</v>
      </c>
      <c r="F4868" s="180">
        <v>0</v>
      </c>
      <c r="G4868" s="180">
        <v>0</v>
      </c>
      <c r="H4868" s="180">
        <v>0</v>
      </c>
    </row>
    <row r="4869" spans="1:8" x14ac:dyDescent="0.2">
      <c r="A4869" s="180" t="s">
        <v>103</v>
      </c>
      <c r="B4869" s="180" t="s">
        <v>355</v>
      </c>
      <c r="C4869" s="180">
        <v>423753</v>
      </c>
      <c r="D4869" s="180">
        <v>0</v>
      </c>
      <c r="E4869" s="180">
        <v>108268</v>
      </c>
      <c r="F4869" s="180">
        <v>0</v>
      </c>
      <c r="G4869" s="180">
        <v>0</v>
      </c>
      <c r="H4869" s="180">
        <v>0</v>
      </c>
    </row>
    <row r="4870" spans="1:8" x14ac:dyDescent="0.2">
      <c r="A4870" s="180" t="s">
        <v>103</v>
      </c>
      <c r="B4870" s="180" t="s">
        <v>356</v>
      </c>
      <c r="C4870" s="180">
        <v>243847</v>
      </c>
      <c r="D4870" s="180">
        <v>0</v>
      </c>
      <c r="E4870" s="180">
        <v>216</v>
      </c>
      <c r="F4870" s="180">
        <v>0</v>
      </c>
      <c r="G4870" s="180"/>
      <c r="H4870" s="180">
        <v>0</v>
      </c>
    </row>
    <row r="4871" spans="1:8" x14ac:dyDescent="0.2">
      <c r="A4871" s="180" t="s">
        <v>103</v>
      </c>
      <c r="B4871" s="180" t="s">
        <v>409</v>
      </c>
      <c r="C4871" s="180"/>
      <c r="D4871" s="180"/>
      <c r="E4871" s="180"/>
      <c r="F4871" s="180"/>
      <c r="G4871" s="180"/>
      <c r="H4871" s="180">
        <v>0</v>
      </c>
    </row>
    <row r="4872" spans="1:8" x14ac:dyDescent="0.2">
      <c r="A4872" s="180" t="s">
        <v>103</v>
      </c>
      <c r="B4872" s="180" t="s">
        <v>378</v>
      </c>
      <c r="C4872" s="180">
        <v>3304</v>
      </c>
      <c r="D4872" s="180"/>
      <c r="E4872" s="180">
        <v>0</v>
      </c>
      <c r="F4872" s="180">
        <v>0</v>
      </c>
      <c r="G4872" s="180">
        <v>0</v>
      </c>
      <c r="H4872" s="180">
        <v>0</v>
      </c>
    </row>
    <row r="4873" spans="1:8" x14ac:dyDescent="0.2">
      <c r="A4873" s="180" t="s">
        <v>103</v>
      </c>
      <c r="B4873" s="180" t="s">
        <v>360</v>
      </c>
      <c r="C4873" s="180"/>
      <c r="D4873" s="180"/>
      <c r="E4873" s="180">
        <v>0</v>
      </c>
      <c r="F4873" s="180">
        <v>0</v>
      </c>
      <c r="G4873" s="180"/>
      <c r="H4873" s="180">
        <v>0</v>
      </c>
    </row>
    <row r="4874" spans="1:8" x14ac:dyDescent="0.2">
      <c r="A4874" s="180" t="s">
        <v>103</v>
      </c>
      <c r="B4874" s="180" t="s">
        <v>379</v>
      </c>
      <c r="C4874" s="180"/>
      <c r="D4874" s="180"/>
      <c r="E4874" s="180"/>
      <c r="F4874" s="180"/>
      <c r="G4874" s="180"/>
      <c r="H4874" s="180"/>
    </row>
    <row r="4875" spans="1:8" x14ac:dyDescent="0.2">
      <c r="A4875" s="180" t="s">
        <v>103</v>
      </c>
      <c r="B4875" s="180" t="s">
        <v>362</v>
      </c>
      <c r="C4875" s="180">
        <v>185478</v>
      </c>
      <c r="D4875" s="180"/>
      <c r="E4875" s="180"/>
      <c r="F4875" s="180"/>
      <c r="G4875" s="180"/>
      <c r="H4875" s="180"/>
    </row>
    <row r="4876" spans="1:8" x14ac:dyDescent="0.2">
      <c r="A4876" s="180" t="s">
        <v>103</v>
      </c>
      <c r="B4876" s="180" t="s">
        <v>365</v>
      </c>
      <c r="C4876" s="180">
        <v>5573791</v>
      </c>
      <c r="D4876" s="180">
        <v>163498</v>
      </c>
      <c r="E4876" s="180">
        <v>175026</v>
      </c>
      <c r="F4876" s="180">
        <v>0</v>
      </c>
      <c r="G4876" s="180">
        <v>0</v>
      </c>
      <c r="H4876" s="180">
        <v>0</v>
      </c>
    </row>
    <row r="4877" spans="1:8" x14ac:dyDescent="0.2">
      <c r="A4877" s="180" t="s">
        <v>103</v>
      </c>
      <c r="B4877" s="180" t="s">
        <v>447</v>
      </c>
      <c r="C4877" s="180">
        <v>0</v>
      </c>
      <c r="D4877" s="180">
        <v>0</v>
      </c>
      <c r="E4877" s="180">
        <v>0</v>
      </c>
      <c r="F4877" s="180">
        <v>0</v>
      </c>
      <c r="G4877" s="180">
        <v>0</v>
      </c>
      <c r="H4877" s="180">
        <v>0</v>
      </c>
    </row>
    <row r="4878" spans="1:8" x14ac:dyDescent="0.2">
      <c r="A4878" s="180" t="s">
        <v>103</v>
      </c>
      <c r="B4878" s="180" t="s">
        <v>366</v>
      </c>
      <c r="C4878" s="180">
        <v>5573791</v>
      </c>
      <c r="D4878" s="180">
        <v>163498</v>
      </c>
      <c r="E4878" s="180">
        <v>175026</v>
      </c>
      <c r="F4878" s="180">
        <v>0</v>
      </c>
      <c r="G4878" s="180">
        <v>0</v>
      </c>
      <c r="H4878" s="180">
        <v>0</v>
      </c>
    </row>
    <row r="4879" spans="1:8" x14ac:dyDescent="0.2">
      <c r="A4879" s="180" t="s">
        <v>103</v>
      </c>
      <c r="B4879" s="180" t="s">
        <v>367</v>
      </c>
      <c r="C4879" s="180">
        <v>1579226.2400000002</v>
      </c>
      <c r="D4879" s="180">
        <v>78405.320000000007</v>
      </c>
      <c r="E4879" s="180">
        <v>1202086.3500000001</v>
      </c>
      <c r="F4879" s="180">
        <v>0</v>
      </c>
      <c r="G4879" s="180">
        <v>0</v>
      </c>
      <c r="H4879" s="180">
        <v>0</v>
      </c>
    </row>
    <row r="4880" spans="1:8" x14ac:dyDescent="0.2">
      <c r="A4880" s="180" t="s">
        <v>103</v>
      </c>
      <c r="B4880" s="180" t="s">
        <v>368</v>
      </c>
      <c r="C4880" s="180">
        <v>7153017.2400000002</v>
      </c>
      <c r="D4880" s="180">
        <v>241903.32</v>
      </c>
      <c r="E4880" s="180">
        <v>1377112.35</v>
      </c>
      <c r="F4880" s="180">
        <v>0</v>
      </c>
      <c r="G4880" s="180">
        <v>0</v>
      </c>
      <c r="H4880" s="180">
        <v>0</v>
      </c>
    </row>
    <row r="4881" spans="1:8" x14ac:dyDescent="0.2">
      <c r="A4881" s="180" t="s">
        <v>104</v>
      </c>
      <c r="B4881" s="180" t="s">
        <v>333</v>
      </c>
      <c r="C4881" s="180">
        <v>1761737</v>
      </c>
      <c r="D4881" s="180"/>
      <c r="E4881" s="180">
        <v>256943</v>
      </c>
      <c r="F4881" s="180">
        <v>0</v>
      </c>
      <c r="G4881" s="180">
        <v>0</v>
      </c>
      <c r="H4881" s="180">
        <v>0</v>
      </c>
    </row>
    <row r="4882" spans="1:8" x14ac:dyDescent="0.2">
      <c r="A4882" s="180" t="s">
        <v>104</v>
      </c>
      <c r="B4882" s="180" t="s">
        <v>334</v>
      </c>
      <c r="C4882" s="180">
        <v>20890</v>
      </c>
      <c r="D4882" s="180"/>
      <c r="E4882" s="180">
        <v>3057</v>
      </c>
      <c r="F4882" s="180">
        <v>0</v>
      </c>
      <c r="G4882" s="180">
        <v>0</v>
      </c>
      <c r="H4882" s="180">
        <v>0</v>
      </c>
    </row>
    <row r="4883" spans="1:8" x14ac:dyDescent="0.2">
      <c r="A4883" s="180" t="s">
        <v>104</v>
      </c>
      <c r="B4883" s="180" t="s">
        <v>335</v>
      </c>
      <c r="C4883" s="180">
        <v>173354</v>
      </c>
      <c r="D4883" s="180"/>
      <c r="E4883" s="180"/>
      <c r="F4883" s="180"/>
      <c r="G4883" s="180"/>
      <c r="H4883" s="180"/>
    </row>
    <row r="4884" spans="1:8" x14ac:dyDescent="0.2">
      <c r="A4884" s="180" t="s">
        <v>104</v>
      </c>
      <c r="B4884" s="180" t="s">
        <v>336</v>
      </c>
      <c r="C4884" s="180">
        <v>991338</v>
      </c>
      <c r="D4884" s="180">
        <v>0</v>
      </c>
      <c r="E4884" s="180"/>
      <c r="F4884" s="180"/>
      <c r="G4884" s="180"/>
      <c r="H4884" s="180"/>
    </row>
    <row r="4885" spans="1:8" x14ac:dyDescent="0.2">
      <c r="A4885" s="180" t="s">
        <v>104</v>
      </c>
      <c r="B4885" s="180" t="s">
        <v>337</v>
      </c>
      <c r="C4885" s="180">
        <v>11338</v>
      </c>
      <c r="D4885" s="180">
        <v>0</v>
      </c>
      <c r="E4885" s="180">
        <v>684</v>
      </c>
      <c r="F4885" s="180"/>
      <c r="G4885" s="180"/>
      <c r="H4885" s="180"/>
    </row>
    <row r="4886" spans="1:8" x14ac:dyDescent="0.2">
      <c r="A4886" s="180" t="s">
        <v>104</v>
      </c>
      <c r="B4886" s="180" t="s">
        <v>338</v>
      </c>
      <c r="C4886" s="180"/>
      <c r="D4886" s="180"/>
      <c r="E4886" s="180"/>
      <c r="F4886" s="180"/>
      <c r="G4886" s="180"/>
      <c r="H4886" s="180"/>
    </row>
    <row r="4887" spans="1:8" x14ac:dyDescent="0.2">
      <c r="A4887" s="180" t="s">
        <v>104</v>
      </c>
      <c r="B4887" s="180" t="s">
        <v>339</v>
      </c>
      <c r="C4887" s="180">
        <v>86</v>
      </c>
      <c r="D4887" s="180">
        <v>248919</v>
      </c>
      <c r="E4887" s="180"/>
      <c r="F4887" s="180"/>
      <c r="G4887" s="180"/>
      <c r="H4887" s="180"/>
    </row>
    <row r="4888" spans="1:8" x14ac:dyDescent="0.2">
      <c r="A4888" s="180" t="s">
        <v>104</v>
      </c>
      <c r="B4888" s="180" t="s">
        <v>340</v>
      </c>
      <c r="C4888" s="180">
        <v>225485</v>
      </c>
      <c r="D4888" s="180">
        <v>19728</v>
      </c>
      <c r="E4888" s="180">
        <v>11934</v>
      </c>
      <c r="F4888" s="180"/>
      <c r="G4888" s="180"/>
      <c r="H4888" s="180"/>
    </row>
    <row r="4889" spans="1:8" x14ac:dyDescent="0.2">
      <c r="A4889" s="180" t="s">
        <v>104</v>
      </c>
      <c r="B4889" s="180" t="s">
        <v>341</v>
      </c>
      <c r="C4889" s="180">
        <v>0</v>
      </c>
      <c r="D4889" s="180">
        <v>0</v>
      </c>
      <c r="E4889" s="180">
        <v>0</v>
      </c>
      <c r="F4889" s="180"/>
      <c r="G4889" s="180"/>
      <c r="H4889" s="180"/>
    </row>
    <row r="4890" spans="1:8" x14ac:dyDescent="0.2">
      <c r="A4890" s="180" t="s">
        <v>104</v>
      </c>
      <c r="B4890" s="180" t="s">
        <v>342</v>
      </c>
      <c r="C4890" s="180">
        <v>2707444</v>
      </c>
      <c r="D4890" s="180"/>
      <c r="E4890" s="180"/>
      <c r="F4890" s="180"/>
      <c r="G4890" s="180"/>
      <c r="H4890" s="180"/>
    </row>
    <row r="4891" spans="1:8" x14ac:dyDescent="0.2">
      <c r="A4891" s="180" t="s">
        <v>104</v>
      </c>
      <c r="B4891" s="180" t="s">
        <v>343</v>
      </c>
      <c r="C4891" s="180">
        <v>10039</v>
      </c>
      <c r="D4891" s="180"/>
      <c r="E4891" s="180"/>
      <c r="F4891" s="180"/>
      <c r="G4891" s="180"/>
      <c r="H4891" s="180"/>
    </row>
    <row r="4892" spans="1:8" x14ac:dyDescent="0.2">
      <c r="A4892" s="180" t="s">
        <v>104</v>
      </c>
      <c r="B4892" s="180" t="s">
        <v>344</v>
      </c>
      <c r="C4892" s="180">
        <v>29022</v>
      </c>
      <c r="D4892" s="180"/>
      <c r="E4892" s="180">
        <v>0</v>
      </c>
      <c r="F4892" s="180"/>
      <c r="G4892" s="180"/>
      <c r="H4892" s="180"/>
    </row>
    <row r="4893" spans="1:8" x14ac:dyDescent="0.2">
      <c r="A4893" s="180" t="s">
        <v>104</v>
      </c>
      <c r="B4893" s="180" t="s">
        <v>475</v>
      </c>
      <c r="C4893" s="180">
        <v>27176</v>
      </c>
      <c r="D4893" s="180"/>
      <c r="E4893" s="180">
        <v>3976</v>
      </c>
      <c r="F4893" s="180">
        <v>0</v>
      </c>
      <c r="G4893" s="180">
        <v>0</v>
      </c>
      <c r="H4893" s="180">
        <v>0</v>
      </c>
    </row>
    <row r="4894" spans="1:8" x14ac:dyDescent="0.2">
      <c r="A4894" s="180" t="s">
        <v>104</v>
      </c>
      <c r="B4894" s="180" t="s">
        <v>332</v>
      </c>
      <c r="C4894" s="180">
        <v>142470</v>
      </c>
      <c r="D4894" s="180"/>
      <c r="E4894" s="180"/>
      <c r="F4894" s="180"/>
      <c r="G4894" s="180"/>
      <c r="H4894" s="180"/>
    </row>
    <row r="4895" spans="1:8" x14ac:dyDescent="0.2">
      <c r="A4895" s="180" t="s">
        <v>104</v>
      </c>
      <c r="B4895" s="180" t="s">
        <v>407</v>
      </c>
      <c r="C4895" s="180">
        <v>150108</v>
      </c>
      <c r="D4895" s="180"/>
      <c r="E4895" s="180">
        <v>0</v>
      </c>
      <c r="F4895" s="180"/>
      <c r="G4895" s="180"/>
      <c r="H4895" s="180"/>
    </row>
    <row r="4896" spans="1:8" x14ac:dyDescent="0.2">
      <c r="A4896" s="180" t="s">
        <v>104</v>
      </c>
      <c r="B4896" s="180" t="s">
        <v>345</v>
      </c>
      <c r="C4896" s="180">
        <v>6250487</v>
      </c>
      <c r="D4896" s="180">
        <v>268647</v>
      </c>
      <c r="E4896" s="180">
        <v>276594</v>
      </c>
      <c r="F4896" s="180">
        <v>0</v>
      </c>
      <c r="G4896" s="180">
        <v>0</v>
      </c>
      <c r="H4896" s="180">
        <v>0</v>
      </c>
    </row>
    <row r="4897" spans="1:8" x14ac:dyDescent="0.2">
      <c r="A4897" s="180" t="s">
        <v>104</v>
      </c>
      <c r="B4897" s="180" t="s">
        <v>346</v>
      </c>
      <c r="C4897" s="180">
        <v>0</v>
      </c>
      <c r="D4897" s="180"/>
      <c r="E4897" s="180"/>
      <c r="F4897" s="180"/>
      <c r="G4897" s="180"/>
      <c r="H4897" s="180"/>
    </row>
    <row r="4898" spans="1:8" x14ac:dyDescent="0.2">
      <c r="A4898" s="180" t="s">
        <v>104</v>
      </c>
      <c r="B4898" s="180" t="s">
        <v>446</v>
      </c>
      <c r="C4898" s="180">
        <v>10160</v>
      </c>
      <c r="D4898" s="180">
        <v>0</v>
      </c>
      <c r="E4898" s="180">
        <v>1076</v>
      </c>
      <c r="F4898" s="180"/>
      <c r="G4898" s="180"/>
      <c r="H4898" s="180"/>
    </row>
    <row r="4899" spans="1:8" x14ac:dyDescent="0.2">
      <c r="A4899" s="180" t="s">
        <v>104</v>
      </c>
      <c r="B4899" s="180" t="s">
        <v>347</v>
      </c>
      <c r="C4899" s="180">
        <v>0</v>
      </c>
      <c r="D4899" s="180">
        <v>0</v>
      </c>
      <c r="E4899" s="180"/>
      <c r="F4899" s="180"/>
      <c r="G4899" s="180"/>
      <c r="H4899" s="180"/>
    </row>
    <row r="4900" spans="1:8" x14ac:dyDescent="0.2">
      <c r="A4900" s="180" t="s">
        <v>104</v>
      </c>
      <c r="B4900" s="180" t="s">
        <v>348</v>
      </c>
      <c r="C4900" s="180">
        <v>6260647</v>
      </c>
      <c r="D4900" s="180">
        <v>268647</v>
      </c>
      <c r="E4900" s="180">
        <v>277670</v>
      </c>
      <c r="F4900" s="180">
        <v>0</v>
      </c>
      <c r="G4900" s="180">
        <v>0</v>
      </c>
      <c r="H4900" s="180">
        <v>0</v>
      </c>
    </row>
    <row r="4901" spans="1:8" x14ac:dyDescent="0.2">
      <c r="A4901" s="180" t="s">
        <v>104</v>
      </c>
      <c r="B4901" s="180" t="s">
        <v>349</v>
      </c>
      <c r="C4901" s="180">
        <v>1446361.4300000016</v>
      </c>
      <c r="D4901" s="180">
        <v>148726.64000000001</v>
      </c>
      <c r="E4901" s="180">
        <v>547338.03999999992</v>
      </c>
      <c r="F4901" s="180">
        <v>0</v>
      </c>
      <c r="G4901" s="180">
        <v>0</v>
      </c>
      <c r="H4901" s="180">
        <v>0</v>
      </c>
    </row>
    <row r="4902" spans="1:8" x14ac:dyDescent="0.2">
      <c r="A4902" s="180" t="s">
        <v>104</v>
      </c>
      <c r="B4902" s="180" t="s">
        <v>350</v>
      </c>
      <c r="C4902" s="180">
        <v>7707008.4300000016</v>
      </c>
      <c r="D4902" s="180">
        <v>417373.64</v>
      </c>
      <c r="E4902" s="180">
        <v>825008.04</v>
      </c>
      <c r="F4902" s="180">
        <v>0</v>
      </c>
      <c r="G4902" s="180">
        <v>0</v>
      </c>
      <c r="H4902" s="180">
        <v>0</v>
      </c>
    </row>
    <row r="4903" spans="1:8" x14ac:dyDescent="0.2">
      <c r="A4903" s="180" t="s">
        <v>104</v>
      </c>
      <c r="B4903" s="180" t="s">
        <v>376</v>
      </c>
      <c r="C4903" s="180"/>
      <c r="D4903" s="180"/>
      <c r="E4903" s="180"/>
      <c r="F4903" s="180"/>
      <c r="G4903" s="180"/>
      <c r="H4903" s="180"/>
    </row>
    <row r="4904" spans="1:8" x14ac:dyDescent="0.2">
      <c r="A4904" s="180" t="s">
        <v>104</v>
      </c>
      <c r="B4904" s="180" t="s">
        <v>377</v>
      </c>
      <c r="C4904" s="180">
        <v>3873170</v>
      </c>
      <c r="D4904" s="180">
        <v>257921</v>
      </c>
      <c r="E4904" s="180">
        <v>0</v>
      </c>
      <c r="F4904" s="180"/>
      <c r="G4904" s="180"/>
      <c r="H4904" s="180"/>
    </row>
    <row r="4905" spans="1:8" x14ac:dyDescent="0.2">
      <c r="A4905" s="180" t="s">
        <v>104</v>
      </c>
      <c r="B4905" s="180" t="s">
        <v>352</v>
      </c>
      <c r="C4905" s="180">
        <v>219702</v>
      </c>
      <c r="D4905" s="180">
        <v>0</v>
      </c>
      <c r="E4905" s="180">
        <v>0</v>
      </c>
      <c r="F4905" s="180"/>
      <c r="G4905" s="180"/>
      <c r="H4905" s="180"/>
    </row>
    <row r="4906" spans="1:8" x14ac:dyDescent="0.2">
      <c r="A4906" s="180" t="s">
        <v>104</v>
      </c>
      <c r="B4906" s="180" t="s">
        <v>353</v>
      </c>
      <c r="C4906" s="180">
        <v>293866</v>
      </c>
      <c r="D4906" s="180">
        <v>0</v>
      </c>
      <c r="E4906" s="180">
        <v>0</v>
      </c>
      <c r="F4906" s="180"/>
      <c r="G4906" s="180"/>
      <c r="H4906" s="180"/>
    </row>
    <row r="4907" spans="1:8" x14ac:dyDescent="0.2">
      <c r="A4907" s="180" t="s">
        <v>104</v>
      </c>
      <c r="B4907" s="180" t="s">
        <v>354</v>
      </c>
      <c r="C4907" s="180">
        <v>149236</v>
      </c>
      <c r="D4907" s="180">
        <v>0</v>
      </c>
      <c r="E4907" s="180">
        <v>0</v>
      </c>
      <c r="F4907" s="180"/>
      <c r="G4907" s="180"/>
      <c r="H4907" s="180"/>
    </row>
    <row r="4908" spans="1:8" x14ac:dyDescent="0.2">
      <c r="A4908" s="180" t="s">
        <v>104</v>
      </c>
      <c r="B4908" s="180" t="s">
        <v>408</v>
      </c>
      <c r="C4908" s="180">
        <v>257390</v>
      </c>
      <c r="D4908" s="180">
        <v>0</v>
      </c>
      <c r="E4908" s="180">
        <v>0</v>
      </c>
      <c r="F4908" s="180"/>
      <c r="G4908" s="180"/>
      <c r="H4908" s="180"/>
    </row>
    <row r="4909" spans="1:8" x14ac:dyDescent="0.2">
      <c r="A4909" s="180" t="s">
        <v>104</v>
      </c>
      <c r="B4909" s="180" t="s">
        <v>423</v>
      </c>
      <c r="C4909" s="180">
        <v>133349</v>
      </c>
      <c r="D4909" s="180">
        <v>0</v>
      </c>
      <c r="E4909" s="180">
        <v>0</v>
      </c>
      <c r="F4909" s="180"/>
      <c r="G4909" s="180"/>
      <c r="H4909" s="180"/>
    </row>
    <row r="4910" spans="1:8" x14ac:dyDescent="0.2">
      <c r="A4910" s="180" t="s">
        <v>104</v>
      </c>
      <c r="B4910" s="180" t="s">
        <v>355</v>
      </c>
      <c r="C4910" s="180">
        <v>410102</v>
      </c>
      <c r="D4910" s="180">
        <v>0</v>
      </c>
      <c r="E4910" s="180">
        <v>0</v>
      </c>
      <c r="F4910" s="180"/>
      <c r="G4910" s="180"/>
      <c r="H4910" s="180"/>
    </row>
    <row r="4911" spans="1:8" x14ac:dyDescent="0.2">
      <c r="A4911" s="180" t="s">
        <v>104</v>
      </c>
      <c r="B4911" s="180" t="s">
        <v>356</v>
      </c>
      <c r="C4911" s="180">
        <v>307101</v>
      </c>
      <c r="D4911" s="180">
        <v>0</v>
      </c>
      <c r="E4911" s="180">
        <v>0</v>
      </c>
      <c r="F4911" s="180"/>
      <c r="G4911" s="180"/>
      <c r="H4911" s="180"/>
    </row>
    <row r="4912" spans="1:8" x14ac:dyDescent="0.2">
      <c r="A4912" s="180" t="s">
        <v>104</v>
      </c>
      <c r="B4912" s="180" t="s">
        <v>409</v>
      </c>
      <c r="C4912" s="180"/>
      <c r="D4912" s="180"/>
      <c r="E4912" s="180"/>
      <c r="F4912" s="180"/>
      <c r="G4912" s="180"/>
      <c r="H4912" s="180"/>
    </row>
    <row r="4913" spans="1:8" x14ac:dyDescent="0.2">
      <c r="A4913" s="180" t="s">
        <v>104</v>
      </c>
      <c r="B4913" s="180" t="s">
        <v>378</v>
      </c>
      <c r="C4913" s="180">
        <v>0</v>
      </c>
      <c r="D4913" s="180"/>
      <c r="E4913" s="180">
        <v>0</v>
      </c>
      <c r="F4913" s="180"/>
      <c r="G4913" s="180"/>
      <c r="H4913" s="180"/>
    </row>
    <row r="4914" spans="1:8" x14ac:dyDescent="0.2">
      <c r="A4914" s="180" t="s">
        <v>104</v>
      </c>
      <c r="B4914" s="180" t="s">
        <v>360</v>
      </c>
      <c r="C4914" s="180"/>
      <c r="D4914" s="180"/>
      <c r="E4914" s="180">
        <v>0</v>
      </c>
      <c r="F4914" s="180"/>
      <c r="G4914" s="180"/>
      <c r="H4914" s="180"/>
    </row>
    <row r="4915" spans="1:8" x14ac:dyDescent="0.2">
      <c r="A4915" s="180" t="s">
        <v>104</v>
      </c>
      <c r="B4915" s="180" t="s">
        <v>379</v>
      </c>
      <c r="C4915" s="180"/>
      <c r="D4915" s="180"/>
      <c r="E4915" s="180"/>
      <c r="F4915" s="180"/>
      <c r="G4915" s="180"/>
      <c r="H4915" s="180"/>
    </row>
    <row r="4916" spans="1:8" x14ac:dyDescent="0.2">
      <c r="A4916" s="180" t="s">
        <v>104</v>
      </c>
      <c r="B4916" s="180" t="s">
        <v>362</v>
      </c>
      <c r="C4916" s="180">
        <v>206892</v>
      </c>
      <c r="D4916" s="180"/>
      <c r="E4916" s="180"/>
      <c r="F4916" s="180"/>
      <c r="G4916" s="180"/>
      <c r="H4916" s="180"/>
    </row>
    <row r="4917" spans="1:8" x14ac:dyDescent="0.2">
      <c r="A4917" s="180" t="s">
        <v>104</v>
      </c>
      <c r="B4917" s="180" t="s">
        <v>365</v>
      </c>
      <c r="C4917" s="180">
        <v>5850808</v>
      </c>
      <c r="D4917" s="180">
        <v>257921</v>
      </c>
      <c r="E4917" s="180">
        <v>0</v>
      </c>
      <c r="F4917" s="180">
        <v>0</v>
      </c>
      <c r="G4917" s="180">
        <v>0</v>
      </c>
      <c r="H4917" s="180">
        <v>0</v>
      </c>
    </row>
    <row r="4918" spans="1:8" x14ac:dyDescent="0.2">
      <c r="A4918" s="180" t="s">
        <v>104</v>
      </c>
      <c r="B4918" s="180" t="s">
        <v>447</v>
      </c>
      <c r="C4918" s="180">
        <v>14140</v>
      </c>
      <c r="D4918" s="180">
        <v>0</v>
      </c>
      <c r="E4918" s="180">
        <v>0</v>
      </c>
      <c r="F4918" s="180"/>
      <c r="G4918" s="180"/>
      <c r="H4918" s="180"/>
    </row>
    <row r="4919" spans="1:8" x14ac:dyDescent="0.2">
      <c r="A4919" s="180" t="s">
        <v>104</v>
      </c>
      <c r="B4919" s="180" t="s">
        <v>366</v>
      </c>
      <c r="C4919" s="180">
        <v>5864948</v>
      </c>
      <c r="D4919" s="180">
        <v>257921</v>
      </c>
      <c r="E4919" s="180">
        <v>0</v>
      </c>
      <c r="F4919" s="180">
        <v>0</v>
      </c>
      <c r="G4919" s="180">
        <v>0</v>
      </c>
      <c r="H4919" s="180">
        <v>0</v>
      </c>
    </row>
    <row r="4920" spans="1:8" x14ac:dyDescent="0.2">
      <c r="A4920" s="180" t="s">
        <v>104</v>
      </c>
      <c r="B4920" s="180" t="s">
        <v>367</v>
      </c>
      <c r="C4920" s="180">
        <v>1842060.4300000016</v>
      </c>
      <c r="D4920" s="180">
        <v>159452.64000000001</v>
      </c>
      <c r="E4920" s="180">
        <v>825008.04</v>
      </c>
      <c r="F4920" s="180">
        <v>0</v>
      </c>
      <c r="G4920" s="180">
        <v>0</v>
      </c>
      <c r="H4920" s="180">
        <v>0</v>
      </c>
    </row>
    <row r="4921" spans="1:8" x14ac:dyDescent="0.2">
      <c r="A4921" s="180" t="s">
        <v>104</v>
      </c>
      <c r="B4921" s="180" t="s">
        <v>368</v>
      </c>
      <c r="C4921" s="180">
        <v>7707008.4300000016</v>
      </c>
      <c r="D4921" s="180">
        <v>417373.64</v>
      </c>
      <c r="E4921" s="180">
        <v>825008.04</v>
      </c>
      <c r="F4921" s="180">
        <v>0</v>
      </c>
      <c r="G4921" s="180">
        <v>0</v>
      </c>
      <c r="H4921" s="180">
        <v>0</v>
      </c>
    </row>
    <row r="4922" spans="1:8" x14ac:dyDescent="0.2">
      <c r="A4922" s="180" t="s">
        <v>105</v>
      </c>
      <c r="B4922" s="180" t="s">
        <v>333</v>
      </c>
      <c r="C4922" s="180">
        <v>2156406</v>
      </c>
      <c r="D4922" s="180"/>
      <c r="E4922" s="180">
        <v>349903</v>
      </c>
      <c r="F4922" s="180">
        <v>0</v>
      </c>
      <c r="G4922" s="180">
        <v>0</v>
      </c>
      <c r="H4922" s="180">
        <v>0</v>
      </c>
    </row>
    <row r="4923" spans="1:8" x14ac:dyDescent="0.2">
      <c r="A4923" s="180" t="s">
        <v>105</v>
      </c>
      <c r="B4923" s="180" t="s">
        <v>334</v>
      </c>
      <c r="C4923" s="180">
        <v>62228</v>
      </c>
      <c r="D4923" s="180"/>
      <c r="E4923" s="180">
        <v>10097</v>
      </c>
      <c r="F4923" s="180">
        <v>0</v>
      </c>
      <c r="G4923" s="180">
        <v>0</v>
      </c>
      <c r="H4923" s="180">
        <v>0</v>
      </c>
    </row>
    <row r="4924" spans="1:8" x14ac:dyDescent="0.2">
      <c r="A4924" s="180" t="s">
        <v>105</v>
      </c>
      <c r="B4924" s="180" t="s">
        <v>335</v>
      </c>
      <c r="C4924" s="180">
        <v>142248</v>
      </c>
      <c r="D4924" s="180"/>
      <c r="E4924" s="180"/>
      <c r="F4924" s="180"/>
      <c r="G4924" s="180"/>
      <c r="H4924" s="180"/>
    </row>
    <row r="4925" spans="1:8" x14ac:dyDescent="0.2">
      <c r="A4925" s="180" t="s">
        <v>105</v>
      </c>
      <c r="B4925" s="180" t="s">
        <v>336</v>
      </c>
      <c r="C4925" s="180">
        <v>1075000</v>
      </c>
      <c r="D4925" s="180"/>
      <c r="E4925" s="180"/>
      <c r="F4925" s="180"/>
      <c r="G4925" s="180"/>
      <c r="H4925" s="180"/>
    </row>
    <row r="4926" spans="1:8" x14ac:dyDescent="0.2">
      <c r="A4926" s="180" t="s">
        <v>105</v>
      </c>
      <c r="B4926" s="180" t="s">
        <v>337</v>
      </c>
      <c r="C4926" s="180">
        <v>30000</v>
      </c>
      <c r="D4926" s="180">
        <v>100</v>
      </c>
      <c r="E4926" s="180">
        <v>8000</v>
      </c>
      <c r="F4926" s="180"/>
      <c r="G4926" s="180"/>
      <c r="H4926" s="180"/>
    </row>
    <row r="4927" spans="1:8" x14ac:dyDescent="0.2">
      <c r="A4927" s="180" t="s">
        <v>105</v>
      </c>
      <c r="B4927" s="180" t="s">
        <v>338</v>
      </c>
      <c r="C4927" s="180"/>
      <c r="D4927" s="180"/>
      <c r="E4927" s="180"/>
      <c r="F4927" s="180"/>
      <c r="G4927" s="180"/>
      <c r="H4927" s="180"/>
    </row>
    <row r="4928" spans="1:8" x14ac:dyDescent="0.2">
      <c r="A4928" s="180" t="s">
        <v>105</v>
      </c>
      <c r="B4928" s="180" t="s">
        <v>339</v>
      </c>
      <c r="C4928" s="180"/>
      <c r="D4928" s="180">
        <v>180000</v>
      </c>
      <c r="E4928" s="180"/>
      <c r="F4928" s="180"/>
      <c r="G4928" s="180"/>
      <c r="H4928" s="180"/>
    </row>
    <row r="4929" spans="1:8" x14ac:dyDescent="0.2">
      <c r="A4929" s="180" t="s">
        <v>105</v>
      </c>
      <c r="B4929" s="180" t="s">
        <v>340</v>
      </c>
      <c r="C4929" s="180">
        <v>280000</v>
      </c>
      <c r="D4929" s="180"/>
      <c r="E4929" s="180">
        <v>2250</v>
      </c>
      <c r="F4929" s="180"/>
      <c r="G4929" s="180"/>
      <c r="H4929" s="180"/>
    </row>
    <row r="4930" spans="1:8" x14ac:dyDescent="0.2">
      <c r="A4930" s="180" t="s">
        <v>105</v>
      </c>
      <c r="B4930" s="180" t="s">
        <v>341</v>
      </c>
      <c r="C4930" s="180"/>
      <c r="D4930" s="180"/>
      <c r="E4930" s="180"/>
      <c r="F4930" s="180"/>
      <c r="G4930" s="180"/>
      <c r="H4930" s="180"/>
    </row>
    <row r="4931" spans="1:8" x14ac:dyDescent="0.2">
      <c r="A4931" s="180" t="s">
        <v>105</v>
      </c>
      <c r="B4931" s="180" t="s">
        <v>342</v>
      </c>
      <c r="C4931" s="180">
        <v>4761348</v>
      </c>
      <c r="D4931" s="180"/>
      <c r="E4931" s="180"/>
      <c r="F4931" s="180"/>
      <c r="G4931" s="180"/>
      <c r="H4931" s="180"/>
    </row>
    <row r="4932" spans="1:8" x14ac:dyDescent="0.2">
      <c r="A4932" s="180" t="s">
        <v>105</v>
      </c>
      <c r="B4932" s="180" t="s">
        <v>343</v>
      </c>
      <c r="C4932" s="180">
        <v>18972</v>
      </c>
      <c r="D4932" s="180"/>
      <c r="E4932" s="180"/>
      <c r="F4932" s="180"/>
      <c r="G4932" s="180"/>
      <c r="H4932" s="180"/>
    </row>
    <row r="4933" spans="1:8" x14ac:dyDescent="0.2">
      <c r="A4933" s="180" t="s">
        <v>105</v>
      </c>
      <c r="B4933" s="180" t="s">
        <v>344</v>
      </c>
      <c r="C4933" s="180">
        <v>25000</v>
      </c>
      <c r="D4933" s="180"/>
      <c r="E4933" s="180">
        <v>150</v>
      </c>
      <c r="F4933" s="180"/>
      <c r="G4933" s="180"/>
      <c r="H4933" s="180"/>
    </row>
    <row r="4934" spans="1:8" x14ac:dyDescent="0.2">
      <c r="A4934" s="180" t="s">
        <v>105</v>
      </c>
      <c r="B4934" s="180" t="s">
        <v>475</v>
      </c>
      <c r="C4934" s="180">
        <v>33249</v>
      </c>
      <c r="D4934" s="180"/>
      <c r="E4934" s="180">
        <v>5395</v>
      </c>
      <c r="F4934" s="180">
        <v>0</v>
      </c>
      <c r="G4934" s="180">
        <v>0</v>
      </c>
      <c r="H4934" s="180">
        <v>0</v>
      </c>
    </row>
    <row r="4935" spans="1:8" x14ac:dyDescent="0.2">
      <c r="A4935" s="180" t="s">
        <v>105</v>
      </c>
      <c r="B4935" s="180" t="s">
        <v>332</v>
      </c>
      <c r="C4935" s="180">
        <v>170000</v>
      </c>
      <c r="D4935" s="180"/>
      <c r="E4935" s="180"/>
      <c r="F4935" s="180"/>
      <c r="G4935" s="180"/>
      <c r="H4935" s="180"/>
    </row>
    <row r="4936" spans="1:8" x14ac:dyDescent="0.2">
      <c r="A4936" s="180" t="s">
        <v>105</v>
      </c>
      <c r="B4936" s="180" t="s">
        <v>407</v>
      </c>
      <c r="C4936" s="180">
        <v>155000</v>
      </c>
      <c r="D4936" s="180"/>
      <c r="E4936" s="180"/>
      <c r="F4936" s="180"/>
      <c r="G4936" s="180"/>
      <c r="H4936" s="180"/>
    </row>
    <row r="4937" spans="1:8" x14ac:dyDescent="0.2">
      <c r="A4937" s="180" t="s">
        <v>105</v>
      </c>
      <c r="B4937" s="180" t="s">
        <v>345</v>
      </c>
      <c r="C4937" s="180">
        <v>8909451</v>
      </c>
      <c r="D4937" s="180">
        <v>180100</v>
      </c>
      <c r="E4937" s="180">
        <v>375795</v>
      </c>
      <c r="F4937" s="180">
        <v>0</v>
      </c>
      <c r="G4937" s="180">
        <v>0</v>
      </c>
      <c r="H4937" s="180">
        <v>0</v>
      </c>
    </row>
    <row r="4938" spans="1:8" x14ac:dyDescent="0.2">
      <c r="A4938" s="180" t="s">
        <v>105</v>
      </c>
      <c r="B4938" s="180" t="s">
        <v>346</v>
      </c>
      <c r="C4938" s="180"/>
      <c r="D4938" s="180"/>
      <c r="E4938" s="180"/>
      <c r="F4938" s="180"/>
      <c r="G4938" s="180"/>
      <c r="H4938" s="180"/>
    </row>
    <row r="4939" spans="1:8" x14ac:dyDescent="0.2">
      <c r="A4939" s="180" t="s">
        <v>105</v>
      </c>
      <c r="B4939" s="180" t="s">
        <v>446</v>
      </c>
      <c r="C4939" s="180"/>
      <c r="D4939" s="180"/>
      <c r="E4939" s="180"/>
      <c r="F4939" s="180"/>
      <c r="G4939" s="180"/>
      <c r="H4939" s="180"/>
    </row>
    <row r="4940" spans="1:8" x14ac:dyDescent="0.2">
      <c r="A4940" s="180" t="s">
        <v>105</v>
      </c>
      <c r="B4940" s="180" t="s">
        <v>347</v>
      </c>
      <c r="C4940" s="180"/>
      <c r="D4940" s="180"/>
      <c r="E4940" s="180"/>
      <c r="F4940" s="180"/>
      <c r="G4940" s="180"/>
      <c r="H4940" s="180"/>
    </row>
    <row r="4941" spans="1:8" x14ac:dyDescent="0.2">
      <c r="A4941" s="180" t="s">
        <v>105</v>
      </c>
      <c r="B4941" s="180" t="s">
        <v>348</v>
      </c>
      <c r="C4941" s="180">
        <v>8909451</v>
      </c>
      <c r="D4941" s="180">
        <v>180100</v>
      </c>
      <c r="E4941" s="180">
        <v>375795</v>
      </c>
      <c r="F4941" s="180">
        <v>0</v>
      </c>
      <c r="G4941" s="180">
        <v>0</v>
      </c>
      <c r="H4941" s="180">
        <v>0</v>
      </c>
    </row>
    <row r="4942" spans="1:8" x14ac:dyDescent="0.2">
      <c r="A4942" s="180" t="s">
        <v>105</v>
      </c>
      <c r="B4942" s="180" t="s">
        <v>349</v>
      </c>
      <c r="C4942" s="180">
        <v>2551301.540000001</v>
      </c>
      <c r="D4942" s="180">
        <v>68466.739999999991</v>
      </c>
      <c r="E4942" s="180">
        <v>842374.12000000011</v>
      </c>
      <c r="F4942" s="180">
        <v>0</v>
      </c>
      <c r="G4942" s="180">
        <v>0</v>
      </c>
      <c r="H4942" s="180">
        <v>0</v>
      </c>
    </row>
    <row r="4943" spans="1:8" x14ac:dyDescent="0.2">
      <c r="A4943" s="180" t="s">
        <v>105</v>
      </c>
      <c r="B4943" s="180" t="s">
        <v>350</v>
      </c>
      <c r="C4943" s="180">
        <v>11460752.539999999</v>
      </c>
      <c r="D4943" s="180">
        <v>248566.74</v>
      </c>
      <c r="E4943" s="180">
        <v>1218169.1200000001</v>
      </c>
      <c r="F4943" s="180">
        <v>0</v>
      </c>
      <c r="G4943" s="180">
        <v>0</v>
      </c>
      <c r="H4943" s="180">
        <v>0</v>
      </c>
    </row>
    <row r="4944" spans="1:8" x14ac:dyDescent="0.2">
      <c r="A4944" s="180" t="s">
        <v>105</v>
      </c>
      <c r="B4944" s="180" t="s">
        <v>376</v>
      </c>
      <c r="C4944" s="180"/>
      <c r="D4944" s="180"/>
      <c r="E4944" s="180"/>
      <c r="F4944" s="180"/>
      <c r="G4944" s="180"/>
      <c r="H4944" s="180"/>
    </row>
    <row r="4945" spans="1:8" x14ac:dyDescent="0.2">
      <c r="A4945" s="180" t="s">
        <v>105</v>
      </c>
      <c r="B4945" s="180" t="s">
        <v>377</v>
      </c>
      <c r="C4945" s="180">
        <v>5950000</v>
      </c>
      <c r="D4945" s="180">
        <v>210000</v>
      </c>
      <c r="E4945" s="180">
        <v>280000</v>
      </c>
      <c r="F4945" s="180"/>
      <c r="G4945" s="180"/>
      <c r="H4945" s="180"/>
    </row>
    <row r="4946" spans="1:8" x14ac:dyDescent="0.2">
      <c r="A4946" s="180" t="s">
        <v>105</v>
      </c>
      <c r="B4946" s="180" t="s">
        <v>352</v>
      </c>
      <c r="C4946" s="180">
        <v>320000</v>
      </c>
      <c r="D4946" s="180"/>
      <c r="E4946" s="180">
        <v>23000</v>
      </c>
      <c r="F4946" s="180"/>
      <c r="G4946" s="180"/>
      <c r="H4946" s="180"/>
    </row>
    <row r="4947" spans="1:8" x14ac:dyDescent="0.2">
      <c r="A4947" s="180" t="s">
        <v>105</v>
      </c>
      <c r="B4947" s="180" t="s">
        <v>353</v>
      </c>
      <c r="C4947" s="180">
        <v>460000</v>
      </c>
      <c r="D4947" s="180"/>
      <c r="E4947" s="180"/>
      <c r="F4947" s="180"/>
      <c r="G4947" s="180"/>
      <c r="H4947" s="180"/>
    </row>
    <row r="4948" spans="1:8" x14ac:dyDescent="0.2">
      <c r="A4948" s="180" t="s">
        <v>105</v>
      </c>
      <c r="B4948" s="180" t="s">
        <v>354</v>
      </c>
      <c r="C4948" s="180">
        <v>265000</v>
      </c>
      <c r="D4948" s="180"/>
      <c r="E4948" s="180"/>
      <c r="F4948" s="180"/>
      <c r="G4948" s="180"/>
      <c r="H4948" s="180"/>
    </row>
    <row r="4949" spans="1:8" x14ac:dyDescent="0.2">
      <c r="A4949" s="180" t="s">
        <v>105</v>
      </c>
      <c r="B4949" s="180" t="s">
        <v>408</v>
      </c>
      <c r="C4949" s="180">
        <v>440000</v>
      </c>
      <c r="D4949" s="180"/>
      <c r="E4949" s="180">
        <v>22000</v>
      </c>
      <c r="F4949" s="180"/>
      <c r="G4949" s="180"/>
      <c r="H4949" s="180"/>
    </row>
    <row r="4950" spans="1:8" x14ac:dyDescent="0.2">
      <c r="A4950" s="180" t="s">
        <v>105</v>
      </c>
      <c r="B4950" s="180" t="s">
        <v>423</v>
      </c>
      <c r="C4950" s="180">
        <v>108120</v>
      </c>
      <c r="D4950" s="180"/>
      <c r="E4950" s="180"/>
      <c r="F4950" s="180"/>
      <c r="G4950" s="180"/>
      <c r="H4950" s="180"/>
    </row>
    <row r="4951" spans="1:8" x14ac:dyDescent="0.2">
      <c r="A4951" s="180" t="s">
        <v>105</v>
      </c>
      <c r="B4951" s="180" t="s">
        <v>355</v>
      </c>
      <c r="C4951" s="180">
        <v>690000</v>
      </c>
      <c r="D4951" s="180"/>
      <c r="E4951" s="180">
        <v>58000</v>
      </c>
      <c r="F4951" s="180"/>
      <c r="G4951" s="180"/>
      <c r="H4951" s="180"/>
    </row>
    <row r="4952" spans="1:8" x14ac:dyDescent="0.2">
      <c r="A4952" s="180" t="s">
        <v>105</v>
      </c>
      <c r="B4952" s="180" t="s">
        <v>356</v>
      </c>
      <c r="C4952" s="180">
        <v>420000</v>
      </c>
      <c r="D4952" s="180"/>
      <c r="E4952" s="180">
        <v>25000</v>
      </c>
      <c r="F4952" s="180"/>
      <c r="G4952" s="180"/>
      <c r="H4952" s="180"/>
    </row>
    <row r="4953" spans="1:8" x14ac:dyDescent="0.2">
      <c r="A4953" s="180" t="s">
        <v>105</v>
      </c>
      <c r="B4953" s="180" t="s">
        <v>409</v>
      </c>
      <c r="C4953" s="180"/>
      <c r="D4953" s="180"/>
      <c r="E4953" s="180"/>
      <c r="F4953" s="180"/>
      <c r="G4953" s="180"/>
      <c r="H4953" s="180"/>
    </row>
    <row r="4954" spans="1:8" x14ac:dyDescent="0.2">
      <c r="A4954" s="180" t="s">
        <v>105</v>
      </c>
      <c r="B4954" s="180" t="s">
        <v>378</v>
      </c>
      <c r="C4954" s="180"/>
      <c r="D4954" s="180"/>
      <c r="E4954" s="180"/>
      <c r="F4954" s="180"/>
      <c r="G4954" s="180"/>
      <c r="H4954" s="180"/>
    </row>
    <row r="4955" spans="1:8" x14ac:dyDescent="0.2">
      <c r="A4955" s="180" t="s">
        <v>105</v>
      </c>
      <c r="B4955" s="180" t="s">
        <v>360</v>
      </c>
      <c r="C4955" s="180"/>
      <c r="D4955" s="180"/>
      <c r="E4955" s="180"/>
      <c r="F4955" s="180"/>
      <c r="G4955" s="180"/>
      <c r="H4955" s="180"/>
    </row>
    <row r="4956" spans="1:8" x14ac:dyDescent="0.2">
      <c r="A4956" s="180" t="s">
        <v>105</v>
      </c>
      <c r="B4956" s="180" t="s">
        <v>379</v>
      </c>
      <c r="C4956" s="180"/>
      <c r="D4956" s="180"/>
      <c r="E4956" s="180"/>
      <c r="F4956" s="180"/>
      <c r="G4956" s="180"/>
      <c r="H4956" s="180"/>
    </row>
    <row r="4957" spans="1:8" x14ac:dyDescent="0.2">
      <c r="A4957" s="180" t="s">
        <v>105</v>
      </c>
      <c r="B4957" s="180" t="s">
        <v>362</v>
      </c>
      <c r="C4957" s="180">
        <v>334882</v>
      </c>
      <c r="D4957" s="180"/>
      <c r="E4957" s="180"/>
      <c r="F4957" s="180"/>
      <c r="G4957" s="180"/>
      <c r="H4957" s="180"/>
    </row>
    <row r="4958" spans="1:8" x14ac:dyDescent="0.2">
      <c r="A4958" s="180" t="s">
        <v>105</v>
      </c>
      <c r="B4958" s="180" t="s">
        <v>365</v>
      </c>
      <c r="C4958" s="180">
        <v>8988002</v>
      </c>
      <c r="D4958" s="180">
        <v>210000</v>
      </c>
      <c r="E4958" s="180">
        <v>408000</v>
      </c>
      <c r="F4958" s="180">
        <v>0</v>
      </c>
      <c r="G4958" s="180">
        <v>0</v>
      </c>
      <c r="H4958" s="180">
        <v>0</v>
      </c>
    </row>
    <row r="4959" spans="1:8" x14ac:dyDescent="0.2">
      <c r="A4959" s="180" t="s">
        <v>105</v>
      </c>
      <c r="B4959" s="180" t="s">
        <v>447</v>
      </c>
      <c r="C4959" s="180"/>
      <c r="D4959" s="180"/>
      <c r="E4959" s="180"/>
      <c r="F4959" s="180"/>
      <c r="G4959" s="180"/>
      <c r="H4959" s="180"/>
    </row>
    <row r="4960" spans="1:8" x14ac:dyDescent="0.2">
      <c r="A4960" s="180" t="s">
        <v>105</v>
      </c>
      <c r="B4960" s="180" t="s">
        <v>366</v>
      </c>
      <c r="C4960" s="180">
        <v>8988002</v>
      </c>
      <c r="D4960" s="180">
        <v>210000</v>
      </c>
      <c r="E4960" s="180">
        <v>408000</v>
      </c>
      <c r="F4960" s="180">
        <v>0</v>
      </c>
      <c r="G4960" s="180">
        <v>0</v>
      </c>
      <c r="H4960" s="180">
        <v>0</v>
      </c>
    </row>
    <row r="4961" spans="1:8" x14ac:dyDescent="0.2">
      <c r="A4961" s="180" t="s">
        <v>105</v>
      </c>
      <c r="B4961" s="180" t="s">
        <v>367</v>
      </c>
      <c r="C4961" s="180">
        <v>2472750.540000001</v>
      </c>
      <c r="D4961" s="180">
        <v>38566.739999999991</v>
      </c>
      <c r="E4961" s="180">
        <v>810169.12000000011</v>
      </c>
      <c r="F4961" s="180">
        <v>0</v>
      </c>
      <c r="G4961" s="180">
        <v>0</v>
      </c>
      <c r="H4961" s="180">
        <v>0</v>
      </c>
    </row>
    <row r="4962" spans="1:8" x14ac:dyDescent="0.2">
      <c r="A4962" s="180" t="s">
        <v>105</v>
      </c>
      <c r="B4962" s="180" t="s">
        <v>368</v>
      </c>
      <c r="C4962" s="180">
        <v>11460752.539999999</v>
      </c>
      <c r="D4962" s="180">
        <v>248566.74</v>
      </c>
      <c r="E4962" s="180">
        <v>1218169.1200000001</v>
      </c>
      <c r="F4962" s="180">
        <v>0</v>
      </c>
      <c r="G4962" s="180">
        <v>0</v>
      </c>
      <c r="H4962" s="180">
        <v>0</v>
      </c>
    </row>
    <row r="4963" spans="1:8" x14ac:dyDescent="0.2">
      <c r="A4963" s="180" t="s">
        <v>106</v>
      </c>
      <c r="B4963" s="180" t="s">
        <v>333</v>
      </c>
      <c r="C4963" s="180">
        <v>2927845</v>
      </c>
      <c r="D4963" s="180"/>
      <c r="E4963" s="180">
        <v>518988</v>
      </c>
      <c r="F4963" s="180">
        <v>0</v>
      </c>
      <c r="G4963" s="180">
        <v>0</v>
      </c>
      <c r="H4963" s="180">
        <v>0</v>
      </c>
    </row>
    <row r="4964" spans="1:8" x14ac:dyDescent="0.2">
      <c r="A4964" s="180" t="s">
        <v>106</v>
      </c>
      <c r="B4964" s="180" t="s">
        <v>334</v>
      </c>
      <c r="C4964" s="180">
        <v>174232</v>
      </c>
      <c r="D4964" s="180"/>
      <c r="E4964" s="180">
        <v>31012</v>
      </c>
      <c r="F4964" s="180">
        <v>0</v>
      </c>
      <c r="G4964" s="180">
        <v>0</v>
      </c>
      <c r="H4964" s="180">
        <v>0</v>
      </c>
    </row>
    <row r="4965" spans="1:8" x14ac:dyDescent="0.2">
      <c r="A4965" s="180" t="s">
        <v>106</v>
      </c>
      <c r="B4965" s="180" t="s">
        <v>335</v>
      </c>
      <c r="C4965" s="180">
        <v>297405</v>
      </c>
      <c r="D4965" s="180"/>
      <c r="E4965" s="180"/>
      <c r="F4965" s="180"/>
      <c r="G4965" s="180"/>
      <c r="H4965" s="180"/>
    </row>
    <row r="4966" spans="1:8" x14ac:dyDescent="0.2">
      <c r="A4966" s="180" t="s">
        <v>106</v>
      </c>
      <c r="B4966" s="180" t="s">
        <v>336</v>
      </c>
      <c r="C4966" s="180">
        <v>600000</v>
      </c>
      <c r="D4966" s="180"/>
      <c r="E4966" s="180"/>
      <c r="F4966" s="180"/>
      <c r="G4966" s="180"/>
      <c r="H4966" s="180"/>
    </row>
    <row r="4967" spans="1:8" x14ac:dyDescent="0.2">
      <c r="A4967" s="180" t="s">
        <v>106</v>
      </c>
      <c r="B4967" s="180" t="s">
        <v>337</v>
      </c>
      <c r="C4967" s="180">
        <v>18000</v>
      </c>
      <c r="D4967" s="180">
        <v>1000</v>
      </c>
      <c r="E4967" s="180"/>
      <c r="F4967" s="180"/>
      <c r="G4967" s="180"/>
      <c r="H4967" s="180"/>
    </row>
    <row r="4968" spans="1:8" x14ac:dyDescent="0.2">
      <c r="A4968" s="180" t="s">
        <v>106</v>
      </c>
      <c r="B4968" s="180" t="s">
        <v>338</v>
      </c>
      <c r="C4968" s="180"/>
      <c r="D4968" s="180"/>
      <c r="E4968" s="180"/>
      <c r="F4968" s="180"/>
      <c r="G4968" s="180"/>
      <c r="H4968" s="180"/>
    </row>
    <row r="4969" spans="1:8" x14ac:dyDescent="0.2">
      <c r="A4969" s="180" t="s">
        <v>106</v>
      </c>
      <c r="B4969" s="180" t="s">
        <v>339</v>
      </c>
      <c r="C4969" s="180">
        <v>2000</v>
      </c>
      <c r="D4969" s="180">
        <v>270000</v>
      </c>
      <c r="E4969" s="180"/>
      <c r="F4969" s="180"/>
      <c r="G4969" s="180"/>
      <c r="H4969" s="180"/>
    </row>
    <row r="4970" spans="1:8" x14ac:dyDescent="0.2">
      <c r="A4970" s="180" t="s">
        <v>106</v>
      </c>
      <c r="B4970" s="180" t="s">
        <v>340</v>
      </c>
      <c r="C4970" s="180">
        <v>80000</v>
      </c>
      <c r="D4970" s="180"/>
      <c r="E4970" s="180"/>
      <c r="F4970" s="180"/>
      <c r="G4970" s="180"/>
      <c r="H4970" s="180"/>
    </row>
    <row r="4971" spans="1:8" x14ac:dyDescent="0.2">
      <c r="A4971" s="180" t="s">
        <v>106</v>
      </c>
      <c r="B4971" s="180" t="s">
        <v>341</v>
      </c>
      <c r="C4971" s="180"/>
      <c r="D4971" s="180"/>
      <c r="E4971" s="180"/>
      <c r="F4971" s="180"/>
      <c r="G4971" s="180"/>
      <c r="H4971" s="180"/>
    </row>
    <row r="4972" spans="1:8" x14ac:dyDescent="0.2">
      <c r="A4972" s="180" t="s">
        <v>106</v>
      </c>
      <c r="B4972" s="180" t="s">
        <v>342</v>
      </c>
      <c r="C4972" s="180">
        <v>4271098</v>
      </c>
      <c r="D4972" s="180"/>
      <c r="E4972" s="180"/>
      <c r="F4972" s="180"/>
      <c r="G4972" s="180"/>
      <c r="H4972" s="180"/>
    </row>
    <row r="4973" spans="1:8" x14ac:dyDescent="0.2">
      <c r="A4973" s="180" t="s">
        <v>106</v>
      </c>
      <c r="B4973" s="180" t="s">
        <v>343</v>
      </c>
      <c r="C4973" s="180">
        <v>13352</v>
      </c>
      <c r="D4973" s="180"/>
      <c r="E4973" s="180"/>
      <c r="F4973" s="180"/>
      <c r="G4973" s="180"/>
      <c r="H4973" s="180"/>
    </row>
    <row r="4974" spans="1:8" x14ac:dyDescent="0.2">
      <c r="A4974" s="180" t="s">
        <v>106</v>
      </c>
      <c r="B4974" s="180" t="s">
        <v>344</v>
      </c>
      <c r="C4974" s="180"/>
      <c r="D4974" s="180"/>
      <c r="E4974" s="180"/>
      <c r="F4974" s="180"/>
      <c r="G4974" s="180"/>
      <c r="H4974" s="180"/>
    </row>
    <row r="4975" spans="1:8" x14ac:dyDescent="0.2">
      <c r="A4975" s="180" t="s">
        <v>106</v>
      </c>
      <c r="B4975" s="180" t="s">
        <v>475</v>
      </c>
      <c r="C4975" s="180">
        <v>88727</v>
      </c>
      <c r="D4975" s="180"/>
      <c r="E4975" s="180">
        <v>15781</v>
      </c>
      <c r="F4975" s="180">
        <v>0</v>
      </c>
      <c r="G4975" s="180">
        <v>0</v>
      </c>
      <c r="H4975" s="180">
        <v>0</v>
      </c>
    </row>
    <row r="4976" spans="1:8" x14ac:dyDescent="0.2">
      <c r="A4976" s="180" t="s">
        <v>106</v>
      </c>
      <c r="B4976" s="180" t="s">
        <v>332</v>
      </c>
      <c r="C4976" s="180">
        <v>167000</v>
      </c>
      <c r="D4976" s="180"/>
      <c r="E4976" s="180"/>
      <c r="F4976" s="180"/>
      <c r="G4976" s="180"/>
      <c r="H4976" s="180"/>
    </row>
    <row r="4977" spans="1:8" x14ac:dyDescent="0.2">
      <c r="A4977" s="180" t="s">
        <v>106</v>
      </c>
      <c r="B4977" s="180" t="s">
        <v>407</v>
      </c>
      <c r="C4977" s="180"/>
      <c r="D4977" s="180"/>
      <c r="E4977" s="180"/>
      <c r="F4977" s="180"/>
      <c r="G4977" s="180"/>
      <c r="H4977" s="180"/>
    </row>
    <row r="4978" spans="1:8" x14ac:dyDescent="0.2">
      <c r="A4978" s="180" t="s">
        <v>106</v>
      </c>
      <c r="B4978" s="180" t="s">
        <v>345</v>
      </c>
      <c r="C4978" s="180">
        <v>8639659</v>
      </c>
      <c r="D4978" s="180">
        <v>271000</v>
      </c>
      <c r="E4978" s="180">
        <v>565781</v>
      </c>
      <c r="F4978" s="180">
        <v>0</v>
      </c>
      <c r="G4978" s="180">
        <v>0</v>
      </c>
      <c r="H4978" s="180">
        <v>0</v>
      </c>
    </row>
    <row r="4979" spans="1:8" x14ac:dyDescent="0.2">
      <c r="A4979" s="180" t="s">
        <v>106</v>
      </c>
      <c r="B4979" s="180" t="s">
        <v>346</v>
      </c>
      <c r="C4979" s="180"/>
      <c r="D4979" s="180"/>
      <c r="E4979" s="180"/>
      <c r="F4979" s="180"/>
      <c r="G4979" s="180"/>
      <c r="H4979" s="180"/>
    </row>
    <row r="4980" spans="1:8" x14ac:dyDescent="0.2">
      <c r="A4980" s="180" t="s">
        <v>106</v>
      </c>
      <c r="B4980" s="180" t="s">
        <v>446</v>
      </c>
      <c r="C4980" s="180"/>
      <c r="D4980" s="180"/>
      <c r="E4980" s="180"/>
      <c r="F4980" s="180"/>
      <c r="G4980" s="180"/>
      <c r="H4980" s="180"/>
    </row>
    <row r="4981" spans="1:8" x14ac:dyDescent="0.2">
      <c r="A4981" s="180" t="s">
        <v>106</v>
      </c>
      <c r="B4981" s="180" t="s">
        <v>347</v>
      </c>
      <c r="C4981" s="180"/>
      <c r="D4981" s="180"/>
      <c r="E4981" s="180"/>
      <c r="F4981" s="180"/>
      <c r="G4981" s="180"/>
      <c r="H4981" s="180"/>
    </row>
    <row r="4982" spans="1:8" x14ac:dyDescent="0.2">
      <c r="A4982" s="180" t="s">
        <v>106</v>
      </c>
      <c r="B4982" s="180" t="s">
        <v>348</v>
      </c>
      <c r="C4982" s="180">
        <v>8639659</v>
      </c>
      <c r="D4982" s="180">
        <v>271000</v>
      </c>
      <c r="E4982" s="180">
        <v>565781</v>
      </c>
      <c r="F4982" s="180">
        <v>0</v>
      </c>
      <c r="G4982" s="180">
        <v>0</v>
      </c>
      <c r="H4982" s="180">
        <v>0</v>
      </c>
    </row>
    <row r="4983" spans="1:8" x14ac:dyDescent="0.2">
      <c r="A4983" s="180" t="s">
        <v>106</v>
      </c>
      <c r="B4983" s="180" t="s">
        <v>349</v>
      </c>
      <c r="C4983" s="180">
        <v>2873124.1500000022</v>
      </c>
      <c r="D4983" s="180">
        <v>139401.34000000003</v>
      </c>
      <c r="E4983" s="180">
        <v>50391.789999999921</v>
      </c>
      <c r="F4983" s="180">
        <v>0</v>
      </c>
      <c r="G4983" s="180">
        <v>0</v>
      </c>
      <c r="H4983" s="180">
        <v>0</v>
      </c>
    </row>
    <row r="4984" spans="1:8" x14ac:dyDescent="0.2">
      <c r="A4984" s="180" t="s">
        <v>106</v>
      </c>
      <c r="B4984" s="180" t="s">
        <v>350</v>
      </c>
      <c r="C4984" s="180">
        <v>11512783.150000002</v>
      </c>
      <c r="D4984" s="180">
        <v>410401.34</v>
      </c>
      <c r="E4984" s="180">
        <v>616172.78999999992</v>
      </c>
      <c r="F4984" s="180">
        <v>0</v>
      </c>
      <c r="G4984" s="180">
        <v>0</v>
      </c>
      <c r="H4984" s="180">
        <v>0</v>
      </c>
    </row>
    <row r="4985" spans="1:8" x14ac:dyDescent="0.2">
      <c r="A4985" s="180" t="s">
        <v>106</v>
      </c>
      <c r="B4985" s="180" t="s">
        <v>376</v>
      </c>
      <c r="C4985" s="180"/>
      <c r="D4985" s="180"/>
      <c r="E4985" s="180"/>
      <c r="F4985" s="180"/>
      <c r="G4985" s="180"/>
      <c r="H4985" s="180"/>
    </row>
    <row r="4986" spans="1:8" x14ac:dyDescent="0.2">
      <c r="A4986" s="180" t="s">
        <v>106</v>
      </c>
      <c r="B4986" s="180" t="s">
        <v>377</v>
      </c>
      <c r="C4986" s="180">
        <v>6300000</v>
      </c>
      <c r="D4986" s="180">
        <v>400000</v>
      </c>
      <c r="E4986" s="180">
        <v>400000</v>
      </c>
      <c r="F4986" s="180"/>
      <c r="G4986" s="180"/>
      <c r="H4986" s="180"/>
    </row>
    <row r="4987" spans="1:8" x14ac:dyDescent="0.2">
      <c r="A4987" s="180" t="s">
        <v>106</v>
      </c>
      <c r="B4987" s="180" t="s">
        <v>352</v>
      </c>
      <c r="C4987" s="180">
        <v>275000</v>
      </c>
      <c r="D4987" s="180"/>
      <c r="E4987" s="180"/>
      <c r="F4987" s="180"/>
      <c r="G4987" s="180"/>
      <c r="H4987" s="180"/>
    </row>
    <row r="4988" spans="1:8" x14ac:dyDescent="0.2">
      <c r="A4988" s="180" t="s">
        <v>106</v>
      </c>
      <c r="B4988" s="180" t="s">
        <v>353</v>
      </c>
      <c r="C4988" s="180">
        <v>350000</v>
      </c>
      <c r="D4988" s="180"/>
      <c r="E4988" s="180"/>
      <c r="F4988" s="180"/>
      <c r="G4988" s="180"/>
      <c r="H4988" s="180"/>
    </row>
    <row r="4989" spans="1:8" x14ac:dyDescent="0.2">
      <c r="A4989" s="180" t="s">
        <v>106</v>
      </c>
      <c r="B4989" s="180" t="s">
        <v>354</v>
      </c>
      <c r="C4989" s="180">
        <v>350000</v>
      </c>
      <c r="D4989" s="180"/>
      <c r="E4989" s="180">
        <v>20000</v>
      </c>
      <c r="F4989" s="180"/>
      <c r="G4989" s="180"/>
      <c r="H4989" s="180"/>
    </row>
    <row r="4990" spans="1:8" x14ac:dyDescent="0.2">
      <c r="A4990" s="180" t="s">
        <v>106</v>
      </c>
      <c r="B4990" s="180" t="s">
        <v>408</v>
      </c>
      <c r="C4990" s="180">
        <v>500000</v>
      </c>
      <c r="D4990" s="180"/>
      <c r="E4990" s="180"/>
      <c r="F4990" s="180"/>
      <c r="G4990" s="180"/>
      <c r="H4990" s="180"/>
    </row>
    <row r="4991" spans="1:8" x14ac:dyDescent="0.2">
      <c r="A4991" s="180" t="s">
        <v>106</v>
      </c>
      <c r="B4991" s="180" t="s">
        <v>423</v>
      </c>
      <c r="C4991" s="180">
        <v>200000</v>
      </c>
      <c r="D4991" s="180"/>
      <c r="E4991" s="180"/>
      <c r="F4991" s="180"/>
      <c r="G4991" s="180"/>
      <c r="H4991" s="180"/>
    </row>
    <row r="4992" spans="1:8" x14ac:dyDescent="0.2">
      <c r="A4992" s="180" t="s">
        <v>106</v>
      </c>
      <c r="B4992" s="180" t="s">
        <v>355</v>
      </c>
      <c r="C4992" s="180">
        <v>800000</v>
      </c>
      <c r="D4992" s="180"/>
      <c r="E4992" s="180">
        <v>95000</v>
      </c>
      <c r="F4992" s="180"/>
      <c r="G4992" s="180"/>
      <c r="H4992" s="180"/>
    </row>
    <row r="4993" spans="1:8" x14ac:dyDescent="0.2">
      <c r="A4993" s="180" t="s">
        <v>106</v>
      </c>
      <c r="B4993" s="180" t="s">
        <v>356</v>
      </c>
      <c r="C4993" s="180">
        <v>500000</v>
      </c>
      <c r="D4993" s="180"/>
      <c r="E4993" s="180">
        <v>100000</v>
      </c>
      <c r="F4993" s="180"/>
      <c r="G4993" s="180"/>
      <c r="H4993" s="180"/>
    </row>
    <row r="4994" spans="1:8" x14ac:dyDescent="0.2">
      <c r="A4994" s="180" t="s">
        <v>106</v>
      </c>
      <c r="B4994" s="180" t="s">
        <v>409</v>
      </c>
      <c r="C4994" s="180"/>
      <c r="D4994" s="180"/>
      <c r="E4994" s="180"/>
      <c r="F4994" s="180"/>
      <c r="G4994" s="180"/>
      <c r="H4994" s="180"/>
    </row>
    <row r="4995" spans="1:8" x14ac:dyDescent="0.2">
      <c r="A4995" s="180" t="s">
        <v>106</v>
      </c>
      <c r="B4995" s="180" t="s">
        <v>378</v>
      </c>
      <c r="C4995" s="180"/>
      <c r="D4995" s="180"/>
      <c r="E4995" s="180"/>
      <c r="F4995" s="180"/>
      <c r="G4995" s="180"/>
      <c r="H4995" s="180"/>
    </row>
    <row r="4996" spans="1:8" x14ac:dyDescent="0.2">
      <c r="A4996" s="180" t="s">
        <v>106</v>
      </c>
      <c r="B4996" s="180" t="s">
        <v>360</v>
      </c>
      <c r="C4996" s="180"/>
      <c r="D4996" s="180"/>
      <c r="E4996" s="180"/>
      <c r="F4996" s="180"/>
      <c r="G4996" s="180"/>
      <c r="H4996" s="180"/>
    </row>
    <row r="4997" spans="1:8" x14ac:dyDescent="0.2">
      <c r="A4997" s="180" t="s">
        <v>106</v>
      </c>
      <c r="B4997" s="180" t="s">
        <v>379</v>
      </c>
      <c r="C4997" s="180"/>
      <c r="D4997" s="180"/>
      <c r="E4997" s="180"/>
      <c r="F4997" s="180"/>
      <c r="G4997" s="180"/>
      <c r="H4997" s="180"/>
    </row>
    <row r="4998" spans="1:8" x14ac:dyDescent="0.2">
      <c r="A4998" s="180" t="s">
        <v>106</v>
      </c>
      <c r="B4998" s="180" t="s">
        <v>362</v>
      </c>
      <c r="C4998" s="180">
        <v>366761</v>
      </c>
      <c r="D4998" s="180"/>
      <c r="E4998" s="180"/>
      <c r="F4998" s="180"/>
      <c r="G4998" s="180"/>
      <c r="H4998" s="180"/>
    </row>
    <row r="4999" spans="1:8" x14ac:dyDescent="0.2">
      <c r="A4999" s="180" t="s">
        <v>106</v>
      </c>
      <c r="B4999" s="180" t="s">
        <v>365</v>
      </c>
      <c r="C4999" s="180">
        <v>9641761</v>
      </c>
      <c r="D4999" s="180">
        <v>400000</v>
      </c>
      <c r="E4999" s="180">
        <v>615000</v>
      </c>
      <c r="F4999" s="180">
        <v>0</v>
      </c>
      <c r="G4999" s="180">
        <v>0</v>
      </c>
      <c r="H4999" s="180">
        <v>0</v>
      </c>
    </row>
    <row r="5000" spans="1:8" x14ac:dyDescent="0.2">
      <c r="A5000" s="180" t="s">
        <v>106</v>
      </c>
      <c r="B5000" s="180" t="s">
        <v>447</v>
      </c>
      <c r="C5000" s="180"/>
      <c r="D5000" s="180"/>
      <c r="E5000" s="180"/>
      <c r="F5000" s="180"/>
      <c r="G5000" s="180"/>
      <c r="H5000" s="180"/>
    </row>
    <row r="5001" spans="1:8" x14ac:dyDescent="0.2">
      <c r="A5001" s="180" t="s">
        <v>106</v>
      </c>
      <c r="B5001" s="180" t="s">
        <v>366</v>
      </c>
      <c r="C5001" s="180">
        <v>9641761</v>
      </c>
      <c r="D5001" s="180">
        <v>400000</v>
      </c>
      <c r="E5001" s="180">
        <v>615000</v>
      </c>
      <c r="F5001" s="180">
        <v>0</v>
      </c>
      <c r="G5001" s="180">
        <v>0</v>
      </c>
      <c r="H5001" s="180">
        <v>0</v>
      </c>
    </row>
    <row r="5002" spans="1:8" x14ac:dyDescent="0.2">
      <c r="A5002" s="180" t="s">
        <v>106</v>
      </c>
      <c r="B5002" s="180" t="s">
        <v>367</v>
      </c>
      <c r="C5002" s="180">
        <v>1871022.1500000025</v>
      </c>
      <c r="D5002" s="180">
        <v>10401.340000000026</v>
      </c>
      <c r="E5002" s="180">
        <v>1172.7899999999208</v>
      </c>
      <c r="F5002" s="180">
        <v>0</v>
      </c>
      <c r="G5002" s="180">
        <v>0</v>
      </c>
      <c r="H5002" s="180">
        <v>0</v>
      </c>
    </row>
    <row r="5003" spans="1:8" x14ac:dyDescent="0.2">
      <c r="A5003" s="180" t="s">
        <v>106</v>
      </c>
      <c r="B5003" s="180" t="s">
        <v>368</v>
      </c>
      <c r="C5003" s="180">
        <v>11512783.150000002</v>
      </c>
      <c r="D5003" s="180">
        <v>410401.34</v>
      </c>
      <c r="E5003" s="180">
        <v>616172.78999999992</v>
      </c>
      <c r="F5003" s="180">
        <v>0</v>
      </c>
      <c r="G5003" s="180">
        <v>0</v>
      </c>
      <c r="H5003" s="180">
        <v>0</v>
      </c>
    </row>
    <row r="5004" spans="1:8" x14ac:dyDescent="0.2">
      <c r="A5004" s="180" t="s">
        <v>107</v>
      </c>
      <c r="B5004" s="180" t="s">
        <v>333</v>
      </c>
      <c r="C5004" s="180">
        <v>2649520</v>
      </c>
      <c r="D5004" s="180"/>
      <c r="E5004" s="180">
        <v>140406</v>
      </c>
      <c r="F5004" s="180">
        <v>0</v>
      </c>
      <c r="G5004" s="180">
        <v>0</v>
      </c>
      <c r="H5004" s="180">
        <v>0</v>
      </c>
    </row>
    <row r="5005" spans="1:8" x14ac:dyDescent="0.2">
      <c r="A5005" s="180" t="s">
        <v>107</v>
      </c>
      <c r="B5005" s="180" t="s">
        <v>334</v>
      </c>
      <c r="C5005" s="180">
        <v>86677</v>
      </c>
      <c r="D5005" s="180"/>
      <c r="E5005" s="180">
        <v>4594</v>
      </c>
      <c r="F5005" s="180">
        <v>0</v>
      </c>
      <c r="G5005" s="180">
        <v>0</v>
      </c>
      <c r="H5005" s="180">
        <v>0</v>
      </c>
    </row>
    <row r="5006" spans="1:8" x14ac:dyDescent="0.2">
      <c r="A5006" s="180" t="s">
        <v>107</v>
      </c>
      <c r="B5006" s="180" t="s">
        <v>335</v>
      </c>
      <c r="C5006" s="180">
        <v>235557</v>
      </c>
      <c r="D5006" s="180"/>
      <c r="E5006" s="180"/>
      <c r="F5006" s="180"/>
      <c r="G5006" s="180"/>
      <c r="H5006" s="180"/>
    </row>
    <row r="5007" spans="1:8" x14ac:dyDescent="0.2">
      <c r="A5007" s="180" t="s">
        <v>107</v>
      </c>
      <c r="B5007" s="180" t="s">
        <v>336</v>
      </c>
      <c r="C5007" s="180">
        <v>190000</v>
      </c>
      <c r="D5007" s="180">
        <v>0</v>
      </c>
      <c r="E5007" s="180"/>
      <c r="F5007" s="180"/>
      <c r="G5007" s="180"/>
      <c r="H5007" s="180"/>
    </row>
    <row r="5008" spans="1:8" x14ac:dyDescent="0.2">
      <c r="A5008" s="180" t="s">
        <v>107</v>
      </c>
      <c r="B5008" s="180" t="s">
        <v>337</v>
      </c>
      <c r="C5008" s="180">
        <v>7000</v>
      </c>
      <c r="D5008" s="180">
        <v>75</v>
      </c>
      <c r="E5008" s="180"/>
      <c r="F5008" s="180"/>
      <c r="G5008" s="180"/>
      <c r="H5008" s="180"/>
    </row>
    <row r="5009" spans="1:8" x14ac:dyDescent="0.2">
      <c r="A5009" s="180" t="s">
        <v>107</v>
      </c>
      <c r="B5009" s="180" t="s">
        <v>338</v>
      </c>
      <c r="C5009" s="180"/>
      <c r="D5009" s="180"/>
      <c r="E5009" s="180"/>
      <c r="F5009" s="180"/>
      <c r="G5009" s="180"/>
      <c r="H5009" s="180"/>
    </row>
    <row r="5010" spans="1:8" x14ac:dyDescent="0.2">
      <c r="A5010" s="180" t="s">
        <v>107</v>
      </c>
      <c r="B5010" s="180" t="s">
        <v>339</v>
      </c>
      <c r="C5010" s="180">
        <v>500</v>
      </c>
      <c r="D5010" s="180">
        <v>105000</v>
      </c>
      <c r="E5010" s="180"/>
      <c r="F5010" s="180"/>
      <c r="G5010" s="180"/>
      <c r="H5010" s="180"/>
    </row>
    <row r="5011" spans="1:8" x14ac:dyDescent="0.2">
      <c r="A5011" s="180" t="s">
        <v>107</v>
      </c>
      <c r="B5011" s="180" t="s">
        <v>340</v>
      </c>
      <c r="C5011" s="180">
        <v>205000</v>
      </c>
      <c r="D5011" s="180">
        <v>250</v>
      </c>
      <c r="E5011" s="180">
        <v>8000</v>
      </c>
      <c r="F5011" s="180"/>
      <c r="G5011" s="180"/>
      <c r="H5011" s="180"/>
    </row>
    <row r="5012" spans="1:8" x14ac:dyDescent="0.2">
      <c r="A5012" s="180" t="s">
        <v>107</v>
      </c>
      <c r="B5012" s="180" t="s">
        <v>341</v>
      </c>
      <c r="C5012" s="180"/>
      <c r="D5012" s="180"/>
      <c r="E5012" s="180"/>
      <c r="F5012" s="180"/>
      <c r="G5012" s="180"/>
      <c r="H5012" s="180"/>
    </row>
    <row r="5013" spans="1:8" x14ac:dyDescent="0.2">
      <c r="A5013" s="180" t="s">
        <v>107</v>
      </c>
      <c r="B5013" s="180" t="s">
        <v>342</v>
      </c>
      <c r="C5013" s="180">
        <v>3048986</v>
      </c>
      <c r="D5013" s="180"/>
      <c r="E5013" s="180"/>
      <c r="F5013" s="180"/>
      <c r="G5013" s="180"/>
      <c r="H5013" s="180"/>
    </row>
    <row r="5014" spans="1:8" x14ac:dyDescent="0.2">
      <c r="A5014" s="180" t="s">
        <v>107</v>
      </c>
      <c r="B5014" s="180" t="s">
        <v>343</v>
      </c>
      <c r="C5014" s="180">
        <v>10320</v>
      </c>
      <c r="D5014" s="180"/>
      <c r="E5014" s="180"/>
      <c r="F5014" s="180"/>
      <c r="G5014" s="180"/>
      <c r="H5014" s="180"/>
    </row>
    <row r="5015" spans="1:8" x14ac:dyDescent="0.2">
      <c r="A5015" s="180" t="s">
        <v>107</v>
      </c>
      <c r="B5015" s="180" t="s">
        <v>344</v>
      </c>
      <c r="C5015" s="180">
        <v>25000</v>
      </c>
      <c r="D5015" s="180"/>
      <c r="E5015" s="180">
        <v>50</v>
      </c>
      <c r="F5015" s="180"/>
      <c r="G5015" s="180"/>
      <c r="H5015" s="180"/>
    </row>
    <row r="5016" spans="1:8" x14ac:dyDescent="0.2">
      <c r="A5016" s="180" t="s">
        <v>107</v>
      </c>
      <c r="B5016" s="180" t="s">
        <v>475</v>
      </c>
      <c r="C5016" s="180">
        <v>12006</v>
      </c>
      <c r="D5016" s="180"/>
      <c r="E5016" s="180">
        <v>636</v>
      </c>
      <c r="F5016" s="180">
        <v>0</v>
      </c>
      <c r="G5016" s="180">
        <v>0</v>
      </c>
      <c r="H5016" s="180">
        <v>0</v>
      </c>
    </row>
    <row r="5017" spans="1:8" x14ac:dyDescent="0.2">
      <c r="A5017" s="180" t="s">
        <v>107</v>
      </c>
      <c r="B5017" s="180" t="s">
        <v>332</v>
      </c>
      <c r="C5017" s="180">
        <v>75000</v>
      </c>
      <c r="D5017" s="180"/>
      <c r="E5017" s="180"/>
      <c r="F5017" s="180"/>
      <c r="G5017" s="180"/>
      <c r="H5017" s="180"/>
    </row>
    <row r="5018" spans="1:8" x14ac:dyDescent="0.2">
      <c r="A5018" s="180" t="s">
        <v>107</v>
      </c>
      <c r="B5018" s="180" t="s">
        <v>407</v>
      </c>
      <c r="C5018" s="180">
        <v>115000</v>
      </c>
      <c r="D5018" s="180"/>
      <c r="E5018" s="180"/>
      <c r="F5018" s="180"/>
      <c r="G5018" s="180"/>
      <c r="H5018" s="180"/>
    </row>
    <row r="5019" spans="1:8" x14ac:dyDescent="0.2">
      <c r="A5019" s="180" t="s">
        <v>107</v>
      </c>
      <c r="B5019" s="180" t="s">
        <v>345</v>
      </c>
      <c r="C5019" s="180">
        <v>6660566</v>
      </c>
      <c r="D5019" s="180">
        <v>105325</v>
      </c>
      <c r="E5019" s="180">
        <v>153686</v>
      </c>
      <c r="F5019" s="180">
        <v>0</v>
      </c>
      <c r="G5019" s="180">
        <v>0</v>
      </c>
      <c r="H5019" s="180">
        <v>0</v>
      </c>
    </row>
    <row r="5020" spans="1:8" x14ac:dyDescent="0.2">
      <c r="A5020" s="180" t="s">
        <v>107</v>
      </c>
      <c r="B5020" s="180" t="s">
        <v>346</v>
      </c>
      <c r="C5020" s="180"/>
      <c r="D5020" s="180"/>
      <c r="E5020" s="180"/>
      <c r="F5020" s="180"/>
      <c r="G5020" s="180"/>
      <c r="H5020" s="180"/>
    </row>
    <row r="5021" spans="1:8" x14ac:dyDescent="0.2">
      <c r="A5021" s="180" t="s">
        <v>107</v>
      </c>
      <c r="B5021" s="180" t="s">
        <v>446</v>
      </c>
      <c r="C5021" s="180"/>
      <c r="D5021" s="180"/>
      <c r="E5021" s="180"/>
      <c r="F5021" s="180"/>
      <c r="G5021" s="180"/>
      <c r="H5021" s="180"/>
    </row>
    <row r="5022" spans="1:8" x14ac:dyDescent="0.2">
      <c r="A5022" s="180" t="s">
        <v>107</v>
      </c>
      <c r="B5022" s="180" t="s">
        <v>347</v>
      </c>
      <c r="C5022" s="180"/>
      <c r="D5022" s="180"/>
      <c r="E5022" s="180"/>
      <c r="F5022" s="180"/>
      <c r="G5022" s="180"/>
      <c r="H5022" s="180"/>
    </row>
    <row r="5023" spans="1:8" x14ac:dyDescent="0.2">
      <c r="A5023" s="180" t="s">
        <v>107</v>
      </c>
      <c r="B5023" s="180" t="s">
        <v>348</v>
      </c>
      <c r="C5023" s="180">
        <v>6660566</v>
      </c>
      <c r="D5023" s="180">
        <v>105325</v>
      </c>
      <c r="E5023" s="180">
        <v>153686</v>
      </c>
      <c r="F5023" s="180">
        <v>0</v>
      </c>
      <c r="G5023" s="180">
        <v>0</v>
      </c>
      <c r="H5023" s="180">
        <v>0</v>
      </c>
    </row>
    <row r="5024" spans="1:8" x14ac:dyDescent="0.2">
      <c r="A5024" s="180" t="s">
        <v>107</v>
      </c>
      <c r="B5024" s="180" t="s">
        <v>349</v>
      </c>
      <c r="C5024" s="180">
        <v>244407.77000000048</v>
      </c>
      <c r="D5024" s="180">
        <v>25103.74000000002</v>
      </c>
      <c r="E5024" s="180">
        <v>119965.32999999996</v>
      </c>
      <c r="F5024" s="180">
        <v>0</v>
      </c>
      <c r="G5024" s="180">
        <v>0</v>
      </c>
      <c r="H5024" s="180">
        <v>0</v>
      </c>
    </row>
    <row r="5025" spans="1:8" x14ac:dyDescent="0.2">
      <c r="A5025" s="180" t="s">
        <v>107</v>
      </c>
      <c r="B5025" s="180" t="s">
        <v>350</v>
      </c>
      <c r="C5025" s="180">
        <v>6904973.7700000005</v>
      </c>
      <c r="D5025" s="180">
        <v>130428.74000000002</v>
      </c>
      <c r="E5025" s="180">
        <v>273651.32999999996</v>
      </c>
      <c r="F5025" s="180">
        <v>0</v>
      </c>
      <c r="G5025" s="180">
        <v>0</v>
      </c>
      <c r="H5025" s="180">
        <v>0</v>
      </c>
    </row>
    <row r="5026" spans="1:8" x14ac:dyDescent="0.2">
      <c r="A5026" s="180" t="s">
        <v>107</v>
      </c>
      <c r="B5026" s="180" t="s">
        <v>376</v>
      </c>
      <c r="C5026" s="180"/>
      <c r="D5026" s="180"/>
      <c r="E5026" s="180"/>
      <c r="F5026" s="180"/>
      <c r="G5026" s="180"/>
      <c r="H5026" s="180"/>
    </row>
    <row r="5027" spans="1:8" x14ac:dyDescent="0.2">
      <c r="A5027" s="180" t="s">
        <v>107</v>
      </c>
      <c r="B5027" s="180" t="s">
        <v>377</v>
      </c>
      <c r="C5027" s="180">
        <v>5040943</v>
      </c>
      <c r="D5027" s="180">
        <v>125000</v>
      </c>
      <c r="E5027" s="180">
        <v>75000</v>
      </c>
      <c r="F5027" s="180"/>
      <c r="G5027" s="180"/>
      <c r="H5027" s="180"/>
    </row>
    <row r="5028" spans="1:8" x14ac:dyDescent="0.2">
      <c r="A5028" s="180" t="s">
        <v>107</v>
      </c>
      <c r="B5028" s="180" t="s">
        <v>352</v>
      </c>
      <c r="C5028" s="180">
        <v>5300</v>
      </c>
      <c r="D5028" s="180"/>
      <c r="E5028" s="180"/>
      <c r="F5028" s="180"/>
      <c r="G5028" s="180"/>
      <c r="H5028" s="180"/>
    </row>
    <row r="5029" spans="1:8" x14ac:dyDescent="0.2">
      <c r="A5029" s="180" t="s">
        <v>107</v>
      </c>
      <c r="B5029" s="180" t="s">
        <v>353</v>
      </c>
      <c r="C5029" s="180">
        <v>77124</v>
      </c>
      <c r="D5029" s="180"/>
      <c r="E5029" s="180"/>
      <c r="F5029" s="180"/>
      <c r="G5029" s="180"/>
      <c r="H5029" s="180"/>
    </row>
    <row r="5030" spans="1:8" x14ac:dyDescent="0.2">
      <c r="A5030" s="180" t="s">
        <v>107</v>
      </c>
      <c r="B5030" s="180" t="s">
        <v>354</v>
      </c>
      <c r="C5030" s="180">
        <v>220000</v>
      </c>
      <c r="D5030" s="180"/>
      <c r="E5030" s="180"/>
      <c r="F5030" s="180"/>
      <c r="G5030" s="180"/>
      <c r="H5030" s="180"/>
    </row>
    <row r="5031" spans="1:8" x14ac:dyDescent="0.2">
      <c r="A5031" s="180" t="s">
        <v>107</v>
      </c>
      <c r="B5031" s="180" t="s">
        <v>408</v>
      </c>
      <c r="C5031" s="180">
        <v>290720</v>
      </c>
      <c r="D5031" s="180"/>
      <c r="E5031" s="180"/>
      <c r="F5031" s="180"/>
      <c r="G5031" s="180"/>
      <c r="H5031" s="180"/>
    </row>
    <row r="5032" spans="1:8" x14ac:dyDescent="0.2">
      <c r="A5032" s="180" t="s">
        <v>107</v>
      </c>
      <c r="B5032" s="180" t="s">
        <v>423</v>
      </c>
      <c r="C5032" s="180">
        <v>182684</v>
      </c>
      <c r="D5032" s="180"/>
      <c r="E5032" s="180">
        <v>48000</v>
      </c>
      <c r="F5032" s="180"/>
      <c r="G5032" s="180"/>
      <c r="H5032" s="180"/>
    </row>
    <row r="5033" spans="1:8" x14ac:dyDescent="0.2">
      <c r="A5033" s="180" t="s">
        <v>107</v>
      </c>
      <c r="B5033" s="180" t="s">
        <v>355</v>
      </c>
      <c r="C5033" s="180">
        <v>285000</v>
      </c>
      <c r="D5033" s="180"/>
      <c r="E5033" s="180">
        <v>68000</v>
      </c>
      <c r="F5033" s="180"/>
      <c r="G5033" s="180"/>
      <c r="H5033" s="180"/>
    </row>
    <row r="5034" spans="1:8" x14ac:dyDescent="0.2">
      <c r="A5034" s="180" t="s">
        <v>107</v>
      </c>
      <c r="B5034" s="180" t="s">
        <v>356</v>
      </c>
      <c r="C5034" s="180">
        <v>275000</v>
      </c>
      <c r="D5034" s="180"/>
      <c r="E5034" s="180"/>
      <c r="F5034" s="180"/>
      <c r="G5034" s="180"/>
      <c r="H5034" s="180"/>
    </row>
    <row r="5035" spans="1:8" x14ac:dyDescent="0.2">
      <c r="A5035" s="180" t="s">
        <v>107</v>
      </c>
      <c r="B5035" s="180" t="s">
        <v>409</v>
      </c>
      <c r="C5035" s="180"/>
      <c r="D5035" s="180"/>
      <c r="E5035" s="180"/>
      <c r="F5035" s="180"/>
      <c r="G5035" s="180"/>
      <c r="H5035" s="180"/>
    </row>
    <row r="5036" spans="1:8" x14ac:dyDescent="0.2">
      <c r="A5036" s="180" t="s">
        <v>107</v>
      </c>
      <c r="B5036" s="180" t="s">
        <v>378</v>
      </c>
      <c r="C5036" s="180"/>
      <c r="D5036" s="180"/>
      <c r="E5036" s="180"/>
      <c r="F5036" s="180"/>
      <c r="G5036" s="180"/>
      <c r="H5036" s="180"/>
    </row>
    <row r="5037" spans="1:8" x14ac:dyDescent="0.2">
      <c r="A5037" s="180" t="s">
        <v>107</v>
      </c>
      <c r="B5037" s="180" t="s">
        <v>360</v>
      </c>
      <c r="C5037" s="180"/>
      <c r="D5037" s="180"/>
      <c r="E5037" s="180"/>
      <c r="F5037" s="180"/>
      <c r="G5037" s="180"/>
      <c r="H5037" s="180"/>
    </row>
    <row r="5038" spans="1:8" x14ac:dyDescent="0.2">
      <c r="A5038" s="180" t="s">
        <v>107</v>
      </c>
      <c r="B5038" s="180" t="s">
        <v>379</v>
      </c>
      <c r="C5038" s="180"/>
      <c r="D5038" s="180"/>
      <c r="E5038" s="180"/>
      <c r="F5038" s="180"/>
      <c r="G5038" s="180"/>
      <c r="H5038" s="180"/>
    </row>
    <row r="5039" spans="1:8" x14ac:dyDescent="0.2">
      <c r="A5039" s="180" t="s">
        <v>107</v>
      </c>
      <c r="B5039" s="180" t="s">
        <v>362</v>
      </c>
      <c r="C5039" s="180">
        <v>237151</v>
      </c>
      <c r="D5039" s="180"/>
      <c r="E5039" s="180"/>
      <c r="F5039" s="180"/>
      <c r="G5039" s="180"/>
      <c r="H5039" s="180"/>
    </row>
    <row r="5040" spans="1:8" x14ac:dyDescent="0.2">
      <c r="A5040" s="180" t="s">
        <v>107</v>
      </c>
      <c r="B5040" s="180" t="s">
        <v>365</v>
      </c>
      <c r="C5040" s="180">
        <v>6613922</v>
      </c>
      <c r="D5040" s="180">
        <v>125000</v>
      </c>
      <c r="E5040" s="180">
        <v>191000</v>
      </c>
      <c r="F5040" s="180">
        <v>0</v>
      </c>
      <c r="G5040" s="180">
        <v>0</v>
      </c>
      <c r="H5040" s="180">
        <v>0</v>
      </c>
    </row>
    <row r="5041" spans="1:8" x14ac:dyDescent="0.2">
      <c r="A5041" s="180" t="s">
        <v>107</v>
      </c>
      <c r="B5041" s="180" t="s">
        <v>447</v>
      </c>
      <c r="C5041" s="180">
        <v>4500</v>
      </c>
      <c r="D5041" s="180"/>
      <c r="E5041" s="180"/>
      <c r="F5041" s="180"/>
      <c r="G5041" s="180"/>
      <c r="H5041" s="180"/>
    </row>
    <row r="5042" spans="1:8" x14ac:dyDescent="0.2">
      <c r="A5042" s="180" t="s">
        <v>107</v>
      </c>
      <c r="B5042" s="180" t="s">
        <v>366</v>
      </c>
      <c r="C5042" s="180">
        <v>6618422</v>
      </c>
      <c r="D5042" s="180">
        <v>125000</v>
      </c>
      <c r="E5042" s="180">
        <v>191000</v>
      </c>
      <c r="F5042" s="180">
        <v>0</v>
      </c>
      <c r="G5042" s="180">
        <v>0</v>
      </c>
      <c r="H5042" s="180">
        <v>0</v>
      </c>
    </row>
    <row r="5043" spans="1:8" x14ac:dyDescent="0.2">
      <c r="A5043" s="180" t="s">
        <v>107</v>
      </c>
      <c r="B5043" s="180" t="s">
        <v>367</v>
      </c>
      <c r="C5043" s="180">
        <v>286551.77000000048</v>
      </c>
      <c r="D5043" s="180">
        <v>5428.7400000000198</v>
      </c>
      <c r="E5043" s="180">
        <v>82651.329999999958</v>
      </c>
      <c r="F5043" s="180">
        <v>0</v>
      </c>
      <c r="G5043" s="180">
        <v>0</v>
      </c>
      <c r="H5043" s="180">
        <v>0</v>
      </c>
    </row>
    <row r="5044" spans="1:8" x14ac:dyDescent="0.2">
      <c r="A5044" s="180" t="s">
        <v>107</v>
      </c>
      <c r="B5044" s="180" t="s">
        <v>368</v>
      </c>
      <c r="C5044" s="180">
        <v>6904973.7700000005</v>
      </c>
      <c r="D5044" s="180">
        <v>130428.74000000002</v>
      </c>
      <c r="E5044" s="180">
        <v>273651.32999999996</v>
      </c>
      <c r="F5044" s="180">
        <v>0</v>
      </c>
      <c r="G5044" s="180">
        <v>0</v>
      </c>
      <c r="H5044" s="180">
        <v>0</v>
      </c>
    </row>
    <row r="5045" spans="1:8" x14ac:dyDescent="0.2">
      <c r="A5045" s="180" t="s">
        <v>108</v>
      </c>
      <c r="B5045" s="180" t="s">
        <v>333</v>
      </c>
      <c r="C5045" s="180">
        <v>802145</v>
      </c>
      <c r="D5045" s="180"/>
      <c r="E5045" s="180">
        <v>0</v>
      </c>
      <c r="F5045" s="180">
        <v>0</v>
      </c>
      <c r="G5045" s="180">
        <v>0</v>
      </c>
      <c r="H5045" s="180">
        <v>0</v>
      </c>
    </row>
    <row r="5046" spans="1:8" x14ac:dyDescent="0.2">
      <c r="A5046" s="180" t="s">
        <v>108</v>
      </c>
      <c r="B5046" s="180" t="s">
        <v>334</v>
      </c>
      <c r="C5046" s="180">
        <v>19849</v>
      </c>
      <c r="D5046" s="180"/>
      <c r="E5046" s="180">
        <v>0</v>
      </c>
      <c r="F5046" s="180">
        <v>0</v>
      </c>
      <c r="G5046" s="180">
        <v>0</v>
      </c>
      <c r="H5046" s="180">
        <v>0</v>
      </c>
    </row>
    <row r="5047" spans="1:8" x14ac:dyDescent="0.2">
      <c r="A5047" s="180" t="s">
        <v>108</v>
      </c>
      <c r="B5047" s="180" t="s">
        <v>335</v>
      </c>
      <c r="C5047" s="180">
        <v>96708</v>
      </c>
      <c r="D5047" s="180"/>
      <c r="E5047" s="180"/>
      <c r="F5047" s="180"/>
      <c r="G5047" s="180"/>
      <c r="H5047" s="180"/>
    </row>
    <row r="5048" spans="1:8" x14ac:dyDescent="0.2">
      <c r="A5048" s="180" t="s">
        <v>108</v>
      </c>
      <c r="B5048" s="180" t="s">
        <v>336</v>
      </c>
      <c r="C5048" s="180">
        <v>300000</v>
      </c>
      <c r="D5048" s="180">
        <v>0</v>
      </c>
      <c r="E5048" s="180"/>
      <c r="F5048" s="180"/>
      <c r="G5048" s="180"/>
      <c r="H5048" s="180"/>
    </row>
    <row r="5049" spans="1:8" x14ac:dyDescent="0.2">
      <c r="A5049" s="180" t="s">
        <v>108</v>
      </c>
      <c r="B5049" s="180" t="s">
        <v>337</v>
      </c>
      <c r="C5049" s="180">
        <v>21000</v>
      </c>
      <c r="D5049" s="180">
        <v>700</v>
      </c>
      <c r="E5049" s="180">
        <v>2500</v>
      </c>
      <c r="F5049" s="180"/>
      <c r="G5049" s="180"/>
      <c r="H5049" s="180"/>
    </row>
    <row r="5050" spans="1:8" x14ac:dyDescent="0.2">
      <c r="A5050" s="180" t="s">
        <v>108</v>
      </c>
      <c r="B5050" s="180" t="s">
        <v>338</v>
      </c>
      <c r="C5050" s="180"/>
      <c r="D5050" s="180"/>
      <c r="E5050" s="180"/>
      <c r="F5050" s="180"/>
      <c r="G5050" s="180"/>
      <c r="H5050" s="180"/>
    </row>
    <row r="5051" spans="1:8" x14ac:dyDescent="0.2">
      <c r="A5051" s="180" t="s">
        <v>108</v>
      </c>
      <c r="B5051" s="180" t="s">
        <v>339</v>
      </c>
      <c r="C5051" s="180">
        <v>0</v>
      </c>
      <c r="D5051" s="180">
        <v>85000</v>
      </c>
      <c r="E5051" s="180"/>
      <c r="F5051" s="180"/>
      <c r="G5051" s="180"/>
      <c r="H5051" s="180"/>
    </row>
    <row r="5052" spans="1:8" x14ac:dyDescent="0.2">
      <c r="A5052" s="180" t="s">
        <v>108</v>
      </c>
      <c r="B5052" s="180" t="s">
        <v>340</v>
      </c>
      <c r="C5052" s="180">
        <v>116000</v>
      </c>
      <c r="D5052" s="180"/>
      <c r="E5052" s="180">
        <v>650</v>
      </c>
      <c r="F5052" s="180"/>
      <c r="G5052" s="180"/>
      <c r="H5052" s="180"/>
    </row>
    <row r="5053" spans="1:8" x14ac:dyDescent="0.2">
      <c r="A5053" s="180" t="s">
        <v>108</v>
      </c>
      <c r="B5053" s="180" t="s">
        <v>341</v>
      </c>
      <c r="C5053" s="180">
        <v>0</v>
      </c>
      <c r="D5053" s="180"/>
      <c r="E5053" s="180">
        <v>0</v>
      </c>
      <c r="F5053" s="180"/>
      <c r="G5053" s="180"/>
      <c r="H5053" s="180"/>
    </row>
    <row r="5054" spans="1:8" x14ac:dyDescent="0.2">
      <c r="A5054" s="180" t="s">
        <v>108</v>
      </c>
      <c r="B5054" s="180" t="s">
        <v>342</v>
      </c>
      <c r="C5054" s="180">
        <v>1303784</v>
      </c>
      <c r="D5054" s="180"/>
      <c r="E5054" s="180"/>
      <c r="F5054" s="180"/>
      <c r="G5054" s="180"/>
      <c r="H5054" s="180"/>
    </row>
    <row r="5055" spans="1:8" x14ac:dyDescent="0.2">
      <c r="A5055" s="180" t="s">
        <v>108</v>
      </c>
      <c r="B5055" s="180" t="s">
        <v>343</v>
      </c>
      <c r="C5055" s="180">
        <v>3918</v>
      </c>
      <c r="D5055" s="180"/>
      <c r="E5055" s="180"/>
      <c r="F5055" s="180"/>
      <c r="G5055" s="180"/>
      <c r="H5055" s="180"/>
    </row>
    <row r="5056" spans="1:8" x14ac:dyDescent="0.2">
      <c r="A5056" s="180" t="s">
        <v>108</v>
      </c>
      <c r="B5056" s="180" t="s">
        <v>344</v>
      </c>
      <c r="C5056" s="180">
        <v>17500</v>
      </c>
      <c r="D5056" s="180"/>
      <c r="E5056" s="180">
        <v>0</v>
      </c>
      <c r="F5056" s="180"/>
      <c r="G5056" s="180"/>
      <c r="H5056" s="180"/>
    </row>
    <row r="5057" spans="1:8" x14ac:dyDescent="0.2">
      <c r="A5057" s="180" t="s">
        <v>108</v>
      </c>
      <c r="B5057" s="180" t="s">
        <v>475</v>
      </c>
      <c r="C5057" s="180">
        <v>3912</v>
      </c>
      <c r="D5057" s="180"/>
      <c r="E5057" s="180">
        <v>0</v>
      </c>
      <c r="F5057" s="180">
        <v>0</v>
      </c>
      <c r="G5057" s="180">
        <v>0</v>
      </c>
      <c r="H5057" s="180">
        <v>0</v>
      </c>
    </row>
    <row r="5058" spans="1:8" x14ac:dyDescent="0.2">
      <c r="A5058" s="180" t="s">
        <v>108</v>
      </c>
      <c r="B5058" s="180" t="s">
        <v>332</v>
      </c>
      <c r="C5058" s="180">
        <v>39000</v>
      </c>
      <c r="D5058" s="180"/>
      <c r="E5058" s="180"/>
      <c r="F5058" s="180"/>
      <c r="G5058" s="180"/>
      <c r="H5058" s="180"/>
    </row>
    <row r="5059" spans="1:8" x14ac:dyDescent="0.2">
      <c r="A5059" s="180" t="s">
        <v>108</v>
      </c>
      <c r="B5059" s="180" t="s">
        <v>407</v>
      </c>
      <c r="C5059" s="180">
        <v>65000</v>
      </c>
      <c r="D5059" s="180"/>
      <c r="E5059" s="180"/>
      <c r="F5059" s="180"/>
      <c r="G5059" s="180"/>
      <c r="H5059" s="180"/>
    </row>
    <row r="5060" spans="1:8" x14ac:dyDescent="0.2">
      <c r="A5060" s="180" t="s">
        <v>108</v>
      </c>
      <c r="B5060" s="180" t="s">
        <v>345</v>
      </c>
      <c r="C5060" s="180">
        <v>2788816</v>
      </c>
      <c r="D5060" s="180">
        <v>85700</v>
      </c>
      <c r="E5060" s="180">
        <v>3150</v>
      </c>
      <c r="F5060" s="180">
        <v>0</v>
      </c>
      <c r="G5060" s="180">
        <v>0</v>
      </c>
      <c r="H5060" s="180">
        <v>0</v>
      </c>
    </row>
    <row r="5061" spans="1:8" x14ac:dyDescent="0.2">
      <c r="A5061" s="180" t="s">
        <v>108</v>
      </c>
      <c r="B5061" s="180" t="s">
        <v>346</v>
      </c>
      <c r="C5061" s="180"/>
      <c r="D5061" s="180"/>
      <c r="E5061" s="180"/>
      <c r="F5061" s="180"/>
      <c r="G5061" s="180"/>
      <c r="H5061" s="180"/>
    </row>
    <row r="5062" spans="1:8" x14ac:dyDescent="0.2">
      <c r="A5062" s="180" t="s">
        <v>108</v>
      </c>
      <c r="B5062" s="180" t="s">
        <v>446</v>
      </c>
      <c r="C5062" s="180"/>
      <c r="D5062" s="180"/>
      <c r="E5062" s="180"/>
      <c r="F5062" s="180"/>
      <c r="G5062" s="180"/>
      <c r="H5062" s="180"/>
    </row>
    <row r="5063" spans="1:8" x14ac:dyDescent="0.2">
      <c r="A5063" s="180" t="s">
        <v>108</v>
      </c>
      <c r="B5063" s="180" t="s">
        <v>347</v>
      </c>
      <c r="C5063" s="180"/>
      <c r="D5063" s="180"/>
      <c r="E5063" s="180"/>
      <c r="F5063" s="180"/>
      <c r="G5063" s="180"/>
      <c r="H5063" s="180"/>
    </row>
    <row r="5064" spans="1:8" x14ac:dyDescent="0.2">
      <c r="A5064" s="180" t="s">
        <v>108</v>
      </c>
      <c r="B5064" s="180" t="s">
        <v>348</v>
      </c>
      <c r="C5064" s="180">
        <v>2788816</v>
      </c>
      <c r="D5064" s="180">
        <v>85700</v>
      </c>
      <c r="E5064" s="180">
        <v>3150</v>
      </c>
      <c r="F5064" s="180">
        <v>0</v>
      </c>
      <c r="G5064" s="180">
        <v>0</v>
      </c>
      <c r="H5064" s="180">
        <v>0</v>
      </c>
    </row>
    <row r="5065" spans="1:8" x14ac:dyDescent="0.2">
      <c r="A5065" s="180" t="s">
        <v>108</v>
      </c>
      <c r="B5065" s="180" t="s">
        <v>349</v>
      </c>
      <c r="C5065" s="180">
        <v>580215.70000000112</v>
      </c>
      <c r="D5065" s="180">
        <v>43645.760000000009</v>
      </c>
      <c r="E5065" s="180">
        <v>343674.27</v>
      </c>
      <c r="F5065" s="180">
        <v>0</v>
      </c>
      <c r="G5065" s="180">
        <v>0</v>
      </c>
      <c r="H5065" s="180">
        <v>0</v>
      </c>
    </row>
    <row r="5066" spans="1:8" x14ac:dyDescent="0.2">
      <c r="A5066" s="180" t="s">
        <v>108</v>
      </c>
      <c r="B5066" s="180" t="s">
        <v>350</v>
      </c>
      <c r="C5066" s="180">
        <v>3369031.7000000011</v>
      </c>
      <c r="D5066" s="180">
        <v>129345.76</v>
      </c>
      <c r="E5066" s="180">
        <v>346824.27</v>
      </c>
      <c r="F5066" s="180">
        <v>0</v>
      </c>
      <c r="G5066" s="180">
        <v>0</v>
      </c>
      <c r="H5066" s="180">
        <v>0</v>
      </c>
    </row>
    <row r="5067" spans="1:8" x14ac:dyDescent="0.2">
      <c r="A5067" s="180" t="s">
        <v>108</v>
      </c>
      <c r="B5067" s="180" t="s">
        <v>376</v>
      </c>
      <c r="C5067" s="180"/>
      <c r="D5067" s="180"/>
      <c r="E5067" s="180"/>
      <c r="F5067" s="180"/>
      <c r="G5067" s="180"/>
      <c r="H5067" s="180"/>
    </row>
    <row r="5068" spans="1:8" x14ac:dyDescent="0.2">
      <c r="A5068" s="180" t="s">
        <v>108</v>
      </c>
      <c r="B5068" s="180" t="s">
        <v>377</v>
      </c>
      <c r="C5068" s="180">
        <v>2369000</v>
      </c>
      <c r="D5068" s="180">
        <v>82400</v>
      </c>
      <c r="E5068" s="180">
        <v>13725</v>
      </c>
      <c r="F5068" s="180"/>
      <c r="G5068" s="180"/>
      <c r="H5068" s="180"/>
    </row>
    <row r="5069" spans="1:8" x14ac:dyDescent="0.2">
      <c r="A5069" s="180" t="s">
        <v>108</v>
      </c>
      <c r="B5069" s="180" t="s">
        <v>352</v>
      </c>
      <c r="C5069" s="180">
        <v>122000</v>
      </c>
      <c r="D5069" s="180">
        <v>0</v>
      </c>
      <c r="E5069" s="180">
        <v>0</v>
      </c>
      <c r="F5069" s="180"/>
      <c r="G5069" s="180"/>
      <c r="H5069" s="180"/>
    </row>
    <row r="5070" spans="1:8" x14ac:dyDescent="0.2">
      <c r="A5070" s="180" t="s">
        <v>108</v>
      </c>
      <c r="B5070" s="180" t="s">
        <v>353</v>
      </c>
      <c r="C5070" s="180">
        <v>44300</v>
      </c>
      <c r="D5070" s="180">
        <v>0</v>
      </c>
      <c r="E5070" s="180">
        <v>0</v>
      </c>
      <c r="F5070" s="180"/>
      <c r="G5070" s="180"/>
      <c r="H5070" s="180"/>
    </row>
    <row r="5071" spans="1:8" x14ac:dyDescent="0.2">
      <c r="A5071" s="180" t="s">
        <v>108</v>
      </c>
      <c r="B5071" s="180" t="s">
        <v>354</v>
      </c>
      <c r="C5071" s="180">
        <v>108500</v>
      </c>
      <c r="D5071" s="180">
        <v>0</v>
      </c>
      <c r="E5071" s="180">
        <v>7800</v>
      </c>
      <c r="F5071" s="180"/>
      <c r="G5071" s="180"/>
      <c r="H5071" s="180"/>
    </row>
    <row r="5072" spans="1:8" x14ac:dyDescent="0.2">
      <c r="A5072" s="180" t="s">
        <v>108</v>
      </c>
      <c r="B5072" s="180" t="s">
        <v>408</v>
      </c>
      <c r="C5072" s="180">
        <v>227000</v>
      </c>
      <c r="D5072" s="180">
        <v>0</v>
      </c>
      <c r="E5072" s="180">
        <v>0</v>
      </c>
      <c r="F5072" s="180"/>
      <c r="G5072" s="180"/>
      <c r="H5072" s="180"/>
    </row>
    <row r="5073" spans="1:8" x14ac:dyDescent="0.2">
      <c r="A5073" s="180" t="s">
        <v>108</v>
      </c>
      <c r="B5073" s="180" t="s">
        <v>423</v>
      </c>
      <c r="C5073" s="180">
        <v>51885</v>
      </c>
      <c r="D5073" s="180">
        <v>0</v>
      </c>
      <c r="E5073" s="180">
        <v>0</v>
      </c>
      <c r="F5073" s="180"/>
      <c r="G5073" s="180"/>
      <c r="H5073" s="180"/>
    </row>
    <row r="5074" spans="1:8" x14ac:dyDescent="0.2">
      <c r="A5074" s="180" t="s">
        <v>108</v>
      </c>
      <c r="B5074" s="180" t="s">
        <v>355</v>
      </c>
      <c r="C5074" s="180">
        <v>185500</v>
      </c>
      <c r="D5074" s="180">
        <v>0</v>
      </c>
      <c r="E5074" s="180">
        <v>43775</v>
      </c>
      <c r="F5074" s="180"/>
      <c r="G5074" s="180"/>
      <c r="H5074" s="180"/>
    </row>
    <row r="5075" spans="1:8" x14ac:dyDescent="0.2">
      <c r="A5075" s="180" t="s">
        <v>108</v>
      </c>
      <c r="B5075" s="180" t="s">
        <v>356</v>
      </c>
      <c r="C5075" s="180">
        <v>97850</v>
      </c>
      <c r="D5075" s="180">
        <v>0</v>
      </c>
      <c r="E5075" s="180">
        <v>7775</v>
      </c>
      <c r="F5075" s="180"/>
      <c r="G5075" s="180"/>
      <c r="H5075" s="180"/>
    </row>
    <row r="5076" spans="1:8" x14ac:dyDescent="0.2">
      <c r="A5076" s="180" t="s">
        <v>108</v>
      </c>
      <c r="B5076" s="180" t="s">
        <v>409</v>
      </c>
      <c r="C5076" s="180"/>
      <c r="D5076" s="180"/>
      <c r="E5076" s="180"/>
      <c r="F5076" s="180"/>
      <c r="G5076" s="180"/>
      <c r="H5076" s="180"/>
    </row>
    <row r="5077" spans="1:8" x14ac:dyDescent="0.2">
      <c r="A5077" s="180" t="s">
        <v>108</v>
      </c>
      <c r="B5077" s="180" t="s">
        <v>378</v>
      </c>
      <c r="C5077" s="180">
        <v>0</v>
      </c>
      <c r="D5077" s="180"/>
      <c r="E5077" s="180">
        <v>0</v>
      </c>
      <c r="F5077" s="180"/>
      <c r="G5077" s="180"/>
      <c r="H5077" s="180"/>
    </row>
    <row r="5078" spans="1:8" x14ac:dyDescent="0.2">
      <c r="A5078" s="180" t="s">
        <v>108</v>
      </c>
      <c r="B5078" s="180" t="s">
        <v>360</v>
      </c>
      <c r="C5078" s="180"/>
      <c r="D5078" s="180"/>
      <c r="E5078" s="180">
        <v>0</v>
      </c>
      <c r="F5078" s="180"/>
      <c r="G5078" s="180"/>
      <c r="H5078" s="180"/>
    </row>
    <row r="5079" spans="1:8" x14ac:dyDescent="0.2">
      <c r="A5079" s="180" t="s">
        <v>108</v>
      </c>
      <c r="B5079" s="180" t="s">
        <v>379</v>
      </c>
      <c r="C5079" s="180"/>
      <c r="D5079" s="180"/>
      <c r="E5079" s="180"/>
      <c r="F5079" s="180"/>
      <c r="G5079" s="180"/>
      <c r="H5079" s="180"/>
    </row>
    <row r="5080" spans="1:8" x14ac:dyDescent="0.2">
      <c r="A5080" s="180" t="s">
        <v>108</v>
      </c>
      <c r="B5080" s="180" t="s">
        <v>362</v>
      </c>
      <c r="C5080" s="180">
        <v>99365</v>
      </c>
      <c r="D5080" s="180"/>
      <c r="E5080" s="180"/>
      <c r="F5080" s="180"/>
      <c r="G5080" s="180"/>
      <c r="H5080" s="180"/>
    </row>
    <row r="5081" spans="1:8" x14ac:dyDescent="0.2">
      <c r="A5081" s="180" t="s">
        <v>108</v>
      </c>
      <c r="B5081" s="180" t="s">
        <v>365</v>
      </c>
      <c r="C5081" s="180">
        <v>3305400</v>
      </c>
      <c r="D5081" s="180">
        <v>82400</v>
      </c>
      <c r="E5081" s="180">
        <v>73075</v>
      </c>
      <c r="F5081" s="180">
        <v>0</v>
      </c>
      <c r="G5081" s="180">
        <v>0</v>
      </c>
      <c r="H5081" s="180">
        <v>0</v>
      </c>
    </row>
    <row r="5082" spans="1:8" x14ac:dyDescent="0.2">
      <c r="A5082" s="180" t="s">
        <v>108</v>
      </c>
      <c r="B5082" s="180" t="s">
        <v>447</v>
      </c>
      <c r="C5082" s="180">
        <v>0</v>
      </c>
      <c r="D5082" s="180">
        <v>0</v>
      </c>
      <c r="E5082" s="180">
        <v>0</v>
      </c>
      <c r="F5082" s="180"/>
      <c r="G5082" s="180"/>
      <c r="H5082" s="180"/>
    </row>
    <row r="5083" spans="1:8" x14ac:dyDescent="0.2">
      <c r="A5083" s="180" t="s">
        <v>108</v>
      </c>
      <c r="B5083" s="180" t="s">
        <v>366</v>
      </c>
      <c r="C5083" s="180">
        <v>3305400</v>
      </c>
      <c r="D5083" s="180">
        <v>82400</v>
      </c>
      <c r="E5083" s="180">
        <v>73075</v>
      </c>
      <c r="F5083" s="180">
        <v>0</v>
      </c>
      <c r="G5083" s="180">
        <v>0</v>
      </c>
      <c r="H5083" s="180">
        <v>0</v>
      </c>
    </row>
    <row r="5084" spans="1:8" x14ac:dyDescent="0.2">
      <c r="A5084" s="180" t="s">
        <v>108</v>
      </c>
      <c r="B5084" s="180" t="s">
        <v>367</v>
      </c>
      <c r="C5084" s="180">
        <v>63631.700000001118</v>
      </c>
      <c r="D5084" s="180">
        <v>46945.760000000009</v>
      </c>
      <c r="E5084" s="180">
        <v>273749.27</v>
      </c>
      <c r="F5084" s="180">
        <v>0</v>
      </c>
      <c r="G5084" s="180">
        <v>0</v>
      </c>
      <c r="H5084" s="180">
        <v>0</v>
      </c>
    </row>
    <row r="5085" spans="1:8" x14ac:dyDescent="0.2">
      <c r="A5085" s="180" t="s">
        <v>108</v>
      </c>
      <c r="B5085" s="180" t="s">
        <v>368</v>
      </c>
      <c r="C5085" s="180">
        <v>3369031.7000000011</v>
      </c>
      <c r="D5085" s="180">
        <v>129345.76</v>
      </c>
      <c r="E5085" s="180">
        <v>346824.27</v>
      </c>
      <c r="F5085" s="180">
        <v>0</v>
      </c>
      <c r="G5085" s="180">
        <v>0</v>
      </c>
      <c r="H5085" s="180">
        <v>0</v>
      </c>
    </row>
    <row r="5086" spans="1:8" x14ac:dyDescent="0.2">
      <c r="A5086" s="180" t="s">
        <v>109</v>
      </c>
      <c r="B5086" s="180" t="s">
        <v>333</v>
      </c>
      <c r="C5086" s="180">
        <v>4526031</v>
      </c>
      <c r="D5086" s="180"/>
      <c r="E5086" s="180">
        <v>494078</v>
      </c>
      <c r="F5086" s="180">
        <v>0</v>
      </c>
      <c r="G5086" s="180">
        <v>0</v>
      </c>
      <c r="H5086" s="180">
        <v>0</v>
      </c>
    </row>
    <row r="5087" spans="1:8" x14ac:dyDescent="0.2">
      <c r="A5087" s="180" t="s">
        <v>109</v>
      </c>
      <c r="B5087" s="180" t="s">
        <v>334</v>
      </c>
      <c r="C5087" s="180">
        <v>54247</v>
      </c>
      <c r="D5087" s="180"/>
      <c r="E5087" s="180">
        <v>5922</v>
      </c>
      <c r="F5087" s="180">
        <v>0</v>
      </c>
      <c r="G5087" s="180">
        <v>0</v>
      </c>
      <c r="H5087" s="180">
        <v>0</v>
      </c>
    </row>
    <row r="5088" spans="1:8" x14ac:dyDescent="0.2">
      <c r="A5088" s="180" t="s">
        <v>109</v>
      </c>
      <c r="B5088" s="180" t="s">
        <v>335</v>
      </c>
      <c r="C5088" s="180">
        <v>612549</v>
      </c>
      <c r="D5088" s="180"/>
      <c r="E5088" s="180"/>
      <c r="F5088" s="180"/>
      <c r="G5088" s="180"/>
      <c r="H5088" s="180"/>
    </row>
    <row r="5089" spans="1:8" x14ac:dyDescent="0.2">
      <c r="A5089" s="180" t="s">
        <v>109</v>
      </c>
      <c r="B5089" s="180" t="s">
        <v>336</v>
      </c>
      <c r="C5089" s="180">
        <v>410000</v>
      </c>
      <c r="D5089" s="180"/>
      <c r="E5089" s="180"/>
      <c r="F5089" s="180"/>
      <c r="G5089" s="180"/>
      <c r="H5089" s="180"/>
    </row>
    <row r="5090" spans="1:8" x14ac:dyDescent="0.2">
      <c r="A5090" s="180" t="s">
        <v>109</v>
      </c>
      <c r="B5090" s="180" t="s">
        <v>337</v>
      </c>
      <c r="C5090" s="180">
        <v>100000</v>
      </c>
      <c r="D5090" s="180">
        <v>5000</v>
      </c>
      <c r="E5090" s="180">
        <v>9500</v>
      </c>
      <c r="F5090" s="180"/>
      <c r="G5090" s="180"/>
      <c r="H5090" s="180"/>
    </row>
    <row r="5091" spans="1:8" x14ac:dyDescent="0.2">
      <c r="A5091" s="180" t="s">
        <v>109</v>
      </c>
      <c r="B5091" s="180" t="s">
        <v>338</v>
      </c>
      <c r="C5091" s="180"/>
      <c r="D5091" s="180"/>
      <c r="E5091" s="180"/>
      <c r="F5091" s="180"/>
      <c r="G5091" s="180"/>
      <c r="H5091" s="180"/>
    </row>
    <row r="5092" spans="1:8" x14ac:dyDescent="0.2">
      <c r="A5092" s="180" t="s">
        <v>109</v>
      </c>
      <c r="B5092" s="180" t="s">
        <v>339</v>
      </c>
      <c r="C5092" s="180">
        <v>36000</v>
      </c>
      <c r="D5092" s="180">
        <v>371000</v>
      </c>
      <c r="E5092" s="180"/>
      <c r="F5092" s="180"/>
      <c r="G5092" s="180"/>
      <c r="H5092" s="180"/>
    </row>
    <row r="5093" spans="1:8" x14ac:dyDescent="0.2">
      <c r="A5093" s="180" t="s">
        <v>109</v>
      </c>
      <c r="B5093" s="180" t="s">
        <v>340</v>
      </c>
      <c r="C5093" s="180">
        <v>206000</v>
      </c>
      <c r="D5093" s="180">
        <v>50000</v>
      </c>
      <c r="E5093" s="180"/>
      <c r="F5093" s="180"/>
      <c r="G5093" s="180"/>
      <c r="H5093" s="180"/>
    </row>
    <row r="5094" spans="1:8" x14ac:dyDescent="0.2">
      <c r="A5094" s="180" t="s">
        <v>109</v>
      </c>
      <c r="B5094" s="180" t="s">
        <v>341</v>
      </c>
      <c r="C5094" s="180"/>
      <c r="D5094" s="180"/>
      <c r="E5094" s="180"/>
      <c r="F5094" s="180"/>
      <c r="G5094" s="180"/>
      <c r="H5094" s="180"/>
    </row>
    <row r="5095" spans="1:8" x14ac:dyDescent="0.2">
      <c r="A5095" s="180" t="s">
        <v>109</v>
      </c>
      <c r="B5095" s="180" t="s">
        <v>342</v>
      </c>
      <c r="C5095" s="180">
        <v>8789864</v>
      </c>
      <c r="D5095" s="180"/>
      <c r="E5095" s="180"/>
      <c r="F5095" s="180"/>
      <c r="G5095" s="180"/>
      <c r="H5095" s="180"/>
    </row>
    <row r="5096" spans="1:8" x14ac:dyDescent="0.2">
      <c r="A5096" s="180" t="s">
        <v>109</v>
      </c>
      <c r="B5096" s="180" t="s">
        <v>343</v>
      </c>
      <c r="C5096" s="180">
        <v>42964</v>
      </c>
      <c r="D5096" s="180"/>
      <c r="E5096" s="180"/>
      <c r="F5096" s="180"/>
      <c r="G5096" s="180"/>
      <c r="H5096" s="180"/>
    </row>
    <row r="5097" spans="1:8" x14ac:dyDescent="0.2">
      <c r="A5097" s="180" t="s">
        <v>109</v>
      </c>
      <c r="B5097" s="180" t="s">
        <v>344</v>
      </c>
      <c r="C5097" s="180">
        <v>47000</v>
      </c>
      <c r="D5097" s="180"/>
      <c r="E5097" s="180"/>
      <c r="F5097" s="180"/>
      <c r="G5097" s="180"/>
      <c r="H5097" s="180"/>
    </row>
    <row r="5098" spans="1:8" x14ac:dyDescent="0.2">
      <c r="A5098" s="180" t="s">
        <v>109</v>
      </c>
      <c r="B5098" s="180" t="s">
        <v>475</v>
      </c>
      <c r="C5098" s="180">
        <v>95382</v>
      </c>
      <c r="D5098" s="180"/>
      <c r="E5098" s="180">
        <v>10415</v>
      </c>
      <c r="F5098" s="180">
        <v>0</v>
      </c>
      <c r="G5098" s="180">
        <v>0</v>
      </c>
      <c r="H5098" s="180">
        <v>0</v>
      </c>
    </row>
    <row r="5099" spans="1:8" x14ac:dyDescent="0.2">
      <c r="A5099" s="180" t="s">
        <v>109</v>
      </c>
      <c r="B5099" s="180" t="s">
        <v>332</v>
      </c>
      <c r="C5099" s="180">
        <v>330000</v>
      </c>
      <c r="D5099" s="180"/>
      <c r="E5099" s="180"/>
      <c r="F5099" s="180"/>
      <c r="G5099" s="180"/>
      <c r="H5099" s="180"/>
    </row>
    <row r="5100" spans="1:8" x14ac:dyDescent="0.2">
      <c r="A5100" s="180" t="s">
        <v>109</v>
      </c>
      <c r="B5100" s="180" t="s">
        <v>407</v>
      </c>
      <c r="C5100" s="180">
        <v>186000</v>
      </c>
      <c r="D5100" s="180"/>
      <c r="E5100" s="180"/>
      <c r="F5100" s="180"/>
      <c r="G5100" s="180"/>
      <c r="H5100" s="180"/>
    </row>
    <row r="5101" spans="1:8" x14ac:dyDescent="0.2">
      <c r="A5101" s="180" t="s">
        <v>109</v>
      </c>
      <c r="B5101" s="180" t="s">
        <v>345</v>
      </c>
      <c r="C5101" s="180">
        <v>15436037</v>
      </c>
      <c r="D5101" s="180">
        <v>426000</v>
      </c>
      <c r="E5101" s="180">
        <v>519915</v>
      </c>
      <c r="F5101" s="180">
        <v>0</v>
      </c>
      <c r="G5101" s="180">
        <v>0</v>
      </c>
      <c r="H5101" s="180">
        <v>0</v>
      </c>
    </row>
    <row r="5102" spans="1:8" x14ac:dyDescent="0.2">
      <c r="A5102" s="180" t="s">
        <v>109</v>
      </c>
      <c r="B5102" s="180" t="s">
        <v>346</v>
      </c>
      <c r="C5102" s="180"/>
      <c r="D5102" s="180"/>
      <c r="E5102" s="180"/>
      <c r="F5102" s="180"/>
      <c r="G5102" s="180"/>
      <c r="H5102" s="180"/>
    </row>
    <row r="5103" spans="1:8" x14ac:dyDescent="0.2">
      <c r="A5103" s="180" t="s">
        <v>109</v>
      </c>
      <c r="B5103" s="180" t="s">
        <v>446</v>
      </c>
      <c r="C5103" s="180"/>
      <c r="D5103" s="180"/>
      <c r="E5103" s="180"/>
      <c r="F5103" s="180"/>
      <c r="G5103" s="180"/>
      <c r="H5103" s="180"/>
    </row>
    <row r="5104" spans="1:8" x14ac:dyDescent="0.2">
      <c r="A5104" s="180" t="s">
        <v>109</v>
      </c>
      <c r="B5104" s="180" t="s">
        <v>347</v>
      </c>
      <c r="C5104" s="180">
        <v>10000</v>
      </c>
      <c r="D5104" s="180"/>
      <c r="E5104" s="180"/>
      <c r="F5104" s="180"/>
      <c r="G5104" s="180"/>
      <c r="H5104" s="180"/>
    </row>
    <row r="5105" spans="1:8" x14ac:dyDescent="0.2">
      <c r="A5105" s="180" t="s">
        <v>109</v>
      </c>
      <c r="B5105" s="180" t="s">
        <v>348</v>
      </c>
      <c r="C5105" s="180">
        <v>15446037</v>
      </c>
      <c r="D5105" s="180">
        <v>426000</v>
      </c>
      <c r="E5105" s="180">
        <v>519915</v>
      </c>
      <c r="F5105" s="180">
        <v>0</v>
      </c>
      <c r="G5105" s="180">
        <v>0</v>
      </c>
      <c r="H5105" s="180">
        <v>0</v>
      </c>
    </row>
    <row r="5106" spans="1:8" x14ac:dyDescent="0.2">
      <c r="A5106" s="180" t="s">
        <v>109</v>
      </c>
      <c r="B5106" s="180" t="s">
        <v>349</v>
      </c>
      <c r="C5106" s="180">
        <v>2890906.6099999957</v>
      </c>
      <c r="D5106" s="180">
        <v>224446.28000000003</v>
      </c>
      <c r="E5106" s="180">
        <v>778688.59999999986</v>
      </c>
      <c r="F5106" s="180">
        <v>0</v>
      </c>
      <c r="G5106" s="180">
        <v>0</v>
      </c>
      <c r="H5106" s="180">
        <v>0</v>
      </c>
    </row>
    <row r="5107" spans="1:8" x14ac:dyDescent="0.2">
      <c r="A5107" s="180" t="s">
        <v>109</v>
      </c>
      <c r="B5107" s="180" t="s">
        <v>350</v>
      </c>
      <c r="C5107" s="180">
        <v>18336943.609999996</v>
      </c>
      <c r="D5107" s="180">
        <v>650446.28</v>
      </c>
      <c r="E5107" s="180">
        <v>1298603.6000000001</v>
      </c>
      <c r="F5107" s="180">
        <v>0</v>
      </c>
      <c r="G5107" s="180">
        <v>0</v>
      </c>
      <c r="H5107" s="180">
        <v>0</v>
      </c>
    </row>
    <row r="5108" spans="1:8" x14ac:dyDescent="0.2">
      <c r="A5108" s="180" t="s">
        <v>109</v>
      </c>
      <c r="B5108" s="180" t="s">
        <v>376</v>
      </c>
      <c r="C5108" s="180"/>
      <c r="D5108" s="180"/>
      <c r="E5108" s="180"/>
      <c r="F5108" s="180"/>
      <c r="G5108" s="180"/>
      <c r="H5108" s="180"/>
    </row>
    <row r="5109" spans="1:8" x14ac:dyDescent="0.2">
      <c r="A5109" s="180" t="s">
        <v>109</v>
      </c>
      <c r="B5109" s="180" t="s">
        <v>377</v>
      </c>
      <c r="C5109" s="180">
        <v>11000000</v>
      </c>
      <c r="D5109" s="180">
        <v>400000</v>
      </c>
      <c r="E5109" s="180">
        <v>135610</v>
      </c>
      <c r="F5109" s="180"/>
      <c r="G5109" s="180"/>
      <c r="H5109" s="180"/>
    </row>
    <row r="5110" spans="1:8" x14ac:dyDescent="0.2">
      <c r="A5110" s="180" t="s">
        <v>109</v>
      </c>
      <c r="B5110" s="180" t="s">
        <v>352</v>
      </c>
      <c r="C5110" s="180">
        <v>427000</v>
      </c>
      <c r="D5110" s="180"/>
      <c r="E5110" s="180">
        <v>28534</v>
      </c>
      <c r="F5110" s="180"/>
      <c r="G5110" s="180"/>
      <c r="H5110" s="180"/>
    </row>
    <row r="5111" spans="1:8" x14ac:dyDescent="0.2">
      <c r="A5111" s="180" t="s">
        <v>109</v>
      </c>
      <c r="B5111" s="180" t="s">
        <v>353</v>
      </c>
      <c r="C5111" s="180">
        <v>760000</v>
      </c>
      <c r="D5111" s="180"/>
      <c r="E5111" s="180"/>
      <c r="F5111" s="180"/>
      <c r="G5111" s="180"/>
      <c r="H5111" s="180"/>
    </row>
    <row r="5112" spans="1:8" x14ac:dyDescent="0.2">
      <c r="A5112" s="180" t="s">
        <v>109</v>
      </c>
      <c r="B5112" s="180" t="s">
        <v>354</v>
      </c>
      <c r="C5112" s="180">
        <v>280000</v>
      </c>
      <c r="D5112" s="180"/>
      <c r="E5112" s="180">
        <v>196536</v>
      </c>
      <c r="F5112" s="180"/>
      <c r="G5112" s="180"/>
      <c r="H5112" s="180"/>
    </row>
    <row r="5113" spans="1:8" x14ac:dyDescent="0.2">
      <c r="A5113" s="180" t="s">
        <v>109</v>
      </c>
      <c r="B5113" s="180" t="s">
        <v>408</v>
      </c>
      <c r="C5113" s="180">
        <v>810000</v>
      </c>
      <c r="D5113" s="180"/>
      <c r="E5113" s="180"/>
      <c r="F5113" s="180"/>
      <c r="G5113" s="180"/>
      <c r="H5113" s="180"/>
    </row>
    <row r="5114" spans="1:8" x14ac:dyDescent="0.2">
      <c r="A5114" s="180" t="s">
        <v>109</v>
      </c>
      <c r="B5114" s="180" t="s">
        <v>423</v>
      </c>
      <c r="C5114" s="180">
        <v>410000</v>
      </c>
      <c r="D5114" s="180"/>
      <c r="E5114" s="180"/>
      <c r="F5114" s="180"/>
      <c r="G5114" s="180"/>
      <c r="H5114" s="180"/>
    </row>
    <row r="5115" spans="1:8" x14ac:dyDescent="0.2">
      <c r="A5115" s="180" t="s">
        <v>109</v>
      </c>
      <c r="B5115" s="180" t="s">
        <v>355</v>
      </c>
      <c r="C5115" s="180">
        <v>1220000</v>
      </c>
      <c r="D5115" s="180"/>
      <c r="E5115" s="180">
        <v>95000</v>
      </c>
      <c r="F5115" s="180"/>
      <c r="G5115" s="180"/>
      <c r="H5115" s="180"/>
    </row>
    <row r="5116" spans="1:8" x14ac:dyDescent="0.2">
      <c r="A5116" s="180" t="s">
        <v>109</v>
      </c>
      <c r="B5116" s="180" t="s">
        <v>356</v>
      </c>
      <c r="C5116" s="180">
        <v>330000</v>
      </c>
      <c r="D5116" s="180"/>
      <c r="E5116" s="180">
        <v>29000</v>
      </c>
      <c r="F5116" s="180"/>
      <c r="G5116" s="180"/>
      <c r="H5116" s="180"/>
    </row>
    <row r="5117" spans="1:8" x14ac:dyDescent="0.2">
      <c r="A5117" s="180" t="s">
        <v>109</v>
      </c>
      <c r="B5117" s="180" t="s">
        <v>409</v>
      </c>
      <c r="C5117" s="180"/>
      <c r="D5117" s="180"/>
      <c r="E5117" s="180"/>
      <c r="F5117" s="180"/>
      <c r="G5117" s="180"/>
      <c r="H5117" s="180"/>
    </row>
    <row r="5118" spans="1:8" x14ac:dyDescent="0.2">
      <c r="A5118" s="180" t="s">
        <v>109</v>
      </c>
      <c r="B5118" s="180" t="s">
        <v>378</v>
      </c>
      <c r="C5118" s="180"/>
      <c r="D5118" s="180"/>
      <c r="E5118" s="180"/>
      <c r="F5118" s="180"/>
      <c r="G5118" s="180"/>
      <c r="H5118" s="180"/>
    </row>
    <row r="5119" spans="1:8" x14ac:dyDescent="0.2">
      <c r="A5119" s="180" t="s">
        <v>109</v>
      </c>
      <c r="B5119" s="180" t="s">
        <v>360</v>
      </c>
      <c r="C5119" s="180"/>
      <c r="D5119" s="180"/>
      <c r="E5119" s="180"/>
      <c r="F5119" s="180"/>
      <c r="G5119" s="180"/>
      <c r="H5119" s="180"/>
    </row>
    <row r="5120" spans="1:8" x14ac:dyDescent="0.2">
      <c r="A5120" s="180" t="s">
        <v>109</v>
      </c>
      <c r="B5120" s="180" t="s">
        <v>379</v>
      </c>
      <c r="C5120" s="180"/>
      <c r="D5120" s="180"/>
      <c r="E5120" s="180"/>
      <c r="F5120" s="180"/>
      <c r="G5120" s="180"/>
      <c r="H5120" s="180"/>
    </row>
    <row r="5121" spans="1:8" x14ac:dyDescent="0.2">
      <c r="A5121" s="180" t="s">
        <v>109</v>
      </c>
      <c r="B5121" s="180" t="s">
        <v>362</v>
      </c>
      <c r="C5121" s="180">
        <v>650953</v>
      </c>
      <c r="D5121" s="180"/>
      <c r="E5121" s="180"/>
      <c r="F5121" s="180"/>
      <c r="G5121" s="180"/>
      <c r="H5121" s="180"/>
    </row>
    <row r="5122" spans="1:8" x14ac:dyDescent="0.2">
      <c r="A5122" s="180" t="s">
        <v>109</v>
      </c>
      <c r="B5122" s="180" t="s">
        <v>365</v>
      </c>
      <c r="C5122" s="180">
        <v>15887953</v>
      </c>
      <c r="D5122" s="180">
        <v>400000</v>
      </c>
      <c r="E5122" s="180">
        <v>484680</v>
      </c>
      <c r="F5122" s="180">
        <v>0</v>
      </c>
      <c r="G5122" s="180">
        <v>0</v>
      </c>
      <c r="H5122" s="180">
        <v>0</v>
      </c>
    </row>
    <row r="5123" spans="1:8" x14ac:dyDescent="0.2">
      <c r="A5123" s="180" t="s">
        <v>109</v>
      </c>
      <c r="B5123" s="180" t="s">
        <v>447</v>
      </c>
      <c r="C5123" s="180"/>
      <c r="D5123" s="180"/>
      <c r="E5123" s="180"/>
      <c r="F5123" s="180"/>
      <c r="G5123" s="180"/>
      <c r="H5123" s="180"/>
    </row>
    <row r="5124" spans="1:8" x14ac:dyDescent="0.2">
      <c r="A5124" s="180" t="s">
        <v>109</v>
      </c>
      <c r="B5124" s="180" t="s">
        <v>366</v>
      </c>
      <c r="C5124" s="180">
        <v>15887953</v>
      </c>
      <c r="D5124" s="180">
        <v>400000</v>
      </c>
      <c r="E5124" s="180">
        <v>484680</v>
      </c>
      <c r="F5124" s="180">
        <v>0</v>
      </c>
      <c r="G5124" s="180">
        <v>0</v>
      </c>
      <c r="H5124" s="180">
        <v>0</v>
      </c>
    </row>
    <row r="5125" spans="1:8" x14ac:dyDescent="0.2">
      <c r="A5125" s="180" t="s">
        <v>109</v>
      </c>
      <c r="B5125" s="180" t="s">
        <v>367</v>
      </c>
      <c r="C5125" s="180">
        <v>2448990.6099999957</v>
      </c>
      <c r="D5125" s="180">
        <v>250446.28000000003</v>
      </c>
      <c r="E5125" s="180">
        <v>813923.59999999986</v>
      </c>
      <c r="F5125" s="180">
        <v>0</v>
      </c>
      <c r="G5125" s="180">
        <v>0</v>
      </c>
      <c r="H5125" s="180">
        <v>0</v>
      </c>
    </row>
    <row r="5126" spans="1:8" x14ac:dyDescent="0.2">
      <c r="A5126" s="180" t="s">
        <v>109</v>
      </c>
      <c r="B5126" s="180" t="s">
        <v>368</v>
      </c>
      <c r="C5126" s="180">
        <v>18336943.609999996</v>
      </c>
      <c r="D5126" s="180">
        <v>650446.28</v>
      </c>
      <c r="E5126" s="180">
        <v>1298603.6000000001</v>
      </c>
      <c r="F5126" s="180">
        <v>0</v>
      </c>
      <c r="G5126" s="180">
        <v>0</v>
      </c>
      <c r="H5126" s="180">
        <v>0</v>
      </c>
    </row>
    <row r="5127" spans="1:8" x14ac:dyDescent="0.2">
      <c r="A5127" s="180" t="s">
        <v>110</v>
      </c>
      <c r="B5127" s="180" t="s">
        <v>333</v>
      </c>
      <c r="C5127" s="180">
        <v>1884763</v>
      </c>
      <c r="D5127" s="180"/>
      <c r="E5127" s="180">
        <v>282395</v>
      </c>
      <c r="F5127" s="180">
        <v>0</v>
      </c>
      <c r="G5127" s="180">
        <v>0</v>
      </c>
      <c r="H5127" s="180">
        <v>0</v>
      </c>
    </row>
    <row r="5128" spans="1:8" x14ac:dyDescent="0.2">
      <c r="A5128" s="180" t="s">
        <v>110</v>
      </c>
      <c r="B5128" s="180" t="s">
        <v>334</v>
      </c>
      <c r="C5128" s="180">
        <v>50702</v>
      </c>
      <c r="D5128" s="180"/>
      <c r="E5128" s="180">
        <v>7605</v>
      </c>
      <c r="F5128" s="180">
        <v>0</v>
      </c>
      <c r="G5128" s="180">
        <v>0</v>
      </c>
      <c r="H5128" s="180">
        <v>0</v>
      </c>
    </row>
    <row r="5129" spans="1:8" x14ac:dyDescent="0.2">
      <c r="A5129" s="180" t="s">
        <v>110</v>
      </c>
      <c r="B5129" s="180" t="s">
        <v>335</v>
      </c>
      <c r="C5129" s="180">
        <v>185477</v>
      </c>
      <c r="D5129" s="180"/>
      <c r="E5129" s="180"/>
      <c r="F5129" s="180"/>
      <c r="G5129" s="180"/>
      <c r="H5129" s="180"/>
    </row>
    <row r="5130" spans="1:8" x14ac:dyDescent="0.2">
      <c r="A5130" s="180" t="s">
        <v>110</v>
      </c>
      <c r="B5130" s="180" t="s">
        <v>336</v>
      </c>
      <c r="C5130" s="180">
        <v>142201</v>
      </c>
      <c r="D5130" s="180">
        <v>0</v>
      </c>
      <c r="E5130" s="180"/>
      <c r="F5130" s="180"/>
      <c r="G5130" s="180"/>
      <c r="H5130" s="180"/>
    </row>
    <row r="5131" spans="1:8" x14ac:dyDescent="0.2">
      <c r="A5131" s="180" t="s">
        <v>110</v>
      </c>
      <c r="B5131" s="180" t="s">
        <v>337</v>
      </c>
      <c r="C5131" s="180">
        <v>10090</v>
      </c>
      <c r="D5131" s="180">
        <v>91</v>
      </c>
      <c r="E5131" s="180">
        <v>2502</v>
      </c>
      <c r="F5131" s="180">
        <v>0</v>
      </c>
      <c r="G5131" s="180">
        <v>0</v>
      </c>
      <c r="H5131" s="180">
        <v>0</v>
      </c>
    </row>
    <row r="5132" spans="1:8" x14ac:dyDescent="0.2">
      <c r="A5132" s="180" t="s">
        <v>110</v>
      </c>
      <c r="B5132" s="180" t="s">
        <v>338</v>
      </c>
      <c r="C5132" s="180"/>
      <c r="D5132" s="180"/>
      <c r="E5132" s="180"/>
      <c r="F5132" s="180"/>
      <c r="G5132" s="180"/>
      <c r="H5132" s="180"/>
    </row>
    <row r="5133" spans="1:8" x14ac:dyDescent="0.2">
      <c r="A5133" s="180" t="s">
        <v>110</v>
      </c>
      <c r="B5133" s="180" t="s">
        <v>339</v>
      </c>
      <c r="C5133" s="180">
        <v>11720</v>
      </c>
      <c r="D5133" s="180">
        <v>114572</v>
      </c>
      <c r="E5133" s="180"/>
      <c r="F5133" s="180"/>
      <c r="G5133" s="180"/>
      <c r="H5133" s="180"/>
    </row>
    <row r="5134" spans="1:8" x14ac:dyDescent="0.2">
      <c r="A5134" s="180" t="s">
        <v>110</v>
      </c>
      <c r="B5134" s="180" t="s">
        <v>340</v>
      </c>
      <c r="C5134" s="180">
        <v>178917</v>
      </c>
      <c r="D5134" s="180">
        <v>2853</v>
      </c>
      <c r="E5134" s="180">
        <v>4060</v>
      </c>
      <c r="F5134" s="180">
        <v>0</v>
      </c>
      <c r="G5134" s="180">
        <v>0</v>
      </c>
      <c r="H5134" s="180">
        <v>0</v>
      </c>
    </row>
    <row r="5135" spans="1:8" x14ac:dyDescent="0.2">
      <c r="A5135" s="180" t="s">
        <v>110</v>
      </c>
      <c r="B5135" s="180" t="s">
        <v>341</v>
      </c>
      <c r="C5135" s="180">
        <v>0</v>
      </c>
      <c r="D5135" s="180">
        <v>0</v>
      </c>
      <c r="E5135" s="180">
        <v>0</v>
      </c>
      <c r="F5135" s="180">
        <v>0</v>
      </c>
      <c r="G5135" s="180">
        <v>0</v>
      </c>
      <c r="H5135" s="180">
        <v>0</v>
      </c>
    </row>
    <row r="5136" spans="1:8" x14ac:dyDescent="0.2">
      <c r="A5136" s="180" t="s">
        <v>110</v>
      </c>
      <c r="B5136" s="180" t="s">
        <v>342</v>
      </c>
      <c r="C5136" s="180">
        <v>2589654</v>
      </c>
      <c r="D5136" s="180"/>
      <c r="E5136" s="180"/>
      <c r="F5136" s="180"/>
      <c r="G5136" s="180"/>
      <c r="H5136" s="180"/>
    </row>
    <row r="5137" spans="1:8" x14ac:dyDescent="0.2">
      <c r="A5137" s="180" t="s">
        <v>110</v>
      </c>
      <c r="B5137" s="180" t="s">
        <v>343</v>
      </c>
      <c r="C5137" s="180">
        <v>0</v>
      </c>
      <c r="D5137" s="180"/>
      <c r="E5137" s="180"/>
      <c r="F5137" s="180"/>
      <c r="G5137" s="180"/>
      <c r="H5137" s="180"/>
    </row>
    <row r="5138" spans="1:8" x14ac:dyDescent="0.2">
      <c r="A5138" s="180" t="s">
        <v>110</v>
      </c>
      <c r="B5138" s="180" t="s">
        <v>344</v>
      </c>
      <c r="C5138" s="180">
        <v>106607</v>
      </c>
      <c r="D5138" s="180"/>
      <c r="E5138" s="180">
        <v>0</v>
      </c>
      <c r="F5138" s="180">
        <v>0</v>
      </c>
      <c r="G5138" s="180">
        <v>0</v>
      </c>
      <c r="H5138" s="180">
        <v>0</v>
      </c>
    </row>
    <row r="5139" spans="1:8" x14ac:dyDescent="0.2">
      <c r="A5139" s="180" t="s">
        <v>110</v>
      </c>
      <c r="B5139" s="180" t="s">
        <v>475</v>
      </c>
      <c r="C5139" s="180">
        <v>20930</v>
      </c>
      <c r="D5139" s="180"/>
      <c r="E5139" s="180">
        <v>3140</v>
      </c>
      <c r="F5139" s="180">
        <v>0</v>
      </c>
      <c r="G5139" s="180">
        <v>0</v>
      </c>
      <c r="H5139" s="180">
        <v>0</v>
      </c>
    </row>
    <row r="5140" spans="1:8" x14ac:dyDescent="0.2">
      <c r="A5140" s="180" t="s">
        <v>110</v>
      </c>
      <c r="B5140" s="180" t="s">
        <v>332</v>
      </c>
      <c r="C5140" s="180">
        <v>69790</v>
      </c>
      <c r="D5140" s="180"/>
      <c r="E5140" s="180"/>
      <c r="F5140" s="180"/>
      <c r="G5140" s="180"/>
      <c r="H5140" s="180"/>
    </row>
    <row r="5141" spans="1:8" x14ac:dyDescent="0.2">
      <c r="A5141" s="180" t="s">
        <v>110</v>
      </c>
      <c r="B5141" s="180" t="s">
        <v>407</v>
      </c>
      <c r="C5141" s="180">
        <v>146109</v>
      </c>
      <c r="D5141" s="180"/>
      <c r="E5141" s="180">
        <v>0</v>
      </c>
      <c r="F5141" s="180">
        <v>0</v>
      </c>
      <c r="G5141" s="180">
        <v>0</v>
      </c>
      <c r="H5141" s="180">
        <v>0</v>
      </c>
    </row>
    <row r="5142" spans="1:8" x14ac:dyDescent="0.2">
      <c r="A5142" s="180" t="s">
        <v>110</v>
      </c>
      <c r="B5142" s="180" t="s">
        <v>345</v>
      </c>
      <c r="C5142" s="180">
        <v>5396960</v>
      </c>
      <c r="D5142" s="180">
        <v>117516</v>
      </c>
      <c r="E5142" s="180">
        <v>299702</v>
      </c>
      <c r="F5142" s="180">
        <v>0</v>
      </c>
      <c r="G5142" s="180">
        <v>0</v>
      </c>
      <c r="H5142" s="180">
        <v>0</v>
      </c>
    </row>
    <row r="5143" spans="1:8" x14ac:dyDescent="0.2">
      <c r="A5143" s="180" t="s">
        <v>110</v>
      </c>
      <c r="B5143" s="180" t="s">
        <v>346</v>
      </c>
      <c r="C5143" s="180">
        <v>0</v>
      </c>
      <c r="D5143" s="180"/>
      <c r="E5143" s="180"/>
      <c r="F5143" s="180"/>
      <c r="G5143" s="180"/>
      <c r="H5143" s="180"/>
    </row>
    <row r="5144" spans="1:8" x14ac:dyDescent="0.2">
      <c r="A5144" s="180" t="s">
        <v>110</v>
      </c>
      <c r="B5144" s="180" t="s">
        <v>446</v>
      </c>
      <c r="C5144" s="180">
        <v>4212</v>
      </c>
      <c r="D5144" s="180">
        <v>0</v>
      </c>
      <c r="E5144" s="180">
        <v>0</v>
      </c>
      <c r="F5144" s="180">
        <v>0</v>
      </c>
      <c r="G5144" s="180">
        <v>0</v>
      </c>
      <c r="H5144" s="180">
        <v>0</v>
      </c>
    </row>
    <row r="5145" spans="1:8" x14ac:dyDescent="0.2">
      <c r="A5145" s="180" t="s">
        <v>110</v>
      </c>
      <c r="B5145" s="180" t="s">
        <v>347</v>
      </c>
      <c r="C5145" s="180">
        <v>0</v>
      </c>
      <c r="D5145" s="180">
        <v>0</v>
      </c>
      <c r="E5145" s="180"/>
      <c r="F5145" s="180">
        <v>0</v>
      </c>
      <c r="G5145" s="180">
        <v>0</v>
      </c>
      <c r="H5145" s="180">
        <v>0</v>
      </c>
    </row>
    <row r="5146" spans="1:8" x14ac:dyDescent="0.2">
      <c r="A5146" s="180" t="s">
        <v>110</v>
      </c>
      <c r="B5146" s="180" t="s">
        <v>348</v>
      </c>
      <c r="C5146" s="180">
        <v>5401172</v>
      </c>
      <c r="D5146" s="180">
        <v>117516</v>
      </c>
      <c r="E5146" s="180">
        <v>299702</v>
      </c>
      <c r="F5146" s="180">
        <v>0</v>
      </c>
      <c r="G5146" s="180">
        <v>0</v>
      </c>
      <c r="H5146" s="180">
        <v>0</v>
      </c>
    </row>
    <row r="5147" spans="1:8" x14ac:dyDescent="0.2">
      <c r="A5147" s="180" t="s">
        <v>110</v>
      </c>
      <c r="B5147" s="180" t="s">
        <v>349</v>
      </c>
      <c r="C5147" s="180">
        <v>2175224.5599999987</v>
      </c>
      <c r="D5147" s="180">
        <v>33108.609999999986</v>
      </c>
      <c r="E5147" s="180">
        <v>393511.92999999993</v>
      </c>
      <c r="F5147" s="180">
        <v>0</v>
      </c>
      <c r="G5147" s="180">
        <v>0</v>
      </c>
      <c r="H5147" s="180">
        <v>0</v>
      </c>
    </row>
    <row r="5148" spans="1:8" x14ac:dyDescent="0.2">
      <c r="A5148" s="180" t="s">
        <v>110</v>
      </c>
      <c r="B5148" s="180" t="s">
        <v>350</v>
      </c>
      <c r="C5148" s="180">
        <v>7576396.5599999987</v>
      </c>
      <c r="D5148" s="180">
        <v>150624.60999999999</v>
      </c>
      <c r="E5148" s="180">
        <v>693213.92999999993</v>
      </c>
      <c r="F5148" s="180">
        <v>0</v>
      </c>
      <c r="G5148" s="180">
        <v>0</v>
      </c>
      <c r="H5148" s="180">
        <v>0</v>
      </c>
    </row>
    <row r="5149" spans="1:8" x14ac:dyDescent="0.2">
      <c r="A5149" s="180" t="s">
        <v>110</v>
      </c>
      <c r="B5149" s="180" t="s">
        <v>376</v>
      </c>
      <c r="C5149" s="180"/>
      <c r="D5149" s="180"/>
      <c r="E5149" s="180"/>
      <c r="F5149" s="180"/>
      <c r="G5149" s="180"/>
      <c r="H5149" s="180"/>
    </row>
    <row r="5150" spans="1:8" x14ac:dyDescent="0.2">
      <c r="A5150" s="180" t="s">
        <v>110</v>
      </c>
      <c r="B5150" s="180" t="s">
        <v>377</v>
      </c>
      <c r="C5150" s="180">
        <v>3789765</v>
      </c>
      <c r="D5150" s="180">
        <v>113943</v>
      </c>
      <c r="E5150" s="180">
        <v>0</v>
      </c>
      <c r="F5150" s="180">
        <v>0</v>
      </c>
      <c r="G5150" s="180">
        <v>0</v>
      </c>
      <c r="H5150" s="180">
        <v>0</v>
      </c>
    </row>
    <row r="5151" spans="1:8" x14ac:dyDescent="0.2">
      <c r="A5151" s="180" t="s">
        <v>110</v>
      </c>
      <c r="B5151" s="180" t="s">
        <v>352</v>
      </c>
      <c r="C5151" s="180">
        <v>84703</v>
      </c>
      <c r="D5151" s="180">
        <v>0</v>
      </c>
      <c r="E5151" s="180">
        <v>0</v>
      </c>
      <c r="F5151" s="180">
        <v>0</v>
      </c>
      <c r="G5151" s="180">
        <v>0</v>
      </c>
      <c r="H5151" s="180">
        <v>0</v>
      </c>
    </row>
    <row r="5152" spans="1:8" x14ac:dyDescent="0.2">
      <c r="A5152" s="180" t="s">
        <v>110</v>
      </c>
      <c r="B5152" s="180" t="s">
        <v>353</v>
      </c>
      <c r="C5152" s="180">
        <v>103347</v>
      </c>
      <c r="D5152" s="180">
        <v>0</v>
      </c>
      <c r="E5152" s="180">
        <v>0</v>
      </c>
      <c r="F5152" s="180">
        <v>0</v>
      </c>
      <c r="G5152" s="180">
        <v>0</v>
      </c>
      <c r="H5152" s="180">
        <v>0</v>
      </c>
    </row>
    <row r="5153" spans="1:8" x14ac:dyDescent="0.2">
      <c r="A5153" s="180" t="s">
        <v>110</v>
      </c>
      <c r="B5153" s="180" t="s">
        <v>354</v>
      </c>
      <c r="C5153" s="180">
        <v>247614</v>
      </c>
      <c r="D5153" s="180">
        <v>0</v>
      </c>
      <c r="E5153" s="180">
        <v>0</v>
      </c>
      <c r="F5153" s="180">
        <v>0</v>
      </c>
      <c r="G5153" s="180">
        <v>0</v>
      </c>
      <c r="H5153" s="180">
        <v>0</v>
      </c>
    </row>
    <row r="5154" spans="1:8" x14ac:dyDescent="0.2">
      <c r="A5154" s="180" t="s">
        <v>110</v>
      </c>
      <c r="B5154" s="180" t="s">
        <v>408</v>
      </c>
      <c r="C5154" s="180">
        <v>283512</v>
      </c>
      <c r="D5154" s="180">
        <v>0</v>
      </c>
      <c r="E5154" s="180">
        <v>0</v>
      </c>
      <c r="F5154" s="180">
        <v>0</v>
      </c>
      <c r="G5154" s="180">
        <v>0</v>
      </c>
      <c r="H5154" s="180">
        <v>0</v>
      </c>
    </row>
    <row r="5155" spans="1:8" x14ac:dyDescent="0.2">
      <c r="A5155" s="180" t="s">
        <v>110</v>
      </c>
      <c r="B5155" s="180" t="s">
        <v>423</v>
      </c>
      <c r="C5155" s="180">
        <v>143669</v>
      </c>
      <c r="D5155" s="180">
        <v>0</v>
      </c>
      <c r="E5155" s="180">
        <v>0</v>
      </c>
      <c r="F5155" s="180">
        <v>0</v>
      </c>
      <c r="G5155" s="180">
        <v>0</v>
      </c>
      <c r="H5155" s="180">
        <v>0</v>
      </c>
    </row>
    <row r="5156" spans="1:8" x14ac:dyDescent="0.2">
      <c r="A5156" s="180" t="s">
        <v>110</v>
      </c>
      <c r="B5156" s="180" t="s">
        <v>355</v>
      </c>
      <c r="C5156" s="180">
        <v>408511</v>
      </c>
      <c r="D5156" s="180">
        <v>0</v>
      </c>
      <c r="E5156" s="180">
        <v>85960</v>
      </c>
      <c r="F5156" s="180">
        <v>0</v>
      </c>
      <c r="G5156" s="180">
        <v>0</v>
      </c>
      <c r="H5156" s="180">
        <v>0</v>
      </c>
    </row>
    <row r="5157" spans="1:8" x14ac:dyDescent="0.2">
      <c r="A5157" s="180" t="s">
        <v>110</v>
      </c>
      <c r="B5157" s="180" t="s">
        <v>356</v>
      </c>
      <c r="C5157" s="180">
        <v>212224</v>
      </c>
      <c r="D5157" s="180">
        <v>0</v>
      </c>
      <c r="E5157" s="180">
        <v>24054</v>
      </c>
      <c r="F5157" s="180">
        <v>0</v>
      </c>
      <c r="G5157" s="180"/>
      <c r="H5157" s="180">
        <v>0</v>
      </c>
    </row>
    <row r="5158" spans="1:8" x14ac:dyDescent="0.2">
      <c r="A5158" s="180" t="s">
        <v>110</v>
      </c>
      <c r="B5158" s="180" t="s">
        <v>409</v>
      </c>
      <c r="C5158" s="180"/>
      <c r="D5158" s="180"/>
      <c r="E5158" s="180"/>
      <c r="F5158" s="180"/>
      <c r="G5158" s="180"/>
      <c r="H5158" s="180">
        <v>0</v>
      </c>
    </row>
    <row r="5159" spans="1:8" x14ac:dyDescent="0.2">
      <c r="A5159" s="180" t="s">
        <v>110</v>
      </c>
      <c r="B5159" s="180" t="s">
        <v>378</v>
      </c>
      <c r="C5159" s="180">
        <v>0</v>
      </c>
      <c r="D5159" s="180"/>
      <c r="E5159" s="180">
        <v>0</v>
      </c>
      <c r="F5159" s="180">
        <v>0</v>
      </c>
      <c r="G5159" s="180">
        <v>0</v>
      </c>
      <c r="H5159" s="180">
        <v>0</v>
      </c>
    </row>
    <row r="5160" spans="1:8" x14ac:dyDescent="0.2">
      <c r="A5160" s="180" t="s">
        <v>110</v>
      </c>
      <c r="B5160" s="180" t="s">
        <v>360</v>
      </c>
      <c r="C5160" s="180"/>
      <c r="D5160" s="180"/>
      <c r="E5160" s="180">
        <v>0</v>
      </c>
      <c r="F5160" s="180">
        <v>0</v>
      </c>
      <c r="G5160" s="180"/>
      <c r="H5160" s="180">
        <v>0</v>
      </c>
    </row>
    <row r="5161" spans="1:8" x14ac:dyDescent="0.2">
      <c r="A5161" s="180" t="s">
        <v>110</v>
      </c>
      <c r="B5161" s="180" t="s">
        <v>379</v>
      </c>
      <c r="C5161" s="180"/>
      <c r="D5161" s="180"/>
      <c r="E5161" s="180"/>
      <c r="F5161" s="180"/>
      <c r="G5161" s="180"/>
      <c r="H5161" s="180"/>
    </row>
    <row r="5162" spans="1:8" x14ac:dyDescent="0.2">
      <c r="A5162" s="180" t="s">
        <v>110</v>
      </c>
      <c r="B5162" s="180" t="s">
        <v>362</v>
      </c>
      <c r="C5162" s="180">
        <v>189537</v>
      </c>
      <c r="D5162" s="180"/>
      <c r="E5162" s="180"/>
      <c r="F5162" s="180"/>
      <c r="G5162" s="180"/>
      <c r="H5162" s="180"/>
    </row>
    <row r="5163" spans="1:8" x14ac:dyDescent="0.2">
      <c r="A5163" s="180" t="s">
        <v>110</v>
      </c>
      <c r="B5163" s="180" t="s">
        <v>365</v>
      </c>
      <c r="C5163" s="180">
        <v>5462882</v>
      </c>
      <c r="D5163" s="180">
        <v>113943</v>
      </c>
      <c r="E5163" s="180">
        <v>110014</v>
      </c>
      <c r="F5163" s="180">
        <v>0</v>
      </c>
      <c r="G5163" s="180">
        <v>0</v>
      </c>
      <c r="H5163" s="180">
        <v>0</v>
      </c>
    </row>
    <row r="5164" spans="1:8" x14ac:dyDescent="0.2">
      <c r="A5164" s="180" t="s">
        <v>110</v>
      </c>
      <c r="B5164" s="180" t="s">
        <v>447</v>
      </c>
      <c r="C5164" s="180">
        <v>0</v>
      </c>
      <c r="D5164" s="180">
        <v>0</v>
      </c>
      <c r="E5164" s="180">
        <v>0</v>
      </c>
      <c r="F5164" s="180">
        <v>0</v>
      </c>
      <c r="G5164" s="180">
        <v>0</v>
      </c>
      <c r="H5164" s="180">
        <v>0</v>
      </c>
    </row>
    <row r="5165" spans="1:8" x14ac:dyDescent="0.2">
      <c r="A5165" s="180" t="s">
        <v>110</v>
      </c>
      <c r="B5165" s="180" t="s">
        <v>366</v>
      </c>
      <c r="C5165" s="180">
        <v>5462882</v>
      </c>
      <c r="D5165" s="180">
        <v>113943</v>
      </c>
      <c r="E5165" s="180">
        <v>110014</v>
      </c>
      <c r="F5165" s="180">
        <v>0</v>
      </c>
      <c r="G5165" s="180">
        <v>0</v>
      </c>
      <c r="H5165" s="180">
        <v>0</v>
      </c>
    </row>
    <row r="5166" spans="1:8" x14ac:dyDescent="0.2">
      <c r="A5166" s="180" t="s">
        <v>110</v>
      </c>
      <c r="B5166" s="180" t="s">
        <v>367</v>
      </c>
      <c r="C5166" s="180">
        <v>2113514.5599999987</v>
      </c>
      <c r="D5166" s="180">
        <v>36681.609999999986</v>
      </c>
      <c r="E5166" s="180">
        <v>583199.92999999993</v>
      </c>
      <c r="F5166" s="180">
        <v>0</v>
      </c>
      <c r="G5166" s="180">
        <v>0</v>
      </c>
      <c r="H5166" s="180">
        <v>0</v>
      </c>
    </row>
    <row r="5167" spans="1:8" x14ac:dyDescent="0.2">
      <c r="A5167" s="180" t="s">
        <v>110</v>
      </c>
      <c r="B5167" s="180" t="s">
        <v>368</v>
      </c>
      <c r="C5167" s="180">
        <v>7576396.5599999987</v>
      </c>
      <c r="D5167" s="180">
        <v>150624.60999999999</v>
      </c>
      <c r="E5167" s="180">
        <v>693213.92999999993</v>
      </c>
      <c r="F5167" s="180">
        <v>0</v>
      </c>
      <c r="G5167" s="180">
        <v>0</v>
      </c>
      <c r="H5167" s="180">
        <v>0</v>
      </c>
    </row>
    <row r="5168" spans="1:8" x14ac:dyDescent="0.2">
      <c r="A5168" s="180" t="s">
        <v>111</v>
      </c>
      <c r="B5168" s="180" t="s">
        <v>333</v>
      </c>
      <c r="C5168" s="180">
        <v>7348443</v>
      </c>
      <c r="D5168" s="180"/>
      <c r="E5168" s="180">
        <v>591754</v>
      </c>
      <c r="F5168" s="180">
        <v>0</v>
      </c>
      <c r="G5168" s="180">
        <v>0</v>
      </c>
      <c r="H5168" s="180">
        <v>0</v>
      </c>
    </row>
    <row r="5169" spans="1:8" x14ac:dyDescent="0.2">
      <c r="A5169" s="180" t="s">
        <v>111</v>
      </c>
      <c r="B5169" s="180" t="s">
        <v>334</v>
      </c>
      <c r="C5169" s="180">
        <v>102286</v>
      </c>
      <c r="D5169" s="180"/>
      <c r="E5169" s="180">
        <v>8246</v>
      </c>
      <c r="F5169" s="180">
        <v>0</v>
      </c>
      <c r="G5169" s="180">
        <v>0</v>
      </c>
      <c r="H5169" s="180">
        <v>0</v>
      </c>
    </row>
    <row r="5170" spans="1:8" x14ac:dyDescent="0.2">
      <c r="A5170" s="180" t="s">
        <v>111</v>
      </c>
      <c r="B5170" s="180" t="s">
        <v>335</v>
      </c>
      <c r="C5170" s="180">
        <v>124588</v>
      </c>
      <c r="D5170" s="180"/>
      <c r="E5170" s="180"/>
      <c r="F5170" s="180"/>
      <c r="G5170" s="180"/>
      <c r="H5170" s="180"/>
    </row>
    <row r="5171" spans="1:8" x14ac:dyDescent="0.2">
      <c r="A5171" s="180" t="s">
        <v>111</v>
      </c>
      <c r="B5171" s="180" t="s">
        <v>336</v>
      </c>
      <c r="C5171" s="180">
        <v>960000</v>
      </c>
      <c r="D5171" s="180"/>
      <c r="E5171" s="180"/>
      <c r="F5171" s="180"/>
      <c r="G5171" s="180"/>
      <c r="H5171" s="180"/>
    </row>
    <row r="5172" spans="1:8" x14ac:dyDescent="0.2">
      <c r="A5172" s="180" t="s">
        <v>111</v>
      </c>
      <c r="B5172" s="180" t="s">
        <v>337</v>
      </c>
      <c r="C5172" s="180">
        <v>30000</v>
      </c>
      <c r="D5172" s="180">
        <v>3000</v>
      </c>
      <c r="E5172" s="180">
        <v>16000</v>
      </c>
      <c r="F5172" s="180"/>
      <c r="G5172" s="180"/>
      <c r="H5172" s="180"/>
    </row>
    <row r="5173" spans="1:8" x14ac:dyDescent="0.2">
      <c r="A5173" s="180" t="s">
        <v>111</v>
      </c>
      <c r="B5173" s="180" t="s">
        <v>338</v>
      </c>
      <c r="C5173" s="180"/>
      <c r="D5173" s="180"/>
      <c r="E5173" s="180"/>
      <c r="F5173" s="180"/>
      <c r="G5173" s="180"/>
      <c r="H5173" s="180"/>
    </row>
    <row r="5174" spans="1:8" x14ac:dyDescent="0.2">
      <c r="A5174" s="180" t="s">
        <v>111</v>
      </c>
      <c r="B5174" s="180" t="s">
        <v>339</v>
      </c>
      <c r="C5174" s="180">
        <v>3000</v>
      </c>
      <c r="D5174" s="180">
        <v>450000</v>
      </c>
      <c r="E5174" s="180"/>
      <c r="F5174" s="180"/>
      <c r="G5174" s="180"/>
      <c r="H5174" s="180"/>
    </row>
    <row r="5175" spans="1:8" x14ac:dyDescent="0.2">
      <c r="A5175" s="180" t="s">
        <v>111</v>
      </c>
      <c r="B5175" s="180" t="s">
        <v>340</v>
      </c>
      <c r="C5175" s="180">
        <v>275000</v>
      </c>
      <c r="D5175" s="180">
        <v>80000</v>
      </c>
      <c r="E5175" s="180">
        <v>50000</v>
      </c>
      <c r="F5175" s="180"/>
      <c r="G5175" s="180"/>
      <c r="H5175" s="180"/>
    </row>
    <row r="5176" spans="1:8" x14ac:dyDescent="0.2">
      <c r="A5176" s="180" t="s">
        <v>111</v>
      </c>
      <c r="B5176" s="180" t="s">
        <v>341</v>
      </c>
      <c r="C5176" s="180"/>
      <c r="D5176" s="180"/>
      <c r="E5176" s="180"/>
      <c r="F5176" s="180"/>
      <c r="G5176" s="180"/>
      <c r="H5176" s="180"/>
    </row>
    <row r="5177" spans="1:8" x14ac:dyDescent="0.2">
      <c r="A5177" s="180" t="s">
        <v>111</v>
      </c>
      <c r="B5177" s="180" t="s">
        <v>342</v>
      </c>
      <c r="C5177" s="180">
        <v>10140731</v>
      </c>
      <c r="D5177" s="180"/>
      <c r="E5177" s="180"/>
      <c r="F5177" s="180"/>
      <c r="G5177" s="180"/>
      <c r="H5177" s="180"/>
    </row>
    <row r="5178" spans="1:8" x14ac:dyDescent="0.2">
      <c r="A5178" s="180" t="s">
        <v>111</v>
      </c>
      <c r="B5178" s="180" t="s">
        <v>343</v>
      </c>
      <c r="C5178" s="180">
        <v>31597</v>
      </c>
      <c r="D5178" s="180"/>
      <c r="E5178" s="180"/>
      <c r="F5178" s="180"/>
      <c r="G5178" s="180"/>
      <c r="H5178" s="180"/>
    </row>
    <row r="5179" spans="1:8" x14ac:dyDescent="0.2">
      <c r="A5179" s="180" t="s">
        <v>111</v>
      </c>
      <c r="B5179" s="180" t="s">
        <v>344</v>
      </c>
      <c r="C5179" s="180">
        <v>70000</v>
      </c>
      <c r="D5179" s="180"/>
      <c r="E5179" s="180"/>
      <c r="F5179" s="180"/>
      <c r="G5179" s="180"/>
      <c r="H5179" s="180"/>
    </row>
    <row r="5180" spans="1:8" x14ac:dyDescent="0.2">
      <c r="A5180" s="180" t="s">
        <v>111</v>
      </c>
      <c r="B5180" s="180" t="s">
        <v>475</v>
      </c>
      <c r="C5180" s="180">
        <v>132241</v>
      </c>
      <c r="D5180" s="180"/>
      <c r="E5180" s="180">
        <v>10659</v>
      </c>
      <c r="F5180" s="180">
        <v>0</v>
      </c>
      <c r="G5180" s="180">
        <v>0</v>
      </c>
      <c r="H5180" s="180">
        <v>0</v>
      </c>
    </row>
    <row r="5181" spans="1:8" x14ac:dyDescent="0.2">
      <c r="A5181" s="180" t="s">
        <v>111</v>
      </c>
      <c r="B5181" s="180" t="s">
        <v>332</v>
      </c>
      <c r="C5181" s="180">
        <v>375000</v>
      </c>
      <c r="D5181" s="180"/>
      <c r="E5181" s="180"/>
      <c r="F5181" s="180"/>
      <c r="G5181" s="180"/>
      <c r="H5181" s="180"/>
    </row>
    <row r="5182" spans="1:8" x14ac:dyDescent="0.2">
      <c r="A5182" s="180" t="s">
        <v>111</v>
      </c>
      <c r="B5182" s="180" t="s">
        <v>407</v>
      </c>
      <c r="C5182" s="180">
        <v>500000</v>
      </c>
      <c r="D5182" s="180"/>
      <c r="E5182" s="180"/>
      <c r="F5182" s="180"/>
      <c r="G5182" s="180"/>
      <c r="H5182" s="180"/>
    </row>
    <row r="5183" spans="1:8" x14ac:dyDescent="0.2">
      <c r="A5183" s="180" t="s">
        <v>111</v>
      </c>
      <c r="B5183" s="180" t="s">
        <v>345</v>
      </c>
      <c r="C5183" s="180">
        <v>20092886</v>
      </c>
      <c r="D5183" s="180">
        <v>533000</v>
      </c>
      <c r="E5183" s="180">
        <v>676659</v>
      </c>
      <c r="F5183" s="180">
        <v>0</v>
      </c>
      <c r="G5183" s="180">
        <v>0</v>
      </c>
      <c r="H5183" s="180">
        <v>0</v>
      </c>
    </row>
    <row r="5184" spans="1:8" x14ac:dyDescent="0.2">
      <c r="A5184" s="180" t="s">
        <v>111</v>
      </c>
      <c r="B5184" s="180" t="s">
        <v>346</v>
      </c>
      <c r="C5184" s="180"/>
      <c r="D5184" s="180"/>
      <c r="E5184" s="180"/>
      <c r="F5184" s="180"/>
      <c r="G5184" s="180"/>
      <c r="H5184" s="180"/>
    </row>
    <row r="5185" spans="1:8" x14ac:dyDescent="0.2">
      <c r="A5185" s="180" t="s">
        <v>111</v>
      </c>
      <c r="B5185" s="180" t="s">
        <v>446</v>
      </c>
      <c r="C5185" s="180"/>
      <c r="D5185" s="180"/>
      <c r="E5185" s="180"/>
      <c r="F5185" s="180"/>
      <c r="G5185" s="180"/>
      <c r="H5185" s="180"/>
    </row>
    <row r="5186" spans="1:8" x14ac:dyDescent="0.2">
      <c r="A5186" s="180" t="s">
        <v>111</v>
      </c>
      <c r="B5186" s="180" t="s">
        <v>347</v>
      </c>
      <c r="C5186" s="180">
        <v>30000</v>
      </c>
      <c r="D5186" s="180"/>
      <c r="E5186" s="180"/>
      <c r="F5186" s="180"/>
      <c r="G5186" s="180"/>
      <c r="H5186" s="180"/>
    </row>
    <row r="5187" spans="1:8" x14ac:dyDescent="0.2">
      <c r="A5187" s="180" t="s">
        <v>111</v>
      </c>
      <c r="B5187" s="180" t="s">
        <v>348</v>
      </c>
      <c r="C5187" s="180">
        <v>20122886</v>
      </c>
      <c r="D5187" s="180">
        <v>533000</v>
      </c>
      <c r="E5187" s="180">
        <v>676659</v>
      </c>
      <c r="F5187" s="180">
        <v>0</v>
      </c>
      <c r="G5187" s="180">
        <v>0</v>
      </c>
      <c r="H5187" s="180">
        <v>0</v>
      </c>
    </row>
    <row r="5188" spans="1:8" x14ac:dyDescent="0.2">
      <c r="A5188" s="180" t="s">
        <v>111</v>
      </c>
      <c r="B5188" s="180" t="s">
        <v>349</v>
      </c>
      <c r="C5188" s="180">
        <v>4185583.9900000058</v>
      </c>
      <c r="D5188" s="180">
        <v>233677.58000000007</v>
      </c>
      <c r="E5188" s="180">
        <v>2136186.4699999997</v>
      </c>
      <c r="F5188" s="180">
        <v>0</v>
      </c>
      <c r="G5188" s="180">
        <v>0</v>
      </c>
      <c r="H5188" s="180">
        <v>0</v>
      </c>
    </row>
    <row r="5189" spans="1:8" x14ac:dyDescent="0.2">
      <c r="A5189" s="180" t="s">
        <v>111</v>
      </c>
      <c r="B5189" s="180" t="s">
        <v>350</v>
      </c>
      <c r="C5189" s="180">
        <v>24308469.99000001</v>
      </c>
      <c r="D5189" s="180">
        <v>766677.58</v>
      </c>
      <c r="E5189" s="180">
        <v>2812845.4699999997</v>
      </c>
      <c r="F5189" s="180">
        <v>0</v>
      </c>
      <c r="G5189" s="180">
        <v>0</v>
      </c>
      <c r="H5189" s="180">
        <v>0</v>
      </c>
    </row>
    <row r="5190" spans="1:8" x14ac:dyDescent="0.2">
      <c r="A5190" s="180" t="s">
        <v>111</v>
      </c>
      <c r="B5190" s="180" t="s">
        <v>376</v>
      </c>
      <c r="C5190" s="180"/>
      <c r="D5190" s="180"/>
      <c r="E5190" s="180"/>
      <c r="F5190" s="180"/>
      <c r="G5190" s="180"/>
      <c r="H5190" s="180"/>
    </row>
    <row r="5191" spans="1:8" x14ac:dyDescent="0.2">
      <c r="A5191" s="180" t="s">
        <v>111</v>
      </c>
      <c r="B5191" s="180" t="s">
        <v>377</v>
      </c>
      <c r="C5191" s="180">
        <v>13000000</v>
      </c>
      <c r="D5191" s="180">
        <v>520000</v>
      </c>
      <c r="E5191" s="180">
        <v>410000</v>
      </c>
      <c r="F5191" s="180"/>
      <c r="G5191" s="180"/>
      <c r="H5191" s="180"/>
    </row>
    <row r="5192" spans="1:8" x14ac:dyDescent="0.2">
      <c r="A5192" s="180" t="s">
        <v>111</v>
      </c>
      <c r="B5192" s="180" t="s">
        <v>352</v>
      </c>
      <c r="C5192" s="180">
        <v>650000</v>
      </c>
      <c r="D5192" s="180"/>
      <c r="E5192" s="180">
        <v>80000</v>
      </c>
      <c r="F5192" s="180"/>
      <c r="G5192" s="180"/>
      <c r="H5192" s="180"/>
    </row>
    <row r="5193" spans="1:8" x14ac:dyDescent="0.2">
      <c r="A5193" s="180" t="s">
        <v>111</v>
      </c>
      <c r="B5193" s="180" t="s">
        <v>353</v>
      </c>
      <c r="C5193" s="180">
        <v>1600000</v>
      </c>
      <c r="D5193" s="180"/>
      <c r="E5193" s="180">
        <v>80000</v>
      </c>
      <c r="F5193" s="180"/>
      <c r="G5193" s="180"/>
      <c r="H5193" s="180"/>
    </row>
    <row r="5194" spans="1:8" x14ac:dyDescent="0.2">
      <c r="A5194" s="180" t="s">
        <v>111</v>
      </c>
      <c r="B5194" s="180" t="s">
        <v>354</v>
      </c>
      <c r="C5194" s="180">
        <v>500000</v>
      </c>
      <c r="D5194" s="180"/>
      <c r="E5194" s="180">
        <v>55000</v>
      </c>
      <c r="F5194" s="180"/>
      <c r="G5194" s="180"/>
      <c r="H5194" s="180"/>
    </row>
    <row r="5195" spans="1:8" x14ac:dyDescent="0.2">
      <c r="A5195" s="180" t="s">
        <v>111</v>
      </c>
      <c r="B5195" s="180" t="s">
        <v>408</v>
      </c>
      <c r="C5195" s="180">
        <v>1400000</v>
      </c>
      <c r="D5195" s="180"/>
      <c r="E5195" s="180">
        <v>30000</v>
      </c>
      <c r="F5195" s="180"/>
      <c r="G5195" s="180"/>
      <c r="H5195" s="180"/>
    </row>
    <row r="5196" spans="1:8" x14ac:dyDescent="0.2">
      <c r="A5196" s="180" t="s">
        <v>111</v>
      </c>
      <c r="B5196" s="180" t="s">
        <v>423</v>
      </c>
      <c r="C5196" s="180">
        <v>420000</v>
      </c>
      <c r="D5196" s="180"/>
      <c r="E5196" s="180">
        <v>30000</v>
      </c>
      <c r="F5196" s="180"/>
      <c r="G5196" s="180"/>
      <c r="H5196" s="180"/>
    </row>
    <row r="5197" spans="1:8" x14ac:dyDescent="0.2">
      <c r="A5197" s="180" t="s">
        <v>111</v>
      </c>
      <c r="B5197" s="180" t="s">
        <v>355</v>
      </c>
      <c r="C5197" s="180">
        <v>1850000</v>
      </c>
      <c r="D5197" s="180"/>
      <c r="E5197" s="180">
        <v>320000</v>
      </c>
      <c r="F5197" s="180"/>
      <c r="G5197" s="180"/>
      <c r="H5197" s="180"/>
    </row>
    <row r="5198" spans="1:8" x14ac:dyDescent="0.2">
      <c r="A5198" s="180" t="s">
        <v>111</v>
      </c>
      <c r="B5198" s="180" t="s">
        <v>356</v>
      </c>
      <c r="C5198" s="180">
        <v>970000</v>
      </c>
      <c r="D5198" s="180"/>
      <c r="E5198" s="180">
        <v>55000</v>
      </c>
      <c r="F5198" s="180"/>
      <c r="G5198" s="180"/>
      <c r="H5198" s="180"/>
    </row>
    <row r="5199" spans="1:8" x14ac:dyDescent="0.2">
      <c r="A5199" s="180" t="s">
        <v>111</v>
      </c>
      <c r="B5199" s="180" t="s">
        <v>409</v>
      </c>
      <c r="C5199" s="180"/>
      <c r="D5199" s="180"/>
      <c r="E5199" s="180"/>
      <c r="F5199" s="180"/>
      <c r="G5199" s="180"/>
      <c r="H5199" s="180"/>
    </row>
    <row r="5200" spans="1:8" x14ac:dyDescent="0.2">
      <c r="A5200" s="180" t="s">
        <v>111</v>
      </c>
      <c r="B5200" s="180" t="s">
        <v>378</v>
      </c>
      <c r="C5200" s="180"/>
      <c r="D5200" s="180"/>
      <c r="E5200" s="180">
        <v>22000</v>
      </c>
      <c r="F5200" s="180"/>
      <c r="G5200" s="180"/>
      <c r="H5200" s="180"/>
    </row>
    <row r="5201" spans="1:8" x14ac:dyDescent="0.2">
      <c r="A5201" s="180" t="s">
        <v>111</v>
      </c>
      <c r="B5201" s="180" t="s">
        <v>360</v>
      </c>
      <c r="C5201" s="180"/>
      <c r="D5201" s="180"/>
      <c r="E5201" s="180"/>
      <c r="F5201" s="180"/>
      <c r="G5201" s="180"/>
      <c r="H5201" s="180"/>
    </row>
    <row r="5202" spans="1:8" x14ac:dyDescent="0.2">
      <c r="A5202" s="180" t="s">
        <v>111</v>
      </c>
      <c r="B5202" s="180" t="s">
        <v>379</v>
      </c>
      <c r="C5202" s="180"/>
      <c r="D5202" s="180"/>
      <c r="E5202" s="180"/>
      <c r="F5202" s="180"/>
      <c r="G5202" s="180"/>
      <c r="H5202" s="180"/>
    </row>
    <row r="5203" spans="1:8" x14ac:dyDescent="0.2">
      <c r="A5203" s="180" t="s">
        <v>111</v>
      </c>
      <c r="B5203" s="180" t="s">
        <v>362</v>
      </c>
      <c r="C5203" s="180">
        <v>821658</v>
      </c>
      <c r="D5203" s="180"/>
      <c r="E5203" s="180"/>
      <c r="F5203" s="180"/>
      <c r="G5203" s="180"/>
      <c r="H5203" s="180"/>
    </row>
    <row r="5204" spans="1:8" x14ac:dyDescent="0.2">
      <c r="A5204" s="180" t="s">
        <v>111</v>
      </c>
      <c r="B5204" s="180" t="s">
        <v>365</v>
      </c>
      <c r="C5204" s="180">
        <v>21211658</v>
      </c>
      <c r="D5204" s="180">
        <v>520000</v>
      </c>
      <c r="E5204" s="180">
        <v>1082000</v>
      </c>
      <c r="F5204" s="180">
        <v>0</v>
      </c>
      <c r="G5204" s="180">
        <v>0</v>
      </c>
      <c r="H5204" s="180">
        <v>0</v>
      </c>
    </row>
    <row r="5205" spans="1:8" x14ac:dyDescent="0.2">
      <c r="A5205" s="180" t="s">
        <v>111</v>
      </c>
      <c r="B5205" s="180" t="s">
        <v>447</v>
      </c>
      <c r="C5205" s="180"/>
      <c r="D5205" s="180"/>
      <c r="E5205" s="180"/>
      <c r="F5205" s="180"/>
      <c r="G5205" s="180"/>
      <c r="H5205" s="180"/>
    </row>
    <row r="5206" spans="1:8" x14ac:dyDescent="0.2">
      <c r="A5206" s="180" t="s">
        <v>111</v>
      </c>
      <c r="B5206" s="180" t="s">
        <v>366</v>
      </c>
      <c r="C5206" s="180">
        <v>21211658</v>
      </c>
      <c r="D5206" s="180">
        <v>520000</v>
      </c>
      <c r="E5206" s="180">
        <v>1082000</v>
      </c>
      <c r="F5206" s="180">
        <v>0</v>
      </c>
      <c r="G5206" s="180">
        <v>0</v>
      </c>
      <c r="H5206" s="180">
        <v>0</v>
      </c>
    </row>
    <row r="5207" spans="1:8" x14ac:dyDescent="0.2">
      <c r="A5207" s="180" t="s">
        <v>111</v>
      </c>
      <c r="B5207" s="180" t="s">
        <v>367</v>
      </c>
      <c r="C5207" s="180">
        <v>3096811.9900000058</v>
      </c>
      <c r="D5207" s="180">
        <v>246677.58000000007</v>
      </c>
      <c r="E5207" s="180">
        <v>1730845.4699999995</v>
      </c>
      <c r="F5207" s="180">
        <v>0</v>
      </c>
      <c r="G5207" s="180">
        <v>0</v>
      </c>
      <c r="H5207" s="180">
        <v>0</v>
      </c>
    </row>
    <row r="5208" spans="1:8" x14ac:dyDescent="0.2">
      <c r="A5208" s="180" t="s">
        <v>111</v>
      </c>
      <c r="B5208" s="180" t="s">
        <v>368</v>
      </c>
      <c r="C5208" s="180">
        <v>24308469.99000001</v>
      </c>
      <c r="D5208" s="180">
        <v>766677.58</v>
      </c>
      <c r="E5208" s="180">
        <v>2812845.4699999997</v>
      </c>
      <c r="F5208" s="180">
        <v>0</v>
      </c>
      <c r="G5208" s="180">
        <v>0</v>
      </c>
      <c r="H5208" s="180">
        <v>0</v>
      </c>
    </row>
    <row r="5209" spans="1:8" x14ac:dyDescent="0.2">
      <c r="A5209" s="180" t="s">
        <v>112</v>
      </c>
      <c r="B5209" s="180" t="s">
        <v>333</v>
      </c>
      <c r="C5209" s="180">
        <v>3942611</v>
      </c>
      <c r="D5209" s="180"/>
      <c r="E5209" s="180">
        <v>496270</v>
      </c>
      <c r="F5209" s="180">
        <v>0</v>
      </c>
      <c r="G5209" s="180">
        <v>0</v>
      </c>
      <c r="H5209" s="180">
        <v>0</v>
      </c>
    </row>
    <row r="5210" spans="1:8" x14ac:dyDescent="0.2">
      <c r="A5210" s="180" t="s">
        <v>112</v>
      </c>
      <c r="B5210" s="180" t="s">
        <v>334</v>
      </c>
      <c r="C5210" s="180">
        <v>29615</v>
      </c>
      <c r="D5210" s="180"/>
      <c r="E5210" s="180">
        <v>3730</v>
      </c>
      <c r="F5210" s="180">
        <v>0</v>
      </c>
      <c r="G5210" s="180">
        <v>0</v>
      </c>
      <c r="H5210" s="180">
        <v>0</v>
      </c>
    </row>
    <row r="5211" spans="1:8" x14ac:dyDescent="0.2">
      <c r="A5211" s="180" t="s">
        <v>112</v>
      </c>
      <c r="B5211" s="180" t="s">
        <v>335</v>
      </c>
      <c r="C5211" s="180">
        <v>541017</v>
      </c>
      <c r="D5211" s="180"/>
      <c r="E5211" s="180"/>
      <c r="F5211" s="180"/>
      <c r="G5211" s="180"/>
      <c r="H5211" s="180"/>
    </row>
    <row r="5212" spans="1:8" x14ac:dyDescent="0.2">
      <c r="A5212" s="180" t="s">
        <v>112</v>
      </c>
      <c r="B5212" s="180" t="s">
        <v>336</v>
      </c>
      <c r="C5212" s="180">
        <v>907759</v>
      </c>
      <c r="D5212" s="180"/>
      <c r="E5212" s="180"/>
      <c r="F5212" s="180"/>
      <c r="G5212" s="180"/>
      <c r="H5212" s="180"/>
    </row>
    <row r="5213" spans="1:8" x14ac:dyDescent="0.2">
      <c r="A5213" s="180" t="s">
        <v>112</v>
      </c>
      <c r="B5213" s="180" t="s">
        <v>337</v>
      </c>
      <c r="C5213" s="180">
        <v>12221</v>
      </c>
      <c r="D5213" s="180">
        <v>727</v>
      </c>
      <c r="E5213" s="180"/>
      <c r="F5213" s="180"/>
      <c r="G5213" s="180"/>
      <c r="H5213" s="180"/>
    </row>
    <row r="5214" spans="1:8" x14ac:dyDescent="0.2">
      <c r="A5214" s="180" t="s">
        <v>112</v>
      </c>
      <c r="B5214" s="180" t="s">
        <v>338</v>
      </c>
      <c r="C5214" s="180"/>
      <c r="D5214" s="180"/>
      <c r="E5214" s="180"/>
      <c r="F5214" s="180"/>
      <c r="G5214" s="180"/>
      <c r="H5214" s="180"/>
    </row>
    <row r="5215" spans="1:8" x14ac:dyDescent="0.2">
      <c r="A5215" s="180" t="s">
        <v>112</v>
      </c>
      <c r="B5215" s="180" t="s">
        <v>339</v>
      </c>
      <c r="C5215" s="180">
        <v>18360</v>
      </c>
      <c r="D5215" s="180">
        <v>476629</v>
      </c>
      <c r="E5215" s="180"/>
      <c r="F5215" s="180"/>
      <c r="G5215" s="180"/>
      <c r="H5215" s="180"/>
    </row>
    <row r="5216" spans="1:8" x14ac:dyDescent="0.2">
      <c r="A5216" s="180" t="s">
        <v>112</v>
      </c>
      <c r="B5216" s="180" t="s">
        <v>340</v>
      </c>
      <c r="C5216" s="180">
        <v>277068</v>
      </c>
      <c r="D5216" s="180"/>
      <c r="E5216" s="180">
        <v>27559</v>
      </c>
      <c r="F5216" s="180"/>
      <c r="G5216" s="180"/>
      <c r="H5216" s="180"/>
    </row>
    <row r="5217" spans="1:8" x14ac:dyDescent="0.2">
      <c r="A5217" s="180" t="s">
        <v>112</v>
      </c>
      <c r="B5217" s="180" t="s">
        <v>341</v>
      </c>
      <c r="C5217" s="180">
        <v>0</v>
      </c>
      <c r="D5217" s="180"/>
      <c r="E5217" s="180"/>
      <c r="F5217" s="180"/>
      <c r="G5217" s="180"/>
      <c r="H5217" s="180"/>
    </row>
    <row r="5218" spans="1:8" x14ac:dyDescent="0.2">
      <c r="A5218" s="180" t="s">
        <v>112</v>
      </c>
      <c r="B5218" s="180" t="s">
        <v>342</v>
      </c>
      <c r="C5218" s="180">
        <v>6959588</v>
      </c>
      <c r="D5218" s="180"/>
      <c r="E5218" s="180"/>
      <c r="F5218" s="180"/>
      <c r="G5218" s="180"/>
      <c r="H5218" s="180"/>
    </row>
    <row r="5219" spans="1:8" x14ac:dyDescent="0.2">
      <c r="A5219" s="180" t="s">
        <v>112</v>
      </c>
      <c r="B5219" s="180" t="s">
        <v>343</v>
      </c>
      <c r="C5219" s="180">
        <v>26310</v>
      </c>
      <c r="D5219" s="180"/>
      <c r="E5219" s="180"/>
      <c r="F5219" s="180"/>
      <c r="G5219" s="180"/>
      <c r="H5219" s="180"/>
    </row>
    <row r="5220" spans="1:8" x14ac:dyDescent="0.2">
      <c r="A5220" s="180" t="s">
        <v>112</v>
      </c>
      <c r="B5220" s="180" t="s">
        <v>344</v>
      </c>
      <c r="C5220" s="180">
        <v>24255</v>
      </c>
      <c r="D5220" s="180"/>
      <c r="E5220" s="180"/>
      <c r="F5220" s="180"/>
      <c r="G5220" s="180"/>
      <c r="H5220" s="180"/>
    </row>
    <row r="5221" spans="1:8" x14ac:dyDescent="0.2">
      <c r="A5221" s="180" t="s">
        <v>112</v>
      </c>
      <c r="B5221" s="180" t="s">
        <v>475</v>
      </c>
      <c r="C5221" s="180">
        <v>116067</v>
      </c>
      <c r="D5221" s="180"/>
      <c r="E5221" s="180">
        <v>14593</v>
      </c>
      <c r="F5221" s="180">
        <v>0</v>
      </c>
      <c r="G5221" s="180">
        <v>0</v>
      </c>
      <c r="H5221" s="180">
        <v>0</v>
      </c>
    </row>
    <row r="5222" spans="1:8" x14ac:dyDescent="0.2">
      <c r="A5222" s="180" t="s">
        <v>112</v>
      </c>
      <c r="B5222" s="180" t="s">
        <v>332</v>
      </c>
      <c r="C5222" s="180">
        <v>153585</v>
      </c>
      <c r="D5222" s="180"/>
      <c r="E5222" s="180"/>
      <c r="F5222" s="180"/>
      <c r="G5222" s="180"/>
      <c r="H5222" s="180"/>
    </row>
    <row r="5223" spans="1:8" x14ac:dyDescent="0.2">
      <c r="A5223" s="180" t="s">
        <v>112</v>
      </c>
      <c r="B5223" s="180" t="s">
        <v>407</v>
      </c>
      <c r="C5223" s="180">
        <v>92342</v>
      </c>
      <c r="D5223" s="180"/>
      <c r="E5223" s="180"/>
      <c r="F5223" s="180"/>
      <c r="G5223" s="180"/>
      <c r="H5223" s="180"/>
    </row>
    <row r="5224" spans="1:8" x14ac:dyDescent="0.2">
      <c r="A5224" s="180" t="s">
        <v>112</v>
      </c>
      <c r="B5224" s="180" t="s">
        <v>345</v>
      </c>
      <c r="C5224" s="180">
        <v>13100798</v>
      </c>
      <c r="D5224" s="180">
        <v>477356</v>
      </c>
      <c r="E5224" s="180">
        <v>542152</v>
      </c>
      <c r="F5224" s="180">
        <v>0</v>
      </c>
      <c r="G5224" s="180">
        <v>0</v>
      </c>
      <c r="H5224" s="180">
        <v>0</v>
      </c>
    </row>
    <row r="5225" spans="1:8" x14ac:dyDescent="0.2">
      <c r="A5225" s="180" t="s">
        <v>112</v>
      </c>
      <c r="B5225" s="180" t="s">
        <v>346</v>
      </c>
      <c r="C5225" s="180">
        <v>0</v>
      </c>
      <c r="D5225" s="180"/>
      <c r="E5225" s="180"/>
      <c r="F5225" s="180"/>
      <c r="G5225" s="180"/>
      <c r="H5225" s="180"/>
    </row>
    <row r="5226" spans="1:8" x14ac:dyDescent="0.2">
      <c r="A5226" s="180" t="s">
        <v>112</v>
      </c>
      <c r="B5226" s="180" t="s">
        <v>446</v>
      </c>
      <c r="C5226" s="180">
        <v>18270</v>
      </c>
      <c r="D5226" s="180"/>
      <c r="E5226" s="180"/>
      <c r="F5226" s="180"/>
      <c r="G5226" s="180"/>
      <c r="H5226" s="180"/>
    </row>
    <row r="5227" spans="1:8" x14ac:dyDescent="0.2">
      <c r="A5227" s="180" t="s">
        <v>112</v>
      </c>
      <c r="B5227" s="180" t="s">
        <v>347</v>
      </c>
      <c r="C5227" s="180">
        <v>0</v>
      </c>
      <c r="D5227" s="180"/>
      <c r="E5227" s="180"/>
      <c r="F5227" s="180"/>
      <c r="G5227" s="180"/>
      <c r="H5227" s="180"/>
    </row>
    <row r="5228" spans="1:8" x14ac:dyDescent="0.2">
      <c r="A5228" s="180" t="s">
        <v>112</v>
      </c>
      <c r="B5228" s="180" t="s">
        <v>348</v>
      </c>
      <c r="C5228" s="180">
        <v>13119068</v>
      </c>
      <c r="D5228" s="180">
        <v>477356</v>
      </c>
      <c r="E5228" s="180">
        <v>542152</v>
      </c>
      <c r="F5228" s="180">
        <v>0</v>
      </c>
      <c r="G5228" s="180">
        <v>0</v>
      </c>
      <c r="H5228" s="180">
        <v>0</v>
      </c>
    </row>
    <row r="5229" spans="1:8" x14ac:dyDescent="0.2">
      <c r="A5229" s="180" t="s">
        <v>112</v>
      </c>
      <c r="B5229" s="180" t="s">
        <v>349</v>
      </c>
      <c r="C5229" s="180">
        <v>2740812</v>
      </c>
      <c r="D5229" s="180">
        <v>128258</v>
      </c>
      <c r="E5229" s="180">
        <v>848349</v>
      </c>
      <c r="F5229" s="180">
        <v>0</v>
      </c>
      <c r="G5229" s="180">
        <v>0</v>
      </c>
      <c r="H5229" s="180">
        <v>0</v>
      </c>
    </row>
    <row r="5230" spans="1:8" x14ac:dyDescent="0.2">
      <c r="A5230" s="180" t="s">
        <v>112</v>
      </c>
      <c r="B5230" s="180" t="s">
        <v>350</v>
      </c>
      <c r="C5230" s="180">
        <v>15859880</v>
      </c>
      <c r="D5230" s="180">
        <v>605614</v>
      </c>
      <c r="E5230" s="180">
        <v>1390501</v>
      </c>
      <c r="F5230" s="180">
        <v>0</v>
      </c>
      <c r="G5230" s="180">
        <v>0</v>
      </c>
      <c r="H5230" s="180">
        <v>0</v>
      </c>
    </row>
    <row r="5231" spans="1:8" x14ac:dyDescent="0.2">
      <c r="A5231" s="180" t="s">
        <v>112</v>
      </c>
      <c r="B5231" s="180" t="s">
        <v>376</v>
      </c>
      <c r="C5231" s="180"/>
      <c r="D5231" s="180"/>
      <c r="E5231" s="180"/>
      <c r="F5231" s="180"/>
      <c r="G5231" s="180"/>
      <c r="H5231" s="180"/>
    </row>
    <row r="5232" spans="1:8" x14ac:dyDescent="0.2">
      <c r="A5232" s="180" t="s">
        <v>112</v>
      </c>
      <c r="B5232" s="180" t="s">
        <v>377</v>
      </c>
      <c r="C5232" s="180">
        <v>9328883</v>
      </c>
      <c r="D5232" s="180">
        <v>428262</v>
      </c>
      <c r="E5232" s="180">
        <v>154060</v>
      </c>
      <c r="F5232" s="180"/>
      <c r="G5232" s="180"/>
      <c r="H5232" s="180"/>
    </row>
    <row r="5233" spans="1:8" x14ac:dyDescent="0.2">
      <c r="A5233" s="180" t="s">
        <v>112</v>
      </c>
      <c r="B5233" s="180" t="s">
        <v>352</v>
      </c>
      <c r="C5233" s="180">
        <v>373623</v>
      </c>
      <c r="D5233" s="180"/>
      <c r="E5233" s="180">
        <v>2538</v>
      </c>
      <c r="F5233" s="180"/>
      <c r="G5233" s="180"/>
      <c r="H5233" s="180"/>
    </row>
    <row r="5234" spans="1:8" x14ac:dyDescent="0.2">
      <c r="A5234" s="180" t="s">
        <v>112</v>
      </c>
      <c r="B5234" s="180" t="s">
        <v>353</v>
      </c>
      <c r="C5234" s="180">
        <v>583239</v>
      </c>
      <c r="D5234" s="180"/>
      <c r="E5234" s="180">
        <v>0</v>
      </c>
      <c r="F5234" s="180"/>
      <c r="G5234" s="180"/>
      <c r="H5234" s="180"/>
    </row>
    <row r="5235" spans="1:8" x14ac:dyDescent="0.2">
      <c r="A5235" s="180" t="s">
        <v>112</v>
      </c>
      <c r="B5235" s="180" t="s">
        <v>354</v>
      </c>
      <c r="C5235" s="180">
        <v>345464</v>
      </c>
      <c r="D5235" s="180"/>
      <c r="E5235" s="180">
        <v>76125</v>
      </c>
      <c r="F5235" s="180"/>
      <c r="G5235" s="180"/>
      <c r="H5235" s="180"/>
    </row>
    <row r="5236" spans="1:8" x14ac:dyDescent="0.2">
      <c r="A5236" s="180" t="s">
        <v>112</v>
      </c>
      <c r="B5236" s="180" t="s">
        <v>408</v>
      </c>
      <c r="C5236" s="180">
        <v>807282</v>
      </c>
      <c r="D5236" s="180"/>
      <c r="E5236" s="180">
        <v>0</v>
      </c>
      <c r="F5236" s="180"/>
      <c r="G5236" s="180"/>
      <c r="H5236" s="180"/>
    </row>
    <row r="5237" spans="1:8" x14ac:dyDescent="0.2">
      <c r="A5237" s="180" t="s">
        <v>112</v>
      </c>
      <c r="B5237" s="180" t="s">
        <v>423</v>
      </c>
      <c r="C5237" s="180">
        <v>309886</v>
      </c>
      <c r="D5237" s="180"/>
      <c r="E5237" s="180">
        <v>1368</v>
      </c>
      <c r="F5237" s="180"/>
      <c r="G5237" s="180"/>
      <c r="H5237" s="180"/>
    </row>
    <row r="5238" spans="1:8" x14ac:dyDescent="0.2">
      <c r="A5238" s="180" t="s">
        <v>112</v>
      </c>
      <c r="B5238" s="180" t="s">
        <v>355</v>
      </c>
      <c r="C5238" s="180">
        <v>925023</v>
      </c>
      <c r="D5238" s="180"/>
      <c r="E5238" s="180">
        <v>199276</v>
      </c>
      <c r="F5238" s="180"/>
      <c r="G5238" s="180"/>
      <c r="H5238" s="180"/>
    </row>
    <row r="5239" spans="1:8" x14ac:dyDescent="0.2">
      <c r="A5239" s="180" t="s">
        <v>112</v>
      </c>
      <c r="B5239" s="180" t="s">
        <v>356</v>
      </c>
      <c r="C5239" s="180">
        <v>648610</v>
      </c>
      <c r="D5239" s="180"/>
      <c r="E5239" s="180">
        <v>15398</v>
      </c>
      <c r="F5239" s="180"/>
      <c r="G5239" s="180"/>
      <c r="H5239" s="180"/>
    </row>
    <row r="5240" spans="1:8" x14ac:dyDescent="0.2">
      <c r="A5240" s="180" t="s">
        <v>112</v>
      </c>
      <c r="B5240" s="180" t="s">
        <v>409</v>
      </c>
      <c r="C5240" s="180"/>
      <c r="D5240" s="180"/>
      <c r="E5240" s="180"/>
      <c r="F5240" s="180"/>
      <c r="G5240" s="180"/>
      <c r="H5240" s="180"/>
    </row>
    <row r="5241" spans="1:8" x14ac:dyDescent="0.2">
      <c r="A5241" s="180" t="s">
        <v>112</v>
      </c>
      <c r="B5241" s="180" t="s">
        <v>378</v>
      </c>
      <c r="C5241" s="180"/>
      <c r="D5241" s="180"/>
      <c r="E5241" s="180"/>
      <c r="F5241" s="180"/>
      <c r="G5241" s="180"/>
      <c r="H5241" s="180"/>
    </row>
    <row r="5242" spans="1:8" x14ac:dyDescent="0.2">
      <c r="A5242" s="180" t="s">
        <v>112</v>
      </c>
      <c r="B5242" s="180" t="s">
        <v>360</v>
      </c>
      <c r="C5242" s="180"/>
      <c r="D5242" s="180"/>
      <c r="E5242" s="180"/>
      <c r="F5242" s="180"/>
      <c r="G5242" s="180"/>
      <c r="H5242" s="180"/>
    </row>
    <row r="5243" spans="1:8" x14ac:dyDescent="0.2">
      <c r="A5243" s="180" t="s">
        <v>112</v>
      </c>
      <c r="B5243" s="180" t="s">
        <v>379</v>
      </c>
      <c r="C5243" s="180"/>
      <c r="D5243" s="180"/>
      <c r="E5243" s="180"/>
      <c r="F5243" s="180"/>
      <c r="G5243" s="180"/>
      <c r="H5243" s="180"/>
    </row>
    <row r="5244" spans="1:8" x14ac:dyDescent="0.2">
      <c r="A5244" s="180" t="s">
        <v>112</v>
      </c>
      <c r="B5244" s="180" t="s">
        <v>362</v>
      </c>
      <c r="C5244" s="180">
        <v>577559</v>
      </c>
      <c r="D5244" s="180"/>
      <c r="E5244" s="180"/>
      <c r="F5244" s="180"/>
      <c r="G5244" s="180"/>
      <c r="H5244" s="180"/>
    </row>
    <row r="5245" spans="1:8" x14ac:dyDescent="0.2">
      <c r="A5245" s="180" t="s">
        <v>112</v>
      </c>
      <c r="B5245" s="180" t="s">
        <v>365</v>
      </c>
      <c r="C5245" s="180">
        <v>13899569</v>
      </c>
      <c r="D5245" s="180">
        <v>428262</v>
      </c>
      <c r="E5245" s="180">
        <v>448765</v>
      </c>
      <c r="F5245" s="180">
        <v>0</v>
      </c>
      <c r="G5245" s="180">
        <v>0</v>
      </c>
      <c r="H5245" s="180">
        <v>0</v>
      </c>
    </row>
    <row r="5246" spans="1:8" x14ac:dyDescent="0.2">
      <c r="A5246" s="180" t="s">
        <v>112</v>
      </c>
      <c r="B5246" s="180" t="s">
        <v>447</v>
      </c>
      <c r="C5246" s="180">
        <v>0</v>
      </c>
      <c r="D5246" s="180"/>
      <c r="E5246" s="180"/>
      <c r="F5246" s="180"/>
      <c r="G5246" s="180"/>
      <c r="H5246" s="180"/>
    </row>
    <row r="5247" spans="1:8" x14ac:dyDescent="0.2">
      <c r="A5247" s="180" t="s">
        <v>112</v>
      </c>
      <c r="B5247" s="180" t="s">
        <v>366</v>
      </c>
      <c r="C5247" s="180">
        <v>13899569</v>
      </c>
      <c r="D5247" s="180">
        <v>428262</v>
      </c>
      <c r="E5247" s="180">
        <v>448765</v>
      </c>
      <c r="F5247" s="180">
        <v>0</v>
      </c>
      <c r="G5247" s="180">
        <v>0</v>
      </c>
      <c r="H5247" s="180">
        <v>0</v>
      </c>
    </row>
    <row r="5248" spans="1:8" x14ac:dyDescent="0.2">
      <c r="A5248" s="180" t="s">
        <v>112</v>
      </c>
      <c r="B5248" s="180" t="s">
        <v>367</v>
      </c>
      <c r="C5248" s="180">
        <v>1960311</v>
      </c>
      <c r="D5248" s="180">
        <v>177352</v>
      </c>
      <c r="E5248" s="180">
        <v>941736</v>
      </c>
      <c r="F5248" s="180">
        <v>0</v>
      </c>
      <c r="G5248" s="180">
        <v>0</v>
      </c>
      <c r="H5248" s="180">
        <v>0</v>
      </c>
    </row>
    <row r="5249" spans="1:8" x14ac:dyDescent="0.2">
      <c r="A5249" s="180" t="s">
        <v>112</v>
      </c>
      <c r="B5249" s="180" t="s">
        <v>368</v>
      </c>
      <c r="C5249" s="180">
        <v>15859880</v>
      </c>
      <c r="D5249" s="180">
        <v>605614</v>
      </c>
      <c r="E5249" s="180">
        <v>1390501</v>
      </c>
      <c r="F5249" s="180">
        <v>0</v>
      </c>
      <c r="G5249" s="180">
        <v>0</v>
      </c>
      <c r="H5249" s="180">
        <v>0</v>
      </c>
    </row>
    <row r="5250" spans="1:8" x14ac:dyDescent="0.2">
      <c r="A5250" s="180" t="s">
        <v>113</v>
      </c>
      <c r="B5250" s="180" t="s">
        <v>333</v>
      </c>
      <c r="C5250" s="180">
        <v>11737418</v>
      </c>
      <c r="D5250" s="180"/>
      <c r="E5250" s="180">
        <v>632806</v>
      </c>
      <c r="F5250" s="180">
        <v>0</v>
      </c>
      <c r="G5250" s="180">
        <v>0</v>
      </c>
      <c r="H5250" s="180">
        <v>0</v>
      </c>
    </row>
    <row r="5251" spans="1:8" x14ac:dyDescent="0.2">
      <c r="A5251" s="180" t="s">
        <v>113</v>
      </c>
      <c r="B5251" s="180" t="s">
        <v>334</v>
      </c>
      <c r="C5251" s="180">
        <v>867507</v>
      </c>
      <c r="D5251" s="180"/>
      <c r="E5251" s="180">
        <v>47194</v>
      </c>
      <c r="F5251" s="180">
        <v>0</v>
      </c>
      <c r="G5251" s="180">
        <v>0</v>
      </c>
      <c r="H5251" s="180">
        <v>0</v>
      </c>
    </row>
    <row r="5252" spans="1:8" x14ac:dyDescent="0.2">
      <c r="A5252" s="180" t="s">
        <v>113</v>
      </c>
      <c r="B5252" s="180" t="s">
        <v>335</v>
      </c>
      <c r="C5252" s="180">
        <v>232970</v>
      </c>
      <c r="D5252" s="180"/>
      <c r="E5252" s="180"/>
      <c r="F5252" s="180"/>
      <c r="G5252" s="180"/>
      <c r="H5252" s="180"/>
    </row>
    <row r="5253" spans="1:8" x14ac:dyDescent="0.2">
      <c r="A5253" s="180" t="s">
        <v>113</v>
      </c>
      <c r="B5253" s="180" t="s">
        <v>336</v>
      </c>
      <c r="C5253" s="180">
        <v>1390000</v>
      </c>
      <c r="D5253" s="180"/>
      <c r="E5253" s="180"/>
      <c r="F5253" s="180"/>
      <c r="G5253" s="180"/>
      <c r="H5253" s="180"/>
    </row>
    <row r="5254" spans="1:8" x14ac:dyDescent="0.2">
      <c r="A5254" s="180" t="s">
        <v>113</v>
      </c>
      <c r="B5254" s="180" t="s">
        <v>337</v>
      </c>
      <c r="C5254" s="180">
        <v>115000</v>
      </c>
      <c r="D5254" s="180"/>
      <c r="E5254" s="180">
        <v>28000</v>
      </c>
      <c r="F5254" s="180"/>
      <c r="G5254" s="180"/>
      <c r="H5254" s="180"/>
    </row>
    <row r="5255" spans="1:8" x14ac:dyDescent="0.2">
      <c r="A5255" s="180" t="s">
        <v>113</v>
      </c>
      <c r="B5255" s="180" t="s">
        <v>338</v>
      </c>
      <c r="C5255" s="180"/>
      <c r="D5255" s="180"/>
      <c r="E5255" s="180"/>
      <c r="F5255" s="180"/>
      <c r="G5255" s="180"/>
      <c r="H5255" s="180"/>
    </row>
    <row r="5256" spans="1:8" x14ac:dyDescent="0.2">
      <c r="A5256" s="180" t="s">
        <v>113</v>
      </c>
      <c r="B5256" s="180" t="s">
        <v>339</v>
      </c>
      <c r="C5256" s="180">
        <v>100000</v>
      </c>
      <c r="D5256" s="180">
        <v>800000</v>
      </c>
      <c r="E5256" s="180"/>
      <c r="F5256" s="180"/>
      <c r="G5256" s="180"/>
      <c r="H5256" s="180"/>
    </row>
    <row r="5257" spans="1:8" x14ac:dyDescent="0.2">
      <c r="A5257" s="180" t="s">
        <v>113</v>
      </c>
      <c r="B5257" s="180" t="s">
        <v>340</v>
      </c>
      <c r="C5257" s="180">
        <v>298055</v>
      </c>
      <c r="D5257" s="180"/>
      <c r="E5257" s="180">
        <v>25000</v>
      </c>
      <c r="F5257" s="180"/>
      <c r="G5257" s="180"/>
      <c r="H5257" s="180"/>
    </row>
    <row r="5258" spans="1:8" x14ac:dyDescent="0.2">
      <c r="A5258" s="180" t="s">
        <v>113</v>
      </c>
      <c r="B5258" s="180" t="s">
        <v>341</v>
      </c>
      <c r="C5258" s="180">
        <v>1000</v>
      </c>
      <c r="D5258" s="180"/>
      <c r="E5258" s="180"/>
      <c r="F5258" s="180"/>
      <c r="G5258" s="180"/>
      <c r="H5258" s="180"/>
    </row>
    <row r="5259" spans="1:8" x14ac:dyDescent="0.2">
      <c r="A5259" s="180" t="s">
        <v>113</v>
      </c>
      <c r="B5259" s="180" t="s">
        <v>342</v>
      </c>
      <c r="C5259" s="180">
        <v>28101173</v>
      </c>
      <c r="D5259" s="180"/>
      <c r="E5259" s="180"/>
      <c r="F5259" s="180"/>
      <c r="G5259" s="180"/>
      <c r="H5259" s="180"/>
    </row>
    <row r="5260" spans="1:8" x14ac:dyDescent="0.2">
      <c r="A5260" s="180" t="s">
        <v>113</v>
      </c>
      <c r="B5260" s="180" t="s">
        <v>343</v>
      </c>
      <c r="C5260" s="180">
        <v>135097</v>
      </c>
      <c r="D5260" s="180"/>
      <c r="E5260" s="180"/>
      <c r="F5260" s="180"/>
      <c r="G5260" s="180"/>
      <c r="H5260" s="180"/>
    </row>
    <row r="5261" spans="1:8" x14ac:dyDescent="0.2">
      <c r="A5261" s="180" t="s">
        <v>113</v>
      </c>
      <c r="B5261" s="180" t="s">
        <v>344</v>
      </c>
      <c r="C5261" s="180">
        <v>143500</v>
      </c>
      <c r="D5261" s="180"/>
      <c r="E5261" s="180"/>
      <c r="F5261" s="180"/>
      <c r="G5261" s="180"/>
      <c r="H5261" s="180"/>
    </row>
    <row r="5262" spans="1:8" x14ac:dyDescent="0.2">
      <c r="A5262" s="180" t="s">
        <v>113</v>
      </c>
      <c r="B5262" s="180" t="s">
        <v>475</v>
      </c>
      <c r="C5262" s="180">
        <v>435022</v>
      </c>
      <c r="D5262" s="180"/>
      <c r="E5262" s="180">
        <v>23667</v>
      </c>
      <c r="F5262" s="180">
        <v>0</v>
      </c>
      <c r="G5262" s="180">
        <v>0</v>
      </c>
      <c r="H5262" s="180">
        <v>0</v>
      </c>
    </row>
    <row r="5263" spans="1:8" x14ac:dyDescent="0.2">
      <c r="A5263" s="180" t="s">
        <v>113</v>
      </c>
      <c r="B5263" s="180" t="s">
        <v>332</v>
      </c>
      <c r="C5263" s="180">
        <v>1170070</v>
      </c>
      <c r="D5263" s="180"/>
      <c r="E5263" s="180"/>
      <c r="F5263" s="180"/>
      <c r="G5263" s="180"/>
      <c r="H5263" s="180"/>
    </row>
    <row r="5264" spans="1:8" x14ac:dyDescent="0.2">
      <c r="A5264" s="180" t="s">
        <v>113</v>
      </c>
      <c r="B5264" s="180" t="s">
        <v>407</v>
      </c>
      <c r="C5264" s="180">
        <v>2392528</v>
      </c>
      <c r="D5264" s="180"/>
      <c r="E5264" s="180"/>
      <c r="F5264" s="180"/>
      <c r="G5264" s="180"/>
      <c r="H5264" s="180"/>
    </row>
    <row r="5265" spans="1:8" x14ac:dyDescent="0.2">
      <c r="A5265" s="180" t="s">
        <v>113</v>
      </c>
      <c r="B5265" s="180" t="s">
        <v>345</v>
      </c>
      <c r="C5265" s="180">
        <v>47119340</v>
      </c>
      <c r="D5265" s="180">
        <v>800000</v>
      </c>
      <c r="E5265" s="180">
        <v>756667</v>
      </c>
      <c r="F5265" s="180">
        <v>0</v>
      </c>
      <c r="G5265" s="180">
        <v>0</v>
      </c>
      <c r="H5265" s="180">
        <v>0</v>
      </c>
    </row>
    <row r="5266" spans="1:8" x14ac:dyDescent="0.2">
      <c r="A5266" s="180" t="s">
        <v>113</v>
      </c>
      <c r="B5266" s="180" t="s">
        <v>346</v>
      </c>
      <c r="C5266" s="180"/>
      <c r="D5266" s="180"/>
      <c r="E5266" s="180"/>
      <c r="F5266" s="180"/>
      <c r="G5266" s="180"/>
      <c r="H5266" s="180"/>
    </row>
    <row r="5267" spans="1:8" x14ac:dyDescent="0.2">
      <c r="A5267" s="180" t="s">
        <v>113</v>
      </c>
      <c r="B5267" s="180" t="s">
        <v>446</v>
      </c>
      <c r="C5267" s="180"/>
      <c r="D5267" s="180"/>
      <c r="E5267" s="180"/>
      <c r="F5267" s="180"/>
      <c r="G5267" s="180"/>
      <c r="H5267" s="180"/>
    </row>
    <row r="5268" spans="1:8" x14ac:dyDescent="0.2">
      <c r="A5268" s="180" t="s">
        <v>113</v>
      </c>
      <c r="B5268" s="180" t="s">
        <v>347</v>
      </c>
      <c r="C5268" s="180">
        <v>10000</v>
      </c>
      <c r="D5268" s="180"/>
      <c r="E5268" s="180"/>
      <c r="F5268" s="180"/>
      <c r="G5268" s="180"/>
      <c r="H5268" s="180"/>
    </row>
    <row r="5269" spans="1:8" x14ac:dyDescent="0.2">
      <c r="A5269" s="180" t="s">
        <v>113</v>
      </c>
      <c r="B5269" s="180" t="s">
        <v>348</v>
      </c>
      <c r="C5269" s="180">
        <v>47129340</v>
      </c>
      <c r="D5269" s="180">
        <v>800000</v>
      </c>
      <c r="E5269" s="180">
        <v>756667</v>
      </c>
      <c r="F5269" s="180">
        <v>0</v>
      </c>
      <c r="G5269" s="180">
        <v>0</v>
      </c>
      <c r="H5269" s="180">
        <v>0</v>
      </c>
    </row>
    <row r="5270" spans="1:8" x14ac:dyDescent="0.2">
      <c r="A5270" s="180" t="s">
        <v>113</v>
      </c>
      <c r="B5270" s="180" t="s">
        <v>349</v>
      </c>
      <c r="C5270" s="180">
        <v>9439919.0800000057</v>
      </c>
      <c r="D5270" s="180">
        <v>290011.21999999974</v>
      </c>
      <c r="E5270" s="180">
        <v>3159522.18</v>
      </c>
      <c r="F5270" s="180">
        <v>0</v>
      </c>
      <c r="G5270" s="180">
        <v>0</v>
      </c>
      <c r="H5270" s="180">
        <v>0</v>
      </c>
    </row>
    <row r="5271" spans="1:8" x14ac:dyDescent="0.2">
      <c r="A5271" s="180" t="s">
        <v>113</v>
      </c>
      <c r="B5271" s="180" t="s">
        <v>350</v>
      </c>
      <c r="C5271" s="180">
        <v>56569259.080000006</v>
      </c>
      <c r="D5271" s="180">
        <v>1090011.2199999995</v>
      </c>
      <c r="E5271" s="180">
        <v>3916189.18</v>
      </c>
      <c r="F5271" s="180">
        <v>0</v>
      </c>
      <c r="G5271" s="180">
        <v>0</v>
      </c>
      <c r="H5271" s="180">
        <v>0</v>
      </c>
    </row>
    <row r="5272" spans="1:8" x14ac:dyDescent="0.2">
      <c r="A5272" s="180" t="s">
        <v>113</v>
      </c>
      <c r="B5272" s="180" t="s">
        <v>376</v>
      </c>
      <c r="C5272" s="180"/>
      <c r="D5272" s="180"/>
      <c r="E5272" s="180"/>
      <c r="F5272" s="180"/>
      <c r="G5272" s="180"/>
      <c r="H5272" s="180"/>
    </row>
    <row r="5273" spans="1:8" x14ac:dyDescent="0.2">
      <c r="A5273" s="180" t="s">
        <v>113</v>
      </c>
      <c r="B5273" s="180" t="s">
        <v>377</v>
      </c>
      <c r="C5273" s="180">
        <v>29720228.73</v>
      </c>
      <c r="D5273" s="180">
        <v>900000</v>
      </c>
      <c r="E5273" s="180">
        <v>1000000</v>
      </c>
      <c r="F5273" s="180"/>
      <c r="G5273" s="180"/>
      <c r="H5273" s="180"/>
    </row>
    <row r="5274" spans="1:8" x14ac:dyDescent="0.2">
      <c r="A5274" s="180" t="s">
        <v>113</v>
      </c>
      <c r="B5274" s="180" t="s">
        <v>352</v>
      </c>
      <c r="C5274" s="180">
        <v>2996910.66</v>
      </c>
      <c r="D5274" s="180"/>
      <c r="E5274" s="180"/>
      <c r="F5274" s="180"/>
      <c r="G5274" s="180"/>
      <c r="H5274" s="180"/>
    </row>
    <row r="5275" spans="1:8" x14ac:dyDescent="0.2">
      <c r="A5275" s="180" t="s">
        <v>113</v>
      </c>
      <c r="B5275" s="180" t="s">
        <v>353</v>
      </c>
      <c r="C5275" s="180">
        <v>3254514.69</v>
      </c>
      <c r="D5275" s="180"/>
      <c r="E5275" s="180"/>
      <c r="F5275" s="180"/>
      <c r="G5275" s="180"/>
      <c r="H5275" s="180"/>
    </row>
    <row r="5276" spans="1:8" x14ac:dyDescent="0.2">
      <c r="A5276" s="180" t="s">
        <v>113</v>
      </c>
      <c r="B5276" s="180" t="s">
        <v>354</v>
      </c>
      <c r="C5276" s="180">
        <v>726987.39</v>
      </c>
      <c r="D5276" s="180"/>
      <c r="E5276" s="180">
        <v>50000</v>
      </c>
      <c r="F5276" s="180"/>
      <c r="G5276" s="180"/>
      <c r="H5276" s="180"/>
    </row>
    <row r="5277" spans="1:8" x14ac:dyDescent="0.2">
      <c r="A5277" s="180" t="s">
        <v>113</v>
      </c>
      <c r="B5277" s="180" t="s">
        <v>408</v>
      </c>
      <c r="C5277" s="180">
        <v>2943312.5500000003</v>
      </c>
      <c r="D5277" s="180"/>
      <c r="E5277" s="180">
        <v>130000</v>
      </c>
      <c r="F5277" s="180"/>
      <c r="G5277" s="180"/>
      <c r="H5277" s="180"/>
    </row>
    <row r="5278" spans="1:8" x14ac:dyDescent="0.2">
      <c r="A5278" s="180" t="s">
        <v>113</v>
      </c>
      <c r="B5278" s="180" t="s">
        <v>423</v>
      </c>
      <c r="C5278" s="180">
        <v>1442782.8</v>
      </c>
      <c r="D5278" s="180"/>
      <c r="E5278" s="180"/>
      <c r="F5278" s="180"/>
      <c r="G5278" s="180"/>
      <c r="H5278" s="180"/>
    </row>
    <row r="5279" spans="1:8" x14ac:dyDescent="0.2">
      <c r="A5279" s="180" t="s">
        <v>113</v>
      </c>
      <c r="B5279" s="180" t="s">
        <v>355</v>
      </c>
      <c r="C5279" s="180">
        <v>3684182.28</v>
      </c>
      <c r="D5279" s="180"/>
      <c r="E5279" s="180">
        <v>240000</v>
      </c>
      <c r="F5279" s="180"/>
      <c r="G5279" s="180"/>
      <c r="H5279" s="180"/>
    </row>
    <row r="5280" spans="1:8" x14ac:dyDescent="0.2">
      <c r="A5280" s="180" t="s">
        <v>113</v>
      </c>
      <c r="B5280" s="180" t="s">
        <v>356</v>
      </c>
      <c r="C5280" s="180">
        <v>1073339.31</v>
      </c>
      <c r="D5280" s="180"/>
      <c r="E5280" s="180">
        <v>115810</v>
      </c>
      <c r="F5280" s="180"/>
      <c r="G5280" s="180"/>
      <c r="H5280" s="180"/>
    </row>
    <row r="5281" spans="1:8" x14ac:dyDescent="0.2">
      <c r="A5281" s="180" t="s">
        <v>113</v>
      </c>
      <c r="B5281" s="180" t="s">
        <v>409</v>
      </c>
      <c r="C5281" s="180"/>
      <c r="D5281" s="180"/>
      <c r="E5281" s="180"/>
      <c r="F5281" s="180"/>
      <c r="G5281" s="180"/>
      <c r="H5281" s="180"/>
    </row>
    <row r="5282" spans="1:8" x14ac:dyDescent="0.2">
      <c r="A5282" s="180" t="s">
        <v>113</v>
      </c>
      <c r="B5282" s="180" t="s">
        <v>378</v>
      </c>
      <c r="C5282" s="180">
        <v>19479</v>
      </c>
      <c r="D5282" s="180"/>
      <c r="E5282" s="180"/>
      <c r="F5282" s="180"/>
      <c r="G5282" s="180"/>
      <c r="H5282" s="180"/>
    </row>
    <row r="5283" spans="1:8" x14ac:dyDescent="0.2">
      <c r="A5283" s="180" t="s">
        <v>113</v>
      </c>
      <c r="B5283" s="180" t="s">
        <v>360</v>
      </c>
      <c r="C5283" s="180"/>
      <c r="D5283" s="180"/>
      <c r="E5283" s="180"/>
      <c r="F5283" s="180"/>
      <c r="G5283" s="180"/>
      <c r="H5283" s="180"/>
    </row>
    <row r="5284" spans="1:8" x14ac:dyDescent="0.2">
      <c r="A5284" s="180" t="s">
        <v>113</v>
      </c>
      <c r="B5284" s="180" t="s">
        <v>379</v>
      </c>
      <c r="C5284" s="180"/>
      <c r="D5284" s="180"/>
      <c r="E5284" s="180"/>
      <c r="F5284" s="180"/>
      <c r="G5284" s="180"/>
      <c r="H5284" s="180"/>
    </row>
    <row r="5285" spans="1:8" x14ac:dyDescent="0.2">
      <c r="A5285" s="180" t="s">
        <v>113</v>
      </c>
      <c r="B5285" s="180" t="s">
        <v>362</v>
      </c>
      <c r="C5285" s="180">
        <v>1992703</v>
      </c>
      <c r="D5285" s="180"/>
      <c r="E5285" s="180"/>
      <c r="F5285" s="180"/>
      <c r="G5285" s="180"/>
      <c r="H5285" s="180"/>
    </row>
    <row r="5286" spans="1:8" x14ac:dyDescent="0.2">
      <c r="A5286" s="180" t="s">
        <v>113</v>
      </c>
      <c r="B5286" s="180" t="s">
        <v>365</v>
      </c>
      <c r="C5286" s="180">
        <v>47854440.409999996</v>
      </c>
      <c r="D5286" s="180">
        <v>900000</v>
      </c>
      <c r="E5286" s="180">
        <v>1535810</v>
      </c>
      <c r="F5286" s="180">
        <v>0</v>
      </c>
      <c r="G5286" s="180">
        <v>0</v>
      </c>
      <c r="H5286" s="180">
        <v>0</v>
      </c>
    </row>
    <row r="5287" spans="1:8" x14ac:dyDescent="0.2">
      <c r="A5287" s="180" t="s">
        <v>113</v>
      </c>
      <c r="B5287" s="180" t="s">
        <v>447</v>
      </c>
      <c r="C5287" s="180"/>
      <c r="D5287" s="180"/>
      <c r="E5287" s="180"/>
      <c r="F5287" s="180"/>
      <c r="G5287" s="180"/>
      <c r="H5287" s="180"/>
    </row>
    <row r="5288" spans="1:8" x14ac:dyDescent="0.2">
      <c r="A5288" s="180" t="s">
        <v>113</v>
      </c>
      <c r="B5288" s="180" t="s">
        <v>366</v>
      </c>
      <c r="C5288" s="180">
        <v>47854440.409999996</v>
      </c>
      <c r="D5288" s="180">
        <v>900000</v>
      </c>
      <c r="E5288" s="180">
        <v>1535810</v>
      </c>
      <c r="F5288" s="180">
        <v>0</v>
      </c>
      <c r="G5288" s="180">
        <v>0</v>
      </c>
      <c r="H5288" s="180">
        <v>0</v>
      </c>
    </row>
    <row r="5289" spans="1:8" x14ac:dyDescent="0.2">
      <c r="A5289" s="180" t="s">
        <v>113</v>
      </c>
      <c r="B5289" s="180" t="s">
        <v>367</v>
      </c>
      <c r="C5289" s="180">
        <v>8714818.6700000092</v>
      </c>
      <c r="D5289" s="180">
        <v>190011.21999999977</v>
      </c>
      <c r="E5289" s="180">
        <v>2380379.1800000002</v>
      </c>
      <c r="F5289" s="180">
        <v>0</v>
      </c>
      <c r="G5289" s="180">
        <v>0</v>
      </c>
      <c r="H5289" s="180">
        <v>0</v>
      </c>
    </row>
    <row r="5290" spans="1:8" x14ac:dyDescent="0.2">
      <c r="A5290" s="180" t="s">
        <v>113</v>
      </c>
      <c r="B5290" s="180" t="s">
        <v>368</v>
      </c>
      <c r="C5290" s="180">
        <v>56569259.080000006</v>
      </c>
      <c r="D5290" s="180">
        <v>1090011.2199999995</v>
      </c>
      <c r="E5290" s="180">
        <v>3916189.18</v>
      </c>
      <c r="F5290" s="180">
        <v>0</v>
      </c>
      <c r="G5290" s="180">
        <v>0</v>
      </c>
      <c r="H5290" s="180">
        <v>0</v>
      </c>
    </row>
    <row r="5291" spans="1:8" x14ac:dyDescent="0.2">
      <c r="A5291" s="180" t="s">
        <v>114</v>
      </c>
      <c r="B5291" s="180" t="s">
        <v>333</v>
      </c>
      <c r="C5291" s="180">
        <v>7880854</v>
      </c>
      <c r="D5291" s="180"/>
      <c r="E5291" s="180">
        <v>190728</v>
      </c>
      <c r="F5291" s="180">
        <v>0</v>
      </c>
      <c r="G5291" s="180">
        <v>0</v>
      </c>
      <c r="H5291" s="180">
        <v>0</v>
      </c>
    </row>
    <row r="5292" spans="1:8" x14ac:dyDescent="0.2">
      <c r="A5292" s="180" t="s">
        <v>114</v>
      </c>
      <c r="B5292" s="180" t="s">
        <v>334</v>
      </c>
      <c r="C5292" s="180">
        <v>1002680</v>
      </c>
      <c r="D5292" s="180"/>
      <c r="E5292" s="180">
        <v>24272</v>
      </c>
      <c r="F5292" s="180">
        <v>0</v>
      </c>
      <c r="G5292" s="180">
        <v>0</v>
      </c>
      <c r="H5292" s="180">
        <v>0</v>
      </c>
    </row>
    <row r="5293" spans="1:8" x14ac:dyDescent="0.2">
      <c r="A5293" s="180" t="s">
        <v>114</v>
      </c>
      <c r="B5293" s="180" t="s">
        <v>335</v>
      </c>
      <c r="C5293" s="180">
        <v>907842</v>
      </c>
      <c r="D5293" s="180"/>
      <c r="E5293" s="180"/>
      <c r="F5293" s="180"/>
      <c r="G5293" s="180"/>
      <c r="H5293" s="180"/>
    </row>
    <row r="5294" spans="1:8" x14ac:dyDescent="0.2">
      <c r="A5294" s="180" t="s">
        <v>114</v>
      </c>
      <c r="B5294" s="180" t="s">
        <v>336</v>
      </c>
      <c r="C5294" s="180">
        <v>200000</v>
      </c>
      <c r="D5294" s="180"/>
      <c r="E5294" s="180"/>
      <c r="F5294" s="180"/>
      <c r="G5294" s="180"/>
      <c r="H5294" s="180"/>
    </row>
    <row r="5295" spans="1:8" x14ac:dyDescent="0.2">
      <c r="A5295" s="180" t="s">
        <v>114</v>
      </c>
      <c r="B5295" s="180" t="s">
        <v>337</v>
      </c>
      <c r="C5295" s="180">
        <v>50000</v>
      </c>
      <c r="D5295" s="180">
        <v>750</v>
      </c>
      <c r="E5295" s="180">
        <v>100</v>
      </c>
      <c r="F5295" s="180"/>
      <c r="G5295" s="180"/>
      <c r="H5295" s="180"/>
    </row>
    <row r="5296" spans="1:8" x14ac:dyDescent="0.2">
      <c r="A5296" s="180" t="s">
        <v>114</v>
      </c>
      <c r="B5296" s="180" t="s">
        <v>338</v>
      </c>
      <c r="C5296" s="180"/>
      <c r="D5296" s="180"/>
      <c r="E5296" s="180"/>
      <c r="F5296" s="180"/>
      <c r="G5296" s="180"/>
      <c r="H5296" s="180"/>
    </row>
    <row r="5297" spans="1:8" x14ac:dyDescent="0.2">
      <c r="A5297" s="180" t="s">
        <v>114</v>
      </c>
      <c r="B5297" s="180" t="s">
        <v>339</v>
      </c>
      <c r="C5297" s="180">
        <v>35000</v>
      </c>
      <c r="D5297" s="180">
        <v>550000</v>
      </c>
      <c r="E5297" s="180"/>
      <c r="F5297" s="180"/>
      <c r="G5297" s="180"/>
      <c r="H5297" s="180"/>
    </row>
    <row r="5298" spans="1:8" x14ac:dyDescent="0.2">
      <c r="A5298" s="180" t="s">
        <v>114</v>
      </c>
      <c r="B5298" s="180" t="s">
        <v>340</v>
      </c>
      <c r="C5298" s="180">
        <v>250000</v>
      </c>
      <c r="D5298" s="180">
        <v>3000</v>
      </c>
      <c r="E5298" s="180">
        <v>5000</v>
      </c>
      <c r="F5298" s="180"/>
      <c r="G5298" s="180"/>
      <c r="H5298" s="180"/>
    </row>
    <row r="5299" spans="1:8" x14ac:dyDescent="0.2">
      <c r="A5299" s="180" t="s">
        <v>114</v>
      </c>
      <c r="B5299" s="180" t="s">
        <v>341</v>
      </c>
      <c r="C5299" s="180"/>
      <c r="D5299" s="180"/>
      <c r="E5299" s="180"/>
      <c r="F5299" s="180"/>
      <c r="G5299" s="180"/>
      <c r="H5299" s="180"/>
    </row>
    <row r="5300" spans="1:8" x14ac:dyDescent="0.2">
      <c r="A5300" s="180" t="s">
        <v>114</v>
      </c>
      <c r="B5300" s="180" t="s">
        <v>342</v>
      </c>
      <c r="C5300" s="180">
        <v>14058694</v>
      </c>
      <c r="D5300" s="180"/>
      <c r="E5300" s="180"/>
      <c r="F5300" s="180"/>
      <c r="G5300" s="180"/>
      <c r="H5300" s="180"/>
    </row>
    <row r="5301" spans="1:8" x14ac:dyDescent="0.2">
      <c r="A5301" s="180" t="s">
        <v>114</v>
      </c>
      <c r="B5301" s="180" t="s">
        <v>343</v>
      </c>
      <c r="C5301" s="180">
        <v>61611</v>
      </c>
      <c r="D5301" s="180"/>
      <c r="E5301" s="180"/>
      <c r="F5301" s="180"/>
      <c r="G5301" s="180"/>
      <c r="H5301" s="180"/>
    </row>
    <row r="5302" spans="1:8" x14ac:dyDescent="0.2">
      <c r="A5302" s="180" t="s">
        <v>114</v>
      </c>
      <c r="B5302" s="180" t="s">
        <v>344</v>
      </c>
      <c r="C5302" s="180">
        <v>40000</v>
      </c>
      <c r="D5302" s="180"/>
      <c r="E5302" s="180"/>
      <c r="F5302" s="180"/>
      <c r="G5302" s="180"/>
      <c r="H5302" s="180"/>
    </row>
    <row r="5303" spans="1:8" x14ac:dyDescent="0.2">
      <c r="A5303" s="180" t="s">
        <v>114</v>
      </c>
      <c r="B5303" s="180" t="s">
        <v>475</v>
      </c>
      <c r="C5303" s="180">
        <v>165877</v>
      </c>
      <c r="D5303" s="180"/>
      <c r="E5303" s="180">
        <v>4015</v>
      </c>
      <c r="F5303" s="180">
        <v>0</v>
      </c>
      <c r="G5303" s="180">
        <v>0</v>
      </c>
      <c r="H5303" s="180">
        <v>0</v>
      </c>
    </row>
    <row r="5304" spans="1:8" x14ac:dyDescent="0.2">
      <c r="A5304" s="180" t="s">
        <v>114</v>
      </c>
      <c r="B5304" s="180" t="s">
        <v>332</v>
      </c>
      <c r="C5304" s="180">
        <v>475000</v>
      </c>
      <c r="D5304" s="180"/>
      <c r="E5304" s="180"/>
      <c r="F5304" s="180"/>
      <c r="G5304" s="180"/>
      <c r="H5304" s="180"/>
    </row>
    <row r="5305" spans="1:8" x14ac:dyDescent="0.2">
      <c r="A5305" s="180" t="s">
        <v>114</v>
      </c>
      <c r="B5305" s="180" t="s">
        <v>407</v>
      </c>
      <c r="C5305" s="180">
        <v>550000</v>
      </c>
      <c r="D5305" s="180"/>
      <c r="E5305" s="180"/>
      <c r="F5305" s="180"/>
      <c r="G5305" s="180"/>
      <c r="H5305" s="180"/>
    </row>
    <row r="5306" spans="1:8" x14ac:dyDescent="0.2">
      <c r="A5306" s="180" t="s">
        <v>114</v>
      </c>
      <c r="B5306" s="180" t="s">
        <v>345</v>
      </c>
      <c r="C5306" s="180">
        <v>25677558</v>
      </c>
      <c r="D5306" s="180">
        <v>553750</v>
      </c>
      <c r="E5306" s="180">
        <v>224115</v>
      </c>
      <c r="F5306" s="180">
        <v>0</v>
      </c>
      <c r="G5306" s="180">
        <v>0</v>
      </c>
      <c r="H5306" s="180">
        <v>0</v>
      </c>
    </row>
    <row r="5307" spans="1:8" x14ac:dyDescent="0.2">
      <c r="A5307" s="180" t="s">
        <v>114</v>
      </c>
      <c r="B5307" s="180" t="s">
        <v>346</v>
      </c>
      <c r="C5307" s="180"/>
      <c r="D5307" s="180"/>
      <c r="E5307" s="180"/>
      <c r="F5307" s="180"/>
      <c r="G5307" s="180"/>
      <c r="H5307" s="180"/>
    </row>
    <row r="5308" spans="1:8" x14ac:dyDescent="0.2">
      <c r="A5308" s="180" t="s">
        <v>114</v>
      </c>
      <c r="B5308" s="180" t="s">
        <v>446</v>
      </c>
      <c r="C5308" s="180">
        <v>45000</v>
      </c>
      <c r="D5308" s="180"/>
      <c r="E5308" s="180"/>
      <c r="F5308" s="180"/>
      <c r="G5308" s="180"/>
      <c r="H5308" s="180"/>
    </row>
    <row r="5309" spans="1:8" x14ac:dyDescent="0.2">
      <c r="A5309" s="180" t="s">
        <v>114</v>
      </c>
      <c r="B5309" s="180" t="s">
        <v>347</v>
      </c>
      <c r="C5309" s="180"/>
      <c r="D5309" s="180"/>
      <c r="E5309" s="180"/>
      <c r="F5309" s="180"/>
      <c r="G5309" s="180"/>
      <c r="H5309" s="180"/>
    </row>
    <row r="5310" spans="1:8" x14ac:dyDescent="0.2">
      <c r="A5310" s="180" t="s">
        <v>114</v>
      </c>
      <c r="B5310" s="180" t="s">
        <v>348</v>
      </c>
      <c r="C5310" s="180">
        <v>25722558</v>
      </c>
      <c r="D5310" s="180">
        <v>553750</v>
      </c>
      <c r="E5310" s="180">
        <v>224115</v>
      </c>
      <c r="F5310" s="180">
        <v>0</v>
      </c>
      <c r="G5310" s="180">
        <v>0</v>
      </c>
      <c r="H5310" s="180">
        <v>0</v>
      </c>
    </row>
    <row r="5311" spans="1:8" x14ac:dyDescent="0.2">
      <c r="A5311" s="180" t="s">
        <v>114</v>
      </c>
      <c r="B5311" s="180" t="s">
        <v>349</v>
      </c>
      <c r="C5311" s="180">
        <v>3510911.4176391549</v>
      </c>
      <c r="D5311" s="180">
        <v>193889</v>
      </c>
      <c r="E5311" s="180">
        <v>842664</v>
      </c>
      <c r="F5311" s="180">
        <v>0</v>
      </c>
      <c r="G5311" s="180">
        <v>0</v>
      </c>
      <c r="H5311" s="180">
        <v>0</v>
      </c>
    </row>
    <row r="5312" spans="1:8" x14ac:dyDescent="0.2">
      <c r="A5312" s="180" t="s">
        <v>114</v>
      </c>
      <c r="B5312" s="180" t="s">
        <v>350</v>
      </c>
      <c r="C5312" s="180">
        <v>29233469.417639155</v>
      </c>
      <c r="D5312" s="180">
        <v>747639</v>
      </c>
      <c r="E5312" s="180">
        <v>1066779</v>
      </c>
      <c r="F5312" s="180">
        <v>0</v>
      </c>
      <c r="G5312" s="180">
        <v>0</v>
      </c>
      <c r="H5312" s="180">
        <v>0</v>
      </c>
    </row>
    <row r="5313" spans="1:8" x14ac:dyDescent="0.2">
      <c r="A5313" s="180" t="s">
        <v>114</v>
      </c>
      <c r="B5313" s="180" t="s">
        <v>376</v>
      </c>
      <c r="C5313" s="180"/>
      <c r="D5313" s="180"/>
      <c r="E5313" s="180"/>
      <c r="F5313" s="180"/>
      <c r="G5313" s="180"/>
      <c r="H5313" s="180"/>
    </row>
    <row r="5314" spans="1:8" x14ac:dyDescent="0.2">
      <c r="A5314" s="180" t="s">
        <v>114</v>
      </c>
      <c r="B5314" s="180" t="s">
        <v>377</v>
      </c>
      <c r="C5314" s="180">
        <v>16996798.849417798</v>
      </c>
      <c r="D5314" s="180">
        <v>625000</v>
      </c>
      <c r="E5314" s="180">
        <v>175000</v>
      </c>
      <c r="F5314" s="180"/>
      <c r="G5314" s="180"/>
      <c r="H5314" s="180"/>
    </row>
    <row r="5315" spans="1:8" x14ac:dyDescent="0.2">
      <c r="A5315" s="180" t="s">
        <v>114</v>
      </c>
      <c r="B5315" s="180" t="s">
        <v>352</v>
      </c>
      <c r="C5315" s="180">
        <v>706031.36569149257</v>
      </c>
      <c r="D5315" s="180"/>
      <c r="E5315" s="180"/>
      <c r="F5315" s="180"/>
      <c r="G5315" s="180"/>
      <c r="H5315" s="180"/>
    </row>
    <row r="5316" spans="1:8" x14ac:dyDescent="0.2">
      <c r="A5316" s="180" t="s">
        <v>114</v>
      </c>
      <c r="B5316" s="180" t="s">
        <v>353</v>
      </c>
      <c r="C5316" s="180">
        <v>1313346.9089641287</v>
      </c>
      <c r="D5316" s="180"/>
      <c r="E5316" s="180"/>
      <c r="F5316" s="180"/>
      <c r="G5316" s="180"/>
      <c r="H5316" s="180"/>
    </row>
    <row r="5317" spans="1:8" x14ac:dyDescent="0.2">
      <c r="A5317" s="180" t="s">
        <v>114</v>
      </c>
      <c r="B5317" s="180" t="s">
        <v>354</v>
      </c>
      <c r="C5317" s="180">
        <v>552938.98149629578</v>
      </c>
      <c r="D5317" s="180"/>
      <c r="E5317" s="180">
        <v>30000</v>
      </c>
      <c r="F5317" s="180"/>
      <c r="G5317" s="180"/>
      <c r="H5317" s="180"/>
    </row>
    <row r="5318" spans="1:8" x14ac:dyDescent="0.2">
      <c r="A5318" s="180" t="s">
        <v>114</v>
      </c>
      <c r="B5318" s="180" t="s">
        <v>408</v>
      </c>
      <c r="C5318" s="180">
        <v>1284437.9212725435</v>
      </c>
      <c r="D5318" s="180"/>
      <c r="E5318" s="180"/>
      <c r="F5318" s="180"/>
      <c r="G5318" s="180"/>
      <c r="H5318" s="180"/>
    </row>
    <row r="5319" spans="1:8" x14ac:dyDescent="0.2">
      <c r="A5319" s="180" t="s">
        <v>114</v>
      </c>
      <c r="B5319" s="180" t="s">
        <v>423</v>
      </c>
      <c r="C5319" s="180">
        <v>280054.60964351601</v>
      </c>
      <c r="D5319" s="180"/>
      <c r="E5319" s="180"/>
      <c r="F5319" s="180"/>
      <c r="G5319" s="180"/>
      <c r="H5319" s="180"/>
    </row>
    <row r="5320" spans="1:8" x14ac:dyDescent="0.2">
      <c r="A5320" s="180" t="s">
        <v>114</v>
      </c>
      <c r="B5320" s="180" t="s">
        <v>355</v>
      </c>
      <c r="C5320" s="180">
        <v>1944530.5371735641</v>
      </c>
      <c r="D5320" s="180"/>
      <c r="E5320" s="180">
        <v>100000</v>
      </c>
      <c r="F5320" s="180"/>
      <c r="G5320" s="180"/>
      <c r="H5320" s="180"/>
    </row>
    <row r="5321" spans="1:8" x14ac:dyDescent="0.2">
      <c r="A5321" s="180" t="s">
        <v>114</v>
      </c>
      <c r="B5321" s="180" t="s">
        <v>356</v>
      </c>
      <c r="C5321" s="180">
        <v>823997.82634065941</v>
      </c>
      <c r="D5321" s="180"/>
      <c r="E5321" s="180">
        <v>40000</v>
      </c>
      <c r="F5321" s="180"/>
      <c r="G5321" s="180"/>
      <c r="H5321" s="180"/>
    </row>
    <row r="5322" spans="1:8" x14ac:dyDescent="0.2">
      <c r="A5322" s="180" t="s">
        <v>114</v>
      </c>
      <c r="B5322" s="180" t="s">
        <v>409</v>
      </c>
      <c r="C5322" s="180"/>
      <c r="D5322" s="180"/>
      <c r="E5322" s="180"/>
      <c r="F5322" s="180"/>
      <c r="G5322" s="180"/>
      <c r="H5322" s="180"/>
    </row>
    <row r="5323" spans="1:8" x14ac:dyDescent="0.2">
      <c r="A5323" s="180" t="s">
        <v>114</v>
      </c>
      <c r="B5323" s="180" t="s">
        <v>378</v>
      </c>
      <c r="C5323" s="180"/>
      <c r="D5323" s="180"/>
      <c r="E5323" s="180"/>
      <c r="F5323" s="180"/>
      <c r="G5323" s="180"/>
      <c r="H5323" s="180"/>
    </row>
    <row r="5324" spans="1:8" x14ac:dyDescent="0.2">
      <c r="A5324" s="180" t="s">
        <v>114</v>
      </c>
      <c r="B5324" s="180" t="s">
        <v>360</v>
      </c>
      <c r="C5324" s="180"/>
      <c r="D5324" s="180"/>
      <c r="E5324" s="180"/>
      <c r="F5324" s="180"/>
      <c r="G5324" s="180"/>
      <c r="H5324" s="180"/>
    </row>
    <row r="5325" spans="1:8" x14ac:dyDescent="0.2">
      <c r="A5325" s="180" t="s">
        <v>114</v>
      </c>
      <c r="B5325" s="180" t="s">
        <v>379</v>
      </c>
      <c r="C5325" s="180"/>
      <c r="D5325" s="180"/>
      <c r="E5325" s="180"/>
      <c r="F5325" s="180"/>
      <c r="G5325" s="180"/>
      <c r="H5325" s="180"/>
    </row>
    <row r="5326" spans="1:8" x14ac:dyDescent="0.2">
      <c r="A5326" s="180" t="s">
        <v>114</v>
      </c>
      <c r="B5326" s="180" t="s">
        <v>362</v>
      </c>
      <c r="C5326" s="180">
        <v>1057349</v>
      </c>
      <c r="D5326" s="180"/>
      <c r="E5326" s="180"/>
      <c r="F5326" s="180"/>
      <c r="G5326" s="180"/>
      <c r="H5326" s="180"/>
    </row>
    <row r="5327" spans="1:8" x14ac:dyDescent="0.2">
      <c r="A5327" s="180" t="s">
        <v>114</v>
      </c>
      <c r="B5327" s="180" t="s">
        <v>365</v>
      </c>
      <c r="C5327" s="180">
        <v>24959486</v>
      </c>
      <c r="D5327" s="180">
        <v>625000</v>
      </c>
      <c r="E5327" s="180">
        <v>345000</v>
      </c>
      <c r="F5327" s="180">
        <v>0</v>
      </c>
      <c r="G5327" s="180">
        <v>0</v>
      </c>
      <c r="H5327" s="180">
        <v>0</v>
      </c>
    </row>
    <row r="5328" spans="1:8" x14ac:dyDescent="0.2">
      <c r="A5328" s="180" t="s">
        <v>114</v>
      </c>
      <c r="B5328" s="180" t="s">
        <v>447</v>
      </c>
      <c r="C5328" s="180"/>
      <c r="D5328" s="180"/>
      <c r="E5328" s="180"/>
      <c r="F5328" s="180"/>
      <c r="G5328" s="180"/>
      <c r="H5328" s="180"/>
    </row>
    <row r="5329" spans="1:8" x14ac:dyDescent="0.2">
      <c r="A5329" s="180" t="s">
        <v>114</v>
      </c>
      <c r="B5329" s="180" t="s">
        <v>366</v>
      </c>
      <c r="C5329" s="180">
        <v>24959486</v>
      </c>
      <c r="D5329" s="180">
        <v>625000</v>
      </c>
      <c r="E5329" s="180">
        <v>345000</v>
      </c>
      <c r="F5329" s="180">
        <v>0</v>
      </c>
      <c r="G5329" s="180">
        <v>0</v>
      </c>
      <c r="H5329" s="180">
        <v>0</v>
      </c>
    </row>
    <row r="5330" spans="1:8" x14ac:dyDescent="0.2">
      <c r="A5330" s="180" t="s">
        <v>114</v>
      </c>
      <c r="B5330" s="180" t="s">
        <v>367</v>
      </c>
      <c r="C5330" s="180">
        <v>4273983.4176391549</v>
      </c>
      <c r="D5330" s="180">
        <v>122639</v>
      </c>
      <c r="E5330" s="180">
        <v>721779</v>
      </c>
      <c r="F5330" s="180">
        <v>0</v>
      </c>
      <c r="G5330" s="180">
        <v>0</v>
      </c>
      <c r="H5330" s="180">
        <v>0</v>
      </c>
    </row>
    <row r="5331" spans="1:8" x14ac:dyDescent="0.2">
      <c r="A5331" s="180" t="s">
        <v>114</v>
      </c>
      <c r="B5331" s="180" t="s">
        <v>368</v>
      </c>
      <c r="C5331" s="180">
        <v>29233469.417639155</v>
      </c>
      <c r="D5331" s="180">
        <v>747639</v>
      </c>
      <c r="E5331" s="180">
        <v>1066779</v>
      </c>
      <c r="F5331" s="180">
        <v>0</v>
      </c>
      <c r="G5331" s="180">
        <v>0</v>
      </c>
      <c r="H5331" s="180">
        <v>0</v>
      </c>
    </row>
    <row r="5332" spans="1:8" x14ac:dyDescent="0.2">
      <c r="A5332" s="180" t="s">
        <v>116</v>
      </c>
      <c r="B5332" s="180" t="s">
        <v>333</v>
      </c>
      <c r="C5332" s="180">
        <v>1990893</v>
      </c>
      <c r="D5332" s="180"/>
      <c r="E5332" s="180">
        <v>27082</v>
      </c>
      <c r="F5332" s="180">
        <v>0</v>
      </c>
      <c r="G5332" s="180">
        <v>0</v>
      </c>
      <c r="H5332" s="180">
        <v>0</v>
      </c>
    </row>
    <row r="5333" spans="1:8" x14ac:dyDescent="0.2">
      <c r="A5333" s="180" t="s">
        <v>116</v>
      </c>
      <c r="B5333" s="180" t="s">
        <v>334</v>
      </c>
      <c r="C5333" s="180">
        <v>67288</v>
      </c>
      <c r="D5333" s="180"/>
      <c r="E5333" s="180">
        <v>918</v>
      </c>
      <c r="F5333" s="180">
        <v>0</v>
      </c>
      <c r="G5333" s="180">
        <v>0</v>
      </c>
      <c r="H5333" s="180">
        <v>0</v>
      </c>
    </row>
    <row r="5334" spans="1:8" x14ac:dyDescent="0.2">
      <c r="A5334" s="180" t="s">
        <v>116</v>
      </c>
      <c r="B5334" s="180" t="s">
        <v>335</v>
      </c>
      <c r="C5334" s="180">
        <v>30368</v>
      </c>
      <c r="D5334" s="180"/>
      <c r="E5334" s="180"/>
      <c r="F5334" s="180"/>
      <c r="G5334" s="180"/>
      <c r="H5334" s="180"/>
    </row>
    <row r="5335" spans="1:8" x14ac:dyDescent="0.2">
      <c r="A5335" s="180" t="s">
        <v>116</v>
      </c>
      <c r="B5335" s="180" t="s">
        <v>336</v>
      </c>
      <c r="C5335" s="180">
        <v>742000</v>
      </c>
      <c r="D5335" s="180"/>
      <c r="E5335" s="180"/>
      <c r="F5335" s="180"/>
      <c r="G5335" s="180"/>
      <c r="H5335" s="180"/>
    </row>
    <row r="5336" spans="1:8" x14ac:dyDescent="0.2">
      <c r="A5336" s="180" t="s">
        <v>116</v>
      </c>
      <c r="B5336" s="180" t="s">
        <v>337</v>
      </c>
      <c r="C5336" s="180">
        <v>25000</v>
      </c>
      <c r="D5336" s="180">
        <v>1200</v>
      </c>
      <c r="E5336" s="180"/>
      <c r="F5336" s="180"/>
      <c r="G5336" s="180"/>
      <c r="H5336" s="180"/>
    </row>
    <row r="5337" spans="1:8" x14ac:dyDescent="0.2">
      <c r="A5337" s="180" t="s">
        <v>116</v>
      </c>
      <c r="B5337" s="180" t="s">
        <v>338</v>
      </c>
      <c r="C5337" s="180"/>
      <c r="D5337" s="180"/>
      <c r="E5337" s="180"/>
      <c r="F5337" s="180"/>
      <c r="G5337" s="180"/>
      <c r="H5337" s="180"/>
    </row>
    <row r="5338" spans="1:8" x14ac:dyDescent="0.2">
      <c r="A5338" s="180" t="s">
        <v>116</v>
      </c>
      <c r="B5338" s="180" t="s">
        <v>339</v>
      </c>
      <c r="C5338" s="180">
        <v>8000</v>
      </c>
      <c r="D5338" s="180">
        <v>190000</v>
      </c>
      <c r="E5338" s="180"/>
      <c r="F5338" s="180"/>
      <c r="G5338" s="180"/>
      <c r="H5338" s="180"/>
    </row>
    <row r="5339" spans="1:8" x14ac:dyDescent="0.2">
      <c r="A5339" s="180" t="s">
        <v>116</v>
      </c>
      <c r="B5339" s="180" t="s">
        <v>340</v>
      </c>
      <c r="C5339" s="180">
        <v>520000</v>
      </c>
      <c r="D5339" s="180">
        <v>14000</v>
      </c>
      <c r="E5339" s="180"/>
      <c r="F5339" s="180"/>
      <c r="G5339" s="180"/>
      <c r="H5339" s="180"/>
    </row>
    <row r="5340" spans="1:8" x14ac:dyDescent="0.2">
      <c r="A5340" s="180" t="s">
        <v>116</v>
      </c>
      <c r="B5340" s="180" t="s">
        <v>341</v>
      </c>
      <c r="C5340" s="180"/>
      <c r="D5340" s="180"/>
      <c r="E5340" s="180"/>
      <c r="F5340" s="180"/>
      <c r="G5340" s="180"/>
      <c r="H5340" s="180"/>
    </row>
    <row r="5341" spans="1:8" x14ac:dyDescent="0.2">
      <c r="A5341" s="180" t="s">
        <v>116</v>
      </c>
      <c r="B5341" s="180" t="s">
        <v>342</v>
      </c>
      <c r="C5341" s="180">
        <v>2617254</v>
      </c>
      <c r="D5341" s="180"/>
      <c r="E5341" s="180"/>
      <c r="F5341" s="180"/>
      <c r="G5341" s="180"/>
      <c r="H5341" s="180"/>
    </row>
    <row r="5342" spans="1:8" x14ac:dyDescent="0.2">
      <c r="A5342" s="180" t="s">
        <v>116</v>
      </c>
      <c r="B5342" s="180" t="s">
        <v>343</v>
      </c>
      <c r="C5342" s="180">
        <v>8251</v>
      </c>
      <c r="D5342" s="180"/>
      <c r="E5342" s="180"/>
      <c r="F5342" s="180"/>
      <c r="G5342" s="180"/>
      <c r="H5342" s="180"/>
    </row>
    <row r="5343" spans="1:8" x14ac:dyDescent="0.2">
      <c r="A5343" s="180" t="s">
        <v>116</v>
      </c>
      <c r="B5343" s="180" t="s">
        <v>344</v>
      </c>
      <c r="C5343" s="180">
        <v>70000</v>
      </c>
      <c r="D5343" s="180"/>
      <c r="E5343" s="180"/>
      <c r="F5343" s="180"/>
      <c r="G5343" s="180"/>
      <c r="H5343" s="180"/>
    </row>
    <row r="5344" spans="1:8" x14ac:dyDescent="0.2">
      <c r="A5344" s="180" t="s">
        <v>116</v>
      </c>
      <c r="B5344" s="180" t="s">
        <v>475</v>
      </c>
      <c r="C5344" s="180">
        <v>33603</v>
      </c>
      <c r="D5344" s="180"/>
      <c r="E5344" s="180">
        <v>458</v>
      </c>
      <c r="F5344" s="180">
        <v>0</v>
      </c>
      <c r="G5344" s="180">
        <v>0</v>
      </c>
      <c r="H5344" s="180">
        <v>0</v>
      </c>
    </row>
    <row r="5345" spans="1:8" x14ac:dyDescent="0.2">
      <c r="A5345" s="180" t="s">
        <v>116</v>
      </c>
      <c r="B5345" s="180" t="s">
        <v>332</v>
      </c>
      <c r="C5345" s="180">
        <v>38000</v>
      </c>
      <c r="D5345" s="180"/>
      <c r="E5345" s="180"/>
      <c r="F5345" s="180"/>
      <c r="G5345" s="180"/>
      <c r="H5345" s="180"/>
    </row>
    <row r="5346" spans="1:8" x14ac:dyDescent="0.2">
      <c r="A5346" s="180" t="s">
        <v>116</v>
      </c>
      <c r="B5346" s="180" t="s">
        <v>407</v>
      </c>
      <c r="C5346" s="180">
        <v>44000</v>
      </c>
      <c r="D5346" s="180"/>
      <c r="E5346" s="180"/>
      <c r="F5346" s="180"/>
      <c r="G5346" s="180"/>
      <c r="H5346" s="180"/>
    </row>
    <row r="5347" spans="1:8" x14ac:dyDescent="0.2">
      <c r="A5347" s="180" t="s">
        <v>116</v>
      </c>
      <c r="B5347" s="180" t="s">
        <v>345</v>
      </c>
      <c r="C5347" s="180">
        <v>6194657</v>
      </c>
      <c r="D5347" s="180">
        <v>205200</v>
      </c>
      <c r="E5347" s="180">
        <v>28458</v>
      </c>
      <c r="F5347" s="180">
        <v>0</v>
      </c>
      <c r="G5347" s="180">
        <v>0</v>
      </c>
      <c r="H5347" s="180">
        <v>0</v>
      </c>
    </row>
    <row r="5348" spans="1:8" x14ac:dyDescent="0.2">
      <c r="A5348" s="180" t="s">
        <v>116</v>
      </c>
      <c r="B5348" s="180" t="s">
        <v>346</v>
      </c>
      <c r="C5348" s="180"/>
      <c r="D5348" s="180"/>
      <c r="E5348" s="180"/>
      <c r="F5348" s="180"/>
      <c r="G5348" s="180"/>
      <c r="H5348" s="180"/>
    </row>
    <row r="5349" spans="1:8" x14ac:dyDescent="0.2">
      <c r="A5349" s="180" t="s">
        <v>116</v>
      </c>
      <c r="B5349" s="180" t="s">
        <v>446</v>
      </c>
      <c r="C5349" s="180"/>
      <c r="D5349" s="180"/>
      <c r="E5349" s="180"/>
      <c r="F5349" s="180"/>
      <c r="G5349" s="180"/>
      <c r="H5349" s="180"/>
    </row>
    <row r="5350" spans="1:8" x14ac:dyDescent="0.2">
      <c r="A5350" s="180" t="s">
        <v>116</v>
      </c>
      <c r="B5350" s="180" t="s">
        <v>347</v>
      </c>
      <c r="C5350" s="180"/>
      <c r="D5350" s="180"/>
      <c r="E5350" s="180"/>
      <c r="F5350" s="180"/>
      <c r="G5350" s="180"/>
      <c r="H5350" s="180"/>
    </row>
    <row r="5351" spans="1:8" x14ac:dyDescent="0.2">
      <c r="A5351" s="180" t="s">
        <v>116</v>
      </c>
      <c r="B5351" s="180" t="s">
        <v>348</v>
      </c>
      <c r="C5351" s="180">
        <v>6194657</v>
      </c>
      <c r="D5351" s="180">
        <v>205200</v>
      </c>
      <c r="E5351" s="180">
        <v>28458</v>
      </c>
      <c r="F5351" s="180">
        <v>0</v>
      </c>
      <c r="G5351" s="180">
        <v>0</v>
      </c>
      <c r="H5351" s="180">
        <v>0</v>
      </c>
    </row>
    <row r="5352" spans="1:8" x14ac:dyDescent="0.2">
      <c r="A5352" s="180" t="s">
        <v>116</v>
      </c>
      <c r="B5352" s="180" t="s">
        <v>349</v>
      </c>
      <c r="C5352" s="180">
        <v>2522808.1699999981</v>
      </c>
      <c r="D5352" s="180">
        <v>55987.440000000031</v>
      </c>
      <c r="E5352" s="180">
        <v>1190256.3799999999</v>
      </c>
      <c r="F5352" s="180">
        <v>0</v>
      </c>
      <c r="G5352" s="180">
        <v>0</v>
      </c>
      <c r="H5352" s="180">
        <v>0</v>
      </c>
    </row>
    <row r="5353" spans="1:8" x14ac:dyDescent="0.2">
      <c r="A5353" s="180" t="s">
        <v>116</v>
      </c>
      <c r="B5353" s="180" t="s">
        <v>350</v>
      </c>
      <c r="C5353" s="180">
        <v>8717465.1699999981</v>
      </c>
      <c r="D5353" s="180">
        <v>261187.44000000003</v>
      </c>
      <c r="E5353" s="180">
        <v>1218714.3799999999</v>
      </c>
      <c r="F5353" s="180">
        <v>0</v>
      </c>
      <c r="G5353" s="180">
        <v>0</v>
      </c>
      <c r="H5353" s="180">
        <v>0</v>
      </c>
    </row>
    <row r="5354" spans="1:8" x14ac:dyDescent="0.2">
      <c r="A5354" s="180" t="s">
        <v>116</v>
      </c>
      <c r="B5354" s="180" t="s">
        <v>376</v>
      </c>
      <c r="C5354" s="180"/>
      <c r="D5354" s="180"/>
      <c r="E5354" s="180"/>
      <c r="F5354" s="180"/>
      <c r="G5354" s="180"/>
      <c r="H5354" s="180"/>
    </row>
    <row r="5355" spans="1:8" x14ac:dyDescent="0.2">
      <c r="A5355" s="180" t="s">
        <v>116</v>
      </c>
      <c r="B5355" s="180" t="s">
        <v>377</v>
      </c>
      <c r="C5355" s="180">
        <v>4300000</v>
      </c>
      <c r="D5355" s="180">
        <v>204000</v>
      </c>
      <c r="E5355" s="180">
        <v>24600</v>
      </c>
      <c r="F5355" s="180"/>
      <c r="G5355" s="180"/>
      <c r="H5355" s="180"/>
    </row>
    <row r="5356" spans="1:8" x14ac:dyDescent="0.2">
      <c r="A5356" s="180" t="s">
        <v>116</v>
      </c>
      <c r="B5356" s="180" t="s">
        <v>352</v>
      </c>
      <c r="C5356" s="180">
        <v>145000</v>
      </c>
      <c r="D5356" s="180"/>
      <c r="E5356" s="180"/>
      <c r="F5356" s="180"/>
      <c r="G5356" s="180"/>
      <c r="H5356" s="180"/>
    </row>
    <row r="5357" spans="1:8" x14ac:dyDescent="0.2">
      <c r="A5357" s="180" t="s">
        <v>116</v>
      </c>
      <c r="B5357" s="180" t="s">
        <v>353</v>
      </c>
      <c r="C5357" s="180">
        <v>52550</v>
      </c>
      <c r="D5357" s="180"/>
      <c r="E5357" s="180"/>
      <c r="F5357" s="180"/>
      <c r="G5357" s="180"/>
      <c r="H5357" s="180"/>
    </row>
    <row r="5358" spans="1:8" x14ac:dyDescent="0.2">
      <c r="A5358" s="180" t="s">
        <v>116</v>
      </c>
      <c r="B5358" s="180" t="s">
        <v>354</v>
      </c>
      <c r="C5358" s="180">
        <v>264800</v>
      </c>
      <c r="D5358" s="180"/>
      <c r="E5358" s="180"/>
      <c r="F5358" s="180"/>
      <c r="G5358" s="180"/>
      <c r="H5358" s="180"/>
    </row>
    <row r="5359" spans="1:8" x14ac:dyDescent="0.2">
      <c r="A5359" s="180" t="s">
        <v>116</v>
      </c>
      <c r="B5359" s="180" t="s">
        <v>408</v>
      </c>
      <c r="C5359" s="180">
        <v>386250</v>
      </c>
      <c r="D5359" s="180"/>
      <c r="E5359" s="180"/>
      <c r="F5359" s="180"/>
      <c r="G5359" s="180"/>
      <c r="H5359" s="180"/>
    </row>
    <row r="5360" spans="1:8" x14ac:dyDescent="0.2">
      <c r="A5360" s="180" t="s">
        <v>116</v>
      </c>
      <c r="B5360" s="180" t="s">
        <v>423</v>
      </c>
      <c r="C5360" s="180">
        <v>94000</v>
      </c>
      <c r="D5360" s="180"/>
      <c r="E5360" s="180"/>
      <c r="F5360" s="180"/>
      <c r="G5360" s="180"/>
      <c r="H5360" s="180"/>
    </row>
    <row r="5361" spans="1:8" x14ac:dyDescent="0.2">
      <c r="A5361" s="180" t="s">
        <v>116</v>
      </c>
      <c r="B5361" s="180" t="s">
        <v>355</v>
      </c>
      <c r="C5361" s="180">
        <v>355000</v>
      </c>
      <c r="D5361" s="180"/>
      <c r="E5361" s="180">
        <v>95000</v>
      </c>
      <c r="F5361" s="180"/>
      <c r="G5361" s="180"/>
      <c r="H5361" s="180"/>
    </row>
    <row r="5362" spans="1:8" x14ac:dyDescent="0.2">
      <c r="A5362" s="180" t="s">
        <v>116</v>
      </c>
      <c r="B5362" s="180" t="s">
        <v>356</v>
      </c>
      <c r="C5362" s="180">
        <v>325000</v>
      </c>
      <c r="D5362" s="180"/>
      <c r="E5362" s="180">
        <v>20000</v>
      </c>
      <c r="F5362" s="180"/>
      <c r="G5362" s="180"/>
      <c r="H5362" s="180"/>
    </row>
    <row r="5363" spans="1:8" x14ac:dyDescent="0.2">
      <c r="A5363" s="180" t="s">
        <v>116</v>
      </c>
      <c r="B5363" s="180" t="s">
        <v>409</v>
      </c>
      <c r="C5363" s="180"/>
      <c r="D5363" s="180"/>
      <c r="E5363" s="180"/>
      <c r="F5363" s="180"/>
      <c r="G5363" s="180"/>
      <c r="H5363" s="180"/>
    </row>
    <row r="5364" spans="1:8" x14ac:dyDescent="0.2">
      <c r="A5364" s="180" t="s">
        <v>116</v>
      </c>
      <c r="B5364" s="180" t="s">
        <v>378</v>
      </c>
      <c r="C5364" s="180"/>
      <c r="D5364" s="180"/>
      <c r="E5364" s="180"/>
      <c r="F5364" s="180"/>
      <c r="G5364" s="180"/>
      <c r="H5364" s="180"/>
    </row>
    <row r="5365" spans="1:8" x14ac:dyDescent="0.2">
      <c r="A5365" s="180" t="s">
        <v>116</v>
      </c>
      <c r="B5365" s="180" t="s">
        <v>360</v>
      </c>
      <c r="C5365" s="180"/>
      <c r="D5365" s="180"/>
      <c r="E5365" s="180"/>
      <c r="F5365" s="180"/>
      <c r="G5365" s="180"/>
      <c r="H5365" s="180"/>
    </row>
    <row r="5366" spans="1:8" x14ac:dyDescent="0.2">
      <c r="A5366" s="180" t="s">
        <v>116</v>
      </c>
      <c r="B5366" s="180" t="s">
        <v>379</v>
      </c>
      <c r="C5366" s="180"/>
      <c r="D5366" s="180"/>
      <c r="E5366" s="180"/>
      <c r="F5366" s="180"/>
      <c r="G5366" s="180"/>
      <c r="H5366" s="180"/>
    </row>
    <row r="5367" spans="1:8" x14ac:dyDescent="0.2">
      <c r="A5367" s="180" t="s">
        <v>116</v>
      </c>
      <c r="B5367" s="180" t="s">
        <v>362</v>
      </c>
      <c r="C5367" s="180">
        <v>218156</v>
      </c>
      <c r="D5367" s="180"/>
      <c r="E5367" s="180"/>
      <c r="F5367" s="180"/>
      <c r="G5367" s="180"/>
      <c r="H5367" s="180"/>
    </row>
    <row r="5368" spans="1:8" x14ac:dyDescent="0.2">
      <c r="A5368" s="180" t="s">
        <v>116</v>
      </c>
      <c r="B5368" s="180" t="s">
        <v>365</v>
      </c>
      <c r="C5368" s="180">
        <v>6140756</v>
      </c>
      <c r="D5368" s="180">
        <v>204000</v>
      </c>
      <c r="E5368" s="180">
        <v>139600</v>
      </c>
      <c r="F5368" s="180">
        <v>0</v>
      </c>
      <c r="G5368" s="180">
        <v>0</v>
      </c>
      <c r="H5368" s="180">
        <v>0</v>
      </c>
    </row>
    <row r="5369" spans="1:8" x14ac:dyDescent="0.2">
      <c r="A5369" s="180" t="s">
        <v>116</v>
      </c>
      <c r="B5369" s="180" t="s">
        <v>447</v>
      </c>
      <c r="C5369" s="180"/>
      <c r="D5369" s="180"/>
      <c r="E5369" s="180"/>
      <c r="F5369" s="180"/>
      <c r="G5369" s="180"/>
      <c r="H5369" s="180"/>
    </row>
    <row r="5370" spans="1:8" x14ac:dyDescent="0.2">
      <c r="A5370" s="180" t="s">
        <v>116</v>
      </c>
      <c r="B5370" s="180" t="s">
        <v>366</v>
      </c>
      <c r="C5370" s="180">
        <v>6140756</v>
      </c>
      <c r="D5370" s="180">
        <v>204000</v>
      </c>
      <c r="E5370" s="180">
        <v>139600</v>
      </c>
      <c r="F5370" s="180">
        <v>0</v>
      </c>
      <c r="G5370" s="180">
        <v>0</v>
      </c>
      <c r="H5370" s="180">
        <v>0</v>
      </c>
    </row>
    <row r="5371" spans="1:8" x14ac:dyDescent="0.2">
      <c r="A5371" s="180" t="s">
        <v>116</v>
      </c>
      <c r="B5371" s="180" t="s">
        <v>367</v>
      </c>
      <c r="C5371" s="180">
        <v>2576709.1699999981</v>
      </c>
      <c r="D5371" s="180">
        <v>57187.440000000031</v>
      </c>
      <c r="E5371" s="180">
        <v>1079114.3799999999</v>
      </c>
      <c r="F5371" s="180">
        <v>0</v>
      </c>
      <c r="G5371" s="180">
        <v>0</v>
      </c>
      <c r="H5371" s="180">
        <v>0</v>
      </c>
    </row>
    <row r="5372" spans="1:8" x14ac:dyDescent="0.2">
      <c r="A5372" s="180" t="s">
        <v>116</v>
      </c>
      <c r="B5372" s="180" t="s">
        <v>368</v>
      </c>
      <c r="C5372" s="180">
        <v>8717465.1699999981</v>
      </c>
      <c r="D5372" s="180">
        <v>261187.44000000003</v>
      </c>
      <c r="E5372" s="180">
        <v>1218714.3799999999</v>
      </c>
      <c r="F5372" s="180">
        <v>0</v>
      </c>
      <c r="G5372" s="180">
        <v>0</v>
      </c>
      <c r="H5372" s="180">
        <v>0</v>
      </c>
    </row>
    <row r="5373" spans="1:8" x14ac:dyDescent="0.2">
      <c r="A5373" s="180" t="s">
        <v>117</v>
      </c>
      <c r="B5373" s="180" t="s">
        <v>333</v>
      </c>
      <c r="C5373" s="180">
        <v>6025178</v>
      </c>
      <c r="D5373" s="180"/>
      <c r="E5373" s="180">
        <v>195678</v>
      </c>
      <c r="F5373" s="180">
        <v>0</v>
      </c>
      <c r="G5373" s="180">
        <v>0</v>
      </c>
      <c r="H5373" s="180">
        <v>0</v>
      </c>
    </row>
    <row r="5374" spans="1:8" x14ac:dyDescent="0.2">
      <c r="A5374" s="180" t="s">
        <v>117</v>
      </c>
      <c r="B5374" s="180" t="s">
        <v>334</v>
      </c>
      <c r="C5374" s="180">
        <v>132831</v>
      </c>
      <c r="D5374" s="180"/>
      <c r="E5374" s="180">
        <v>4322</v>
      </c>
      <c r="F5374" s="180">
        <v>0</v>
      </c>
      <c r="G5374" s="180">
        <v>0</v>
      </c>
      <c r="H5374" s="180">
        <v>0</v>
      </c>
    </row>
    <row r="5375" spans="1:8" x14ac:dyDescent="0.2">
      <c r="A5375" s="180" t="s">
        <v>117</v>
      </c>
      <c r="B5375" s="180" t="s">
        <v>335</v>
      </c>
      <c r="C5375" s="180">
        <v>165468</v>
      </c>
      <c r="D5375" s="180"/>
      <c r="E5375" s="180"/>
      <c r="F5375" s="180"/>
      <c r="G5375" s="180"/>
      <c r="H5375" s="180"/>
    </row>
    <row r="5376" spans="1:8" x14ac:dyDescent="0.2">
      <c r="A5376" s="180" t="s">
        <v>117</v>
      </c>
      <c r="B5376" s="180" t="s">
        <v>336</v>
      </c>
      <c r="C5376" s="180">
        <v>1480000</v>
      </c>
      <c r="D5376" s="180"/>
      <c r="E5376" s="180"/>
      <c r="F5376" s="180"/>
      <c r="G5376" s="180"/>
      <c r="H5376" s="180"/>
    </row>
    <row r="5377" spans="1:8" x14ac:dyDescent="0.2">
      <c r="A5377" s="180" t="s">
        <v>117</v>
      </c>
      <c r="B5377" s="180" t="s">
        <v>337</v>
      </c>
      <c r="C5377" s="180">
        <v>10000</v>
      </c>
      <c r="D5377" s="180">
        <v>3500</v>
      </c>
      <c r="E5377" s="180"/>
      <c r="F5377" s="180"/>
      <c r="G5377" s="180"/>
      <c r="H5377" s="180"/>
    </row>
    <row r="5378" spans="1:8" x14ac:dyDescent="0.2">
      <c r="A5378" s="180" t="s">
        <v>117</v>
      </c>
      <c r="B5378" s="180" t="s">
        <v>338</v>
      </c>
      <c r="C5378" s="180"/>
      <c r="D5378" s="180"/>
      <c r="E5378" s="180"/>
      <c r="F5378" s="180"/>
      <c r="G5378" s="180"/>
      <c r="H5378" s="180"/>
    </row>
    <row r="5379" spans="1:8" x14ac:dyDescent="0.2">
      <c r="A5379" s="180" t="s">
        <v>117</v>
      </c>
      <c r="B5379" s="180" t="s">
        <v>339</v>
      </c>
      <c r="C5379" s="180">
        <v>35000</v>
      </c>
      <c r="D5379" s="180">
        <v>6000</v>
      </c>
      <c r="E5379" s="180"/>
      <c r="F5379" s="180"/>
      <c r="G5379" s="180"/>
      <c r="H5379" s="180"/>
    </row>
    <row r="5380" spans="1:8" x14ac:dyDescent="0.2">
      <c r="A5380" s="180" t="s">
        <v>117</v>
      </c>
      <c r="B5380" s="180" t="s">
        <v>340</v>
      </c>
      <c r="C5380" s="180">
        <v>74000</v>
      </c>
      <c r="D5380" s="180">
        <v>350000</v>
      </c>
      <c r="E5380" s="180"/>
      <c r="F5380" s="180"/>
      <c r="G5380" s="180"/>
      <c r="H5380" s="180"/>
    </row>
    <row r="5381" spans="1:8" x14ac:dyDescent="0.2">
      <c r="A5381" s="180" t="s">
        <v>117</v>
      </c>
      <c r="B5381" s="180" t="s">
        <v>341</v>
      </c>
      <c r="C5381" s="180"/>
      <c r="D5381" s="180"/>
      <c r="E5381" s="180"/>
      <c r="F5381" s="180"/>
      <c r="G5381" s="180"/>
      <c r="H5381" s="180"/>
    </row>
    <row r="5382" spans="1:8" x14ac:dyDescent="0.2">
      <c r="A5382" s="180" t="s">
        <v>117</v>
      </c>
      <c r="B5382" s="180" t="s">
        <v>342</v>
      </c>
      <c r="C5382" s="180">
        <v>4623324</v>
      </c>
      <c r="D5382" s="180"/>
      <c r="E5382" s="180"/>
      <c r="F5382" s="180"/>
      <c r="G5382" s="180"/>
      <c r="H5382" s="180"/>
    </row>
    <row r="5383" spans="1:8" x14ac:dyDescent="0.2">
      <c r="A5383" s="180" t="s">
        <v>117</v>
      </c>
      <c r="B5383" s="180" t="s">
        <v>343</v>
      </c>
      <c r="C5383" s="180">
        <v>14714</v>
      </c>
      <c r="D5383" s="180"/>
      <c r="E5383" s="180"/>
      <c r="F5383" s="180"/>
      <c r="G5383" s="180"/>
      <c r="H5383" s="180"/>
    </row>
    <row r="5384" spans="1:8" x14ac:dyDescent="0.2">
      <c r="A5384" s="180" t="s">
        <v>117</v>
      </c>
      <c r="B5384" s="180" t="s">
        <v>344</v>
      </c>
      <c r="C5384" s="180">
        <v>50000</v>
      </c>
      <c r="D5384" s="180"/>
      <c r="E5384" s="180"/>
      <c r="F5384" s="180"/>
      <c r="G5384" s="180"/>
      <c r="H5384" s="180"/>
    </row>
    <row r="5385" spans="1:8" x14ac:dyDescent="0.2">
      <c r="A5385" s="180" t="s">
        <v>117</v>
      </c>
      <c r="B5385" s="180" t="s">
        <v>475</v>
      </c>
      <c r="C5385" s="180">
        <v>88481</v>
      </c>
      <c r="D5385" s="180"/>
      <c r="E5385" s="180">
        <v>2879</v>
      </c>
      <c r="F5385" s="180">
        <v>0</v>
      </c>
      <c r="G5385" s="180">
        <v>0</v>
      </c>
      <c r="H5385" s="180">
        <v>0</v>
      </c>
    </row>
    <row r="5386" spans="1:8" x14ac:dyDescent="0.2">
      <c r="A5386" s="180" t="s">
        <v>117</v>
      </c>
      <c r="B5386" s="180" t="s">
        <v>332</v>
      </c>
      <c r="C5386" s="180">
        <v>85000</v>
      </c>
      <c r="D5386" s="180"/>
      <c r="E5386" s="180"/>
      <c r="F5386" s="180"/>
      <c r="G5386" s="180"/>
      <c r="H5386" s="180"/>
    </row>
    <row r="5387" spans="1:8" x14ac:dyDescent="0.2">
      <c r="A5387" s="180" t="s">
        <v>117</v>
      </c>
      <c r="B5387" s="180" t="s">
        <v>407</v>
      </c>
      <c r="C5387" s="180">
        <v>300000</v>
      </c>
      <c r="D5387" s="180"/>
      <c r="E5387" s="180"/>
      <c r="F5387" s="180"/>
      <c r="G5387" s="180"/>
      <c r="H5387" s="180"/>
    </row>
    <row r="5388" spans="1:8" x14ac:dyDescent="0.2">
      <c r="A5388" s="180" t="s">
        <v>117</v>
      </c>
      <c r="B5388" s="180" t="s">
        <v>345</v>
      </c>
      <c r="C5388" s="180">
        <v>13083996</v>
      </c>
      <c r="D5388" s="180">
        <v>359500</v>
      </c>
      <c r="E5388" s="180">
        <v>202879</v>
      </c>
      <c r="F5388" s="180">
        <v>0</v>
      </c>
      <c r="G5388" s="180">
        <v>0</v>
      </c>
      <c r="H5388" s="180">
        <v>0</v>
      </c>
    </row>
    <row r="5389" spans="1:8" x14ac:dyDescent="0.2">
      <c r="A5389" s="180" t="s">
        <v>117</v>
      </c>
      <c r="B5389" s="180" t="s">
        <v>346</v>
      </c>
      <c r="C5389" s="180"/>
      <c r="D5389" s="180"/>
      <c r="E5389" s="180"/>
      <c r="F5389" s="180"/>
      <c r="G5389" s="180"/>
      <c r="H5389" s="180"/>
    </row>
    <row r="5390" spans="1:8" x14ac:dyDescent="0.2">
      <c r="A5390" s="180" t="s">
        <v>117</v>
      </c>
      <c r="B5390" s="180" t="s">
        <v>446</v>
      </c>
      <c r="C5390" s="180"/>
      <c r="D5390" s="180"/>
      <c r="E5390" s="180"/>
      <c r="F5390" s="180"/>
      <c r="G5390" s="180"/>
      <c r="H5390" s="180"/>
    </row>
    <row r="5391" spans="1:8" x14ac:dyDescent="0.2">
      <c r="A5391" s="180" t="s">
        <v>117</v>
      </c>
      <c r="B5391" s="180" t="s">
        <v>347</v>
      </c>
      <c r="C5391" s="180"/>
      <c r="D5391" s="180"/>
      <c r="E5391" s="180"/>
      <c r="F5391" s="180"/>
      <c r="G5391" s="180"/>
      <c r="H5391" s="180"/>
    </row>
    <row r="5392" spans="1:8" x14ac:dyDescent="0.2">
      <c r="A5392" s="180" t="s">
        <v>117</v>
      </c>
      <c r="B5392" s="180" t="s">
        <v>348</v>
      </c>
      <c r="C5392" s="180">
        <v>13083996</v>
      </c>
      <c r="D5392" s="180">
        <v>359500</v>
      </c>
      <c r="E5392" s="180">
        <v>202879</v>
      </c>
      <c r="F5392" s="180">
        <v>0</v>
      </c>
      <c r="G5392" s="180">
        <v>0</v>
      </c>
      <c r="H5392" s="180">
        <v>0</v>
      </c>
    </row>
    <row r="5393" spans="1:8" x14ac:dyDescent="0.2">
      <c r="A5393" s="180" t="s">
        <v>117</v>
      </c>
      <c r="B5393" s="180" t="s">
        <v>349</v>
      </c>
      <c r="C5393" s="180">
        <v>-461315.86999999918</v>
      </c>
      <c r="D5393" s="180">
        <v>174530.60999999987</v>
      </c>
      <c r="E5393" s="180">
        <v>108326.12999999996</v>
      </c>
      <c r="F5393" s="180">
        <v>0</v>
      </c>
      <c r="G5393" s="180">
        <v>0</v>
      </c>
      <c r="H5393" s="180">
        <v>0</v>
      </c>
    </row>
    <row r="5394" spans="1:8" x14ac:dyDescent="0.2">
      <c r="A5394" s="180" t="s">
        <v>117</v>
      </c>
      <c r="B5394" s="180" t="s">
        <v>350</v>
      </c>
      <c r="C5394" s="180">
        <v>12622680.130000001</v>
      </c>
      <c r="D5394" s="180">
        <v>534030.60999999987</v>
      </c>
      <c r="E5394" s="180">
        <v>311205.12999999995</v>
      </c>
      <c r="F5394" s="180">
        <v>0</v>
      </c>
      <c r="G5394" s="180">
        <v>0</v>
      </c>
      <c r="H5394" s="180">
        <v>0</v>
      </c>
    </row>
    <row r="5395" spans="1:8" x14ac:dyDescent="0.2">
      <c r="A5395" s="180" t="s">
        <v>117</v>
      </c>
      <c r="B5395" s="180" t="s">
        <v>376</v>
      </c>
      <c r="C5395" s="180"/>
      <c r="D5395" s="180"/>
      <c r="E5395" s="180"/>
      <c r="F5395" s="180"/>
      <c r="G5395" s="180"/>
      <c r="H5395" s="180"/>
    </row>
    <row r="5396" spans="1:8" x14ac:dyDescent="0.2">
      <c r="A5396" s="180" t="s">
        <v>117</v>
      </c>
      <c r="B5396" s="180" t="s">
        <v>377</v>
      </c>
      <c r="C5396" s="180">
        <v>7881000</v>
      </c>
      <c r="D5396" s="180">
        <v>380000</v>
      </c>
      <c r="E5396" s="180">
        <v>155000</v>
      </c>
      <c r="F5396" s="180"/>
      <c r="G5396" s="180"/>
      <c r="H5396" s="180"/>
    </row>
    <row r="5397" spans="1:8" x14ac:dyDescent="0.2">
      <c r="A5397" s="180" t="s">
        <v>117</v>
      </c>
      <c r="B5397" s="180" t="s">
        <v>352</v>
      </c>
      <c r="C5397" s="180">
        <v>500000</v>
      </c>
      <c r="D5397" s="180"/>
      <c r="E5397" s="180"/>
      <c r="F5397" s="180"/>
      <c r="G5397" s="180"/>
      <c r="H5397" s="180"/>
    </row>
    <row r="5398" spans="1:8" x14ac:dyDescent="0.2">
      <c r="A5398" s="180" t="s">
        <v>117</v>
      </c>
      <c r="B5398" s="180" t="s">
        <v>353</v>
      </c>
      <c r="C5398" s="180">
        <v>300000</v>
      </c>
      <c r="D5398" s="180"/>
      <c r="E5398" s="180"/>
      <c r="F5398" s="180"/>
      <c r="G5398" s="180"/>
      <c r="H5398" s="180"/>
    </row>
    <row r="5399" spans="1:8" x14ac:dyDescent="0.2">
      <c r="A5399" s="180" t="s">
        <v>117</v>
      </c>
      <c r="B5399" s="180" t="s">
        <v>354</v>
      </c>
      <c r="C5399" s="180">
        <v>425000</v>
      </c>
      <c r="D5399" s="180"/>
      <c r="E5399" s="180">
        <v>12000</v>
      </c>
      <c r="F5399" s="180"/>
      <c r="G5399" s="180"/>
      <c r="H5399" s="180"/>
    </row>
    <row r="5400" spans="1:8" x14ac:dyDescent="0.2">
      <c r="A5400" s="180" t="s">
        <v>117</v>
      </c>
      <c r="B5400" s="180" t="s">
        <v>408</v>
      </c>
      <c r="C5400" s="180">
        <v>790000</v>
      </c>
      <c r="D5400" s="180"/>
      <c r="E5400" s="180"/>
      <c r="F5400" s="180"/>
      <c r="G5400" s="180"/>
      <c r="H5400" s="180"/>
    </row>
    <row r="5401" spans="1:8" x14ac:dyDescent="0.2">
      <c r="A5401" s="180" t="s">
        <v>117</v>
      </c>
      <c r="B5401" s="180" t="s">
        <v>423</v>
      </c>
      <c r="C5401" s="180">
        <v>125000</v>
      </c>
      <c r="D5401" s="180"/>
      <c r="E5401" s="180"/>
      <c r="F5401" s="180"/>
      <c r="G5401" s="180"/>
      <c r="H5401" s="180"/>
    </row>
    <row r="5402" spans="1:8" x14ac:dyDescent="0.2">
      <c r="A5402" s="180" t="s">
        <v>117</v>
      </c>
      <c r="B5402" s="180" t="s">
        <v>355</v>
      </c>
      <c r="C5402" s="180">
        <v>1100000</v>
      </c>
      <c r="D5402" s="180"/>
      <c r="E5402" s="180">
        <v>86000</v>
      </c>
      <c r="F5402" s="180"/>
      <c r="G5402" s="180"/>
      <c r="H5402" s="180"/>
    </row>
    <row r="5403" spans="1:8" x14ac:dyDescent="0.2">
      <c r="A5403" s="180" t="s">
        <v>117</v>
      </c>
      <c r="B5403" s="180" t="s">
        <v>356</v>
      </c>
      <c r="C5403" s="180">
        <v>499500</v>
      </c>
      <c r="D5403" s="180"/>
      <c r="E5403" s="180">
        <v>40000</v>
      </c>
      <c r="F5403" s="180"/>
      <c r="G5403" s="180"/>
      <c r="H5403" s="180"/>
    </row>
    <row r="5404" spans="1:8" x14ac:dyDescent="0.2">
      <c r="A5404" s="180" t="s">
        <v>117</v>
      </c>
      <c r="B5404" s="180" t="s">
        <v>409</v>
      </c>
      <c r="C5404" s="180"/>
      <c r="D5404" s="180"/>
      <c r="E5404" s="180"/>
      <c r="F5404" s="180"/>
      <c r="G5404" s="180"/>
      <c r="H5404" s="180"/>
    </row>
    <row r="5405" spans="1:8" x14ac:dyDescent="0.2">
      <c r="A5405" s="180" t="s">
        <v>117</v>
      </c>
      <c r="B5405" s="180" t="s">
        <v>378</v>
      </c>
      <c r="C5405" s="180"/>
      <c r="D5405" s="180"/>
      <c r="E5405" s="180"/>
      <c r="F5405" s="180"/>
      <c r="G5405" s="180"/>
      <c r="H5405" s="180"/>
    </row>
    <row r="5406" spans="1:8" x14ac:dyDescent="0.2">
      <c r="A5406" s="180" t="s">
        <v>117</v>
      </c>
      <c r="B5406" s="180" t="s">
        <v>360</v>
      </c>
      <c r="C5406" s="180"/>
      <c r="D5406" s="180"/>
      <c r="E5406" s="180"/>
      <c r="F5406" s="180"/>
      <c r="G5406" s="180"/>
      <c r="H5406" s="180"/>
    </row>
    <row r="5407" spans="1:8" x14ac:dyDescent="0.2">
      <c r="A5407" s="180" t="s">
        <v>117</v>
      </c>
      <c r="B5407" s="180" t="s">
        <v>379</v>
      </c>
      <c r="C5407" s="180"/>
      <c r="D5407" s="180"/>
      <c r="E5407" s="180"/>
      <c r="F5407" s="180"/>
      <c r="G5407" s="180"/>
      <c r="H5407" s="180"/>
    </row>
    <row r="5408" spans="1:8" x14ac:dyDescent="0.2">
      <c r="A5408" s="180" t="s">
        <v>117</v>
      </c>
      <c r="B5408" s="180" t="s">
        <v>362</v>
      </c>
      <c r="C5408" s="180">
        <v>469674</v>
      </c>
      <c r="D5408" s="180"/>
      <c r="E5408" s="180"/>
      <c r="F5408" s="180"/>
      <c r="G5408" s="180"/>
      <c r="H5408" s="180"/>
    </row>
    <row r="5409" spans="1:8" x14ac:dyDescent="0.2">
      <c r="A5409" s="180" t="s">
        <v>117</v>
      </c>
      <c r="B5409" s="180" t="s">
        <v>365</v>
      </c>
      <c r="C5409" s="180">
        <v>12090174</v>
      </c>
      <c r="D5409" s="180">
        <v>380000</v>
      </c>
      <c r="E5409" s="180">
        <v>293000</v>
      </c>
      <c r="F5409" s="180">
        <v>0</v>
      </c>
      <c r="G5409" s="180">
        <v>0</v>
      </c>
      <c r="H5409" s="180">
        <v>0</v>
      </c>
    </row>
    <row r="5410" spans="1:8" x14ac:dyDescent="0.2">
      <c r="A5410" s="180" t="s">
        <v>117</v>
      </c>
      <c r="B5410" s="180" t="s">
        <v>447</v>
      </c>
      <c r="C5410" s="180"/>
      <c r="D5410" s="180"/>
      <c r="E5410" s="180"/>
      <c r="F5410" s="180"/>
      <c r="G5410" s="180"/>
      <c r="H5410" s="180"/>
    </row>
    <row r="5411" spans="1:8" x14ac:dyDescent="0.2">
      <c r="A5411" s="180" t="s">
        <v>117</v>
      </c>
      <c r="B5411" s="180" t="s">
        <v>366</v>
      </c>
      <c r="C5411" s="180">
        <v>12090174</v>
      </c>
      <c r="D5411" s="180">
        <v>380000</v>
      </c>
      <c r="E5411" s="180">
        <v>293000</v>
      </c>
      <c r="F5411" s="180">
        <v>0</v>
      </c>
      <c r="G5411" s="180">
        <v>0</v>
      </c>
      <c r="H5411" s="180">
        <v>0</v>
      </c>
    </row>
    <row r="5412" spans="1:8" x14ac:dyDescent="0.2">
      <c r="A5412" s="180" t="s">
        <v>117</v>
      </c>
      <c r="B5412" s="180" t="s">
        <v>367</v>
      </c>
      <c r="C5412" s="180">
        <v>532506.13000000082</v>
      </c>
      <c r="D5412" s="180">
        <v>154030.60999999987</v>
      </c>
      <c r="E5412" s="180">
        <v>18205.129999999943</v>
      </c>
      <c r="F5412" s="180">
        <v>0</v>
      </c>
      <c r="G5412" s="180">
        <v>0</v>
      </c>
      <c r="H5412" s="180">
        <v>0</v>
      </c>
    </row>
    <row r="5413" spans="1:8" x14ac:dyDescent="0.2">
      <c r="A5413" s="180" t="s">
        <v>117</v>
      </c>
      <c r="B5413" s="180" t="s">
        <v>368</v>
      </c>
      <c r="C5413" s="180">
        <v>12622680.130000001</v>
      </c>
      <c r="D5413" s="180">
        <v>534030.60999999987</v>
      </c>
      <c r="E5413" s="180">
        <v>311205.12999999995</v>
      </c>
      <c r="F5413" s="180">
        <v>0</v>
      </c>
      <c r="G5413" s="180">
        <v>0</v>
      </c>
      <c r="H5413" s="180">
        <v>0</v>
      </c>
    </row>
    <row r="5414" spans="1:8" x14ac:dyDescent="0.2">
      <c r="A5414" s="180" t="s">
        <v>118</v>
      </c>
      <c r="B5414" s="180" t="s">
        <v>333</v>
      </c>
      <c r="C5414" s="180">
        <v>2129915</v>
      </c>
      <c r="D5414" s="180"/>
      <c r="E5414" s="180">
        <v>296211</v>
      </c>
      <c r="F5414" s="180">
        <v>31872</v>
      </c>
      <c r="G5414" s="180">
        <v>0</v>
      </c>
      <c r="H5414" s="180">
        <v>0</v>
      </c>
    </row>
    <row r="5415" spans="1:8" x14ac:dyDescent="0.2">
      <c r="A5415" s="180" t="s">
        <v>118</v>
      </c>
      <c r="B5415" s="180" t="s">
        <v>334</v>
      </c>
      <c r="C5415" s="180">
        <v>27240</v>
      </c>
      <c r="D5415" s="180"/>
      <c r="E5415" s="180">
        <v>3789</v>
      </c>
      <c r="F5415" s="180">
        <v>408</v>
      </c>
      <c r="G5415" s="180">
        <v>0</v>
      </c>
      <c r="H5415" s="180">
        <v>0</v>
      </c>
    </row>
    <row r="5416" spans="1:8" x14ac:dyDescent="0.2">
      <c r="A5416" s="180" t="s">
        <v>118</v>
      </c>
      <c r="B5416" s="180" t="s">
        <v>335</v>
      </c>
      <c r="C5416" s="180">
        <v>182235</v>
      </c>
      <c r="D5416" s="180"/>
      <c r="E5416" s="180"/>
      <c r="F5416" s="180"/>
      <c r="G5416" s="180"/>
      <c r="H5416" s="180"/>
    </row>
    <row r="5417" spans="1:8" x14ac:dyDescent="0.2">
      <c r="A5417" s="180" t="s">
        <v>118</v>
      </c>
      <c r="B5417" s="180" t="s">
        <v>336</v>
      </c>
      <c r="C5417" s="180">
        <v>90000</v>
      </c>
      <c r="D5417" s="180"/>
      <c r="E5417" s="180"/>
      <c r="F5417" s="180"/>
      <c r="G5417" s="180"/>
      <c r="H5417" s="180"/>
    </row>
    <row r="5418" spans="1:8" x14ac:dyDescent="0.2">
      <c r="A5418" s="180" t="s">
        <v>118</v>
      </c>
      <c r="B5418" s="180" t="s">
        <v>337</v>
      </c>
      <c r="C5418" s="180">
        <v>25000</v>
      </c>
      <c r="D5418" s="180">
        <v>300</v>
      </c>
      <c r="E5418" s="180">
        <v>2300</v>
      </c>
      <c r="F5418" s="180">
        <v>325</v>
      </c>
      <c r="G5418" s="180"/>
      <c r="H5418" s="180"/>
    </row>
    <row r="5419" spans="1:8" x14ac:dyDescent="0.2">
      <c r="A5419" s="180" t="s">
        <v>118</v>
      </c>
      <c r="B5419" s="180" t="s">
        <v>338</v>
      </c>
      <c r="C5419" s="180"/>
      <c r="D5419" s="180"/>
      <c r="E5419" s="180"/>
      <c r="F5419" s="180"/>
      <c r="G5419" s="180"/>
      <c r="H5419" s="180"/>
    </row>
    <row r="5420" spans="1:8" x14ac:dyDescent="0.2">
      <c r="A5420" s="180" t="s">
        <v>118</v>
      </c>
      <c r="B5420" s="180" t="s">
        <v>339</v>
      </c>
      <c r="C5420" s="180"/>
      <c r="D5420" s="180">
        <v>270000</v>
      </c>
      <c r="E5420" s="180"/>
      <c r="F5420" s="180"/>
      <c r="G5420" s="180"/>
      <c r="H5420" s="180"/>
    </row>
    <row r="5421" spans="1:8" x14ac:dyDescent="0.2">
      <c r="A5421" s="180" t="s">
        <v>118</v>
      </c>
      <c r="B5421" s="180" t="s">
        <v>340</v>
      </c>
      <c r="C5421" s="180">
        <v>205000</v>
      </c>
      <c r="D5421" s="180"/>
      <c r="E5421" s="180">
        <v>4000</v>
      </c>
      <c r="F5421" s="180">
        <v>15000</v>
      </c>
      <c r="G5421" s="180"/>
      <c r="H5421" s="180"/>
    </row>
    <row r="5422" spans="1:8" x14ac:dyDescent="0.2">
      <c r="A5422" s="180" t="s">
        <v>118</v>
      </c>
      <c r="B5422" s="180" t="s">
        <v>341</v>
      </c>
      <c r="C5422" s="180"/>
      <c r="D5422" s="180"/>
      <c r="E5422" s="180"/>
      <c r="F5422" s="180"/>
      <c r="G5422" s="180"/>
      <c r="H5422" s="180"/>
    </row>
    <row r="5423" spans="1:8" x14ac:dyDescent="0.2">
      <c r="A5423" s="180" t="s">
        <v>118</v>
      </c>
      <c r="B5423" s="180" t="s">
        <v>342</v>
      </c>
      <c r="C5423" s="180">
        <v>2426238</v>
      </c>
      <c r="D5423" s="180"/>
      <c r="E5423" s="180"/>
      <c r="F5423" s="180"/>
      <c r="G5423" s="180"/>
      <c r="H5423" s="180"/>
    </row>
    <row r="5424" spans="1:8" x14ac:dyDescent="0.2">
      <c r="A5424" s="180" t="s">
        <v>118</v>
      </c>
      <c r="B5424" s="180" t="s">
        <v>343</v>
      </c>
      <c r="C5424" s="180">
        <v>7806</v>
      </c>
      <c r="D5424" s="180"/>
      <c r="E5424" s="180"/>
      <c r="F5424" s="180"/>
      <c r="G5424" s="180"/>
      <c r="H5424" s="180"/>
    </row>
    <row r="5425" spans="1:8" x14ac:dyDescent="0.2">
      <c r="A5425" s="180" t="s">
        <v>118</v>
      </c>
      <c r="B5425" s="180" t="s">
        <v>344</v>
      </c>
      <c r="C5425" s="180">
        <v>70000</v>
      </c>
      <c r="D5425" s="180"/>
      <c r="E5425" s="180">
        <v>85</v>
      </c>
      <c r="F5425" s="180">
        <v>15</v>
      </c>
      <c r="G5425" s="180"/>
      <c r="H5425" s="180"/>
    </row>
    <row r="5426" spans="1:8" x14ac:dyDescent="0.2">
      <c r="A5426" s="180" t="s">
        <v>118</v>
      </c>
      <c r="B5426" s="180" t="s">
        <v>475</v>
      </c>
      <c r="C5426" s="180">
        <v>9886</v>
      </c>
      <c r="D5426" s="180"/>
      <c r="E5426" s="180">
        <v>1370</v>
      </c>
      <c r="F5426" s="180">
        <v>147</v>
      </c>
      <c r="G5426" s="180">
        <v>0</v>
      </c>
      <c r="H5426" s="180">
        <v>0</v>
      </c>
    </row>
    <row r="5427" spans="1:8" x14ac:dyDescent="0.2">
      <c r="A5427" s="180" t="s">
        <v>118</v>
      </c>
      <c r="B5427" s="180" t="s">
        <v>332</v>
      </c>
      <c r="C5427" s="180">
        <v>142785</v>
      </c>
      <c r="D5427" s="180"/>
      <c r="E5427" s="180"/>
      <c r="F5427" s="180"/>
      <c r="G5427" s="180"/>
      <c r="H5427" s="180"/>
    </row>
    <row r="5428" spans="1:8" x14ac:dyDescent="0.2">
      <c r="A5428" s="180" t="s">
        <v>118</v>
      </c>
      <c r="B5428" s="180" t="s">
        <v>407</v>
      </c>
      <c r="C5428" s="180"/>
      <c r="D5428" s="180"/>
      <c r="E5428" s="180"/>
      <c r="F5428" s="180"/>
      <c r="G5428" s="180"/>
      <c r="H5428" s="180"/>
    </row>
    <row r="5429" spans="1:8" x14ac:dyDescent="0.2">
      <c r="A5429" s="180" t="s">
        <v>118</v>
      </c>
      <c r="B5429" s="180" t="s">
        <v>345</v>
      </c>
      <c r="C5429" s="180">
        <v>5316105</v>
      </c>
      <c r="D5429" s="180">
        <v>270300</v>
      </c>
      <c r="E5429" s="180">
        <v>307755</v>
      </c>
      <c r="F5429" s="180">
        <v>47767</v>
      </c>
      <c r="G5429" s="180">
        <v>0</v>
      </c>
      <c r="H5429" s="180">
        <v>0</v>
      </c>
    </row>
    <row r="5430" spans="1:8" x14ac:dyDescent="0.2">
      <c r="A5430" s="180" t="s">
        <v>118</v>
      </c>
      <c r="B5430" s="180" t="s">
        <v>346</v>
      </c>
      <c r="C5430" s="180"/>
      <c r="D5430" s="180"/>
      <c r="E5430" s="180"/>
      <c r="F5430" s="180"/>
      <c r="G5430" s="180"/>
      <c r="H5430" s="180"/>
    </row>
    <row r="5431" spans="1:8" x14ac:dyDescent="0.2">
      <c r="A5431" s="180" t="s">
        <v>118</v>
      </c>
      <c r="B5431" s="180" t="s">
        <v>446</v>
      </c>
      <c r="C5431" s="180"/>
      <c r="D5431" s="180"/>
      <c r="E5431" s="180"/>
      <c r="F5431" s="180"/>
      <c r="G5431" s="180"/>
      <c r="H5431" s="180"/>
    </row>
    <row r="5432" spans="1:8" x14ac:dyDescent="0.2">
      <c r="A5432" s="180" t="s">
        <v>118</v>
      </c>
      <c r="B5432" s="180" t="s">
        <v>347</v>
      </c>
      <c r="C5432" s="180"/>
      <c r="D5432" s="180"/>
      <c r="E5432" s="180"/>
      <c r="F5432" s="180"/>
      <c r="G5432" s="180"/>
      <c r="H5432" s="180"/>
    </row>
    <row r="5433" spans="1:8" x14ac:dyDescent="0.2">
      <c r="A5433" s="180" t="s">
        <v>118</v>
      </c>
      <c r="B5433" s="180" t="s">
        <v>348</v>
      </c>
      <c r="C5433" s="180">
        <v>5316105</v>
      </c>
      <c r="D5433" s="180">
        <v>270300</v>
      </c>
      <c r="E5433" s="180">
        <v>307755</v>
      </c>
      <c r="F5433" s="180">
        <v>47767</v>
      </c>
      <c r="G5433" s="180">
        <v>0</v>
      </c>
      <c r="H5433" s="180">
        <v>0</v>
      </c>
    </row>
    <row r="5434" spans="1:8" x14ac:dyDescent="0.2">
      <c r="A5434" s="180" t="s">
        <v>118</v>
      </c>
      <c r="B5434" s="180" t="s">
        <v>349</v>
      </c>
      <c r="C5434" s="180">
        <v>1081208.6799999988</v>
      </c>
      <c r="D5434" s="180">
        <v>-11255.709999999992</v>
      </c>
      <c r="E5434" s="180">
        <v>380373.9499999999</v>
      </c>
      <c r="F5434" s="180">
        <v>40862</v>
      </c>
      <c r="G5434" s="180">
        <v>0</v>
      </c>
      <c r="H5434" s="180">
        <v>0</v>
      </c>
    </row>
    <row r="5435" spans="1:8" x14ac:dyDescent="0.2">
      <c r="A5435" s="180" t="s">
        <v>118</v>
      </c>
      <c r="B5435" s="180" t="s">
        <v>350</v>
      </c>
      <c r="C5435" s="180">
        <v>6397313.6799999988</v>
      </c>
      <c r="D5435" s="180">
        <v>259044.29</v>
      </c>
      <c r="E5435" s="180">
        <v>688128.95</v>
      </c>
      <c r="F5435" s="180">
        <v>88629</v>
      </c>
      <c r="G5435" s="180">
        <v>0</v>
      </c>
      <c r="H5435" s="180">
        <v>0</v>
      </c>
    </row>
    <row r="5436" spans="1:8" x14ac:dyDescent="0.2">
      <c r="A5436" s="180" t="s">
        <v>118</v>
      </c>
      <c r="B5436" s="180" t="s">
        <v>376</v>
      </c>
      <c r="C5436" s="180"/>
      <c r="D5436" s="180"/>
      <c r="E5436" s="180"/>
      <c r="F5436" s="180"/>
      <c r="G5436" s="180"/>
      <c r="H5436" s="180"/>
    </row>
    <row r="5437" spans="1:8" x14ac:dyDescent="0.2">
      <c r="A5437" s="180" t="s">
        <v>118</v>
      </c>
      <c r="B5437" s="180" t="s">
        <v>377</v>
      </c>
      <c r="C5437" s="180">
        <v>3700000</v>
      </c>
      <c r="D5437" s="180">
        <v>270000</v>
      </c>
      <c r="E5437" s="180">
        <v>54000</v>
      </c>
      <c r="F5437" s="180">
        <v>5000</v>
      </c>
      <c r="G5437" s="180"/>
      <c r="H5437" s="180"/>
    </row>
    <row r="5438" spans="1:8" x14ac:dyDescent="0.2">
      <c r="A5438" s="180" t="s">
        <v>118</v>
      </c>
      <c r="B5438" s="180" t="s">
        <v>352</v>
      </c>
      <c r="C5438" s="180">
        <v>160000</v>
      </c>
      <c r="D5438" s="180"/>
      <c r="E5438" s="180"/>
      <c r="F5438" s="180"/>
      <c r="G5438" s="180"/>
      <c r="H5438" s="180"/>
    </row>
    <row r="5439" spans="1:8" x14ac:dyDescent="0.2">
      <c r="A5439" s="180" t="s">
        <v>118</v>
      </c>
      <c r="B5439" s="180" t="s">
        <v>353</v>
      </c>
      <c r="C5439" s="180">
        <v>225000</v>
      </c>
      <c r="D5439" s="180"/>
      <c r="E5439" s="180"/>
      <c r="F5439" s="180">
        <v>46000</v>
      </c>
      <c r="G5439" s="180"/>
      <c r="H5439" s="180"/>
    </row>
    <row r="5440" spans="1:8" x14ac:dyDescent="0.2">
      <c r="A5440" s="180" t="s">
        <v>118</v>
      </c>
      <c r="B5440" s="180" t="s">
        <v>354</v>
      </c>
      <c r="C5440" s="180">
        <v>260000</v>
      </c>
      <c r="D5440" s="180"/>
      <c r="E5440" s="180"/>
      <c r="F5440" s="180"/>
      <c r="G5440" s="180"/>
      <c r="H5440" s="180"/>
    </row>
    <row r="5441" spans="1:8" x14ac:dyDescent="0.2">
      <c r="A5441" s="180" t="s">
        <v>118</v>
      </c>
      <c r="B5441" s="180" t="s">
        <v>408</v>
      </c>
      <c r="C5441" s="180">
        <v>350000</v>
      </c>
      <c r="D5441" s="180"/>
      <c r="E5441" s="180"/>
      <c r="F5441" s="180"/>
      <c r="G5441" s="180"/>
      <c r="H5441" s="180"/>
    </row>
    <row r="5442" spans="1:8" x14ac:dyDescent="0.2">
      <c r="A5442" s="180" t="s">
        <v>118</v>
      </c>
      <c r="B5442" s="180" t="s">
        <v>423</v>
      </c>
      <c r="C5442" s="180">
        <v>150000</v>
      </c>
      <c r="D5442" s="180"/>
      <c r="E5442" s="180">
        <v>2200</v>
      </c>
      <c r="F5442" s="180"/>
      <c r="G5442" s="180"/>
      <c r="H5442" s="180"/>
    </row>
    <row r="5443" spans="1:8" x14ac:dyDescent="0.2">
      <c r="A5443" s="180" t="s">
        <v>118</v>
      </c>
      <c r="B5443" s="180" t="s">
        <v>355</v>
      </c>
      <c r="C5443" s="180">
        <v>470000</v>
      </c>
      <c r="D5443" s="180"/>
      <c r="E5443" s="180">
        <v>175000</v>
      </c>
      <c r="F5443" s="180">
        <v>40000</v>
      </c>
      <c r="G5443" s="180"/>
      <c r="H5443" s="180"/>
    </row>
    <row r="5444" spans="1:8" x14ac:dyDescent="0.2">
      <c r="A5444" s="180" t="s">
        <v>118</v>
      </c>
      <c r="B5444" s="180" t="s">
        <v>356</v>
      </c>
      <c r="C5444" s="180">
        <v>350000</v>
      </c>
      <c r="D5444" s="180"/>
      <c r="E5444" s="180">
        <v>30000</v>
      </c>
      <c r="F5444" s="180">
        <v>1500</v>
      </c>
      <c r="G5444" s="180"/>
      <c r="H5444" s="180"/>
    </row>
    <row r="5445" spans="1:8" x14ac:dyDescent="0.2">
      <c r="A5445" s="180" t="s">
        <v>118</v>
      </c>
      <c r="B5445" s="180" t="s">
        <v>409</v>
      </c>
      <c r="C5445" s="180"/>
      <c r="D5445" s="180"/>
      <c r="E5445" s="180"/>
      <c r="F5445" s="180"/>
      <c r="G5445" s="180"/>
      <c r="H5445" s="180"/>
    </row>
    <row r="5446" spans="1:8" x14ac:dyDescent="0.2">
      <c r="A5446" s="180" t="s">
        <v>118</v>
      </c>
      <c r="B5446" s="180" t="s">
        <v>378</v>
      </c>
      <c r="C5446" s="180"/>
      <c r="D5446" s="180"/>
      <c r="E5446" s="180"/>
      <c r="F5446" s="180"/>
      <c r="G5446" s="180"/>
      <c r="H5446" s="180"/>
    </row>
    <row r="5447" spans="1:8" x14ac:dyDescent="0.2">
      <c r="A5447" s="180" t="s">
        <v>118</v>
      </c>
      <c r="B5447" s="180" t="s">
        <v>360</v>
      </c>
      <c r="C5447" s="180"/>
      <c r="D5447" s="180"/>
      <c r="E5447" s="180"/>
      <c r="F5447" s="180">
        <v>23000</v>
      </c>
      <c r="G5447" s="180"/>
      <c r="H5447" s="180"/>
    </row>
    <row r="5448" spans="1:8" x14ac:dyDescent="0.2">
      <c r="A5448" s="180" t="s">
        <v>118</v>
      </c>
      <c r="B5448" s="180" t="s">
        <v>379</v>
      </c>
      <c r="C5448" s="180"/>
      <c r="D5448" s="180"/>
      <c r="E5448" s="180"/>
      <c r="F5448" s="180"/>
      <c r="G5448" s="180"/>
      <c r="H5448" s="180"/>
    </row>
    <row r="5449" spans="1:8" x14ac:dyDescent="0.2">
      <c r="A5449" s="180" t="s">
        <v>118</v>
      </c>
      <c r="B5449" s="180" t="s">
        <v>362</v>
      </c>
      <c r="C5449" s="180">
        <v>212109</v>
      </c>
      <c r="D5449" s="180"/>
      <c r="E5449" s="180"/>
      <c r="F5449" s="180"/>
      <c r="G5449" s="180"/>
      <c r="H5449" s="180"/>
    </row>
    <row r="5450" spans="1:8" x14ac:dyDescent="0.2">
      <c r="A5450" s="180" t="s">
        <v>118</v>
      </c>
      <c r="B5450" s="180" t="s">
        <v>365</v>
      </c>
      <c r="C5450" s="180">
        <v>5877109</v>
      </c>
      <c r="D5450" s="180">
        <v>270000</v>
      </c>
      <c r="E5450" s="180">
        <v>261200</v>
      </c>
      <c r="F5450" s="180">
        <v>115500</v>
      </c>
      <c r="G5450" s="180">
        <v>0</v>
      </c>
      <c r="H5450" s="180">
        <v>0</v>
      </c>
    </row>
    <row r="5451" spans="1:8" x14ac:dyDescent="0.2">
      <c r="A5451" s="180" t="s">
        <v>118</v>
      </c>
      <c r="B5451" s="180" t="s">
        <v>447</v>
      </c>
      <c r="C5451" s="180"/>
      <c r="D5451" s="180"/>
      <c r="E5451" s="180"/>
      <c r="F5451" s="180"/>
      <c r="G5451" s="180"/>
      <c r="H5451" s="180"/>
    </row>
    <row r="5452" spans="1:8" x14ac:dyDescent="0.2">
      <c r="A5452" s="180" t="s">
        <v>118</v>
      </c>
      <c r="B5452" s="180" t="s">
        <v>366</v>
      </c>
      <c r="C5452" s="180">
        <v>5877109</v>
      </c>
      <c r="D5452" s="180">
        <v>270000</v>
      </c>
      <c r="E5452" s="180">
        <v>261200</v>
      </c>
      <c r="F5452" s="180">
        <v>115500</v>
      </c>
      <c r="G5452" s="180">
        <v>0</v>
      </c>
      <c r="H5452" s="180">
        <v>0</v>
      </c>
    </row>
    <row r="5453" spans="1:8" x14ac:dyDescent="0.2">
      <c r="A5453" s="180" t="s">
        <v>118</v>
      </c>
      <c r="B5453" s="180" t="s">
        <v>367</v>
      </c>
      <c r="C5453" s="180">
        <v>520204.67999999883</v>
      </c>
      <c r="D5453" s="180">
        <v>-10955.709999999992</v>
      </c>
      <c r="E5453" s="180">
        <v>426928.9499999999</v>
      </c>
      <c r="F5453" s="180">
        <v>-26871</v>
      </c>
      <c r="G5453" s="180">
        <v>0</v>
      </c>
      <c r="H5453" s="180">
        <v>0</v>
      </c>
    </row>
    <row r="5454" spans="1:8" x14ac:dyDescent="0.2">
      <c r="A5454" s="180" t="s">
        <v>118</v>
      </c>
      <c r="B5454" s="180" t="s">
        <v>368</v>
      </c>
      <c r="C5454" s="180">
        <v>6397313.6799999988</v>
      </c>
      <c r="D5454" s="180">
        <v>259044.29</v>
      </c>
      <c r="E5454" s="180">
        <v>688128.95</v>
      </c>
      <c r="F5454" s="180">
        <v>88629</v>
      </c>
      <c r="G5454" s="180">
        <v>0</v>
      </c>
      <c r="H5454" s="180">
        <v>0</v>
      </c>
    </row>
    <row r="5455" spans="1:8" x14ac:dyDescent="0.2">
      <c r="A5455" s="180" t="s">
        <v>119</v>
      </c>
      <c r="B5455" s="180" t="s">
        <v>333</v>
      </c>
      <c r="C5455" s="180">
        <v>6960345</v>
      </c>
      <c r="D5455" s="180"/>
      <c r="E5455" s="180">
        <v>571002</v>
      </c>
      <c r="F5455" s="180">
        <v>0</v>
      </c>
      <c r="G5455" s="180">
        <v>0</v>
      </c>
      <c r="H5455" s="180">
        <v>0</v>
      </c>
    </row>
    <row r="5456" spans="1:8" x14ac:dyDescent="0.2">
      <c r="A5456" s="180" t="s">
        <v>119</v>
      </c>
      <c r="B5456" s="180" t="s">
        <v>334</v>
      </c>
      <c r="C5456" s="180">
        <v>24391</v>
      </c>
      <c r="D5456" s="180"/>
      <c r="E5456" s="180">
        <v>1998</v>
      </c>
      <c r="F5456" s="180">
        <v>0</v>
      </c>
      <c r="G5456" s="180">
        <v>0</v>
      </c>
      <c r="H5456" s="180">
        <v>0</v>
      </c>
    </row>
    <row r="5457" spans="1:8" x14ac:dyDescent="0.2">
      <c r="A5457" s="180" t="s">
        <v>119</v>
      </c>
      <c r="B5457" s="180" t="s">
        <v>335</v>
      </c>
      <c r="C5457" s="180">
        <v>0</v>
      </c>
      <c r="D5457" s="180"/>
      <c r="E5457" s="180"/>
      <c r="F5457" s="180"/>
      <c r="G5457" s="180"/>
      <c r="H5457" s="180"/>
    </row>
    <row r="5458" spans="1:8" x14ac:dyDescent="0.2">
      <c r="A5458" s="180" t="s">
        <v>119</v>
      </c>
      <c r="B5458" s="180" t="s">
        <v>336</v>
      </c>
      <c r="C5458" s="180">
        <v>1560000</v>
      </c>
      <c r="D5458" s="180">
        <v>0</v>
      </c>
      <c r="E5458" s="180"/>
      <c r="F5458" s="180"/>
      <c r="G5458" s="180"/>
      <c r="H5458" s="180"/>
    </row>
    <row r="5459" spans="1:8" x14ac:dyDescent="0.2">
      <c r="A5459" s="180" t="s">
        <v>119</v>
      </c>
      <c r="B5459" s="180" t="s">
        <v>337</v>
      </c>
      <c r="C5459" s="180">
        <v>20000</v>
      </c>
      <c r="D5459" s="180">
        <v>600</v>
      </c>
      <c r="E5459" s="180">
        <v>0</v>
      </c>
      <c r="F5459" s="180"/>
      <c r="G5459" s="180"/>
      <c r="H5459" s="180"/>
    </row>
    <row r="5460" spans="1:8" x14ac:dyDescent="0.2">
      <c r="A5460" s="180" t="s">
        <v>119</v>
      </c>
      <c r="B5460" s="180" t="s">
        <v>338</v>
      </c>
      <c r="C5460" s="180"/>
      <c r="D5460" s="180"/>
      <c r="E5460" s="180"/>
      <c r="F5460" s="180"/>
      <c r="G5460" s="180"/>
      <c r="H5460" s="180"/>
    </row>
    <row r="5461" spans="1:8" x14ac:dyDescent="0.2">
      <c r="A5461" s="180" t="s">
        <v>119</v>
      </c>
      <c r="B5461" s="180" t="s">
        <v>339</v>
      </c>
      <c r="C5461" s="180">
        <v>500</v>
      </c>
      <c r="D5461" s="180">
        <v>500000</v>
      </c>
      <c r="E5461" s="180"/>
      <c r="F5461" s="180"/>
      <c r="G5461" s="180"/>
      <c r="H5461" s="180"/>
    </row>
    <row r="5462" spans="1:8" x14ac:dyDescent="0.2">
      <c r="A5462" s="180" t="s">
        <v>119</v>
      </c>
      <c r="B5462" s="180" t="s">
        <v>340</v>
      </c>
      <c r="C5462" s="180">
        <v>320000</v>
      </c>
      <c r="D5462" s="180">
        <v>65000</v>
      </c>
      <c r="E5462" s="180">
        <v>35000</v>
      </c>
      <c r="F5462" s="180"/>
      <c r="G5462" s="180"/>
      <c r="H5462" s="180"/>
    </row>
    <row r="5463" spans="1:8" x14ac:dyDescent="0.2">
      <c r="A5463" s="180" t="s">
        <v>119</v>
      </c>
      <c r="B5463" s="180" t="s">
        <v>341</v>
      </c>
      <c r="C5463" s="180">
        <v>0</v>
      </c>
      <c r="D5463" s="180"/>
      <c r="E5463" s="180"/>
      <c r="F5463" s="180"/>
      <c r="G5463" s="180"/>
      <c r="H5463" s="180"/>
    </row>
    <row r="5464" spans="1:8" x14ac:dyDescent="0.2">
      <c r="A5464" s="180" t="s">
        <v>119</v>
      </c>
      <c r="B5464" s="180" t="s">
        <v>342</v>
      </c>
      <c r="C5464" s="180">
        <v>9278075</v>
      </c>
      <c r="D5464" s="180"/>
      <c r="E5464" s="180"/>
      <c r="F5464" s="180"/>
      <c r="G5464" s="180"/>
      <c r="H5464" s="180"/>
    </row>
    <row r="5465" spans="1:8" x14ac:dyDescent="0.2">
      <c r="A5465" s="180" t="s">
        <v>119</v>
      </c>
      <c r="B5465" s="180" t="s">
        <v>343</v>
      </c>
      <c r="C5465" s="180">
        <v>40854</v>
      </c>
      <c r="D5465" s="180"/>
      <c r="E5465" s="180"/>
      <c r="F5465" s="180"/>
      <c r="G5465" s="180"/>
      <c r="H5465" s="180"/>
    </row>
    <row r="5466" spans="1:8" x14ac:dyDescent="0.2">
      <c r="A5466" s="180" t="s">
        <v>119</v>
      </c>
      <c r="B5466" s="180" t="s">
        <v>344</v>
      </c>
      <c r="C5466" s="180">
        <v>65000</v>
      </c>
      <c r="D5466" s="180"/>
      <c r="E5466" s="180">
        <v>100</v>
      </c>
      <c r="F5466" s="180"/>
      <c r="G5466" s="180"/>
      <c r="H5466" s="180"/>
    </row>
    <row r="5467" spans="1:8" x14ac:dyDescent="0.2">
      <c r="A5467" s="180" t="s">
        <v>119</v>
      </c>
      <c r="B5467" s="180" t="s">
        <v>475</v>
      </c>
      <c r="C5467" s="180">
        <v>67757</v>
      </c>
      <c r="D5467" s="180"/>
      <c r="E5467" s="180">
        <v>5559</v>
      </c>
      <c r="F5467" s="180">
        <v>0</v>
      </c>
      <c r="G5467" s="180">
        <v>0</v>
      </c>
      <c r="H5467" s="180">
        <v>0</v>
      </c>
    </row>
    <row r="5468" spans="1:8" x14ac:dyDescent="0.2">
      <c r="A5468" s="180" t="s">
        <v>119</v>
      </c>
      <c r="B5468" s="180" t="s">
        <v>332</v>
      </c>
      <c r="C5468" s="180">
        <v>40000</v>
      </c>
      <c r="D5468" s="180"/>
      <c r="E5468" s="180"/>
      <c r="F5468" s="180"/>
      <c r="G5468" s="180"/>
      <c r="H5468" s="180"/>
    </row>
    <row r="5469" spans="1:8" x14ac:dyDescent="0.2">
      <c r="A5469" s="180" t="s">
        <v>119</v>
      </c>
      <c r="B5469" s="180" t="s">
        <v>407</v>
      </c>
      <c r="C5469" s="180">
        <v>240000</v>
      </c>
      <c r="D5469" s="180"/>
      <c r="E5469" s="180">
        <v>0</v>
      </c>
      <c r="F5469" s="180"/>
      <c r="G5469" s="180"/>
      <c r="H5469" s="180"/>
    </row>
    <row r="5470" spans="1:8" x14ac:dyDescent="0.2">
      <c r="A5470" s="180" t="s">
        <v>119</v>
      </c>
      <c r="B5470" s="180" t="s">
        <v>345</v>
      </c>
      <c r="C5470" s="180">
        <v>18616922</v>
      </c>
      <c r="D5470" s="180">
        <v>565600</v>
      </c>
      <c r="E5470" s="180">
        <v>613659</v>
      </c>
      <c r="F5470" s="180">
        <v>0</v>
      </c>
      <c r="G5470" s="180">
        <v>0</v>
      </c>
      <c r="H5470" s="180">
        <v>0</v>
      </c>
    </row>
    <row r="5471" spans="1:8" x14ac:dyDescent="0.2">
      <c r="A5471" s="180" t="s">
        <v>119</v>
      </c>
      <c r="B5471" s="180" t="s">
        <v>346</v>
      </c>
      <c r="C5471" s="180">
        <v>0</v>
      </c>
      <c r="D5471" s="180"/>
      <c r="E5471" s="180"/>
      <c r="F5471" s="180"/>
      <c r="G5471" s="180"/>
      <c r="H5471" s="180"/>
    </row>
    <row r="5472" spans="1:8" x14ac:dyDescent="0.2">
      <c r="A5472" s="180" t="s">
        <v>119</v>
      </c>
      <c r="B5472" s="180" t="s">
        <v>446</v>
      </c>
      <c r="C5472" s="180">
        <v>0</v>
      </c>
      <c r="D5472" s="180"/>
      <c r="E5472" s="180"/>
      <c r="F5472" s="180"/>
      <c r="G5472" s="180"/>
      <c r="H5472" s="180"/>
    </row>
    <row r="5473" spans="1:8" x14ac:dyDescent="0.2">
      <c r="A5473" s="180" t="s">
        <v>119</v>
      </c>
      <c r="B5473" s="180" t="s">
        <v>347</v>
      </c>
      <c r="C5473" s="180">
        <v>0</v>
      </c>
      <c r="D5473" s="180"/>
      <c r="E5473" s="180"/>
      <c r="F5473" s="180"/>
      <c r="G5473" s="180"/>
      <c r="H5473" s="180"/>
    </row>
    <row r="5474" spans="1:8" x14ac:dyDescent="0.2">
      <c r="A5474" s="180" t="s">
        <v>119</v>
      </c>
      <c r="B5474" s="180" t="s">
        <v>348</v>
      </c>
      <c r="C5474" s="180">
        <v>18616922</v>
      </c>
      <c r="D5474" s="180">
        <v>565600</v>
      </c>
      <c r="E5474" s="180">
        <v>613659</v>
      </c>
      <c r="F5474" s="180">
        <v>0</v>
      </c>
      <c r="G5474" s="180">
        <v>0</v>
      </c>
      <c r="H5474" s="180">
        <v>0</v>
      </c>
    </row>
    <row r="5475" spans="1:8" x14ac:dyDescent="0.2">
      <c r="A5475" s="180" t="s">
        <v>119</v>
      </c>
      <c r="B5475" s="180" t="s">
        <v>349</v>
      </c>
      <c r="C5475" s="180">
        <v>2615340.9099999964</v>
      </c>
      <c r="D5475" s="180">
        <v>164520.30999999994</v>
      </c>
      <c r="E5475" s="180">
        <v>443005.84</v>
      </c>
      <c r="F5475" s="180">
        <v>0</v>
      </c>
      <c r="G5475" s="180">
        <v>0</v>
      </c>
      <c r="H5475" s="180">
        <v>0</v>
      </c>
    </row>
    <row r="5476" spans="1:8" x14ac:dyDescent="0.2">
      <c r="A5476" s="180" t="s">
        <v>119</v>
      </c>
      <c r="B5476" s="180" t="s">
        <v>350</v>
      </c>
      <c r="C5476" s="180">
        <v>21232262.909999996</v>
      </c>
      <c r="D5476" s="180">
        <v>730120.31</v>
      </c>
      <c r="E5476" s="180">
        <v>1056664.8400000001</v>
      </c>
      <c r="F5476" s="180">
        <v>0</v>
      </c>
      <c r="G5476" s="180">
        <v>0</v>
      </c>
      <c r="H5476" s="180">
        <v>0</v>
      </c>
    </row>
    <row r="5477" spans="1:8" x14ac:dyDescent="0.2">
      <c r="A5477" s="180" t="s">
        <v>119</v>
      </c>
      <c r="B5477" s="180" t="s">
        <v>376</v>
      </c>
      <c r="C5477" s="180"/>
      <c r="D5477" s="180"/>
      <c r="E5477" s="180"/>
      <c r="F5477" s="180"/>
      <c r="G5477" s="180"/>
      <c r="H5477" s="180"/>
    </row>
    <row r="5478" spans="1:8" x14ac:dyDescent="0.2">
      <c r="A5478" s="180" t="s">
        <v>119</v>
      </c>
      <c r="B5478" s="180" t="s">
        <v>377</v>
      </c>
      <c r="C5478" s="180">
        <v>12700000</v>
      </c>
      <c r="D5478" s="180">
        <v>500000</v>
      </c>
      <c r="E5478" s="180">
        <v>250000</v>
      </c>
      <c r="F5478" s="180"/>
      <c r="G5478" s="180"/>
      <c r="H5478" s="180"/>
    </row>
    <row r="5479" spans="1:8" x14ac:dyDescent="0.2">
      <c r="A5479" s="180" t="s">
        <v>119</v>
      </c>
      <c r="B5479" s="180" t="s">
        <v>352</v>
      </c>
      <c r="C5479" s="180">
        <v>590000</v>
      </c>
      <c r="D5479" s="180">
        <v>0</v>
      </c>
      <c r="E5479" s="180">
        <v>5000</v>
      </c>
      <c r="F5479" s="180"/>
      <c r="G5479" s="180"/>
      <c r="H5479" s="180"/>
    </row>
    <row r="5480" spans="1:8" x14ac:dyDescent="0.2">
      <c r="A5480" s="180" t="s">
        <v>119</v>
      </c>
      <c r="B5480" s="180" t="s">
        <v>353</v>
      </c>
      <c r="C5480" s="180">
        <v>525000</v>
      </c>
      <c r="D5480" s="180">
        <v>0</v>
      </c>
      <c r="E5480" s="180">
        <v>5000</v>
      </c>
      <c r="F5480" s="180"/>
      <c r="G5480" s="180"/>
      <c r="H5480" s="180"/>
    </row>
    <row r="5481" spans="1:8" x14ac:dyDescent="0.2">
      <c r="A5481" s="180" t="s">
        <v>119</v>
      </c>
      <c r="B5481" s="180" t="s">
        <v>354</v>
      </c>
      <c r="C5481" s="180">
        <v>525000</v>
      </c>
      <c r="D5481" s="180">
        <v>0</v>
      </c>
      <c r="E5481" s="180">
        <v>10000</v>
      </c>
      <c r="F5481" s="180"/>
      <c r="G5481" s="180"/>
      <c r="H5481" s="180"/>
    </row>
    <row r="5482" spans="1:8" x14ac:dyDescent="0.2">
      <c r="A5482" s="180" t="s">
        <v>119</v>
      </c>
      <c r="B5482" s="180" t="s">
        <v>408</v>
      </c>
      <c r="C5482" s="180">
        <v>920000</v>
      </c>
      <c r="D5482" s="180">
        <v>0</v>
      </c>
      <c r="E5482" s="180">
        <v>5000</v>
      </c>
      <c r="F5482" s="180"/>
      <c r="G5482" s="180"/>
      <c r="H5482" s="180"/>
    </row>
    <row r="5483" spans="1:8" x14ac:dyDescent="0.2">
      <c r="A5483" s="180" t="s">
        <v>119</v>
      </c>
      <c r="B5483" s="180" t="s">
        <v>423</v>
      </c>
      <c r="C5483" s="180">
        <v>525000</v>
      </c>
      <c r="D5483" s="180">
        <v>0</v>
      </c>
      <c r="E5483" s="180">
        <v>15000</v>
      </c>
      <c r="F5483" s="180"/>
      <c r="G5483" s="180"/>
      <c r="H5483" s="180"/>
    </row>
    <row r="5484" spans="1:8" x14ac:dyDescent="0.2">
      <c r="A5484" s="180" t="s">
        <v>119</v>
      </c>
      <c r="B5484" s="180" t="s">
        <v>355</v>
      </c>
      <c r="C5484" s="180">
        <v>1450000</v>
      </c>
      <c r="D5484" s="180">
        <v>0</v>
      </c>
      <c r="E5484" s="180">
        <v>110000</v>
      </c>
      <c r="F5484" s="180"/>
      <c r="G5484" s="180"/>
      <c r="H5484" s="180"/>
    </row>
    <row r="5485" spans="1:8" x14ac:dyDescent="0.2">
      <c r="A5485" s="180" t="s">
        <v>119</v>
      </c>
      <c r="B5485" s="180" t="s">
        <v>356</v>
      </c>
      <c r="C5485" s="180">
        <v>575000</v>
      </c>
      <c r="D5485" s="180">
        <v>0</v>
      </c>
      <c r="E5485" s="180">
        <v>25000</v>
      </c>
      <c r="F5485" s="180"/>
      <c r="G5485" s="180"/>
      <c r="H5485" s="180"/>
    </row>
    <row r="5486" spans="1:8" x14ac:dyDescent="0.2">
      <c r="A5486" s="180" t="s">
        <v>119</v>
      </c>
      <c r="B5486" s="180" t="s">
        <v>409</v>
      </c>
      <c r="C5486" s="180"/>
      <c r="D5486" s="180"/>
      <c r="E5486" s="180"/>
      <c r="F5486" s="180"/>
      <c r="G5486" s="180"/>
      <c r="H5486" s="180"/>
    </row>
    <row r="5487" spans="1:8" x14ac:dyDescent="0.2">
      <c r="A5487" s="180" t="s">
        <v>119</v>
      </c>
      <c r="B5487" s="180" t="s">
        <v>378</v>
      </c>
      <c r="C5487" s="180">
        <v>0</v>
      </c>
      <c r="D5487" s="180"/>
      <c r="E5487" s="180">
        <v>20000</v>
      </c>
      <c r="F5487" s="180"/>
      <c r="G5487" s="180"/>
      <c r="H5487" s="180"/>
    </row>
    <row r="5488" spans="1:8" x14ac:dyDescent="0.2">
      <c r="A5488" s="180" t="s">
        <v>119</v>
      </c>
      <c r="B5488" s="180" t="s">
        <v>360</v>
      </c>
      <c r="C5488" s="180"/>
      <c r="D5488" s="180"/>
      <c r="E5488" s="180">
        <v>0</v>
      </c>
      <c r="F5488" s="180"/>
      <c r="G5488" s="180"/>
      <c r="H5488" s="180"/>
    </row>
    <row r="5489" spans="1:8" x14ac:dyDescent="0.2">
      <c r="A5489" s="180" t="s">
        <v>119</v>
      </c>
      <c r="B5489" s="180" t="s">
        <v>379</v>
      </c>
      <c r="C5489" s="180"/>
      <c r="D5489" s="180"/>
      <c r="E5489" s="180"/>
      <c r="F5489" s="180"/>
      <c r="G5489" s="180"/>
      <c r="H5489" s="180"/>
    </row>
    <row r="5490" spans="1:8" x14ac:dyDescent="0.2">
      <c r="A5490" s="180" t="s">
        <v>119</v>
      </c>
      <c r="B5490" s="180" t="s">
        <v>362</v>
      </c>
      <c r="C5490" s="180">
        <v>702807</v>
      </c>
      <c r="D5490" s="180"/>
      <c r="E5490" s="180"/>
      <c r="F5490" s="180"/>
      <c r="G5490" s="180"/>
      <c r="H5490" s="180"/>
    </row>
    <row r="5491" spans="1:8" x14ac:dyDescent="0.2">
      <c r="A5491" s="180" t="s">
        <v>119</v>
      </c>
      <c r="B5491" s="180" t="s">
        <v>365</v>
      </c>
      <c r="C5491" s="180">
        <v>18512807</v>
      </c>
      <c r="D5491" s="180">
        <v>500000</v>
      </c>
      <c r="E5491" s="180">
        <v>445000</v>
      </c>
      <c r="F5491" s="180">
        <v>0</v>
      </c>
      <c r="G5491" s="180">
        <v>0</v>
      </c>
      <c r="H5491" s="180">
        <v>0</v>
      </c>
    </row>
    <row r="5492" spans="1:8" x14ac:dyDescent="0.2">
      <c r="A5492" s="180" t="s">
        <v>119</v>
      </c>
      <c r="B5492" s="180" t="s">
        <v>447</v>
      </c>
      <c r="C5492" s="180"/>
      <c r="D5492" s="180"/>
      <c r="E5492" s="180"/>
      <c r="F5492" s="180"/>
      <c r="G5492" s="180"/>
      <c r="H5492" s="180"/>
    </row>
    <row r="5493" spans="1:8" x14ac:dyDescent="0.2">
      <c r="A5493" s="180" t="s">
        <v>119</v>
      </c>
      <c r="B5493" s="180" t="s">
        <v>366</v>
      </c>
      <c r="C5493" s="180">
        <v>18512807</v>
      </c>
      <c r="D5493" s="180">
        <v>500000</v>
      </c>
      <c r="E5493" s="180">
        <v>445000</v>
      </c>
      <c r="F5493" s="180">
        <v>0</v>
      </c>
      <c r="G5493" s="180">
        <v>0</v>
      </c>
      <c r="H5493" s="180">
        <v>0</v>
      </c>
    </row>
    <row r="5494" spans="1:8" x14ac:dyDescent="0.2">
      <c r="A5494" s="180" t="s">
        <v>119</v>
      </c>
      <c r="B5494" s="180" t="s">
        <v>367</v>
      </c>
      <c r="C5494" s="180">
        <v>2719455.9099999964</v>
      </c>
      <c r="D5494" s="180">
        <v>230120.30999999991</v>
      </c>
      <c r="E5494" s="180">
        <v>611664.83999999985</v>
      </c>
      <c r="F5494" s="180">
        <v>0</v>
      </c>
      <c r="G5494" s="180">
        <v>0</v>
      </c>
      <c r="H5494" s="180">
        <v>0</v>
      </c>
    </row>
    <row r="5495" spans="1:8" x14ac:dyDescent="0.2">
      <c r="A5495" s="180" t="s">
        <v>119</v>
      </c>
      <c r="B5495" s="180" t="s">
        <v>368</v>
      </c>
      <c r="C5495" s="180">
        <v>21232262.909999996</v>
      </c>
      <c r="D5495" s="180">
        <v>730120.31</v>
      </c>
      <c r="E5495" s="180">
        <v>1056664.8400000001</v>
      </c>
      <c r="F5495" s="180">
        <v>0</v>
      </c>
      <c r="G5495" s="180">
        <v>0</v>
      </c>
      <c r="H5495" s="180">
        <v>0</v>
      </c>
    </row>
    <row r="5496" spans="1:8" x14ac:dyDescent="0.2">
      <c r="A5496" s="180" t="s">
        <v>120</v>
      </c>
      <c r="B5496" s="180" t="s">
        <v>333</v>
      </c>
      <c r="C5496" s="180">
        <v>898483</v>
      </c>
      <c r="D5496" s="180"/>
      <c r="E5496" s="180">
        <v>0</v>
      </c>
      <c r="F5496" s="180">
        <v>0</v>
      </c>
      <c r="G5496" s="180">
        <v>0</v>
      </c>
      <c r="H5496" s="180">
        <v>0</v>
      </c>
    </row>
    <row r="5497" spans="1:8" x14ac:dyDescent="0.2">
      <c r="A5497" s="180" t="s">
        <v>120</v>
      </c>
      <c r="B5497" s="180" t="s">
        <v>334</v>
      </c>
      <c r="C5497" s="180">
        <v>15248</v>
      </c>
      <c r="D5497" s="180"/>
      <c r="E5497" s="180">
        <v>0</v>
      </c>
      <c r="F5497" s="180">
        <v>0</v>
      </c>
      <c r="G5497" s="180">
        <v>0</v>
      </c>
      <c r="H5497" s="180">
        <v>0</v>
      </c>
    </row>
    <row r="5498" spans="1:8" x14ac:dyDescent="0.2">
      <c r="A5498" s="180" t="s">
        <v>120</v>
      </c>
      <c r="B5498" s="180" t="s">
        <v>335</v>
      </c>
      <c r="C5498" s="180">
        <v>30359</v>
      </c>
      <c r="D5498" s="180"/>
      <c r="E5498" s="180"/>
      <c r="F5498" s="180"/>
      <c r="G5498" s="180"/>
      <c r="H5498" s="180"/>
    </row>
    <row r="5499" spans="1:8" x14ac:dyDescent="0.2">
      <c r="A5499" s="180" t="s">
        <v>120</v>
      </c>
      <c r="B5499" s="180" t="s">
        <v>336</v>
      </c>
      <c r="C5499" s="180">
        <v>130000</v>
      </c>
      <c r="D5499" s="180"/>
      <c r="E5499" s="180"/>
      <c r="F5499" s="180"/>
      <c r="G5499" s="180"/>
      <c r="H5499" s="180"/>
    </row>
    <row r="5500" spans="1:8" x14ac:dyDescent="0.2">
      <c r="A5500" s="180" t="s">
        <v>120</v>
      </c>
      <c r="B5500" s="180" t="s">
        <v>337</v>
      </c>
      <c r="C5500" s="180">
        <v>1400</v>
      </c>
      <c r="D5500" s="180"/>
      <c r="E5500" s="180">
        <v>300</v>
      </c>
      <c r="F5500" s="180"/>
      <c r="G5500" s="180"/>
      <c r="H5500" s="180"/>
    </row>
    <row r="5501" spans="1:8" x14ac:dyDescent="0.2">
      <c r="A5501" s="180" t="s">
        <v>120</v>
      </c>
      <c r="B5501" s="180" t="s">
        <v>338</v>
      </c>
      <c r="C5501" s="180"/>
      <c r="D5501" s="180"/>
      <c r="E5501" s="180"/>
      <c r="F5501" s="180"/>
      <c r="G5501" s="180"/>
      <c r="H5501" s="180"/>
    </row>
    <row r="5502" spans="1:8" x14ac:dyDescent="0.2">
      <c r="A5502" s="180" t="s">
        <v>120</v>
      </c>
      <c r="B5502" s="180" t="s">
        <v>339</v>
      </c>
      <c r="C5502" s="180"/>
      <c r="D5502" s="180">
        <v>7000</v>
      </c>
      <c r="E5502" s="180"/>
      <c r="F5502" s="180"/>
      <c r="G5502" s="180"/>
      <c r="H5502" s="180"/>
    </row>
    <row r="5503" spans="1:8" x14ac:dyDescent="0.2">
      <c r="A5503" s="180" t="s">
        <v>120</v>
      </c>
      <c r="B5503" s="180" t="s">
        <v>340</v>
      </c>
      <c r="C5503" s="180">
        <v>145000</v>
      </c>
      <c r="D5503" s="180"/>
      <c r="E5503" s="180"/>
      <c r="F5503" s="180"/>
      <c r="G5503" s="180"/>
      <c r="H5503" s="180"/>
    </row>
    <row r="5504" spans="1:8" x14ac:dyDescent="0.2">
      <c r="A5504" s="180" t="s">
        <v>120</v>
      </c>
      <c r="B5504" s="180" t="s">
        <v>341</v>
      </c>
      <c r="C5504" s="180"/>
      <c r="D5504" s="180"/>
      <c r="E5504" s="180"/>
      <c r="F5504" s="180"/>
      <c r="G5504" s="180"/>
      <c r="H5504" s="180"/>
    </row>
    <row r="5505" spans="1:8" x14ac:dyDescent="0.2">
      <c r="A5505" s="180" t="s">
        <v>120</v>
      </c>
      <c r="B5505" s="180" t="s">
        <v>342</v>
      </c>
      <c r="C5505" s="180">
        <v>1073948</v>
      </c>
      <c r="D5505" s="180"/>
      <c r="E5505" s="180"/>
      <c r="F5505" s="180"/>
      <c r="G5505" s="180"/>
      <c r="H5505" s="180"/>
    </row>
    <row r="5506" spans="1:8" x14ac:dyDescent="0.2">
      <c r="A5506" s="180" t="s">
        <v>120</v>
      </c>
      <c r="B5506" s="180" t="s">
        <v>343</v>
      </c>
      <c r="C5506" s="180">
        <v>2411</v>
      </c>
      <c r="D5506" s="180"/>
      <c r="E5506" s="180"/>
      <c r="F5506" s="180"/>
      <c r="G5506" s="180"/>
      <c r="H5506" s="180"/>
    </row>
    <row r="5507" spans="1:8" x14ac:dyDescent="0.2">
      <c r="A5507" s="180" t="s">
        <v>120</v>
      </c>
      <c r="B5507" s="180" t="s">
        <v>344</v>
      </c>
      <c r="C5507" s="180">
        <v>165000</v>
      </c>
      <c r="D5507" s="180"/>
      <c r="E5507" s="180"/>
      <c r="F5507" s="180"/>
      <c r="G5507" s="180"/>
      <c r="H5507" s="180"/>
    </row>
    <row r="5508" spans="1:8" x14ac:dyDescent="0.2">
      <c r="A5508" s="180" t="s">
        <v>120</v>
      </c>
      <c r="B5508" s="180" t="s">
        <v>475</v>
      </c>
      <c r="C5508" s="180">
        <v>12064</v>
      </c>
      <c r="D5508" s="180"/>
      <c r="E5508" s="180">
        <v>0</v>
      </c>
      <c r="F5508" s="180">
        <v>0</v>
      </c>
      <c r="G5508" s="180">
        <v>0</v>
      </c>
      <c r="H5508" s="180">
        <v>0</v>
      </c>
    </row>
    <row r="5509" spans="1:8" x14ac:dyDescent="0.2">
      <c r="A5509" s="180" t="s">
        <v>120</v>
      </c>
      <c r="B5509" s="180" t="s">
        <v>332</v>
      </c>
      <c r="C5509" s="180">
        <v>36000</v>
      </c>
      <c r="D5509" s="180"/>
      <c r="E5509" s="180"/>
      <c r="F5509" s="180"/>
      <c r="G5509" s="180"/>
      <c r="H5509" s="180"/>
    </row>
    <row r="5510" spans="1:8" x14ac:dyDescent="0.2">
      <c r="A5510" s="180" t="s">
        <v>120</v>
      </c>
      <c r="B5510" s="180" t="s">
        <v>407</v>
      </c>
      <c r="C5510" s="180">
        <v>86000</v>
      </c>
      <c r="D5510" s="180"/>
      <c r="E5510" s="180"/>
      <c r="F5510" s="180"/>
      <c r="G5510" s="180"/>
      <c r="H5510" s="180"/>
    </row>
    <row r="5511" spans="1:8" x14ac:dyDescent="0.2">
      <c r="A5511" s="180" t="s">
        <v>120</v>
      </c>
      <c r="B5511" s="180" t="s">
        <v>345</v>
      </c>
      <c r="C5511" s="180">
        <v>2595913</v>
      </c>
      <c r="D5511" s="180">
        <v>7000</v>
      </c>
      <c r="E5511" s="180">
        <v>300</v>
      </c>
      <c r="F5511" s="180">
        <v>0</v>
      </c>
      <c r="G5511" s="180">
        <v>0</v>
      </c>
      <c r="H5511" s="180">
        <v>0</v>
      </c>
    </row>
    <row r="5512" spans="1:8" x14ac:dyDescent="0.2">
      <c r="A5512" s="180" t="s">
        <v>120</v>
      </c>
      <c r="B5512" s="180" t="s">
        <v>346</v>
      </c>
      <c r="C5512" s="180"/>
      <c r="D5512" s="180"/>
      <c r="E5512" s="180"/>
      <c r="F5512" s="180"/>
      <c r="G5512" s="180"/>
      <c r="H5512" s="180"/>
    </row>
    <row r="5513" spans="1:8" x14ac:dyDescent="0.2">
      <c r="A5513" s="180" t="s">
        <v>120</v>
      </c>
      <c r="B5513" s="180" t="s">
        <v>446</v>
      </c>
      <c r="C5513" s="180"/>
      <c r="D5513" s="180"/>
      <c r="E5513" s="180"/>
      <c r="F5513" s="180"/>
      <c r="G5513" s="180"/>
      <c r="H5513" s="180"/>
    </row>
    <row r="5514" spans="1:8" x14ac:dyDescent="0.2">
      <c r="A5514" s="180" t="s">
        <v>120</v>
      </c>
      <c r="B5514" s="180" t="s">
        <v>347</v>
      </c>
      <c r="C5514" s="180"/>
      <c r="D5514" s="180"/>
      <c r="E5514" s="180"/>
      <c r="F5514" s="180"/>
      <c r="G5514" s="180"/>
      <c r="H5514" s="180"/>
    </row>
    <row r="5515" spans="1:8" x14ac:dyDescent="0.2">
      <c r="A5515" s="180" t="s">
        <v>120</v>
      </c>
      <c r="B5515" s="180" t="s">
        <v>348</v>
      </c>
      <c r="C5515" s="180">
        <v>2595913</v>
      </c>
      <c r="D5515" s="180">
        <v>7000</v>
      </c>
      <c r="E5515" s="180">
        <v>300</v>
      </c>
      <c r="F5515" s="180">
        <v>0</v>
      </c>
      <c r="G5515" s="180">
        <v>0</v>
      </c>
      <c r="H5515" s="180">
        <v>0</v>
      </c>
    </row>
    <row r="5516" spans="1:8" x14ac:dyDescent="0.2">
      <c r="A5516" s="180" t="s">
        <v>120</v>
      </c>
      <c r="B5516" s="180" t="s">
        <v>349</v>
      </c>
      <c r="C5516" s="180">
        <v>-106452.65999999992</v>
      </c>
      <c r="D5516" s="180">
        <v>4951.4499999999989</v>
      </c>
      <c r="E5516" s="180">
        <v>199649.88</v>
      </c>
      <c r="F5516" s="180">
        <v>0</v>
      </c>
      <c r="G5516" s="180">
        <v>0</v>
      </c>
      <c r="H5516" s="180">
        <v>0</v>
      </c>
    </row>
    <row r="5517" spans="1:8" x14ac:dyDescent="0.2">
      <c r="A5517" s="180" t="s">
        <v>120</v>
      </c>
      <c r="B5517" s="180" t="s">
        <v>350</v>
      </c>
      <c r="C5517" s="180">
        <v>2489460.34</v>
      </c>
      <c r="D5517" s="180">
        <v>11951.45</v>
      </c>
      <c r="E5517" s="180">
        <v>199949.88</v>
      </c>
      <c r="F5517" s="180">
        <v>0</v>
      </c>
      <c r="G5517" s="180">
        <v>0</v>
      </c>
      <c r="H5517" s="180">
        <v>0</v>
      </c>
    </row>
    <row r="5518" spans="1:8" x14ac:dyDescent="0.2">
      <c r="A5518" s="180" t="s">
        <v>120</v>
      </c>
      <c r="B5518" s="180" t="s">
        <v>376</v>
      </c>
      <c r="C5518" s="180"/>
      <c r="D5518" s="180"/>
      <c r="E5518" s="180"/>
      <c r="F5518" s="180"/>
      <c r="G5518" s="180"/>
      <c r="H5518" s="180"/>
    </row>
    <row r="5519" spans="1:8" x14ac:dyDescent="0.2">
      <c r="A5519" s="180" t="s">
        <v>120</v>
      </c>
      <c r="B5519" s="180" t="s">
        <v>377</v>
      </c>
      <c r="C5519" s="180">
        <v>1550000</v>
      </c>
      <c r="D5519" s="180">
        <v>9000</v>
      </c>
      <c r="E5519" s="180">
        <v>23000</v>
      </c>
      <c r="F5519" s="180"/>
      <c r="G5519" s="180"/>
      <c r="H5519" s="180"/>
    </row>
    <row r="5520" spans="1:8" x14ac:dyDescent="0.2">
      <c r="A5520" s="180" t="s">
        <v>120</v>
      </c>
      <c r="B5520" s="180" t="s">
        <v>352</v>
      </c>
      <c r="C5520" s="180">
        <v>75000</v>
      </c>
      <c r="D5520" s="180"/>
      <c r="E5520" s="180"/>
      <c r="F5520" s="180"/>
      <c r="G5520" s="180"/>
      <c r="H5520" s="180"/>
    </row>
    <row r="5521" spans="1:8" x14ac:dyDescent="0.2">
      <c r="A5521" s="180" t="s">
        <v>120</v>
      </c>
      <c r="B5521" s="180" t="s">
        <v>353</v>
      </c>
      <c r="C5521" s="180">
        <v>165000</v>
      </c>
      <c r="D5521" s="180"/>
      <c r="E5521" s="180">
        <v>3400</v>
      </c>
      <c r="F5521" s="180"/>
      <c r="G5521" s="180"/>
      <c r="H5521" s="180"/>
    </row>
    <row r="5522" spans="1:8" x14ac:dyDescent="0.2">
      <c r="A5522" s="180" t="s">
        <v>120</v>
      </c>
      <c r="B5522" s="180" t="s">
        <v>354</v>
      </c>
      <c r="C5522" s="180">
        <v>55000</v>
      </c>
      <c r="D5522" s="180"/>
      <c r="E5522" s="180">
        <v>2700</v>
      </c>
      <c r="F5522" s="180"/>
      <c r="G5522" s="180"/>
      <c r="H5522" s="180"/>
    </row>
    <row r="5523" spans="1:8" x14ac:dyDescent="0.2">
      <c r="A5523" s="180" t="s">
        <v>120</v>
      </c>
      <c r="B5523" s="180" t="s">
        <v>408</v>
      </c>
      <c r="C5523" s="180">
        <v>100000</v>
      </c>
      <c r="D5523" s="180"/>
      <c r="E5523" s="180">
        <v>700</v>
      </c>
      <c r="F5523" s="180"/>
      <c r="G5523" s="180"/>
      <c r="H5523" s="180"/>
    </row>
    <row r="5524" spans="1:8" x14ac:dyDescent="0.2">
      <c r="A5524" s="180" t="s">
        <v>120</v>
      </c>
      <c r="B5524" s="180" t="s">
        <v>423</v>
      </c>
      <c r="C5524" s="180">
        <v>80000</v>
      </c>
      <c r="D5524" s="180"/>
      <c r="E5524" s="180">
        <v>700</v>
      </c>
      <c r="F5524" s="180"/>
      <c r="G5524" s="180"/>
      <c r="H5524" s="180"/>
    </row>
    <row r="5525" spans="1:8" x14ac:dyDescent="0.2">
      <c r="A5525" s="180" t="s">
        <v>120</v>
      </c>
      <c r="B5525" s="180" t="s">
        <v>355</v>
      </c>
      <c r="C5525" s="180">
        <v>140000</v>
      </c>
      <c r="D5525" s="180"/>
      <c r="E5525" s="180">
        <v>14000</v>
      </c>
      <c r="F5525" s="180"/>
      <c r="G5525" s="180"/>
      <c r="H5525" s="180"/>
    </row>
    <row r="5526" spans="1:8" x14ac:dyDescent="0.2">
      <c r="A5526" s="180" t="s">
        <v>120</v>
      </c>
      <c r="B5526" s="180" t="s">
        <v>356</v>
      </c>
      <c r="C5526" s="180">
        <v>90000</v>
      </c>
      <c r="D5526" s="180"/>
      <c r="E5526" s="180">
        <v>2700</v>
      </c>
      <c r="F5526" s="180"/>
      <c r="G5526" s="180"/>
      <c r="H5526" s="180"/>
    </row>
    <row r="5527" spans="1:8" x14ac:dyDescent="0.2">
      <c r="A5527" s="180" t="s">
        <v>120</v>
      </c>
      <c r="B5527" s="180" t="s">
        <v>409</v>
      </c>
      <c r="C5527" s="180"/>
      <c r="D5527" s="180"/>
      <c r="E5527" s="180"/>
      <c r="F5527" s="180"/>
      <c r="G5527" s="180"/>
      <c r="H5527" s="180"/>
    </row>
    <row r="5528" spans="1:8" x14ac:dyDescent="0.2">
      <c r="A5528" s="180" t="s">
        <v>120</v>
      </c>
      <c r="B5528" s="180" t="s">
        <v>378</v>
      </c>
      <c r="C5528" s="180">
        <v>2000</v>
      </c>
      <c r="D5528" s="180"/>
      <c r="E5528" s="180">
        <v>13500</v>
      </c>
      <c r="F5528" s="180"/>
      <c r="G5528" s="180"/>
      <c r="H5528" s="180"/>
    </row>
    <row r="5529" spans="1:8" x14ac:dyDescent="0.2">
      <c r="A5529" s="180" t="s">
        <v>120</v>
      </c>
      <c r="B5529" s="180" t="s">
        <v>360</v>
      </c>
      <c r="C5529" s="180"/>
      <c r="D5529" s="180"/>
      <c r="E5529" s="180"/>
      <c r="F5529" s="180"/>
      <c r="G5529" s="180"/>
      <c r="H5529" s="180"/>
    </row>
    <row r="5530" spans="1:8" x14ac:dyDescent="0.2">
      <c r="A5530" s="180" t="s">
        <v>120</v>
      </c>
      <c r="B5530" s="180" t="s">
        <v>379</v>
      </c>
      <c r="C5530" s="180"/>
      <c r="D5530" s="180"/>
      <c r="E5530" s="180"/>
      <c r="F5530" s="180"/>
      <c r="G5530" s="180"/>
      <c r="H5530" s="180"/>
    </row>
    <row r="5531" spans="1:8" x14ac:dyDescent="0.2">
      <c r="A5531" s="180" t="s">
        <v>120</v>
      </c>
      <c r="B5531" s="180" t="s">
        <v>362</v>
      </c>
      <c r="C5531" s="180">
        <v>86004</v>
      </c>
      <c r="D5531" s="180"/>
      <c r="E5531" s="180"/>
      <c r="F5531" s="180"/>
      <c r="G5531" s="180"/>
      <c r="H5531" s="180"/>
    </row>
    <row r="5532" spans="1:8" x14ac:dyDescent="0.2">
      <c r="A5532" s="180" t="s">
        <v>120</v>
      </c>
      <c r="B5532" s="180" t="s">
        <v>365</v>
      </c>
      <c r="C5532" s="180">
        <v>2343004</v>
      </c>
      <c r="D5532" s="180">
        <v>9000</v>
      </c>
      <c r="E5532" s="180">
        <v>60700</v>
      </c>
      <c r="F5532" s="180">
        <v>0</v>
      </c>
      <c r="G5532" s="180">
        <v>0</v>
      </c>
      <c r="H5532" s="180">
        <v>0</v>
      </c>
    </row>
    <row r="5533" spans="1:8" x14ac:dyDescent="0.2">
      <c r="A5533" s="180" t="s">
        <v>120</v>
      </c>
      <c r="B5533" s="180" t="s">
        <v>447</v>
      </c>
      <c r="C5533" s="180"/>
      <c r="D5533" s="180"/>
      <c r="E5533" s="180"/>
      <c r="F5533" s="180"/>
      <c r="G5533" s="180"/>
      <c r="H5533" s="180"/>
    </row>
    <row r="5534" spans="1:8" x14ac:dyDescent="0.2">
      <c r="A5534" s="180" t="s">
        <v>120</v>
      </c>
      <c r="B5534" s="180" t="s">
        <v>366</v>
      </c>
      <c r="C5534" s="180">
        <v>2343004</v>
      </c>
      <c r="D5534" s="180">
        <v>9000</v>
      </c>
      <c r="E5534" s="180">
        <v>60700</v>
      </c>
      <c r="F5534" s="180">
        <v>0</v>
      </c>
      <c r="G5534" s="180">
        <v>0</v>
      </c>
      <c r="H5534" s="180">
        <v>0</v>
      </c>
    </row>
    <row r="5535" spans="1:8" x14ac:dyDescent="0.2">
      <c r="A5535" s="180" t="s">
        <v>120</v>
      </c>
      <c r="B5535" s="180" t="s">
        <v>367</v>
      </c>
      <c r="C5535" s="180">
        <v>146456.33999999985</v>
      </c>
      <c r="D5535" s="180">
        <v>2951.4499999999989</v>
      </c>
      <c r="E5535" s="180">
        <v>139249.88</v>
      </c>
      <c r="F5535" s="180">
        <v>0</v>
      </c>
      <c r="G5535" s="180">
        <v>0</v>
      </c>
      <c r="H5535" s="180">
        <v>0</v>
      </c>
    </row>
    <row r="5536" spans="1:8" x14ac:dyDescent="0.2">
      <c r="A5536" s="180" t="s">
        <v>120</v>
      </c>
      <c r="B5536" s="180" t="s">
        <v>368</v>
      </c>
      <c r="C5536" s="180">
        <v>2489460.34</v>
      </c>
      <c r="D5536" s="180">
        <v>11951.45</v>
      </c>
      <c r="E5536" s="180">
        <v>199949.88</v>
      </c>
      <c r="F5536" s="180">
        <v>0</v>
      </c>
      <c r="G5536" s="180">
        <v>0</v>
      </c>
      <c r="H5536" s="180">
        <v>0</v>
      </c>
    </row>
    <row r="5537" spans="1:8" x14ac:dyDescent="0.2">
      <c r="A5537" s="180" t="s">
        <v>121</v>
      </c>
      <c r="B5537" s="180" t="s">
        <v>333</v>
      </c>
      <c r="C5537" s="180">
        <v>2554469</v>
      </c>
      <c r="D5537" s="180"/>
      <c r="E5537" s="180">
        <v>243279</v>
      </c>
      <c r="F5537" s="180">
        <v>0</v>
      </c>
      <c r="G5537" s="180">
        <v>0</v>
      </c>
      <c r="H5537" s="180">
        <v>0</v>
      </c>
    </row>
    <row r="5538" spans="1:8" x14ac:dyDescent="0.2">
      <c r="A5538" s="180" t="s">
        <v>121</v>
      </c>
      <c r="B5538" s="180" t="s">
        <v>334</v>
      </c>
      <c r="C5538" s="180">
        <v>70149</v>
      </c>
      <c r="D5538" s="180"/>
      <c r="E5538" s="180">
        <v>6721</v>
      </c>
      <c r="F5538" s="180">
        <v>0</v>
      </c>
      <c r="G5538" s="180">
        <v>0</v>
      </c>
      <c r="H5538" s="180">
        <v>0</v>
      </c>
    </row>
    <row r="5539" spans="1:8" x14ac:dyDescent="0.2">
      <c r="A5539" s="180" t="s">
        <v>121</v>
      </c>
      <c r="B5539" s="180" t="s">
        <v>335</v>
      </c>
      <c r="C5539" s="180">
        <v>87812</v>
      </c>
      <c r="D5539" s="180"/>
      <c r="E5539" s="180"/>
      <c r="F5539" s="180"/>
      <c r="G5539" s="180"/>
      <c r="H5539" s="180"/>
    </row>
    <row r="5540" spans="1:8" x14ac:dyDescent="0.2">
      <c r="A5540" s="180" t="s">
        <v>121</v>
      </c>
      <c r="B5540" s="180" t="s">
        <v>336</v>
      </c>
      <c r="C5540" s="180">
        <v>210000</v>
      </c>
      <c r="D5540" s="180"/>
      <c r="E5540" s="180"/>
      <c r="F5540" s="180"/>
      <c r="G5540" s="180"/>
      <c r="H5540" s="180"/>
    </row>
    <row r="5541" spans="1:8" x14ac:dyDescent="0.2">
      <c r="A5541" s="180" t="s">
        <v>121</v>
      </c>
      <c r="B5541" s="180" t="s">
        <v>337</v>
      </c>
      <c r="C5541" s="180">
        <v>20000</v>
      </c>
      <c r="D5541" s="180">
        <v>1000</v>
      </c>
      <c r="E5541" s="180">
        <v>4000</v>
      </c>
      <c r="F5541" s="180"/>
      <c r="G5541" s="180"/>
      <c r="H5541" s="180"/>
    </row>
    <row r="5542" spans="1:8" x14ac:dyDescent="0.2">
      <c r="A5542" s="180" t="s">
        <v>121</v>
      </c>
      <c r="B5542" s="180" t="s">
        <v>338</v>
      </c>
      <c r="C5542" s="180"/>
      <c r="D5542" s="180"/>
      <c r="E5542" s="180"/>
      <c r="F5542" s="180"/>
      <c r="G5542" s="180"/>
      <c r="H5542" s="180"/>
    </row>
    <row r="5543" spans="1:8" x14ac:dyDescent="0.2">
      <c r="A5543" s="180" t="s">
        <v>121</v>
      </c>
      <c r="B5543" s="180" t="s">
        <v>339</v>
      </c>
      <c r="C5543" s="180">
        <v>40000</v>
      </c>
      <c r="D5543" s="180">
        <v>150000</v>
      </c>
      <c r="E5543" s="180"/>
      <c r="F5543" s="180"/>
      <c r="G5543" s="180"/>
      <c r="H5543" s="180"/>
    </row>
    <row r="5544" spans="1:8" x14ac:dyDescent="0.2">
      <c r="A5544" s="180" t="s">
        <v>121</v>
      </c>
      <c r="B5544" s="180" t="s">
        <v>340</v>
      </c>
      <c r="C5544" s="180">
        <v>110000</v>
      </c>
      <c r="D5544" s="180">
        <v>10000</v>
      </c>
      <c r="E5544" s="180">
        <v>15000</v>
      </c>
      <c r="F5544" s="180"/>
      <c r="G5544" s="180"/>
      <c r="H5544" s="180"/>
    </row>
    <row r="5545" spans="1:8" x14ac:dyDescent="0.2">
      <c r="A5545" s="180" t="s">
        <v>121</v>
      </c>
      <c r="B5545" s="180" t="s">
        <v>341</v>
      </c>
      <c r="C5545" s="180"/>
      <c r="D5545" s="180"/>
      <c r="E5545" s="180"/>
      <c r="F5545" s="180"/>
      <c r="G5545" s="180"/>
      <c r="H5545" s="180"/>
    </row>
    <row r="5546" spans="1:8" x14ac:dyDescent="0.2">
      <c r="A5546" s="180" t="s">
        <v>121</v>
      </c>
      <c r="B5546" s="180" t="s">
        <v>342</v>
      </c>
      <c r="C5546" s="180">
        <v>3585527</v>
      </c>
      <c r="D5546" s="180"/>
      <c r="E5546" s="180"/>
      <c r="F5546" s="180"/>
      <c r="G5546" s="180"/>
      <c r="H5546" s="180"/>
    </row>
    <row r="5547" spans="1:8" x14ac:dyDescent="0.2">
      <c r="A5547" s="180" t="s">
        <v>121</v>
      </c>
      <c r="B5547" s="180" t="s">
        <v>343</v>
      </c>
      <c r="C5547" s="180">
        <v>11356</v>
      </c>
      <c r="D5547" s="180"/>
      <c r="E5547" s="180"/>
      <c r="F5547" s="180"/>
      <c r="G5547" s="180"/>
      <c r="H5547" s="180"/>
    </row>
    <row r="5548" spans="1:8" x14ac:dyDescent="0.2">
      <c r="A5548" s="180" t="s">
        <v>121</v>
      </c>
      <c r="B5548" s="180" t="s">
        <v>344</v>
      </c>
      <c r="C5548" s="180">
        <v>20000</v>
      </c>
      <c r="D5548" s="180"/>
      <c r="E5548" s="180"/>
      <c r="F5548" s="180"/>
      <c r="G5548" s="180"/>
      <c r="H5548" s="180"/>
    </row>
    <row r="5549" spans="1:8" x14ac:dyDescent="0.2">
      <c r="A5549" s="180" t="s">
        <v>121</v>
      </c>
      <c r="B5549" s="180" t="s">
        <v>475</v>
      </c>
      <c r="C5549" s="180">
        <v>19065</v>
      </c>
      <c r="D5549" s="180"/>
      <c r="E5549" s="180">
        <v>1746</v>
      </c>
      <c r="F5549" s="180">
        <v>0</v>
      </c>
      <c r="G5549" s="180">
        <v>0</v>
      </c>
      <c r="H5549" s="180">
        <v>0</v>
      </c>
    </row>
    <row r="5550" spans="1:8" x14ac:dyDescent="0.2">
      <c r="A5550" s="180" t="s">
        <v>121</v>
      </c>
      <c r="B5550" s="180" t="s">
        <v>332</v>
      </c>
      <c r="C5550" s="180">
        <v>60000</v>
      </c>
      <c r="D5550" s="180"/>
      <c r="E5550" s="180"/>
      <c r="F5550" s="180"/>
      <c r="G5550" s="180"/>
      <c r="H5550" s="180"/>
    </row>
    <row r="5551" spans="1:8" x14ac:dyDescent="0.2">
      <c r="A5551" s="180" t="s">
        <v>121</v>
      </c>
      <c r="B5551" s="180" t="s">
        <v>407</v>
      </c>
      <c r="C5551" s="180">
        <v>120000</v>
      </c>
      <c r="D5551" s="180"/>
      <c r="E5551" s="180"/>
      <c r="F5551" s="180"/>
      <c r="G5551" s="180"/>
      <c r="H5551" s="180"/>
    </row>
    <row r="5552" spans="1:8" x14ac:dyDescent="0.2">
      <c r="A5552" s="180" t="s">
        <v>121</v>
      </c>
      <c r="B5552" s="180" t="s">
        <v>345</v>
      </c>
      <c r="C5552" s="180">
        <v>6908378</v>
      </c>
      <c r="D5552" s="180">
        <v>161000</v>
      </c>
      <c r="E5552" s="180">
        <v>270746</v>
      </c>
      <c r="F5552" s="180">
        <v>0</v>
      </c>
      <c r="G5552" s="180">
        <v>0</v>
      </c>
      <c r="H5552" s="180">
        <v>0</v>
      </c>
    </row>
    <row r="5553" spans="1:8" x14ac:dyDescent="0.2">
      <c r="A5553" s="180" t="s">
        <v>121</v>
      </c>
      <c r="B5553" s="180" t="s">
        <v>346</v>
      </c>
      <c r="C5553" s="180"/>
      <c r="D5553" s="180"/>
      <c r="E5553" s="180"/>
      <c r="F5553" s="180"/>
      <c r="G5553" s="180"/>
      <c r="H5553" s="180"/>
    </row>
    <row r="5554" spans="1:8" x14ac:dyDescent="0.2">
      <c r="A5554" s="180" t="s">
        <v>121</v>
      </c>
      <c r="B5554" s="180" t="s">
        <v>446</v>
      </c>
      <c r="C5554" s="180"/>
      <c r="D5554" s="180"/>
      <c r="E5554" s="180"/>
      <c r="F5554" s="180"/>
      <c r="G5554" s="180"/>
      <c r="H5554" s="180"/>
    </row>
    <row r="5555" spans="1:8" x14ac:dyDescent="0.2">
      <c r="A5555" s="180" t="s">
        <v>121</v>
      </c>
      <c r="B5555" s="180" t="s">
        <v>347</v>
      </c>
      <c r="C5555" s="180"/>
      <c r="D5555" s="180"/>
      <c r="E5555" s="180"/>
      <c r="F5555" s="180"/>
      <c r="G5555" s="180"/>
      <c r="H5555" s="180"/>
    </row>
    <row r="5556" spans="1:8" x14ac:dyDescent="0.2">
      <c r="A5556" s="180" t="s">
        <v>121</v>
      </c>
      <c r="B5556" s="180" t="s">
        <v>348</v>
      </c>
      <c r="C5556" s="180">
        <v>6908378</v>
      </c>
      <c r="D5556" s="180">
        <v>161000</v>
      </c>
      <c r="E5556" s="180">
        <v>270746</v>
      </c>
      <c r="F5556" s="180">
        <v>0</v>
      </c>
      <c r="G5556" s="180">
        <v>0</v>
      </c>
      <c r="H5556" s="180">
        <v>0</v>
      </c>
    </row>
    <row r="5557" spans="1:8" x14ac:dyDescent="0.2">
      <c r="A5557" s="180" t="s">
        <v>121</v>
      </c>
      <c r="B5557" s="180" t="s">
        <v>349</v>
      </c>
      <c r="C5557" s="180">
        <v>1560992.1899999997</v>
      </c>
      <c r="D5557" s="180">
        <v>114106.99</v>
      </c>
      <c r="E5557" s="180">
        <v>677013.72</v>
      </c>
      <c r="F5557" s="180">
        <v>0</v>
      </c>
      <c r="G5557" s="180">
        <v>0</v>
      </c>
      <c r="H5557" s="180">
        <v>0</v>
      </c>
    </row>
    <row r="5558" spans="1:8" x14ac:dyDescent="0.2">
      <c r="A5558" s="180" t="s">
        <v>121</v>
      </c>
      <c r="B5558" s="180" t="s">
        <v>350</v>
      </c>
      <c r="C5558" s="180">
        <v>8469370.1899999995</v>
      </c>
      <c r="D5558" s="180">
        <v>275106.99</v>
      </c>
      <c r="E5558" s="180">
        <v>947759.72</v>
      </c>
      <c r="F5558" s="180">
        <v>0</v>
      </c>
      <c r="G5558" s="180">
        <v>0</v>
      </c>
      <c r="H5558" s="180">
        <v>0</v>
      </c>
    </row>
    <row r="5559" spans="1:8" x14ac:dyDescent="0.2">
      <c r="A5559" s="180" t="s">
        <v>121</v>
      </c>
      <c r="B5559" s="180" t="s">
        <v>376</v>
      </c>
      <c r="C5559" s="180"/>
      <c r="D5559" s="180"/>
      <c r="E5559" s="180"/>
      <c r="F5559" s="180"/>
      <c r="G5559" s="180"/>
      <c r="H5559" s="180"/>
    </row>
    <row r="5560" spans="1:8" x14ac:dyDescent="0.2">
      <c r="A5560" s="180" t="s">
        <v>121</v>
      </c>
      <c r="B5560" s="180" t="s">
        <v>377</v>
      </c>
      <c r="C5560" s="180">
        <v>4910000</v>
      </c>
      <c r="D5560" s="180">
        <v>165000</v>
      </c>
      <c r="E5560" s="180">
        <v>140000</v>
      </c>
      <c r="F5560" s="180"/>
      <c r="G5560" s="180"/>
      <c r="H5560" s="180"/>
    </row>
    <row r="5561" spans="1:8" x14ac:dyDescent="0.2">
      <c r="A5561" s="180" t="s">
        <v>121</v>
      </c>
      <c r="B5561" s="180" t="s">
        <v>352</v>
      </c>
      <c r="C5561" s="180">
        <v>310000</v>
      </c>
      <c r="D5561" s="180"/>
      <c r="E5561" s="180">
        <v>5000</v>
      </c>
      <c r="F5561" s="180"/>
      <c r="G5561" s="180"/>
      <c r="H5561" s="180"/>
    </row>
    <row r="5562" spans="1:8" x14ac:dyDescent="0.2">
      <c r="A5562" s="180" t="s">
        <v>121</v>
      </c>
      <c r="B5562" s="180" t="s">
        <v>353</v>
      </c>
      <c r="C5562" s="180">
        <v>310000</v>
      </c>
      <c r="D5562" s="180"/>
      <c r="E5562" s="180">
        <v>3000</v>
      </c>
      <c r="F5562" s="180"/>
      <c r="G5562" s="180"/>
      <c r="H5562" s="180"/>
    </row>
    <row r="5563" spans="1:8" x14ac:dyDescent="0.2">
      <c r="A5563" s="180" t="s">
        <v>121</v>
      </c>
      <c r="B5563" s="180" t="s">
        <v>354</v>
      </c>
      <c r="C5563" s="180">
        <v>130000</v>
      </c>
      <c r="D5563" s="180"/>
      <c r="E5563" s="180">
        <v>2000</v>
      </c>
      <c r="F5563" s="180"/>
      <c r="G5563" s="180"/>
      <c r="H5563" s="180"/>
    </row>
    <row r="5564" spans="1:8" x14ac:dyDescent="0.2">
      <c r="A5564" s="180" t="s">
        <v>121</v>
      </c>
      <c r="B5564" s="180" t="s">
        <v>408</v>
      </c>
      <c r="C5564" s="180">
        <v>325000</v>
      </c>
      <c r="D5564" s="180"/>
      <c r="E5564" s="180">
        <v>5000</v>
      </c>
      <c r="F5564" s="180"/>
      <c r="G5564" s="180"/>
      <c r="H5564" s="180"/>
    </row>
    <row r="5565" spans="1:8" x14ac:dyDescent="0.2">
      <c r="A5565" s="180" t="s">
        <v>121</v>
      </c>
      <c r="B5565" s="180" t="s">
        <v>423</v>
      </c>
      <c r="C5565" s="180">
        <v>165000</v>
      </c>
      <c r="D5565" s="180"/>
      <c r="E5565" s="180">
        <v>4000</v>
      </c>
      <c r="F5565" s="180"/>
      <c r="G5565" s="180"/>
      <c r="H5565" s="180"/>
    </row>
    <row r="5566" spans="1:8" x14ac:dyDescent="0.2">
      <c r="A5566" s="180" t="s">
        <v>121</v>
      </c>
      <c r="B5566" s="180" t="s">
        <v>355</v>
      </c>
      <c r="C5566" s="180">
        <v>450000</v>
      </c>
      <c r="D5566" s="180"/>
      <c r="E5566" s="180">
        <v>90000</v>
      </c>
      <c r="F5566" s="180"/>
      <c r="G5566" s="180"/>
      <c r="H5566" s="180"/>
    </row>
    <row r="5567" spans="1:8" x14ac:dyDescent="0.2">
      <c r="A5567" s="180" t="s">
        <v>121</v>
      </c>
      <c r="B5567" s="180" t="s">
        <v>356</v>
      </c>
      <c r="C5567" s="180">
        <v>350000</v>
      </c>
      <c r="D5567" s="180"/>
      <c r="E5567" s="180">
        <v>30000</v>
      </c>
      <c r="F5567" s="180"/>
      <c r="G5567" s="180"/>
      <c r="H5567" s="180"/>
    </row>
    <row r="5568" spans="1:8" x14ac:dyDescent="0.2">
      <c r="A5568" s="180" t="s">
        <v>121</v>
      </c>
      <c r="B5568" s="180" t="s">
        <v>409</v>
      </c>
      <c r="C5568" s="180"/>
      <c r="D5568" s="180"/>
      <c r="E5568" s="180"/>
      <c r="F5568" s="180"/>
      <c r="G5568" s="180"/>
      <c r="H5568" s="180"/>
    </row>
    <row r="5569" spans="1:8" x14ac:dyDescent="0.2">
      <c r="A5569" s="180" t="s">
        <v>121</v>
      </c>
      <c r="B5569" s="180" t="s">
        <v>378</v>
      </c>
      <c r="C5569" s="180"/>
      <c r="D5569" s="180"/>
      <c r="E5569" s="180">
        <v>7500</v>
      </c>
      <c r="F5569" s="180"/>
      <c r="G5569" s="180"/>
      <c r="H5569" s="180"/>
    </row>
    <row r="5570" spans="1:8" x14ac:dyDescent="0.2">
      <c r="A5570" s="180" t="s">
        <v>121</v>
      </c>
      <c r="B5570" s="180" t="s">
        <v>360</v>
      </c>
      <c r="C5570" s="180"/>
      <c r="D5570" s="180"/>
      <c r="E5570" s="180"/>
      <c r="F5570" s="180"/>
      <c r="G5570" s="180"/>
      <c r="H5570" s="180"/>
    </row>
    <row r="5571" spans="1:8" x14ac:dyDescent="0.2">
      <c r="A5571" s="180" t="s">
        <v>121</v>
      </c>
      <c r="B5571" s="180" t="s">
        <v>379</v>
      </c>
      <c r="C5571" s="180"/>
      <c r="D5571" s="180"/>
      <c r="E5571" s="180"/>
      <c r="F5571" s="180"/>
      <c r="G5571" s="180"/>
      <c r="H5571" s="180"/>
    </row>
    <row r="5572" spans="1:8" x14ac:dyDescent="0.2">
      <c r="A5572" s="180" t="s">
        <v>121</v>
      </c>
      <c r="B5572" s="180" t="s">
        <v>362</v>
      </c>
      <c r="C5572" s="180">
        <v>294938</v>
      </c>
      <c r="D5572" s="180"/>
      <c r="E5572" s="180"/>
      <c r="F5572" s="180"/>
      <c r="G5572" s="180"/>
      <c r="H5572" s="180"/>
    </row>
    <row r="5573" spans="1:8" x14ac:dyDescent="0.2">
      <c r="A5573" s="180" t="s">
        <v>121</v>
      </c>
      <c r="B5573" s="180" t="s">
        <v>365</v>
      </c>
      <c r="C5573" s="180">
        <v>7244938</v>
      </c>
      <c r="D5573" s="180">
        <v>165000</v>
      </c>
      <c r="E5573" s="180">
        <v>286500</v>
      </c>
      <c r="F5573" s="180">
        <v>0</v>
      </c>
      <c r="G5573" s="180">
        <v>0</v>
      </c>
      <c r="H5573" s="180">
        <v>0</v>
      </c>
    </row>
    <row r="5574" spans="1:8" x14ac:dyDescent="0.2">
      <c r="A5574" s="180" t="s">
        <v>121</v>
      </c>
      <c r="B5574" s="180" t="s">
        <v>447</v>
      </c>
      <c r="C5574" s="180"/>
      <c r="D5574" s="180"/>
      <c r="E5574" s="180"/>
      <c r="F5574" s="180"/>
      <c r="G5574" s="180"/>
      <c r="H5574" s="180"/>
    </row>
    <row r="5575" spans="1:8" x14ac:dyDescent="0.2">
      <c r="A5575" s="180" t="s">
        <v>121</v>
      </c>
      <c r="B5575" s="180" t="s">
        <v>366</v>
      </c>
      <c r="C5575" s="180">
        <v>7244938</v>
      </c>
      <c r="D5575" s="180">
        <v>165000</v>
      </c>
      <c r="E5575" s="180">
        <v>286500</v>
      </c>
      <c r="F5575" s="180">
        <v>0</v>
      </c>
      <c r="G5575" s="180">
        <v>0</v>
      </c>
      <c r="H5575" s="180">
        <v>0</v>
      </c>
    </row>
    <row r="5576" spans="1:8" x14ac:dyDescent="0.2">
      <c r="A5576" s="180" t="s">
        <v>121</v>
      </c>
      <c r="B5576" s="180" t="s">
        <v>367</v>
      </c>
      <c r="C5576" s="180">
        <v>1224432.1899999997</v>
      </c>
      <c r="D5576" s="180">
        <v>110106.99</v>
      </c>
      <c r="E5576" s="180">
        <v>661259.72</v>
      </c>
      <c r="F5576" s="180">
        <v>0</v>
      </c>
      <c r="G5576" s="180">
        <v>0</v>
      </c>
      <c r="H5576" s="180">
        <v>0</v>
      </c>
    </row>
    <row r="5577" spans="1:8" x14ac:dyDescent="0.2">
      <c r="A5577" s="180" t="s">
        <v>121</v>
      </c>
      <c r="B5577" s="180" t="s">
        <v>368</v>
      </c>
      <c r="C5577" s="180">
        <v>8469370.1899999995</v>
      </c>
      <c r="D5577" s="180">
        <v>275106.99</v>
      </c>
      <c r="E5577" s="180">
        <v>947759.72</v>
      </c>
      <c r="F5577" s="180">
        <v>0</v>
      </c>
      <c r="G5577" s="180">
        <v>0</v>
      </c>
      <c r="H5577" s="180">
        <v>0</v>
      </c>
    </row>
    <row r="5578" spans="1:8" x14ac:dyDescent="0.2">
      <c r="A5578" s="180" t="s">
        <v>122</v>
      </c>
      <c r="B5578" s="180" t="s">
        <v>333</v>
      </c>
      <c r="C5578" s="180">
        <v>6758216</v>
      </c>
      <c r="D5578" s="180"/>
      <c r="E5578" s="180">
        <v>687652</v>
      </c>
      <c r="F5578" s="180">
        <v>0</v>
      </c>
      <c r="G5578" s="180">
        <v>0</v>
      </c>
      <c r="H5578" s="180">
        <v>0</v>
      </c>
    </row>
    <row r="5579" spans="1:8" x14ac:dyDescent="0.2">
      <c r="A5579" s="180" t="s">
        <v>122</v>
      </c>
      <c r="B5579" s="180" t="s">
        <v>334</v>
      </c>
      <c r="C5579" s="180">
        <v>120767</v>
      </c>
      <c r="D5579" s="180"/>
      <c r="E5579" s="180">
        <v>12348</v>
      </c>
      <c r="F5579" s="180">
        <v>0</v>
      </c>
      <c r="G5579" s="180">
        <v>0</v>
      </c>
      <c r="H5579" s="180">
        <v>0</v>
      </c>
    </row>
    <row r="5580" spans="1:8" x14ac:dyDescent="0.2">
      <c r="A5580" s="180" t="s">
        <v>122</v>
      </c>
      <c r="B5580" s="180" t="s">
        <v>335</v>
      </c>
      <c r="C5580" s="180">
        <v>512600</v>
      </c>
      <c r="D5580" s="180"/>
      <c r="E5580" s="180"/>
      <c r="F5580" s="180"/>
      <c r="G5580" s="180"/>
      <c r="H5580" s="180"/>
    </row>
    <row r="5581" spans="1:8" x14ac:dyDescent="0.2">
      <c r="A5581" s="180" t="s">
        <v>122</v>
      </c>
      <c r="B5581" s="180" t="s">
        <v>336</v>
      </c>
      <c r="C5581" s="180">
        <v>1100000</v>
      </c>
      <c r="D5581" s="180"/>
      <c r="E5581" s="180"/>
      <c r="F5581" s="180"/>
      <c r="G5581" s="180"/>
      <c r="H5581" s="180"/>
    </row>
    <row r="5582" spans="1:8" x14ac:dyDescent="0.2">
      <c r="A5582" s="180" t="s">
        <v>122</v>
      </c>
      <c r="B5582" s="180" t="s">
        <v>337</v>
      </c>
      <c r="C5582" s="180">
        <v>50000</v>
      </c>
      <c r="D5582" s="180">
        <v>200</v>
      </c>
      <c r="E5582" s="180">
        <v>7500</v>
      </c>
      <c r="F5582" s="180"/>
      <c r="G5582" s="180"/>
      <c r="H5582" s="180"/>
    </row>
    <row r="5583" spans="1:8" x14ac:dyDescent="0.2">
      <c r="A5583" s="180" t="s">
        <v>122</v>
      </c>
      <c r="B5583" s="180" t="s">
        <v>338</v>
      </c>
      <c r="C5583" s="180"/>
      <c r="D5583" s="180"/>
      <c r="E5583" s="180"/>
      <c r="F5583" s="180"/>
      <c r="G5583" s="180"/>
      <c r="H5583" s="180"/>
    </row>
    <row r="5584" spans="1:8" x14ac:dyDescent="0.2">
      <c r="A5584" s="180" t="s">
        <v>122</v>
      </c>
      <c r="B5584" s="180" t="s">
        <v>339</v>
      </c>
      <c r="C5584" s="180"/>
      <c r="D5584" s="180">
        <v>360000</v>
      </c>
      <c r="E5584" s="180"/>
      <c r="F5584" s="180"/>
      <c r="G5584" s="180"/>
      <c r="H5584" s="180"/>
    </row>
    <row r="5585" spans="1:8" x14ac:dyDescent="0.2">
      <c r="A5585" s="180" t="s">
        <v>122</v>
      </c>
      <c r="B5585" s="180" t="s">
        <v>340</v>
      </c>
      <c r="C5585" s="180">
        <v>200000</v>
      </c>
      <c r="D5585" s="180">
        <v>150000</v>
      </c>
      <c r="E5585" s="180"/>
      <c r="F5585" s="180"/>
      <c r="G5585" s="180"/>
      <c r="H5585" s="180"/>
    </row>
    <row r="5586" spans="1:8" x14ac:dyDescent="0.2">
      <c r="A5586" s="180" t="s">
        <v>122</v>
      </c>
      <c r="B5586" s="180" t="s">
        <v>341</v>
      </c>
      <c r="C5586" s="180"/>
      <c r="D5586" s="180"/>
      <c r="E5586" s="180"/>
      <c r="F5586" s="180"/>
      <c r="G5586" s="180"/>
      <c r="H5586" s="180"/>
    </row>
    <row r="5587" spans="1:8" x14ac:dyDescent="0.2">
      <c r="A5587" s="180" t="s">
        <v>122</v>
      </c>
      <c r="B5587" s="180" t="s">
        <v>342</v>
      </c>
      <c r="C5587" s="180">
        <v>13309088</v>
      </c>
      <c r="D5587" s="180"/>
      <c r="E5587" s="180"/>
      <c r="F5587" s="180"/>
      <c r="G5587" s="180"/>
      <c r="H5587" s="180"/>
    </row>
    <row r="5588" spans="1:8" x14ac:dyDescent="0.2">
      <c r="A5588" s="180" t="s">
        <v>122</v>
      </c>
      <c r="B5588" s="180" t="s">
        <v>343</v>
      </c>
      <c r="C5588" s="180">
        <v>61040</v>
      </c>
      <c r="D5588" s="180"/>
      <c r="E5588" s="180"/>
      <c r="F5588" s="180"/>
      <c r="G5588" s="180"/>
      <c r="H5588" s="180"/>
    </row>
    <row r="5589" spans="1:8" x14ac:dyDescent="0.2">
      <c r="A5589" s="180" t="s">
        <v>122</v>
      </c>
      <c r="B5589" s="180" t="s">
        <v>344</v>
      </c>
      <c r="C5589" s="180">
        <v>100000</v>
      </c>
      <c r="D5589" s="180"/>
      <c r="E5589" s="180"/>
      <c r="F5589" s="180"/>
      <c r="G5589" s="180"/>
      <c r="H5589" s="180"/>
    </row>
    <row r="5590" spans="1:8" x14ac:dyDescent="0.2">
      <c r="A5590" s="180" t="s">
        <v>122</v>
      </c>
      <c r="B5590" s="180" t="s">
        <v>475</v>
      </c>
      <c r="C5590" s="180">
        <v>79453</v>
      </c>
      <c r="D5590" s="180"/>
      <c r="E5590" s="180">
        <v>8124</v>
      </c>
      <c r="F5590" s="180">
        <v>0</v>
      </c>
      <c r="G5590" s="180">
        <v>0</v>
      </c>
      <c r="H5590" s="180">
        <v>0</v>
      </c>
    </row>
    <row r="5591" spans="1:8" x14ac:dyDescent="0.2">
      <c r="A5591" s="180" t="s">
        <v>122</v>
      </c>
      <c r="B5591" s="180" t="s">
        <v>332</v>
      </c>
      <c r="C5591" s="180">
        <v>250000</v>
      </c>
      <c r="D5591" s="180"/>
      <c r="E5591" s="180"/>
      <c r="F5591" s="180"/>
      <c r="G5591" s="180"/>
      <c r="H5591" s="180"/>
    </row>
    <row r="5592" spans="1:8" x14ac:dyDescent="0.2">
      <c r="A5592" s="180" t="s">
        <v>122</v>
      </c>
      <c r="B5592" s="180" t="s">
        <v>407</v>
      </c>
      <c r="C5592" s="180">
        <v>400000</v>
      </c>
      <c r="D5592" s="180"/>
      <c r="E5592" s="180"/>
      <c r="F5592" s="180"/>
      <c r="G5592" s="180"/>
      <c r="H5592" s="180"/>
    </row>
    <row r="5593" spans="1:8" x14ac:dyDescent="0.2">
      <c r="A5593" s="180" t="s">
        <v>122</v>
      </c>
      <c r="B5593" s="180" t="s">
        <v>345</v>
      </c>
      <c r="C5593" s="180">
        <v>22941164</v>
      </c>
      <c r="D5593" s="180">
        <v>510200</v>
      </c>
      <c r="E5593" s="180">
        <v>715624</v>
      </c>
      <c r="F5593" s="180">
        <v>0</v>
      </c>
      <c r="G5593" s="180">
        <v>0</v>
      </c>
      <c r="H5593" s="180">
        <v>0</v>
      </c>
    </row>
    <row r="5594" spans="1:8" x14ac:dyDescent="0.2">
      <c r="A5594" s="180" t="s">
        <v>122</v>
      </c>
      <c r="B5594" s="180" t="s">
        <v>346</v>
      </c>
      <c r="C5594" s="180"/>
      <c r="D5594" s="180"/>
      <c r="E5594" s="180"/>
      <c r="F5594" s="180"/>
      <c r="G5594" s="180"/>
      <c r="H5594" s="180"/>
    </row>
    <row r="5595" spans="1:8" x14ac:dyDescent="0.2">
      <c r="A5595" s="180" t="s">
        <v>122</v>
      </c>
      <c r="B5595" s="180" t="s">
        <v>446</v>
      </c>
      <c r="C5595" s="180"/>
      <c r="D5595" s="180"/>
      <c r="E5595" s="180"/>
      <c r="F5595" s="180"/>
      <c r="G5595" s="180"/>
      <c r="H5595" s="180"/>
    </row>
    <row r="5596" spans="1:8" x14ac:dyDescent="0.2">
      <c r="A5596" s="180" t="s">
        <v>122</v>
      </c>
      <c r="B5596" s="180" t="s">
        <v>347</v>
      </c>
      <c r="C5596" s="180"/>
      <c r="D5596" s="180"/>
      <c r="E5596" s="180"/>
      <c r="F5596" s="180"/>
      <c r="G5596" s="180"/>
      <c r="H5596" s="180"/>
    </row>
    <row r="5597" spans="1:8" x14ac:dyDescent="0.2">
      <c r="A5597" s="180" t="s">
        <v>122</v>
      </c>
      <c r="B5597" s="180" t="s">
        <v>348</v>
      </c>
      <c r="C5597" s="180">
        <v>22941164</v>
      </c>
      <c r="D5597" s="180">
        <v>510200</v>
      </c>
      <c r="E5597" s="180">
        <v>715624</v>
      </c>
      <c r="F5597" s="180">
        <v>0</v>
      </c>
      <c r="G5597" s="180">
        <v>0</v>
      </c>
      <c r="H5597" s="180">
        <v>0</v>
      </c>
    </row>
    <row r="5598" spans="1:8" x14ac:dyDescent="0.2">
      <c r="A5598" s="180" t="s">
        <v>122</v>
      </c>
      <c r="B5598" s="180" t="s">
        <v>349</v>
      </c>
      <c r="C5598" s="180">
        <v>1615577.3800000064</v>
      </c>
      <c r="D5598" s="180">
        <v>157223.53000000003</v>
      </c>
      <c r="E5598" s="180">
        <v>783239.80000000028</v>
      </c>
      <c r="F5598" s="180">
        <v>0</v>
      </c>
      <c r="G5598" s="180">
        <v>0</v>
      </c>
      <c r="H5598" s="180">
        <v>0</v>
      </c>
    </row>
    <row r="5599" spans="1:8" x14ac:dyDescent="0.2">
      <c r="A5599" s="180" t="s">
        <v>122</v>
      </c>
      <c r="B5599" s="180" t="s">
        <v>350</v>
      </c>
      <c r="C5599" s="180">
        <v>24556741.380000006</v>
      </c>
      <c r="D5599" s="180">
        <v>667423.53</v>
      </c>
      <c r="E5599" s="180">
        <v>1498863.8000000005</v>
      </c>
      <c r="F5599" s="180">
        <v>0</v>
      </c>
      <c r="G5599" s="180">
        <v>0</v>
      </c>
      <c r="H5599" s="180">
        <v>0</v>
      </c>
    </row>
    <row r="5600" spans="1:8" x14ac:dyDescent="0.2">
      <c r="A5600" s="180" t="s">
        <v>122</v>
      </c>
      <c r="B5600" s="180" t="s">
        <v>376</v>
      </c>
      <c r="C5600" s="180"/>
      <c r="D5600" s="180"/>
      <c r="E5600" s="180"/>
      <c r="F5600" s="180"/>
      <c r="G5600" s="180"/>
      <c r="H5600" s="180"/>
    </row>
    <row r="5601" spans="1:8" x14ac:dyDescent="0.2">
      <c r="A5601" s="180" t="s">
        <v>122</v>
      </c>
      <c r="B5601" s="180" t="s">
        <v>377</v>
      </c>
      <c r="C5601" s="180">
        <v>15040131</v>
      </c>
      <c r="D5601" s="180">
        <v>560000</v>
      </c>
      <c r="E5601" s="180"/>
      <c r="F5601" s="180"/>
      <c r="G5601" s="180"/>
      <c r="H5601" s="180"/>
    </row>
    <row r="5602" spans="1:8" x14ac:dyDescent="0.2">
      <c r="A5602" s="180" t="s">
        <v>122</v>
      </c>
      <c r="B5602" s="180" t="s">
        <v>352</v>
      </c>
      <c r="C5602" s="180">
        <v>700000</v>
      </c>
      <c r="D5602" s="180"/>
      <c r="E5602" s="180"/>
      <c r="F5602" s="180"/>
      <c r="G5602" s="180"/>
      <c r="H5602" s="180"/>
    </row>
    <row r="5603" spans="1:8" x14ac:dyDescent="0.2">
      <c r="A5603" s="180" t="s">
        <v>122</v>
      </c>
      <c r="B5603" s="180" t="s">
        <v>353</v>
      </c>
      <c r="C5603" s="180">
        <v>1500000</v>
      </c>
      <c r="D5603" s="180"/>
      <c r="E5603" s="180"/>
      <c r="F5603" s="180"/>
      <c r="G5603" s="180"/>
      <c r="H5603" s="180"/>
    </row>
    <row r="5604" spans="1:8" x14ac:dyDescent="0.2">
      <c r="A5604" s="180" t="s">
        <v>122</v>
      </c>
      <c r="B5604" s="180" t="s">
        <v>354</v>
      </c>
      <c r="C5604" s="180">
        <v>725000</v>
      </c>
      <c r="D5604" s="180"/>
      <c r="E5604" s="180">
        <v>386000</v>
      </c>
      <c r="F5604" s="180"/>
      <c r="G5604" s="180"/>
      <c r="H5604" s="180"/>
    </row>
    <row r="5605" spans="1:8" x14ac:dyDescent="0.2">
      <c r="A5605" s="180" t="s">
        <v>122</v>
      </c>
      <c r="B5605" s="180" t="s">
        <v>408</v>
      </c>
      <c r="C5605" s="180">
        <v>1600000</v>
      </c>
      <c r="D5605" s="180"/>
      <c r="E5605" s="180"/>
      <c r="F5605" s="180"/>
      <c r="G5605" s="180"/>
      <c r="H5605" s="180"/>
    </row>
    <row r="5606" spans="1:8" x14ac:dyDescent="0.2">
      <c r="A5606" s="180" t="s">
        <v>122</v>
      </c>
      <c r="B5606" s="180" t="s">
        <v>423</v>
      </c>
      <c r="C5606" s="180">
        <v>615000</v>
      </c>
      <c r="D5606" s="180"/>
      <c r="E5606" s="180"/>
      <c r="F5606" s="180"/>
      <c r="G5606" s="180"/>
      <c r="H5606" s="180"/>
    </row>
    <row r="5607" spans="1:8" x14ac:dyDescent="0.2">
      <c r="A5607" s="180" t="s">
        <v>122</v>
      </c>
      <c r="B5607" s="180" t="s">
        <v>355</v>
      </c>
      <c r="C5607" s="180">
        <v>1800000</v>
      </c>
      <c r="D5607" s="180"/>
      <c r="E5607" s="180">
        <v>350000</v>
      </c>
      <c r="F5607" s="180"/>
      <c r="G5607" s="180"/>
      <c r="H5607" s="180"/>
    </row>
    <row r="5608" spans="1:8" x14ac:dyDescent="0.2">
      <c r="A5608" s="180" t="s">
        <v>122</v>
      </c>
      <c r="B5608" s="180" t="s">
        <v>356</v>
      </c>
      <c r="C5608" s="180">
        <v>900000</v>
      </c>
      <c r="D5608" s="180"/>
      <c r="E5608" s="180">
        <v>50000</v>
      </c>
      <c r="F5608" s="180"/>
      <c r="G5608" s="180"/>
      <c r="H5608" s="180"/>
    </row>
    <row r="5609" spans="1:8" x14ac:dyDescent="0.2">
      <c r="A5609" s="180" t="s">
        <v>122</v>
      </c>
      <c r="B5609" s="180" t="s">
        <v>409</v>
      </c>
      <c r="C5609" s="180"/>
      <c r="D5609" s="180"/>
      <c r="E5609" s="180"/>
      <c r="F5609" s="180"/>
      <c r="G5609" s="180"/>
      <c r="H5609" s="180"/>
    </row>
    <row r="5610" spans="1:8" x14ac:dyDescent="0.2">
      <c r="A5610" s="180" t="s">
        <v>122</v>
      </c>
      <c r="B5610" s="180" t="s">
        <v>378</v>
      </c>
      <c r="C5610" s="180">
        <v>100000</v>
      </c>
      <c r="D5610" s="180"/>
      <c r="E5610" s="180"/>
      <c r="F5610" s="180"/>
      <c r="G5610" s="180"/>
      <c r="H5610" s="180"/>
    </row>
    <row r="5611" spans="1:8" x14ac:dyDescent="0.2">
      <c r="A5611" s="180" t="s">
        <v>122</v>
      </c>
      <c r="B5611" s="180" t="s">
        <v>360</v>
      </c>
      <c r="C5611" s="180"/>
      <c r="D5611" s="180"/>
      <c r="E5611" s="180"/>
      <c r="F5611" s="180"/>
      <c r="G5611" s="180"/>
      <c r="H5611" s="180"/>
    </row>
    <row r="5612" spans="1:8" x14ac:dyDescent="0.2">
      <c r="A5612" s="180" t="s">
        <v>122</v>
      </c>
      <c r="B5612" s="180" t="s">
        <v>379</v>
      </c>
      <c r="C5612" s="180"/>
      <c r="D5612" s="180"/>
      <c r="E5612" s="180"/>
      <c r="F5612" s="180"/>
      <c r="G5612" s="180"/>
      <c r="H5612" s="180"/>
    </row>
    <row r="5613" spans="1:8" x14ac:dyDescent="0.2">
      <c r="A5613" s="180" t="s">
        <v>122</v>
      </c>
      <c r="B5613" s="180" t="s">
        <v>362</v>
      </c>
      <c r="C5613" s="180">
        <v>953133</v>
      </c>
      <c r="D5613" s="180"/>
      <c r="E5613" s="180"/>
      <c r="F5613" s="180"/>
      <c r="G5613" s="180"/>
      <c r="H5613" s="180"/>
    </row>
    <row r="5614" spans="1:8" x14ac:dyDescent="0.2">
      <c r="A5614" s="180" t="s">
        <v>122</v>
      </c>
      <c r="B5614" s="180" t="s">
        <v>365</v>
      </c>
      <c r="C5614" s="180">
        <v>23933264</v>
      </c>
      <c r="D5614" s="180">
        <v>560000</v>
      </c>
      <c r="E5614" s="180">
        <v>786000</v>
      </c>
      <c r="F5614" s="180">
        <v>0</v>
      </c>
      <c r="G5614" s="180">
        <v>0</v>
      </c>
      <c r="H5614" s="180">
        <v>0</v>
      </c>
    </row>
    <row r="5615" spans="1:8" x14ac:dyDescent="0.2">
      <c r="A5615" s="180" t="s">
        <v>122</v>
      </c>
      <c r="B5615" s="180" t="s">
        <v>447</v>
      </c>
      <c r="C5615" s="180"/>
      <c r="D5615" s="180"/>
      <c r="E5615" s="180"/>
      <c r="F5615" s="180"/>
      <c r="G5615" s="180"/>
      <c r="H5615" s="180"/>
    </row>
    <row r="5616" spans="1:8" x14ac:dyDescent="0.2">
      <c r="A5616" s="180" t="s">
        <v>122</v>
      </c>
      <c r="B5616" s="180" t="s">
        <v>366</v>
      </c>
      <c r="C5616" s="180">
        <v>23933264</v>
      </c>
      <c r="D5616" s="180">
        <v>560000</v>
      </c>
      <c r="E5616" s="180">
        <v>786000</v>
      </c>
      <c r="F5616" s="180">
        <v>0</v>
      </c>
      <c r="G5616" s="180">
        <v>0</v>
      </c>
      <c r="H5616" s="180">
        <v>0</v>
      </c>
    </row>
    <row r="5617" spans="1:8" x14ac:dyDescent="0.2">
      <c r="A5617" s="180" t="s">
        <v>122</v>
      </c>
      <c r="B5617" s="180" t="s">
        <v>367</v>
      </c>
      <c r="C5617" s="180">
        <v>623477.38000000641</v>
      </c>
      <c r="D5617" s="180">
        <v>107423.53000000004</v>
      </c>
      <c r="E5617" s="180">
        <v>712863.80000000028</v>
      </c>
      <c r="F5617" s="180">
        <v>0</v>
      </c>
      <c r="G5617" s="180">
        <v>0</v>
      </c>
      <c r="H5617" s="180">
        <v>0</v>
      </c>
    </row>
    <row r="5618" spans="1:8" x14ac:dyDescent="0.2">
      <c r="A5618" s="180" t="s">
        <v>122</v>
      </c>
      <c r="B5618" s="180" t="s">
        <v>368</v>
      </c>
      <c r="C5618" s="180">
        <v>24556741.380000006</v>
      </c>
      <c r="D5618" s="180">
        <v>667423.53</v>
      </c>
      <c r="E5618" s="180">
        <v>1498863.8000000005</v>
      </c>
      <c r="F5618" s="180">
        <v>0</v>
      </c>
      <c r="G5618" s="180">
        <v>0</v>
      </c>
      <c r="H5618" s="180">
        <v>0</v>
      </c>
    </row>
    <row r="5619" spans="1:8" x14ac:dyDescent="0.2">
      <c r="A5619" s="180" t="s">
        <v>123</v>
      </c>
      <c r="B5619" s="180" t="s">
        <v>333</v>
      </c>
      <c r="C5619" s="180">
        <v>1245387</v>
      </c>
      <c r="D5619" s="180"/>
      <c r="E5619" s="180">
        <v>197042</v>
      </c>
      <c r="F5619" s="180">
        <v>0</v>
      </c>
      <c r="G5619" s="180">
        <v>0</v>
      </c>
      <c r="H5619" s="180">
        <v>0</v>
      </c>
    </row>
    <row r="5620" spans="1:8" x14ac:dyDescent="0.2">
      <c r="A5620" s="180" t="s">
        <v>123</v>
      </c>
      <c r="B5620" s="180" t="s">
        <v>334</v>
      </c>
      <c r="C5620" s="180">
        <v>18622</v>
      </c>
      <c r="D5620" s="180"/>
      <c r="E5620" s="180">
        <v>2958</v>
      </c>
      <c r="F5620" s="180">
        <v>0</v>
      </c>
      <c r="G5620" s="180">
        <v>0</v>
      </c>
      <c r="H5620" s="180">
        <v>0</v>
      </c>
    </row>
    <row r="5621" spans="1:8" x14ac:dyDescent="0.2">
      <c r="A5621" s="180" t="s">
        <v>123</v>
      </c>
      <c r="B5621" s="180" t="s">
        <v>335</v>
      </c>
      <c r="C5621" s="180">
        <v>152363</v>
      </c>
      <c r="D5621" s="180"/>
      <c r="E5621" s="180"/>
      <c r="F5621" s="180"/>
      <c r="G5621" s="180"/>
      <c r="H5621" s="180"/>
    </row>
    <row r="5622" spans="1:8" x14ac:dyDescent="0.2">
      <c r="A5622" s="180" t="s">
        <v>123</v>
      </c>
      <c r="B5622" s="180" t="s">
        <v>336</v>
      </c>
      <c r="C5622" s="180">
        <v>590000</v>
      </c>
      <c r="D5622" s="180"/>
      <c r="E5622" s="180"/>
      <c r="F5622" s="180"/>
      <c r="G5622" s="180"/>
      <c r="H5622" s="180"/>
    </row>
    <row r="5623" spans="1:8" x14ac:dyDescent="0.2">
      <c r="A5623" s="180" t="s">
        <v>123</v>
      </c>
      <c r="B5623" s="180" t="s">
        <v>337</v>
      </c>
      <c r="C5623" s="180">
        <v>7800</v>
      </c>
      <c r="D5623" s="180">
        <v>200</v>
      </c>
      <c r="E5623" s="180"/>
      <c r="F5623" s="180"/>
      <c r="G5623" s="180"/>
      <c r="H5623" s="180"/>
    </row>
    <row r="5624" spans="1:8" x14ac:dyDescent="0.2">
      <c r="A5624" s="180" t="s">
        <v>123</v>
      </c>
      <c r="B5624" s="180" t="s">
        <v>338</v>
      </c>
      <c r="C5624" s="180"/>
      <c r="D5624" s="180"/>
      <c r="E5624" s="180"/>
      <c r="F5624" s="180"/>
      <c r="G5624" s="180"/>
      <c r="H5624" s="180"/>
    </row>
    <row r="5625" spans="1:8" x14ac:dyDescent="0.2">
      <c r="A5625" s="180" t="s">
        <v>123</v>
      </c>
      <c r="B5625" s="180" t="s">
        <v>339</v>
      </c>
      <c r="C5625" s="180">
        <v>13000</v>
      </c>
      <c r="D5625" s="180">
        <v>95000</v>
      </c>
      <c r="E5625" s="180"/>
      <c r="F5625" s="180"/>
      <c r="G5625" s="180"/>
      <c r="H5625" s="180"/>
    </row>
    <row r="5626" spans="1:8" x14ac:dyDescent="0.2">
      <c r="A5626" s="180" t="s">
        <v>123</v>
      </c>
      <c r="B5626" s="180" t="s">
        <v>340</v>
      </c>
      <c r="C5626" s="180">
        <v>230000</v>
      </c>
      <c r="D5626" s="180"/>
      <c r="E5626" s="180"/>
      <c r="F5626" s="180"/>
      <c r="G5626" s="180"/>
      <c r="H5626" s="180"/>
    </row>
    <row r="5627" spans="1:8" x14ac:dyDescent="0.2">
      <c r="A5627" s="180" t="s">
        <v>123</v>
      </c>
      <c r="B5627" s="180" t="s">
        <v>341</v>
      </c>
      <c r="C5627" s="180"/>
      <c r="D5627" s="180"/>
      <c r="E5627" s="180"/>
      <c r="F5627" s="180"/>
      <c r="G5627" s="180"/>
      <c r="H5627" s="180"/>
    </row>
    <row r="5628" spans="1:8" x14ac:dyDescent="0.2">
      <c r="A5628" s="180" t="s">
        <v>123</v>
      </c>
      <c r="B5628" s="180" t="s">
        <v>342</v>
      </c>
      <c r="C5628" s="180">
        <v>1631112</v>
      </c>
      <c r="D5628" s="180"/>
      <c r="E5628" s="180"/>
      <c r="F5628" s="180"/>
      <c r="G5628" s="180"/>
      <c r="H5628" s="180"/>
    </row>
    <row r="5629" spans="1:8" x14ac:dyDescent="0.2">
      <c r="A5629" s="180" t="s">
        <v>123</v>
      </c>
      <c r="B5629" s="180" t="s">
        <v>343</v>
      </c>
      <c r="C5629" s="180">
        <v>4855</v>
      </c>
      <c r="D5629" s="180"/>
      <c r="E5629" s="180"/>
      <c r="F5629" s="180"/>
      <c r="G5629" s="180"/>
      <c r="H5629" s="180"/>
    </row>
    <row r="5630" spans="1:8" x14ac:dyDescent="0.2">
      <c r="A5630" s="180" t="s">
        <v>123</v>
      </c>
      <c r="B5630" s="180" t="s">
        <v>344</v>
      </c>
      <c r="C5630" s="180">
        <v>31000</v>
      </c>
      <c r="D5630" s="180"/>
      <c r="E5630" s="180"/>
      <c r="F5630" s="180"/>
      <c r="G5630" s="180"/>
      <c r="H5630" s="180"/>
    </row>
    <row r="5631" spans="1:8" x14ac:dyDescent="0.2">
      <c r="A5631" s="180" t="s">
        <v>123</v>
      </c>
      <c r="B5631" s="180" t="s">
        <v>475</v>
      </c>
      <c r="C5631" s="180">
        <v>27076</v>
      </c>
      <c r="D5631" s="180"/>
      <c r="E5631" s="180">
        <v>4301</v>
      </c>
      <c r="F5631" s="180">
        <v>0</v>
      </c>
      <c r="G5631" s="180">
        <v>0</v>
      </c>
      <c r="H5631" s="180">
        <v>0</v>
      </c>
    </row>
    <row r="5632" spans="1:8" x14ac:dyDescent="0.2">
      <c r="A5632" s="180" t="s">
        <v>123</v>
      </c>
      <c r="B5632" s="180" t="s">
        <v>332</v>
      </c>
      <c r="C5632" s="180">
        <v>30000</v>
      </c>
      <c r="D5632" s="180"/>
      <c r="E5632" s="180"/>
      <c r="F5632" s="180"/>
      <c r="G5632" s="180"/>
      <c r="H5632" s="180"/>
    </row>
    <row r="5633" spans="1:8" x14ac:dyDescent="0.2">
      <c r="A5633" s="180" t="s">
        <v>123</v>
      </c>
      <c r="B5633" s="180" t="s">
        <v>407</v>
      </c>
      <c r="C5633" s="180">
        <v>145000</v>
      </c>
      <c r="D5633" s="180"/>
      <c r="E5633" s="180"/>
      <c r="F5633" s="180"/>
      <c r="G5633" s="180"/>
      <c r="H5633" s="180"/>
    </row>
    <row r="5634" spans="1:8" x14ac:dyDescent="0.2">
      <c r="A5634" s="180" t="s">
        <v>123</v>
      </c>
      <c r="B5634" s="180" t="s">
        <v>345</v>
      </c>
      <c r="C5634" s="180">
        <v>4126215</v>
      </c>
      <c r="D5634" s="180">
        <v>95200</v>
      </c>
      <c r="E5634" s="180">
        <v>204301</v>
      </c>
      <c r="F5634" s="180">
        <v>0</v>
      </c>
      <c r="G5634" s="180">
        <v>0</v>
      </c>
      <c r="H5634" s="180">
        <v>0</v>
      </c>
    </row>
    <row r="5635" spans="1:8" x14ac:dyDescent="0.2">
      <c r="A5635" s="180" t="s">
        <v>123</v>
      </c>
      <c r="B5635" s="180" t="s">
        <v>346</v>
      </c>
      <c r="C5635" s="180"/>
      <c r="D5635" s="180"/>
      <c r="E5635" s="180"/>
      <c r="F5635" s="180"/>
      <c r="G5635" s="180"/>
      <c r="H5635" s="180"/>
    </row>
    <row r="5636" spans="1:8" x14ac:dyDescent="0.2">
      <c r="A5636" s="180" t="s">
        <v>123</v>
      </c>
      <c r="B5636" s="180" t="s">
        <v>446</v>
      </c>
      <c r="C5636" s="180"/>
      <c r="D5636" s="180"/>
      <c r="E5636" s="180"/>
      <c r="F5636" s="180"/>
      <c r="G5636" s="180"/>
      <c r="H5636" s="180"/>
    </row>
    <row r="5637" spans="1:8" x14ac:dyDescent="0.2">
      <c r="A5637" s="180" t="s">
        <v>123</v>
      </c>
      <c r="B5637" s="180" t="s">
        <v>347</v>
      </c>
      <c r="C5637" s="180"/>
      <c r="D5637" s="180"/>
      <c r="E5637" s="180"/>
      <c r="F5637" s="180"/>
      <c r="G5637" s="180"/>
      <c r="H5637" s="180"/>
    </row>
    <row r="5638" spans="1:8" x14ac:dyDescent="0.2">
      <c r="A5638" s="180" t="s">
        <v>123</v>
      </c>
      <c r="B5638" s="180" t="s">
        <v>348</v>
      </c>
      <c r="C5638" s="180">
        <v>4126215</v>
      </c>
      <c r="D5638" s="180">
        <v>95200</v>
      </c>
      <c r="E5638" s="180">
        <v>204301</v>
      </c>
      <c r="F5638" s="180">
        <v>0</v>
      </c>
      <c r="G5638" s="180">
        <v>0</v>
      </c>
      <c r="H5638" s="180">
        <v>0</v>
      </c>
    </row>
    <row r="5639" spans="1:8" x14ac:dyDescent="0.2">
      <c r="A5639" s="180" t="s">
        <v>123</v>
      </c>
      <c r="B5639" s="180" t="s">
        <v>349</v>
      </c>
      <c r="C5639" s="180">
        <v>1360071.21</v>
      </c>
      <c r="D5639" s="180">
        <v>42699.449999999983</v>
      </c>
      <c r="E5639" s="180">
        <v>146153.65000000002</v>
      </c>
      <c r="F5639" s="180">
        <v>0</v>
      </c>
      <c r="G5639" s="180">
        <v>0</v>
      </c>
      <c r="H5639" s="180">
        <v>0</v>
      </c>
    </row>
    <row r="5640" spans="1:8" x14ac:dyDescent="0.2">
      <c r="A5640" s="180" t="s">
        <v>123</v>
      </c>
      <c r="B5640" s="180" t="s">
        <v>350</v>
      </c>
      <c r="C5640" s="180">
        <v>5486286.21</v>
      </c>
      <c r="D5640" s="180">
        <v>137899.44999999998</v>
      </c>
      <c r="E5640" s="180">
        <v>350454.65</v>
      </c>
      <c r="F5640" s="180">
        <v>0</v>
      </c>
      <c r="G5640" s="180">
        <v>0</v>
      </c>
      <c r="H5640" s="180">
        <v>0</v>
      </c>
    </row>
    <row r="5641" spans="1:8" x14ac:dyDescent="0.2">
      <c r="A5641" s="180" t="s">
        <v>123</v>
      </c>
      <c r="B5641" s="180" t="s">
        <v>376</v>
      </c>
      <c r="C5641" s="180"/>
      <c r="D5641" s="180"/>
      <c r="E5641" s="180"/>
      <c r="F5641" s="180"/>
      <c r="G5641" s="180"/>
      <c r="H5641" s="180"/>
    </row>
    <row r="5642" spans="1:8" x14ac:dyDescent="0.2">
      <c r="A5642" s="180" t="s">
        <v>123</v>
      </c>
      <c r="B5642" s="180" t="s">
        <v>377</v>
      </c>
      <c r="C5642" s="180">
        <v>2818800</v>
      </c>
      <c r="D5642" s="180"/>
      <c r="E5642" s="180">
        <v>70500</v>
      </c>
      <c r="F5642" s="180"/>
      <c r="G5642" s="180"/>
      <c r="H5642" s="180"/>
    </row>
    <row r="5643" spans="1:8" x14ac:dyDescent="0.2">
      <c r="A5643" s="180" t="s">
        <v>123</v>
      </c>
      <c r="B5643" s="180" t="s">
        <v>352</v>
      </c>
      <c r="C5643" s="180">
        <v>180600</v>
      </c>
      <c r="D5643" s="180">
        <v>95000</v>
      </c>
      <c r="E5643" s="180"/>
      <c r="F5643" s="180"/>
      <c r="G5643" s="180"/>
      <c r="H5643" s="180"/>
    </row>
    <row r="5644" spans="1:8" x14ac:dyDescent="0.2">
      <c r="A5644" s="180" t="s">
        <v>123</v>
      </c>
      <c r="B5644" s="180" t="s">
        <v>353</v>
      </c>
      <c r="C5644" s="180">
        <v>229400</v>
      </c>
      <c r="D5644" s="180"/>
      <c r="E5644" s="180"/>
      <c r="F5644" s="180"/>
      <c r="G5644" s="180"/>
      <c r="H5644" s="180"/>
    </row>
    <row r="5645" spans="1:8" x14ac:dyDescent="0.2">
      <c r="A5645" s="180" t="s">
        <v>123</v>
      </c>
      <c r="B5645" s="180" t="s">
        <v>354</v>
      </c>
      <c r="C5645" s="180">
        <v>363800</v>
      </c>
      <c r="D5645" s="180"/>
      <c r="E5645" s="180"/>
      <c r="F5645" s="180"/>
      <c r="G5645" s="180"/>
      <c r="H5645" s="180"/>
    </row>
    <row r="5646" spans="1:8" x14ac:dyDescent="0.2">
      <c r="A5646" s="180" t="s">
        <v>123</v>
      </c>
      <c r="B5646" s="180" t="s">
        <v>408</v>
      </c>
      <c r="C5646" s="180">
        <v>179100</v>
      </c>
      <c r="D5646" s="180"/>
      <c r="E5646" s="180"/>
      <c r="F5646" s="180"/>
      <c r="G5646" s="180"/>
      <c r="H5646" s="180"/>
    </row>
    <row r="5647" spans="1:8" x14ac:dyDescent="0.2">
      <c r="A5647" s="180" t="s">
        <v>123</v>
      </c>
      <c r="B5647" s="180" t="s">
        <v>423</v>
      </c>
      <c r="C5647" s="180">
        <v>14800</v>
      </c>
      <c r="D5647" s="180"/>
      <c r="E5647" s="180"/>
      <c r="F5647" s="180"/>
      <c r="G5647" s="180"/>
      <c r="H5647" s="180"/>
    </row>
    <row r="5648" spans="1:8" x14ac:dyDescent="0.2">
      <c r="A5648" s="180" t="s">
        <v>123</v>
      </c>
      <c r="B5648" s="180" t="s">
        <v>355</v>
      </c>
      <c r="C5648" s="180">
        <v>311700</v>
      </c>
      <c r="D5648" s="180"/>
      <c r="E5648" s="180">
        <v>90000</v>
      </c>
      <c r="F5648" s="180"/>
      <c r="G5648" s="180"/>
      <c r="H5648" s="180"/>
    </row>
    <row r="5649" spans="1:8" x14ac:dyDescent="0.2">
      <c r="A5649" s="180" t="s">
        <v>123</v>
      </c>
      <c r="B5649" s="180" t="s">
        <v>356</v>
      </c>
      <c r="C5649" s="180">
        <v>135000</v>
      </c>
      <c r="D5649" s="180"/>
      <c r="E5649" s="180"/>
      <c r="F5649" s="180"/>
      <c r="G5649" s="180"/>
      <c r="H5649" s="180"/>
    </row>
    <row r="5650" spans="1:8" x14ac:dyDescent="0.2">
      <c r="A5650" s="180" t="s">
        <v>123</v>
      </c>
      <c r="B5650" s="180" t="s">
        <v>409</v>
      </c>
      <c r="C5650" s="180"/>
      <c r="D5650" s="180"/>
      <c r="E5650" s="180"/>
      <c r="F5650" s="180"/>
      <c r="G5650" s="180"/>
      <c r="H5650" s="180"/>
    </row>
    <row r="5651" spans="1:8" x14ac:dyDescent="0.2">
      <c r="A5651" s="180" t="s">
        <v>123</v>
      </c>
      <c r="B5651" s="180" t="s">
        <v>378</v>
      </c>
      <c r="C5651" s="180"/>
      <c r="D5651" s="180"/>
      <c r="E5651" s="180"/>
      <c r="F5651" s="180"/>
      <c r="G5651" s="180"/>
      <c r="H5651" s="180"/>
    </row>
    <row r="5652" spans="1:8" x14ac:dyDescent="0.2">
      <c r="A5652" s="180" t="s">
        <v>123</v>
      </c>
      <c r="B5652" s="180" t="s">
        <v>360</v>
      </c>
      <c r="C5652" s="180"/>
      <c r="D5652" s="180"/>
      <c r="E5652" s="180"/>
      <c r="F5652" s="180"/>
      <c r="G5652" s="180"/>
      <c r="H5652" s="180"/>
    </row>
    <row r="5653" spans="1:8" x14ac:dyDescent="0.2">
      <c r="A5653" s="180" t="s">
        <v>123</v>
      </c>
      <c r="B5653" s="180" t="s">
        <v>379</v>
      </c>
      <c r="C5653" s="180"/>
      <c r="D5653" s="180"/>
      <c r="E5653" s="180"/>
      <c r="F5653" s="180"/>
      <c r="G5653" s="180"/>
      <c r="H5653" s="180"/>
    </row>
    <row r="5654" spans="1:8" x14ac:dyDescent="0.2">
      <c r="A5654" s="180" t="s">
        <v>123</v>
      </c>
      <c r="B5654" s="180" t="s">
        <v>362</v>
      </c>
      <c r="C5654" s="180">
        <v>134621</v>
      </c>
      <c r="D5654" s="180"/>
      <c r="E5654" s="180"/>
      <c r="F5654" s="180"/>
      <c r="G5654" s="180"/>
      <c r="H5654" s="180"/>
    </row>
    <row r="5655" spans="1:8" x14ac:dyDescent="0.2">
      <c r="A5655" s="180" t="s">
        <v>123</v>
      </c>
      <c r="B5655" s="180" t="s">
        <v>365</v>
      </c>
      <c r="C5655" s="180">
        <v>4367821</v>
      </c>
      <c r="D5655" s="180">
        <v>95000</v>
      </c>
      <c r="E5655" s="180">
        <v>160500</v>
      </c>
      <c r="F5655" s="180">
        <v>0</v>
      </c>
      <c r="G5655" s="180">
        <v>0</v>
      </c>
      <c r="H5655" s="180">
        <v>0</v>
      </c>
    </row>
    <row r="5656" spans="1:8" x14ac:dyDescent="0.2">
      <c r="A5656" s="180" t="s">
        <v>123</v>
      </c>
      <c r="B5656" s="180" t="s">
        <v>447</v>
      </c>
      <c r="C5656" s="180"/>
      <c r="D5656" s="180"/>
      <c r="E5656" s="180"/>
      <c r="F5656" s="180"/>
      <c r="G5656" s="180"/>
      <c r="H5656" s="180"/>
    </row>
    <row r="5657" spans="1:8" x14ac:dyDescent="0.2">
      <c r="A5657" s="180" t="s">
        <v>123</v>
      </c>
      <c r="B5657" s="180" t="s">
        <v>366</v>
      </c>
      <c r="C5657" s="180">
        <v>4367821</v>
      </c>
      <c r="D5657" s="180">
        <v>95000</v>
      </c>
      <c r="E5657" s="180">
        <v>160500</v>
      </c>
      <c r="F5657" s="180">
        <v>0</v>
      </c>
      <c r="G5657" s="180">
        <v>0</v>
      </c>
      <c r="H5657" s="180">
        <v>0</v>
      </c>
    </row>
    <row r="5658" spans="1:8" x14ac:dyDescent="0.2">
      <c r="A5658" s="180" t="s">
        <v>123</v>
      </c>
      <c r="B5658" s="180" t="s">
        <v>367</v>
      </c>
      <c r="C5658" s="180">
        <v>1118465.21</v>
      </c>
      <c r="D5658" s="180">
        <v>42899.449999999983</v>
      </c>
      <c r="E5658" s="180">
        <v>189954.65</v>
      </c>
      <c r="F5658" s="180">
        <v>0</v>
      </c>
      <c r="G5658" s="180">
        <v>0</v>
      </c>
      <c r="H5658" s="180">
        <v>0</v>
      </c>
    </row>
    <row r="5659" spans="1:8" x14ac:dyDescent="0.2">
      <c r="A5659" s="180" t="s">
        <v>123</v>
      </c>
      <c r="B5659" s="180" t="s">
        <v>368</v>
      </c>
      <c r="C5659" s="180">
        <v>5486286.21</v>
      </c>
      <c r="D5659" s="180">
        <v>137899.44999999998</v>
      </c>
      <c r="E5659" s="180">
        <v>350454.65</v>
      </c>
      <c r="F5659" s="180">
        <v>0</v>
      </c>
      <c r="G5659" s="180">
        <v>0</v>
      </c>
      <c r="H5659" s="180">
        <v>0</v>
      </c>
    </row>
    <row r="5660" spans="1:8" x14ac:dyDescent="0.2">
      <c r="A5660" s="180" t="s">
        <v>124</v>
      </c>
      <c r="B5660" s="180" t="s">
        <v>333</v>
      </c>
      <c r="C5660" s="180">
        <v>1804744</v>
      </c>
      <c r="D5660" s="180"/>
      <c r="E5660" s="180">
        <v>278134</v>
      </c>
      <c r="F5660" s="180">
        <v>0</v>
      </c>
      <c r="G5660" s="180">
        <v>0</v>
      </c>
      <c r="H5660" s="180">
        <v>0</v>
      </c>
    </row>
    <row r="5661" spans="1:8" x14ac:dyDescent="0.2">
      <c r="A5661" s="180" t="s">
        <v>124</v>
      </c>
      <c r="B5661" s="180" t="s">
        <v>334</v>
      </c>
      <c r="C5661" s="180">
        <v>141855</v>
      </c>
      <c r="D5661" s="180"/>
      <c r="E5661" s="180">
        <v>21866</v>
      </c>
      <c r="F5661" s="180">
        <v>0</v>
      </c>
      <c r="G5661" s="180">
        <v>0</v>
      </c>
      <c r="H5661" s="180">
        <v>0</v>
      </c>
    </row>
    <row r="5662" spans="1:8" x14ac:dyDescent="0.2">
      <c r="A5662" s="180" t="s">
        <v>124</v>
      </c>
      <c r="B5662" s="180" t="s">
        <v>335</v>
      </c>
      <c r="C5662" s="180">
        <v>19985</v>
      </c>
      <c r="D5662" s="180"/>
      <c r="E5662" s="180"/>
      <c r="F5662" s="180"/>
      <c r="G5662" s="180"/>
      <c r="H5662" s="180"/>
    </row>
    <row r="5663" spans="1:8" x14ac:dyDescent="0.2">
      <c r="A5663" s="180" t="s">
        <v>124</v>
      </c>
      <c r="B5663" s="180" t="s">
        <v>336</v>
      </c>
      <c r="C5663" s="180">
        <v>500000</v>
      </c>
      <c r="D5663" s="180"/>
      <c r="E5663" s="180"/>
      <c r="F5663" s="180"/>
      <c r="G5663" s="180"/>
      <c r="H5663" s="180"/>
    </row>
    <row r="5664" spans="1:8" x14ac:dyDescent="0.2">
      <c r="A5664" s="180" t="s">
        <v>124</v>
      </c>
      <c r="B5664" s="180" t="s">
        <v>337</v>
      </c>
      <c r="C5664" s="180">
        <v>5000</v>
      </c>
      <c r="D5664" s="180"/>
      <c r="E5664" s="180">
        <v>90</v>
      </c>
      <c r="F5664" s="180"/>
      <c r="G5664" s="180"/>
      <c r="H5664" s="180"/>
    </row>
    <row r="5665" spans="1:8" x14ac:dyDescent="0.2">
      <c r="A5665" s="180" t="s">
        <v>124</v>
      </c>
      <c r="B5665" s="180" t="s">
        <v>338</v>
      </c>
      <c r="C5665" s="180"/>
      <c r="D5665" s="180"/>
      <c r="E5665" s="180"/>
      <c r="F5665" s="180"/>
      <c r="G5665" s="180"/>
      <c r="H5665" s="180"/>
    </row>
    <row r="5666" spans="1:8" x14ac:dyDescent="0.2">
      <c r="A5666" s="180" t="s">
        <v>124</v>
      </c>
      <c r="B5666" s="180" t="s">
        <v>339</v>
      </c>
      <c r="C5666" s="180">
        <v>9000</v>
      </c>
      <c r="D5666" s="180">
        <v>110000</v>
      </c>
      <c r="E5666" s="180"/>
      <c r="F5666" s="180"/>
      <c r="G5666" s="180"/>
      <c r="H5666" s="180"/>
    </row>
    <row r="5667" spans="1:8" x14ac:dyDescent="0.2">
      <c r="A5667" s="180" t="s">
        <v>124</v>
      </c>
      <c r="B5667" s="180" t="s">
        <v>340</v>
      </c>
      <c r="C5667" s="180">
        <v>205000</v>
      </c>
      <c r="D5667" s="180">
        <v>1000</v>
      </c>
      <c r="E5667" s="180"/>
      <c r="F5667" s="180"/>
      <c r="G5667" s="180"/>
      <c r="H5667" s="180"/>
    </row>
    <row r="5668" spans="1:8" x14ac:dyDescent="0.2">
      <c r="A5668" s="180" t="s">
        <v>124</v>
      </c>
      <c r="B5668" s="180" t="s">
        <v>341</v>
      </c>
      <c r="C5668" s="180"/>
      <c r="D5668" s="180"/>
      <c r="E5668" s="180"/>
      <c r="F5668" s="180"/>
      <c r="G5668" s="180"/>
      <c r="H5668" s="180"/>
    </row>
    <row r="5669" spans="1:8" x14ac:dyDescent="0.2">
      <c r="A5669" s="180" t="s">
        <v>124</v>
      </c>
      <c r="B5669" s="180" t="s">
        <v>342</v>
      </c>
      <c r="C5669" s="180">
        <v>1903989</v>
      </c>
      <c r="D5669" s="180"/>
      <c r="E5669" s="180"/>
      <c r="F5669" s="180"/>
      <c r="G5669" s="180"/>
      <c r="H5669" s="180"/>
    </row>
    <row r="5670" spans="1:8" x14ac:dyDescent="0.2">
      <c r="A5670" s="180" t="s">
        <v>124</v>
      </c>
      <c r="B5670" s="180" t="s">
        <v>343</v>
      </c>
      <c r="C5670" s="180">
        <v>5519</v>
      </c>
      <c r="D5670" s="180"/>
      <c r="E5670" s="180"/>
      <c r="F5670" s="180"/>
      <c r="G5670" s="180"/>
      <c r="H5670" s="180"/>
    </row>
    <row r="5671" spans="1:8" x14ac:dyDescent="0.2">
      <c r="A5671" s="180" t="s">
        <v>124</v>
      </c>
      <c r="B5671" s="180" t="s">
        <v>344</v>
      </c>
      <c r="C5671" s="180">
        <v>36000</v>
      </c>
      <c r="D5671" s="180"/>
      <c r="E5671" s="180"/>
      <c r="F5671" s="180"/>
      <c r="G5671" s="180"/>
      <c r="H5671" s="180"/>
    </row>
    <row r="5672" spans="1:8" x14ac:dyDescent="0.2">
      <c r="A5672" s="180" t="s">
        <v>124</v>
      </c>
      <c r="B5672" s="180" t="s">
        <v>475</v>
      </c>
      <c r="C5672" s="180">
        <v>12644</v>
      </c>
      <c r="D5672" s="180"/>
      <c r="E5672" s="180">
        <v>1949</v>
      </c>
      <c r="F5672" s="180">
        <v>0</v>
      </c>
      <c r="G5672" s="180">
        <v>0</v>
      </c>
      <c r="H5672" s="180">
        <v>0</v>
      </c>
    </row>
    <row r="5673" spans="1:8" x14ac:dyDescent="0.2">
      <c r="A5673" s="180" t="s">
        <v>124</v>
      </c>
      <c r="B5673" s="180" t="s">
        <v>332</v>
      </c>
      <c r="C5673" s="180">
        <v>60000</v>
      </c>
      <c r="D5673" s="180"/>
      <c r="E5673" s="180"/>
      <c r="F5673" s="180"/>
      <c r="G5673" s="180"/>
      <c r="H5673" s="180"/>
    </row>
    <row r="5674" spans="1:8" x14ac:dyDescent="0.2">
      <c r="A5674" s="180" t="s">
        <v>124</v>
      </c>
      <c r="B5674" s="180" t="s">
        <v>407</v>
      </c>
      <c r="C5674" s="180">
        <v>65000</v>
      </c>
      <c r="D5674" s="180"/>
      <c r="E5674" s="180"/>
      <c r="F5674" s="180"/>
      <c r="G5674" s="180"/>
      <c r="H5674" s="180"/>
    </row>
    <row r="5675" spans="1:8" x14ac:dyDescent="0.2">
      <c r="A5675" s="180" t="s">
        <v>124</v>
      </c>
      <c r="B5675" s="180" t="s">
        <v>345</v>
      </c>
      <c r="C5675" s="180">
        <v>4768736</v>
      </c>
      <c r="D5675" s="180">
        <v>111000</v>
      </c>
      <c r="E5675" s="180">
        <v>302039</v>
      </c>
      <c r="F5675" s="180">
        <v>0</v>
      </c>
      <c r="G5675" s="180">
        <v>0</v>
      </c>
      <c r="H5675" s="180">
        <v>0</v>
      </c>
    </row>
    <row r="5676" spans="1:8" x14ac:dyDescent="0.2">
      <c r="A5676" s="180" t="s">
        <v>124</v>
      </c>
      <c r="B5676" s="180" t="s">
        <v>346</v>
      </c>
      <c r="C5676" s="180"/>
      <c r="D5676" s="180"/>
      <c r="E5676" s="180"/>
      <c r="F5676" s="180"/>
      <c r="G5676" s="180"/>
      <c r="H5676" s="180"/>
    </row>
    <row r="5677" spans="1:8" x14ac:dyDescent="0.2">
      <c r="A5677" s="180" t="s">
        <v>124</v>
      </c>
      <c r="B5677" s="180" t="s">
        <v>446</v>
      </c>
      <c r="C5677" s="180"/>
      <c r="D5677" s="180"/>
      <c r="E5677" s="180"/>
      <c r="F5677" s="180"/>
      <c r="G5677" s="180"/>
      <c r="H5677" s="180"/>
    </row>
    <row r="5678" spans="1:8" x14ac:dyDescent="0.2">
      <c r="A5678" s="180" t="s">
        <v>124</v>
      </c>
      <c r="B5678" s="180" t="s">
        <v>347</v>
      </c>
      <c r="C5678" s="180"/>
      <c r="D5678" s="180"/>
      <c r="E5678" s="180"/>
      <c r="F5678" s="180"/>
      <c r="G5678" s="180"/>
      <c r="H5678" s="180"/>
    </row>
    <row r="5679" spans="1:8" x14ac:dyDescent="0.2">
      <c r="A5679" s="180" t="s">
        <v>124</v>
      </c>
      <c r="B5679" s="180" t="s">
        <v>348</v>
      </c>
      <c r="C5679" s="180">
        <v>4768736</v>
      </c>
      <c r="D5679" s="180">
        <v>111000</v>
      </c>
      <c r="E5679" s="180">
        <v>302039</v>
      </c>
      <c r="F5679" s="180">
        <v>0</v>
      </c>
      <c r="G5679" s="180">
        <v>0</v>
      </c>
      <c r="H5679" s="180">
        <v>0</v>
      </c>
    </row>
    <row r="5680" spans="1:8" x14ac:dyDescent="0.2">
      <c r="A5680" s="180" t="s">
        <v>124</v>
      </c>
      <c r="B5680" s="180" t="s">
        <v>349</v>
      </c>
      <c r="C5680" s="180">
        <v>1207883</v>
      </c>
      <c r="D5680" s="180">
        <v>-7000</v>
      </c>
      <c r="E5680" s="180">
        <v>147823.32</v>
      </c>
      <c r="F5680" s="180">
        <v>0</v>
      </c>
      <c r="G5680" s="180">
        <v>0</v>
      </c>
      <c r="H5680" s="180">
        <v>0</v>
      </c>
    </row>
    <row r="5681" spans="1:8" x14ac:dyDescent="0.2">
      <c r="A5681" s="180" t="s">
        <v>124</v>
      </c>
      <c r="B5681" s="180" t="s">
        <v>350</v>
      </c>
      <c r="C5681" s="180">
        <v>5976619</v>
      </c>
      <c r="D5681" s="180">
        <v>104000</v>
      </c>
      <c r="E5681" s="180">
        <v>449862.32</v>
      </c>
      <c r="F5681" s="180">
        <v>0</v>
      </c>
      <c r="G5681" s="180">
        <v>0</v>
      </c>
      <c r="H5681" s="180">
        <v>0</v>
      </c>
    </row>
    <row r="5682" spans="1:8" x14ac:dyDescent="0.2">
      <c r="A5682" s="180" t="s">
        <v>124</v>
      </c>
      <c r="B5682" s="180" t="s">
        <v>376</v>
      </c>
      <c r="C5682" s="180"/>
      <c r="D5682" s="180"/>
      <c r="E5682" s="180"/>
      <c r="F5682" s="180"/>
      <c r="G5682" s="180"/>
      <c r="H5682" s="180"/>
    </row>
    <row r="5683" spans="1:8" x14ac:dyDescent="0.2">
      <c r="A5683" s="180" t="s">
        <v>124</v>
      </c>
      <c r="B5683" s="180" t="s">
        <v>377</v>
      </c>
      <c r="C5683" s="180">
        <v>3575000</v>
      </c>
      <c r="D5683" s="180">
        <v>118000</v>
      </c>
      <c r="E5683" s="180">
        <v>114000</v>
      </c>
      <c r="F5683" s="180"/>
      <c r="G5683" s="180"/>
      <c r="H5683" s="180"/>
    </row>
    <row r="5684" spans="1:8" x14ac:dyDescent="0.2">
      <c r="A5684" s="180" t="s">
        <v>124</v>
      </c>
      <c r="B5684" s="180" t="s">
        <v>352</v>
      </c>
      <c r="C5684" s="180">
        <v>120000</v>
      </c>
      <c r="D5684" s="180"/>
      <c r="E5684" s="180"/>
      <c r="F5684" s="180"/>
      <c r="G5684" s="180"/>
      <c r="H5684" s="180"/>
    </row>
    <row r="5685" spans="1:8" x14ac:dyDescent="0.2">
      <c r="A5685" s="180" t="s">
        <v>124</v>
      </c>
      <c r="B5685" s="180" t="s">
        <v>353</v>
      </c>
      <c r="C5685" s="180">
        <v>220000</v>
      </c>
      <c r="D5685" s="180"/>
      <c r="E5685" s="180"/>
      <c r="F5685" s="180"/>
      <c r="G5685" s="180"/>
      <c r="H5685" s="180"/>
    </row>
    <row r="5686" spans="1:8" x14ac:dyDescent="0.2">
      <c r="A5686" s="180" t="s">
        <v>124</v>
      </c>
      <c r="B5686" s="180" t="s">
        <v>354</v>
      </c>
      <c r="C5686" s="180">
        <v>150000</v>
      </c>
      <c r="D5686" s="180"/>
      <c r="E5686" s="180"/>
      <c r="F5686" s="180"/>
      <c r="G5686" s="180"/>
      <c r="H5686" s="180"/>
    </row>
    <row r="5687" spans="1:8" x14ac:dyDescent="0.2">
      <c r="A5687" s="180" t="s">
        <v>124</v>
      </c>
      <c r="B5687" s="180" t="s">
        <v>408</v>
      </c>
      <c r="C5687" s="180">
        <v>275000</v>
      </c>
      <c r="D5687" s="180"/>
      <c r="E5687" s="180"/>
      <c r="F5687" s="180"/>
      <c r="G5687" s="180"/>
      <c r="H5687" s="180"/>
    </row>
    <row r="5688" spans="1:8" x14ac:dyDescent="0.2">
      <c r="A5688" s="180" t="s">
        <v>124</v>
      </c>
      <c r="B5688" s="180" t="s">
        <v>423</v>
      </c>
      <c r="C5688" s="180">
        <v>130000</v>
      </c>
      <c r="D5688" s="180"/>
      <c r="E5688" s="180"/>
      <c r="F5688" s="180"/>
      <c r="G5688" s="180"/>
      <c r="H5688" s="180"/>
    </row>
    <row r="5689" spans="1:8" x14ac:dyDescent="0.2">
      <c r="A5689" s="180" t="s">
        <v>124</v>
      </c>
      <c r="B5689" s="180" t="s">
        <v>355</v>
      </c>
      <c r="C5689" s="180">
        <v>385000</v>
      </c>
      <c r="D5689" s="180"/>
      <c r="E5689" s="180">
        <v>37000</v>
      </c>
      <c r="F5689" s="180"/>
      <c r="G5689" s="180"/>
      <c r="H5689" s="180"/>
    </row>
    <row r="5690" spans="1:8" x14ac:dyDescent="0.2">
      <c r="A5690" s="180" t="s">
        <v>124</v>
      </c>
      <c r="B5690" s="180" t="s">
        <v>356</v>
      </c>
      <c r="C5690" s="180">
        <v>223000</v>
      </c>
      <c r="D5690" s="180"/>
      <c r="E5690" s="180"/>
      <c r="F5690" s="180"/>
      <c r="G5690" s="180"/>
      <c r="H5690" s="180"/>
    </row>
    <row r="5691" spans="1:8" x14ac:dyDescent="0.2">
      <c r="A5691" s="180" t="s">
        <v>124</v>
      </c>
      <c r="B5691" s="180" t="s">
        <v>409</v>
      </c>
      <c r="C5691" s="180"/>
      <c r="D5691" s="180"/>
      <c r="E5691" s="180"/>
      <c r="F5691" s="180"/>
      <c r="G5691" s="180"/>
      <c r="H5691" s="180"/>
    </row>
    <row r="5692" spans="1:8" x14ac:dyDescent="0.2">
      <c r="A5692" s="180" t="s">
        <v>124</v>
      </c>
      <c r="B5692" s="180" t="s">
        <v>378</v>
      </c>
      <c r="C5692" s="180"/>
      <c r="D5692" s="180"/>
      <c r="E5692" s="180"/>
      <c r="F5692" s="180"/>
      <c r="G5692" s="180"/>
      <c r="H5692" s="180"/>
    </row>
    <row r="5693" spans="1:8" x14ac:dyDescent="0.2">
      <c r="A5693" s="180" t="s">
        <v>124</v>
      </c>
      <c r="B5693" s="180" t="s">
        <v>360</v>
      </c>
      <c r="C5693" s="180"/>
      <c r="D5693" s="180"/>
      <c r="E5693" s="180"/>
      <c r="F5693" s="180"/>
      <c r="G5693" s="180"/>
      <c r="H5693" s="180"/>
    </row>
    <row r="5694" spans="1:8" x14ac:dyDescent="0.2">
      <c r="A5694" s="180" t="s">
        <v>124</v>
      </c>
      <c r="B5694" s="180" t="s">
        <v>379</v>
      </c>
      <c r="C5694" s="180"/>
      <c r="D5694" s="180"/>
      <c r="E5694" s="180"/>
      <c r="F5694" s="180"/>
      <c r="G5694" s="180"/>
      <c r="H5694" s="180"/>
    </row>
    <row r="5695" spans="1:8" x14ac:dyDescent="0.2">
      <c r="A5695" s="180" t="s">
        <v>124</v>
      </c>
      <c r="B5695" s="180" t="s">
        <v>362</v>
      </c>
      <c r="C5695" s="180">
        <v>184425</v>
      </c>
      <c r="D5695" s="180"/>
      <c r="E5695" s="180"/>
      <c r="F5695" s="180"/>
      <c r="G5695" s="180"/>
      <c r="H5695" s="180"/>
    </row>
    <row r="5696" spans="1:8" x14ac:dyDescent="0.2">
      <c r="A5696" s="180" t="s">
        <v>124</v>
      </c>
      <c r="B5696" s="180" t="s">
        <v>365</v>
      </c>
      <c r="C5696" s="180">
        <v>5262425</v>
      </c>
      <c r="D5696" s="180">
        <v>118000</v>
      </c>
      <c r="E5696" s="180">
        <v>151000</v>
      </c>
      <c r="F5696" s="180">
        <v>0</v>
      </c>
      <c r="G5696" s="180">
        <v>0</v>
      </c>
      <c r="H5696" s="180">
        <v>0</v>
      </c>
    </row>
    <row r="5697" spans="1:8" x14ac:dyDescent="0.2">
      <c r="A5697" s="180" t="s">
        <v>124</v>
      </c>
      <c r="B5697" s="180" t="s">
        <v>447</v>
      </c>
      <c r="C5697" s="180"/>
      <c r="D5697" s="180"/>
      <c r="E5697" s="180"/>
      <c r="F5697" s="180"/>
      <c r="G5697" s="180"/>
      <c r="H5697" s="180"/>
    </row>
    <row r="5698" spans="1:8" x14ac:dyDescent="0.2">
      <c r="A5698" s="180" t="s">
        <v>124</v>
      </c>
      <c r="B5698" s="180" t="s">
        <v>366</v>
      </c>
      <c r="C5698" s="180">
        <v>5262425</v>
      </c>
      <c r="D5698" s="180">
        <v>118000</v>
      </c>
      <c r="E5698" s="180">
        <v>151000</v>
      </c>
      <c r="F5698" s="180">
        <v>0</v>
      </c>
      <c r="G5698" s="180">
        <v>0</v>
      </c>
      <c r="H5698" s="180">
        <v>0</v>
      </c>
    </row>
    <row r="5699" spans="1:8" x14ac:dyDescent="0.2">
      <c r="A5699" s="180" t="s">
        <v>124</v>
      </c>
      <c r="B5699" s="180" t="s">
        <v>367</v>
      </c>
      <c r="C5699" s="180">
        <v>714194</v>
      </c>
      <c r="D5699" s="180">
        <v>-14000</v>
      </c>
      <c r="E5699" s="180">
        <v>298862.32</v>
      </c>
      <c r="F5699" s="180">
        <v>0</v>
      </c>
      <c r="G5699" s="180">
        <v>0</v>
      </c>
      <c r="H5699" s="180">
        <v>0</v>
      </c>
    </row>
    <row r="5700" spans="1:8" x14ac:dyDescent="0.2">
      <c r="A5700" s="180" t="s">
        <v>124</v>
      </c>
      <c r="B5700" s="180" t="s">
        <v>368</v>
      </c>
      <c r="C5700" s="180">
        <v>5976619</v>
      </c>
      <c r="D5700" s="180">
        <v>104000</v>
      </c>
      <c r="E5700" s="180">
        <v>449862.32</v>
      </c>
      <c r="F5700" s="180">
        <v>0</v>
      </c>
      <c r="G5700" s="180">
        <v>0</v>
      </c>
      <c r="H5700" s="180">
        <v>0</v>
      </c>
    </row>
    <row r="5701" spans="1:8" x14ac:dyDescent="0.2">
      <c r="A5701" s="180" t="s">
        <v>125</v>
      </c>
      <c r="B5701" s="180" t="s">
        <v>333</v>
      </c>
      <c r="C5701" s="180">
        <v>2515899</v>
      </c>
      <c r="D5701" s="180"/>
      <c r="E5701" s="180">
        <v>368104</v>
      </c>
      <c r="F5701" s="180">
        <v>0</v>
      </c>
      <c r="G5701" s="180">
        <v>0</v>
      </c>
      <c r="H5701" s="180">
        <v>0</v>
      </c>
    </row>
    <row r="5702" spans="1:8" x14ac:dyDescent="0.2">
      <c r="A5702" s="180" t="s">
        <v>125</v>
      </c>
      <c r="B5702" s="180" t="s">
        <v>334</v>
      </c>
      <c r="C5702" s="180">
        <v>47300</v>
      </c>
      <c r="D5702" s="180"/>
      <c r="E5702" s="180">
        <v>6979</v>
      </c>
      <c r="F5702" s="180">
        <v>0</v>
      </c>
      <c r="G5702" s="180">
        <v>0</v>
      </c>
      <c r="H5702" s="180">
        <v>0</v>
      </c>
    </row>
    <row r="5703" spans="1:8" x14ac:dyDescent="0.2">
      <c r="A5703" s="180" t="s">
        <v>125</v>
      </c>
      <c r="B5703" s="180" t="s">
        <v>335</v>
      </c>
      <c r="C5703" s="180">
        <v>99745</v>
      </c>
      <c r="D5703" s="180"/>
      <c r="E5703" s="180"/>
      <c r="F5703" s="180"/>
      <c r="G5703" s="180"/>
      <c r="H5703" s="180"/>
    </row>
    <row r="5704" spans="1:8" x14ac:dyDescent="0.2">
      <c r="A5704" s="180" t="s">
        <v>125</v>
      </c>
      <c r="B5704" s="180" t="s">
        <v>336</v>
      </c>
      <c r="C5704" s="180">
        <v>242492</v>
      </c>
      <c r="D5704" s="180">
        <v>0</v>
      </c>
      <c r="E5704" s="180"/>
      <c r="F5704" s="180"/>
      <c r="G5704" s="180"/>
      <c r="H5704" s="180"/>
    </row>
    <row r="5705" spans="1:8" x14ac:dyDescent="0.2">
      <c r="A5705" s="180" t="s">
        <v>125</v>
      </c>
      <c r="B5705" s="180" t="s">
        <v>337</v>
      </c>
      <c r="C5705" s="180">
        <v>20360</v>
      </c>
      <c r="D5705" s="180">
        <v>558</v>
      </c>
      <c r="E5705" s="180">
        <v>1031</v>
      </c>
      <c r="F5705" s="180">
        <v>0</v>
      </c>
      <c r="G5705" s="180">
        <v>0</v>
      </c>
      <c r="H5705" s="180">
        <v>0</v>
      </c>
    </row>
    <row r="5706" spans="1:8" x14ac:dyDescent="0.2">
      <c r="A5706" s="180" t="s">
        <v>125</v>
      </c>
      <c r="B5706" s="180" t="s">
        <v>338</v>
      </c>
      <c r="C5706" s="180"/>
      <c r="D5706" s="180"/>
      <c r="E5706" s="180"/>
      <c r="F5706" s="180"/>
      <c r="G5706" s="180"/>
      <c r="H5706" s="180"/>
    </row>
    <row r="5707" spans="1:8" x14ac:dyDescent="0.2">
      <c r="A5707" s="180" t="s">
        <v>125</v>
      </c>
      <c r="B5707" s="180" t="s">
        <v>339</v>
      </c>
      <c r="C5707" s="180">
        <v>878</v>
      </c>
      <c r="D5707" s="180">
        <v>179495</v>
      </c>
      <c r="E5707" s="180"/>
      <c r="F5707" s="180"/>
      <c r="G5707" s="180"/>
      <c r="H5707" s="180"/>
    </row>
    <row r="5708" spans="1:8" x14ac:dyDescent="0.2">
      <c r="A5708" s="180" t="s">
        <v>125</v>
      </c>
      <c r="B5708" s="180" t="s">
        <v>340</v>
      </c>
      <c r="C5708" s="180">
        <v>199103</v>
      </c>
      <c r="D5708" s="180">
        <v>6097</v>
      </c>
      <c r="E5708" s="180">
        <v>13812</v>
      </c>
      <c r="F5708" s="180">
        <v>0</v>
      </c>
      <c r="G5708" s="180">
        <v>0</v>
      </c>
      <c r="H5708" s="180">
        <v>0</v>
      </c>
    </row>
    <row r="5709" spans="1:8" x14ac:dyDescent="0.2">
      <c r="A5709" s="180" t="s">
        <v>125</v>
      </c>
      <c r="B5709" s="180" t="s">
        <v>341</v>
      </c>
      <c r="C5709" s="180">
        <v>0</v>
      </c>
      <c r="D5709" s="180">
        <v>0</v>
      </c>
      <c r="E5709" s="180">
        <v>0</v>
      </c>
      <c r="F5709" s="180">
        <v>0</v>
      </c>
      <c r="G5709" s="180">
        <v>0</v>
      </c>
      <c r="H5709" s="180">
        <v>0</v>
      </c>
    </row>
    <row r="5710" spans="1:8" x14ac:dyDescent="0.2">
      <c r="A5710" s="180" t="s">
        <v>125</v>
      </c>
      <c r="B5710" s="180" t="s">
        <v>342</v>
      </c>
      <c r="C5710" s="180">
        <v>4083152</v>
      </c>
      <c r="D5710" s="180"/>
      <c r="E5710" s="180"/>
      <c r="F5710" s="180"/>
      <c r="G5710" s="180"/>
      <c r="H5710" s="180"/>
    </row>
    <row r="5711" spans="1:8" x14ac:dyDescent="0.2">
      <c r="A5711" s="180" t="s">
        <v>125</v>
      </c>
      <c r="B5711" s="180" t="s">
        <v>343</v>
      </c>
      <c r="C5711" s="180">
        <v>0</v>
      </c>
      <c r="D5711" s="180"/>
      <c r="E5711" s="180"/>
      <c r="F5711" s="180"/>
      <c r="G5711" s="180"/>
      <c r="H5711" s="180"/>
    </row>
    <row r="5712" spans="1:8" x14ac:dyDescent="0.2">
      <c r="A5712" s="180" t="s">
        <v>125</v>
      </c>
      <c r="B5712" s="180" t="s">
        <v>344</v>
      </c>
      <c r="C5712" s="180">
        <v>239171</v>
      </c>
      <c r="D5712" s="180"/>
      <c r="E5712" s="180">
        <v>148</v>
      </c>
      <c r="F5712" s="180">
        <v>0</v>
      </c>
      <c r="G5712" s="180">
        <v>0</v>
      </c>
      <c r="H5712" s="180">
        <v>0</v>
      </c>
    </row>
    <row r="5713" spans="1:8" x14ac:dyDescent="0.2">
      <c r="A5713" s="180" t="s">
        <v>125</v>
      </c>
      <c r="B5713" s="180" t="s">
        <v>475</v>
      </c>
      <c r="C5713" s="180">
        <v>59199</v>
      </c>
      <c r="D5713" s="180"/>
      <c r="E5713" s="180">
        <v>8734</v>
      </c>
      <c r="F5713" s="180">
        <v>0</v>
      </c>
      <c r="G5713" s="180">
        <v>0</v>
      </c>
      <c r="H5713" s="180">
        <v>0</v>
      </c>
    </row>
    <row r="5714" spans="1:8" x14ac:dyDescent="0.2">
      <c r="A5714" s="180" t="s">
        <v>125</v>
      </c>
      <c r="B5714" s="180" t="s">
        <v>332</v>
      </c>
      <c r="C5714" s="180">
        <v>102870</v>
      </c>
      <c r="D5714" s="180"/>
      <c r="E5714" s="180"/>
      <c r="F5714" s="180"/>
      <c r="G5714" s="180"/>
      <c r="H5714" s="180"/>
    </row>
    <row r="5715" spans="1:8" x14ac:dyDescent="0.2">
      <c r="A5715" s="180" t="s">
        <v>125</v>
      </c>
      <c r="B5715" s="180" t="s">
        <v>407</v>
      </c>
      <c r="C5715" s="180">
        <v>80677</v>
      </c>
      <c r="D5715" s="180"/>
      <c r="E5715" s="180">
        <v>0</v>
      </c>
      <c r="F5715" s="180">
        <v>0</v>
      </c>
      <c r="G5715" s="180">
        <v>0</v>
      </c>
      <c r="H5715" s="180">
        <v>0</v>
      </c>
    </row>
    <row r="5716" spans="1:8" x14ac:dyDescent="0.2">
      <c r="A5716" s="180" t="s">
        <v>125</v>
      </c>
      <c r="B5716" s="180" t="s">
        <v>345</v>
      </c>
      <c r="C5716" s="180">
        <v>7690846</v>
      </c>
      <c r="D5716" s="180">
        <v>186150</v>
      </c>
      <c r="E5716" s="180">
        <v>398808</v>
      </c>
      <c r="F5716" s="180">
        <v>0</v>
      </c>
      <c r="G5716" s="180">
        <v>0</v>
      </c>
      <c r="H5716" s="180">
        <v>0</v>
      </c>
    </row>
    <row r="5717" spans="1:8" x14ac:dyDescent="0.2">
      <c r="A5717" s="180" t="s">
        <v>125</v>
      </c>
      <c r="B5717" s="180" t="s">
        <v>346</v>
      </c>
      <c r="C5717" s="180">
        <v>0</v>
      </c>
      <c r="D5717" s="180"/>
      <c r="E5717" s="180"/>
      <c r="F5717" s="180"/>
      <c r="G5717" s="180"/>
      <c r="H5717" s="180"/>
    </row>
    <row r="5718" spans="1:8" x14ac:dyDescent="0.2">
      <c r="A5718" s="180" t="s">
        <v>125</v>
      </c>
      <c r="B5718" s="180" t="s">
        <v>446</v>
      </c>
      <c r="C5718" s="180">
        <v>0</v>
      </c>
      <c r="D5718" s="180">
        <v>0</v>
      </c>
      <c r="E5718" s="180">
        <v>0</v>
      </c>
      <c r="F5718" s="180">
        <v>0</v>
      </c>
      <c r="G5718" s="180">
        <v>0</v>
      </c>
      <c r="H5718" s="180">
        <v>0</v>
      </c>
    </row>
    <row r="5719" spans="1:8" x14ac:dyDescent="0.2">
      <c r="A5719" s="180" t="s">
        <v>125</v>
      </c>
      <c r="B5719" s="180" t="s">
        <v>347</v>
      </c>
      <c r="C5719" s="180">
        <v>0</v>
      </c>
      <c r="D5719" s="180">
        <v>0</v>
      </c>
      <c r="E5719" s="180"/>
      <c r="F5719" s="180">
        <v>0</v>
      </c>
      <c r="G5719" s="180">
        <v>0</v>
      </c>
      <c r="H5719" s="180">
        <v>0</v>
      </c>
    </row>
    <row r="5720" spans="1:8" x14ac:dyDescent="0.2">
      <c r="A5720" s="180" t="s">
        <v>125</v>
      </c>
      <c r="B5720" s="180" t="s">
        <v>348</v>
      </c>
      <c r="C5720" s="180">
        <v>7690846</v>
      </c>
      <c r="D5720" s="180">
        <v>186150</v>
      </c>
      <c r="E5720" s="180">
        <v>398808</v>
      </c>
      <c r="F5720" s="180">
        <v>0</v>
      </c>
      <c r="G5720" s="180">
        <v>0</v>
      </c>
      <c r="H5720" s="180">
        <v>0</v>
      </c>
    </row>
    <row r="5721" spans="1:8" x14ac:dyDescent="0.2">
      <c r="A5721" s="180" t="s">
        <v>125</v>
      </c>
      <c r="B5721" s="180" t="s">
        <v>349</v>
      </c>
      <c r="C5721" s="180">
        <v>2793198.0200000014</v>
      </c>
      <c r="D5721" s="180">
        <v>82441.949999999953</v>
      </c>
      <c r="E5721" s="180">
        <v>401241.66</v>
      </c>
      <c r="F5721" s="180">
        <v>0</v>
      </c>
      <c r="G5721" s="180">
        <v>0</v>
      </c>
      <c r="H5721" s="180">
        <v>0</v>
      </c>
    </row>
    <row r="5722" spans="1:8" x14ac:dyDescent="0.2">
      <c r="A5722" s="180" t="s">
        <v>125</v>
      </c>
      <c r="B5722" s="180" t="s">
        <v>350</v>
      </c>
      <c r="C5722" s="180">
        <v>10484044.02</v>
      </c>
      <c r="D5722" s="180">
        <v>268591.94999999995</v>
      </c>
      <c r="E5722" s="180">
        <v>800049.66</v>
      </c>
      <c r="F5722" s="180">
        <v>0</v>
      </c>
      <c r="G5722" s="180">
        <v>0</v>
      </c>
      <c r="H5722" s="180">
        <v>0</v>
      </c>
    </row>
    <row r="5723" spans="1:8" x14ac:dyDescent="0.2">
      <c r="A5723" s="180" t="s">
        <v>125</v>
      </c>
      <c r="B5723" s="180" t="s">
        <v>376</v>
      </c>
      <c r="C5723" s="180"/>
      <c r="D5723" s="180"/>
      <c r="E5723" s="180"/>
      <c r="F5723" s="180"/>
      <c r="G5723" s="180"/>
      <c r="H5723" s="180"/>
    </row>
    <row r="5724" spans="1:8" x14ac:dyDescent="0.2">
      <c r="A5724" s="180" t="s">
        <v>125</v>
      </c>
      <c r="B5724" s="180" t="s">
        <v>377</v>
      </c>
      <c r="C5724" s="180">
        <v>5246283</v>
      </c>
      <c r="D5724" s="180">
        <v>182356</v>
      </c>
      <c r="E5724" s="180">
        <v>50509</v>
      </c>
      <c r="F5724" s="180">
        <v>0</v>
      </c>
      <c r="G5724" s="180">
        <v>0</v>
      </c>
      <c r="H5724" s="180">
        <v>0</v>
      </c>
    </row>
    <row r="5725" spans="1:8" x14ac:dyDescent="0.2">
      <c r="A5725" s="180" t="s">
        <v>125</v>
      </c>
      <c r="B5725" s="180" t="s">
        <v>352</v>
      </c>
      <c r="C5725" s="180">
        <v>155495</v>
      </c>
      <c r="D5725" s="180">
        <v>0</v>
      </c>
      <c r="E5725" s="180">
        <v>382</v>
      </c>
      <c r="F5725" s="180">
        <v>0</v>
      </c>
      <c r="G5725" s="180">
        <v>0</v>
      </c>
      <c r="H5725" s="180">
        <v>0</v>
      </c>
    </row>
    <row r="5726" spans="1:8" x14ac:dyDescent="0.2">
      <c r="A5726" s="180" t="s">
        <v>125</v>
      </c>
      <c r="B5726" s="180" t="s">
        <v>353</v>
      </c>
      <c r="C5726" s="180">
        <v>264086</v>
      </c>
      <c r="D5726" s="180">
        <v>0</v>
      </c>
      <c r="E5726" s="180">
        <v>13389</v>
      </c>
      <c r="F5726" s="180">
        <v>0</v>
      </c>
      <c r="G5726" s="180">
        <v>0</v>
      </c>
      <c r="H5726" s="180">
        <v>0</v>
      </c>
    </row>
    <row r="5727" spans="1:8" x14ac:dyDescent="0.2">
      <c r="A5727" s="180" t="s">
        <v>125</v>
      </c>
      <c r="B5727" s="180" t="s">
        <v>354</v>
      </c>
      <c r="C5727" s="180">
        <v>304536</v>
      </c>
      <c r="D5727" s="180">
        <v>0</v>
      </c>
      <c r="E5727" s="180">
        <v>16225</v>
      </c>
      <c r="F5727" s="180">
        <v>0</v>
      </c>
      <c r="G5727" s="180">
        <v>0</v>
      </c>
      <c r="H5727" s="180">
        <v>0</v>
      </c>
    </row>
    <row r="5728" spans="1:8" x14ac:dyDescent="0.2">
      <c r="A5728" s="180" t="s">
        <v>125</v>
      </c>
      <c r="B5728" s="180" t="s">
        <v>408</v>
      </c>
      <c r="C5728" s="180">
        <v>474736</v>
      </c>
      <c r="D5728" s="180">
        <v>0</v>
      </c>
      <c r="E5728" s="180">
        <v>2150</v>
      </c>
      <c r="F5728" s="180">
        <v>0</v>
      </c>
      <c r="G5728" s="180">
        <v>0</v>
      </c>
      <c r="H5728" s="180">
        <v>0</v>
      </c>
    </row>
    <row r="5729" spans="1:8" x14ac:dyDescent="0.2">
      <c r="A5729" s="180" t="s">
        <v>125</v>
      </c>
      <c r="B5729" s="180" t="s">
        <v>423</v>
      </c>
      <c r="C5729" s="180">
        <v>95766</v>
      </c>
      <c r="D5729" s="180">
        <v>0</v>
      </c>
      <c r="E5729" s="180">
        <v>0</v>
      </c>
      <c r="F5729" s="180">
        <v>0</v>
      </c>
      <c r="G5729" s="180">
        <v>0</v>
      </c>
      <c r="H5729" s="180">
        <v>0</v>
      </c>
    </row>
    <row r="5730" spans="1:8" x14ac:dyDescent="0.2">
      <c r="A5730" s="180" t="s">
        <v>125</v>
      </c>
      <c r="B5730" s="180" t="s">
        <v>355</v>
      </c>
      <c r="C5730" s="180">
        <v>648692</v>
      </c>
      <c r="D5730" s="180">
        <v>0</v>
      </c>
      <c r="E5730" s="180">
        <v>134131</v>
      </c>
      <c r="F5730" s="180">
        <v>0</v>
      </c>
      <c r="G5730" s="180">
        <v>0</v>
      </c>
      <c r="H5730" s="180">
        <v>0</v>
      </c>
    </row>
    <row r="5731" spans="1:8" x14ac:dyDescent="0.2">
      <c r="A5731" s="180" t="s">
        <v>125</v>
      </c>
      <c r="B5731" s="180" t="s">
        <v>356</v>
      </c>
      <c r="C5731" s="180">
        <v>328406</v>
      </c>
      <c r="D5731" s="180">
        <v>0</v>
      </c>
      <c r="E5731" s="180">
        <v>35575</v>
      </c>
      <c r="F5731" s="180">
        <v>0</v>
      </c>
      <c r="G5731" s="180"/>
      <c r="H5731" s="180">
        <v>0</v>
      </c>
    </row>
    <row r="5732" spans="1:8" x14ac:dyDescent="0.2">
      <c r="A5732" s="180" t="s">
        <v>125</v>
      </c>
      <c r="B5732" s="180" t="s">
        <v>409</v>
      </c>
      <c r="C5732" s="180"/>
      <c r="D5732" s="180"/>
      <c r="E5732" s="180"/>
      <c r="F5732" s="180"/>
      <c r="G5732" s="180"/>
      <c r="H5732" s="180">
        <v>0</v>
      </c>
    </row>
    <row r="5733" spans="1:8" x14ac:dyDescent="0.2">
      <c r="A5733" s="180" t="s">
        <v>125</v>
      </c>
      <c r="B5733" s="180" t="s">
        <v>378</v>
      </c>
      <c r="C5733" s="180">
        <v>0</v>
      </c>
      <c r="D5733" s="180"/>
      <c r="E5733" s="180">
        <v>16401</v>
      </c>
      <c r="F5733" s="180">
        <v>0</v>
      </c>
      <c r="G5733" s="180">
        <v>0</v>
      </c>
      <c r="H5733" s="180">
        <v>0</v>
      </c>
    </row>
    <row r="5734" spans="1:8" x14ac:dyDescent="0.2">
      <c r="A5734" s="180" t="s">
        <v>125</v>
      </c>
      <c r="B5734" s="180" t="s">
        <v>360</v>
      </c>
      <c r="C5734" s="180"/>
      <c r="D5734" s="180"/>
      <c r="E5734" s="180">
        <v>0</v>
      </c>
      <c r="F5734" s="180">
        <v>0</v>
      </c>
      <c r="G5734" s="180"/>
      <c r="H5734" s="180">
        <v>0</v>
      </c>
    </row>
    <row r="5735" spans="1:8" x14ac:dyDescent="0.2">
      <c r="A5735" s="180" t="s">
        <v>125</v>
      </c>
      <c r="B5735" s="180" t="s">
        <v>379</v>
      </c>
      <c r="C5735" s="180"/>
      <c r="D5735" s="180"/>
      <c r="E5735" s="180"/>
      <c r="F5735" s="180"/>
      <c r="G5735" s="180"/>
      <c r="H5735" s="180"/>
    </row>
    <row r="5736" spans="1:8" x14ac:dyDescent="0.2">
      <c r="A5736" s="180" t="s">
        <v>125</v>
      </c>
      <c r="B5736" s="180" t="s">
        <v>362</v>
      </c>
      <c r="C5736" s="180">
        <v>283993</v>
      </c>
      <c r="D5736" s="180"/>
      <c r="E5736" s="180"/>
      <c r="F5736" s="180"/>
      <c r="G5736" s="180"/>
      <c r="H5736" s="180"/>
    </row>
    <row r="5737" spans="1:8" x14ac:dyDescent="0.2">
      <c r="A5737" s="180" t="s">
        <v>125</v>
      </c>
      <c r="B5737" s="180" t="s">
        <v>365</v>
      </c>
      <c r="C5737" s="180">
        <v>7801993</v>
      </c>
      <c r="D5737" s="180">
        <v>182356</v>
      </c>
      <c r="E5737" s="180">
        <v>268762</v>
      </c>
      <c r="F5737" s="180">
        <v>0</v>
      </c>
      <c r="G5737" s="180">
        <v>0</v>
      </c>
      <c r="H5737" s="180">
        <v>0</v>
      </c>
    </row>
    <row r="5738" spans="1:8" x14ac:dyDescent="0.2">
      <c r="A5738" s="180" t="s">
        <v>125</v>
      </c>
      <c r="B5738" s="180" t="s">
        <v>447</v>
      </c>
      <c r="C5738" s="180">
        <v>0</v>
      </c>
      <c r="D5738" s="180">
        <v>515</v>
      </c>
      <c r="E5738" s="180">
        <v>0</v>
      </c>
      <c r="F5738" s="180">
        <v>0</v>
      </c>
      <c r="G5738" s="180">
        <v>0</v>
      </c>
      <c r="H5738" s="180">
        <v>0</v>
      </c>
    </row>
    <row r="5739" spans="1:8" x14ac:dyDescent="0.2">
      <c r="A5739" s="180" t="s">
        <v>125</v>
      </c>
      <c r="B5739" s="180" t="s">
        <v>366</v>
      </c>
      <c r="C5739" s="180">
        <v>7801993</v>
      </c>
      <c r="D5739" s="180">
        <v>182871</v>
      </c>
      <c r="E5739" s="180">
        <v>268762</v>
      </c>
      <c r="F5739" s="180">
        <v>0</v>
      </c>
      <c r="G5739" s="180">
        <v>0</v>
      </c>
      <c r="H5739" s="180">
        <v>0</v>
      </c>
    </row>
    <row r="5740" spans="1:8" x14ac:dyDescent="0.2">
      <c r="A5740" s="180" t="s">
        <v>125</v>
      </c>
      <c r="B5740" s="180" t="s">
        <v>367</v>
      </c>
      <c r="C5740" s="180">
        <v>2682051.0200000014</v>
      </c>
      <c r="D5740" s="180">
        <v>85720.949999999953</v>
      </c>
      <c r="E5740" s="180">
        <v>531287.66</v>
      </c>
      <c r="F5740" s="180">
        <v>0</v>
      </c>
      <c r="G5740" s="180">
        <v>0</v>
      </c>
      <c r="H5740" s="180">
        <v>0</v>
      </c>
    </row>
    <row r="5741" spans="1:8" x14ac:dyDescent="0.2">
      <c r="A5741" s="180" t="s">
        <v>125</v>
      </c>
      <c r="B5741" s="180" t="s">
        <v>368</v>
      </c>
      <c r="C5741" s="180">
        <v>10484044.02</v>
      </c>
      <c r="D5741" s="180">
        <v>268591.94999999995</v>
      </c>
      <c r="E5741" s="180">
        <v>800049.66</v>
      </c>
      <c r="F5741" s="180">
        <v>0</v>
      </c>
      <c r="G5741" s="180">
        <v>0</v>
      </c>
      <c r="H5741" s="180">
        <v>0</v>
      </c>
    </row>
    <row r="5742" spans="1:8" x14ac:dyDescent="0.2">
      <c r="A5742" s="180" t="s">
        <v>126</v>
      </c>
      <c r="B5742" s="180" t="s">
        <v>333</v>
      </c>
      <c r="C5742" s="180">
        <v>1194398</v>
      </c>
      <c r="D5742" s="180"/>
      <c r="E5742" s="180">
        <v>311547</v>
      </c>
      <c r="F5742" s="180">
        <v>0</v>
      </c>
      <c r="G5742" s="180">
        <v>0</v>
      </c>
      <c r="H5742" s="180">
        <v>0</v>
      </c>
    </row>
    <row r="5743" spans="1:8" x14ac:dyDescent="0.2">
      <c r="A5743" s="180" t="s">
        <v>126</v>
      </c>
      <c r="B5743" s="180" t="s">
        <v>334</v>
      </c>
      <c r="C5743" s="180">
        <v>147409</v>
      </c>
      <c r="D5743" s="180"/>
      <c r="E5743" s="180">
        <v>38453</v>
      </c>
      <c r="F5743" s="180">
        <v>0</v>
      </c>
      <c r="G5743" s="180">
        <v>0</v>
      </c>
      <c r="H5743" s="180">
        <v>0</v>
      </c>
    </row>
    <row r="5744" spans="1:8" x14ac:dyDescent="0.2">
      <c r="A5744" s="180" t="s">
        <v>126</v>
      </c>
      <c r="B5744" s="180" t="s">
        <v>335</v>
      </c>
      <c r="C5744" s="180">
        <v>157716</v>
      </c>
      <c r="D5744" s="180"/>
      <c r="E5744" s="180"/>
      <c r="F5744" s="180"/>
      <c r="G5744" s="180"/>
      <c r="H5744" s="180"/>
    </row>
    <row r="5745" spans="1:8" x14ac:dyDescent="0.2">
      <c r="A5745" s="180" t="s">
        <v>126</v>
      </c>
      <c r="B5745" s="180" t="s">
        <v>336</v>
      </c>
      <c r="C5745" s="180">
        <v>1938000</v>
      </c>
      <c r="D5745" s="180">
        <v>0</v>
      </c>
      <c r="E5745" s="180"/>
      <c r="F5745" s="180"/>
      <c r="G5745" s="180"/>
      <c r="H5745" s="180"/>
    </row>
    <row r="5746" spans="1:8" x14ac:dyDescent="0.2">
      <c r="A5746" s="180" t="s">
        <v>126</v>
      </c>
      <c r="B5746" s="180" t="s">
        <v>337</v>
      </c>
      <c r="C5746" s="180">
        <v>16000</v>
      </c>
      <c r="D5746" s="180">
        <v>250</v>
      </c>
      <c r="E5746" s="180">
        <v>0</v>
      </c>
      <c r="F5746" s="180">
        <v>0</v>
      </c>
      <c r="G5746" s="180">
        <v>0</v>
      </c>
      <c r="H5746" s="180">
        <v>0</v>
      </c>
    </row>
    <row r="5747" spans="1:8" x14ac:dyDescent="0.2">
      <c r="A5747" s="180" t="s">
        <v>126</v>
      </c>
      <c r="B5747" s="180" t="s">
        <v>338</v>
      </c>
      <c r="C5747" s="180"/>
      <c r="D5747" s="180"/>
      <c r="E5747" s="180"/>
      <c r="F5747" s="180"/>
      <c r="G5747" s="180"/>
      <c r="H5747" s="180"/>
    </row>
    <row r="5748" spans="1:8" x14ac:dyDescent="0.2">
      <c r="A5748" s="180" t="s">
        <v>126</v>
      </c>
      <c r="B5748" s="180" t="s">
        <v>339</v>
      </c>
      <c r="C5748" s="180">
        <v>0</v>
      </c>
      <c r="D5748" s="180">
        <v>121000</v>
      </c>
      <c r="E5748" s="180"/>
      <c r="F5748" s="180"/>
      <c r="G5748" s="180"/>
      <c r="H5748" s="180"/>
    </row>
    <row r="5749" spans="1:8" x14ac:dyDescent="0.2">
      <c r="A5749" s="180" t="s">
        <v>126</v>
      </c>
      <c r="B5749" s="180" t="s">
        <v>340</v>
      </c>
      <c r="C5749" s="180">
        <v>60000</v>
      </c>
      <c r="D5749" s="180">
        <v>0</v>
      </c>
      <c r="E5749" s="180">
        <v>165</v>
      </c>
      <c r="F5749" s="180">
        <v>0</v>
      </c>
      <c r="G5749" s="180">
        <v>0</v>
      </c>
      <c r="H5749" s="180">
        <v>0</v>
      </c>
    </row>
    <row r="5750" spans="1:8" x14ac:dyDescent="0.2">
      <c r="A5750" s="180" t="s">
        <v>126</v>
      </c>
      <c r="B5750" s="180" t="s">
        <v>341</v>
      </c>
      <c r="C5750" s="180">
        <v>0</v>
      </c>
      <c r="D5750" s="180">
        <v>0</v>
      </c>
      <c r="E5750" s="180">
        <v>0</v>
      </c>
      <c r="F5750" s="180">
        <v>0</v>
      </c>
      <c r="G5750" s="180">
        <v>0</v>
      </c>
      <c r="H5750" s="180">
        <v>0</v>
      </c>
    </row>
    <row r="5751" spans="1:8" x14ac:dyDescent="0.2">
      <c r="A5751" s="180" t="s">
        <v>126</v>
      </c>
      <c r="B5751" s="180" t="s">
        <v>342</v>
      </c>
      <c r="C5751" s="180">
        <v>1546752</v>
      </c>
      <c r="D5751" s="180"/>
      <c r="E5751" s="180"/>
      <c r="F5751" s="180"/>
      <c r="G5751" s="180"/>
      <c r="H5751" s="180"/>
    </row>
    <row r="5752" spans="1:8" x14ac:dyDescent="0.2">
      <c r="A5752" s="180" t="s">
        <v>126</v>
      </c>
      <c r="B5752" s="180" t="s">
        <v>343</v>
      </c>
      <c r="C5752" s="180">
        <v>4460</v>
      </c>
      <c r="D5752" s="180"/>
      <c r="E5752" s="180"/>
      <c r="F5752" s="180"/>
      <c r="G5752" s="180"/>
      <c r="H5752" s="180"/>
    </row>
    <row r="5753" spans="1:8" x14ac:dyDescent="0.2">
      <c r="A5753" s="180" t="s">
        <v>126</v>
      </c>
      <c r="B5753" s="180" t="s">
        <v>344</v>
      </c>
      <c r="C5753" s="180">
        <v>20000</v>
      </c>
      <c r="D5753" s="180"/>
      <c r="E5753" s="180">
        <v>0</v>
      </c>
      <c r="F5753" s="180">
        <v>0</v>
      </c>
      <c r="G5753" s="180">
        <v>0</v>
      </c>
      <c r="H5753" s="180">
        <v>0</v>
      </c>
    </row>
    <row r="5754" spans="1:8" x14ac:dyDescent="0.2">
      <c r="A5754" s="180" t="s">
        <v>126</v>
      </c>
      <c r="B5754" s="180" t="s">
        <v>475</v>
      </c>
      <c r="C5754" s="180">
        <v>27545</v>
      </c>
      <c r="D5754" s="180"/>
      <c r="E5754" s="180">
        <v>7183</v>
      </c>
      <c r="F5754" s="180">
        <v>0</v>
      </c>
      <c r="G5754" s="180">
        <v>0</v>
      </c>
      <c r="H5754" s="180">
        <v>0</v>
      </c>
    </row>
    <row r="5755" spans="1:8" x14ac:dyDescent="0.2">
      <c r="A5755" s="180" t="s">
        <v>126</v>
      </c>
      <c r="B5755" s="180" t="s">
        <v>332</v>
      </c>
      <c r="C5755" s="180">
        <v>48119</v>
      </c>
      <c r="D5755" s="180"/>
      <c r="E5755" s="180"/>
      <c r="F5755" s="180"/>
      <c r="G5755" s="180"/>
      <c r="H5755" s="180"/>
    </row>
    <row r="5756" spans="1:8" x14ac:dyDescent="0.2">
      <c r="A5756" s="180" t="s">
        <v>126</v>
      </c>
      <c r="B5756" s="180" t="s">
        <v>407</v>
      </c>
      <c r="C5756" s="180">
        <v>101000</v>
      </c>
      <c r="D5756" s="180"/>
      <c r="E5756" s="180">
        <v>0</v>
      </c>
      <c r="F5756" s="180">
        <v>0</v>
      </c>
      <c r="G5756" s="180">
        <v>0</v>
      </c>
      <c r="H5756" s="180">
        <v>0</v>
      </c>
    </row>
    <row r="5757" spans="1:8" x14ac:dyDescent="0.2">
      <c r="A5757" s="180" t="s">
        <v>126</v>
      </c>
      <c r="B5757" s="180" t="s">
        <v>345</v>
      </c>
      <c r="C5757" s="180">
        <v>5261399</v>
      </c>
      <c r="D5757" s="180">
        <v>121250</v>
      </c>
      <c r="E5757" s="180">
        <v>357348</v>
      </c>
      <c r="F5757" s="180">
        <v>0</v>
      </c>
      <c r="G5757" s="180">
        <v>0</v>
      </c>
      <c r="H5757" s="180">
        <v>0</v>
      </c>
    </row>
    <row r="5758" spans="1:8" x14ac:dyDescent="0.2">
      <c r="A5758" s="180" t="s">
        <v>126</v>
      </c>
      <c r="B5758" s="180" t="s">
        <v>346</v>
      </c>
      <c r="C5758" s="180">
        <v>0</v>
      </c>
      <c r="D5758" s="180"/>
      <c r="E5758" s="180"/>
      <c r="F5758" s="180"/>
      <c r="G5758" s="180"/>
      <c r="H5758" s="180"/>
    </row>
    <row r="5759" spans="1:8" x14ac:dyDescent="0.2">
      <c r="A5759" s="180" t="s">
        <v>126</v>
      </c>
      <c r="B5759" s="180" t="s">
        <v>446</v>
      </c>
      <c r="C5759" s="180">
        <v>0</v>
      </c>
      <c r="D5759" s="180">
        <v>0</v>
      </c>
      <c r="E5759" s="180">
        <v>0</v>
      </c>
      <c r="F5759" s="180">
        <v>0</v>
      </c>
      <c r="G5759" s="180">
        <v>0</v>
      </c>
      <c r="H5759" s="180">
        <v>0</v>
      </c>
    </row>
    <row r="5760" spans="1:8" x14ac:dyDescent="0.2">
      <c r="A5760" s="180" t="s">
        <v>126</v>
      </c>
      <c r="B5760" s="180" t="s">
        <v>347</v>
      </c>
      <c r="C5760" s="180">
        <v>0</v>
      </c>
      <c r="D5760" s="180">
        <v>0</v>
      </c>
      <c r="E5760" s="180"/>
      <c r="F5760" s="180">
        <v>0</v>
      </c>
      <c r="G5760" s="180">
        <v>0</v>
      </c>
      <c r="H5760" s="180">
        <v>0</v>
      </c>
    </row>
    <row r="5761" spans="1:8" x14ac:dyDescent="0.2">
      <c r="A5761" s="180" t="s">
        <v>126</v>
      </c>
      <c r="B5761" s="180" t="s">
        <v>348</v>
      </c>
      <c r="C5761" s="180">
        <v>5261399</v>
      </c>
      <c r="D5761" s="180">
        <v>121250</v>
      </c>
      <c r="E5761" s="180">
        <v>357348</v>
      </c>
      <c r="F5761" s="180">
        <v>0</v>
      </c>
      <c r="G5761" s="180">
        <v>0</v>
      </c>
      <c r="H5761" s="180">
        <v>0</v>
      </c>
    </row>
    <row r="5762" spans="1:8" x14ac:dyDescent="0.2">
      <c r="A5762" s="180" t="s">
        <v>126</v>
      </c>
      <c r="B5762" s="180" t="s">
        <v>349</v>
      </c>
      <c r="C5762" s="180">
        <v>2219811.7400000002</v>
      </c>
      <c r="D5762" s="180">
        <v>38214.679999999993</v>
      </c>
      <c r="E5762" s="180">
        <v>659999.25</v>
      </c>
      <c r="F5762" s="180">
        <v>0</v>
      </c>
      <c r="G5762" s="180">
        <v>0</v>
      </c>
      <c r="H5762" s="180">
        <v>0</v>
      </c>
    </row>
    <row r="5763" spans="1:8" x14ac:dyDescent="0.2">
      <c r="A5763" s="180" t="s">
        <v>126</v>
      </c>
      <c r="B5763" s="180" t="s">
        <v>350</v>
      </c>
      <c r="C5763" s="180">
        <v>7481210.7400000002</v>
      </c>
      <c r="D5763" s="180">
        <v>159464.68</v>
      </c>
      <c r="E5763" s="180">
        <v>1017347.25</v>
      </c>
      <c r="F5763" s="180">
        <v>0</v>
      </c>
      <c r="G5763" s="180">
        <v>0</v>
      </c>
      <c r="H5763" s="180">
        <v>0</v>
      </c>
    </row>
    <row r="5764" spans="1:8" x14ac:dyDescent="0.2">
      <c r="A5764" s="180" t="s">
        <v>126</v>
      </c>
      <c r="B5764" s="180" t="s">
        <v>376</v>
      </c>
      <c r="C5764" s="180"/>
      <c r="D5764" s="180"/>
      <c r="E5764" s="180"/>
      <c r="F5764" s="180"/>
      <c r="G5764" s="180"/>
      <c r="H5764" s="180"/>
    </row>
    <row r="5765" spans="1:8" x14ac:dyDescent="0.2">
      <c r="A5765" s="180" t="s">
        <v>126</v>
      </c>
      <c r="B5765" s="180" t="s">
        <v>377</v>
      </c>
      <c r="C5765" s="180">
        <v>3789900</v>
      </c>
      <c r="D5765" s="180">
        <v>128750</v>
      </c>
      <c r="E5765" s="180">
        <v>89000</v>
      </c>
      <c r="F5765" s="180">
        <v>0</v>
      </c>
      <c r="G5765" s="180">
        <v>0</v>
      </c>
      <c r="H5765" s="180">
        <v>0</v>
      </c>
    </row>
    <row r="5766" spans="1:8" x14ac:dyDescent="0.2">
      <c r="A5766" s="180" t="s">
        <v>126</v>
      </c>
      <c r="B5766" s="180" t="s">
        <v>352</v>
      </c>
      <c r="C5766" s="180">
        <v>81700</v>
      </c>
      <c r="D5766" s="180">
        <v>0</v>
      </c>
      <c r="E5766" s="180">
        <v>0</v>
      </c>
      <c r="F5766" s="180">
        <v>0</v>
      </c>
      <c r="G5766" s="180">
        <v>0</v>
      </c>
      <c r="H5766" s="180">
        <v>0</v>
      </c>
    </row>
    <row r="5767" spans="1:8" x14ac:dyDescent="0.2">
      <c r="A5767" s="180" t="s">
        <v>126</v>
      </c>
      <c r="B5767" s="180" t="s">
        <v>353</v>
      </c>
      <c r="C5767" s="180">
        <v>100900</v>
      </c>
      <c r="D5767" s="180">
        <v>0</v>
      </c>
      <c r="E5767" s="180">
        <v>0</v>
      </c>
      <c r="F5767" s="180">
        <v>0</v>
      </c>
      <c r="G5767" s="180">
        <v>0</v>
      </c>
      <c r="H5767" s="180">
        <v>0</v>
      </c>
    </row>
    <row r="5768" spans="1:8" x14ac:dyDescent="0.2">
      <c r="A5768" s="180" t="s">
        <v>126</v>
      </c>
      <c r="B5768" s="180" t="s">
        <v>354</v>
      </c>
      <c r="C5768" s="180">
        <v>165200</v>
      </c>
      <c r="D5768" s="180">
        <v>0</v>
      </c>
      <c r="E5768" s="180">
        <v>0</v>
      </c>
      <c r="F5768" s="180">
        <v>0</v>
      </c>
      <c r="G5768" s="180">
        <v>0</v>
      </c>
      <c r="H5768" s="180">
        <v>0</v>
      </c>
    </row>
    <row r="5769" spans="1:8" x14ac:dyDescent="0.2">
      <c r="A5769" s="180" t="s">
        <v>126</v>
      </c>
      <c r="B5769" s="180" t="s">
        <v>408</v>
      </c>
      <c r="C5769" s="180">
        <v>325700</v>
      </c>
      <c r="D5769" s="180">
        <v>0</v>
      </c>
      <c r="E5769" s="180">
        <v>0</v>
      </c>
      <c r="F5769" s="180">
        <v>0</v>
      </c>
      <c r="G5769" s="180">
        <v>0</v>
      </c>
      <c r="H5769" s="180">
        <v>0</v>
      </c>
    </row>
    <row r="5770" spans="1:8" x14ac:dyDescent="0.2">
      <c r="A5770" s="180" t="s">
        <v>126</v>
      </c>
      <c r="B5770" s="180" t="s">
        <v>423</v>
      </c>
      <c r="C5770" s="180">
        <v>111000</v>
      </c>
      <c r="D5770" s="180">
        <v>0</v>
      </c>
      <c r="E5770" s="180">
        <v>0</v>
      </c>
      <c r="F5770" s="180">
        <v>0</v>
      </c>
      <c r="G5770" s="180">
        <v>0</v>
      </c>
      <c r="H5770" s="180">
        <v>0</v>
      </c>
    </row>
    <row r="5771" spans="1:8" x14ac:dyDescent="0.2">
      <c r="A5771" s="180" t="s">
        <v>126</v>
      </c>
      <c r="B5771" s="180" t="s">
        <v>355</v>
      </c>
      <c r="C5771" s="180">
        <v>437600</v>
      </c>
      <c r="D5771" s="180">
        <v>0</v>
      </c>
      <c r="E5771" s="180">
        <v>86000</v>
      </c>
      <c r="F5771" s="180">
        <v>0</v>
      </c>
      <c r="G5771" s="180">
        <v>0</v>
      </c>
      <c r="H5771" s="180">
        <v>0</v>
      </c>
    </row>
    <row r="5772" spans="1:8" x14ac:dyDescent="0.2">
      <c r="A5772" s="180" t="s">
        <v>126</v>
      </c>
      <c r="B5772" s="180" t="s">
        <v>356</v>
      </c>
      <c r="C5772" s="180">
        <v>263000</v>
      </c>
      <c r="D5772" s="180">
        <v>0</v>
      </c>
      <c r="E5772" s="180">
        <v>16500</v>
      </c>
      <c r="F5772" s="180">
        <v>0</v>
      </c>
      <c r="G5772" s="180"/>
      <c r="H5772" s="180">
        <v>0</v>
      </c>
    </row>
    <row r="5773" spans="1:8" x14ac:dyDescent="0.2">
      <c r="A5773" s="180" t="s">
        <v>126</v>
      </c>
      <c r="B5773" s="180" t="s">
        <v>409</v>
      </c>
      <c r="C5773" s="180"/>
      <c r="D5773" s="180"/>
      <c r="E5773" s="180"/>
      <c r="F5773" s="180"/>
      <c r="G5773" s="180"/>
      <c r="H5773" s="180">
        <v>0</v>
      </c>
    </row>
    <row r="5774" spans="1:8" x14ac:dyDescent="0.2">
      <c r="A5774" s="180" t="s">
        <v>126</v>
      </c>
      <c r="B5774" s="180" t="s">
        <v>378</v>
      </c>
      <c r="C5774" s="180">
        <v>0</v>
      </c>
      <c r="D5774" s="180"/>
      <c r="E5774" s="180">
        <v>0</v>
      </c>
      <c r="F5774" s="180">
        <v>0</v>
      </c>
      <c r="G5774" s="180">
        <v>0</v>
      </c>
      <c r="H5774" s="180">
        <v>0</v>
      </c>
    </row>
    <row r="5775" spans="1:8" x14ac:dyDescent="0.2">
      <c r="A5775" s="180" t="s">
        <v>126</v>
      </c>
      <c r="B5775" s="180" t="s">
        <v>360</v>
      </c>
      <c r="C5775" s="180"/>
      <c r="D5775" s="180"/>
      <c r="E5775" s="180">
        <v>0</v>
      </c>
      <c r="F5775" s="180">
        <v>0</v>
      </c>
      <c r="G5775" s="180"/>
      <c r="H5775" s="180">
        <v>0</v>
      </c>
    </row>
    <row r="5776" spans="1:8" x14ac:dyDescent="0.2">
      <c r="A5776" s="180" t="s">
        <v>126</v>
      </c>
      <c r="B5776" s="180" t="s">
        <v>379</v>
      </c>
      <c r="C5776" s="180"/>
      <c r="D5776" s="180"/>
      <c r="E5776" s="180"/>
      <c r="F5776" s="180"/>
      <c r="G5776" s="180"/>
      <c r="H5776" s="180"/>
    </row>
    <row r="5777" spans="1:8" x14ac:dyDescent="0.2">
      <c r="A5777" s="180" t="s">
        <v>126</v>
      </c>
      <c r="B5777" s="180" t="s">
        <v>362</v>
      </c>
      <c r="C5777" s="180">
        <v>146693</v>
      </c>
      <c r="D5777" s="180"/>
      <c r="E5777" s="180"/>
      <c r="F5777" s="180"/>
      <c r="G5777" s="180"/>
      <c r="H5777" s="180"/>
    </row>
    <row r="5778" spans="1:8" x14ac:dyDescent="0.2">
      <c r="A5778" s="180" t="s">
        <v>126</v>
      </c>
      <c r="B5778" s="180" t="s">
        <v>365</v>
      </c>
      <c r="C5778" s="180">
        <v>5421693</v>
      </c>
      <c r="D5778" s="180">
        <v>128750</v>
      </c>
      <c r="E5778" s="180">
        <v>191500</v>
      </c>
      <c r="F5778" s="180">
        <v>0</v>
      </c>
      <c r="G5778" s="180">
        <v>0</v>
      </c>
      <c r="H5778" s="180">
        <v>0</v>
      </c>
    </row>
    <row r="5779" spans="1:8" x14ac:dyDescent="0.2">
      <c r="A5779" s="180" t="s">
        <v>126</v>
      </c>
      <c r="B5779" s="180" t="s">
        <v>447</v>
      </c>
      <c r="C5779" s="180">
        <v>0</v>
      </c>
      <c r="D5779" s="180">
        <v>0</v>
      </c>
      <c r="E5779" s="180">
        <v>0</v>
      </c>
      <c r="F5779" s="180">
        <v>0</v>
      </c>
      <c r="G5779" s="180">
        <v>0</v>
      </c>
      <c r="H5779" s="180">
        <v>0</v>
      </c>
    </row>
    <row r="5780" spans="1:8" x14ac:dyDescent="0.2">
      <c r="A5780" s="180" t="s">
        <v>126</v>
      </c>
      <c r="B5780" s="180" t="s">
        <v>366</v>
      </c>
      <c r="C5780" s="180">
        <v>5421693</v>
      </c>
      <c r="D5780" s="180">
        <v>128750</v>
      </c>
      <c r="E5780" s="180">
        <v>191500</v>
      </c>
      <c r="F5780" s="180">
        <v>0</v>
      </c>
      <c r="G5780" s="180">
        <v>0</v>
      </c>
      <c r="H5780" s="180">
        <v>0</v>
      </c>
    </row>
    <row r="5781" spans="1:8" x14ac:dyDescent="0.2">
      <c r="A5781" s="180" t="s">
        <v>126</v>
      </c>
      <c r="B5781" s="180" t="s">
        <v>367</v>
      </c>
      <c r="C5781" s="180">
        <v>2059517.74</v>
      </c>
      <c r="D5781" s="180">
        <v>30714.679999999993</v>
      </c>
      <c r="E5781" s="180">
        <v>825847.25</v>
      </c>
      <c r="F5781" s="180">
        <v>0</v>
      </c>
      <c r="G5781" s="180">
        <v>0</v>
      </c>
      <c r="H5781" s="180">
        <v>0</v>
      </c>
    </row>
    <row r="5782" spans="1:8" x14ac:dyDescent="0.2">
      <c r="A5782" s="180" t="s">
        <v>126</v>
      </c>
      <c r="B5782" s="180" t="s">
        <v>368</v>
      </c>
      <c r="C5782" s="180">
        <v>7481210.7400000002</v>
      </c>
      <c r="D5782" s="180">
        <v>159464.68</v>
      </c>
      <c r="E5782" s="180">
        <v>1017347.25</v>
      </c>
      <c r="F5782" s="180">
        <v>0</v>
      </c>
      <c r="G5782" s="180">
        <v>0</v>
      </c>
      <c r="H5782" s="180">
        <v>0</v>
      </c>
    </row>
    <row r="5783" spans="1:8" x14ac:dyDescent="0.2">
      <c r="A5783" s="180" t="s">
        <v>127</v>
      </c>
      <c r="B5783" s="180" t="s">
        <v>333</v>
      </c>
      <c r="C5783" s="180">
        <v>6271585</v>
      </c>
      <c r="D5783" s="180"/>
      <c r="E5783" s="180">
        <v>1468488</v>
      </c>
      <c r="F5783" s="180">
        <v>0</v>
      </c>
      <c r="G5783" s="180">
        <v>0</v>
      </c>
      <c r="H5783" s="180">
        <v>0</v>
      </c>
    </row>
    <row r="5784" spans="1:8" x14ac:dyDescent="0.2">
      <c r="A5784" s="180" t="s">
        <v>127</v>
      </c>
      <c r="B5784" s="180" t="s">
        <v>334</v>
      </c>
      <c r="C5784" s="180">
        <v>125369</v>
      </c>
      <c r="D5784" s="180"/>
      <c r="E5784" s="180">
        <v>29801</v>
      </c>
      <c r="F5784" s="180">
        <v>0</v>
      </c>
      <c r="G5784" s="180">
        <v>0</v>
      </c>
      <c r="H5784" s="180">
        <v>0</v>
      </c>
    </row>
    <row r="5785" spans="1:8" x14ac:dyDescent="0.2">
      <c r="A5785" s="180" t="s">
        <v>127</v>
      </c>
      <c r="B5785" s="180" t="s">
        <v>335</v>
      </c>
      <c r="C5785" s="180">
        <v>102103</v>
      </c>
      <c r="D5785" s="180"/>
      <c r="E5785" s="180"/>
      <c r="F5785" s="180"/>
      <c r="G5785" s="180"/>
      <c r="H5785" s="180"/>
    </row>
    <row r="5786" spans="1:8" x14ac:dyDescent="0.2">
      <c r="A5786" s="180" t="s">
        <v>127</v>
      </c>
      <c r="B5786" s="180" t="s">
        <v>336</v>
      </c>
      <c r="C5786" s="180">
        <v>787351</v>
      </c>
      <c r="D5786" s="180">
        <v>0</v>
      </c>
      <c r="E5786" s="180"/>
      <c r="F5786" s="180"/>
      <c r="G5786" s="180"/>
      <c r="H5786" s="180"/>
    </row>
    <row r="5787" spans="1:8" x14ac:dyDescent="0.2">
      <c r="A5787" s="180" t="s">
        <v>127</v>
      </c>
      <c r="B5787" s="180" t="s">
        <v>337</v>
      </c>
      <c r="C5787" s="180">
        <v>23242</v>
      </c>
      <c r="D5787" s="180">
        <v>742</v>
      </c>
      <c r="E5787" s="180">
        <v>13</v>
      </c>
      <c r="F5787" s="180">
        <v>0</v>
      </c>
      <c r="G5787" s="180">
        <v>0</v>
      </c>
      <c r="H5787" s="180">
        <v>0</v>
      </c>
    </row>
    <row r="5788" spans="1:8" x14ac:dyDescent="0.2">
      <c r="A5788" s="180" t="s">
        <v>127</v>
      </c>
      <c r="B5788" s="180" t="s">
        <v>338</v>
      </c>
      <c r="C5788" s="180"/>
      <c r="D5788" s="180"/>
      <c r="E5788" s="180"/>
      <c r="F5788" s="180"/>
      <c r="G5788" s="180"/>
      <c r="H5788" s="180"/>
    </row>
    <row r="5789" spans="1:8" x14ac:dyDescent="0.2">
      <c r="A5789" s="180" t="s">
        <v>127</v>
      </c>
      <c r="B5789" s="180" t="s">
        <v>339</v>
      </c>
      <c r="C5789" s="180">
        <v>10625</v>
      </c>
      <c r="D5789" s="180">
        <v>374116</v>
      </c>
      <c r="E5789" s="180"/>
      <c r="F5789" s="180"/>
      <c r="G5789" s="180"/>
      <c r="H5789" s="180"/>
    </row>
    <row r="5790" spans="1:8" x14ac:dyDescent="0.2">
      <c r="A5790" s="180" t="s">
        <v>127</v>
      </c>
      <c r="B5790" s="180" t="s">
        <v>340</v>
      </c>
      <c r="C5790" s="180">
        <v>213766</v>
      </c>
      <c r="D5790" s="180">
        <v>53952</v>
      </c>
      <c r="E5790" s="180">
        <v>18583</v>
      </c>
      <c r="F5790" s="180">
        <v>0</v>
      </c>
      <c r="G5790" s="180">
        <v>0</v>
      </c>
      <c r="H5790" s="180">
        <v>0</v>
      </c>
    </row>
    <row r="5791" spans="1:8" x14ac:dyDescent="0.2">
      <c r="A5791" s="180" t="s">
        <v>127</v>
      </c>
      <c r="B5791" s="180" t="s">
        <v>341</v>
      </c>
      <c r="C5791" s="180">
        <v>0</v>
      </c>
      <c r="D5791" s="180">
        <v>0</v>
      </c>
      <c r="E5791" s="180">
        <v>0</v>
      </c>
      <c r="F5791" s="180">
        <v>0</v>
      </c>
      <c r="G5791" s="180">
        <v>0</v>
      </c>
      <c r="H5791" s="180">
        <v>0</v>
      </c>
    </row>
    <row r="5792" spans="1:8" x14ac:dyDescent="0.2">
      <c r="A5792" s="180" t="s">
        <v>127</v>
      </c>
      <c r="B5792" s="180" t="s">
        <v>342</v>
      </c>
      <c r="C5792" s="180">
        <v>10948537</v>
      </c>
      <c r="D5792" s="180"/>
      <c r="E5792" s="180"/>
      <c r="F5792" s="180"/>
      <c r="G5792" s="180"/>
      <c r="H5792" s="180"/>
    </row>
    <row r="5793" spans="1:8" x14ac:dyDescent="0.2">
      <c r="A5793" s="180" t="s">
        <v>127</v>
      </c>
      <c r="B5793" s="180" t="s">
        <v>343</v>
      </c>
      <c r="C5793" s="180">
        <v>0</v>
      </c>
      <c r="D5793" s="180"/>
      <c r="E5793" s="180"/>
      <c r="F5793" s="180"/>
      <c r="G5793" s="180"/>
      <c r="H5793" s="180"/>
    </row>
    <row r="5794" spans="1:8" x14ac:dyDescent="0.2">
      <c r="A5794" s="180" t="s">
        <v>127</v>
      </c>
      <c r="B5794" s="180" t="s">
        <v>344</v>
      </c>
      <c r="C5794" s="180">
        <v>51956</v>
      </c>
      <c r="D5794" s="180"/>
      <c r="E5794" s="180">
        <v>402</v>
      </c>
      <c r="F5794" s="180">
        <v>0</v>
      </c>
      <c r="G5794" s="180">
        <v>0</v>
      </c>
      <c r="H5794" s="180">
        <v>0</v>
      </c>
    </row>
    <row r="5795" spans="1:8" x14ac:dyDescent="0.2">
      <c r="A5795" s="180" t="s">
        <v>127</v>
      </c>
      <c r="B5795" s="180" t="s">
        <v>475</v>
      </c>
      <c r="C5795" s="180">
        <v>187329</v>
      </c>
      <c r="D5795" s="180"/>
      <c r="E5795" s="180">
        <v>44531</v>
      </c>
      <c r="F5795" s="180">
        <v>0</v>
      </c>
      <c r="G5795" s="180">
        <v>0</v>
      </c>
      <c r="H5795" s="180">
        <v>0</v>
      </c>
    </row>
    <row r="5796" spans="1:8" x14ac:dyDescent="0.2">
      <c r="A5796" s="180" t="s">
        <v>127</v>
      </c>
      <c r="B5796" s="180" t="s">
        <v>332</v>
      </c>
      <c r="C5796" s="180">
        <v>193635</v>
      </c>
      <c r="D5796" s="180"/>
      <c r="E5796" s="180"/>
      <c r="F5796" s="180"/>
      <c r="G5796" s="180"/>
      <c r="H5796" s="180"/>
    </row>
    <row r="5797" spans="1:8" x14ac:dyDescent="0.2">
      <c r="A5797" s="180" t="s">
        <v>127</v>
      </c>
      <c r="B5797" s="180" t="s">
        <v>407</v>
      </c>
      <c r="C5797" s="180">
        <v>393788</v>
      </c>
      <c r="D5797" s="180"/>
      <c r="E5797" s="180">
        <v>0</v>
      </c>
      <c r="F5797" s="180">
        <v>0</v>
      </c>
      <c r="G5797" s="180">
        <v>0</v>
      </c>
      <c r="H5797" s="180">
        <v>0</v>
      </c>
    </row>
    <row r="5798" spans="1:8" x14ac:dyDescent="0.2">
      <c r="A5798" s="180" t="s">
        <v>127</v>
      </c>
      <c r="B5798" s="180" t="s">
        <v>345</v>
      </c>
      <c r="C5798" s="180">
        <v>19309286</v>
      </c>
      <c r="D5798" s="180">
        <v>428810</v>
      </c>
      <c r="E5798" s="180">
        <v>1561818</v>
      </c>
      <c r="F5798" s="180">
        <v>0</v>
      </c>
      <c r="G5798" s="180">
        <v>0</v>
      </c>
      <c r="H5798" s="180">
        <v>0</v>
      </c>
    </row>
    <row r="5799" spans="1:8" x14ac:dyDescent="0.2">
      <c r="A5799" s="180" t="s">
        <v>127</v>
      </c>
      <c r="B5799" s="180" t="s">
        <v>346</v>
      </c>
      <c r="C5799" s="180">
        <v>0</v>
      </c>
      <c r="D5799" s="180"/>
      <c r="E5799" s="180"/>
      <c r="F5799" s="180"/>
      <c r="G5799" s="180"/>
      <c r="H5799" s="180"/>
    </row>
    <row r="5800" spans="1:8" x14ac:dyDescent="0.2">
      <c r="A5800" s="180" t="s">
        <v>127</v>
      </c>
      <c r="B5800" s="180" t="s">
        <v>446</v>
      </c>
      <c r="C5800" s="180">
        <v>2696</v>
      </c>
      <c r="D5800" s="180">
        <v>0</v>
      </c>
      <c r="E5800" s="180">
        <v>0</v>
      </c>
      <c r="F5800" s="180">
        <v>0</v>
      </c>
      <c r="G5800" s="180">
        <v>0</v>
      </c>
      <c r="H5800" s="180">
        <v>0</v>
      </c>
    </row>
    <row r="5801" spans="1:8" x14ac:dyDescent="0.2">
      <c r="A5801" s="180" t="s">
        <v>127</v>
      </c>
      <c r="B5801" s="180" t="s">
        <v>347</v>
      </c>
      <c r="C5801" s="180">
        <v>90241</v>
      </c>
      <c r="D5801" s="180">
        <v>0</v>
      </c>
      <c r="E5801" s="180"/>
      <c r="F5801" s="180">
        <v>0</v>
      </c>
      <c r="G5801" s="180">
        <v>0</v>
      </c>
      <c r="H5801" s="180">
        <v>0</v>
      </c>
    </row>
    <row r="5802" spans="1:8" x14ac:dyDescent="0.2">
      <c r="A5802" s="180" t="s">
        <v>127</v>
      </c>
      <c r="B5802" s="180" t="s">
        <v>348</v>
      </c>
      <c r="C5802" s="180">
        <v>19402223</v>
      </c>
      <c r="D5802" s="180">
        <v>428810</v>
      </c>
      <c r="E5802" s="180">
        <v>1561818</v>
      </c>
      <c r="F5802" s="180">
        <v>0</v>
      </c>
      <c r="G5802" s="180">
        <v>0</v>
      </c>
      <c r="H5802" s="180">
        <v>0</v>
      </c>
    </row>
    <row r="5803" spans="1:8" x14ac:dyDescent="0.2">
      <c r="A5803" s="180" t="s">
        <v>127</v>
      </c>
      <c r="B5803" s="180" t="s">
        <v>349</v>
      </c>
      <c r="C5803" s="180">
        <v>2648817.2099999972</v>
      </c>
      <c r="D5803" s="180">
        <v>336500.64000000013</v>
      </c>
      <c r="E5803" s="180">
        <v>1888352.51</v>
      </c>
      <c r="F5803" s="180">
        <v>0</v>
      </c>
      <c r="G5803" s="180">
        <v>0</v>
      </c>
      <c r="H5803" s="180">
        <v>0</v>
      </c>
    </row>
    <row r="5804" spans="1:8" x14ac:dyDescent="0.2">
      <c r="A5804" s="180" t="s">
        <v>127</v>
      </c>
      <c r="B5804" s="180" t="s">
        <v>350</v>
      </c>
      <c r="C5804" s="180">
        <v>22051040.209999997</v>
      </c>
      <c r="D5804" s="180">
        <v>765310.64000000013</v>
      </c>
      <c r="E5804" s="180">
        <v>3450170.51</v>
      </c>
      <c r="F5804" s="180">
        <v>0</v>
      </c>
      <c r="G5804" s="180">
        <v>0</v>
      </c>
      <c r="H5804" s="180">
        <v>0</v>
      </c>
    </row>
    <row r="5805" spans="1:8" x14ac:dyDescent="0.2">
      <c r="A5805" s="180" t="s">
        <v>127</v>
      </c>
      <c r="B5805" s="180" t="s">
        <v>376</v>
      </c>
      <c r="C5805" s="180"/>
      <c r="D5805" s="180"/>
      <c r="E5805" s="180"/>
      <c r="F5805" s="180"/>
      <c r="G5805" s="180"/>
      <c r="H5805" s="180"/>
    </row>
    <row r="5806" spans="1:8" x14ac:dyDescent="0.2">
      <c r="A5806" s="180" t="s">
        <v>127</v>
      </c>
      <c r="B5806" s="180" t="s">
        <v>377</v>
      </c>
      <c r="C5806" s="180">
        <v>13299530</v>
      </c>
      <c r="D5806" s="180">
        <v>526083</v>
      </c>
      <c r="E5806" s="180">
        <v>655393</v>
      </c>
      <c r="F5806" s="180">
        <v>0</v>
      </c>
      <c r="G5806" s="180">
        <v>0</v>
      </c>
      <c r="H5806" s="180">
        <v>0</v>
      </c>
    </row>
    <row r="5807" spans="1:8" x14ac:dyDescent="0.2">
      <c r="A5807" s="180" t="s">
        <v>127</v>
      </c>
      <c r="B5807" s="180" t="s">
        <v>352</v>
      </c>
      <c r="C5807" s="180">
        <v>1009854</v>
      </c>
      <c r="D5807" s="180">
        <v>0</v>
      </c>
      <c r="E5807" s="180">
        <v>0</v>
      </c>
      <c r="F5807" s="180">
        <v>0</v>
      </c>
      <c r="G5807" s="180">
        <v>0</v>
      </c>
      <c r="H5807" s="180">
        <v>0</v>
      </c>
    </row>
    <row r="5808" spans="1:8" x14ac:dyDescent="0.2">
      <c r="A5808" s="180" t="s">
        <v>127</v>
      </c>
      <c r="B5808" s="180" t="s">
        <v>353</v>
      </c>
      <c r="C5808" s="180">
        <v>1285764</v>
      </c>
      <c r="D5808" s="180">
        <v>0</v>
      </c>
      <c r="E5808" s="180">
        <v>0</v>
      </c>
      <c r="F5808" s="180">
        <v>0</v>
      </c>
      <c r="G5808" s="180">
        <v>0</v>
      </c>
      <c r="H5808" s="180">
        <v>0</v>
      </c>
    </row>
    <row r="5809" spans="1:8" x14ac:dyDescent="0.2">
      <c r="A5809" s="180" t="s">
        <v>127</v>
      </c>
      <c r="B5809" s="180" t="s">
        <v>354</v>
      </c>
      <c r="C5809" s="180">
        <v>537987</v>
      </c>
      <c r="D5809" s="180">
        <v>0</v>
      </c>
      <c r="E5809" s="180">
        <v>0</v>
      </c>
      <c r="F5809" s="180">
        <v>0</v>
      </c>
      <c r="G5809" s="180">
        <v>0</v>
      </c>
      <c r="H5809" s="180">
        <v>0</v>
      </c>
    </row>
    <row r="5810" spans="1:8" x14ac:dyDescent="0.2">
      <c r="A5810" s="180" t="s">
        <v>127</v>
      </c>
      <c r="B5810" s="180" t="s">
        <v>408</v>
      </c>
      <c r="C5810" s="180">
        <v>1486820</v>
      </c>
      <c r="D5810" s="180">
        <v>0</v>
      </c>
      <c r="E5810" s="180">
        <v>0</v>
      </c>
      <c r="F5810" s="180">
        <v>0</v>
      </c>
      <c r="G5810" s="180">
        <v>0</v>
      </c>
      <c r="H5810" s="180">
        <v>0</v>
      </c>
    </row>
    <row r="5811" spans="1:8" x14ac:dyDescent="0.2">
      <c r="A5811" s="180" t="s">
        <v>127</v>
      </c>
      <c r="B5811" s="180" t="s">
        <v>423</v>
      </c>
      <c r="C5811" s="180">
        <v>887742</v>
      </c>
      <c r="D5811" s="180">
        <v>0</v>
      </c>
      <c r="E5811" s="180">
        <v>134095</v>
      </c>
      <c r="F5811" s="180">
        <v>0</v>
      </c>
      <c r="G5811" s="180">
        <v>0</v>
      </c>
      <c r="H5811" s="180">
        <v>0</v>
      </c>
    </row>
    <row r="5812" spans="1:8" x14ac:dyDescent="0.2">
      <c r="A5812" s="180" t="s">
        <v>127</v>
      </c>
      <c r="B5812" s="180" t="s">
        <v>355</v>
      </c>
      <c r="C5812" s="180">
        <v>1958614</v>
      </c>
      <c r="D5812" s="180">
        <v>2623</v>
      </c>
      <c r="E5812" s="180">
        <v>332385</v>
      </c>
      <c r="F5812" s="180">
        <v>0</v>
      </c>
      <c r="G5812" s="180">
        <v>0</v>
      </c>
      <c r="H5812" s="180">
        <v>0</v>
      </c>
    </row>
    <row r="5813" spans="1:8" x14ac:dyDescent="0.2">
      <c r="A5813" s="180" t="s">
        <v>127</v>
      </c>
      <c r="B5813" s="180" t="s">
        <v>356</v>
      </c>
      <c r="C5813" s="180">
        <v>758025</v>
      </c>
      <c r="D5813" s="180">
        <v>0</v>
      </c>
      <c r="E5813" s="180">
        <v>55748</v>
      </c>
      <c r="F5813" s="180">
        <v>0</v>
      </c>
      <c r="G5813" s="180"/>
      <c r="H5813" s="180">
        <v>0</v>
      </c>
    </row>
    <row r="5814" spans="1:8" x14ac:dyDescent="0.2">
      <c r="A5814" s="180" t="s">
        <v>127</v>
      </c>
      <c r="B5814" s="180" t="s">
        <v>409</v>
      </c>
      <c r="C5814" s="180"/>
      <c r="D5814" s="180"/>
      <c r="E5814" s="180"/>
      <c r="F5814" s="180"/>
      <c r="G5814" s="180"/>
      <c r="H5814" s="180">
        <v>0</v>
      </c>
    </row>
    <row r="5815" spans="1:8" x14ac:dyDescent="0.2">
      <c r="A5815" s="180" t="s">
        <v>127</v>
      </c>
      <c r="B5815" s="180" t="s">
        <v>378</v>
      </c>
      <c r="C5815" s="180">
        <v>0</v>
      </c>
      <c r="D5815" s="180"/>
      <c r="E5815" s="180">
        <v>0</v>
      </c>
      <c r="F5815" s="180">
        <v>0</v>
      </c>
      <c r="G5815" s="180">
        <v>0</v>
      </c>
      <c r="H5815" s="180">
        <v>0</v>
      </c>
    </row>
    <row r="5816" spans="1:8" x14ac:dyDescent="0.2">
      <c r="A5816" s="180" t="s">
        <v>127</v>
      </c>
      <c r="B5816" s="180" t="s">
        <v>360</v>
      </c>
      <c r="C5816" s="180"/>
      <c r="D5816" s="180"/>
      <c r="E5816" s="180">
        <v>0</v>
      </c>
      <c r="F5816" s="180">
        <v>0</v>
      </c>
      <c r="G5816" s="180"/>
      <c r="H5816" s="180">
        <v>0</v>
      </c>
    </row>
    <row r="5817" spans="1:8" x14ac:dyDescent="0.2">
      <c r="A5817" s="180" t="s">
        <v>127</v>
      </c>
      <c r="B5817" s="180" t="s">
        <v>379</v>
      </c>
      <c r="C5817" s="180"/>
      <c r="D5817" s="180"/>
      <c r="E5817" s="180"/>
      <c r="F5817" s="180"/>
      <c r="G5817" s="180"/>
      <c r="H5817" s="180"/>
    </row>
    <row r="5818" spans="1:8" x14ac:dyDescent="0.2">
      <c r="A5818" s="180" t="s">
        <v>127</v>
      </c>
      <c r="B5818" s="180" t="s">
        <v>362</v>
      </c>
      <c r="C5818" s="180">
        <v>766243</v>
      </c>
      <c r="D5818" s="180"/>
      <c r="E5818" s="180"/>
      <c r="F5818" s="180"/>
      <c r="G5818" s="180"/>
      <c r="H5818" s="180"/>
    </row>
    <row r="5819" spans="1:8" x14ac:dyDescent="0.2">
      <c r="A5819" s="180" t="s">
        <v>127</v>
      </c>
      <c r="B5819" s="180" t="s">
        <v>365</v>
      </c>
      <c r="C5819" s="180">
        <v>21990579</v>
      </c>
      <c r="D5819" s="180">
        <v>528706</v>
      </c>
      <c r="E5819" s="180">
        <v>1177621</v>
      </c>
      <c r="F5819" s="180">
        <v>0</v>
      </c>
      <c r="G5819" s="180">
        <v>0</v>
      </c>
      <c r="H5819" s="180">
        <v>0</v>
      </c>
    </row>
    <row r="5820" spans="1:8" x14ac:dyDescent="0.2">
      <c r="A5820" s="180" t="s">
        <v>127</v>
      </c>
      <c r="B5820" s="180" t="s">
        <v>447</v>
      </c>
      <c r="C5820" s="180">
        <v>0</v>
      </c>
      <c r="D5820" s="180">
        <v>0</v>
      </c>
      <c r="E5820" s="180">
        <v>0</v>
      </c>
      <c r="F5820" s="180">
        <v>0</v>
      </c>
      <c r="G5820" s="180">
        <v>0</v>
      </c>
      <c r="H5820" s="180">
        <v>0</v>
      </c>
    </row>
    <row r="5821" spans="1:8" x14ac:dyDescent="0.2">
      <c r="A5821" s="180" t="s">
        <v>127</v>
      </c>
      <c r="B5821" s="180" t="s">
        <v>366</v>
      </c>
      <c r="C5821" s="180">
        <v>21990579</v>
      </c>
      <c r="D5821" s="180">
        <v>528706</v>
      </c>
      <c r="E5821" s="180">
        <v>1177621</v>
      </c>
      <c r="F5821" s="180">
        <v>0</v>
      </c>
      <c r="G5821" s="180">
        <v>0</v>
      </c>
      <c r="H5821" s="180">
        <v>0</v>
      </c>
    </row>
    <row r="5822" spans="1:8" x14ac:dyDescent="0.2">
      <c r="A5822" s="180" t="s">
        <v>127</v>
      </c>
      <c r="B5822" s="180" t="s">
        <v>367</v>
      </c>
      <c r="C5822" s="180">
        <v>60461.209999997169</v>
      </c>
      <c r="D5822" s="180">
        <v>236604.64000000013</v>
      </c>
      <c r="E5822" s="180">
        <v>2272549.5099999998</v>
      </c>
      <c r="F5822" s="180">
        <v>0</v>
      </c>
      <c r="G5822" s="180">
        <v>0</v>
      </c>
      <c r="H5822" s="180">
        <v>0</v>
      </c>
    </row>
    <row r="5823" spans="1:8" x14ac:dyDescent="0.2">
      <c r="A5823" s="180" t="s">
        <v>127</v>
      </c>
      <c r="B5823" s="180" t="s">
        <v>368</v>
      </c>
      <c r="C5823" s="180">
        <v>22051040.209999997</v>
      </c>
      <c r="D5823" s="180">
        <v>765310.64000000013</v>
      </c>
      <c r="E5823" s="180">
        <v>3450170.51</v>
      </c>
      <c r="F5823" s="180">
        <v>0</v>
      </c>
      <c r="G5823" s="180">
        <v>0</v>
      </c>
      <c r="H5823" s="180">
        <v>0</v>
      </c>
    </row>
    <row r="5824" spans="1:8" x14ac:dyDescent="0.2">
      <c r="A5824" s="180" t="s">
        <v>128</v>
      </c>
      <c r="B5824" s="180" t="s">
        <v>333</v>
      </c>
      <c r="C5824" s="180">
        <v>2824934</v>
      </c>
      <c r="D5824" s="180"/>
      <c r="E5824" s="180">
        <v>193006</v>
      </c>
      <c r="F5824" s="180">
        <v>0</v>
      </c>
      <c r="G5824" s="180">
        <v>0</v>
      </c>
      <c r="H5824" s="180">
        <v>0</v>
      </c>
    </row>
    <row r="5825" spans="1:8" x14ac:dyDescent="0.2">
      <c r="A5825" s="180" t="s">
        <v>128</v>
      </c>
      <c r="B5825" s="180" t="s">
        <v>334</v>
      </c>
      <c r="C5825" s="180">
        <v>102372</v>
      </c>
      <c r="D5825" s="180"/>
      <c r="E5825" s="180">
        <v>6994</v>
      </c>
      <c r="F5825" s="180">
        <v>0</v>
      </c>
      <c r="G5825" s="180">
        <v>0</v>
      </c>
      <c r="H5825" s="180">
        <v>0</v>
      </c>
    </row>
    <row r="5826" spans="1:8" x14ac:dyDescent="0.2">
      <c r="A5826" s="180" t="s">
        <v>128</v>
      </c>
      <c r="B5826" s="180" t="s">
        <v>335</v>
      </c>
      <c r="C5826" s="180">
        <v>233217</v>
      </c>
      <c r="D5826" s="180"/>
      <c r="E5826" s="180"/>
      <c r="F5826" s="180"/>
      <c r="G5826" s="180"/>
      <c r="H5826" s="180"/>
    </row>
    <row r="5827" spans="1:8" x14ac:dyDescent="0.2">
      <c r="A5827" s="180" t="s">
        <v>128</v>
      </c>
      <c r="B5827" s="180" t="s">
        <v>336</v>
      </c>
      <c r="C5827" s="180">
        <v>265500</v>
      </c>
      <c r="D5827" s="180"/>
      <c r="E5827" s="180"/>
      <c r="F5827" s="180"/>
      <c r="G5827" s="180"/>
      <c r="H5827" s="180"/>
    </row>
    <row r="5828" spans="1:8" x14ac:dyDescent="0.2">
      <c r="A5828" s="180" t="s">
        <v>128</v>
      </c>
      <c r="B5828" s="180" t="s">
        <v>337</v>
      </c>
      <c r="C5828" s="180">
        <v>4000</v>
      </c>
      <c r="D5828" s="180">
        <v>45</v>
      </c>
      <c r="E5828" s="180">
        <v>2000</v>
      </c>
      <c r="F5828" s="180"/>
      <c r="G5828" s="180"/>
      <c r="H5828" s="180"/>
    </row>
    <row r="5829" spans="1:8" x14ac:dyDescent="0.2">
      <c r="A5829" s="180" t="s">
        <v>128</v>
      </c>
      <c r="B5829" s="180" t="s">
        <v>338</v>
      </c>
      <c r="C5829" s="180"/>
      <c r="D5829" s="180"/>
      <c r="E5829" s="180"/>
      <c r="F5829" s="180"/>
      <c r="G5829" s="180"/>
      <c r="H5829" s="180"/>
    </row>
    <row r="5830" spans="1:8" x14ac:dyDescent="0.2">
      <c r="A5830" s="180" t="s">
        <v>128</v>
      </c>
      <c r="B5830" s="180" t="s">
        <v>339</v>
      </c>
      <c r="C5830" s="180"/>
      <c r="D5830" s="180">
        <v>176000</v>
      </c>
      <c r="E5830" s="180"/>
      <c r="F5830" s="180"/>
      <c r="G5830" s="180"/>
      <c r="H5830" s="180"/>
    </row>
    <row r="5831" spans="1:8" x14ac:dyDescent="0.2">
      <c r="A5831" s="180" t="s">
        <v>128</v>
      </c>
      <c r="B5831" s="180" t="s">
        <v>340</v>
      </c>
      <c r="C5831" s="180">
        <v>47500</v>
      </c>
      <c r="D5831" s="180">
        <v>51250</v>
      </c>
      <c r="E5831" s="180">
        <v>4500</v>
      </c>
      <c r="F5831" s="180"/>
      <c r="G5831" s="180"/>
      <c r="H5831" s="180"/>
    </row>
    <row r="5832" spans="1:8" x14ac:dyDescent="0.2">
      <c r="A5832" s="180" t="s">
        <v>128</v>
      </c>
      <c r="B5832" s="180" t="s">
        <v>341</v>
      </c>
      <c r="C5832" s="180"/>
      <c r="D5832" s="180"/>
      <c r="E5832" s="180"/>
      <c r="F5832" s="180"/>
      <c r="G5832" s="180"/>
      <c r="H5832" s="180"/>
    </row>
    <row r="5833" spans="1:8" x14ac:dyDescent="0.2">
      <c r="A5833" s="180" t="s">
        <v>128</v>
      </c>
      <c r="B5833" s="180" t="s">
        <v>342</v>
      </c>
      <c r="C5833" s="180">
        <v>3006169</v>
      </c>
      <c r="D5833" s="180"/>
      <c r="E5833" s="180"/>
      <c r="F5833" s="180"/>
      <c r="G5833" s="180"/>
      <c r="H5833" s="180"/>
    </row>
    <row r="5834" spans="1:8" x14ac:dyDescent="0.2">
      <c r="A5834" s="180" t="s">
        <v>128</v>
      </c>
      <c r="B5834" s="180" t="s">
        <v>343</v>
      </c>
      <c r="C5834" s="180">
        <v>8726</v>
      </c>
      <c r="D5834" s="180"/>
      <c r="E5834" s="180"/>
      <c r="F5834" s="180"/>
      <c r="G5834" s="180"/>
      <c r="H5834" s="180"/>
    </row>
    <row r="5835" spans="1:8" x14ac:dyDescent="0.2">
      <c r="A5835" s="180" t="s">
        <v>128</v>
      </c>
      <c r="B5835" s="180" t="s">
        <v>344</v>
      </c>
      <c r="C5835" s="180">
        <v>142100</v>
      </c>
      <c r="D5835" s="180"/>
      <c r="E5835" s="180"/>
      <c r="F5835" s="180"/>
      <c r="G5835" s="180"/>
      <c r="H5835" s="180"/>
    </row>
    <row r="5836" spans="1:8" x14ac:dyDescent="0.2">
      <c r="A5836" s="180" t="s">
        <v>128</v>
      </c>
      <c r="B5836" s="180" t="s">
        <v>475</v>
      </c>
      <c r="C5836" s="180">
        <v>15661</v>
      </c>
      <c r="D5836" s="180"/>
      <c r="E5836" s="180">
        <v>1070</v>
      </c>
      <c r="F5836" s="180">
        <v>0</v>
      </c>
      <c r="G5836" s="180">
        <v>0</v>
      </c>
      <c r="H5836" s="180">
        <v>0</v>
      </c>
    </row>
    <row r="5837" spans="1:8" x14ac:dyDescent="0.2">
      <c r="A5837" s="180" t="s">
        <v>128</v>
      </c>
      <c r="B5837" s="180" t="s">
        <v>332</v>
      </c>
      <c r="C5837" s="180">
        <v>94000</v>
      </c>
      <c r="D5837" s="180"/>
      <c r="E5837" s="180"/>
      <c r="F5837" s="180"/>
      <c r="G5837" s="180"/>
      <c r="H5837" s="180"/>
    </row>
    <row r="5838" spans="1:8" x14ac:dyDescent="0.2">
      <c r="A5838" s="180" t="s">
        <v>128</v>
      </c>
      <c r="B5838" s="180" t="s">
        <v>407</v>
      </c>
      <c r="C5838" s="180">
        <v>85500</v>
      </c>
      <c r="D5838" s="180"/>
      <c r="E5838" s="180"/>
      <c r="F5838" s="180"/>
      <c r="G5838" s="180"/>
      <c r="H5838" s="180"/>
    </row>
    <row r="5839" spans="1:8" x14ac:dyDescent="0.2">
      <c r="A5839" s="180" t="s">
        <v>128</v>
      </c>
      <c r="B5839" s="180" t="s">
        <v>345</v>
      </c>
      <c r="C5839" s="180">
        <v>6829679</v>
      </c>
      <c r="D5839" s="180">
        <v>227295</v>
      </c>
      <c r="E5839" s="180">
        <v>207570</v>
      </c>
      <c r="F5839" s="180">
        <v>0</v>
      </c>
      <c r="G5839" s="180">
        <v>0</v>
      </c>
      <c r="H5839" s="180">
        <v>0</v>
      </c>
    </row>
    <row r="5840" spans="1:8" x14ac:dyDescent="0.2">
      <c r="A5840" s="180" t="s">
        <v>128</v>
      </c>
      <c r="B5840" s="180" t="s">
        <v>346</v>
      </c>
      <c r="C5840" s="180"/>
      <c r="D5840" s="180"/>
      <c r="E5840" s="180"/>
      <c r="F5840" s="180"/>
      <c r="G5840" s="180"/>
      <c r="H5840" s="180"/>
    </row>
    <row r="5841" spans="1:8" x14ac:dyDescent="0.2">
      <c r="A5841" s="180" t="s">
        <v>128</v>
      </c>
      <c r="B5841" s="180" t="s">
        <v>446</v>
      </c>
      <c r="C5841" s="180"/>
      <c r="D5841" s="180"/>
      <c r="E5841" s="180"/>
      <c r="F5841" s="180"/>
      <c r="G5841" s="180"/>
      <c r="H5841" s="180"/>
    </row>
    <row r="5842" spans="1:8" x14ac:dyDescent="0.2">
      <c r="A5842" s="180" t="s">
        <v>128</v>
      </c>
      <c r="B5842" s="180" t="s">
        <v>347</v>
      </c>
      <c r="C5842" s="180"/>
      <c r="D5842" s="180"/>
      <c r="E5842" s="180"/>
      <c r="F5842" s="180"/>
      <c r="G5842" s="180"/>
      <c r="H5842" s="180"/>
    </row>
    <row r="5843" spans="1:8" x14ac:dyDescent="0.2">
      <c r="A5843" s="180" t="s">
        <v>128</v>
      </c>
      <c r="B5843" s="180" t="s">
        <v>348</v>
      </c>
      <c r="C5843" s="180">
        <v>6829679</v>
      </c>
      <c r="D5843" s="180">
        <v>227295</v>
      </c>
      <c r="E5843" s="180">
        <v>207570</v>
      </c>
      <c r="F5843" s="180">
        <v>0</v>
      </c>
      <c r="G5843" s="180">
        <v>0</v>
      </c>
      <c r="H5843" s="180">
        <v>0</v>
      </c>
    </row>
    <row r="5844" spans="1:8" x14ac:dyDescent="0.2">
      <c r="A5844" s="180" t="s">
        <v>128</v>
      </c>
      <c r="B5844" s="180" t="s">
        <v>349</v>
      </c>
      <c r="C5844" s="180">
        <v>755534.95999999903</v>
      </c>
      <c r="D5844" s="180">
        <v>177094.87</v>
      </c>
      <c r="E5844" s="180">
        <v>429455.75</v>
      </c>
      <c r="F5844" s="180">
        <v>0</v>
      </c>
      <c r="G5844" s="180">
        <v>0</v>
      </c>
      <c r="H5844" s="180">
        <v>0</v>
      </c>
    </row>
    <row r="5845" spans="1:8" x14ac:dyDescent="0.2">
      <c r="A5845" s="180" t="s">
        <v>128</v>
      </c>
      <c r="B5845" s="180" t="s">
        <v>350</v>
      </c>
      <c r="C5845" s="180">
        <v>7585213.959999999</v>
      </c>
      <c r="D5845" s="180">
        <v>404389.87</v>
      </c>
      <c r="E5845" s="180">
        <v>637025.75</v>
      </c>
      <c r="F5845" s="180">
        <v>0</v>
      </c>
      <c r="G5845" s="180">
        <v>0</v>
      </c>
      <c r="H5845" s="180">
        <v>0</v>
      </c>
    </row>
    <row r="5846" spans="1:8" x14ac:dyDescent="0.2">
      <c r="A5846" s="180" t="s">
        <v>128</v>
      </c>
      <c r="B5846" s="180" t="s">
        <v>376</v>
      </c>
      <c r="C5846" s="180"/>
      <c r="D5846" s="180"/>
      <c r="E5846" s="180"/>
      <c r="F5846" s="180"/>
      <c r="G5846" s="180"/>
      <c r="H5846" s="180"/>
    </row>
    <row r="5847" spans="1:8" x14ac:dyDescent="0.2">
      <c r="A5847" s="180" t="s">
        <v>128</v>
      </c>
      <c r="B5847" s="180" t="s">
        <v>377</v>
      </c>
      <c r="C5847" s="180">
        <v>4465850</v>
      </c>
      <c r="D5847" s="180">
        <v>230000</v>
      </c>
      <c r="E5847" s="180">
        <v>65000</v>
      </c>
      <c r="F5847" s="180"/>
      <c r="G5847" s="180"/>
      <c r="H5847" s="180"/>
    </row>
    <row r="5848" spans="1:8" x14ac:dyDescent="0.2">
      <c r="A5848" s="180" t="s">
        <v>128</v>
      </c>
      <c r="B5848" s="180" t="s">
        <v>352</v>
      </c>
      <c r="C5848" s="180">
        <v>108500</v>
      </c>
      <c r="D5848" s="180"/>
      <c r="E5848" s="180">
        <v>15150</v>
      </c>
      <c r="F5848" s="180"/>
      <c r="G5848" s="180"/>
      <c r="H5848" s="180"/>
    </row>
    <row r="5849" spans="1:8" x14ac:dyDescent="0.2">
      <c r="A5849" s="180" t="s">
        <v>128</v>
      </c>
      <c r="B5849" s="180" t="s">
        <v>353</v>
      </c>
      <c r="C5849" s="180">
        <v>388500</v>
      </c>
      <c r="D5849" s="180"/>
      <c r="E5849" s="180"/>
      <c r="F5849" s="180"/>
      <c r="G5849" s="180"/>
      <c r="H5849" s="180"/>
    </row>
    <row r="5850" spans="1:8" x14ac:dyDescent="0.2">
      <c r="A5850" s="180" t="s">
        <v>128</v>
      </c>
      <c r="B5850" s="180" t="s">
        <v>354</v>
      </c>
      <c r="C5850" s="180">
        <v>206600</v>
      </c>
      <c r="D5850" s="180"/>
      <c r="E5850" s="180">
        <v>41200</v>
      </c>
      <c r="F5850" s="180"/>
      <c r="G5850" s="180"/>
      <c r="H5850" s="180"/>
    </row>
    <row r="5851" spans="1:8" x14ac:dyDescent="0.2">
      <c r="A5851" s="180" t="s">
        <v>128</v>
      </c>
      <c r="B5851" s="180" t="s">
        <v>408</v>
      </c>
      <c r="C5851" s="180">
        <v>380500</v>
      </c>
      <c r="D5851" s="180"/>
      <c r="E5851" s="180"/>
      <c r="F5851" s="180"/>
      <c r="G5851" s="180"/>
      <c r="H5851" s="180"/>
    </row>
    <row r="5852" spans="1:8" x14ac:dyDescent="0.2">
      <c r="A5852" s="180" t="s">
        <v>128</v>
      </c>
      <c r="B5852" s="180" t="s">
        <v>423</v>
      </c>
      <c r="C5852" s="180">
        <v>85250</v>
      </c>
      <c r="D5852" s="180"/>
      <c r="E5852" s="180"/>
      <c r="F5852" s="180"/>
      <c r="G5852" s="180"/>
      <c r="H5852" s="180"/>
    </row>
    <row r="5853" spans="1:8" x14ac:dyDescent="0.2">
      <c r="A5853" s="180" t="s">
        <v>128</v>
      </c>
      <c r="B5853" s="180" t="s">
        <v>355</v>
      </c>
      <c r="C5853" s="180">
        <v>536500</v>
      </c>
      <c r="D5853" s="180"/>
      <c r="E5853" s="180">
        <v>58300</v>
      </c>
      <c r="F5853" s="180"/>
      <c r="G5853" s="180"/>
      <c r="H5853" s="180"/>
    </row>
    <row r="5854" spans="1:8" x14ac:dyDescent="0.2">
      <c r="A5854" s="180" t="s">
        <v>128</v>
      </c>
      <c r="B5854" s="180" t="s">
        <v>356</v>
      </c>
      <c r="C5854" s="180">
        <v>396750</v>
      </c>
      <c r="D5854" s="180"/>
      <c r="E5854" s="180">
        <v>22250</v>
      </c>
      <c r="F5854" s="180"/>
      <c r="G5854" s="180"/>
      <c r="H5854" s="180"/>
    </row>
    <row r="5855" spans="1:8" x14ac:dyDescent="0.2">
      <c r="A5855" s="180" t="s">
        <v>128</v>
      </c>
      <c r="B5855" s="180" t="s">
        <v>409</v>
      </c>
      <c r="C5855" s="180"/>
      <c r="D5855" s="180"/>
      <c r="E5855" s="180"/>
      <c r="F5855" s="180"/>
      <c r="G5855" s="180"/>
      <c r="H5855" s="180"/>
    </row>
    <row r="5856" spans="1:8" x14ac:dyDescent="0.2">
      <c r="A5856" s="180" t="s">
        <v>128</v>
      </c>
      <c r="B5856" s="180" t="s">
        <v>378</v>
      </c>
      <c r="C5856" s="180"/>
      <c r="D5856" s="180"/>
      <c r="E5856" s="180">
        <v>650</v>
      </c>
      <c r="F5856" s="180"/>
      <c r="G5856" s="180"/>
      <c r="H5856" s="180"/>
    </row>
    <row r="5857" spans="1:8" x14ac:dyDescent="0.2">
      <c r="A5857" s="180" t="s">
        <v>128</v>
      </c>
      <c r="B5857" s="180" t="s">
        <v>360</v>
      </c>
      <c r="C5857" s="180"/>
      <c r="D5857" s="180"/>
      <c r="E5857" s="180"/>
      <c r="F5857" s="180"/>
      <c r="G5857" s="180"/>
      <c r="H5857" s="180"/>
    </row>
    <row r="5858" spans="1:8" x14ac:dyDescent="0.2">
      <c r="A5858" s="180" t="s">
        <v>128</v>
      </c>
      <c r="B5858" s="180" t="s">
        <v>379</v>
      </c>
      <c r="C5858" s="180"/>
      <c r="D5858" s="180"/>
      <c r="E5858" s="180"/>
      <c r="F5858" s="180"/>
      <c r="G5858" s="180"/>
      <c r="H5858" s="180"/>
    </row>
    <row r="5859" spans="1:8" x14ac:dyDescent="0.2">
      <c r="A5859" s="180" t="s">
        <v>128</v>
      </c>
      <c r="B5859" s="180" t="s">
        <v>362</v>
      </c>
      <c r="C5859" s="180">
        <v>248354</v>
      </c>
      <c r="D5859" s="180"/>
      <c r="E5859" s="180"/>
      <c r="F5859" s="180"/>
      <c r="G5859" s="180"/>
      <c r="H5859" s="180"/>
    </row>
    <row r="5860" spans="1:8" x14ac:dyDescent="0.2">
      <c r="A5860" s="180" t="s">
        <v>128</v>
      </c>
      <c r="B5860" s="180" t="s">
        <v>365</v>
      </c>
      <c r="C5860" s="180">
        <v>6816804</v>
      </c>
      <c r="D5860" s="180">
        <v>230000</v>
      </c>
      <c r="E5860" s="180">
        <v>202550</v>
      </c>
      <c r="F5860" s="180">
        <v>0</v>
      </c>
      <c r="G5860" s="180">
        <v>0</v>
      </c>
      <c r="H5860" s="180">
        <v>0</v>
      </c>
    </row>
    <row r="5861" spans="1:8" x14ac:dyDescent="0.2">
      <c r="A5861" s="180" t="s">
        <v>128</v>
      </c>
      <c r="B5861" s="180" t="s">
        <v>447</v>
      </c>
      <c r="C5861" s="180"/>
      <c r="D5861" s="180"/>
      <c r="E5861" s="180"/>
      <c r="F5861" s="180"/>
      <c r="G5861" s="180"/>
      <c r="H5861" s="180"/>
    </row>
    <row r="5862" spans="1:8" x14ac:dyDescent="0.2">
      <c r="A5862" s="180" t="s">
        <v>128</v>
      </c>
      <c r="B5862" s="180" t="s">
        <v>366</v>
      </c>
      <c r="C5862" s="180">
        <v>6816804</v>
      </c>
      <c r="D5862" s="180">
        <v>230000</v>
      </c>
      <c r="E5862" s="180">
        <v>202550</v>
      </c>
      <c r="F5862" s="180">
        <v>0</v>
      </c>
      <c r="G5862" s="180">
        <v>0</v>
      </c>
      <c r="H5862" s="180">
        <v>0</v>
      </c>
    </row>
    <row r="5863" spans="1:8" x14ac:dyDescent="0.2">
      <c r="A5863" s="180" t="s">
        <v>128</v>
      </c>
      <c r="B5863" s="180" t="s">
        <v>367</v>
      </c>
      <c r="C5863" s="180">
        <v>768409.95999999903</v>
      </c>
      <c r="D5863" s="180">
        <v>174389.87</v>
      </c>
      <c r="E5863" s="180">
        <v>434475.75</v>
      </c>
      <c r="F5863" s="180">
        <v>0</v>
      </c>
      <c r="G5863" s="180">
        <v>0</v>
      </c>
      <c r="H5863" s="180">
        <v>0</v>
      </c>
    </row>
    <row r="5864" spans="1:8" x14ac:dyDescent="0.2">
      <c r="A5864" s="180" t="s">
        <v>128</v>
      </c>
      <c r="B5864" s="180" t="s">
        <v>368</v>
      </c>
      <c r="C5864" s="180">
        <v>7585213.959999999</v>
      </c>
      <c r="D5864" s="180">
        <v>404389.87</v>
      </c>
      <c r="E5864" s="180">
        <v>637025.75</v>
      </c>
      <c r="F5864" s="180">
        <v>0</v>
      </c>
      <c r="G5864" s="180">
        <v>0</v>
      </c>
      <c r="H5864" s="180">
        <v>0</v>
      </c>
    </row>
    <row r="5865" spans="1:8" x14ac:dyDescent="0.2">
      <c r="A5865" s="180" t="s">
        <v>129</v>
      </c>
      <c r="B5865" s="180" t="s">
        <v>333</v>
      </c>
      <c r="C5865" s="180">
        <v>2247458</v>
      </c>
      <c r="D5865" s="180"/>
      <c r="E5865" s="180">
        <v>321354</v>
      </c>
      <c r="F5865" s="180">
        <v>0</v>
      </c>
      <c r="G5865" s="180">
        <v>0</v>
      </c>
      <c r="H5865" s="180">
        <v>0</v>
      </c>
    </row>
    <row r="5866" spans="1:8" x14ac:dyDescent="0.2">
      <c r="A5866" s="180" t="s">
        <v>129</v>
      </c>
      <c r="B5866" s="180" t="s">
        <v>334</v>
      </c>
      <c r="C5866" s="180">
        <v>25479</v>
      </c>
      <c r="D5866" s="180"/>
      <c r="E5866" s="180">
        <v>3646</v>
      </c>
      <c r="F5866" s="180">
        <v>0</v>
      </c>
      <c r="G5866" s="180">
        <v>0</v>
      </c>
      <c r="H5866" s="180">
        <v>0</v>
      </c>
    </row>
    <row r="5867" spans="1:8" x14ac:dyDescent="0.2">
      <c r="A5867" s="180" t="s">
        <v>129</v>
      </c>
      <c r="B5867" s="180" t="s">
        <v>335</v>
      </c>
      <c r="C5867" s="180">
        <v>222001</v>
      </c>
      <c r="D5867" s="180"/>
      <c r="E5867" s="180"/>
      <c r="F5867" s="180"/>
      <c r="G5867" s="180"/>
      <c r="H5867" s="180"/>
    </row>
    <row r="5868" spans="1:8" x14ac:dyDescent="0.2">
      <c r="A5868" s="180" t="s">
        <v>129</v>
      </c>
      <c r="B5868" s="180" t="s">
        <v>336</v>
      </c>
      <c r="C5868" s="180">
        <v>432272</v>
      </c>
      <c r="D5868" s="180"/>
      <c r="E5868" s="180"/>
      <c r="F5868" s="180"/>
      <c r="G5868" s="180"/>
      <c r="H5868" s="180"/>
    </row>
    <row r="5869" spans="1:8" x14ac:dyDescent="0.2">
      <c r="A5869" s="180" t="s">
        <v>129</v>
      </c>
      <c r="B5869" s="180" t="s">
        <v>337</v>
      </c>
      <c r="C5869" s="180">
        <v>10000</v>
      </c>
      <c r="D5869" s="180">
        <v>1000</v>
      </c>
      <c r="E5869" s="180">
        <v>1000</v>
      </c>
      <c r="F5869" s="180"/>
      <c r="G5869" s="180"/>
      <c r="H5869" s="180"/>
    </row>
    <row r="5870" spans="1:8" x14ac:dyDescent="0.2">
      <c r="A5870" s="180" t="s">
        <v>129</v>
      </c>
      <c r="B5870" s="180" t="s">
        <v>338</v>
      </c>
      <c r="C5870" s="180"/>
      <c r="D5870" s="180"/>
      <c r="E5870" s="180"/>
      <c r="F5870" s="180"/>
      <c r="G5870" s="180"/>
      <c r="H5870" s="180"/>
    </row>
    <row r="5871" spans="1:8" x14ac:dyDescent="0.2">
      <c r="A5871" s="180" t="s">
        <v>129</v>
      </c>
      <c r="B5871" s="180" t="s">
        <v>339</v>
      </c>
      <c r="C5871" s="180"/>
      <c r="D5871" s="180">
        <v>375000</v>
      </c>
      <c r="E5871" s="180"/>
      <c r="F5871" s="180"/>
      <c r="G5871" s="180"/>
      <c r="H5871" s="180"/>
    </row>
    <row r="5872" spans="1:8" x14ac:dyDescent="0.2">
      <c r="A5872" s="180" t="s">
        <v>129</v>
      </c>
      <c r="B5872" s="180" t="s">
        <v>340</v>
      </c>
      <c r="C5872" s="180">
        <v>218900</v>
      </c>
      <c r="D5872" s="180"/>
      <c r="E5872" s="180"/>
      <c r="F5872" s="180"/>
      <c r="G5872" s="180"/>
      <c r="H5872" s="180"/>
    </row>
    <row r="5873" spans="1:8" x14ac:dyDescent="0.2">
      <c r="A5873" s="180" t="s">
        <v>129</v>
      </c>
      <c r="B5873" s="180" t="s">
        <v>341</v>
      </c>
      <c r="C5873" s="180"/>
      <c r="D5873" s="180"/>
      <c r="E5873" s="180"/>
      <c r="F5873" s="180"/>
      <c r="G5873" s="180"/>
      <c r="H5873" s="180"/>
    </row>
    <row r="5874" spans="1:8" x14ac:dyDescent="0.2">
      <c r="A5874" s="180" t="s">
        <v>129</v>
      </c>
      <c r="B5874" s="180" t="s">
        <v>342</v>
      </c>
      <c r="C5874" s="180">
        <v>4519029</v>
      </c>
      <c r="D5874" s="180"/>
      <c r="E5874" s="180"/>
      <c r="F5874" s="180"/>
      <c r="G5874" s="180"/>
      <c r="H5874" s="180"/>
    </row>
    <row r="5875" spans="1:8" x14ac:dyDescent="0.2">
      <c r="A5875" s="180" t="s">
        <v>129</v>
      </c>
      <c r="B5875" s="180" t="s">
        <v>343</v>
      </c>
      <c r="C5875" s="180">
        <v>18946</v>
      </c>
      <c r="D5875" s="180"/>
      <c r="E5875" s="180"/>
      <c r="F5875" s="180"/>
      <c r="G5875" s="180"/>
      <c r="H5875" s="180"/>
    </row>
    <row r="5876" spans="1:8" x14ac:dyDescent="0.2">
      <c r="A5876" s="180" t="s">
        <v>129</v>
      </c>
      <c r="B5876" s="180" t="s">
        <v>344</v>
      </c>
      <c r="C5876" s="180">
        <v>42935</v>
      </c>
      <c r="D5876" s="180"/>
      <c r="E5876" s="180"/>
      <c r="F5876" s="180"/>
      <c r="G5876" s="180"/>
      <c r="H5876" s="180"/>
    </row>
    <row r="5877" spans="1:8" x14ac:dyDescent="0.2">
      <c r="A5877" s="180" t="s">
        <v>129</v>
      </c>
      <c r="B5877" s="180" t="s">
        <v>475</v>
      </c>
      <c r="C5877" s="180">
        <v>30761</v>
      </c>
      <c r="D5877" s="180"/>
      <c r="E5877" s="180">
        <v>4320</v>
      </c>
      <c r="F5877" s="180">
        <v>0</v>
      </c>
      <c r="G5877" s="180">
        <v>0</v>
      </c>
      <c r="H5877" s="180">
        <v>0</v>
      </c>
    </row>
    <row r="5878" spans="1:8" x14ac:dyDescent="0.2">
      <c r="A5878" s="180" t="s">
        <v>129</v>
      </c>
      <c r="B5878" s="180" t="s">
        <v>332</v>
      </c>
      <c r="C5878" s="180">
        <v>52133</v>
      </c>
      <c r="D5878" s="180"/>
      <c r="E5878" s="180"/>
      <c r="F5878" s="180"/>
      <c r="G5878" s="180"/>
      <c r="H5878" s="180"/>
    </row>
    <row r="5879" spans="1:8" x14ac:dyDescent="0.2">
      <c r="A5879" s="180" t="s">
        <v>129</v>
      </c>
      <c r="B5879" s="180" t="s">
        <v>407</v>
      </c>
      <c r="C5879" s="180">
        <v>105154</v>
      </c>
      <c r="D5879" s="180"/>
      <c r="E5879" s="180"/>
      <c r="F5879" s="180"/>
      <c r="G5879" s="180"/>
      <c r="H5879" s="180"/>
    </row>
    <row r="5880" spans="1:8" x14ac:dyDescent="0.2">
      <c r="A5880" s="180" t="s">
        <v>129</v>
      </c>
      <c r="B5880" s="180" t="s">
        <v>345</v>
      </c>
      <c r="C5880" s="180">
        <v>7925068</v>
      </c>
      <c r="D5880" s="180">
        <v>376000</v>
      </c>
      <c r="E5880" s="180">
        <v>330320</v>
      </c>
      <c r="F5880" s="180">
        <v>0</v>
      </c>
      <c r="G5880" s="180">
        <v>0</v>
      </c>
      <c r="H5880" s="180">
        <v>0</v>
      </c>
    </row>
    <row r="5881" spans="1:8" x14ac:dyDescent="0.2">
      <c r="A5881" s="180" t="s">
        <v>129</v>
      </c>
      <c r="B5881" s="180" t="s">
        <v>346</v>
      </c>
      <c r="C5881" s="180"/>
      <c r="D5881" s="180"/>
      <c r="E5881" s="180"/>
      <c r="F5881" s="180"/>
      <c r="G5881" s="180"/>
      <c r="H5881" s="180"/>
    </row>
    <row r="5882" spans="1:8" x14ac:dyDescent="0.2">
      <c r="A5882" s="180" t="s">
        <v>129</v>
      </c>
      <c r="B5882" s="180" t="s">
        <v>446</v>
      </c>
      <c r="C5882" s="180"/>
      <c r="D5882" s="180"/>
      <c r="E5882" s="180"/>
      <c r="F5882" s="180"/>
      <c r="G5882" s="180"/>
      <c r="H5882" s="180"/>
    </row>
    <row r="5883" spans="1:8" x14ac:dyDescent="0.2">
      <c r="A5883" s="180" t="s">
        <v>129</v>
      </c>
      <c r="B5883" s="180" t="s">
        <v>347</v>
      </c>
      <c r="C5883" s="180"/>
      <c r="D5883" s="180"/>
      <c r="E5883" s="180"/>
      <c r="F5883" s="180"/>
      <c r="G5883" s="180"/>
      <c r="H5883" s="180"/>
    </row>
    <row r="5884" spans="1:8" x14ac:dyDescent="0.2">
      <c r="A5884" s="180" t="s">
        <v>129</v>
      </c>
      <c r="B5884" s="180" t="s">
        <v>348</v>
      </c>
      <c r="C5884" s="180">
        <v>7925068</v>
      </c>
      <c r="D5884" s="180">
        <v>376000</v>
      </c>
      <c r="E5884" s="180">
        <v>330320</v>
      </c>
      <c r="F5884" s="180">
        <v>0</v>
      </c>
      <c r="G5884" s="180">
        <v>0</v>
      </c>
      <c r="H5884" s="180">
        <v>0</v>
      </c>
    </row>
    <row r="5885" spans="1:8" x14ac:dyDescent="0.2">
      <c r="A5885" s="180" t="s">
        <v>129</v>
      </c>
      <c r="B5885" s="180" t="s">
        <v>349</v>
      </c>
      <c r="C5885" s="180">
        <v>1324541.7400000002</v>
      </c>
      <c r="D5885" s="180">
        <v>127089.45</v>
      </c>
      <c r="E5885" s="180">
        <v>394485.81000000006</v>
      </c>
      <c r="F5885" s="180">
        <v>0</v>
      </c>
      <c r="G5885" s="180">
        <v>0</v>
      </c>
      <c r="H5885" s="180">
        <v>0</v>
      </c>
    </row>
    <row r="5886" spans="1:8" x14ac:dyDescent="0.2">
      <c r="A5886" s="180" t="s">
        <v>129</v>
      </c>
      <c r="B5886" s="180" t="s">
        <v>350</v>
      </c>
      <c r="C5886" s="180">
        <v>9249609.7400000002</v>
      </c>
      <c r="D5886" s="180">
        <v>503089.45</v>
      </c>
      <c r="E5886" s="180">
        <v>724805.81</v>
      </c>
      <c r="F5886" s="180">
        <v>0</v>
      </c>
      <c r="G5886" s="180">
        <v>0</v>
      </c>
      <c r="H5886" s="180">
        <v>0</v>
      </c>
    </row>
    <row r="5887" spans="1:8" x14ac:dyDescent="0.2">
      <c r="A5887" s="180" t="s">
        <v>129</v>
      </c>
      <c r="B5887" s="180" t="s">
        <v>376</v>
      </c>
      <c r="C5887" s="180"/>
      <c r="D5887" s="180"/>
      <c r="E5887" s="180"/>
      <c r="F5887" s="180"/>
      <c r="G5887" s="180"/>
      <c r="H5887" s="180"/>
    </row>
    <row r="5888" spans="1:8" x14ac:dyDescent="0.2">
      <c r="A5888" s="180" t="s">
        <v>129</v>
      </c>
      <c r="B5888" s="180" t="s">
        <v>377</v>
      </c>
      <c r="C5888" s="180">
        <v>5735800</v>
      </c>
      <c r="D5888" s="180">
        <v>375000</v>
      </c>
      <c r="E5888" s="180">
        <v>90000</v>
      </c>
      <c r="F5888" s="180"/>
      <c r="G5888" s="180"/>
      <c r="H5888" s="180"/>
    </row>
    <row r="5889" spans="1:8" x14ac:dyDescent="0.2">
      <c r="A5889" s="180" t="s">
        <v>129</v>
      </c>
      <c r="B5889" s="180" t="s">
        <v>352</v>
      </c>
      <c r="C5889" s="180">
        <v>252400</v>
      </c>
      <c r="D5889" s="180"/>
      <c r="E5889" s="180"/>
      <c r="F5889" s="180"/>
      <c r="G5889" s="180"/>
      <c r="H5889" s="180"/>
    </row>
    <row r="5890" spans="1:8" x14ac:dyDescent="0.2">
      <c r="A5890" s="180" t="s">
        <v>129</v>
      </c>
      <c r="B5890" s="180" t="s">
        <v>353</v>
      </c>
      <c r="C5890" s="180">
        <v>398200</v>
      </c>
      <c r="D5890" s="180"/>
      <c r="E5890" s="180"/>
      <c r="F5890" s="180"/>
      <c r="G5890" s="180"/>
      <c r="H5890" s="180"/>
    </row>
    <row r="5891" spans="1:8" x14ac:dyDescent="0.2">
      <c r="A5891" s="180" t="s">
        <v>129</v>
      </c>
      <c r="B5891" s="180" t="s">
        <v>354</v>
      </c>
      <c r="C5891" s="180">
        <v>295400</v>
      </c>
      <c r="D5891" s="180"/>
      <c r="E5891" s="180">
        <v>600</v>
      </c>
      <c r="F5891" s="180"/>
      <c r="G5891" s="180"/>
      <c r="H5891" s="180"/>
    </row>
    <row r="5892" spans="1:8" x14ac:dyDescent="0.2">
      <c r="A5892" s="180" t="s">
        <v>129</v>
      </c>
      <c r="B5892" s="180" t="s">
        <v>408</v>
      </c>
      <c r="C5892" s="180">
        <v>526400</v>
      </c>
      <c r="D5892" s="180"/>
      <c r="E5892" s="180">
        <v>46000</v>
      </c>
      <c r="F5892" s="180"/>
      <c r="G5892" s="180"/>
      <c r="H5892" s="180"/>
    </row>
    <row r="5893" spans="1:8" x14ac:dyDescent="0.2">
      <c r="A5893" s="180" t="s">
        <v>129</v>
      </c>
      <c r="B5893" s="180" t="s">
        <v>423</v>
      </c>
      <c r="C5893" s="180">
        <v>61500</v>
      </c>
      <c r="D5893" s="180"/>
      <c r="E5893" s="180"/>
      <c r="F5893" s="180"/>
      <c r="G5893" s="180"/>
      <c r="H5893" s="180"/>
    </row>
    <row r="5894" spans="1:8" x14ac:dyDescent="0.2">
      <c r="A5894" s="180" t="s">
        <v>129</v>
      </c>
      <c r="B5894" s="180" t="s">
        <v>355</v>
      </c>
      <c r="C5894" s="180">
        <v>592400</v>
      </c>
      <c r="D5894" s="180"/>
      <c r="E5894" s="180">
        <v>36000</v>
      </c>
      <c r="F5894" s="180"/>
      <c r="G5894" s="180"/>
      <c r="H5894" s="180"/>
    </row>
    <row r="5895" spans="1:8" x14ac:dyDescent="0.2">
      <c r="A5895" s="180" t="s">
        <v>129</v>
      </c>
      <c r="B5895" s="180" t="s">
        <v>356</v>
      </c>
      <c r="C5895" s="180">
        <v>291400</v>
      </c>
      <c r="D5895" s="180"/>
      <c r="E5895" s="180">
        <v>17000</v>
      </c>
      <c r="F5895" s="180"/>
      <c r="G5895" s="180"/>
      <c r="H5895" s="180"/>
    </row>
    <row r="5896" spans="1:8" x14ac:dyDescent="0.2">
      <c r="A5896" s="180" t="s">
        <v>129</v>
      </c>
      <c r="B5896" s="180" t="s">
        <v>409</v>
      </c>
      <c r="C5896" s="180"/>
      <c r="D5896" s="180"/>
      <c r="E5896" s="180"/>
      <c r="F5896" s="180"/>
      <c r="G5896" s="180"/>
      <c r="H5896" s="180"/>
    </row>
    <row r="5897" spans="1:8" x14ac:dyDescent="0.2">
      <c r="A5897" s="180" t="s">
        <v>129</v>
      </c>
      <c r="B5897" s="180" t="s">
        <v>378</v>
      </c>
      <c r="C5897" s="180"/>
      <c r="D5897" s="180"/>
      <c r="E5897" s="180">
        <v>13000</v>
      </c>
      <c r="F5897" s="180"/>
      <c r="G5897" s="180"/>
      <c r="H5897" s="180"/>
    </row>
    <row r="5898" spans="1:8" x14ac:dyDescent="0.2">
      <c r="A5898" s="180" t="s">
        <v>129</v>
      </c>
      <c r="B5898" s="180" t="s">
        <v>360</v>
      </c>
      <c r="C5898" s="180"/>
      <c r="D5898" s="180"/>
      <c r="E5898" s="180"/>
      <c r="F5898" s="180"/>
      <c r="G5898" s="180"/>
      <c r="H5898" s="180"/>
    </row>
    <row r="5899" spans="1:8" x14ac:dyDescent="0.2">
      <c r="A5899" s="180" t="s">
        <v>129</v>
      </c>
      <c r="B5899" s="180" t="s">
        <v>379</v>
      </c>
      <c r="C5899" s="180"/>
      <c r="D5899" s="180"/>
      <c r="E5899" s="180"/>
      <c r="F5899" s="180"/>
      <c r="G5899" s="180"/>
      <c r="H5899" s="180"/>
    </row>
    <row r="5900" spans="1:8" x14ac:dyDescent="0.2">
      <c r="A5900" s="180" t="s">
        <v>129</v>
      </c>
      <c r="B5900" s="180" t="s">
        <v>362</v>
      </c>
      <c r="C5900" s="180">
        <v>325744</v>
      </c>
      <c r="D5900" s="180"/>
      <c r="E5900" s="180"/>
      <c r="F5900" s="180"/>
      <c r="G5900" s="180"/>
      <c r="H5900" s="180"/>
    </row>
    <row r="5901" spans="1:8" x14ac:dyDescent="0.2">
      <c r="A5901" s="180" t="s">
        <v>129</v>
      </c>
      <c r="B5901" s="180" t="s">
        <v>365</v>
      </c>
      <c r="C5901" s="180">
        <v>8479244</v>
      </c>
      <c r="D5901" s="180">
        <v>375000</v>
      </c>
      <c r="E5901" s="180">
        <v>202600</v>
      </c>
      <c r="F5901" s="180">
        <v>0</v>
      </c>
      <c r="G5901" s="180">
        <v>0</v>
      </c>
      <c r="H5901" s="180">
        <v>0</v>
      </c>
    </row>
    <row r="5902" spans="1:8" x14ac:dyDescent="0.2">
      <c r="A5902" s="180" t="s">
        <v>129</v>
      </c>
      <c r="B5902" s="180" t="s">
        <v>447</v>
      </c>
      <c r="C5902" s="180"/>
      <c r="D5902" s="180"/>
      <c r="E5902" s="180"/>
      <c r="F5902" s="180"/>
      <c r="G5902" s="180"/>
      <c r="H5902" s="180"/>
    </row>
    <row r="5903" spans="1:8" x14ac:dyDescent="0.2">
      <c r="A5903" s="180" t="s">
        <v>129</v>
      </c>
      <c r="B5903" s="180" t="s">
        <v>366</v>
      </c>
      <c r="C5903" s="180">
        <v>8479244</v>
      </c>
      <c r="D5903" s="180">
        <v>375000</v>
      </c>
      <c r="E5903" s="180">
        <v>202600</v>
      </c>
      <c r="F5903" s="180">
        <v>0</v>
      </c>
      <c r="G5903" s="180">
        <v>0</v>
      </c>
      <c r="H5903" s="180">
        <v>0</v>
      </c>
    </row>
    <row r="5904" spans="1:8" x14ac:dyDescent="0.2">
      <c r="A5904" s="180" t="s">
        <v>129</v>
      </c>
      <c r="B5904" s="180" t="s">
        <v>367</v>
      </c>
      <c r="C5904" s="180">
        <v>770365.74000000011</v>
      </c>
      <c r="D5904" s="180">
        <v>128089.45</v>
      </c>
      <c r="E5904" s="180">
        <v>522205.81000000006</v>
      </c>
      <c r="F5904" s="180">
        <v>0</v>
      </c>
      <c r="G5904" s="180">
        <v>0</v>
      </c>
      <c r="H5904" s="180">
        <v>0</v>
      </c>
    </row>
    <row r="5905" spans="1:8" x14ac:dyDescent="0.2">
      <c r="A5905" s="180" t="s">
        <v>129</v>
      </c>
      <c r="B5905" s="180" t="s">
        <v>368</v>
      </c>
      <c r="C5905" s="180">
        <v>9249609.7400000002</v>
      </c>
      <c r="D5905" s="180">
        <v>503089.45</v>
      </c>
      <c r="E5905" s="180">
        <v>724805.81</v>
      </c>
      <c r="F5905" s="180">
        <v>0</v>
      </c>
      <c r="G5905" s="180">
        <v>0</v>
      </c>
      <c r="H5905" s="180">
        <v>0</v>
      </c>
    </row>
    <row r="5906" spans="1:8" x14ac:dyDescent="0.2">
      <c r="A5906" s="180" t="s">
        <v>130</v>
      </c>
      <c r="B5906" s="180" t="s">
        <v>333</v>
      </c>
      <c r="C5906" s="180">
        <v>1664849</v>
      </c>
      <c r="D5906" s="180"/>
      <c r="E5906" s="180">
        <v>191952</v>
      </c>
      <c r="F5906" s="180">
        <v>0</v>
      </c>
      <c r="G5906" s="180">
        <v>0</v>
      </c>
      <c r="H5906" s="180">
        <v>0</v>
      </c>
    </row>
    <row r="5907" spans="1:8" x14ac:dyDescent="0.2">
      <c r="A5907" s="180" t="s">
        <v>130</v>
      </c>
      <c r="B5907" s="180" t="s">
        <v>334</v>
      </c>
      <c r="C5907" s="180">
        <v>69794</v>
      </c>
      <c r="D5907" s="180"/>
      <c r="E5907" s="180">
        <v>8048</v>
      </c>
      <c r="F5907" s="180">
        <v>0</v>
      </c>
      <c r="G5907" s="180">
        <v>0</v>
      </c>
      <c r="H5907" s="180">
        <v>0</v>
      </c>
    </row>
    <row r="5908" spans="1:8" x14ac:dyDescent="0.2">
      <c r="A5908" s="180" t="s">
        <v>130</v>
      </c>
      <c r="B5908" s="180" t="s">
        <v>335</v>
      </c>
      <c r="C5908" s="180">
        <v>169874</v>
      </c>
      <c r="D5908" s="180"/>
      <c r="E5908" s="180"/>
      <c r="F5908" s="180"/>
      <c r="G5908" s="180"/>
      <c r="H5908" s="180"/>
    </row>
    <row r="5909" spans="1:8" x14ac:dyDescent="0.2">
      <c r="A5909" s="180" t="s">
        <v>130</v>
      </c>
      <c r="B5909" s="180" t="s">
        <v>336</v>
      </c>
      <c r="C5909" s="180">
        <v>1325000</v>
      </c>
      <c r="D5909" s="180"/>
      <c r="E5909" s="180"/>
      <c r="F5909" s="180"/>
      <c r="G5909" s="180"/>
      <c r="H5909" s="180"/>
    </row>
    <row r="5910" spans="1:8" x14ac:dyDescent="0.2">
      <c r="A5910" s="180" t="s">
        <v>130</v>
      </c>
      <c r="B5910" s="180" t="s">
        <v>337</v>
      </c>
      <c r="C5910" s="180">
        <v>2500</v>
      </c>
      <c r="D5910" s="180">
        <v>75</v>
      </c>
      <c r="E5910" s="180">
        <v>40</v>
      </c>
      <c r="F5910" s="180"/>
      <c r="G5910" s="180"/>
      <c r="H5910" s="180"/>
    </row>
    <row r="5911" spans="1:8" x14ac:dyDescent="0.2">
      <c r="A5911" s="180" t="s">
        <v>130</v>
      </c>
      <c r="B5911" s="180" t="s">
        <v>338</v>
      </c>
      <c r="C5911" s="180"/>
      <c r="D5911" s="180"/>
      <c r="E5911" s="180"/>
      <c r="F5911" s="180"/>
      <c r="G5911" s="180"/>
      <c r="H5911" s="180"/>
    </row>
    <row r="5912" spans="1:8" x14ac:dyDescent="0.2">
      <c r="A5912" s="180" t="s">
        <v>130</v>
      </c>
      <c r="B5912" s="180" t="s">
        <v>339</v>
      </c>
      <c r="C5912" s="180">
        <v>4500</v>
      </c>
      <c r="D5912" s="180">
        <v>265000</v>
      </c>
      <c r="E5912" s="180"/>
      <c r="F5912" s="180"/>
      <c r="G5912" s="180"/>
      <c r="H5912" s="180"/>
    </row>
    <row r="5913" spans="1:8" x14ac:dyDescent="0.2">
      <c r="A5913" s="180" t="s">
        <v>130</v>
      </c>
      <c r="B5913" s="180" t="s">
        <v>340</v>
      </c>
      <c r="C5913" s="180">
        <v>170000</v>
      </c>
      <c r="D5913" s="180"/>
      <c r="E5913" s="180">
        <v>1400</v>
      </c>
      <c r="F5913" s="180"/>
      <c r="G5913" s="180"/>
      <c r="H5913" s="180"/>
    </row>
    <row r="5914" spans="1:8" x14ac:dyDescent="0.2">
      <c r="A5914" s="180" t="s">
        <v>130</v>
      </c>
      <c r="B5914" s="180" t="s">
        <v>341</v>
      </c>
      <c r="C5914" s="180"/>
      <c r="D5914" s="180"/>
      <c r="E5914" s="180"/>
      <c r="F5914" s="180"/>
      <c r="G5914" s="180"/>
      <c r="H5914" s="180"/>
    </row>
    <row r="5915" spans="1:8" x14ac:dyDescent="0.2">
      <c r="A5915" s="180" t="s">
        <v>130</v>
      </c>
      <c r="B5915" s="180" t="s">
        <v>342</v>
      </c>
      <c r="C5915" s="180">
        <v>2883743</v>
      </c>
      <c r="D5915" s="180"/>
      <c r="E5915" s="180"/>
      <c r="F5915" s="180"/>
      <c r="G5915" s="180"/>
      <c r="H5915" s="180"/>
    </row>
    <row r="5916" spans="1:8" x14ac:dyDescent="0.2">
      <c r="A5916" s="180" t="s">
        <v>130</v>
      </c>
      <c r="B5916" s="180" t="s">
        <v>343</v>
      </c>
      <c r="C5916" s="180">
        <v>10600</v>
      </c>
      <c r="D5916" s="180"/>
      <c r="E5916" s="180"/>
      <c r="F5916" s="180"/>
      <c r="G5916" s="180"/>
      <c r="H5916" s="180"/>
    </row>
    <row r="5917" spans="1:8" x14ac:dyDescent="0.2">
      <c r="A5917" s="180" t="s">
        <v>130</v>
      </c>
      <c r="B5917" s="180" t="s">
        <v>344</v>
      </c>
      <c r="C5917" s="180">
        <v>85000</v>
      </c>
      <c r="D5917" s="180"/>
      <c r="E5917" s="180">
        <v>150</v>
      </c>
      <c r="F5917" s="180"/>
      <c r="G5917" s="180"/>
      <c r="H5917" s="180"/>
    </row>
    <row r="5918" spans="1:8" x14ac:dyDescent="0.2">
      <c r="A5918" s="180" t="s">
        <v>130</v>
      </c>
      <c r="B5918" s="180" t="s">
        <v>475</v>
      </c>
      <c r="C5918" s="180">
        <v>13819</v>
      </c>
      <c r="D5918" s="180"/>
      <c r="E5918" s="180">
        <v>1593</v>
      </c>
      <c r="F5918" s="180">
        <v>0</v>
      </c>
      <c r="G5918" s="180">
        <v>0</v>
      </c>
      <c r="H5918" s="180">
        <v>0</v>
      </c>
    </row>
    <row r="5919" spans="1:8" x14ac:dyDescent="0.2">
      <c r="A5919" s="180" t="s">
        <v>130</v>
      </c>
      <c r="B5919" s="180" t="s">
        <v>332</v>
      </c>
      <c r="C5919" s="180">
        <v>62000</v>
      </c>
      <c r="D5919" s="180"/>
      <c r="E5919" s="180"/>
      <c r="F5919" s="180"/>
      <c r="G5919" s="180"/>
      <c r="H5919" s="180"/>
    </row>
    <row r="5920" spans="1:8" x14ac:dyDescent="0.2">
      <c r="A5920" s="180" t="s">
        <v>130</v>
      </c>
      <c r="B5920" s="180" t="s">
        <v>407</v>
      </c>
      <c r="C5920" s="180">
        <v>71000</v>
      </c>
      <c r="D5920" s="180"/>
      <c r="E5920" s="180"/>
      <c r="F5920" s="180"/>
      <c r="G5920" s="180"/>
      <c r="H5920" s="180"/>
    </row>
    <row r="5921" spans="1:8" x14ac:dyDescent="0.2">
      <c r="A5921" s="180" t="s">
        <v>130</v>
      </c>
      <c r="B5921" s="180" t="s">
        <v>345</v>
      </c>
      <c r="C5921" s="180">
        <v>6532679</v>
      </c>
      <c r="D5921" s="180">
        <v>265075</v>
      </c>
      <c r="E5921" s="180">
        <v>203183</v>
      </c>
      <c r="F5921" s="180">
        <v>0</v>
      </c>
      <c r="G5921" s="180">
        <v>0</v>
      </c>
      <c r="H5921" s="180">
        <v>0</v>
      </c>
    </row>
    <row r="5922" spans="1:8" x14ac:dyDescent="0.2">
      <c r="A5922" s="180" t="s">
        <v>130</v>
      </c>
      <c r="B5922" s="180" t="s">
        <v>346</v>
      </c>
      <c r="C5922" s="180"/>
      <c r="D5922" s="180"/>
      <c r="E5922" s="180"/>
      <c r="F5922" s="180"/>
      <c r="G5922" s="180"/>
      <c r="H5922" s="180"/>
    </row>
    <row r="5923" spans="1:8" x14ac:dyDescent="0.2">
      <c r="A5923" s="180" t="s">
        <v>130</v>
      </c>
      <c r="B5923" s="180" t="s">
        <v>446</v>
      </c>
      <c r="C5923" s="180">
        <v>12000</v>
      </c>
      <c r="D5923" s="180"/>
      <c r="E5923" s="180"/>
      <c r="F5923" s="180"/>
      <c r="G5923" s="180"/>
      <c r="H5923" s="180"/>
    </row>
    <row r="5924" spans="1:8" x14ac:dyDescent="0.2">
      <c r="A5924" s="180" t="s">
        <v>130</v>
      </c>
      <c r="B5924" s="180" t="s">
        <v>347</v>
      </c>
      <c r="C5924" s="180">
        <v>40000</v>
      </c>
      <c r="D5924" s="180"/>
      <c r="E5924" s="180"/>
      <c r="F5924" s="180"/>
      <c r="G5924" s="180"/>
      <c r="H5924" s="180"/>
    </row>
    <row r="5925" spans="1:8" x14ac:dyDescent="0.2">
      <c r="A5925" s="180" t="s">
        <v>130</v>
      </c>
      <c r="B5925" s="180" t="s">
        <v>348</v>
      </c>
      <c r="C5925" s="180">
        <v>6584679</v>
      </c>
      <c r="D5925" s="180">
        <v>265075</v>
      </c>
      <c r="E5925" s="180">
        <v>203183</v>
      </c>
      <c r="F5925" s="180">
        <v>0</v>
      </c>
      <c r="G5925" s="180">
        <v>0</v>
      </c>
      <c r="H5925" s="180">
        <v>0</v>
      </c>
    </row>
    <row r="5926" spans="1:8" x14ac:dyDescent="0.2">
      <c r="A5926" s="180" t="s">
        <v>130</v>
      </c>
      <c r="B5926" s="180" t="s">
        <v>349</v>
      </c>
      <c r="C5926" s="180">
        <v>1913248.6900000004</v>
      </c>
      <c r="D5926" s="180">
        <v>86792.93</v>
      </c>
      <c r="E5926" s="180">
        <v>129958.03999999998</v>
      </c>
      <c r="F5926" s="180">
        <v>0</v>
      </c>
      <c r="G5926" s="180">
        <v>0</v>
      </c>
      <c r="H5926" s="180">
        <v>0</v>
      </c>
    </row>
    <row r="5927" spans="1:8" x14ac:dyDescent="0.2">
      <c r="A5927" s="180" t="s">
        <v>130</v>
      </c>
      <c r="B5927" s="180" t="s">
        <v>350</v>
      </c>
      <c r="C5927" s="180">
        <v>8497927.6900000013</v>
      </c>
      <c r="D5927" s="180">
        <v>351867.93</v>
      </c>
      <c r="E5927" s="180">
        <v>333141.03999999998</v>
      </c>
      <c r="F5927" s="180">
        <v>0</v>
      </c>
      <c r="G5927" s="180">
        <v>0</v>
      </c>
      <c r="H5927" s="180">
        <v>0</v>
      </c>
    </row>
    <row r="5928" spans="1:8" x14ac:dyDescent="0.2">
      <c r="A5928" s="180" t="s">
        <v>130</v>
      </c>
      <c r="B5928" s="180" t="s">
        <v>376</v>
      </c>
      <c r="C5928" s="180"/>
      <c r="D5928" s="180"/>
      <c r="E5928" s="180"/>
      <c r="F5928" s="180"/>
      <c r="G5928" s="180"/>
      <c r="H5928" s="180"/>
    </row>
    <row r="5929" spans="1:8" x14ac:dyDescent="0.2">
      <c r="A5929" s="180" t="s">
        <v>130</v>
      </c>
      <c r="B5929" s="180" t="s">
        <v>377</v>
      </c>
      <c r="C5929" s="180">
        <v>4550000</v>
      </c>
      <c r="D5929" s="180">
        <v>240000</v>
      </c>
      <c r="E5929" s="180">
        <v>90000</v>
      </c>
      <c r="F5929" s="180"/>
      <c r="G5929" s="180"/>
      <c r="H5929" s="180"/>
    </row>
    <row r="5930" spans="1:8" x14ac:dyDescent="0.2">
      <c r="A5930" s="180" t="s">
        <v>130</v>
      </c>
      <c r="B5930" s="180" t="s">
        <v>352</v>
      </c>
      <c r="C5930" s="180">
        <v>100000</v>
      </c>
      <c r="D5930" s="180"/>
      <c r="E5930" s="180">
        <v>1000</v>
      </c>
      <c r="F5930" s="180"/>
      <c r="G5930" s="180"/>
      <c r="H5930" s="180"/>
    </row>
    <row r="5931" spans="1:8" x14ac:dyDescent="0.2">
      <c r="A5931" s="180" t="s">
        <v>130</v>
      </c>
      <c r="B5931" s="180" t="s">
        <v>353</v>
      </c>
      <c r="C5931" s="180">
        <v>410500</v>
      </c>
      <c r="D5931" s="180"/>
      <c r="E5931" s="180"/>
      <c r="F5931" s="180"/>
      <c r="G5931" s="180"/>
      <c r="H5931" s="180"/>
    </row>
    <row r="5932" spans="1:8" x14ac:dyDescent="0.2">
      <c r="A5932" s="180" t="s">
        <v>130</v>
      </c>
      <c r="B5932" s="180" t="s">
        <v>354</v>
      </c>
      <c r="C5932" s="180">
        <v>245000</v>
      </c>
      <c r="D5932" s="180"/>
      <c r="E5932" s="180">
        <v>10000</v>
      </c>
      <c r="F5932" s="180"/>
      <c r="G5932" s="180"/>
      <c r="H5932" s="180"/>
    </row>
    <row r="5933" spans="1:8" x14ac:dyDescent="0.2">
      <c r="A5933" s="180" t="s">
        <v>130</v>
      </c>
      <c r="B5933" s="180" t="s">
        <v>408</v>
      </c>
      <c r="C5933" s="180">
        <v>315000</v>
      </c>
      <c r="D5933" s="180"/>
      <c r="E5933" s="180">
        <v>2000</v>
      </c>
      <c r="F5933" s="180"/>
      <c r="G5933" s="180"/>
      <c r="H5933" s="180"/>
    </row>
    <row r="5934" spans="1:8" x14ac:dyDescent="0.2">
      <c r="A5934" s="180" t="s">
        <v>130</v>
      </c>
      <c r="B5934" s="180" t="s">
        <v>423</v>
      </c>
      <c r="C5934" s="180">
        <v>75000</v>
      </c>
      <c r="D5934" s="180"/>
      <c r="E5934" s="180">
        <v>250</v>
      </c>
      <c r="F5934" s="180"/>
      <c r="G5934" s="180"/>
      <c r="H5934" s="180"/>
    </row>
    <row r="5935" spans="1:8" x14ac:dyDescent="0.2">
      <c r="A5935" s="180" t="s">
        <v>130</v>
      </c>
      <c r="B5935" s="180" t="s">
        <v>355</v>
      </c>
      <c r="C5935" s="180">
        <v>450000</v>
      </c>
      <c r="D5935" s="180"/>
      <c r="E5935" s="180">
        <v>110000</v>
      </c>
      <c r="F5935" s="180"/>
      <c r="G5935" s="180"/>
      <c r="H5935" s="180"/>
    </row>
    <row r="5936" spans="1:8" x14ac:dyDescent="0.2">
      <c r="A5936" s="180" t="s">
        <v>130</v>
      </c>
      <c r="B5936" s="180" t="s">
        <v>356</v>
      </c>
      <c r="C5936" s="180">
        <v>250000</v>
      </c>
      <c r="D5936" s="180"/>
      <c r="E5936" s="180">
        <v>25000</v>
      </c>
      <c r="F5936" s="180"/>
      <c r="G5936" s="180"/>
      <c r="H5936" s="180"/>
    </row>
    <row r="5937" spans="1:8" x14ac:dyDescent="0.2">
      <c r="A5937" s="180" t="s">
        <v>130</v>
      </c>
      <c r="B5937" s="180" t="s">
        <v>409</v>
      </c>
      <c r="C5937" s="180"/>
      <c r="D5937" s="180"/>
      <c r="E5937" s="180"/>
      <c r="F5937" s="180"/>
      <c r="G5937" s="180"/>
      <c r="H5937" s="180"/>
    </row>
    <row r="5938" spans="1:8" x14ac:dyDescent="0.2">
      <c r="A5938" s="180" t="s">
        <v>130</v>
      </c>
      <c r="B5938" s="180" t="s">
        <v>378</v>
      </c>
      <c r="C5938" s="180"/>
      <c r="D5938" s="180"/>
      <c r="E5938" s="180">
        <v>5500</v>
      </c>
      <c r="F5938" s="180"/>
      <c r="G5938" s="180"/>
      <c r="H5938" s="180"/>
    </row>
    <row r="5939" spans="1:8" x14ac:dyDescent="0.2">
      <c r="A5939" s="180" t="s">
        <v>130</v>
      </c>
      <c r="B5939" s="180" t="s">
        <v>360</v>
      </c>
      <c r="C5939" s="180"/>
      <c r="D5939" s="180"/>
      <c r="E5939" s="180"/>
      <c r="F5939" s="180"/>
      <c r="G5939" s="180"/>
      <c r="H5939" s="180"/>
    </row>
    <row r="5940" spans="1:8" x14ac:dyDescent="0.2">
      <c r="A5940" s="180" t="s">
        <v>130</v>
      </c>
      <c r="B5940" s="180" t="s">
        <v>379</v>
      </c>
      <c r="C5940" s="180"/>
      <c r="D5940" s="180"/>
      <c r="E5940" s="180"/>
      <c r="F5940" s="180"/>
      <c r="G5940" s="180"/>
      <c r="H5940" s="180"/>
    </row>
    <row r="5941" spans="1:8" x14ac:dyDescent="0.2">
      <c r="A5941" s="180" t="s">
        <v>130</v>
      </c>
      <c r="B5941" s="180" t="s">
        <v>362</v>
      </c>
      <c r="C5941" s="180">
        <v>206713</v>
      </c>
      <c r="D5941" s="180"/>
      <c r="E5941" s="180"/>
      <c r="F5941" s="180"/>
      <c r="G5941" s="180"/>
      <c r="H5941" s="180"/>
    </row>
    <row r="5942" spans="1:8" x14ac:dyDescent="0.2">
      <c r="A5942" s="180" t="s">
        <v>130</v>
      </c>
      <c r="B5942" s="180" t="s">
        <v>365</v>
      </c>
      <c r="C5942" s="180">
        <v>6602213</v>
      </c>
      <c r="D5942" s="180">
        <v>240000</v>
      </c>
      <c r="E5942" s="180">
        <v>243750</v>
      </c>
      <c r="F5942" s="180">
        <v>0</v>
      </c>
      <c r="G5942" s="180">
        <v>0</v>
      </c>
      <c r="H5942" s="180">
        <v>0</v>
      </c>
    </row>
    <row r="5943" spans="1:8" x14ac:dyDescent="0.2">
      <c r="A5943" s="180" t="s">
        <v>130</v>
      </c>
      <c r="B5943" s="180" t="s">
        <v>447</v>
      </c>
      <c r="C5943" s="180"/>
      <c r="D5943" s="180"/>
      <c r="E5943" s="180"/>
      <c r="F5943" s="180"/>
      <c r="G5943" s="180"/>
      <c r="H5943" s="180"/>
    </row>
    <row r="5944" spans="1:8" x14ac:dyDescent="0.2">
      <c r="A5944" s="180" t="s">
        <v>130</v>
      </c>
      <c r="B5944" s="180" t="s">
        <v>366</v>
      </c>
      <c r="C5944" s="180">
        <v>6602213</v>
      </c>
      <c r="D5944" s="180">
        <v>240000</v>
      </c>
      <c r="E5944" s="180">
        <v>243750</v>
      </c>
      <c r="F5944" s="180">
        <v>0</v>
      </c>
      <c r="G5944" s="180">
        <v>0</v>
      </c>
      <c r="H5944" s="180">
        <v>0</v>
      </c>
    </row>
    <row r="5945" spans="1:8" x14ac:dyDescent="0.2">
      <c r="A5945" s="180" t="s">
        <v>130</v>
      </c>
      <c r="B5945" s="180" t="s">
        <v>367</v>
      </c>
      <c r="C5945" s="180">
        <v>1895714.6900000011</v>
      </c>
      <c r="D5945" s="180">
        <v>111867.93</v>
      </c>
      <c r="E5945" s="180">
        <v>89391.039999999979</v>
      </c>
      <c r="F5945" s="180">
        <v>0</v>
      </c>
      <c r="G5945" s="180">
        <v>0</v>
      </c>
      <c r="H5945" s="180">
        <v>0</v>
      </c>
    </row>
    <row r="5946" spans="1:8" x14ac:dyDescent="0.2">
      <c r="A5946" s="180" t="s">
        <v>130</v>
      </c>
      <c r="B5946" s="180" t="s">
        <v>368</v>
      </c>
      <c r="C5946" s="180">
        <v>8497927.6900000013</v>
      </c>
      <c r="D5946" s="180">
        <v>351867.93</v>
      </c>
      <c r="E5946" s="180">
        <v>333141.03999999998</v>
      </c>
      <c r="F5946" s="180">
        <v>0</v>
      </c>
      <c r="G5946" s="180">
        <v>0</v>
      </c>
      <c r="H5946" s="180">
        <v>0</v>
      </c>
    </row>
    <row r="5947" spans="1:8" x14ac:dyDescent="0.2">
      <c r="A5947" s="180" t="s">
        <v>131</v>
      </c>
      <c r="B5947" s="180" t="s">
        <v>333</v>
      </c>
      <c r="C5947" s="180">
        <v>3211353</v>
      </c>
      <c r="D5947" s="180"/>
      <c r="E5947" s="180">
        <v>123435</v>
      </c>
      <c r="F5947" s="180">
        <v>0</v>
      </c>
      <c r="G5947" s="180">
        <v>0</v>
      </c>
      <c r="H5947" s="180">
        <v>0</v>
      </c>
    </row>
    <row r="5948" spans="1:8" x14ac:dyDescent="0.2">
      <c r="A5948" s="180" t="s">
        <v>131</v>
      </c>
      <c r="B5948" s="180" t="s">
        <v>334</v>
      </c>
      <c r="C5948" s="180">
        <v>40585</v>
      </c>
      <c r="D5948" s="180"/>
      <c r="E5948" s="180">
        <v>1565</v>
      </c>
      <c r="F5948" s="180">
        <v>0</v>
      </c>
      <c r="G5948" s="180">
        <v>0</v>
      </c>
      <c r="H5948" s="180">
        <v>0</v>
      </c>
    </row>
    <row r="5949" spans="1:8" x14ac:dyDescent="0.2">
      <c r="A5949" s="180" t="s">
        <v>131</v>
      </c>
      <c r="B5949" s="180" t="s">
        <v>335</v>
      </c>
      <c r="C5949" s="180">
        <v>0</v>
      </c>
      <c r="D5949" s="180"/>
      <c r="E5949" s="180"/>
      <c r="F5949" s="180"/>
      <c r="G5949" s="180"/>
      <c r="H5949" s="180"/>
    </row>
    <row r="5950" spans="1:8" x14ac:dyDescent="0.2">
      <c r="A5950" s="180" t="s">
        <v>131</v>
      </c>
      <c r="B5950" s="180" t="s">
        <v>336</v>
      </c>
      <c r="C5950" s="180">
        <v>4500000</v>
      </c>
      <c r="D5950" s="180"/>
      <c r="E5950" s="180"/>
      <c r="F5950" s="180"/>
      <c r="G5950" s="180"/>
      <c r="H5950" s="180"/>
    </row>
    <row r="5951" spans="1:8" x14ac:dyDescent="0.2">
      <c r="A5951" s="180" t="s">
        <v>131</v>
      </c>
      <c r="B5951" s="180" t="s">
        <v>337</v>
      </c>
      <c r="C5951" s="180">
        <v>15000</v>
      </c>
      <c r="D5951" s="180">
        <v>1000</v>
      </c>
      <c r="E5951" s="180">
        <v>2000</v>
      </c>
      <c r="F5951" s="180"/>
      <c r="G5951" s="180"/>
      <c r="H5951" s="180"/>
    </row>
    <row r="5952" spans="1:8" x14ac:dyDescent="0.2">
      <c r="A5952" s="180" t="s">
        <v>131</v>
      </c>
      <c r="B5952" s="180" t="s">
        <v>338</v>
      </c>
      <c r="C5952" s="180"/>
      <c r="D5952" s="180"/>
      <c r="E5952" s="180"/>
      <c r="F5952" s="180"/>
      <c r="G5952" s="180"/>
      <c r="H5952" s="180"/>
    </row>
    <row r="5953" spans="1:8" x14ac:dyDescent="0.2">
      <c r="A5953" s="180" t="s">
        <v>131</v>
      </c>
      <c r="B5953" s="180" t="s">
        <v>339</v>
      </c>
      <c r="C5953" s="180"/>
      <c r="D5953" s="180">
        <v>250000</v>
      </c>
      <c r="E5953" s="180"/>
      <c r="F5953" s="180"/>
      <c r="G5953" s="180"/>
      <c r="H5953" s="180"/>
    </row>
    <row r="5954" spans="1:8" x14ac:dyDescent="0.2">
      <c r="A5954" s="180" t="s">
        <v>131</v>
      </c>
      <c r="B5954" s="180" t="s">
        <v>340</v>
      </c>
      <c r="C5954" s="180">
        <v>67000</v>
      </c>
      <c r="D5954" s="180"/>
      <c r="E5954" s="180">
        <v>35000</v>
      </c>
      <c r="F5954" s="180"/>
      <c r="G5954" s="180"/>
      <c r="H5954" s="180"/>
    </row>
    <row r="5955" spans="1:8" x14ac:dyDescent="0.2">
      <c r="A5955" s="180" t="s">
        <v>131</v>
      </c>
      <c r="B5955" s="180" t="s">
        <v>341</v>
      </c>
      <c r="C5955" s="180">
        <v>0</v>
      </c>
      <c r="D5955" s="180"/>
      <c r="E5955" s="180"/>
      <c r="F5955" s="180"/>
      <c r="G5955" s="180"/>
      <c r="H5955" s="180"/>
    </row>
    <row r="5956" spans="1:8" x14ac:dyDescent="0.2">
      <c r="A5956" s="180" t="s">
        <v>131</v>
      </c>
      <c r="B5956" s="180" t="s">
        <v>342</v>
      </c>
      <c r="C5956" s="180">
        <v>3079085</v>
      </c>
      <c r="D5956" s="180"/>
      <c r="E5956" s="180"/>
      <c r="F5956" s="180"/>
      <c r="G5956" s="180"/>
      <c r="H5956" s="180"/>
    </row>
    <row r="5957" spans="1:8" x14ac:dyDescent="0.2">
      <c r="A5957" s="180" t="s">
        <v>131</v>
      </c>
      <c r="B5957" s="180" t="s">
        <v>343</v>
      </c>
      <c r="C5957" s="180">
        <v>9642</v>
      </c>
      <c r="D5957" s="180"/>
      <c r="E5957" s="180"/>
      <c r="F5957" s="180"/>
      <c r="G5957" s="180"/>
      <c r="H5957" s="180"/>
    </row>
    <row r="5958" spans="1:8" x14ac:dyDescent="0.2">
      <c r="A5958" s="180" t="s">
        <v>131</v>
      </c>
      <c r="B5958" s="180" t="s">
        <v>344</v>
      </c>
      <c r="C5958" s="180">
        <v>73000</v>
      </c>
      <c r="D5958" s="180"/>
      <c r="E5958" s="180"/>
      <c r="F5958" s="180"/>
      <c r="G5958" s="180"/>
      <c r="H5958" s="180"/>
    </row>
    <row r="5959" spans="1:8" x14ac:dyDescent="0.2">
      <c r="A5959" s="180" t="s">
        <v>131</v>
      </c>
      <c r="B5959" s="180" t="s">
        <v>475</v>
      </c>
      <c r="C5959" s="180">
        <v>35742</v>
      </c>
      <c r="D5959" s="180"/>
      <c r="E5959" s="180">
        <v>1378</v>
      </c>
      <c r="F5959" s="180">
        <v>0</v>
      </c>
      <c r="G5959" s="180">
        <v>0</v>
      </c>
      <c r="H5959" s="180">
        <v>0</v>
      </c>
    </row>
    <row r="5960" spans="1:8" x14ac:dyDescent="0.2">
      <c r="A5960" s="180" t="s">
        <v>131</v>
      </c>
      <c r="B5960" s="180" t="s">
        <v>332</v>
      </c>
      <c r="C5960" s="180">
        <v>80000</v>
      </c>
      <c r="D5960" s="180"/>
      <c r="E5960" s="180"/>
      <c r="F5960" s="180"/>
      <c r="G5960" s="180"/>
      <c r="H5960" s="180"/>
    </row>
    <row r="5961" spans="1:8" x14ac:dyDescent="0.2">
      <c r="A5961" s="180" t="s">
        <v>131</v>
      </c>
      <c r="B5961" s="180" t="s">
        <v>407</v>
      </c>
      <c r="C5961" s="180">
        <v>88000</v>
      </c>
      <c r="D5961" s="180"/>
      <c r="E5961" s="180"/>
      <c r="F5961" s="180"/>
      <c r="G5961" s="180"/>
      <c r="H5961" s="180"/>
    </row>
    <row r="5962" spans="1:8" x14ac:dyDescent="0.2">
      <c r="A5962" s="180" t="s">
        <v>131</v>
      </c>
      <c r="B5962" s="180" t="s">
        <v>345</v>
      </c>
      <c r="C5962" s="180">
        <v>11199407</v>
      </c>
      <c r="D5962" s="180">
        <v>251000</v>
      </c>
      <c r="E5962" s="180">
        <v>163378</v>
      </c>
      <c r="F5962" s="180">
        <v>0</v>
      </c>
      <c r="G5962" s="180">
        <v>0</v>
      </c>
      <c r="H5962" s="180">
        <v>0</v>
      </c>
    </row>
    <row r="5963" spans="1:8" x14ac:dyDescent="0.2">
      <c r="A5963" s="180" t="s">
        <v>131</v>
      </c>
      <c r="B5963" s="180" t="s">
        <v>346</v>
      </c>
      <c r="C5963" s="180"/>
      <c r="D5963" s="180"/>
      <c r="E5963" s="180"/>
      <c r="F5963" s="180"/>
      <c r="G5963" s="180"/>
      <c r="H5963" s="180"/>
    </row>
    <row r="5964" spans="1:8" x14ac:dyDescent="0.2">
      <c r="A5964" s="180" t="s">
        <v>131</v>
      </c>
      <c r="B5964" s="180" t="s">
        <v>446</v>
      </c>
      <c r="C5964" s="180"/>
      <c r="D5964" s="180"/>
      <c r="E5964" s="180"/>
      <c r="F5964" s="180"/>
      <c r="G5964" s="180"/>
      <c r="H5964" s="180"/>
    </row>
    <row r="5965" spans="1:8" x14ac:dyDescent="0.2">
      <c r="A5965" s="180" t="s">
        <v>131</v>
      </c>
      <c r="B5965" s="180" t="s">
        <v>347</v>
      </c>
      <c r="C5965" s="180"/>
      <c r="D5965" s="180"/>
      <c r="E5965" s="180"/>
      <c r="F5965" s="180"/>
      <c r="G5965" s="180"/>
      <c r="H5965" s="180"/>
    </row>
    <row r="5966" spans="1:8" x14ac:dyDescent="0.2">
      <c r="A5966" s="180" t="s">
        <v>131</v>
      </c>
      <c r="B5966" s="180" t="s">
        <v>348</v>
      </c>
      <c r="C5966" s="180">
        <v>11199407</v>
      </c>
      <c r="D5966" s="180">
        <v>251000</v>
      </c>
      <c r="E5966" s="180">
        <v>163378</v>
      </c>
      <c r="F5966" s="180">
        <v>0</v>
      </c>
      <c r="G5966" s="180">
        <v>0</v>
      </c>
      <c r="H5966" s="180">
        <v>0</v>
      </c>
    </row>
    <row r="5967" spans="1:8" x14ac:dyDescent="0.2">
      <c r="A5967" s="180" t="s">
        <v>131</v>
      </c>
      <c r="B5967" s="180" t="s">
        <v>349</v>
      </c>
      <c r="C5967" s="180">
        <v>910502.88000000082</v>
      </c>
      <c r="D5967" s="180">
        <v>121606.28999999998</v>
      </c>
      <c r="E5967" s="180">
        <v>263075.71000000002</v>
      </c>
      <c r="F5967" s="180">
        <v>0</v>
      </c>
      <c r="G5967" s="180">
        <v>0</v>
      </c>
      <c r="H5967" s="180">
        <v>0</v>
      </c>
    </row>
    <row r="5968" spans="1:8" x14ac:dyDescent="0.2">
      <c r="A5968" s="180" t="s">
        <v>131</v>
      </c>
      <c r="B5968" s="180" t="s">
        <v>350</v>
      </c>
      <c r="C5968" s="180">
        <v>12109909.880000001</v>
      </c>
      <c r="D5968" s="180">
        <v>372606.29</v>
      </c>
      <c r="E5968" s="180">
        <v>426453.71</v>
      </c>
      <c r="F5968" s="180">
        <v>0</v>
      </c>
      <c r="G5968" s="180">
        <v>0</v>
      </c>
      <c r="H5968" s="180">
        <v>0</v>
      </c>
    </row>
    <row r="5969" spans="1:8" x14ac:dyDescent="0.2">
      <c r="A5969" s="180" t="s">
        <v>131</v>
      </c>
      <c r="B5969" s="180" t="s">
        <v>376</v>
      </c>
      <c r="C5969" s="180"/>
      <c r="D5969" s="180"/>
      <c r="E5969" s="180"/>
      <c r="F5969" s="180"/>
      <c r="G5969" s="180"/>
      <c r="H5969" s="180"/>
    </row>
    <row r="5970" spans="1:8" x14ac:dyDescent="0.2">
      <c r="A5970" s="180" t="s">
        <v>131</v>
      </c>
      <c r="B5970" s="180" t="s">
        <v>377</v>
      </c>
      <c r="C5970" s="180">
        <v>9500000</v>
      </c>
      <c r="D5970" s="180">
        <v>275000</v>
      </c>
      <c r="E5970" s="180">
        <v>200000</v>
      </c>
      <c r="F5970" s="180"/>
      <c r="G5970" s="180"/>
      <c r="H5970" s="180"/>
    </row>
    <row r="5971" spans="1:8" x14ac:dyDescent="0.2">
      <c r="A5971" s="180" t="s">
        <v>131</v>
      </c>
      <c r="B5971" s="180" t="s">
        <v>352</v>
      </c>
      <c r="C5971" s="180">
        <v>275000</v>
      </c>
      <c r="D5971" s="180"/>
      <c r="E5971" s="180">
        <v>5000</v>
      </c>
      <c r="F5971" s="180"/>
      <c r="G5971" s="180"/>
      <c r="H5971" s="180"/>
    </row>
    <row r="5972" spans="1:8" x14ac:dyDescent="0.2">
      <c r="A5972" s="180" t="s">
        <v>131</v>
      </c>
      <c r="B5972" s="180" t="s">
        <v>353</v>
      </c>
      <c r="C5972" s="180">
        <v>150000</v>
      </c>
      <c r="D5972" s="180"/>
      <c r="E5972" s="180">
        <v>5000</v>
      </c>
      <c r="F5972" s="180"/>
      <c r="G5972" s="180"/>
      <c r="H5972" s="180"/>
    </row>
    <row r="5973" spans="1:8" x14ac:dyDescent="0.2">
      <c r="A5973" s="180" t="s">
        <v>131</v>
      </c>
      <c r="B5973" s="180" t="s">
        <v>354</v>
      </c>
      <c r="C5973" s="180">
        <v>150000</v>
      </c>
      <c r="D5973" s="180"/>
      <c r="E5973" s="180">
        <v>10000</v>
      </c>
      <c r="F5973" s="180"/>
      <c r="G5973" s="180"/>
      <c r="H5973" s="180"/>
    </row>
    <row r="5974" spans="1:8" x14ac:dyDescent="0.2">
      <c r="A5974" s="180" t="s">
        <v>131</v>
      </c>
      <c r="B5974" s="180" t="s">
        <v>408</v>
      </c>
      <c r="C5974" s="180">
        <v>375000</v>
      </c>
      <c r="D5974" s="180"/>
      <c r="E5974" s="180">
        <v>20000</v>
      </c>
      <c r="F5974" s="180"/>
      <c r="G5974" s="180"/>
      <c r="H5974" s="180"/>
    </row>
    <row r="5975" spans="1:8" x14ac:dyDescent="0.2">
      <c r="A5975" s="180" t="s">
        <v>131</v>
      </c>
      <c r="B5975" s="180" t="s">
        <v>423</v>
      </c>
      <c r="C5975" s="180">
        <v>150000</v>
      </c>
      <c r="D5975" s="180"/>
      <c r="E5975" s="180">
        <v>5000</v>
      </c>
      <c r="F5975" s="180"/>
      <c r="G5975" s="180"/>
      <c r="H5975" s="180"/>
    </row>
    <row r="5976" spans="1:8" x14ac:dyDescent="0.2">
      <c r="A5976" s="180" t="s">
        <v>131</v>
      </c>
      <c r="B5976" s="180" t="s">
        <v>355</v>
      </c>
      <c r="C5976" s="180">
        <v>600000</v>
      </c>
      <c r="D5976" s="180"/>
      <c r="E5976" s="180">
        <v>40000</v>
      </c>
      <c r="F5976" s="180"/>
      <c r="G5976" s="180"/>
      <c r="H5976" s="180"/>
    </row>
    <row r="5977" spans="1:8" x14ac:dyDescent="0.2">
      <c r="A5977" s="180" t="s">
        <v>131</v>
      </c>
      <c r="B5977" s="180" t="s">
        <v>356</v>
      </c>
      <c r="C5977" s="180">
        <v>425000</v>
      </c>
      <c r="D5977" s="180"/>
      <c r="E5977" s="180">
        <v>20000</v>
      </c>
      <c r="F5977" s="180"/>
      <c r="G5977" s="180"/>
      <c r="H5977" s="180"/>
    </row>
    <row r="5978" spans="1:8" x14ac:dyDescent="0.2">
      <c r="A5978" s="180" t="s">
        <v>131</v>
      </c>
      <c r="B5978" s="180" t="s">
        <v>409</v>
      </c>
      <c r="C5978" s="180"/>
      <c r="D5978" s="180"/>
      <c r="E5978" s="180"/>
      <c r="F5978" s="180"/>
      <c r="G5978" s="180"/>
      <c r="H5978" s="180"/>
    </row>
    <row r="5979" spans="1:8" x14ac:dyDescent="0.2">
      <c r="A5979" s="180" t="s">
        <v>131</v>
      </c>
      <c r="B5979" s="180" t="s">
        <v>378</v>
      </c>
      <c r="C5979" s="180"/>
      <c r="D5979" s="180"/>
      <c r="E5979" s="180">
        <v>10000</v>
      </c>
      <c r="F5979" s="180"/>
      <c r="G5979" s="180"/>
      <c r="H5979" s="180"/>
    </row>
    <row r="5980" spans="1:8" x14ac:dyDescent="0.2">
      <c r="A5980" s="180" t="s">
        <v>131</v>
      </c>
      <c r="B5980" s="180" t="s">
        <v>360</v>
      </c>
      <c r="C5980" s="180"/>
      <c r="D5980" s="180"/>
      <c r="E5980" s="180"/>
      <c r="F5980" s="180"/>
      <c r="G5980" s="180"/>
      <c r="H5980" s="180"/>
    </row>
    <row r="5981" spans="1:8" x14ac:dyDescent="0.2">
      <c r="A5981" s="180" t="s">
        <v>131</v>
      </c>
      <c r="B5981" s="180" t="s">
        <v>379</v>
      </c>
      <c r="C5981" s="180"/>
      <c r="D5981" s="180"/>
      <c r="E5981" s="180"/>
      <c r="F5981" s="180"/>
      <c r="G5981" s="180"/>
      <c r="H5981" s="180"/>
    </row>
    <row r="5982" spans="1:8" x14ac:dyDescent="0.2">
      <c r="A5982" s="180" t="s">
        <v>131</v>
      </c>
      <c r="B5982" s="180" t="s">
        <v>362</v>
      </c>
      <c r="C5982" s="180">
        <v>297136</v>
      </c>
      <c r="D5982" s="180"/>
      <c r="E5982" s="180"/>
      <c r="F5982" s="180"/>
      <c r="G5982" s="180"/>
      <c r="H5982" s="180"/>
    </row>
    <row r="5983" spans="1:8" x14ac:dyDescent="0.2">
      <c r="A5983" s="180" t="s">
        <v>131</v>
      </c>
      <c r="B5983" s="180" t="s">
        <v>365</v>
      </c>
      <c r="C5983" s="180">
        <v>11922136</v>
      </c>
      <c r="D5983" s="180">
        <v>275000</v>
      </c>
      <c r="E5983" s="180">
        <v>315000</v>
      </c>
      <c r="F5983" s="180">
        <v>0</v>
      </c>
      <c r="G5983" s="180">
        <v>0</v>
      </c>
      <c r="H5983" s="180">
        <v>0</v>
      </c>
    </row>
    <row r="5984" spans="1:8" x14ac:dyDescent="0.2">
      <c r="A5984" s="180" t="s">
        <v>131</v>
      </c>
      <c r="B5984" s="180" t="s">
        <v>447</v>
      </c>
      <c r="C5984" s="180"/>
      <c r="D5984" s="180"/>
      <c r="E5984" s="180"/>
      <c r="F5984" s="180"/>
      <c r="G5984" s="180"/>
      <c r="H5984" s="180"/>
    </row>
    <row r="5985" spans="1:8" x14ac:dyDescent="0.2">
      <c r="A5985" s="180" t="s">
        <v>131</v>
      </c>
      <c r="B5985" s="180" t="s">
        <v>366</v>
      </c>
      <c r="C5985" s="180">
        <v>11922136</v>
      </c>
      <c r="D5985" s="180">
        <v>275000</v>
      </c>
      <c r="E5985" s="180">
        <v>315000</v>
      </c>
      <c r="F5985" s="180">
        <v>0</v>
      </c>
      <c r="G5985" s="180">
        <v>0</v>
      </c>
      <c r="H5985" s="180">
        <v>0</v>
      </c>
    </row>
    <row r="5986" spans="1:8" x14ac:dyDescent="0.2">
      <c r="A5986" s="180" t="s">
        <v>131</v>
      </c>
      <c r="B5986" s="180" t="s">
        <v>367</v>
      </c>
      <c r="C5986" s="180">
        <v>187773.88000000079</v>
      </c>
      <c r="D5986" s="180">
        <v>97606.289999999979</v>
      </c>
      <c r="E5986" s="180">
        <v>111453.71000000002</v>
      </c>
      <c r="F5986" s="180">
        <v>0</v>
      </c>
      <c r="G5986" s="180">
        <v>0</v>
      </c>
      <c r="H5986" s="180">
        <v>0</v>
      </c>
    </row>
    <row r="5987" spans="1:8" x14ac:dyDescent="0.2">
      <c r="A5987" s="180" t="s">
        <v>131</v>
      </c>
      <c r="B5987" s="180" t="s">
        <v>368</v>
      </c>
      <c r="C5987" s="180">
        <v>12109909.880000001</v>
      </c>
      <c r="D5987" s="180">
        <v>372606.29</v>
      </c>
      <c r="E5987" s="180">
        <v>426453.71</v>
      </c>
      <c r="F5987" s="180">
        <v>0</v>
      </c>
      <c r="G5987" s="180">
        <v>0</v>
      </c>
      <c r="H5987" s="180">
        <v>0</v>
      </c>
    </row>
    <row r="5988" spans="1:8" x14ac:dyDescent="0.2">
      <c r="A5988" s="180" t="s">
        <v>132</v>
      </c>
      <c r="B5988" s="180" t="s">
        <v>333</v>
      </c>
      <c r="C5988" s="180">
        <v>1806169</v>
      </c>
      <c r="D5988" s="180"/>
      <c r="E5988" s="180">
        <v>244685</v>
      </c>
      <c r="F5988" s="180">
        <v>22682</v>
      </c>
      <c r="G5988" s="180">
        <v>0</v>
      </c>
      <c r="H5988" s="180">
        <v>0</v>
      </c>
    </row>
    <row r="5989" spans="1:8" x14ac:dyDescent="0.2">
      <c r="A5989" s="180" t="s">
        <v>132</v>
      </c>
      <c r="B5989" s="180" t="s">
        <v>334</v>
      </c>
      <c r="C5989" s="180">
        <v>39237</v>
      </c>
      <c r="D5989" s="180"/>
      <c r="E5989" s="180">
        <v>5315</v>
      </c>
      <c r="F5989" s="180">
        <v>492</v>
      </c>
      <c r="G5989" s="180">
        <v>0</v>
      </c>
      <c r="H5989" s="180">
        <v>0</v>
      </c>
    </row>
    <row r="5990" spans="1:8" x14ac:dyDescent="0.2">
      <c r="A5990" s="180" t="s">
        <v>132</v>
      </c>
      <c r="B5990" s="180" t="s">
        <v>335</v>
      </c>
      <c r="C5990" s="180">
        <v>166529</v>
      </c>
      <c r="D5990" s="180"/>
      <c r="E5990" s="180"/>
      <c r="F5990" s="180"/>
      <c r="G5990" s="180"/>
      <c r="H5990" s="180"/>
    </row>
    <row r="5991" spans="1:8" x14ac:dyDescent="0.2">
      <c r="A5991" s="180" t="s">
        <v>132</v>
      </c>
      <c r="B5991" s="180" t="s">
        <v>336</v>
      </c>
      <c r="C5991" s="180">
        <v>195000</v>
      </c>
      <c r="D5991" s="180"/>
      <c r="E5991" s="180"/>
      <c r="F5991" s="180"/>
      <c r="G5991" s="180"/>
      <c r="H5991" s="180"/>
    </row>
    <row r="5992" spans="1:8" x14ac:dyDescent="0.2">
      <c r="A5992" s="180" t="s">
        <v>132</v>
      </c>
      <c r="B5992" s="180" t="s">
        <v>337</v>
      </c>
      <c r="C5992" s="180">
        <v>2000</v>
      </c>
      <c r="D5992" s="180">
        <v>50</v>
      </c>
      <c r="E5992" s="180">
        <v>500</v>
      </c>
      <c r="F5992" s="180"/>
      <c r="G5992" s="180"/>
      <c r="H5992" s="180"/>
    </row>
    <row r="5993" spans="1:8" x14ac:dyDescent="0.2">
      <c r="A5993" s="180" t="s">
        <v>132</v>
      </c>
      <c r="B5993" s="180" t="s">
        <v>338</v>
      </c>
      <c r="C5993" s="180"/>
      <c r="D5993" s="180"/>
      <c r="E5993" s="180"/>
      <c r="F5993" s="180"/>
      <c r="G5993" s="180"/>
      <c r="H5993" s="180"/>
    </row>
    <row r="5994" spans="1:8" x14ac:dyDescent="0.2">
      <c r="A5994" s="180" t="s">
        <v>132</v>
      </c>
      <c r="B5994" s="180" t="s">
        <v>339</v>
      </c>
      <c r="C5994" s="180"/>
      <c r="D5994" s="180"/>
      <c r="E5994" s="180"/>
      <c r="F5994" s="180"/>
      <c r="G5994" s="180"/>
      <c r="H5994" s="180"/>
    </row>
    <row r="5995" spans="1:8" x14ac:dyDescent="0.2">
      <c r="A5995" s="180" t="s">
        <v>132</v>
      </c>
      <c r="B5995" s="180" t="s">
        <v>340</v>
      </c>
      <c r="C5995" s="180">
        <v>150000</v>
      </c>
      <c r="D5995" s="180">
        <v>155000</v>
      </c>
      <c r="E5995" s="180">
        <v>60</v>
      </c>
      <c r="F5995" s="180"/>
      <c r="G5995" s="180"/>
      <c r="H5995" s="180"/>
    </row>
    <row r="5996" spans="1:8" x14ac:dyDescent="0.2">
      <c r="A5996" s="180" t="s">
        <v>132</v>
      </c>
      <c r="B5996" s="180" t="s">
        <v>341</v>
      </c>
      <c r="C5996" s="180"/>
      <c r="D5996" s="180"/>
      <c r="E5996" s="180"/>
      <c r="F5996" s="180"/>
      <c r="G5996" s="180"/>
      <c r="H5996" s="180"/>
    </row>
    <row r="5997" spans="1:8" x14ac:dyDescent="0.2">
      <c r="A5997" s="180" t="s">
        <v>132</v>
      </c>
      <c r="B5997" s="180" t="s">
        <v>342</v>
      </c>
      <c r="C5997" s="180">
        <v>2254079</v>
      </c>
      <c r="D5997" s="180"/>
      <c r="E5997" s="180"/>
      <c r="F5997" s="180"/>
      <c r="G5997" s="180"/>
      <c r="H5997" s="180"/>
    </row>
    <row r="5998" spans="1:8" x14ac:dyDescent="0.2">
      <c r="A5998" s="180" t="s">
        <v>132</v>
      </c>
      <c r="B5998" s="180" t="s">
        <v>343</v>
      </c>
      <c r="C5998" s="180">
        <v>7303</v>
      </c>
      <c r="D5998" s="180"/>
      <c r="E5998" s="180"/>
      <c r="F5998" s="180"/>
      <c r="G5998" s="180"/>
      <c r="H5998" s="180"/>
    </row>
    <row r="5999" spans="1:8" x14ac:dyDescent="0.2">
      <c r="A5999" s="180" t="s">
        <v>132</v>
      </c>
      <c r="B5999" s="180" t="s">
        <v>344</v>
      </c>
      <c r="C5999" s="180">
        <v>15000</v>
      </c>
      <c r="D5999" s="180"/>
      <c r="E5999" s="180"/>
      <c r="F5999" s="180"/>
      <c r="G5999" s="180"/>
      <c r="H5999" s="180"/>
    </row>
    <row r="6000" spans="1:8" x14ac:dyDescent="0.2">
      <c r="A6000" s="180" t="s">
        <v>132</v>
      </c>
      <c r="B6000" s="180" t="s">
        <v>475</v>
      </c>
      <c r="C6000" s="180">
        <v>20381</v>
      </c>
      <c r="D6000" s="180"/>
      <c r="E6000" s="180">
        <v>2761</v>
      </c>
      <c r="F6000" s="180">
        <v>256</v>
      </c>
      <c r="G6000" s="180">
        <v>0</v>
      </c>
      <c r="H6000" s="180">
        <v>0</v>
      </c>
    </row>
    <row r="6001" spans="1:8" x14ac:dyDescent="0.2">
      <c r="A6001" s="180" t="s">
        <v>132</v>
      </c>
      <c r="B6001" s="180" t="s">
        <v>332</v>
      </c>
      <c r="C6001" s="180">
        <v>35000</v>
      </c>
      <c r="D6001" s="180"/>
      <c r="E6001" s="180"/>
      <c r="F6001" s="180"/>
      <c r="G6001" s="180"/>
      <c r="H6001" s="180"/>
    </row>
    <row r="6002" spans="1:8" x14ac:dyDescent="0.2">
      <c r="A6002" s="180" t="s">
        <v>132</v>
      </c>
      <c r="B6002" s="180" t="s">
        <v>407</v>
      </c>
      <c r="C6002" s="180">
        <v>65000</v>
      </c>
      <c r="D6002" s="180"/>
      <c r="E6002" s="180"/>
      <c r="F6002" s="180"/>
      <c r="G6002" s="180"/>
      <c r="H6002" s="180"/>
    </row>
    <row r="6003" spans="1:8" x14ac:dyDescent="0.2">
      <c r="A6003" s="180" t="s">
        <v>132</v>
      </c>
      <c r="B6003" s="180" t="s">
        <v>345</v>
      </c>
      <c r="C6003" s="180">
        <v>4755698</v>
      </c>
      <c r="D6003" s="180">
        <v>155050</v>
      </c>
      <c r="E6003" s="180">
        <v>253321</v>
      </c>
      <c r="F6003" s="180">
        <v>23430</v>
      </c>
      <c r="G6003" s="180">
        <v>0</v>
      </c>
      <c r="H6003" s="180">
        <v>0</v>
      </c>
    </row>
    <row r="6004" spans="1:8" x14ac:dyDescent="0.2">
      <c r="A6004" s="180" t="s">
        <v>132</v>
      </c>
      <c r="B6004" s="180" t="s">
        <v>346</v>
      </c>
      <c r="C6004" s="180"/>
      <c r="D6004" s="180"/>
      <c r="E6004" s="180"/>
      <c r="F6004" s="180"/>
      <c r="G6004" s="180"/>
      <c r="H6004" s="180"/>
    </row>
    <row r="6005" spans="1:8" x14ac:dyDescent="0.2">
      <c r="A6005" s="180" t="s">
        <v>132</v>
      </c>
      <c r="B6005" s="180" t="s">
        <v>446</v>
      </c>
      <c r="C6005" s="180"/>
      <c r="D6005" s="180"/>
      <c r="E6005" s="180"/>
      <c r="F6005" s="180"/>
      <c r="G6005" s="180"/>
      <c r="H6005" s="180"/>
    </row>
    <row r="6006" spans="1:8" x14ac:dyDescent="0.2">
      <c r="A6006" s="180" t="s">
        <v>132</v>
      </c>
      <c r="B6006" s="180" t="s">
        <v>347</v>
      </c>
      <c r="C6006" s="180"/>
      <c r="D6006" s="180"/>
      <c r="E6006" s="180"/>
      <c r="F6006" s="180"/>
      <c r="G6006" s="180"/>
      <c r="H6006" s="180"/>
    </row>
    <row r="6007" spans="1:8" x14ac:dyDescent="0.2">
      <c r="A6007" s="180" t="s">
        <v>132</v>
      </c>
      <c r="B6007" s="180" t="s">
        <v>348</v>
      </c>
      <c r="C6007" s="180">
        <v>4755698</v>
      </c>
      <c r="D6007" s="180">
        <v>155050</v>
      </c>
      <c r="E6007" s="180">
        <v>253321</v>
      </c>
      <c r="F6007" s="180">
        <v>23430</v>
      </c>
      <c r="G6007" s="180">
        <v>0</v>
      </c>
      <c r="H6007" s="180">
        <v>0</v>
      </c>
    </row>
    <row r="6008" spans="1:8" x14ac:dyDescent="0.2">
      <c r="A6008" s="180" t="s">
        <v>132</v>
      </c>
      <c r="B6008" s="180" t="s">
        <v>349</v>
      </c>
      <c r="C6008" s="180">
        <v>669334.30000000075</v>
      </c>
      <c r="D6008" s="180">
        <v>87281.669999999984</v>
      </c>
      <c r="E6008" s="180">
        <v>299088.20000000007</v>
      </c>
      <c r="F6008" s="180">
        <v>723</v>
      </c>
      <c r="G6008" s="180">
        <v>0</v>
      </c>
      <c r="H6008" s="180">
        <v>0</v>
      </c>
    </row>
    <row r="6009" spans="1:8" x14ac:dyDescent="0.2">
      <c r="A6009" s="180" t="s">
        <v>132</v>
      </c>
      <c r="B6009" s="180" t="s">
        <v>350</v>
      </c>
      <c r="C6009" s="180">
        <v>5425032.3000000007</v>
      </c>
      <c r="D6009" s="180">
        <v>242331.67</v>
      </c>
      <c r="E6009" s="180">
        <v>552409.20000000007</v>
      </c>
      <c r="F6009" s="180">
        <v>24153</v>
      </c>
      <c r="G6009" s="180">
        <v>0</v>
      </c>
      <c r="H6009" s="180">
        <v>0</v>
      </c>
    </row>
    <row r="6010" spans="1:8" x14ac:dyDescent="0.2">
      <c r="A6010" s="180" t="s">
        <v>132</v>
      </c>
      <c r="B6010" s="180" t="s">
        <v>376</v>
      </c>
      <c r="C6010" s="180"/>
      <c r="D6010" s="180"/>
      <c r="E6010" s="180"/>
      <c r="F6010" s="180"/>
      <c r="G6010" s="180"/>
      <c r="H6010" s="180"/>
    </row>
    <row r="6011" spans="1:8" x14ac:dyDescent="0.2">
      <c r="A6011" s="180" t="s">
        <v>132</v>
      </c>
      <c r="B6011" s="180" t="s">
        <v>377</v>
      </c>
      <c r="C6011" s="180">
        <v>3300000</v>
      </c>
      <c r="D6011" s="180">
        <v>180000</v>
      </c>
      <c r="E6011" s="180"/>
      <c r="F6011" s="180"/>
      <c r="G6011" s="180"/>
      <c r="H6011" s="180"/>
    </row>
    <row r="6012" spans="1:8" x14ac:dyDescent="0.2">
      <c r="A6012" s="180" t="s">
        <v>132</v>
      </c>
      <c r="B6012" s="180" t="s">
        <v>352</v>
      </c>
      <c r="C6012" s="180">
        <v>157603</v>
      </c>
      <c r="D6012" s="180"/>
      <c r="E6012" s="180"/>
      <c r="F6012" s="180"/>
      <c r="G6012" s="180"/>
      <c r="H6012" s="180"/>
    </row>
    <row r="6013" spans="1:8" x14ac:dyDescent="0.2">
      <c r="A6013" s="180" t="s">
        <v>132</v>
      </c>
      <c r="B6013" s="180" t="s">
        <v>353</v>
      </c>
      <c r="C6013" s="180">
        <v>31655</v>
      </c>
      <c r="D6013" s="180"/>
      <c r="E6013" s="180"/>
      <c r="F6013" s="180"/>
      <c r="G6013" s="180"/>
      <c r="H6013" s="180"/>
    </row>
    <row r="6014" spans="1:8" x14ac:dyDescent="0.2">
      <c r="A6014" s="180" t="s">
        <v>132</v>
      </c>
      <c r="B6014" s="180" t="s">
        <v>354</v>
      </c>
      <c r="C6014" s="180">
        <v>225000</v>
      </c>
      <c r="D6014" s="180"/>
      <c r="E6014" s="180">
        <v>220000</v>
      </c>
      <c r="F6014" s="180"/>
      <c r="G6014" s="180"/>
      <c r="H6014" s="180"/>
    </row>
    <row r="6015" spans="1:8" x14ac:dyDescent="0.2">
      <c r="A6015" s="180" t="s">
        <v>132</v>
      </c>
      <c r="B6015" s="180" t="s">
        <v>408</v>
      </c>
      <c r="C6015" s="180">
        <v>179351</v>
      </c>
      <c r="D6015" s="180"/>
      <c r="E6015" s="180"/>
      <c r="F6015" s="180"/>
      <c r="G6015" s="180"/>
      <c r="H6015" s="180"/>
    </row>
    <row r="6016" spans="1:8" x14ac:dyDescent="0.2">
      <c r="A6016" s="180" t="s">
        <v>132</v>
      </c>
      <c r="B6016" s="180" t="s">
        <v>423</v>
      </c>
      <c r="C6016" s="180">
        <v>110636</v>
      </c>
      <c r="D6016" s="180"/>
      <c r="E6016" s="180"/>
      <c r="F6016" s="180"/>
      <c r="G6016" s="180"/>
      <c r="H6016" s="180"/>
    </row>
    <row r="6017" spans="1:8" x14ac:dyDescent="0.2">
      <c r="A6017" s="180" t="s">
        <v>132</v>
      </c>
      <c r="B6017" s="180" t="s">
        <v>355</v>
      </c>
      <c r="C6017" s="180">
        <v>381091</v>
      </c>
      <c r="D6017" s="180"/>
      <c r="E6017" s="180">
        <v>950</v>
      </c>
      <c r="F6017" s="180"/>
      <c r="G6017" s="180"/>
      <c r="H6017" s="180"/>
    </row>
    <row r="6018" spans="1:8" x14ac:dyDescent="0.2">
      <c r="A6018" s="180" t="s">
        <v>132</v>
      </c>
      <c r="B6018" s="180" t="s">
        <v>356</v>
      </c>
      <c r="C6018" s="180">
        <v>207944</v>
      </c>
      <c r="D6018" s="180"/>
      <c r="E6018" s="180"/>
      <c r="F6018" s="180"/>
      <c r="G6018" s="180"/>
      <c r="H6018" s="180"/>
    </row>
    <row r="6019" spans="1:8" x14ac:dyDescent="0.2">
      <c r="A6019" s="180" t="s">
        <v>132</v>
      </c>
      <c r="B6019" s="180" t="s">
        <v>409</v>
      </c>
      <c r="C6019" s="180"/>
      <c r="D6019" s="180"/>
      <c r="E6019" s="180"/>
      <c r="F6019" s="180"/>
      <c r="G6019" s="180"/>
      <c r="H6019" s="180"/>
    </row>
    <row r="6020" spans="1:8" x14ac:dyDescent="0.2">
      <c r="A6020" s="180" t="s">
        <v>132</v>
      </c>
      <c r="B6020" s="180" t="s">
        <v>378</v>
      </c>
      <c r="C6020" s="180"/>
      <c r="D6020" s="180"/>
      <c r="E6020" s="180"/>
      <c r="F6020" s="180"/>
      <c r="G6020" s="180"/>
      <c r="H6020" s="180"/>
    </row>
    <row r="6021" spans="1:8" x14ac:dyDescent="0.2">
      <c r="A6021" s="180" t="s">
        <v>132</v>
      </c>
      <c r="B6021" s="180" t="s">
        <v>360</v>
      </c>
      <c r="C6021" s="180"/>
      <c r="D6021" s="180"/>
      <c r="E6021" s="180"/>
      <c r="F6021" s="180">
        <v>22000</v>
      </c>
      <c r="G6021" s="180"/>
      <c r="H6021" s="180"/>
    </row>
    <row r="6022" spans="1:8" x14ac:dyDescent="0.2">
      <c r="A6022" s="180" t="s">
        <v>132</v>
      </c>
      <c r="B6022" s="180" t="s">
        <v>379</v>
      </c>
      <c r="C6022" s="180"/>
      <c r="D6022" s="180"/>
      <c r="E6022" s="180"/>
      <c r="F6022" s="180"/>
      <c r="G6022" s="180"/>
      <c r="H6022" s="180"/>
    </row>
    <row r="6023" spans="1:8" x14ac:dyDescent="0.2">
      <c r="A6023" s="180" t="s">
        <v>132</v>
      </c>
      <c r="B6023" s="180" t="s">
        <v>362</v>
      </c>
      <c r="C6023" s="180">
        <v>169376</v>
      </c>
      <c r="D6023" s="180"/>
      <c r="E6023" s="180"/>
      <c r="F6023" s="180"/>
      <c r="G6023" s="180"/>
      <c r="H6023" s="180"/>
    </row>
    <row r="6024" spans="1:8" x14ac:dyDescent="0.2">
      <c r="A6024" s="180" t="s">
        <v>132</v>
      </c>
      <c r="B6024" s="180" t="s">
        <v>365</v>
      </c>
      <c r="C6024" s="180">
        <v>4762656</v>
      </c>
      <c r="D6024" s="180">
        <v>180000</v>
      </c>
      <c r="E6024" s="180">
        <v>220950</v>
      </c>
      <c r="F6024" s="180">
        <v>22000</v>
      </c>
      <c r="G6024" s="180">
        <v>0</v>
      </c>
      <c r="H6024" s="180">
        <v>0</v>
      </c>
    </row>
    <row r="6025" spans="1:8" x14ac:dyDescent="0.2">
      <c r="A6025" s="180" t="s">
        <v>132</v>
      </c>
      <c r="B6025" s="180" t="s">
        <v>447</v>
      </c>
      <c r="C6025" s="180"/>
      <c r="D6025" s="180"/>
      <c r="E6025" s="180"/>
      <c r="F6025" s="180"/>
      <c r="G6025" s="180"/>
      <c r="H6025" s="180"/>
    </row>
    <row r="6026" spans="1:8" x14ac:dyDescent="0.2">
      <c r="A6026" s="180" t="s">
        <v>132</v>
      </c>
      <c r="B6026" s="180" t="s">
        <v>366</v>
      </c>
      <c r="C6026" s="180">
        <v>4762656</v>
      </c>
      <c r="D6026" s="180">
        <v>180000</v>
      </c>
      <c r="E6026" s="180">
        <v>220950</v>
      </c>
      <c r="F6026" s="180">
        <v>22000</v>
      </c>
      <c r="G6026" s="180">
        <v>0</v>
      </c>
      <c r="H6026" s="180">
        <v>0</v>
      </c>
    </row>
    <row r="6027" spans="1:8" x14ac:dyDescent="0.2">
      <c r="A6027" s="180" t="s">
        <v>132</v>
      </c>
      <c r="B6027" s="180" t="s">
        <v>367</v>
      </c>
      <c r="C6027" s="180">
        <v>662376.30000000075</v>
      </c>
      <c r="D6027" s="180">
        <v>62331.669999999984</v>
      </c>
      <c r="E6027" s="180">
        <v>331459.20000000007</v>
      </c>
      <c r="F6027" s="180">
        <v>2153</v>
      </c>
      <c r="G6027" s="180">
        <v>0</v>
      </c>
      <c r="H6027" s="180">
        <v>0</v>
      </c>
    </row>
    <row r="6028" spans="1:8" x14ac:dyDescent="0.2">
      <c r="A6028" s="180" t="s">
        <v>132</v>
      </c>
      <c r="B6028" s="180" t="s">
        <v>368</v>
      </c>
      <c r="C6028" s="180">
        <v>5425032.3000000007</v>
      </c>
      <c r="D6028" s="180">
        <v>242331.67</v>
      </c>
      <c r="E6028" s="180">
        <v>552409.20000000007</v>
      </c>
      <c r="F6028" s="180">
        <v>24153</v>
      </c>
      <c r="G6028" s="180">
        <v>0</v>
      </c>
      <c r="H6028" s="180">
        <v>0</v>
      </c>
    </row>
    <row r="6029" spans="1:8" x14ac:dyDescent="0.2">
      <c r="A6029" s="180" t="s">
        <v>133</v>
      </c>
      <c r="B6029" s="180" t="s">
        <v>333</v>
      </c>
      <c r="C6029" s="180">
        <v>1161956</v>
      </c>
      <c r="D6029" s="180"/>
      <c r="E6029" s="180">
        <v>236132</v>
      </c>
      <c r="F6029" s="180">
        <v>19878</v>
      </c>
      <c r="G6029" s="180">
        <v>0</v>
      </c>
      <c r="H6029" s="180">
        <v>0</v>
      </c>
    </row>
    <row r="6030" spans="1:8" x14ac:dyDescent="0.2">
      <c r="A6030" s="180" t="s">
        <v>133</v>
      </c>
      <c r="B6030" s="180" t="s">
        <v>334</v>
      </c>
      <c r="C6030" s="180">
        <v>19035</v>
      </c>
      <c r="D6030" s="180"/>
      <c r="E6030" s="180">
        <v>3868</v>
      </c>
      <c r="F6030" s="180">
        <v>326</v>
      </c>
      <c r="G6030" s="180">
        <v>0</v>
      </c>
      <c r="H6030" s="180">
        <v>0</v>
      </c>
    </row>
    <row r="6031" spans="1:8" x14ac:dyDescent="0.2">
      <c r="A6031" s="180" t="s">
        <v>133</v>
      </c>
      <c r="B6031" s="180" t="s">
        <v>335</v>
      </c>
      <c r="C6031" s="180">
        <v>34733</v>
      </c>
      <c r="D6031" s="180"/>
      <c r="E6031" s="180"/>
      <c r="F6031" s="180"/>
      <c r="G6031" s="180"/>
      <c r="H6031" s="180"/>
    </row>
    <row r="6032" spans="1:8" x14ac:dyDescent="0.2">
      <c r="A6032" s="180" t="s">
        <v>133</v>
      </c>
      <c r="B6032" s="180" t="s">
        <v>336</v>
      </c>
      <c r="C6032" s="180">
        <v>100000</v>
      </c>
      <c r="D6032" s="180">
        <v>0</v>
      </c>
      <c r="E6032" s="180"/>
      <c r="F6032" s="180"/>
      <c r="G6032" s="180"/>
      <c r="H6032" s="180"/>
    </row>
    <row r="6033" spans="1:8" x14ac:dyDescent="0.2">
      <c r="A6033" s="180" t="s">
        <v>133</v>
      </c>
      <c r="B6033" s="180" t="s">
        <v>337</v>
      </c>
      <c r="C6033" s="180">
        <v>40000</v>
      </c>
      <c r="D6033" s="180">
        <v>100</v>
      </c>
      <c r="E6033" s="180">
        <v>11000</v>
      </c>
      <c r="F6033" s="180">
        <v>600</v>
      </c>
      <c r="G6033" s="180"/>
      <c r="H6033" s="180"/>
    </row>
    <row r="6034" spans="1:8" x14ac:dyDescent="0.2">
      <c r="A6034" s="180" t="s">
        <v>133</v>
      </c>
      <c r="B6034" s="180" t="s">
        <v>338</v>
      </c>
      <c r="C6034" s="180"/>
      <c r="D6034" s="180"/>
      <c r="E6034" s="180"/>
      <c r="F6034" s="180"/>
      <c r="G6034" s="180"/>
      <c r="H6034" s="180"/>
    </row>
    <row r="6035" spans="1:8" x14ac:dyDescent="0.2">
      <c r="A6035" s="180" t="s">
        <v>133</v>
      </c>
      <c r="B6035" s="180" t="s">
        <v>339</v>
      </c>
      <c r="C6035" s="180">
        <v>100</v>
      </c>
      <c r="D6035" s="180">
        <v>19000</v>
      </c>
      <c r="E6035" s="180"/>
      <c r="F6035" s="180"/>
      <c r="G6035" s="180"/>
      <c r="H6035" s="180"/>
    </row>
    <row r="6036" spans="1:8" x14ac:dyDescent="0.2">
      <c r="A6036" s="180" t="s">
        <v>133</v>
      </c>
      <c r="B6036" s="180" t="s">
        <v>340</v>
      </c>
      <c r="C6036" s="180">
        <v>109000</v>
      </c>
      <c r="D6036" s="180">
        <v>6300</v>
      </c>
      <c r="E6036" s="180">
        <v>3000</v>
      </c>
      <c r="F6036" s="180">
        <v>0</v>
      </c>
      <c r="G6036" s="180"/>
      <c r="H6036" s="180"/>
    </row>
    <row r="6037" spans="1:8" x14ac:dyDescent="0.2">
      <c r="A6037" s="180" t="s">
        <v>133</v>
      </c>
      <c r="B6037" s="180" t="s">
        <v>341</v>
      </c>
      <c r="C6037" s="180">
        <v>0</v>
      </c>
      <c r="D6037" s="180">
        <v>0</v>
      </c>
      <c r="E6037" s="180">
        <v>50</v>
      </c>
      <c r="F6037" s="180"/>
      <c r="G6037" s="180"/>
      <c r="H6037" s="180"/>
    </row>
    <row r="6038" spans="1:8" x14ac:dyDescent="0.2">
      <c r="A6038" s="180" t="s">
        <v>133</v>
      </c>
      <c r="B6038" s="180" t="s">
        <v>342</v>
      </c>
      <c r="C6038" s="180">
        <v>1244177</v>
      </c>
      <c r="D6038" s="180"/>
      <c r="E6038" s="180"/>
      <c r="F6038" s="180"/>
      <c r="G6038" s="180"/>
      <c r="H6038" s="180"/>
    </row>
    <row r="6039" spans="1:8" x14ac:dyDescent="0.2">
      <c r="A6039" s="180" t="s">
        <v>133</v>
      </c>
      <c r="B6039" s="180" t="s">
        <v>343</v>
      </c>
      <c r="C6039" s="180">
        <v>3508</v>
      </c>
      <c r="D6039" s="180"/>
      <c r="E6039" s="180"/>
      <c r="F6039" s="180"/>
      <c r="G6039" s="180"/>
      <c r="H6039" s="180"/>
    </row>
    <row r="6040" spans="1:8" x14ac:dyDescent="0.2">
      <c r="A6040" s="180" t="s">
        <v>133</v>
      </c>
      <c r="B6040" s="180" t="s">
        <v>344</v>
      </c>
      <c r="C6040" s="180">
        <v>17000</v>
      </c>
      <c r="D6040" s="180"/>
      <c r="E6040" s="180">
        <v>5600</v>
      </c>
      <c r="F6040" s="180"/>
      <c r="G6040" s="180"/>
      <c r="H6040" s="180"/>
    </row>
    <row r="6041" spans="1:8" x14ac:dyDescent="0.2">
      <c r="A6041" s="180" t="s">
        <v>133</v>
      </c>
      <c r="B6041" s="180" t="s">
        <v>475</v>
      </c>
      <c r="C6041" s="180">
        <v>28917</v>
      </c>
      <c r="D6041" s="180"/>
      <c r="E6041" s="180">
        <v>5876</v>
      </c>
      <c r="F6041" s="180">
        <v>495</v>
      </c>
      <c r="G6041" s="180">
        <v>0</v>
      </c>
      <c r="H6041" s="180">
        <v>0</v>
      </c>
    </row>
    <row r="6042" spans="1:8" x14ac:dyDescent="0.2">
      <c r="A6042" s="180" t="s">
        <v>133</v>
      </c>
      <c r="B6042" s="180" t="s">
        <v>332</v>
      </c>
      <c r="C6042" s="180">
        <v>59000</v>
      </c>
      <c r="D6042" s="180"/>
      <c r="E6042" s="180"/>
      <c r="F6042" s="180"/>
      <c r="G6042" s="180"/>
      <c r="H6042" s="180"/>
    </row>
    <row r="6043" spans="1:8" x14ac:dyDescent="0.2">
      <c r="A6043" s="180" t="s">
        <v>133</v>
      </c>
      <c r="B6043" s="180" t="s">
        <v>407</v>
      </c>
      <c r="C6043" s="180">
        <v>175000</v>
      </c>
      <c r="D6043" s="180"/>
      <c r="E6043" s="180"/>
      <c r="F6043" s="180"/>
      <c r="G6043" s="180"/>
      <c r="H6043" s="180"/>
    </row>
    <row r="6044" spans="1:8" x14ac:dyDescent="0.2">
      <c r="A6044" s="180" t="s">
        <v>133</v>
      </c>
      <c r="B6044" s="180" t="s">
        <v>345</v>
      </c>
      <c r="C6044" s="180">
        <v>2992426</v>
      </c>
      <c r="D6044" s="180">
        <v>25400</v>
      </c>
      <c r="E6044" s="180">
        <v>265526</v>
      </c>
      <c r="F6044" s="180">
        <v>21299</v>
      </c>
      <c r="G6044" s="180">
        <v>0</v>
      </c>
      <c r="H6044" s="180">
        <v>0</v>
      </c>
    </row>
    <row r="6045" spans="1:8" x14ac:dyDescent="0.2">
      <c r="A6045" s="180" t="s">
        <v>133</v>
      </c>
      <c r="B6045" s="180" t="s">
        <v>346</v>
      </c>
      <c r="C6045" s="180"/>
      <c r="D6045" s="180"/>
      <c r="E6045" s="180"/>
      <c r="F6045" s="180"/>
      <c r="G6045" s="180"/>
      <c r="H6045" s="180"/>
    </row>
    <row r="6046" spans="1:8" x14ac:dyDescent="0.2">
      <c r="A6046" s="180" t="s">
        <v>133</v>
      </c>
      <c r="B6046" s="180" t="s">
        <v>446</v>
      </c>
      <c r="C6046" s="180"/>
      <c r="D6046" s="180"/>
      <c r="E6046" s="180"/>
      <c r="F6046" s="180"/>
      <c r="G6046" s="180"/>
      <c r="H6046" s="180"/>
    </row>
    <row r="6047" spans="1:8" x14ac:dyDescent="0.2">
      <c r="A6047" s="180" t="s">
        <v>133</v>
      </c>
      <c r="B6047" s="180" t="s">
        <v>347</v>
      </c>
      <c r="C6047" s="180"/>
      <c r="D6047" s="180"/>
      <c r="E6047" s="180"/>
      <c r="F6047" s="180"/>
      <c r="G6047" s="180"/>
      <c r="H6047" s="180"/>
    </row>
    <row r="6048" spans="1:8" x14ac:dyDescent="0.2">
      <c r="A6048" s="180" t="s">
        <v>133</v>
      </c>
      <c r="B6048" s="180" t="s">
        <v>348</v>
      </c>
      <c r="C6048" s="180">
        <v>2992426</v>
      </c>
      <c r="D6048" s="180">
        <v>25400</v>
      </c>
      <c r="E6048" s="180">
        <v>265526</v>
      </c>
      <c r="F6048" s="180">
        <v>21299</v>
      </c>
      <c r="G6048" s="180">
        <v>0</v>
      </c>
      <c r="H6048" s="180">
        <v>0</v>
      </c>
    </row>
    <row r="6049" spans="1:8" x14ac:dyDescent="0.2">
      <c r="A6049" s="180" t="s">
        <v>133</v>
      </c>
      <c r="B6049" s="180" t="s">
        <v>349</v>
      </c>
      <c r="C6049" s="180">
        <v>1831879.75</v>
      </c>
      <c r="D6049" s="180">
        <v>16222.81</v>
      </c>
      <c r="E6049" s="180">
        <v>501086.75</v>
      </c>
      <c r="F6049" s="180">
        <v>17307</v>
      </c>
      <c r="G6049" s="180">
        <v>0</v>
      </c>
      <c r="H6049" s="180">
        <v>0</v>
      </c>
    </row>
    <row r="6050" spans="1:8" x14ac:dyDescent="0.2">
      <c r="A6050" s="180" t="s">
        <v>133</v>
      </c>
      <c r="B6050" s="180" t="s">
        <v>350</v>
      </c>
      <c r="C6050" s="180">
        <v>4824305.75</v>
      </c>
      <c r="D6050" s="180">
        <v>41622.81</v>
      </c>
      <c r="E6050" s="180">
        <v>766612.75</v>
      </c>
      <c r="F6050" s="180">
        <v>38606</v>
      </c>
      <c r="G6050" s="180">
        <v>0</v>
      </c>
      <c r="H6050" s="180">
        <v>0</v>
      </c>
    </row>
    <row r="6051" spans="1:8" x14ac:dyDescent="0.2">
      <c r="A6051" s="180" t="s">
        <v>133</v>
      </c>
      <c r="B6051" s="180" t="s">
        <v>376</v>
      </c>
      <c r="C6051" s="180"/>
      <c r="D6051" s="180"/>
      <c r="E6051" s="180"/>
      <c r="F6051" s="180"/>
      <c r="G6051" s="180"/>
      <c r="H6051" s="180"/>
    </row>
    <row r="6052" spans="1:8" x14ac:dyDescent="0.2">
      <c r="A6052" s="180" t="s">
        <v>133</v>
      </c>
      <c r="B6052" s="180" t="s">
        <v>377</v>
      </c>
      <c r="C6052" s="180">
        <v>2500000</v>
      </c>
      <c r="D6052" s="180">
        <v>22000</v>
      </c>
      <c r="E6052" s="180">
        <v>40000</v>
      </c>
      <c r="F6052" s="180">
        <v>20000</v>
      </c>
      <c r="G6052" s="180"/>
      <c r="H6052" s="180"/>
    </row>
    <row r="6053" spans="1:8" x14ac:dyDescent="0.2">
      <c r="A6053" s="180" t="s">
        <v>133</v>
      </c>
      <c r="B6053" s="180" t="s">
        <v>352</v>
      </c>
      <c r="C6053" s="180">
        <v>70000</v>
      </c>
      <c r="D6053" s="180"/>
      <c r="E6053" s="180">
        <v>0</v>
      </c>
      <c r="F6053" s="180"/>
      <c r="G6053" s="180"/>
      <c r="H6053" s="180"/>
    </row>
    <row r="6054" spans="1:8" x14ac:dyDescent="0.2">
      <c r="A6054" s="180" t="s">
        <v>133</v>
      </c>
      <c r="B6054" s="180" t="s">
        <v>353</v>
      </c>
      <c r="C6054" s="180">
        <v>120000</v>
      </c>
      <c r="D6054" s="180"/>
      <c r="E6054" s="180">
        <v>40000</v>
      </c>
      <c r="F6054" s="180"/>
      <c r="G6054" s="180"/>
      <c r="H6054" s="180"/>
    </row>
    <row r="6055" spans="1:8" x14ac:dyDescent="0.2">
      <c r="A6055" s="180" t="s">
        <v>133</v>
      </c>
      <c r="B6055" s="180" t="s">
        <v>354</v>
      </c>
      <c r="C6055" s="180">
        <v>175000</v>
      </c>
      <c r="D6055" s="180"/>
      <c r="E6055" s="180"/>
      <c r="F6055" s="180"/>
      <c r="G6055" s="180"/>
      <c r="H6055" s="180"/>
    </row>
    <row r="6056" spans="1:8" x14ac:dyDescent="0.2">
      <c r="A6056" s="180" t="s">
        <v>133</v>
      </c>
      <c r="B6056" s="180" t="s">
        <v>408</v>
      </c>
      <c r="C6056" s="180">
        <v>200000</v>
      </c>
      <c r="D6056" s="180"/>
      <c r="E6056" s="180"/>
      <c r="F6056" s="180"/>
      <c r="G6056" s="180"/>
      <c r="H6056" s="180"/>
    </row>
    <row r="6057" spans="1:8" x14ac:dyDescent="0.2">
      <c r="A6057" s="180" t="s">
        <v>133</v>
      </c>
      <c r="B6057" s="180" t="s">
        <v>423</v>
      </c>
      <c r="C6057" s="180">
        <v>120000</v>
      </c>
      <c r="D6057" s="180"/>
      <c r="E6057" s="180"/>
      <c r="F6057" s="180"/>
      <c r="G6057" s="180"/>
      <c r="H6057" s="180"/>
    </row>
    <row r="6058" spans="1:8" x14ac:dyDescent="0.2">
      <c r="A6058" s="180" t="s">
        <v>133</v>
      </c>
      <c r="B6058" s="180" t="s">
        <v>355</v>
      </c>
      <c r="C6058" s="180">
        <v>150000</v>
      </c>
      <c r="D6058" s="180"/>
      <c r="E6058" s="180"/>
      <c r="F6058" s="180"/>
      <c r="G6058" s="180"/>
      <c r="H6058" s="180"/>
    </row>
    <row r="6059" spans="1:8" x14ac:dyDescent="0.2">
      <c r="A6059" s="180" t="s">
        <v>133</v>
      </c>
      <c r="B6059" s="180" t="s">
        <v>356</v>
      </c>
      <c r="C6059" s="180">
        <v>125000</v>
      </c>
      <c r="D6059" s="180"/>
      <c r="E6059" s="180"/>
      <c r="F6059" s="180"/>
      <c r="G6059" s="180"/>
      <c r="H6059" s="180"/>
    </row>
    <row r="6060" spans="1:8" x14ac:dyDescent="0.2">
      <c r="A6060" s="180" t="s">
        <v>133</v>
      </c>
      <c r="B6060" s="180" t="s">
        <v>409</v>
      </c>
      <c r="C6060" s="180"/>
      <c r="D6060" s="180"/>
      <c r="E6060" s="180"/>
      <c r="F6060" s="180"/>
      <c r="G6060" s="180"/>
      <c r="H6060" s="180"/>
    </row>
    <row r="6061" spans="1:8" x14ac:dyDescent="0.2">
      <c r="A6061" s="180" t="s">
        <v>133</v>
      </c>
      <c r="B6061" s="180" t="s">
        <v>378</v>
      </c>
      <c r="C6061" s="180">
        <v>0</v>
      </c>
      <c r="D6061" s="180"/>
      <c r="E6061" s="180"/>
      <c r="F6061" s="180"/>
      <c r="G6061" s="180"/>
      <c r="H6061" s="180"/>
    </row>
    <row r="6062" spans="1:8" x14ac:dyDescent="0.2">
      <c r="A6062" s="180" t="s">
        <v>133</v>
      </c>
      <c r="B6062" s="180" t="s">
        <v>360</v>
      </c>
      <c r="C6062" s="180"/>
      <c r="D6062" s="180"/>
      <c r="E6062" s="180"/>
      <c r="F6062" s="180"/>
      <c r="G6062" s="180"/>
      <c r="H6062" s="180"/>
    </row>
    <row r="6063" spans="1:8" x14ac:dyDescent="0.2">
      <c r="A6063" s="180" t="s">
        <v>133</v>
      </c>
      <c r="B6063" s="180" t="s">
        <v>379</v>
      </c>
      <c r="C6063" s="180"/>
      <c r="D6063" s="180"/>
      <c r="E6063" s="180"/>
      <c r="F6063" s="180"/>
      <c r="G6063" s="180"/>
      <c r="H6063" s="180"/>
    </row>
    <row r="6064" spans="1:8" x14ac:dyDescent="0.2">
      <c r="A6064" s="180" t="s">
        <v>133</v>
      </c>
      <c r="B6064" s="180" t="s">
        <v>362</v>
      </c>
      <c r="C6064" s="180">
        <v>114624</v>
      </c>
      <c r="D6064" s="180"/>
      <c r="E6064" s="180"/>
      <c r="F6064" s="180"/>
      <c r="G6064" s="180"/>
      <c r="H6064" s="180"/>
    </row>
    <row r="6065" spans="1:8" x14ac:dyDescent="0.2">
      <c r="A6065" s="180" t="s">
        <v>133</v>
      </c>
      <c r="B6065" s="180" t="s">
        <v>365</v>
      </c>
      <c r="C6065" s="180">
        <v>3574624</v>
      </c>
      <c r="D6065" s="180">
        <v>22000</v>
      </c>
      <c r="E6065" s="180">
        <v>80000</v>
      </c>
      <c r="F6065" s="180">
        <v>20000</v>
      </c>
      <c r="G6065" s="180">
        <v>0</v>
      </c>
      <c r="H6065" s="180">
        <v>0</v>
      </c>
    </row>
    <row r="6066" spans="1:8" x14ac:dyDescent="0.2">
      <c r="A6066" s="180" t="s">
        <v>133</v>
      </c>
      <c r="B6066" s="180" t="s">
        <v>447</v>
      </c>
      <c r="C6066" s="180"/>
      <c r="D6066" s="180"/>
      <c r="E6066" s="180"/>
      <c r="F6066" s="180"/>
      <c r="G6066" s="180"/>
      <c r="H6066" s="180"/>
    </row>
    <row r="6067" spans="1:8" x14ac:dyDescent="0.2">
      <c r="A6067" s="180" t="s">
        <v>133</v>
      </c>
      <c r="B6067" s="180" t="s">
        <v>366</v>
      </c>
      <c r="C6067" s="180">
        <v>3574624</v>
      </c>
      <c r="D6067" s="180">
        <v>22000</v>
      </c>
      <c r="E6067" s="180">
        <v>80000</v>
      </c>
      <c r="F6067" s="180">
        <v>20000</v>
      </c>
      <c r="G6067" s="180">
        <v>0</v>
      </c>
      <c r="H6067" s="180">
        <v>0</v>
      </c>
    </row>
    <row r="6068" spans="1:8" x14ac:dyDescent="0.2">
      <c r="A6068" s="180" t="s">
        <v>133</v>
      </c>
      <c r="B6068" s="180" t="s">
        <v>367</v>
      </c>
      <c r="C6068" s="180">
        <v>1249681.75</v>
      </c>
      <c r="D6068" s="180">
        <v>19622.810000000001</v>
      </c>
      <c r="E6068" s="180">
        <v>686612.75</v>
      </c>
      <c r="F6068" s="180">
        <v>18606</v>
      </c>
      <c r="G6068" s="180">
        <v>0</v>
      </c>
      <c r="H6068" s="180">
        <v>0</v>
      </c>
    </row>
    <row r="6069" spans="1:8" x14ac:dyDescent="0.2">
      <c r="A6069" s="180" t="s">
        <v>133</v>
      </c>
      <c r="B6069" s="180" t="s">
        <v>368</v>
      </c>
      <c r="C6069" s="180">
        <v>4824305.75</v>
      </c>
      <c r="D6069" s="180">
        <v>41622.81</v>
      </c>
      <c r="E6069" s="180">
        <v>766612.75</v>
      </c>
      <c r="F6069" s="180">
        <v>38606</v>
      </c>
      <c r="G6069" s="180">
        <v>0</v>
      </c>
      <c r="H6069" s="180">
        <v>0</v>
      </c>
    </row>
    <row r="6070" spans="1:8" x14ac:dyDescent="0.2">
      <c r="A6070" s="180" t="s">
        <v>134</v>
      </c>
      <c r="B6070" s="180" t="s">
        <v>333</v>
      </c>
      <c r="C6070" s="180">
        <v>4245300</v>
      </c>
      <c r="D6070" s="180"/>
      <c r="E6070" s="180">
        <v>289769</v>
      </c>
      <c r="F6070" s="180">
        <v>0</v>
      </c>
      <c r="G6070" s="180">
        <v>0</v>
      </c>
      <c r="H6070" s="180">
        <v>0</v>
      </c>
    </row>
    <row r="6071" spans="1:8" x14ac:dyDescent="0.2">
      <c r="A6071" s="180" t="s">
        <v>134</v>
      </c>
      <c r="B6071" s="180" t="s">
        <v>334</v>
      </c>
      <c r="C6071" s="180">
        <v>147029</v>
      </c>
      <c r="D6071" s="180"/>
      <c r="E6071" s="180">
        <v>10231</v>
      </c>
      <c r="F6071" s="180">
        <v>0</v>
      </c>
      <c r="G6071" s="180">
        <v>0</v>
      </c>
      <c r="H6071" s="180">
        <v>0</v>
      </c>
    </row>
    <row r="6072" spans="1:8" x14ac:dyDescent="0.2">
      <c r="A6072" s="180" t="s">
        <v>134</v>
      </c>
      <c r="B6072" s="180" t="s">
        <v>335</v>
      </c>
      <c r="C6072" s="180">
        <v>163081</v>
      </c>
      <c r="D6072" s="180"/>
      <c r="E6072" s="180"/>
      <c r="F6072" s="180"/>
      <c r="G6072" s="180"/>
      <c r="H6072" s="180"/>
    </row>
    <row r="6073" spans="1:8" x14ac:dyDescent="0.2">
      <c r="A6073" s="180" t="s">
        <v>134</v>
      </c>
      <c r="B6073" s="180" t="s">
        <v>336</v>
      </c>
      <c r="C6073" s="180">
        <v>1210650</v>
      </c>
      <c r="D6073" s="180"/>
      <c r="E6073" s="180"/>
      <c r="F6073" s="180"/>
      <c r="G6073" s="180"/>
      <c r="H6073" s="180"/>
    </row>
    <row r="6074" spans="1:8" x14ac:dyDescent="0.2">
      <c r="A6074" s="180" t="s">
        <v>134</v>
      </c>
      <c r="B6074" s="180" t="s">
        <v>337</v>
      </c>
      <c r="C6074" s="180">
        <v>40000</v>
      </c>
      <c r="D6074" s="180">
        <v>650</v>
      </c>
      <c r="E6074" s="180">
        <v>1500</v>
      </c>
      <c r="F6074" s="180"/>
      <c r="G6074" s="180"/>
      <c r="H6074" s="180"/>
    </row>
    <row r="6075" spans="1:8" x14ac:dyDescent="0.2">
      <c r="A6075" s="180" t="s">
        <v>134</v>
      </c>
      <c r="B6075" s="180" t="s">
        <v>338</v>
      </c>
      <c r="C6075" s="180"/>
      <c r="D6075" s="180"/>
      <c r="E6075" s="180"/>
      <c r="F6075" s="180"/>
      <c r="G6075" s="180"/>
      <c r="H6075" s="180"/>
    </row>
    <row r="6076" spans="1:8" x14ac:dyDescent="0.2">
      <c r="A6076" s="180" t="s">
        <v>134</v>
      </c>
      <c r="B6076" s="180" t="s">
        <v>339</v>
      </c>
      <c r="C6076" s="180">
        <v>1200</v>
      </c>
      <c r="D6076" s="180">
        <v>220000</v>
      </c>
      <c r="E6076" s="180"/>
      <c r="F6076" s="180"/>
      <c r="G6076" s="180"/>
      <c r="H6076" s="180"/>
    </row>
    <row r="6077" spans="1:8" x14ac:dyDescent="0.2">
      <c r="A6077" s="180" t="s">
        <v>134</v>
      </c>
      <c r="B6077" s="180" t="s">
        <v>340</v>
      </c>
      <c r="C6077" s="180">
        <v>427018</v>
      </c>
      <c r="D6077" s="180">
        <v>3384</v>
      </c>
      <c r="E6077" s="180">
        <v>18000</v>
      </c>
      <c r="F6077" s="180"/>
      <c r="G6077" s="180"/>
      <c r="H6077" s="180"/>
    </row>
    <row r="6078" spans="1:8" x14ac:dyDescent="0.2">
      <c r="A6078" s="180" t="s">
        <v>134</v>
      </c>
      <c r="B6078" s="180" t="s">
        <v>341</v>
      </c>
      <c r="C6078" s="180">
        <v>1600</v>
      </c>
      <c r="D6078" s="180"/>
      <c r="E6078" s="180"/>
      <c r="F6078" s="180"/>
      <c r="G6078" s="180"/>
      <c r="H6078" s="180"/>
    </row>
    <row r="6079" spans="1:8" x14ac:dyDescent="0.2">
      <c r="A6079" s="180" t="s">
        <v>134</v>
      </c>
      <c r="B6079" s="180" t="s">
        <v>342</v>
      </c>
      <c r="C6079" s="180">
        <v>8759783</v>
      </c>
      <c r="D6079" s="180"/>
      <c r="E6079" s="180"/>
      <c r="F6079" s="180"/>
      <c r="G6079" s="180"/>
      <c r="H6079" s="180"/>
    </row>
    <row r="6080" spans="1:8" x14ac:dyDescent="0.2">
      <c r="A6080" s="180" t="s">
        <v>134</v>
      </c>
      <c r="B6080" s="180" t="s">
        <v>343</v>
      </c>
      <c r="C6080" s="180">
        <v>38453</v>
      </c>
      <c r="D6080" s="180"/>
      <c r="E6080" s="180"/>
      <c r="F6080" s="180"/>
      <c r="G6080" s="180"/>
      <c r="H6080" s="180"/>
    </row>
    <row r="6081" spans="1:8" x14ac:dyDescent="0.2">
      <c r="A6081" s="180" t="s">
        <v>134</v>
      </c>
      <c r="B6081" s="180" t="s">
        <v>344</v>
      </c>
      <c r="C6081" s="180">
        <v>45130</v>
      </c>
      <c r="D6081" s="180"/>
      <c r="E6081" s="180"/>
      <c r="F6081" s="180"/>
      <c r="G6081" s="180"/>
      <c r="H6081" s="180"/>
    </row>
    <row r="6082" spans="1:8" x14ac:dyDescent="0.2">
      <c r="A6082" s="180" t="s">
        <v>134</v>
      </c>
      <c r="B6082" s="180" t="s">
        <v>475</v>
      </c>
      <c r="C6082" s="180">
        <v>73144</v>
      </c>
      <c r="D6082" s="180"/>
      <c r="E6082" s="180">
        <v>4574</v>
      </c>
      <c r="F6082" s="180">
        <v>0</v>
      </c>
      <c r="G6082" s="180">
        <v>0</v>
      </c>
      <c r="H6082" s="180">
        <v>0</v>
      </c>
    </row>
    <row r="6083" spans="1:8" x14ac:dyDescent="0.2">
      <c r="A6083" s="180" t="s">
        <v>134</v>
      </c>
      <c r="B6083" s="180" t="s">
        <v>332</v>
      </c>
      <c r="C6083" s="180">
        <v>364000</v>
      </c>
      <c r="D6083" s="180"/>
      <c r="E6083" s="180"/>
      <c r="F6083" s="180"/>
      <c r="G6083" s="180"/>
      <c r="H6083" s="180"/>
    </row>
    <row r="6084" spans="1:8" x14ac:dyDescent="0.2">
      <c r="A6084" s="180" t="s">
        <v>134</v>
      </c>
      <c r="B6084" s="180" t="s">
        <v>407</v>
      </c>
      <c r="C6084" s="180">
        <v>192236</v>
      </c>
      <c r="D6084" s="180"/>
      <c r="E6084" s="180"/>
      <c r="F6084" s="180"/>
      <c r="G6084" s="180"/>
      <c r="H6084" s="180"/>
    </row>
    <row r="6085" spans="1:8" x14ac:dyDescent="0.2">
      <c r="A6085" s="180" t="s">
        <v>134</v>
      </c>
      <c r="B6085" s="180" t="s">
        <v>345</v>
      </c>
      <c r="C6085" s="180">
        <v>15708624</v>
      </c>
      <c r="D6085" s="180">
        <v>224034</v>
      </c>
      <c r="E6085" s="180">
        <v>324074</v>
      </c>
      <c r="F6085" s="180">
        <v>0</v>
      </c>
      <c r="G6085" s="180">
        <v>0</v>
      </c>
      <c r="H6085" s="180">
        <v>0</v>
      </c>
    </row>
    <row r="6086" spans="1:8" x14ac:dyDescent="0.2">
      <c r="A6086" s="180" t="s">
        <v>134</v>
      </c>
      <c r="B6086" s="180" t="s">
        <v>346</v>
      </c>
      <c r="C6086" s="180"/>
      <c r="D6086" s="180"/>
      <c r="E6086" s="180"/>
      <c r="F6086" s="180"/>
      <c r="G6086" s="180"/>
      <c r="H6086" s="180"/>
    </row>
    <row r="6087" spans="1:8" x14ac:dyDescent="0.2">
      <c r="A6087" s="180" t="s">
        <v>134</v>
      </c>
      <c r="B6087" s="180" t="s">
        <v>446</v>
      </c>
      <c r="C6087" s="180"/>
      <c r="D6087" s="180"/>
      <c r="E6087" s="180"/>
      <c r="F6087" s="180"/>
      <c r="G6087" s="180"/>
      <c r="H6087" s="180"/>
    </row>
    <row r="6088" spans="1:8" x14ac:dyDescent="0.2">
      <c r="A6088" s="180" t="s">
        <v>134</v>
      </c>
      <c r="B6088" s="180" t="s">
        <v>347</v>
      </c>
      <c r="C6088" s="180"/>
      <c r="D6088" s="180"/>
      <c r="E6088" s="180"/>
      <c r="F6088" s="180"/>
      <c r="G6088" s="180"/>
      <c r="H6088" s="180"/>
    </row>
    <row r="6089" spans="1:8" x14ac:dyDescent="0.2">
      <c r="A6089" s="180" t="s">
        <v>134</v>
      </c>
      <c r="B6089" s="180" t="s">
        <v>348</v>
      </c>
      <c r="C6089" s="180">
        <v>15708624</v>
      </c>
      <c r="D6089" s="180">
        <v>224034</v>
      </c>
      <c r="E6089" s="180">
        <v>324074</v>
      </c>
      <c r="F6089" s="180">
        <v>0</v>
      </c>
      <c r="G6089" s="180">
        <v>0</v>
      </c>
      <c r="H6089" s="180">
        <v>0</v>
      </c>
    </row>
    <row r="6090" spans="1:8" x14ac:dyDescent="0.2">
      <c r="A6090" s="180" t="s">
        <v>134</v>
      </c>
      <c r="B6090" s="180" t="s">
        <v>349</v>
      </c>
      <c r="C6090" s="180">
        <v>2047263.4699999988</v>
      </c>
      <c r="D6090" s="180">
        <v>171954.63</v>
      </c>
      <c r="E6090" s="180">
        <v>537316.12</v>
      </c>
      <c r="F6090" s="180">
        <v>0</v>
      </c>
      <c r="G6090" s="180">
        <v>0</v>
      </c>
      <c r="H6090" s="180">
        <v>0</v>
      </c>
    </row>
    <row r="6091" spans="1:8" x14ac:dyDescent="0.2">
      <c r="A6091" s="180" t="s">
        <v>134</v>
      </c>
      <c r="B6091" s="180" t="s">
        <v>350</v>
      </c>
      <c r="C6091" s="180">
        <v>17755887.469999999</v>
      </c>
      <c r="D6091" s="180">
        <v>395988.63</v>
      </c>
      <c r="E6091" s="180">
        <v>861390.12</v>
      </c>
      <c r="F6091" s="180">
        <v>0</v>
      </c>
      <c r="G6091" s="180">
        <v>0</v>
      </c>
      <c r="H6091" s="180">
        <v>0</v>
      </c>
    </row>
    <row r="6092" spans="1:8" x14ac:dyDescent="0.2">
      <c r="A6092" s="180" t="s">
        <v>134</v>
      </c>
      <c r="B6092" s="180" t="s">
        <v>376</v>
      </c>
      <c r="C6092" s="180"/>
      <c r="D6092" s="180"/>
      <c r="E6092" s="180"/>
      <c r="F6092" s="180"/>
      <c r="G6092" s="180"/>
      <c r="H6092" s="180"/>
    </row>
    <row r="6093" spans="1:8" x14ac:dyDescent="0.2">
      <c r="A6093" s="180" t="s">
        <v>134</v>
      </c>
      <c r="B6093" s="180" t="s">
        <v>377</v>
      </c>
      <c r="C6093" s="180">
        <v>11500000</v>
      </c>
      <c r="D6093" s="180">
        <v>240000</v>
      </c>
      <c r="E6093" s="180">
        <v>100000</v>
      </c>
      <c r="F6093" s="180"/>
      <c r="G6093" s="180"/>
      <c r="H6093" s="180"/>
    </row>
    <row r="6094" spans="1:8" x14ac:dyDescent="0.2">
      <c r="A6094" s="180" t="s">
        <v>134</v>
      </c>
      <c r="B6094" s="180" t="s">
        <v>352</v>
      </c>
      <c r="C6094" s="180">
        <v>466218</v>
      </c>
      <c r="D6094" s="180"/>
      <c r="E6094" s="180"/>
      <c r="F6094" s="180"/>
      <c r="G6094" s="180"/>
      <c r="H6094" s="180"/>
    </row>
    <row r="6095" spans="1:8" x14ac:dyDescent="0.2">
      <c r="A6095" s="180" t="s">
        <v>134</v>
      </c>
      <c r="B6095" s="180" t="s">
        <v>353</v>
      </c>
      <c r="C6095" s="180">
        <v>518045</v>
      </c>
      <c r="D6095" s="180"/>
      <c r="E6095" s="180"/>
      <c r="F6095" s="180"/>
      <c r="G6095" s="180"/>
      <c r="H6095" s="180"/>
    </row>
    <row r="6096" spans="1:8" x14ac:dyDescent="0.2">
      <c r="A6096" s="180" t="s">
        <v>134</v>
      </c>
      <c r="B6096" s="180" t="s">
        <v>354</v>
      </c>
      <c r="C6096" s="180">
        <v>399468</v>
      </c>
      <c r="D6096" s="180"/>
      <c r="E6096" s="180"/>
      <c r="F6096" s="180"/>
      <c r="G6096" s="180"/>
      <c r="H6096" s="180"/>
    </row>
    <row r="6097" spans="1:8" x14ac:dyDescent="0.2">
      <c r="A6097" s="180" t="s">
        <v>134</v>
      </c>
      <c r="B6097" s="180" t="s">
        <v>408</v>
      </c>
      <c r="C6097" s="180">
        <v>830659</v>
      </c>
      <c r="D6097" s="180"/>
      <c r="E6097" s="180"/>
      <c r="F6097" s="180"/>
      <c r="G6097" s="180"/>
      <c r="H6097" s="180"/>
    </row>
    <row r="6098" spans="1:8" x14ac:dyDescent="0.2">
      <c r="A6098" s="180" t="s">
        <v>134</v>
      </c>
      <c r="B6098" s="180" t="s">
        <v>423</v>
      </c>
      <c r="C6098" s="180">
        <v>224072</v>
      </c>
      <c r="D6098" s="180"/>
      <c r="E6098" s="180"/>
      <c r="F6098" s="180"/>
      <c r="G6098" s="180"/>
      <c r="H6098" s="180"/>
    </row>
    <row r="6099" spans="1:8" x14ac:dyDescent="0.2">
      <c r="A6099" s="180" t="s">
        <v>134</v>
      </c>
      <c r="B6099" s="180" t="s">
        <v>355</v>
      </c>
      <c r="C6099" s="180">
        <v>934000</v>
      </c>
      <c r="D6099" s="180"/>
      <c r="E6099" s="180">
        <v>155000</v>
      </c>
      <c r="F6099" s="180"/>
      <c r="G6099" s="180"/>
      <c r="H6099" s="180"/>
    </row>
    <row r="6100" spans="1:8" x14ac:dyDescent="0.2">
      <c r="A6100" s="180" t="s">
        <v>134</v>
      </c>
      <c r="B6100" s="180" t="s">
        <v>356</v>
      </c>
      <c r="C6100" s="180">
        <v>436945</v>
      </c>
      <c r="D6100" s="180"/>
      <c r="E6100" s="180">
        <v>24000</v>
      </c>
      <c r="F6100" s="180"/>
      <c r="G6100" s="180"/>
      <c r="H6100" s="180"/>
    </row>
    <row r="6101" spans="1:8" x14ac:dyDescent="0.2">
      <c r="A6101" s="180" t="s">
        <v>134</v>
      </c>
      <c r="B6101" s="180" t="s">
        <v>409</v>
      </c>
      <c r="C6101" s="180"/>
      <c r="D6101" s="180"/>
      <c r="E6101" s="180"/>
      <c r="F6101" s="180"/>
      <c r="G6101" s="180"/>
      <c r="H6101" s="180"/>
    </row>
    <row r="6102" spans="1:8" x14ac:dyDescent="0.2">
      <c r="A6102" s="180" t="s">
        <v>134</v>
      </c>
      <c r="B6102" s="180" t="s">
        <v>378</v>
      </c>
      <c r="C6102" s="180"/>
      <c r="D6102" s="180"/>
      <c r="E6102" s="180"/>
      <c r="F6102" s="180"/>
      <c r="G6102" s="180"/>
      <c r="H6102" s="180"/>
    </row>
    <row r="6103" spans="1:8" x14ac:dyDescent="0.2">
      <c r="A6103" s="180" t="s">
        <v>134</v>
      </c>
      <c r="B6103" s="180" t="s">
        <v>360</v>
      </c>
      <c r="C6103" s="180"/>
      <c r="D6103" s="180"/>
      <c r="E6103" s="180"/>
      <c r="F6103" s="180"/>
      <c r="G6103" s="180"/>
      <c r="H6103" s="180"/>
    </row>
    <row r="6104" spans="1:8" x14ac:dyDescent="0.2">
      <c r="A6104" s="180" t="s">
        <v>134</v>
      </c>
      <c r="B6104" s="180" t="s">
        <v>379</v>
      </c>
      <c r="C6104" s="180"/>
      <c r="D6104" s="180"/>
      <c r="E6104" s="180"/>
      <c r="F6104" s="180"/>
      <c r="G6104" s="180"/>
      <c r="H6104" s="180"/>
    </row>
    <row r="6105" spans="1:8" x14ac:dyDescent="0.2">
      <c r="A6105" s="180" t="s">
        <v>134</v>
      </c>
      <c r="B6105" s="180" t="s">
        <v>362</v>
      </c>
      <c r="C6105" s="180">
        <v>602946</v>
      </c>
      <c r="D6105" s="180"/>
      <c r="E6105" s="180"/>
      <c r="F6105" s="180"/>
      <c r="G6105" s="180"/>
      <c r="H6105" s="180"/>
    </row>
    <row r="6106" spans="1:8" x14ac:dyDescent="0.2">
      <c r="A6106" s="180" t="s">
        <v>134</v>
      </c>
      <c r="B6106" s="180" t="s">
        <v>365</v>
      </c>
      <c r="C6106" s="180">
        <v>15912353</v>
      </c>
      <c r="D6106" s="180">
        <v>240000</v>
      </c>
      <c r="E6106" s="180">
        <v>279000</v>
      </c>
      <c r="F6106" s="180">
        <v>0</v>
      </c>
      <c r="G6106" s="180">
        <v>0</v>
      </c>
      <c r="H6106" s="180">
        <v>0</v>
      </c>
    </row>
    <row r="6107" spans="1:8" x14ac:dyDescent="0.2">
      <c r="A6107" s="180" t="s">
        <v>134</v>
      </c>
      <c r="B6107" s="180" t="s">
        <v>447</v>
      </c>
      <c r="C6107" s="180"/>
      <c r="D6107" s="180"/>
      <c r="E6107" s="180"/>
      <c r="F6107" s="180"/>
      <c r="G6107" s="180"/>
      <c r="H6107" s="180"/>
    </row>
    <row r="6108" spans="1:8" x14ac:dyDescent="0.2">
      <c r="A6108" s="180" t="s">
        <v>134</v>
      </c>
      <c r="B6108" s="180" t="s">
        <v>366</v>
      </c>
      <c r="C6108" s="180">
        <v>15912353</v>
      </c>
      <c r="D6108" s="180">
        <v>240000</v>
      </c>
      <c r="E6108" s="180">
        <v>279000</v>
      </c>
      <c r="F6108" s="180">
        <v>0</v>
      </c>
      <c r="G6108" s="180">
        <v>0</v>
      </c>
      <c r="H6108" s="180">
        <v>0</v>
      </c>
    </row>
    <row r="6109" spans="1:8" x14ac:dyDescent="0.2">
      <c r="A6109" s="180" t="s">
        <v>134</v>
      </c>
      <c r="B6109" s="180" t="s">
        <v>367</v>
      </c>
      <c r="C6109" s="180">
        <v>1843534.4699999988</v>
      </c>
      <c r="D6109" s="180">
        <v>155988.63</v>
      </c>
      <c r="E6109" s="180">
        <v>582390.12</v>
      </c>
      <c r="F6109" s="180">
        <v>0</v>
      </c>
      <c r="G6109" s="180">
        <v>0</v>
      </c>
      <c r="H6109" s="180">
        <v>0</v>
      </c>
    </row>
    <row r="6110" spans="1:8" x14ac:dyDescent="0.2">
      <c r="A6110" s="180" t="s">
        <v>134</v>
      </c>
      <c r="B6110" s="180" t="s">
        <v>368</v>
      </c>
      <c r="C6110" s="180">
        <v>17755887.469999999</v>
      </c>
      <c r="D6110" s="180">
        <v>395988.63</v>
      </c>
      <c r="E6110" s="180">
        <v>861390.12</v>
      </c>
      <c r="F6110" s="180">
        <v>0</v>
      </c>
      <c r="G6110" s="180">
        <v>0</v>
      </c>
      <c r="H6110" s="180">
        <v>0</v>
      </c>
    </row>
    <row r="6111" spans="1:8" x14ac:dyDescent="0.2">
      <c r="A6111" s="180" t="s">
        <v>135</v>
      </c>
      <c r="B6111" s="180" t="s">
        <v>333</v>
      </c>
      <c r="C6111" s="180">
        <v>5308918</v>
      </c>
      <c r="D6111" s="180"/>
      <c r="E6111" s="180">
        <v>270789</v>
      </c>
      <c r="F6111" s="180">
        <v>0</v>
      </c>
      <c r="G6111" s="180">
        <v>0</v>
      </c>
      <c r="H6111" s="180">
        <v>0</v>
      </c>
    </row>
    <row r="6112" spans="1:8" x14ac:dyDescent="0.2">
      <c r="A6112" s="180" t="s">
        <v>135</v>
      </c>
      <c r="B6112" s="180" t="s">
        <v>334</v>
      </c>
      <c r="C6112" s="180">
        <v>82478</v>
      </c>
      <c r="D6112" s="180"/>
      <c r="E6112" s="180">
        <v>4211</v>
      </c>
      <c r="F6112" s="180">
        <v>0</v>
      </c>
      <c r="G6112" s="180">
        <v>0</v>
      </c>
      <c r="H6112" s="180">
        <v>0</v>
      </c>
    </row>
    <row r="6113" spans="1:8" x14ac:dyDescent="0.2">
      <c r="A6113" s="180" t="s">
        <v>135</v>
      </c>
      <c r="B6113" s="180" t="s">
        <v>335</v>
      </c>
      <c r="C6113" s="180">
        <v>577158</v>
      </c>
      <c r="D6113" s="180"/>
      <c r="E6113" s="180"/>
      <c r="F6113" s="180"/>
      <c r="G6113" s="180"/>
      <c r="H6113" s="180"/>
    </row>
    <row r="6114" spans="1:8" x14ac:dyDescent="0.2">
      <c r="A6114" s="180" t="s">
        <v>135</v>
      </c>
      <c r="B6114" s="180" t="s">
        <v>336</v>
      </c>
      <c r="C6114" s="180">
        <v>936000</v>
      </c>
      <c r="D6114" s="180"/>
      <c r="E6114" s="180"/>
      <c r="F6114" s="180"/>
      <c r="G6114" s="180"/>
      <c r="H6114" s="180"/>
    </row>
    <row r="6115" spans="1:8" x14ac:dyDescent="0.2">
      <c r="A6115" s="180" t="s">
        <v>135</v>
      </c>
      <c r="B6115" s="180" t="s">
        <v>337</v>
      </c>
      <c r="C6115" s="180">
        <v>25000</v>
      </c>
      <c r="D6115" s="180">
        <v>1000</v>
      </c>
      <c r="E6115" s="180">
        <v>6000</v>
      </c>
      <c r="F6115" s="180"/>
      <c r="G6115" s="180"/>
      <c r="H6115" s="180"/>
    </row>
    <row r="6116" spans="1:8" x14ac:dyDescent="0.2">
      <c r="A6116" s="180" t="s">
        <v>135</v>
      </c>
      <c r="B6116" s="180" t="s">
        <v>338</v>
      </c>
      <c r="C6116" s="180"/>
      <c r="D6116" s="180"/>
      <c r="E6116" s="180"/>
      <c r="F6116" s="180"/>
      <c r="G6116" s="180"/>
      <c r="H6116" s="180"/>
    </row>
    <row r="6117" spans="1:8" x14ac:dyDescent="0.2">
      <c r="A6117" s="180" t="s">
        <v>135</v>
      </c>
      <c r="B6117" s="180" t="s">
        <v>339</v>
      </c>
      <c r="C6117" s="180">
        <v>10500</v>
      </c>
      <c r="D6117" s="180">
        <v>595000</v>
      </c>
      <c r="E6117" s="180"/>
      <c r="F6117" s="180"/>
      <c r="G6117" s="180"/>
      <c r="H6117" s="180"/>
    </row>
    <row r="6118" spans="1:8" x14ac:dyDescent="0.2">
      <c r="A6118" s="180" t="s">
        <v>135</v>
      </c>
      <c r="B6118" s="180" t="s">
        <v>340</v>
      </c>
      <c r="C6118" s="180">
        <v>218000</v>
      </c>
      <c r="D6118" s="180"/>
      <c r="E6118" s="180">
        <v>4000</v>
      </c>
      <c r="F6118" s="180"/>
      <c r="G6118" s="180"/>
      <c r="H6118" s="180"/>
    </row>
    <row r="6119" spans="1:8" x14ac:dyDescent="0.2">
      <c r="A6119" s="180" t="s">
        <v>135</v>
      </c>
      <c r="B6119" s="180" t="s">
        <v>341</v>
      </c>
      <c r="C6119" s="180"/>
      <c r="D6119" s="180"/>
      <c r="E6119" s="180"/>
      <c r="F6119" s="180"/>
      <c r="G6119" s="180"/>
      <c r="H6119" s="180"/>
    </row>
    <row r="6120" spans="1:8" x14ac:dyDescent="0.2">
      <c r="A6120" s="180" t="s">
        <v>135</v>
      </c>
      <c r="B6120" s="180" t="s">
        <v>342</v>
      </c>
      <c r="C6120" s="180">
        <v>9393347</v>
      </c>
      <c r="D6120" s="180"/>
      <c r="E6120" s="180"/>
      <c r="F6120" s="180"/>
      <c r="G6120" s="180"/>
      <c r="H6120" s="180"/>
    </row>
    <row r="6121" spans="1:8" x14ac:dyDescent="0.2">
      <c r="A6121" s="180" t="s">
        <v>135</v>
      </c>
      <c r="B6121" s="180" t="s">
        <v>343</v>
      </c>
      <c r="C6121" s="180">
        <v>38259</v>
      </c>
      <c r="D6121" s="180"/>
      <c r="E6121" s="180"/>
      <c r="F6121" s="180"/>
      <c r="G6121" s="180"/>
      <c r="H6121" s="180"/>
    </row>
    <row r="6122" spans="1:8" x14ac:dyDescent="0.2">
      <c r="A6122" s="180" t="s">
        <v>135</v>
      </c>
      <c r="B6122" s="180" t="s">
        <v>344</v>
      </c>
      <c r="C6122" s="180">
        <v>90000</v>
      </c>
      <c r="D6122" s="180"/>
      <c r="E6122" s="180"/>
      <c r="F6122" s="180"/>
      <c r="G6122" s="180"/>
      <c r="H6122" s="180"/>
    </row>
    <row r="6123" spans="1:8" x14ac:dyDescent="0.2">
      <c r="A6123" s="180" t="s">
        <v>135</v>
      </c>
      <c r="B6123" s="180" t="s">
        <v>475</v>
      </c>
      <c r="C6123" s="180">
        <v>86822</v>
      </c>
      <c r="D6123" s="180"/>
      <c r="E6123" s="180">
        <v>4433</v>
      </c>
      <c r="F6123" s="180">
        <v>0</v>
      </c>
      <c r="G6123" s="180">
        <v>0</v>
      </c>
      <c r="H6123" s="180">
        <v>0</v>
      </c>
    </row>
    <row r="6124" spans="1:8" x14ac:dyDescent="0.2">
      <c r="A6124" s="180" t="s">
        <v>135</v>
      </c>
      <c r="B6124" s="180" t="s">
        <v>332</v>
      </c>
      <c r="C6124" s="180">
        <v>182000</v>
      </c>
      <c r="D6124" s="180"/>
      <c r="E6124" s="180"/>
      <c r="F6124" s="180"/>
      <c r="G6124" s="180"/>
      <c r="H6124" s="180"/>
    </row>
    <row r="6125" spans="1:8" x14ac:dyDescent="0.2">
      <c r="A6125" s="180" t="s">
        <v>135</v>
      </c>
      <c r="B6125" s="180" t="s">
        <v>407</v>
      </c>
      <c r="C6125" s="180">
        <v>157000</v>
      </c>
      <c r="D6125" s="180"/>
      <c r="E6125" s="180"/>
      <c r="F6125" s="180"/>
      <c r="G6125" s="180"/>
      <c r="H6125" s="180"/>
    </row>
    <row r="6126" spans="1:8" x14ac:dyDescent="0.2">
      <c r="A6126" s="180" t="s">
        <v>135</v>
      </c>
      <c r="B6126" s="180" t="s">
        <v>345</v>
      </c>
      <c r="C6126" s="180">
        <v>17105482</v>
      </c>
      <c r="D6126" s="180">
        <v>596000</v>
      </c>
      <c r="E6126" s="180">
        <v>289433</v>
      </c>
      <c r="F6126" s="180">
        <v>0</v>
      </c>
      <c r="G6126" s="180">
        <v>0</v>
      </c>
      <c r="H6126" s="180">
        <v>0</v>
      </c>
    </row>
    <row r="6127" spans="1:8" x14ac:dyDescent="0.2">
      <c r="A6127" s="180" t="s">
        <v>135</v>
      </c>
      <c r="B6127" s="180" t="s">
        <v>346</v>
      </c>
      <c r="C6127" s="180"/>
      <c r="D6127" s="180"/>
      <c r="E6127" s="180"/>
      <c r="F6127" s="180"/>
      <c r="G6127" s="180"/>
      <c r="H6127" s="180"/>
    </row>
    <row r="6128" spans="1:8" x14ac:dyDescent="0.2">
      <c r="A6128" s="180" t="s">
        <v>135</v>
      </c>
      <c r="B6128" s="180" t="s">
        <v>446</v>
      </c>
      <c r="C6128" s="180"/>
      <c r="D6128" s="180"/>
      <c r="E6128" s="180"/>
      <c r="F6128" s="180"/>
      <c r="G6128" s="180"/>
      <c r="H6128" s="180"/>
    </row>
    <row r="6129" spans="1:8" x14ac:dyDescent="0.2">
      <c r="A6129" s="180" t="s">
        <v>135</v>
      </c>
      <c r="B6129" s="180" t="s">
        <v>347</v>
      </c>
      <c r="C6129" s="180"/>
      <c r="D6129" s="180"/>
      <c r="E6129" s="180"/>
      <c r="F6129" s="180"/>
      <c r="G6129" s="180"/>
      <c r="H6129" s="180"/>
    </row>
    <row r="6130" spans="1:8" x14ac:dyDescent="0.2">
      <c r="A6130" s="180" t="s">
        <v>135</v>
      </c>
      <c r="B6130" s="180" t="s">
        <v>348</v>
      </c>
      <c r="C6130" s="180">
        <v>17105482</v>
      </c>
      <c r="D6130" s="180">
        <v>596000</v>
      </c>
      <c r="E6130" s="180">
        <v>289433</v>
      </c>
      <c r="F6130" s="180">
        <v>0</v>
      </c>
      <c r="G6130" s="180">
        <v>0</v>
      </c>
      <c r="H6130" s="180">
        <v>0</v>
      </c>
    </row>
    <row r="6131" spans="1:8" x14ac:dyDescent="0.2">
      <c r="A6131" s="180" t="s">
        <v>135</v>
      </c>
      <c r="B6131" s="180" t="s">
        <v>349</v>
      </c>
      <c r="C6131" s="180">
        <v>1821043.1400000008</v>
      </c>
      <c r="D6131" s="180">
        <v>173814.54000000004</v>
      </c>
      <c r="E6131" s="180">
        <v>558632.99999999988</v>
      </c>
      <c r="F6131" s="180">
        <v>0</v>
      </c>
      <c r="G6131" s="180">
        <v>0</v>
      </c>
      <c r="H6131" s="180">
        <v>0</v>
      </c>
    </row>
    <row r="6132" spans="1:8" x14ac:dyDescent="0.2">
      <c r="A6132" s="180" t="s">
        <v>135</v>
      </c>
      <c r="B6132" s="180" t="s">
        <v>350</v>
      </c>
      <c r="C6132" s="180">
        <v>18926525.140000001</v>
      </c>
      <c r="D6132" s="180">
        <v>769814.54</v>
      </c>
      <c r="E6132" s="180">
        <v>848065.99999999988</v>
      </c>
      <c r="F6132" s="180">
        <v>0</v>
      </c>
      <c r="G6132" s="180">
        <v>0</v>
      </c>
      <c r="H6132" s="180">
        <v>0</v>
      </c>
    </row>
    <row r="6133" spans="1:8" x14ac:dyDescent="0.2">
      <c r="A6133" s="180" t="s">
        <v>135</v>
      </c>
      <c r="B6133" s="180" t="s">
        <v>376</v>
      </c>
      <c r="C6133" s="180"/>
      <c r="D6133" s="180"/>
      <c r="E6133" s="180"/>
      <c r="F6133" s="180"/>
      <c r="G6133" s="180"/>
      <c r="H6133" s="180"/>
    </row>
    <row r="6134" spans="1:8" x14ac:dyDescent="0.2">
      <c r="A6134" s="180" t="s">
        <v>135</v>
      </c>
      <c r="B6134" s="180" t="s">
        <v>377</v>
      </c>
      <c r="C6134" s="180">
        <v>11750026</v>
      </c>
      <c r="D6134" s="180">
        <v>595000</v>
      </c>
      <c r="E6134" s="180">
        <v>107000</v>
      </c>
      <c r="F6134" s="180"/>
      <c r="G6134" s="180"/>
      <c r="H6134" s="180"/>
    </row>
    <row r="6135" spans="1:8" x14ac:dyDescent="0.2">
      <c r="A6135" s="180" t="s">
        <v>135</v>
      </c>
      <c r="B6135" s="180" t="s">
        <v>352</v>
      </c>
      <c r="C6135" s="180">
        <v>420308</v>
      </c>
      <c r="D6135" s="180"/>
      <c r="E6135" s="180"/>
      <c r="F6135" s="180"/>
      <c r="G6135" s="180"/>
      <c r="H6135" s="180"/>
    </row>
    <row r="6136" spans="1:8" x14ac:dyDescent="0.2">
      <c r="A6136" s="180" t="s">
        <v>135</v>
      </c>
      <c r="B6136" s="180" t="s">
        <v>353</v>
      </c>
      <c r="C6136" s="180">
        <v>935884</v>
      </c>
      <c r="D6136" s="180"/>
      <c r="E6136" s="180"/>
      <c r="F6136" s="180"/>
      <c r="G6136" s="180"/>
      <c r="H6136" s="180"/>
    </row>
    <row r="6137" spans="1:8" x14ac:dyDescent="0.2">
      <c r="A6137" s="180" t="s">
        <v>135</v>
      </c>
      <c r="B6137" s="180" t="s">
        <v>354</v>
      </c>
      <c r="C6137" s="180">
        <v>326755</v>
      </c>
      <c r="D6137" s="180"/>
      <c r="E6137" s="180">
        <v>10500</v>
      </c>
      <c r="F6137" s="180"/>
      <c r="G6137" s="180"/>
      <c r="H6137" s="180"/>
    </row>
    <row r="6138" spans="1:8" x14ac:dyDescent="0.2">
      <c r="A6138" s="180" t="s">
        <v>135</v>
      </c>
      <c r="B6138" s="180" t="s">
        <v>408</v>
      </c>
      <c r="C6138" s="180">
        <v>960853</v>
      </c>
      <c r="D6138" s="180"/>
      <c r="E6138" s="180"/>
      <c r="F6138" s="180"/>
      <c r="G6138" s="180"/>
      <c r="H6138" s="180"/>
    </row>
    <row r="6139" spans="1:8" x14ac:dyDescent="0.2">
      <c r="A6139" s="180" t="s">
        <v>135</v>
      </c>
      <c r="B6139" s="180" t="s">
        <v>423</v>
      </c>
      <c r="C6139" s="180">
        <v>269757</v>
      </c>
      <c r="D6139" s="180"/>
      <c r="E6139" s="180">
        <v>115000</v>
      </c>
      <c r="F6139" s="180"/>
      <c r="G6139" s="180"/>
      <c r="H6139" s="180"/>
    </row>
    <row r="6140" spans="1:8" x14ac:dyDescent="0.2">
      <c r="A6140" s="180" t="s">
        <v>135</v>
      </c>
      <c r="B6140" s="180" t="s">
        <v>355</v>
      </c>
      <c r="C6140" s="180">
        <v>1189742</v>
      </c>
      <c r="D6140" s="180"/>
      <c r="E6140" s="180">
        <v>73000</v>
      </c>
      <c r="F6140" s="180"/>
      <c r="G6140" s="180"/>
      <c r="H6140" s="180"/>
    </row>
    <row r="6141" spans="1:8" x14ac:dyDescent="0.2">
      <c r="A6141" s="180" t="s">
        <v>135</v>
      </c>
      <c r="B6141" s="180" t="s">
        <v>356</v>
      </c>
      <c r="C6141" s="180">
        <v>691962</v>
      </c>
      <c r="D6141" s="180"/>
      <c r="E6141" s="180">
        <v>42000</v>
      </c>
      <c r="F6141" s="180"/>
      <c r="G6141" s="180"/>
      <c r="H6141" s="180"/>
    </row>
    <row r="6142" spans="1:8" x14ac:dyDescent="0.2">
      <c r="A6142" s="180" t="s">
        <v>135</v>
      </c>
      <c r="B6142" s="180" t="s">
        <v>409</v>
      </c>
      <c r="C6142" s="180"/>
      <c r="D6142" s="180"/>
      <c r="E6142" s="180"/>
      <c r="F6142" s="180"/>
      <c r="G6142" s="180"/>
      <c r="H6142" s="180"/>
    </row>
    <row r="6143" spans="1:8" x14ac:dyDescent="0.2">
      <c r="A6143" s="180" t="s">
        <v>135</v>
      </c>
      <c r="B6143" s="180" t="s">
        <v>378</v>
      </c>
      <c r="C6143" s="180"/>
      <c r="D6143" s="180"/>
      <c r="E6143" s="180"/>
      <c r="F6143" s="180"/>
      <c r="G6143" s="180"/>
      <c r="H6143" s="180"/>
    </row>
    <row r="6144" spans="1:8" x14ac:dyDescent="0.2">
      <c r="A6144" s="180" t="s">
        <v>135</v>
      </c>
      <c r="B6144" s="180" t="s">
        <v>360</v>
      </c>
      <c r="C6144" s="180"/>
      <c r="D6144" s="180"/>
      <c r="E6144" s="180"/>
      <c r="F6144" s="180"/>
      <c r="G6144" s="180"/>
      <c r="H6144" s="180"/>
    </row>
    <row r="6145" spans="1:8" x14ac:dyDescent="0.2">
      <c r="A6145" s="180" t="s">
        <v>135</v>
      </c>
      <c r="B6145" s="180" t="s">
        <v>379</v>
      </c>
      <c r="C6145" s="180"/>
      <c r="D6145" s="180"/>
      <c r="E6145" s="180"/>
      <c r="F6145" s="180"/>
      <c r="G6145" s="180"/>
      <c r="H6145" s="180"/>
    </row>
    <row r="6146" spans="1:8" x14ac:dyDescent="0.2">
      <c r="A6146" s="180" t="s">
        <v>135</v>
      </c>
      <c r="B6146" s="180" t="s">
        <v>362</v>
      </c>
      <c r="C6146" s="180">
        <v>689363</v>
      </c>
      <c r="D6146" s="180"/>
      <c r="E6146" s="180"/>
      <c r="F6146" s="180"/>
      <c r="G6146" s="180"/>
      <c r="H6146" s="180"/>
    </row>
    <row r="6147" spans="1:8" x14ac:dyDescent="0.2">
      <c r="A6147" s="180" t="s">
        <v>135</v>
      </c>
      <c r="B6147" s="180" t="s">
        <v>365</v>
      </c>
      <c r="C6147" s="180">
        <v>17234650</v>
      </c>
      <c r="D6147" s="180">
        <v>595000</v>
      </c>
      <c r="E6147" s="180">
        <v>347500</v>
      </c>
      <c r="F6147" s="180">
        <v>0</v>
      </c>
      <c r="G6147" s="180">
        <v>0</v>
      </c>
      <c r="H6147" s="180">
        <v>0</v>
      </c>
    </row>
    <row r="6148" spans="1:8" x14ac:dyDescent="0.2">
      <c r="A6148" s="180" t="s">
        <v>135</v>
      </c>
      <c r="B6148" s="180" t="s">
        <v>447</v>
      </c>
      <c r="C6148" s="180"/>
      <c r="D6148" s="180"/>
      <c r="E6148" s="180"/>
      <c r="F6148" s="180"/>
      <c r="G6148" s="180"/>
      <c r="H6148" s="180"/>
    </row>
    <row r="6149" spans="1:8" x14ac:dyDescent="0.2">
      <c r="A6149" s="180" t="s">
        <v>135</v>
      </c>
      <c r="B6149" s="180" t="s">
        <v>366</v>
      </c>
      <c r="C6149" s="180">
        <v>17234650</v>
      </c>
      <c r="D6149" s="180">
        <v>595000</v>
      </c>
      <c r="E6149" s="180">
        <v>347500</v>
      </c>
      <c r="F6149" s="180">
        <v>0</v>
      </c>
      <c r="G6149" s="180">
        <v>0</v>
      </c>
      <c r="H6149" s="180">
        <v>0</v>
      </c>
    </row>
    <row r="6150" spans="1:8" x14ac:dyDescent="0.2">
      <c r="A6150" s="180" t="s">
        <v>135</v>
      </c>
      <c r="B6150" s="180" t="s">
        <v>367</v>
      </c>
      <c r="C6150" s="180">
        <v>1691875.1400000006</v>
      </c>
      <c r="D6150" s="180">
        <v>174814.54000000004</v>
      </c>
      <c r="E6150" s="180">
        <v>500565.99999999983</v>
      </c>
      <c r="F6150" s="180">
        <v>0</v>
      </c>
      <c r="G6150" s="180">
        <v>0</v>
      </c>
      <c r="H6150" s="180">
        <v>0</v>
      </c>
    </row>
    <row r="6151" spans="1:8" x14ac:dyDescent="0.2">
      <c r="A6151" s="180" t="s">
        <v>135</v>
      </c>
      <c r="B6151" s="180" t="s">
        <v>368</v>
      </c>
      <c r="C6151" s="180">
        <v>18926525.140000001</v>
      </c>
      <c r="D6151" s="180">
        <v>769814.54</v>
      </c>
      <c r="E6151" s="180">
        <v>848065.99999999988</v>
      </c>
      <c r="F6151" s="180">
        <v>0</v>
      </c>
      <c r="G6151" s="180">
        <v>0</v>
      </c>
      <c r="H6151" s="180">
        <v>0</v>
      </c>
    </row>
    <row r="6152" spans="1:8" x14ac:dyDescent="0.2">
      <c r="A6152" s="180" t="s">
        <v>137</v>
      </c>
      <c r="B6152" s="180" t="s">
        <v>333</v>
      </c>
      <c r="C6152" s="180">
        <v>2016140</v>
      </c>
      <c r="D6152" s="180"/>
      <c r="E6152" s="180">
        <v>148955</v>
      </c>
      <c r="F6152" s="180">
        <v>0</v>
      </c>
      <c r="G6152" s="180">
        <v>0</v>
      </c>
      <c r="H6152" s="180">
        <v>0</v>
      </c>
    </row>
    <row r="6153" spans="1:8" x14ac:dyDescent="0.2">
      <c r="A6153" s="180" t="s">
        <v>137</v>
      </c>
      <c r="B6153" s="180" t="s">
        <v>334</v>
      </c>
      <c r="C6153" s="180">
        <v>14116</v>
      </c>
      <c r="D6153" s="180"/>
      <c r="E6153" s="180">
        <v>1045</v>
      </c>
      <c r="F6153" s="180">
        <v>0</v>
      </c>
      <c r="G6153" s="180">
        <v>0</v>
      </c>
      <c r="H6153" s="180">
        <v>0</v>
      </c>
    </row>
    <row r="6154" spans="1:8" x14ac:dyDescent="0.2">
      <c r="A6154" s="180" t="s">
        <v>137</v>
      </c>
      <c r="B6154" s="180" t="s">
        <v>335</v>
      </c>
      <c r="C6154" s="180">
        <v>0</v>
      </c>
      <c r="D6154" s="180"/>
      <c r="E6154" s="180"/>
      <c r="F6154" s="180"/>
      <c r="G6154" s="180"/>
      <c r="H6154" s="180"/>
    </row>
    <row r="6155" spans="1:8" x14ac:dyDescent="0.2">
      <c r="A6155" s="180" t="s">
        <v>137</v>
      </c>
      <c r="B6155" s="180" t="s">
        <v>336</v>
      </c>
      <c r="C6155" s="180">
        <v>350000</v>
      </c>
      <c r="D6155" s="180"/>
      <c r="E6155" s="180"/>
      <c r="F6155" s="180"/>
      <c r="G6155" s="180"/>
      <c r="H6155" s="180"/>
    </row>
    <row r="6156" spans="1:8" x14ac:dyDescent="0.2">
      <c r="A6156" s="180" t="s">
        <v>137</v>
      </c>
      <c r="B6156" s="180" t="s">
        <v>337</v>
      </c>
      <c r="C6156" s="180">
        <v>50000</v>
      </c>
      <c r="D6156" s="180">
        <v>2000</v>
      </c>
      <c r="E6156" s="180">
        <v>5000</v>
      </c>
      <c r="F6156" s="180"/>
      <c r="G6156" s="180"/>
      <c r="H6156" s="180"/>
    </row>
    <row r="6157" spans="1:8" x14ac:dyDescent="0.2">
      <c r="A6157" s="180" t="s">
        <v>137</v>
      </c>
      <c r="B6157" s="180" t="s">
        <v>338</v>
      </c>
      <c r="C6157" s="180"/>
      <c r="D6157" s="180"/>
      <c r="E6157" s="180"/>
      <c r="F6157" s="180"/>
      <c r="G6157" s="180"/>
      <c r="H6157" s="180"/>
    </row>
    <row r="6158" spans="1:8" x14ac:dyDescent="0.2">
      <c r="A6158" s="180" t="s">
        <v>137</v>
      </c>
      <c r="B6158" s="180" t="s">
        <v>339</v>
      </c>
      <c r="C6158" s="180">
        <v>35000</v>
      </c>
      <c r="D6158" s="180">
        <v>150000</v>
      </c>
      <c r="E6158" s="180"/>
      <c r="F6158" s="180"/>
      <c r="G6158" s="180"/>
      <c r="H6158" s="180"/>
    </row>
    <row r="6159" spans="1:8" x14ac:dyDescent="0.2">
      <c r="A6159" s="180" t="s">
        <v>137</v>
      </c>
      <c r="B6159" s="180" t="s">
        <v>340</v>
      </c>
      <c r="C6159" s="180">
        <v>90000</v>
      </c>
      <c r="D6159" s="180"/>
      <c r="E6159" s="180">
        <v>2000</v>
      </c>
      <c r="F6159" s="180"/>
      <c r="G6159" s="180"/>
      <c r="H6159" s="180"/>
    </row>
    <row r="6160" spans="1:8" x14ac:dyDescent="0.2">
      <c r="A6160" s="180" t="s">
        <v>137</v>
      </c>
      <c r="B6160" s="180" t="s">
        <v>341</v>
      </c>
      <c r="C6160" s="180"/>
      <c r="D6160" s="180"/>
      <c r="E6160" s="180"/>
      <c r="F6160" s="180"/>
      <c r="G6160" s="180"/>
      <c r="H6160" s="180"/>
    </row>
    <row r="6161" spans="1:8" x14ac:dyDescent="0.2">
      <c r="A6161" s="180" t="s">
        <v>137</v>
      </c>
      <c r="B6161" s="180" t="s">
        <v>342</v>
      </c>
      <c r="C6161" s="180">
        <v>1152651</v>
      </c>
      <c r="D6161" s="180"/>
      <c r="E6161" s="180"/>
      <c r="F6161" s="180"/>
      <c r="G6161" s="180"/>
      <c r="H6161" s="180"/>
    </row>
    <row r="6162" spans="1:8" x14ac:dyDescent="0.2">
      <c r="A6162" s="180" t="s">
        <v>137</v>
      </c>
      <c r="B6162" s="180" t="s">
        <v>343</v>
      </c>
      <c r="C6162" s="180">
        <v>3483</v>
      </c>
      <c r="D6162" s="180"/>
      <c r="E6162" s="180"/>
      <c r="F6162" s="180"/>
      <c r="G6162" s="180"/>
      <c r="H6162" s="180"/>
    </row>
    <row r="6163" spans="1:8" x14ac:dyDescent="0.2">
      <c r="A6163" s="180" t="s">
        <v>137</v>
      </c>
      <c r="B6163" s="180" t="s">
        <v>344</v>
      </c>
      <c r="C6163" s="180">
        <v>25000</v>
      </c>
      <c r="D6163" s="180"/>
      <c r="E6163" s="180"/>
      <c r="F6163" s="180"/>
      <c r="G6163" s="180"/>
      <c r="H6163" s="180"/>
    </row>
    <row r="6164" spans="1:8" x14ac:dyDescent="0.2">
      <c r="A6164" s="180" t="s">
        <v>137</v>
      </c>
      <c r="B6164" s="180" t="s">
        <v>475</v>
      </c>
      <c r="C6164" s="180">
        <v>10641</v>
      </c>
      <c r="D6164" s="180"/>
      <c r="E6164" s="180">
        <v>394</v>
      </c>
      <c r="F6164" s="180">
        <v>0</v>
      </c>
      <c r="G6164" s="180">
        <v>0</v>
      </c>
      <c r="H6164" s="180">
        <v>0</v>
      </c>
    </row>
    <row r="6165" spans="1:8" x14ac:dyDescent="0.2">
      <c r="A6165" s="180" t="s">
        <v>137</v>
      </c>
      <c r="B6165" s="180" t="s">
        <v>332</v>
      </c>
      <c r="C6165" s="180">
        <v>30000</v>
      </c>
      <c r="D6165" s="180"/>
      <c r="E6165" s="180"/>
      <c r="F6165" s="180"/>
      <c r="G6165" s="180"/>
      <c r="H6165" s="180"/>
    </row>
    <row r="6166" spans="1:8" x14ac:dyDescent="0.2">
      <c r="A6166" s="180" t="s">
        <v>137</v>
      </c>
      <c r="B6166" s="180" t="s">
        <v>407</v>
      </c>
      <c r="C6166" s="180">
        <v>150000</v>
      </c>
      <c r="D6166" s="180"/>
      <c r="E6166" s="180"/>
      <c r="F6166" s="180"/>
      <c r="G6166" s="180"/>
      <c r="H6166" s="180"/>
    </row>
    <row r="6167" spans="1:8" x14ac:dyDescent="0.2">
      <c r="A6167" s="180" t="s">
        <v>137</v>
      </c>
      <c r="B6167" s="180" t="s">
        <v>345</v>
      </c>
      <c r="C6167" s="180">
        <v>3927031</v>
      </c>
      <c r="D6167" s="180">
        <v>152000</v>
      </c>
      <c r="E6167" s="180">
        <v>157394</v>
      </c>
      <c r="F6167" s="180">
        <v>0</v>
      </c>
      <c r="G6167" s="180">
        <v>0</v>
      </c>
      <c r="H6167" s="180">
        <v>0</v>
      </c>
    </row>
    <row r="6168" spans="1:8" x14ac:dyDescent="0.2">
      <c r="A6168" s="180" t="s">
        <v>137</v>
      </c>
      <c r="B6168" s="180" t="s">
        <v>346</v>
      </c>
      <c r="C6168" s="180"/>
      <c r="D6168" s="180"/>
      <c r="E6168" s="180"/>
      <c r="F6168" s="180"/>
      <c r="G6168" s="180"/>
      <c r="H6168" s="180"/>
    </row>
    <row r="6169" spans="1:8" x14ac:dyDescent="0.2">
      <c r="A6169" s="180" t="s">
        <v>137</v>
      </c>
      <c r="B6169" s="180" t="s">
        <v>446</v>
      </c>
      <c r="C6169" s="180"/>
      <c r="D6169" s="180"/>
      <c r="E6169" s="180"/>
      <c r="F6169" s="180"/>
      <c r="G6169" s="180"/>
      <c r="H6169" s="180"/>
    </row>
    <row r="6170" spans="1:8" x14ac:dyDescent="0.2">
      <c r="A6170" s="180" t="s">
        <v>137</v>
      </c>
      <c r="B6170" s="180" t="s">
        <v>347</v>
      </c>
      <c r="C6170" s="180"/>
      <c r="D6170" s="180"/>
      <c r="E6170" s="180"/>
      <c r="F6170" s="180"/>
      <c r="G6170" s="180"/>
      <c r="H6170" s="180"/>
    </row>
    <row r="6171" spans="1:8" x14ac:dyDescent="0.2">
      <c r="A6171" s="180" t="s">
        <v>137</v>
      </c>
      <c r="B6171" s="180" t="s">
        <v>348</v>
      </c>
      <c r="C6171" s="180">
        <v>3927031</v>
      </c>
      <c r="D6171" s="180">
        <v>152000</v>
      </c>
      <c r="E6171" s="180">
        <v>157394</v>
      </c>
      <c r="F6171" s="180">
        <v>0</v>
      </c>
      <c r="G6171" s="180">
        <v>0</v>
      </c>
      <c r="H6171" s="180">
        <v>0</v>
      </c>
    </row>
    <row r="6172" spans="1:8" x14ac:dyDescent="0.2">
      <c r="A6172" s="180" t="s">
        <v>137</v>
      </c>
      <c r="B6172" s="180" t="s">
        <v>349</v>
      </c>
      <c r="C6172" s="180">
        <v>2567812.4800000004</v>
      </c>
      <c r="D6172" s="180">
        <v>213385.86</v>
      </c>
      <c r="E6172" s="180">
        <v>323948.34999999998</v>
      </c>
      <c r="F6172" s="180">
        <v>0</v>
      </c>
      <c r="G6172" s="180">
        <v>0</v>
      </c>
      <c r="H6172" s="180">
        <v>0</v>
      </c>
    </row>
    <row r="6173" spans="1:8" x14ac:dyDescent="0.2">
      <c r="A6173" s="180" t="s">
        <v>137</v>
      </c>
      <c r="B6173" s="180" t="s">
        <v>350</v>
      </c>
      <c r="C6173" s="180">
        <v>6494843.4800000004</v>
      </c>
      <c r="D6173" s="180">
        <v>365385.86</v>
      </c>
      <c r="E6173" s="180">
        <v>481342.35</v>
      </c>
      <c r="F6173" s="180">
        <v>0</v>
      </c>
      <c r="G6173" s="180">
        <v>0</v>
      </c>
      <c r="H6173" s="180">
        <v>0</v>
      </c>
    </row>
    <row r="6174" spans="1:8" x14ac:dyDescent="0.2">
      <c r="A6174" s="180" t="s">
        <v>137</v>
      </c>
      <c r="B6174" s="180" t="s">
        <v>376</v>
      </c>
      <c r="C6174" s="180"/>
      <c r="D6174" s="180"/>
      <c r="E6174" s="180"/>
      <c r="F6174" s="180"/>
      <c r="G6174" s="180"/>
      <c r="H6174" s="180"/>
    </row>
    <row r="6175" spans="1:8" x14ac:dyDescent="0.2">
      <c r="A6175" s="180" t="s">
        <v>137</v>
      </c>
      <c r="B6175" s="180" t="s">
        <v>377</v>
      </c>
      <c r="C6175" s="180">
        <v>3700000</v>
      </c>
      <c r="D6175" s="180">
        <v>300000</v>
      </c>
      <c r="E6175" s="180"/>
      <c r="F6175" s="180"/>
      <c r="G6175" s="180"/>
      <c r="H6175" s="180"/>
    </row>
    <row r="6176" spans="1:8" x14ac:dyDescent="0.2">
      <c r="A6176" s="180" t="s">
        <v>137</v>
      </c>
      <c r="B6176" s="180" t="s">
        <v>352</v>
      </c>
      <c r="C6176" s="180">
        <v>35000</v>
      </c>
      <c r="D6176" s="180"/>
      <c r="E6176" s="180"/>
      <c r="F6176" s="180"/>
      <c r="G6176" s="180"/>
      <c r="H6176" s="180"/>
    </row>
    <row r="6177" spans="1:8" x14ac:dyDescent="0.2">
      <c r="A6177" s="180" t="s">
        <v>137</v>
      </c>
      <c r="B6177" s="180" t="s">
        <v>353</v>
      </c>
      <c r="C6177" s="180">
        <v>170000</v>
      </c>
      <c r="D6177" s="180"/>
      <c r="E6177" s="180"/>
      <c r="F6177" s="180"/>
      <c r="G6177" s="180"/>
      <c r="H6177" s="180"/>
    </row>
    <row r="6178" spans="1:8" x14ac:dyDescent="0.2">
      <c r="A6178" s="180" t="s">
        <v>137</v>
      </c>
      <c r="B6178" s="180" t="s">
        <v>354</v>
      </c>
      <c r="C6178" s="180">
        <v>350000</v>
      </c>
      <c r="D6178" s="180"/>
      <c r="E6178" s="180">
        <v>30000</v>
      </c>
      <c r="F6178" s="180"/>
      <c r="G6178" s="180"/>
      <c r="H6178" s="180"/>
    </row>
    <row r="6179" spans="1:8" x14ac:dyDescent="0.2">
      <c r="A6179" s="180" t="s">
        <v>137</v>
      </c>
      <c r="B6179" s="180" t="s">
        <v>408</v>
      </c>
      <c r="C6179" s="180">
        <v>300000</v>
      </c>
      <c r="D6179" s="180"/>
      <c r="E6179" s="180"/>
      <c r="F6179" s="180"/>
      <c r="G6179" s="180"/>
      <c r="H6179" s="180"/>
    </row>
    <row r="6180" spans="1:8" x14ac:dyDescent="0.2">
      <c r="A6180" s="180" t="s">
        <v>137</v>
      </c>
      <c r="B6180" s="180" t="s">
        <v>423</v>
      </c>
      <c r="C6180" s="180">
        <v>370000</v>
      </c>
      <c r="D6180" s="180"/>
      <c r="E6180" s="180">
        <v>100000</v>
      </c>
      <c r="F6180" s="180"/>
      <c r="G6180" s="180"/>
      <c r="H6180" s="180"/>
    </row>
    <row r="6181" spans="1:8" x14ac:dyDescent="0.2">
      <c r="A6181" s="180" t="s">
        <v>137</v>
      </c>
      <c r="B6181" s="180" t="s">
        <v>355</v>
      </c>
      <c r="C6181" s="180">
        <v>300000</v>
      </c>
      <c r="D6181" s="180"/>
      <c r="E6181" s="180">
        <v>230000</v>
      </c>
      <c r="F6181" s="180"/>
      <c r="G6181" s="180"/>
      <c r="H6181" s="180"/>
    </row>
    <row r="6182" spans="1:8" x14ac:dyDescent="0.2">
      <c r="A6182" s="180" t="s">
        <v>137</v>
      </c>
      <c r="B6182" s="180" t="s">
        <v>356</v>
      </c>
      <c r="C6182" s="180">
        <v>300000</v>
      </c>
      <c r="D6182" s="180"/>
      <c r="E6182" s="180">
        <v>30000</v>
      </c>
      <c r="F6182" s="180"/>
      <c r="G6182" s="180"/>
      <c r="H6182" s="180"/>
    </row>
    <row r="6183" spans="1:8" x14ac:dyDescent="0.2">
      <c r="A6183" s="180" t="s">
        <v>137</v>
      </c>
      <c r="B6183" s="180" t="s">
        <v>409</v>
      </c>
      <c r="C6183" s="180"/>
      <c r="D6183" s="180"/>
      <c r="E6183" s="180"/>
      <c r="F6183" s="180"/>
      <c r="G6183" s="180"/>
      <c r="H6183" s="180"/>
    </row>
    <row r="6184" spans="1:8" x14ac:dyDescent="0.2">
      <c r="A6184" s="180" t="s">
        <v>137</v>
      </c>
      <c r="B6184" s="180" t="s">
        <v>378</v>
      </c>
      <c r="C6184" s="180"/>
      <c r="D6184" s="180"/>
      <c r="E6184" s="180"/>
      <c r="F6184" s="180"/>
      <c r="G6184" s="180"/>
      <c r="H6184" s="180"/>
    </row>
    <row r="6185" spans="1:8" x14ac:dyDescent="0.2">
      <c r="A6185" s="180" t="s">
        <v>137</v>
      </c>
      <c r="B6185" s="180" t="s">
        <v>360</v>
      </c>
      <c r="C6185" s="180"/>
      <c r="D6185" s="180"/>
      <c r="E6185" s="180"/>
      <c r="F6185" s="180"/>
      <c r="G6185" s="180"/>
      <c r="H6185" s="180"/>
    </row>
    <row r="6186" spans="1:8" x14ac:dyDescent="0.2">
      <c r="A6186" s="180" t="s">
        <v>137</v>
      </c>
      <c r="B6186" s="180" t="s">
        <v>379</v>
      </c>
      <c r="C6186" s="180"/>
      <c r="D6186" s="180"/>
      <c r="E6186" s="180"/>
      <c r="F6186" s="180"/>
      <c r="G6186" s="180"/>
      <c r="H6186" s="180"/>
    </row>
    <row r="6187" spans="1:8" x14ac:dyDescent="0.2">
      <c r="A6187" s="180" t="s">
        <v>137</v>
      </c>
      <c r="B6187" s="180" t="s">
        <v>362</v>
      </c>
      <c r="C6187" s="180">
        <v>150179</v>
      </c>
      <c r="D6187" s="180"/>
      <c r="E6187" s="180"/>
      <c r="F6187" s="180"/>
      <c r="G6187" s="180"/>
      <c r="H6187" s="180"/>
    </row>
    <row r="6188" spans="1:8" x14ac:dyDescent="0.2">
      <c r="A6188" s="180" t="s">
        <v>137</v>
      </c>
      <c r="B6188" s="180" t="s">
        <v>365</v>
      </c>
      <c r="C6188" s="180">
        <v>5675179</v>
      </c>
      <c r="D6188" s="180">
        <v>300000</v>
      </c>
      <c r="E6188" s="180">
        <v>390000</v>
      </c>
      <c r="F6188" s="180">
        <v>0</v>
      </c>
      <c r="G6188" s="180">
        <v>0</v>
      </c>
      <c r="H6188" s="180">
        <v>0</v>
      </c>
    </row>
    <row r="6189" spans="1:8" x14ac:dyDescent="0.2">
      <c r="A6189" s="180" t="s">
        <v>137</v>
      </c>
      <c r="B6189" s="180" t="s">
        <v>447</v>
      </c>
      <c r="C6189" s="180"/>
      <c r="D6189" s="180"/>
      <c r="E6189" s="180"/>
      <c r="F6189" s="180"/>
      <c r="G6189" s="180"/>
      <c r="H6189" s="180"/>
    </row>
    <row r="6190" spans="1:8" x14ac:dyDescent="0.2">
      <c r="A6190" s="180" t="s">
        <v>137</v>
      </c>
      <c r="B6190" s="180" t="s">
        <v>366</v>
      </c>
      <c r="C6190" s="180">
        <v>5675179</v>
      </c>
      <c r="D6190" s="180">
        <v>300000</v>
      </c>
      <c r="E6190" s="180">
        <v>390000</v>
      </c>
      <c r="F6190" s="180">
        <v>0</v>
      </c>
      <c r="G6190" s="180">
        <v>0</v>
      </c>
      <c r="H6190" s="180">
        <v>0</v>
      </c>
    </row>
    <row r="6191" spans="1:8" x14ac:dyDescent="0.2">
      <c r="A6191" s="180" t="s">
        <v>137</v>
      </c>
      <c r="B6191" s="180" t="s">
        <v>367</v>
      </c>
      <c r="C6191" s="180">
        <v>819664.48000000045</v>
      </c>
      <c r="D6191" s="180">
        <v>65385.859999999986</v>
      </c>
      <c r="E6191" s="180">
        <v>91342.349999999991</v>
      </c>
      <c r="F6191" s="180">
        <v>0</v>
      </c>
      <c r="G6191" s="180">
        <v>0</v>
      </c>
      <c r="H6191" s="180">
        <v>0</v>
      </c>
    </row>
    <row r="6192" spans="1:8" x14ac:dyDescent="0.2">
      <c r="A6192" s="180" t="s">
        <v>137</v>
      </c>
      <c r="B6192" s="180" t="s">
        <v>368</v>
      </c>
      <c r="C6192" s="180">
        <v>6494843.4800000004</v>
      </c>
      <c r="D6192" s="180">
        <v>365385.86</v>
      </c>
      <c r="E6192" s="180">
        <v>481342.35</v>
      </c>
      <c r="F6192" s="180">
        <v>0</v>
      </c>
      <c r="G6192" s="180">
        <v>0</v>
      </c>
      <c r="H6192" s="180">
        <v>0</v>
      </c>
    </row>
    <row r="6193" spans="1:8" x14ac:dyDescent="0.2">
      <c r="A6193" s="180" t="s">
        <v>138</v>
      </c>
      <c r="B6193" s="180" t="s">
        <v>333</v>
      </c>
      <c r="C6193" s="180">
        <v>3297675</v>
      </c>
      <c r="D6193" s="180"/>
      <c r="E6193" s="180">
        <v>299316</v>
      </c>
      <c r="F6193" s="180">
        <v>0</v>
      </c>
      <c r="G6193" s="180">
        <v>0</v>
      </c>
      <c r="H6193" s="180">
        <v>0</v>
      </c>
    </row>
    <row r="6194" spans="1:8" x14ac:dyDescent="0.2">
      <c r="A6194" s="180" t="s">
        <v>138</v>
      </c>
      <c r="B6194" s="180" t="s">
        <v>334</v>
      </c>
      <c r="C6194" s="180">
        <v>221450</v>
      </c>
      <c r="D6194" s="180"/>
      <c r="E6194" s="180">
        <v>20184</v>
      </c>
      <c r="F6194" s="180">
        <v>0</v>
      </c>
      <c r="G6194" s="180">
        <v>0</v>
      </c>
      <c r="H6194" s="180">
        <v>0</v>
      </c>
    </row>
    <row r="6195" spans="1:8" x14ac:dyDescent="0.2">
      <c r="A6195" s="180" t="s">
        <v>138</v>
      </c>
      <c r="B6195" s="180" t="s">
        <v>335</v>
      </c>
      <c r="C6195" s="180">
        <v>195745</v>
      </c>
      <c r="D6195" s="180"/>
      <c r="E6195" s="180"/>
      <c r="F6195" s="180"/>
      <c r="G6195" s="180"/>
      <c r="H6195" s="180"/>
    </row>
    <row r="6196" spans="1:8" x14ac:dyDescent="0.2">
      <c r="A6196" s="180" t="s">
        <v>138</v>
      </c>
      <c r="B6196" s="180" t="s">
        <v>336</v>
      </c>
      <c r="C6196" s="180">
        <v>165000</v>
      </c>
      <c r="D6196" s="180"/>
      <c r="E6196" s="180"/>
      <c r="F6196" s="180"/>
      <c r="G6196" s="180"/>
      <c r="H6196" s="180"/>
    </row>
    <row r="6197" spans="1:8" x14ac:dyDescent="0.2">
      <c r="A6197" s="180" t="s">
        <v>138</v>
      </c>
      <c r="B6197" s="180" t="s">
        <v>337</v>
      </c>
      <c r="C6197" s="180">
        <v>35000</v>
      </c>
      <c r="D6197" s="180">
        <v>500</v>
      </c>
      <c r="E6197" s="180"/>
      <c r="F6197" s="180"/>
      <c r="G6197" s="180"/>
      <c r="H6197" s="180"/>
    </row>
    <row r="6198" spans="1:8" x14ac:dyDescent="0.2">
      <c r="A6198" s="180" t="s">
        <v>138</v>
      </c>
      <c r="B6198" s="180" t="s">
        <v>338</v>
      </c>
      <c r="C6198" s="180"/>
      <c r="D6198" s="180"/>
      <c r="E6198" s="180"/>
      <c r="F6198" s="180"/>
      <c r="G6198" s="180"/>
      <c r="H6198" s="180"/>
    </row>
    <row r="6199" spans="1:8" x14ac:dyDescent="0.2">
      <c r="A6199" s="180" t="s">
        <v>138</v>
      </c>
      <c r="B6199" s="180" t="s">
        <v>339</v>
      </c>
      <c r="C6199" s="180">
        <v>250</v>
      </c>
      <c r="D6199" s="180">
        <v>200000</v>
      </c>
      <c r="E6199" s="180"/>
      <c r="F6199" s="180"/>
      <c r="G6199" s="180"/>
      <c r="H6199" s="180"/>
    </row>
    <row r="6200" spans="1:8" x14ac:dyDescent="0.2">
      <c r="A6200" s="180" t="s">
        <v>138</v>
      </c>
      <c r="B6200" s="180" t="s">
        <v>340</v>
      </c>
      <c r="C6200" s="180">
        <v>100000</v>
      </c>
      <c r="D6200" s="180">
        <v>2000</v>
      </c>
      <c r="E6200" s="180"/>
      <c r="F6200" s="180"/>
      <c r="G6200" s="180"/>
      <c r="H6200" s="180"/>
    </row>
    <row r="6201" spans="1:8" x14ac:dyDescent="0.2">
      <c r="A6201" s="180" t="s">
        <v>138</v>
      </c>
      <c r="B6201" s="180" t="s">
        <v>341</v>
      </c>
      <c r="C6201" s="180">
        <v>500</v>
      </c>
      <c r="D6201" s="180">
        <v>0</v>
      </c>
      <c r="E6201" s="180"/>
      <c r="F6201" s="180"/>
      <c r="G6201" s="180"/>
      <c r="H6201" s="180"/>
    </row>
    <row r="6202" spans="1:8" x14ac:dyDescent="0.2">
      <c r="A6202" s="180" t="s">
        <v>138</v>
      </c>
      <c r="B6202" s="180" t="s">
        <v>342</v>
      </c>
      <c r="C6202" s="180">
        <v>3486296</v>
      </c>
      <c r="D6202" s="180"/>
      <c r="E6202" s="180"/>
      <c r="F6202" s="180"/>
      <c r="G6202" s="180"/>
      <c r="H6202" s="180"/>
    </row>
    <row r="6203" spans="1:8" x14ac:dyDescent="0.2">
      <c r="A6203" s="180" t="s">
        <v>138</v>
      </c>
      <c r="B6203" s="180" t="s">
        <v>343</v>
      </c>
      <c r="C6203" s="180">
        <v>10062</v>
      </c>
      <c r="D6203" s="180"/>
      <c r="E6203" s="180"/>
      <c r="F6203" s="180"/>
      <c r="G6203" s="180"/>
      <c r="H6203" s="180"/>
    </row>
    <row r="6204" spans="1:8" x14ac:dyDescent="0.2">
      <c r="A6204" s="180" t="s">
        <v>138</v>
      </c>
      <c r="B6204" s="180" t="s">
        <v>344</v>
      </c>
      <c r="C6204" s="180">
        <v>60000</v>
      </c>
      <c r="D6204" s="180"/>
      <c r="E6204" s="180"/>
      <c r="F6204" s="180"/>
      <c r="G6204" s="180"/>
      <c r="H6204" s="180"/>
    </row>
    <row r="6205" spans="1:8" x14ac:dyDescent="0.2">
      <c r="A6205" s="180" t="s">
        <v>138</v>
      </c>
      <c r="B6205" s="180" t="s">
        <v>475</v>
      </c>
      <c r="C6205" s="180">
        <v>85911</v>
      </c>
      <c r="D6205" s="180"/>
      <c r="E6205" s="180">
        <v>7830</v>
      </c>
      <c r="F6205" s="180">
        <v>0</v>
      </c>
      <c r="G6205" s="180">
        <v>0</v>
      </c>
      <c r="H6205" s="180">
        <v>0</v>
      </c>
    </row>
    <row r="6206" spans="1:8" x14ac:dyDescent="0.2">
      <c r="A6206" s="180" t="s">
        <v>138</v>
      </c>
      <c r="B6206" s="180" t="s">
        <v>332</v>
      </c>
      <c r="C6206" s="180">
        <v>104141</v>
      </c>
      <c r="D6206" s="180"/>
      <c r="E6206" s="180"/>
      <c r="F6206" s="180"/>
      <c r="G6206" s="180"/>
      <c r="H6206" s="180"/>
    </row>
    <row r="6207" spans="1:8" x14ac:dyDescent="0.2">
      <c r="A6207" s="180" t="s">
        <v>138</v>
      </c>
      <c r="B6207" s="180" t="s">
        <v>407</v>
      </c>
      <c r="C6207" s="180">
        <v>85000</v>
      </c>
      <c r="D6207" s="180"/>
      <c r="E6207" s="180"/>
      <c r="F6207" s="180"/>
      <c r="G6207" s="180"/>
      <c r="H6207" s="180"/>
    </row>
    <row r="6208" spans="1:8" x14ac:dyDescent="0.2">
      <c r="A6208" s="180" t="s">
        <v>138</v>
      </c>
      <c r="B6208" s="180" t="s">
        <v>345</v>
      </c>
      <c r="C6208" s="180">
        <v>7847030</v>
      </c>
      <c r="D6208" s="180">
        <v>202500</v>
      </c>
      <c r="E6208" s="180">
        <v>327330</v>
      </c>
      <c r="F6208" s="180">
        <v>0</v>
      </c>
      <c r="G6208" s="180">
        <v>0</v>
      </c>
      <c r="H6208" s="180">
        <v>0</v>
      </c>
    </row>
    <row r="6209" spans="1:8" x14ac:dyDescent="0.2">
      <c r="A6209" s="180" t="s">
        <v>138</v>
      </c>
      <c r="B6209" s="180" t="s">
        <v>346</v>
      </c>
      <c r="C6209" s="180"/>
      <c r="D6209" s="180"/>
      <c r="E6209" s="180"/>
      <c r="F6209" s="180"/>
      <c r="G6209" s="180"/>
      <c r="H6209" s="180"/>
    </row>
    <row r="6210" spans="1:8" x14ac:dyDescent="0.2">
      <c r="A6210" s="180" t="s">
        <v>138</v>
      </c>
      <c r="B6210" s="180" t="s">
        <v>446</v>
      </c>
      <c r="C6210" s="180"/>
      <c r="D6210" s="180">
        <v>0</v>
      </c>
      <c r="E6210" s="180"/>
      <c r="F6210" s="180"/>
      <c r="G6210" s="180"/>
      <c r="H6210" s="180"/>
    </row>
    <row r="6211" spans="1:8" x14ac:dyDescent="0.2">
      <c r="A6211" s="180" t="s">
        <v>138</v>
      </c>
      <c r="B6211" s="180" t="s">
        <v>347</v>
      </c>
      <c r="C6211" s="180"/>
      <c r="D6211" s="180">
        <v>0</v>
      </c>
      <c r="E6211" s="180"/>
      <c r="F6211" s="180"/>
      <c r="G6211" s="180"/>
      <c r="H6211" s="180"/>
    </row>
    <row r="6212" spans="1:8" x14ac:dyDescent="0.2">
      <c r="A6212" s="180" t="s">
        <v>138</v>
      </c>
      <c r="B6212" s="180" t="s">
        <v>348</v>
      </c>
      <c r="C6212" s="180">
        <v>7847030</v>
      </c>
      <c r="D6212" s="180">
        <v>202500</v>
      </c>
      <c r="E6212" s="180">
        <v>327330</v>
      </c>
      <c r="F6212" s="180">
        <v>0</v>
      </c>
      <c r="G6212" s="180">
        <v>0</v>
      </c>
      <c r="H6212" s="180">
        <v>0</v>
      </c>
    </row>
    <row r="6213" spans="1:8" x14ac:dyDescent="0.2">
      <c r="A6213" s="180" t="s">
        <v>138</v>
      </c>
      <c r="B6213" s="180" t="s">
        <v>349</v>
      </c>
      <c r="C6213" s="180">
        <v>1269353.5199999996</v>
      </c>
      <c r="D6213" s="180">
        <v>76839.710000000021</v>
      </c>
      <c r="E6213" s="180">
        <v>787670.84</v>
      </c>
      <c r="F6213" s="180">
        <v>0</v>
      </c>
      <c r="G6213" s="180">
        <v>0</v>
      </c>
      <c r="H6213" s="180">
        <v>0</v>
      </c>
    </row>
    <row r="6214" spans="1:8" x14ac:dyDescent="0.2">
      <c r="A6214" s="180" t="s">
        <v>138</v>
      </c>
      <c r="B6214" s="180" t="s">
        <v>350</v>
      </c>
      <c r="C6214" s="180">
        <v>9116383.5199999996</v>
      </c>
      <c r="D6214" s="180">
        <v>279339.71000000002</v>
      </c>
      <c r="E6214" s="180">
        <v>1115000.8400000001</v>
      </c>
      <c r="F6214" s="180">
        <v>0</v>
      </c>
      <c r="G6214" s="180">
        <v>0</v>
      </c>
      <c r="H6214" s="180">
        <v>0</v>
      </c>
    </row>
    <row r="6215" spans="1:8" x14ac:dyDescent="0.2">
      <c r="A6215" s="180" t="s">
        <v>138</v>
      </c>
      <c r="B6215" s="180" t="s">
        <v>376</v>
      </c>
      <c r="C6215" s="180"/>
      <c r="D6215" s="180"/>
      <c r="E6215" s="180"/>
      <c r="F6215" s="180"/>
      <c r="G6215" s="180"/>
      <c r="H6215" s="180"/>
    </row>
    <row r="6216" spans="1:8" x14ac:dyDescent="0.2">
      <c r="A6216" s="180" t="s">
        <v>138</v>
      </c>
      <c r="B6216" s="180" t="s">
        <v>377</v>
      </c>
      <c r="C6216" s="180">
        <v>5720220</v>
      </c>
      <c r="D6216" s="180">
        <v>225000</v>
      </c>
      <c r="E6216" s="180">
        <v>135000</v>
      </c>
      <c r="F6216" s="180"/>
      <c r="G6216" s="180"/>
      <c r="H6216" s="180"/>
    </row>
    <row r="6217" spans="1:8" x14ac:dyDescent="0.2">
      <c r="A6217" s="180" t="s">
        <v>138</v>
      </c>
      <c r="B6217" s="180" t="s">
        <v>352</v>
      </c>
      <c r="C6217" s="180">
        <v>117295</v>
      </c>
      <c r="D6217" s="180"/>
      <c r="E6217" s="180"/>
      <c r="F6217" s="180"/>
      <c r="G6217" s="180"/>
      <c r="H6217" s="180"/>
    </row>
    <row r="6218" spans="1:8" x14ac:dyDescent="0.2">
      <c r="A6218" s="180" t="s">
        <v>138</v>
      </c>
      <c r="B6218" s="180" t="s">
        <v>353</v>
      </c>
      <c r="C6218" s="180">
        <v>232715</v>
      </c>
      <c r="D6218" s="180"/>
      <c r="E6218" s="180"/>
      <c r="F6218" s="180"/>
      <c r="G6218" s="180"/>
      <c r="H6218" s="180"/>
    </row>
    <row r="6219" spans="1:8" x14ac:dyDescent="0.2">
      <c r="A6219" s="180" t="s">
        <v>138</v>
      </c>
      <c r="B6219" s="180" t="s">
        <v>354</v>
      </c>
      <c r="C6219" s="180">
        <v>274585</v>
      </c>
      <c r="D6219" s="180"/>
      <c r="E6219" s="180">
        <v>30000</v>
      </c>
      <c r="F6219" s="180"/>
      <c r="G6219" s="180"/>
      <c r="H6219" s="180"/>
    </row>
    <row r="6220" spans="1:8" x14ac:dyDescent="0.2">
      <c r="A6220" s="180" t="s">
        <v>138</v>
      </c>
      <c r="B6220" s="180" t="s">
        <v>408</v>
      </c>
      <c r="C6220" s="180">
        <v>483389</v>
      </c>
      <c r="D6220" s="180"/>
      <c r="E6220" s="180">
        <v>0</v>
      </c>
      <c r="F6220" s="180"/>
      <c r="G6220" s="180"/>
      <c r="H6220" s="180"/>
    </row>
    <row r="6221" spans="1:8" x14ac:dyDescent="0.2">
      <c r="A6221" s="180" t="s">
        <v>138</v>
      </c>
      <c r="B6221" s="180" t="s">
        <v>423</v>
      </c>
      <c r="C6221" s="180">
        <v>160585</v>
      </c>
      <c r="D6221" s="180"/>
      <c r="E6221" s="180">
        <v>30000</v>
      </c>
      <c r="F6221" s="180"/>
      <c r="G6221" s="180"/>
      <c r="H6221" s="180"/>
    </row>
    <row r="6222" spans="1:8" x14ac:dyDescent="0.2">
      <c r="A6222" s="180" t="s">
        <v>138</v>
      </c>
      <c r="B6222" s="180" t="s">
        <v>355</v>
      </c>
      <c r="C6222" s="180">
        <v>560624</v>
      </c>
      <c r="D6222" s="180"/>
      <c r="E6222" s="180">
        <v>125000</v>
      </c>
      <c r="F6222" s="180"/>
      <c r="G6222" s="180"/>
      <c r="H6222" s="180"/>
    </row>
    <row r="6223" spans="1:8" x14ac:dyDescent="0.2">
      <c r="A6223" s="180" t="s">
        <v>138</v>
      </c>
      <c r="B6223" s="180" t="s">
        <v>356</v>
      </c>
      <c r="C6223" s="180">
        <v>175000</v>
      </c>
      <c r="D6223" s="180"/>
      <c r="E6223" s="180">
        <v>22000</v>
      </c>
      <c r="F6223" s="180"/>
      <c r="G6223" s="180"/>
      <c r="H6223" s="180"/>
    </row>
    <row r="6224" spans="1:8" x14ac:dyDescent="0.2">
      <c r="A6224" s="180" t="s">
        <v>138</v>
      </c>
      <c r="B6224" s="180" t="s">
        <v>409</v>
      </c>
      <c r="C6224" s="180"/>
      <c r="D6224" s="180"/>
      <c r="E6224" s="180"/>
      <c r="F6224" s="180"/>
      <c r="G6224" s="180"/>
      <c r="H6224" s="180"/>
    </row>
    <row r="6225" spans="1:8" x14ac:dyDescent="0.2">
      <c r="A6225" s="180" t="s">
        <v>138</v>
      </c>
      <c r="B6225" s="180" t="s">
        <v>378</v>
      </c>
      <c r="C6225" s="180">
        <v>0</v>
      </c>
      <c r="D6225" s="180"/>
      <c r="E6225" s="180"/>
      <c r="F6225" s="180"/>
      <c r="G6225" s="180"/>
      <c r="H6225" s="180"/>
    </row>
    <row r="6226" spans="1:8" x14ac:dyDescent="0.2">
      <c r="A6226" s="180" t="s">
        <v>138</v>
      </c>
      <c r="B6226" s="180" t="s">
        <v>360</v>
      </c>
      <c r="C6226" s="180"/>
      <c r="D6226" s="180"/>
      <c r="E6226" s="180"/>
      <c r="F6226" s="180"/>
      <c r="G6226" s="180"/>
      <c r="H6226" s="180"/>
    </row>
    <row r="6227" spans="1:8" x14ac:dyDescent="0.2">
      <c r="A6227" s="180" t="s">
        <v>138</v>
      </c>
      <c r="B6227" s="180" t="s">
        <v>379</v>
      </c>
      <c r="C6227" s="180"/>
      <c r="D6227" s="180"/>
      <c r="E6227" s="180"/>
      <c r="F6227" s="180"/>
      <c r="G6227" s="180"/>
      <c r="H6227" s="180"/>
    </row>
    <row r="6228" spans="1:8" x14ac:dyDescent="0.2">
      <c r="A6228" s="180" t="s">
        <v>138</v>
      </c>
      <c r="B6228" s="180" t="s">
        <v>362</v>
      </c>
      <c r="C6228" s="180">
        <v>328754</v>
      </c>
      <c r="D6228" s="180"/>
      <c r="E6228" s="180"/>
      <c r="F6228" s="180"/>
      <c r="G6228" s="180"/>
      <c r="H6228" s="180"/>
    </row>
    <row r="6229" spans="1:8" x14ac:dyDescent="0.2">
      <c r="A6229" s="180" t="s">
        <v>138</v>
      </c>
      <c r="B6229" s="180" t="s">
        <v>365</v>
      </c>
      <c r="C6229" s="180">
        <v>8053167</v>
      </c>
      <c r="D6229" s="180">
        <v>225000</v>
      </c>
      <c r="E6229" s="180">
        <v>342000</v>
      </c>
      <c r="F6229" s="180">
        <v>0</v>
      </c>
      <c r="G6229" s="180">
        <v>0</v>
      </c>
      <c r="H6229" s="180">
        <v>0</v>
      </c>
    </row>
    <row r="6230" spans="1:8" x14ac:dyDescent="0.2">
      <c r="A6230" s="180" t="s">
        <v>138</v>
      </c>
      <c r="B6230" s="180" t="s">
        <v>447</v>
      </c>
      <c r="C6230" s="180"/>
      <c r="D6230" s="180"/>
      <c r="E6230" s="180"/>
      <c r="F6230" s="180"/>
      <c r="G6230" s="180"/>
      <c r="H6230" s="180"/>
    </row>
    <row r="6231" spans="1:8" x14ac:dyDescent="0.2">
      <c r="A6231" s="180" t="s">
        <v>138</v>
      </c>
      <c r="B6231" s="180" t="s">
        <v>366</v>
      </c>
      <c r="C6231" s="180">
        <v>8053167</v>
      </c>
      <c r="D6231" s="180">
        <v>225000</v>
      </c>
      <c r="E6231" s="180">
        <v>342000</v>
      </c>
      <c r="F6231" s="180">
        <v>0</v>
      </c>
      <c r="G6231" s="180">
        <v>0</v>
      </c>
      <c r="H6231" s="180">
        <v>0</v>
      </c>
    </row>
    <row r="6232" spans="1:8" x14ac:dyDescent="0.2">
      <c r="A6232" s="180" t="s">
        <v>138</v>
      </c>
      <c r="B6232" s="180" t="s">
        <v>367</v>
      </c>
      <c r="C6232" s="180">
        <v>1063216.5199999996</v>
      </c>
      <c r="D6232" s="180">
        <v>54339.710000000021</v>
      </c>
      <c r="E6232" s="180">
        <v>773000.84</v>
      </c>
      <c r="F6232" s="180">
        <v>0</v>
      </c>
      <c r="G6232" s="180">
        <v>0</v>
      </c>
      <c r="H6232" s="180">
        <v>0</v>
      </c>
    </row>
    <row r="6233" spans="1:8" x14ac:dyDescent="0.2">
      <c r="A6233" s="180" t="s">
        <v>138</v>
      </c>
      <c r="B6233" s="180" t="s">
        <v>368</v>
      </c>
      <c r="C6233" s="180">
        <v>9116383.5199999996</v>
      </c>
      <c r="D6233" s="180">
        <v>279339.71000000002</v>
      </c>
      <c r="E6233" s="180">
        <v>1115000.8400000001</v>
      </c>
      <c r="F6233" s="180">
        <v>0</v>
      </c>
      <c r="G6233" s="180">
        <v>0</v>
      </c>
      <c r="H6233" s="180">
        <v>0</v>
      </c>
    </row>
    <row r="6234" spans="1:8" x14ac:dyDescent="0.2">
      <c r="A6234" s="180" t="s">
        <v>139</v>
      </c>
      <c r="B6234" s="180" t="s">
        <v>333</v>
      </c>
      <c r="C6234" s="180">
        <v>2715952</v>
      </c>
      <c r="D6234" s="180"/>
      <c r="E6234" s="180">
        <v>950631</v>
      </c>
      <c r="F6234" s="180">
        <v>0</v>
      </c>
      <c r="G6234" s="180">
        <v>0</v>
      </c>
      <c r="H6234" s="180">
        <v>0</v>
      </c>
    </row>
    <row r="6235" spans="1:8" x14ac:dyDescent="0.2">
      <c r="A6235" s="180" t="s">
        <v>139</v>
      </c>
      <c r="B6235" s="180" t="s">
        <v>334</v>
      </c>
      <c r="C6235" s="180">
        <v>83907</v>
      </c>
      <c r="D6235" s="180"/>
      <c r="E6235" s="180">
        <v>29369</v>
      </c>
      <c r="F6235" s="180">
        <v>0</v>
      </c>
      <c r="G6235" s="180">
        <v>0</v>
      </c>
      <c r="H6235" s="180">
        <v>0</v>
      </c>
    </row>
    <row r="6236" spans="1:8" x14ac:dyDescent="0.2">
      <c r="A6236" s="180" t="s">
        <v>139</v>
      </c>
      <c r="B6236" s="180" t="s">
        <v>335</v>
      </c>
      <c r="C6236" s="180">
        <v>315153</v>
      </c>
      <c r="D6236" s="180"/>
      <c r="E6236" s="180"/>
      <c r="F6236" s="180"/>
      <c r="G6236" s="180"/>
      <c r="H6236" s="180"/>
    </row>
    <row r="6237" spans="1:8" x14ac:dyDescent="0.2">
      <c r="A6237" s="180" t="s">
        <v>139</v>
      </c>
      <c r="B6237" s="180" t="s">
        <v>336</v>
      </c>
      <c r="C6237" s="180">
        <v>500000</v>
      </c>
      <c r="D6237" s="180"/>
      <c r="E6237" s="180"/>
      <c r="F6237" s="180"/>
      <c r="G6237" s="180"/>
      <c r="H6237" s="180"/>
    </row>
    <row r="6238" spans="1:8" x14ac:dyDescent="0.2">
      <c r="A6238" s="180" t="s">
        <v>139</v>
      </c>
      <c r="B6238" s="180" t="s">
        <v>337</v>
      </c>
      <c r="C6238" s="180">
        <v>30000</v>
      </c>
      <c r="D6238" s="180">
        <v>500</v>
      </c>
      <c r="E6238" s="180"/>
      <c r="F6238" s="180"/>
      <c r="G6238" s="180"/>
      <c r="H6238" s="180"/>
    </row>
    <row r="6239" spans="1:8" x14ac:dyDescent="0.2">
      <c r="A6239" s="180" t="s">
        <v>139</v>
      </c>
      <c r="B6239" s="180" t="s">
        <v>338</v>
      </c>
      <c r="C6239" s="180"/>
      <c r="D6239" s="180"/>
      <c r="E6239" s="180"/>
      <c r="F6239" s="180"/>
      <c r="G6239" s="180"/>
      <c r="H6239" s="180"/>
    </row>
    <row r="6240" spans="1:8" x14ac:dyDescent="0.2">
      <c r="A6240" s="180" t="s">
        <v>139</v>
      </c>
      <c r="B6240" s="180" t="s">
        <v>339</v>
      </c>
      <c r="C6240" s="180">
        <v>500</v>
      </c>
      <c r="D6240" s="180">
        <v>100000</v>
      </c>
      <c r="E6240" s="180"/>
      <c r="F6240" s="180"/>
      <c r="G6240" s="180"/>
      <c r="H6240" s="180"/>
    </row>
    <row r="6241" spans="1:8" x14ac:dyDescent="0.2">
      <c r="A6241" s="180" t="s">
        <v>139</v>
      </c>
      <c r="B6241" s="180" t="s">
        <v>340</v>
      </c>
      <c r="C6241" s="180">
        <v>60000</v>
      </c>
      <c r="D6241" s="180">
        <v>60000</v>
      </c>
      <c r="E6241" s="180">
        <v>20000</v>
      </c>
      <c r="F6241" s="180"/>
      <c r="G6241" s="180"/>
      <c r="H6241" s="180"/>
    </row>
    <row r="6242" spans="1:8" x14ac:dyDescent="0.2">
      <c r="A6242" s="180" t="s">
        <v>139</v>
      </c>
      <c r="B6242" s="180" t="s">
        <v>341</v>
      </c>
      <c r="C6242" s="180"/>
      <c r="D6242" s="180"/>
      <c r="E6242" s="180"/>
      <c r="F6242" s="180"/>
      <c r="G6242" s="180"/>
      <c r="H6242" s="180"/>
    </row>
    <row r="6243" spans="1:8" x14ac:dyDescent="0.2">
      <c r="A6243" s="180" t="s">
        <v>139</v>
      </c>
      <c r="B6243" s="180" t="s">
        <v>342</v>
      </c>
      <c r="C6243" s="180">
        <v>3773228</v>
      </c>
      <c r="D6243" s="180"/>
      <c r="E6243" s="180"/>
      <c r="F6243" s="180"/>
      <c r="G6243" s="180"/>
      <c r="H6243" s="180"/>
    </row>
    <row r="6244" spans="1:8" x14ac:dyDescent="0.2">
      <c r="A6244" s="180" t="s">
        <v>139</v>
      </c>
      <c r="B6244" s="180" t="s">
        <v>343</v>
      </c>
      <c r="C6244" s="180">
        <v>12422</v>
      </c>
      <c r="D6244" s="180"/>
      <c r="E6244" s="180"/>
      <c r="F6244" s="180"/>
      <c r="G6244" s="180"/>
      <c r="H6244" s="180"/>
    </row>
    <row r="6245" spans="1:8" x14ac:dyDescent="0.2">
      <c r="A6245" s="180" t="s">
        <v>139</v>
      </c>
      <c r="B6245" s="180" t="s">
        <v>344</v>
      </c>
      <c r="C6245" s="180">
        <v>30000</v>
      </c>
      <c r="D6245" s="180"/>
      <c r="E6245" s="180"/>
      <c r="F6245" s="180"/>
      <c r="G6245" s="180"/>
      <c r="H6245" s="180"/>
    </row>
    <row r="6246" spans="1:8" x14ac:dyDescent="0.2">
      <c r="A6246" s="180" t="s">
        <v>139</v>
      </c>
      <c r="B6246" s="180" t="s">
        <v>475</v>
      </c>
      <c r="C6246" s="180">
        <v>75808</v>
      </c>
      <c r="D6246" s="180"/>
      <c r="E6246" s="180">
        <v>26534</v>
      </c>
      <c r="F6246" s="180">
        <v>0</v>
      </c>
      <c r="G6246" s="180">
        <v>0</v>
      </c>
      <c r="H6246" s="180">
        <v>0</v>
      </c>
    </row>
    <row r="6247" spans="1:8" x14ac:dyDescent="0.2">
      <c r="A6247" s="180" t="s">
        <v>139</v>
      </c>
      <c r="B6247" s="180" t="s">
        <v>332</v>
      </c>
      <c r="C6247" s="180">
        <v>75000</v>
      </c>
      <c r="D6247" s="180"/>
      <c r="E6247" s="180"/>
      <c r="F6247" s="180"/>
      <c r="G6247" s="180"/>
      <c r="H6247" s="180"/>
    </row>
    <row r="6248" spans="1:8" x14ac:dyDescent="0.2">
      <c r="A6248" s="180" t="s">
        <v>139</v>
      </c>
      <c r="B6248" s="180" t="s">
        <v>407</v>
      </c>
      <c r="C6248" s="180">
        <v>100000</v>
      </c>
      <c r="D6248" s="180"/>
      <c r="E6248" s="180"/>
      <c r="F6248" s="180"/>
      <c r="G6248" s="180"/>
      <c r="H6248" s="180"/>
    </row>
    <row r="6249" spans="1:8" x14ac:dyDescent="0.2">
      <c r="A6249" s="180" t="s">
        <v>139</v>
      </c>
      <c r="B6249" s="180" t="s">
        <v>345</v>
      </c>
      <c r="C6249" s="180">
        <v>7771970</v>
      </c>
      <c r="D6249" s="180">
        <v>160500</v>
      </c>
      <c r="E6249" s="180">
        <v>1026534</v>
      </c>
      <c r="F6249" s="180">
        <v>0</v>
      </c>
      <c r="G6249" s="180">
        <v>0</v>
      </c>
      <c r="H6249" s="180">
        <v>0</v>
      </c>
    </row>
    <row r="6250" spans="1:8" x14ac:dyDescent="0.2">
      <c r="A6250" s="180" t="s">
        <v>139</v>
      </c>
      <c r="B6250" s="180" t="s">
        <v>346</v>
      </c>
      <c r="C6250" s="180"/>
      <c r="D6250" s="180"/>
      <c r="E6250" s="180"/>
      <c r="F6250" s="180"/>
      <c r="G6250" s="180"/>
      <c r="H6250" s="180"/>
    </row>
    <row r="6251" spans="1:8" x14ac:dyDescent="0.2">
      <c r="A6251" s="180" t="s">
        <v>139</v>
      </c>
      <c r="B6251" s="180" t="s">
        <v>446</v>
      </c>
      <c r="C6251" s="180"/>
      <c r="D6251" s="180"/>
      <c r="E6251" s="180"/>
      <c r="F6251" s="180"/>
      <c r="G6251" s="180"/>
      <c r="H6251" s="180"/>
    </row>
    <row r="6252" spans="1:8" x14ac:dyDescent="0.2">
      <c r="A6252" s="180" t="s">
        <v>139</v>
      </c>
      <c r="B6252" s="180" t="s">
        <v>347</v>
      </c>
      <c r="C6252" s="180"/>
      <c r="D6252" s="180"/>
      <c r="E6252" s="180"/>
      <c r="F6252" s="180"/>
      <c r="G6252" s="180"/>
      <c r="H6252" s="180"/>
    </row>
    <row r="6253" spans="1:8" x14ac:dyDescent="0.2">
      <c r="A6253" s="180" t="s">
        <v>139</v>
      </c>
      <c r="B6253" s="180" t="s">
        <v>348</v>
      </c>
      <c r="C6253" s="180">
        <v>7771970</v>
      </c>
      <c r="D6253" s="180">
        <v>160500</v>
      </c>
      <c r="E6253" s="180">
        <v>1026534</v>
      </c>
      <c r="F6253" s="180">
        <v>0</v>
      </c>
      <c r="G6253" s="180">
        <v>0</v>
      </c>
      <c r="H6253" s="180">
        <v>0</v>
      </c>
    </row>
    <row r="6254" spans="1:8" x14ac:dyDescent="0.2">
      <c r="A6254" s="180" t="s">
        <v>139</v>
      </c>
      <c r="B6254" s="180" t="s">
        <v>349</v>
      </c>
      <c r="C6254" s="180">
        <v>2009104.4799999984</v>
      </c>
      <c r="D6254" s="180">
        <v>114575.04999999992</v>
      </c>
      <c r="E6254" s="180">
        <v>385795.96</v>
      </c>
      <c r="F6254" s="180">
        <v>0</v>
      </c>
      <c r="G6254" s="180">
        <v>0</v>
      </c>
      <c r="H6254" s="180">
        <v>0</v>
      </c>
    </row>
    <row r="6255" spans="1:8" x14ac:dyDescent="0.2">
      <c r="A6255" s="180" t="s">
        <v>139</v>
      </c>
      <c r="B6255" s="180" t="s">
        <v>350</v>
      </c>
      <c r="C6255" s="180">
        <v>9781074.4799999986</v>
      </c>
      <c r="D6255" s="180">
        <v>275075.04999999993</v>
      </c>
      <c r="E6255" s="180">
        <v>1412329.96</v>
      </c>
      <c r="F6255" s="180">
        <v>0</v>
      </c>
      <c r="G6255" s="180">
        <v>0</v>
      </c>
      <c r="H6255" s="180">
        <v>0</v>
      </c>
    </row>
    <row r="6256" spans="1:8" x14ac:dyDescent="0.2">
      <c r="A6256" s="180" t="s">
        <v>139</v>
      </c>
      <c r="B6256" s="180" t="s">
        <v>376</v>
      </c>
      <c r="C6256" s="180"/>
      <c r="D6256" s="180"/>
      <c r="E6256" s="180"/>
      <c r="F6256" s="180"/>
      <c r="G6256" s="180"/>
      <c r="H6256" s="180"/>
    </row>
    <row r="6257" spans="1:8" x14ac:dyDescent="0.2">
      <c r="A6257" s="180" t="s">
        <v>139</v>
      </c>
      <c r="B6257" s="180" t="s">
        <v>377</v>
      </c>
      <c r="C6257" s="180">
        <v>6000000</v>
      </c>
      <c r="D6257" s="180">
        <v>160500</v>
      </c>
      <c r="E6257" s="180"/>
      <c r="F6257" s="180"/>
      <c r="G6257" s="180"/>
      <c r="H6257" s="180"/>
    </row>
    <row r="6258" spans="1:8" x14ac:dyDescent="0.2">
      <c r="A6258" s="180" t="s">
        <v>139</v>
      </c>
      <c r="B6258" s="180" t="s">
        <v>352</v>
      </c>
      <c r="C6258" s="180">
        <v>200000</v>
      </c>
      <c r="D6258" s="180"/>
      <c r="E6258" s="180"/>
      <c r="F6258" s="180"/>
      <c r="G6258" s="180"/>
      <c r="H6258" s="180"/>
    </row>
    <row r="6259" spans="1:8" x14ac:dyDescent="0.2">
      <c r="A6259" s="180" t="s">
        <v>139</v>
      </c>
      <c r="B6259" s="180" t="s">
        <v>353</v>
      </c>
      <c r="C6259" s="180">
        <v>350000</v>
      </c>
      <c r="D6259" s="180"/>
      <c r="E6259" s="180"/>
      <c r="F6259" s="180"/>
      <c r="G6259" s="180"/>
      <c r="H6259" s="180"/>
    </row>
    <row r="6260" spans="1:8" x14ac:dyDescent="0.2">
      <c r="A6260" s="180" t="s">
        <v>139</v>
      </c>
      <c r="B6260" s="180" t="s">
        <v>354</v>
      </c>
      <c r="C6260" s="180">
        <v>200000</v>
      </c>
      <c r="D6260" s="180"/>
      <c r="E6260" s="180">
        <v>120000</v>
      </c>
      <c r="F6260" s="180"/>
      <c r="G6260" s="180"/>
      <c r="H6260" s="180"/>
    </row>
    <row r="6261" spans="1:8" x14ac:dyDescent="0.2">
      <c r="A6261" s="180" t="s">
        <v>139</v>
      </c>
      <c r="B6261" s="180" t="s">
        <v>408</v>
      </c>
      <c r="C6261" s="180">
        <v>400000</v>
      </c>
      <c r="D6261" s="180"/>
      <c r="E6261" s="180"/>
      <c r="F6261" s="180"/>
      <c r="G6261" s="180"/>
      <c r="H6261" s="180"/>
    </row>
    <row r="6262" spans="1:8" x14ac:dyDescent="0.2">
      <c r="A6262" s="180" t="s">
        <v>139</v>
      </c>
      <c r="B6262" s="180" t="s">
        <v>423</v>
      </c>
      <c r="C6262" s="180">
        <v>200000</v>
      </c>
      <c r="D6262" s="180"/>
      <c r="E6262" s="180"/>
      <c r="F6262" s="180"/>
      <c r="G6262" s="180"/>
      <c r="H6262" s="180"/>
    </row>
    <row r="6263" spans="1:8" x14ac:dyDescent="0.2">
      <c r="A6263" s="180" t="s">
        <v>139</v>
      </c>
      <c r="B6263" s="180" t="s">
        <v>355</v>
      </c>
      <c r="C6263" s="180">
        <v>600000</v>
      </c>
      <c r="D6263" s="180"/>
      <c r="E6263" s="180">
        <v>250000</v>
      </c>
      <c r="F6263" s="180"/>
      <c r="G6263" s="180"/>
      <c r="H6263" s="180"/>
    </row>
    <row r="6264" spans="1:8" x14ac:dyDescent="0.2">
      <c r="A6264" s="180" t="s">
        <v>139</v>
      </c>
      <c r="B6264" s="180" t="s">
        <v>356</v>
      </c>
      <c r="C6264" s="180">
        <v>350000</v>
      </c>
      <c r="D6264" s="180"/>
      <c r="E6264" s="180">
        <v>20000</v>
      </c>
      <c r="F6264" s="180"/>
      <c r="G6264" s="180"/>
      <c r="H6264" s="180"/>
    </row>
    <row r="6265" spans="1:8" x14ac:dyDescent="0.2">
      <c r="A6265" s="180" t="s">
        <v>139</v>
      </c>
      <c r="B6265" s="180" t="s">
        <v>409</v>
      </c>
      <c r="C6265" s="180"/>
      <c r="D6265" s="180"/>
      <c r="E6265" s="180"/>
      <c r="F6265" s="180"/>
      <c r="G6265" s="180"/>
      <c r="H6265" s="180"/>
    </row>
    <row r="6266" spans="1:8" x14ac:dyDescent="0.2">
      <c r="A6266" s="180" t="s">
        <v>139</v>
      </c>
      <c r="B6266" s="180" t="s">
        <v>378</v>
      </c>
      <c r="C6266" s="180"/>
      <c r="D6266" s="180"/>
      <c r="E6266" s="180"/>
      <c r="F6266" s="180"/>
      <c r="G6266" s="180"/>
      <c r="H6266" s="180"/>
    </row>
    <row r="6267" spans="1:8" x14ac:dyDescent="0.2">
      <c r="A6267" s="180" t="s">
        <v>139</v>
      </c>
      <c r="B6267" s="180" t="s">
        <v>360</v>
      </c>
      <c r="C6267" s="180"/>
      <c r="D6267" s="180"/>
      <c r="E6267" s="180"/>
      <c r="F6267" s="180"/>
      <c r="G6267" s="180"/>
      <c r="H6267" s="180"/>
    </row>
    <row r="6268" spans="1:8" x14ac:dyDescent="0.2">
      <c r="A6268" s="180" t="s">
        <v>139</v>
      </c>
      <c r="B6268" s="180" t="s">
        <v>379</v>
      </c>
      <c r="C6268" s="180"/>
      <c r="D6268" s="180"/>
      <c r="E6268" s="180"/>
      <c r="F6268" s="180"/>
      <c r="G6268" s="180"/>
      <c r="H6268" s="180"/>
    </row>
    <row r="6269" spans="1:8" x14ac:dyDescent="0.2">
      <c r="A6269" s="180" t="s">
        <v>139</v>
      </c>
      <c r="B6269" s="180" t="s">
        <v>362</v>
      </c>
      <c r="C6269" s="180">
        <v>300780</v>
      </c>
      <c r="D6269" s="180"/>
      <c r="E6269" s="180"/>
      <c r="F6269" s="180"/>
      <c r="G6269" s="180"/>
      <c r="H6269" s="180"/>
    </row>
    <row r="6270" spans="1:8" x14ac:dyDescent="0.2">
      <c r="A6270" s="180" t="s">
        <v>139</v>
      </c>
      <c r="B6270" s="180" t="s">
        <v>365</v>
      </c>
      <c r="C6270" s="180">
        <v>8600780</v>
      </c>
      <c r="D6270" s="180">
        <v>160500</v>
      </c>
      <c r="E6270" s="180">
        <v>390000</v>
      </c>
      <c r="F6270" s="180">
        <v>0</v>
      </c>
      <c r="G6270" s="180">
        <v>0</v>
      </c>
      <c r="H6270" s="180">
        <v>0</v>
      </c>
    </row>
    <row r="6271" spans="1:8" x14ac:dyDescent="0.2">
      <c r="A6271" s="180" t="s">
        <v>139</v>
      </c>
      <c r="B6271" s="180" t="s">
        <v>447</v>
      </c>
      <c r="C6271" s="180"/>
      <c r="D6271" s="180"/>
      <c r="E6271" s="180"/>
      <c r="F6271" s="180"/>
      <c r="G6271" s="180"/>
      <c r="H6271" s="180"/>
    </row>
    <row r="6272" spans="1:8" x14ac:dyDescent="0.2">
      <c r="A6272" s="180" t="s">
        <v>139</v>
      </c>
      <c r="B6272" s="180" t="s">
        <v>366</v>
      </c>
      <c r="C6272" s="180">
        <v>8600780</v>
      </c>
      <c r="D6272" s="180">
        <v>160500</v>
      </c>
      <c r="E6272" s="180">
        <v>390000</v>
      </c>
      <c r="F6272" s="180">
        <v>0</v>
      </c>
      <c r="G6272" s="180">
        <v>0</v>
      </c>
      <c r="H6272" s="180">
        <v>0</v>
      </c>
    </row>
    <row r="6273" spans="1:8" x14ac:dyDescent="0.2">
      <c r="A6273" s="180" t="s">
        <v>139</v>
      </c>
      <c r="B6273" s="180" t="s">
        <v>367</v>
      </c>
      <c r="C6273" s="180">
        <v>1180294.4799999986</v>
      </c>
      <c r="D6273" s="180">
        <v>114575.04999999992</v>
      </c>
      <c r="E6273" s="180">
        <v>1022329.96</v>
      </c>
      <c r="F6273" s="180">
        <v>0</v>
      </c>
      <c r="G6273" s="180">
        <v>0</v>
      </c>
      <c r="H6273" s="180">
        <v>0</v>
      </c>
    </row>
    <row r="6274" spans="1:8" x14ac:dyDescent="0.2">
      <c r="A6274" s="180" t="s">
        <v>139</v>
      </c>
      <c r="B6274" s="180" t="s">
        <v>368</v>
      </c>
      <c r="C6274" s="180">
        <v>9781074.4799999986</v>
      </c>
      <c r="D6274" s="180">
        <v>275075.04999999993</v>
      </c>
      <c r="E6274" s="180">
        <v>1412329.96</v>
      </c>
      <c r="F6274" s="180">
        <v>0</v>
      </c>
      <c r="G6274" s="180">
        <v>0</v>
      </c>
      <c r="H6274" s="180">
        <v>0</v>
      </c>
    </row>
    <row r="6275" spans="1:8" x14ac:dyDescent="0.2">
      <c r="A6275" s="180" t="s">
        <v>140</v>
      </c>
      <c r="B6275" s="180" t="s">
        <v>333</v>
      </c>
      <c r="C6275" s="180">
        <v>2062880</v>
      </c>
      <c r="D6275" s="180"/>
      <c r="E6275" s="180">
        <v>248620</v>
      </c>
      <c r="F6275" s="180">
        <v>0</v>
      </c>
      <c r="G6275" s="180">
        <v>0</v>
      </c>
      <c r="H6275" s="180">
        <v>0</v>
      </c>
    </row>
    <row r="6276" spans="1:8" x14ac:dyDescent="0.2">
      <c r="A6276" s="180" t="s">
        <v>140</v>
      </c>
      <c r="B6276" s="180" t="s">
        <v>334</v>
      </c>
      <c r="C6276" s="180">
        <v>48743</v>
      </c>
      <c r="D6276" s="180"/>
      <c r="E6276" s="180">
        <v>5880</v>
      </c>
      <c r="F6276" s="180">
        <v>0</v>
      </c>
      <c r="G6276" s="180">
        <v>0</v>
      </c>
      <c r="H6276" s="180">
        <v>0</v>
      </c>
    </row>
    <row r="6277" spans="1:8" x14ac:dyDescent="0.2">
      <c r="A6277" s="180" t="s">
        <v>140</v>
      </c>
      <c r="B6277" s="180" t="s">
        <v>335</v>
      </c>
      <c r="C6277" s="180">
        <v>277548</v>
      </c>
      <c r="D6277" s="180"/>
      <c r="E6277" s="180"/>
      <c r="F6277" s="180"/>
      <c r="G6277" s="180"/>
      <c r="H6277" s="180"/>
    </row>
    <row r="6278" spans="1:8" x14ac:dyDescent="0.2">
      <c r="A6278" s="180" t="s">
        <v>140</v>
      </c>
      <c r="B6278" s="180" t="s">
        <v>336</v>
      </c>
      <c r="C6278" s="180">
        <v>2077490</v>
      </c>
      <c r="D6278" s="180"/>
      <c r="E6278" s="180"/>
      <c r="F6278" s="180"/>
      <c r="G6278" s="180"/>
      <c r="H6278" s="180"/>
    </row>
    <row r="6279" spans="1:8" x14ac:dyDescent="0.2">
      <c r="A6279" s="180" t="s">
        <v>140</v>
      </c>
      <c r="B6279" s="180" t="s">
        <v>337</v>
      </c>
      <c r="C6279" s="180">
        <v>9500</v>
      </c>
      <c r="D6279" s="180"/>
      <c r="E6279" s="180"/>
      <c r="F6279" s="180"/>
      <c r="G6279" s="180"/>
      <c r="H6279" s="180"/>
    </row>
    <row r="6280" spans="1:8" x14ac:dyDescent="0.2">
      <c r="A6280" s="180" t="s">
        <v>140</v>
      </c>
      <c r="B6280" s="180" t="s">
        <v>338</v>
      </c>
      <c r="C6280" s="180"/>
      <c r="D6280" s="180"/>
      <c r="E6280" s="180"/>
      <c r="F6280" s="180"/>
      <c r="G6280" s="180"/>
      <c r="H6280" s="180"/>
    </row>
    <row r="6281" spans="1:8" x14ac:dyDescent="0.2">
      <c r="A6281" s="180" t="s">
        <v>140</v>
      </c>
      <c r="B6281" s="180" t="s">
        <v>339</v>
      </c>
      <c r="C6281" s="180">
        <v>1900</v>
      </c>
      <c r="D6281" s="180">
        <v>452549</v>
      </c>
      <c r="E6281" s="180"/>
      <c r="F6281" s="180"/>
      <c r="G6281" s="180"/>
      <c r="H6281" s="180"/>
    </row>
    <row r="6282" spans="1:8" x14ac:dyDescent="0.2">
      <c r="A6282" s="180" t="s">
        <v>140</v>
      </c>
      <c r="B6282" s="180" t="s">
        <v>340</v>
      </c>
      <c r="C6282" s="180">
        <v>91290</v>
      </c>
      <c r="D6282" s="180"/>
      <c r="E6282" s="180"/>
      <c r="F6282" s="180"/>
      <c r="G6282" s="180"/>
      <c r="H6282" s="180"/>
    </row>
    <row r="6283" spans="1:8" x14ac:dyDescent="0.2">
      <c r="A6283" s="180" t="s">
        <v>140</v>
      </c>
      <c r="B6283" s="180" t="s">
        <v>341</v>
      </c>
      <c r="C6283" s="180"/>
      <c r="D6283" s="180"/>
      <c r="E6283" s="180"/>
      <c r="F6283" s="180"/>
      <c r="G6283" s="180"/>
      <c r="H6283" s="180"/>
    </row>
    <row r="6284" spans="1:8" x14ac:dyDescent="0.2">
      <c r="A6284" s="180" t="s">
        <v>140</v>
      </c>
      <c r="B6284" s="180" t="s">
        <v>342</v>
      </c>
      <c r="C6284" s="180">
        <v>3259808</v>
      </c>
      <c r="D6284" s="180"/>
      <c r="E6284" s="180"/>
      <c r="F6284" s="180"/>
      <c r="G6284" s="180"/>
      <c r="H6284" s="180"/>
    </row>
    <row r="6285" spans="1:8" x14ac:dyDescent="0.2">
      <c r="A6285" s="180" t="s">
        <v>140</v>
      </c>
      <c r="B6285" s="180" t="s">
        <v>343</v>
      </c>
      <c r="C6285" s="180">
        <v>12439</v>
      </c>
      <c r="D6285" s="180"/>
      <c r="E6285" s="180"/>
      <c r="F6285" s="180"/>
      <c r="G6285" s="180"/>
      <c r="H6285" s="180"/>
    </row>
    <row r="6286" spans="1:8" x14ac:dyDescent="0.2">
      <c r="A6286" s="180" t="s">
        <v>140</v>
      </c>
      <c r="B6286" s="180" t="s">
        <v>344</v>
      </c>
      <c r="C6286" s="180">
        <v>141069</v>
      </c>
      <c r="D6286" s="180"/>
      <c r="E6286" s="180">
        <v>2390</v>
      </c>
      <c r="F6286" s="180"/>
      <c r="G6286" s="180"/>
      <c r="H6286" s="180"/>
    </row>
    <row r="6287" spans="1:8" x14ac:dyDescent="0.2">
      <c r="A6287" s="180" t="s">
        <v>140</v>
      </c>
      <c r="B6287" s="180" t="s">
        <v>475</v>
      </c>
      <c r="C6287" s="180">
        <v>22085</v>
      </c>
      <c r="D6287" s="180"/>
      <c r="E6287" s="180">
        <v>2664</v>
      </c>
      <c r="F6287" s="180">
        <v>0</v>
      </c>
      <c r="G6287" s="180">
        <v>0</v>
      </c>
      <c r="H6287" s="180">
        <v>0</v>
      </c>
    </row>
    <row r="6288" spans="1:8" x14ac:dyDescent="0.2">
      <c r="A6288" s="180" t="s">
        <v>140</v>
      </c>
      <c r="B6288" s="180" t="s">
        <v>332</v>
      </c>
      <c r="C6288" s="180">
        <v>29000</v>
      </c>
      <c r="D6288" s="180"/>
      <c r="E6288" s="180"/>
      <c r="F6288" s="180"/>
      <c r="G6288" s="180"/>
      <c r="H6288" s="180"/>
    </row>
    <row r="6289" spans="1:8" x14ac:dyDescent="0.2">
      <c r="A6289" s="180" t="s">
        <v>140</v>
      </c>
      <c r="B6289" s="180" t="s">
        <v>407</v>
      </c>
      <c r="C6289" s="180">
        <v>96000</v>
      </c>
      <c r="D6289" s="180"/>
      <c r="E6289" s="180"/>
      <c r="F6289" s="180"/>
      <c r="G6289" s="180"/>
      <c r="H6289" s="180"/>
    </row>
    <row r="6290" spans="1:8" x14ac:dyDescent="0.2">
      <c r="A6290" s="180" t="s">
        <v>140</v>
      </c>
      <c r="B6290" s="180" t="s">
        <v>345</v>
      </c>
      <c r="C6290" s="180">
        <v>8129752</v>
      </c>
      <c r="D6290" s="180">
        <v>452549</v>
      </c>
      <c r="E6290" s="180">
        <v>259554</v>
      </c>
      <c r="F6290" s="180">
        <v>0</v>
      </c>
      <c r="G6290" s="180">
        <v>0</v>
      </c>
      <c r="H6290" s="180">
        <v>0</v>
      </c>
    </row>
    <row r="6291" spans="1:8" x14ac:dyDescent="0.2">
      <c r="A6291" s="180" t="s">
        <v>140</v>
      </c>
      <c r="B6291" s="180" t="s">
        <v>346</v>
      </c>
      <c r="C6291" s="180"/>
      <c r="D6291" s="180"/>
      <c r="E6291" s="180"/>
      <c r="F6291" s="180"/>
      <c r="G6291" s="180"/>
      <c r="H6291" s="180"/>
    </row>
    <row r="6292" spans="1:8" x14ac:dyDescent="0.2">
      <c r="A6292" s="180" t="s">
        <v>140</v>
      </c>
      <c r="B6292" s="180" t="s">
        <v>446</v>
      </c>
      <c r="C6292" s="180"/>
      <c r="D6292" s="180"/>
      <c r="E6292" s="180"/>
      <c r="F6292" s="180"/>
      <c r="G6292" s="180"/>
      <c r="H6292" s="180"/>
    </row>
    <row r="6293" spans="1:8" x14ac:dyDescent="0.2">
      <c r="A6293" s="180" t="s">
        <v>140</v>
      </c>
      <c r="B6293" s="180" t="s">
        <v>347</v>
      </c>
      <c r="C6293" s="180"/>
      <c r="D6293" s="180"/>
      <c r="E6293" s="180"/>
      <c r="F6293" s="180"/>
      <c r="G6293" s="180"/>
      <c r="H6293" s="180"/>
    </row>
    <row r="6294" spans="1:8" x14ac:dyDescent="0.2">
      <c r="A6294" s="180" t="s">
        <v>140</v>
      </c>
      <c r="B6294" s="180" t="s">
        <v>348</v>
      </c>
      <c r="C6294" s="180">
        <v>8129752</v>
      </c>
      <c r="D6294" s="180">
        <v>452549</v>
      </c>
      <c r="E6294" s="180">
        <v>259554</v>
      </c>
      <c r="F6294" s="180">
        <v>0</v>
      </c>
      <c r="G6294" s="180">
        <v>0</v>
      </c>
      <c r="H6294" s="180">
        <v>0</v>
      </c>
    </row>
    <row r="6295" spans="1:8" x14ac:dyDescent="0.2">
      <c r="A6295" s="180" t="s">
        <v>140</v>
      </c>
      <c r="B6295" s="180" t="s">
        <v>349</v>
      </c>
      <c r="C6295" s="180">
        <v>875482.45999999903</v>
      </c>
      <c r="D6295" s="180">
        <v>123811.69999999995</v>
      </c>
      <c r="E6295" s="180">
        <v>188406.36000000004</v>
      </c>
      <c r="F6295" s="180">
        <v>0</v>
      </c>
      <c r="G6295" s="180">
        <v>0</v>
      </c>
      <c r="H6295" s="180">
        <v>0</v>
      </c>
    </row>
    <row r="6296" spans="1:8" x14ac:dyDescent="0.2">
      <c r="A6296" s="180" t="s">
        <v>140</v>
      </c>
      <c r="B6296" s="180" t="s">
        <v>350</v>
      </c>
      <c r="C6296" s="180">
        <v>9005234.459999999</v>
      </c>
      <c r="D6296" s="180">
        <v>576360.69999999995</v>
      </c>
      <c r="E6296" s="180">
        <v>447960.36</v>
      </c>
      <c r="F6296" s="180">
        <v>0</v>
      </c>
      <c r="G6296" s="180">
        <v>0</v>
      </c>
      <c r="H6296" s="180">
        <v>0</v>
      </c>
    </row>
    <row r="6297" spans="1:8" x14ac:dyDescent="0.2">
      <c r="A6297" s="180" t="s">
        <v>140</v>
      </c>
      <c r="B6297" s="180" t="s">
        <v>376</v>
      </c>
      <c r="C6297" s="180"/>
      <c r="D6297" s="180"/>
      <c r="E6297" s="180"/>
      <c r="F6297" s="180"/>
      <c r="G6297" s="180"/>
      <c r="H6297" s="180"/>
    </row>
    <row r="6298" spans="1:8" x14ac:dyDescent="0.2">
      <c r="A6298" s="180" t="s">
        <v>140</v>
      </c>
      <c r="B6298" s="180" t="s">
        <v>377</v>
      </c>
      <c r="C6298" s="180">
        <v>5527899</v>
      </c>
      <c r="D6298" s="180">
        <v>475689</v>
      </c>
      <c r="E6298" s="180">
        <v>85000</v>
      </c>
      <c r="F6298" s="180"/>
      <c r="G6298" s="180"/>
      <c r="H6298" s="180"/>
    </row>
    <row r="6299" spans="1:8" x14ac:dyDescent="0.2">
      <c r="A6299" s="180" t="s">
        <v>140</v>
      </c>
      <c r="B6299" s="180" t="s">
        <v>352</v>
      </c>
      <c r="C6299" s="180">
        <v>235400</v>
      </c>
      <c r="D6299" s="180"/>
      <c r="E6299" s="180"/>
      <c r="F6299" s="180"/>
      <c r="G6299" s="180"/>
      <c r="H6299" s="180"/>
    </row>
    <row r="6300" spans="1:8" x14ac:dyDescent="0.2">
      <c r="A6300" s="180" t="s">
        <v>140</v>
      </c>
      <c r="B6300" s="180" t="s">
        <v>353</v>
      </c>
      <c r="C6300" s="180">
        <v>157685</v>
      </c>
      <c r="D6300" s="180"/>
      <c r="E6300" s="180"/>
      <c r="F6300" s="180"/>
      <c r="G6300" s="180"/>
      <c r="H6300" s="180"/>
    </row>
    <row r="6301" spans="1:8" x14ac:dyDescent="0.2">
      <c r="A6301" s="180" t="s">
        <v>140</v>
      </c>
      <c r="B6301" s="180" t="s">
        <v>354</v>
      </c>
      <c r="C6301" s="180">
        <v>285678</v>
      </c>
      <c r="D6301" s="180"/>
      <c r="E6301" s="180">
        <v>200000</v>
      </c>
      <c r="F6301" s="180"/>
      <c r="G6301" s="180"/>
      <c r="H6301" s="180"/>
    </row>
    <row r="6302" spans="1:8" x14ac:dyDescent="0.2">
      <c r="A6302" s="180" t="s">
        <v>140</v>
      </c>
      <c r="B6302" s="180" t="s">
        <v>408</v>
      </c>
      <c r="C6302" s="180">
        <v>435987</v>
      </c>
      <c r="D6302" s="180"/>
      <c r="E6302" s="180"/>
      <c r="F6302" s="180"/>
      <c r="G6302" s="180"/>
      <c r="H6302" s="180"/>
    </row>
    <row r="6303" spans="1:8" x14ac:dyDescent="0.2">
      <c r="A6303" s="180" t="s">
        <v>140</v>
      </c>
      <c r="B6303" s="180" t="s">
        <v>423</v>
      </c>
      <c r="C6303" s="180">
        <v>160876</v>
      </c>
      <c r="D6303" s="180"/>
      <c r="E6303" s="180"/>
      <c r="F6303" s="180"/>
      <c r="G6303" s="180"/>
      <c r="H6303" s="180"/>
    </row>
    <row r="6304" spans="1:8" x14ac:dyDescent="0.2">
      <c r="A6304" s="180" t="s">
        <v>140</v>
      </c>
      <c r="B6304" s="180" t="s">
        <v>355</v>
      </c>
      <c r="C6304" s="180">
        <v>599876</v>
      </c>
      <c r="D6304" s="180"/>
      <c r="E6304" s="180"/>
      <c r="F6304" s="180"/>
      <c r="G6304" s="180"/>
      <c r="H6304" s="180"/>
    </row>
    <row r="6305" spans="1:8" x14ac:dyDescent="0.2">
      <c r="A6305" s="180" t="s">
        <v>140</v>
      </c>
      <c r="B6305" s="180" t="s">
        <v>356</v>
      </c>
      <c r="C6305" s="180">
        <v>416578</v>
      </c>
      <c r="D6305" s="180"/>
      <c r="E6305" s="180"/>
      <c r="F6305" s="180"/>
      <c r="G6305" s="180"/>
      <c r="H6305" s="180"/>
    </row>
    <row r="6306" spans="1:8" x14ac:dyDescent="0.2">
      <c r="A6306" s="180" t="s">
        <v>140</v>
      </c>
      <c r="B6306" s="180" t="s">
        <v>409</v>
      </c>
      <c r="C6306" s="180"/>
      <c r="D6306" s="180"/>
      <c r="E6306" s="180"/>
      <c r="F6306" s="180"/>
      <c r="G6306" s="180"/>
      <c r="H6306" s="180"/>
    </row>
    <row r="6307" spans="1:8" x14ac:dyDescent="0.2">
      <c r="A6307" s="180" t="s">
        <v>140</v>
      </c>
      <c r="B6307" s="180" t="s">
        <v>378</v>
      </c>
      <c r="C6307" s="180"/>
      <c r="D6307" s="180"/>
      <c r="E6307" s="180"/>
      <c r="F6307" s="180"/>
      <c r="G6307" s="180"/>
      <c r="H6307" s="180"/>
    </row>
    <row r="6308" spans="1:8" x14ac:dyDescent="0.2">
      <c r="A6308" s="180" t="s">
        <v>140</v>
      </c>
      <c r="B6308" s="180" t="s">
        <v>360</v>
      </c>
      <c r="C6308" s="180"/>
      <c r="D6308" s="180"/>
      <c r="E6308" s="180"/>
      <c r="F6308" s="180"/>
      <c r="G6308" s="180"/>
      <c r="H6308" s="180"/>
    </row>
    <row r="6309" spans="1:8" x14ac:dyDescent="0.2">
      <c r="A6309" s="180" t="s">
        <v>140</v>
      </c>
      <c r="B6309" s="180" t="s">
        <v>379</v>
      </c>
      <c r="C6309" s="180"/>
      <c r="D6309" s="180"/>
      <c r="E6309" s="180"/>
      <c r="F6309" s="180"/>
      <c r="G6309" s="180"/>
      <c r="H6309" s="180"/>
    </row>
    <row r="6310" spans="1:8" x14ac:dyDescent="0.2">
      <c r="A6310" s="180" t="s">
        <v>140</v>
      </c>
      <c r="B6310" s="180" t="s">
        <v>362</v>
      </c>
      <c r="C6310" s="180">
        <v>250699</v>
      </c>
      <c r="D6310" s="180"/>
      <c r="E6310" s="180"/>
      <c r="F6310" s="180"/>
      <c r="G6310" s="180"/>
      <c r="H6310" s="180"/>
    </row>
    <row r="6311" spans="1:8" x14ac:dyDescent="0.2">
      <c r="A6311" s="180" t="s">
        <v>140</v>
      </c>
      <c r="B6311" s="180" t="s">
        <v>365</v>
      </c>
      <c r="C6311" s="180">
        <v>8070678</v>
      </c>
      <c r="D6311" s="180">
        <v>475689</v>
      </c>
      <c r="E6311" s="180">
        <v>285000</v>
      </c>
      <c r="F6311" s="180">
        <v>0</v>
      </c>
      <c r="G6311" s="180">
        <v>0</v>
      </c>
      <c r="H6311" s="180">
        <v>0</v>
      </c>
    </row>
    <row r="6312" spans="1:8" x14ac:dyDescent="0.2">
      <c r="A6312" s="180" t="s">
        <v>140</v>
      </c>
      <c r="B6312" s="180" t="s">
        <v>447</v>
      </c>
      <c r="C6312" s="180"/>
      <c r="D6312" s="180"/>
      <c r="E6312" s="180"/>
      <c r="F6312" s="180"/>
      <c r="G6312" s="180"/>
      <c r="H6312" s="180"/>
    </row>
    <row r="6313" spans="1:8" x14ac:dyDescent="0.2">
      <c r="A6313" s="180" t="s">
        <v>140</v>
      </c>
      <c r="B6313" s="180" t="s">
        <v>366</v>
      </c>
      <c r="C6313" s="180">
        <v>8070678</v>
      </c>
      <c r="D6313" s="180">
        <v>475689</v>
      </c>
      <c r="E6313" s="180">
        <v>285000</v>
      </c>
      <c r="F6313" s="180">
        <v>0</v>
      </c>
      <c r="G6313" s="180">
        <v>0</v>
      </c>
      <c r="H6313" s="180">
        <v>0</v>
      </c>
    </row>
    <row r="6314" spans="1:8" x14ac:dyDescent="0.2">
      <c r="A6314" s="180" t="s">
        <v>140</v>
      </c>
      <c r="B6314" s="180" t="s">
        <v>367</v>
      </c>
      <c r="C6314" s="180">
        <v>934556.45999999903</v>
      </c>
      <c r="D6314" s="180">
        <v>100671.69999999995</v>
      </c>
      <c r="E6314" s="180">
        <v>162960.36000000004</v>
      </c>
      <c r="F6314" s="180">
        <v>0</v>
      </c>
      <c r="G6314" s="180">
        <v>0</v>
      </c>
      <c r="H6314" s="180">
        <v>0</v>
      </c>
    </row>
    <row r="6315" spans="1:8" x14ac:dyDescent="0.2">
      <c r="A6315" s="180" t="s">
        <v>140</v>
      </c>
      <c r="B6315" s="180" t="s">
        <v>368</v>
      </c>
      <c r="C6315" s="180">
        <v>9005234.459999999</v>
      </c>
      <c r="D6315" s="180">
        <v>576360.69999999995</v>
      </c>
      <c r="E6315" s="180">
        <v>447960.36</v>
      </c>
      <c r="F6315" s="180">
        <v>0</v>
      </c>
      <c r="G6315" s="180">
        <v>0</v>
      </c>
      <c r="H6315" s="180">
        <v>0</v>
      </c>
    </row>
    <row r="6316" spans="1:8" x14ac:dyDescent="0.2">
      <c r="A6316" s="180" t="s">
        <v>141</v>
      </c>
      <c r="B6316" s="180" t="s">
        <v>333</v>
      </c>
      <c r="C6316" s="180">
        <v>6063031</v>
      </c>
      <c r="D6316" s="180"/>
      <c r="E6316" s="180">
        <v>524913</v>
      </c>
      <c r="F6316" s="180">
        <v>0</v>
      </c>
      <c r="G6316" s="180">
        <v>0</v>
      </c>
      <c r="H6316" s="180">
        <v>0</v>
      </c>
    </row>
    <row r="6317" spans="1:8" x14ac:dyDescent="0.2">
      <c r="A6317" s="180" t="s">
        <v>141</v>
      </c>
      <c r="B6317" s="180" t="s">
        <v>334</v>
      </c>
      <c r="C6317" s="180">
        <v>54168</v>
      </c>
      <c r="D6317" s="180"/>
      <c r="E6317" s="180">
        <v>4695</v>
      </c>
      <c r="F6317" s="180">
        <v>0</v>
      </c>
      <c r="G6317" s="180">
        <v>0</v>
      </c>
      <c r="H6317" s="180">
        <v>0</v>
      </c>
    </row>
    <row r="6318" spans="1:8" x14ac:dyDescent="0.2">
      <c r="A6318" s="180" t="s">
        <v>141</v>
      </c>
      <c r="B6318" s="180" t="s">
        <v>335</v>
      </c>
      <c r="C6318" s="180">
        <v>204322</v>
      </c>
      <c r="D6318" s="180"/>
      <c r="E6318" s="180"/>
      <c r="F6318" s="180"/>
      <c r="G6318" s="180"/>
      <c r="H6318" s="180"/>
    </row>
    <row r="6319" spans="1:8" x14ac:dyDescent="0.2">
      <c r="A6319" s="180" t="s">
        <v>141</v>
      </c>
      <c r="B6319" s="180" t="s">
        <v>336</v>
      </c>
      <c r="C6319" s="180">
        <v>285389</v>
      </c>
      <c r="D6319" s="180">
        <v>0</v>
      </c>
      <c r="E6319" s="180"/>
      <c r="F6319" s="180"/>
      <c r="G6319" s="180"/>
      <c r="H6319" s="180"/>
    </row>
    <row r="6320" spans="1:8" x14ac:dyDescent="0.2">
      <c r="A6320" s="180" t="s">
        <v>141</v>
      </c>
      <c r="B6320" s="180" t="s">
        <v>337</v>
      </c>
      <c r="C6320" s="180">
        <v>28572</v>
      </c>
      <c r="D6320" s="180">
        <v>2711</v>
      </c>
      <c r="E6320" s="180">
        <v>10716</v>
      </c>
      <c r="F6320" s="180">
        <v>0</v>
      </c>
      <c r="G6320" s="180">
        <v>0</v>
      </c>
      <c r="H6320" s="180">
        <v>0</v>
      </c>
    </row>
    <row r="6321" spans="1:8" x14ac:dyDescent="0.2">
      <c r="A6321" s="180" t="s">
        <v>141</v>
      </c>
      <c r="B6321" s="180" t="s">
        <v>338</v>
      </c>
      <c r="C6321" s="180"/>
      <c r="D6321" s="180"/>
      <c r="E6321" s="180"/>
      <c r="F6321" s="180"/>
      <c r="G6321" s="180"/>
      <c r="H6321" s="180"/>
    </row>
    <row r="6322" spans="1:8" x14ac:dyDescent="0.2">
      <c r="A6322" s="180" t="s">
        <v>141</v>
      </c>
      <c r="B6322" s="180" t="s">
        <v>339</v>
      </c>
      <c r="C6322" s="180">
        <v>8710</v>
      </c>
      <c r="D6322" s="180">
        <v>230467</v>
      </c>
      <c r="E6322" s="180"/>
      <c r="F6322" s="180"/>
      <c r="G6322" s="180"/>
      <c r="H6322" s="180"/>
    </row>
    <row r="6323" spans="1:8" x14ac:dyDescent="0.2">
      <c r="A6323" s="180" t="s">
        <v>141</v>
      </c>
      <c r="B6323" s="180" t="s">
        <v>340</v>
      </c>
      <c r="C6323" s="180">
        <v>202186</v>
      </c>
      <c r="D6323" s="180">
        <v>47089</v>
      </c>
      <c r="E6323" s="180">
        <v>17334</v>
      </c>
      <c r="F6323" s="180">
        <v>0</v>
      </c>
      <c r="G6323" s="180">
        <v>0</v>
      </c>
      <c r="H6323" s="180">
        <v>0</v>
      </c>
    </row>
    <row r="6324" spans="1:8" x14ac:dyDescent="0.2">
      <c r="A6324" s="180" t="s">
        <v>141</v>
      </c>
      <c r="B6324" s="180" t="s">
        <v>341</v>
      </c>
      <c r="C6324" s="180">
        <v>0</v>
      </c>
      <c r="D6324" s="180">
        <v>0</v>
      </c>
      <c r="E6324" s="180">
        <v>0</v>
      </c>
      <c r="F6324" s="180">
        <v>0</v>
      </c>
      <c r="G6324" s="180">
        <v>0</v>
      </c>
      <c r="H6324" s="180">
        <v>0</v>
      </c>
    </row>
    <row r="6325" spans="1:8" x14ac:dyDescent="0.2">
      <c r="A6325" s="180" t="s">
        <v>141</v>
      </c>
      <c r="B6325" s="180" t="s">
        <v>342</v>
      </c>
      <c r="C6325" s="180">
        <v>7200054</v>
      </c>
      <c r="D6325" s="180"/>
      <c r="E6325" s="180"/>
      <c r="F6325" s="180"/>
      <c r="G6325" s="180"/>
      <c r="H6325" s="180"/>
    </row>
    <row r="6326" spans="1:8" x14ac:dyDescent="0.2">
      <c r="A6326" s="180" t="s">
        <v>141</v>
      </c>
      <c r="B6326" s="180" t="s">
        <v>343</v>
      </c>
      <c r="C6326" s="180">
        <v>0</v>
      </c>
      <c r="D6326" s="180"/>
      <c r="E6326" s="180"/>
      <c r="F6326" s="180"/>
      <c r="G6326" s="180"/>
      <c r="H6326" s="180"/>
    </row>
    <row r="6327" spans="1:8" x14ac:dyDescent="0.2">
      <c r="A6327" s="180" t="s">
        <v>141</v>
      </c>
      <c r="B6327" s="180" t="s">
        <v>344</v>
      </c>
      <c r="C6327" s="180">
        <v>446061</v>
      </c>
      <c r="D6327" s="180"/>
      <c r="E6327" s="180">
        <v>212</v>
      </c>
      <c r="F6327" s="180">
        <v>0</v>
      </c>
      <c r="G6327" s="180">
        <v>0</v>
      </c>
      <c r="H6327" s="180">
        <v>0</v>
      </c>
    </row>
    <row r="6328" spans="1:8" x14ac:dyDescent="0.2">
      <c r="A6328" s="180" t="s">
        <v>141</v>
      </c>
      <c r="B6328" s="180" t="s">
        <v>475</v>
      </c>
      <c r="C6328" s="180">
        <v>85603</v>
      </c>
      <c r="D6328" s="180"/>
      <c r="E6328" s="180">
        <v>7409</v>
      </c>
      <c r="F6328" s="180">
        <v>0</v>
      </c>
      <c r="G6328" s="180">
        <v>0</v>
      </c>
      <c r="H6328" s="180">
        <v>0</v>
      </c>
    </row>
    <row r="6329" spans="1:8" x14ac:dyDescent="0.2">
      <c r="A6329" s="180" t="s">
        <v>141</v>
      </c>
      <c r="B6329" s="180" t="s">
        <v>332</v>
      </c>
      <c r="C6329" s="180">
        <v>245060</v>
      </c>
      <c r="D6329" s="180"/>
      <c r="E6329" s="180"/>
      <c r="F6329" s="180"/>
      <c r="G6329" s="180"/>
      <c r="H6329" s="180"/>
    </row>
    <row r="6330" spans="1:8" x14ac:dyDescent="0.2">
      <c r="A6330" s="180" t="s">
        <v>141</v>
      </c>
      <c r="B6330" s="180" t="s">
        <v>407</v>
      </c>
      <c r="C6330" s="180">
        <v>332952</v>
      </c>
      <c r="D6330" s="180"/>
      <c r="E6330" s="180">
        <v>0</v>
      </c>
      <c r="F6330" s="180">
        <v>0</v>
      </c>
      <c r="G6330" s="180">
        <v>0</v>
      </c>
      <c r="H6330" s="180">
        <v>0</v>
      </c>
    </row>
    <row r="6331" spans="1:8" x14ac:dyDescent="0.2">
      <c r="A6331" s="180" t="s">
        <v>141</v>
      </c>
      <c r="B6331" s="180" t="s">
        <v>345</v>
      </c>
      <c r="C6331" s="180">
        <v>15156108</v>
      </c>
      <c r="D6331" s="180">
        <v>280267</v>
      </c>
      <c r="E6331" s="180">
        <v>565279</v>
      </c>
      <c r="F6331" s="180">
        <v>0</v>
      </c>
      <c r="G6331" s="180">
        <v>0</v>
      </c>
      <c r="H6331" s="180">
        <v>0</v>
      </c>
    </row>
    <row r="6332" spans="1:8" x14ac:dyDescent="0.2">
      <c r="A6332" s="180" t="s">
        <v>141</v>
      </c>
      <c r="B6332" s="180" t="s">
        <v>346</v>
      </c>
      <c r="C6332" s="180">
        <v>0</v>
      </c>
      <c r="D6332" s="180"/>
      <c r="E6332" s="180"/>
      <c r="F6332" s="180"/>
      <c r="G6332" s="180"/>
      <c r="H6332" s="180"/>
    </row>
    <row r="6333" spans="1:8" x14ac:dyDescent="0.2">
      <c r="A6333" s="180" t="s">
        <v>141</v>
      </c>
      <c r="B6333" s="180" t="s">
        <v>446</v>
      </c>
      <c r="C6333" s="180">
        <v>2162</v>
      </c>
      <c r="D6333" s="180">
        <v>2538</v>
      </c>
      <c r="E6333" s="180">
        <v>0</v>
      </c>
      <c r="F6333" s="180">
        <v>0</v>
      </c>
      <c r="G6333" s="180">
        <v>0</v>
      </c>
      <c r="H6333" s="180">
        <v>0</v>
      </c>
    </row>
    <row r="6334" spans="1:8" x14ac:dyDescent="0.2">
      <c r="A6334" s="180" t="s">
        <v>141</v>
      </c>
      <c r="B6334" s="180" t="s">
        <v>347</v>
      </c>
      <c r="C6334" s="180">
        <v>0</v>
      </c>
      <c r="D6334" s="180">
        <v>0</v>
      </c>
      <c r="E6334" s="180"/>
      <c r="F6334" s="180">
        <v>0</v>
      </c>
      <c r="G6334" s="180">
        <v>0</v>
      </c>
      <c r="H6334" s="180">
        <v>0</v>
      </c>
    </row>
    <row r="6335" spans="1:8" x14ac:dyDescent="0.2">
      <c r="A6335" s="180" t="s">
        <v>141</v>
      </c>
      <c r="B6335" s="180" t="s">
        <v>348</v>
      </c>
      <c r="C6335" s="180">
        <v>15158270</v>
      </c>
      <c r="D6335" s="180">
        <v>282805</v>
      </c>
      <c r="E6335" s="180">
        <v>565279</v>
      </c>
      <c r="F6335" s="180">
        <v>0</v>
      </c>
      <c r="G6335" s="180">
        <v>0</v>
      </c>
      <c r="H6335" s="180">
        <v>0</v>
      </c>
    </row>
    <row r="6336" spans="1:8" x14ac:dyDescent="0.2">
      <c r="A6336" s="180" t="s">
        <v>141</v>
      </c>
      <c r="B6336" s="180" t="s">
        <v>349</v>
      </c>
      <c r="C6336" s="180">
        <v>1834648.3299999963</v>
      </c>
      <c r="D6336" s="180">
        <v>284381.73</v>
      </c>
      <c r="E6336" s="180">
        <v>760346.6100000001</v>
      </c>
      <c r="F6336" s="180">
        <v>0</v>
      </c>
      <c r="G6336" s="180">
        <v>20000</v>
      </c>
      <c r="H6336" s="180">
        <v>0</v>
      </c>
    </row>
    <row r="6337" spans="1:8" x14ac:dyDescent="0.2">
      <c r="A6337" s="180" t="s">
        <v>141</v>
      </c>
      <c r="B6337" s="180" t="s">
        <v>350</v>
      </c>
      <c r="C6337" s="180">
        <v>16992918.329999998</v>
      </c>
      <c r="D6337" s="180">
        <v>567186.73</v>
      </c>
      <c r="E6337" s="180">
        <v>1325625.6100000001</v>
      </c>
      <c r="F6337" s="180">
        <v>0</v>
      </c>
      <c r="G6337" s="180">
        <v>20000</v>
      </c>
      <c r="H6337" s="180">
        <v>0</v>
      </c>
    </row>
    <row r="6338" spans="1:8" x14ac:dyDescent="0.2">
      <c r="A6338" s="180" t="s">
        <v>141</v>
      </c>
      <c r="B6338" s="180" t="s">
        <v>376</v>
      </c>
      <c r="C6338" s="180"/>
      <c r="D6338" s="180"/>
      <c r="E6338" s="180"/>
      <c r="F6338" s="180"/>
      <c r="G6338" s="180"/>
      <c r="H6338" s="180"/>
    </row>
    <row r="6339" spans="1:8" x14ac:dyDescent="0.2">
      <c r="A6339" s="180" t="s">
        <v>141</v>
      </c>
      <c r="B6339" s="180" t="s">
        <v>377</v>
      </c>
      <c r="C6339" s="180">
        <v>10355657</v>
      </c>
      <c r="D6339" s="180">
        <v>285002</v>
      </c>
      <c r="E6339" s="180">
        <v>363047</v>
      </c>
      <c r="F6339" s="180">
        <v>0</v>
      </c>
      <c r="G6339" s="180">
        <v>0</v>
      </c>
      <c r="H6339" s="180">
        <v>0</v>
      </c>
    </row>
    <row r="6340" spans="1:8" x14ac:dyDescent="0.2">
      <c r="A6340" s="180" t="s">
        <v>141</v>
      </c>
      <c r="B6340" s="180" t="s">
        <v>352</v>
      </c>
      <c r="C6340" s="180">
        <v>590860</v>
      </c>
      <c r="D6340" s="180">
        <v>0</v>
      </c>
      <c r="E6340" s="180">
        <v>0</v>
      </c>
      <c r="F6340" s="180">
        <v>0</v>
      </c>
      <c r="G6340" s="180">
        <v>0</v>
      </c>
      <c r="H6340" s="180">
        <v>0</v>
      </c>
    </row>
    <row r="6341" spans="1:8" x14ac:dyDescent="0.2">
      <c r="A6341" s="180" t="s">
        <v>141</v>
      </c>
      <c r="B6341" s="180" t="s">
        <v>353</v>
      </c>
      <c r="C6341" s="180">
        <v>463795</v>
      </c>
      <c r="D6341" s="180">
        <v>0</v>
      </c>
      <c r="E6341" s="180">
        <v>0</v>
      </c>
      <c r="F6341" s="180">
        <v>0</v>
      </c>
      <c r="G6341" s="180">
        <v>0</v>
      </c>
      <c r="H6341" s="180">
        <v>0</v>
      </c>
    </row>
    <row r="6342" spans="1:8" x14ac:dyDescent="0.2">
      <c r="A6342" s="180" t="s">
        <v>141</v>
      </c>
      <c r="B6342" s="180" t="s">
        <v>354</v>
      </c>
      <c r="C6342" s="180">
        <v>358420</v>
      </c>
      <c r="D6342" s="180">
        <v>0</v>
      </c>
      <c r="E6342" s="180">
        <v>1984</v>
      </c>
      <c r="F6342" s="180">
        <v>0</v>
      </c>
      <c r="G6342" s="180">
        <v>0</v>
      </c>
      <c r="H6342" s="180">
        <v>0</v>
      </c>
    </row>
    <row r="6343" spans="1:8" x14ac:dyDescent="0.2">
      <c r="A6343" s="180" t="s">
        <v>141</v>
      </c>
      <c r="B6343" s="180" t="s">
        <v>408</v>
      </c>
      <c r="C6343" s="180">
        <v>842484</v>
      </c>
      <c r="D6343" s="180">
        <v>0</v>
      </c>
      <c r="E6343" s="180">
        <v>4364</v>
      </c>
      <c r="F6343" s="180">
        <v>0</v>
      </c>
      <c r="G6343" s="180">
        <v>0</v>
      </c>
      <c r="H6343" s="180">
        <v>0</v>
      </c>
    </row>
    <row r="6344" spans="1:8" x14ac:dyDescent="0.2">
      <c r="A6344" s="180" t="s">
        <v>141</v>
      </c>
      <c r="B6344" s="180" t="s">
        <v>423</v>
      </c>
      <c r="C6344" s="180">
        <v>295528</v>
      </c>
      <c r="D6344" s="180">
        <v>0</v>
      </c>
      <c r="E6344" s="180">
        <v>0</v>
      </c>
      <c r="F6344" s="180">
        <v>0</v>
      </c>
      <c r="G6344" s="180">
        <v>0</v>
      </c>
      <c r="H6344" s="180">
        <v>0</v>
      </c>
    </row>
    <row r="6345" spans="1:8" x14ac:dyDescent="0.2">
      <c r="A6345" s="180" t="s">
        <v>141</v>
      </c>
      <c r="B6345" s="180" t="s">
        <v>355</v>
      </c>
      <c r="C6345" s="180">
        <v>1082198</v>
      </c>
      <c r="D6345" s="180">
        <v>0</v>
      </c>
      <c r="E6345" s="180">
        <v>79378</v>
      </c>
      <c r="F6345" s="180">
        <v>0</v>
      </c>
      <c r="G6345" s="180">
        <v>0</v>
      </c>
      <c r="H6345" s="180">
        <v>0</v>
      </c>
    </row>
    <row r="6346" spans="1:8" x14ac:dyDescent="0.2">
      <c r="A6346" s="180" t="s">
        <v>141</v>
      </c>
      <c r="B6346" s="180" t="s">
        <v>356</v>
      </c>
      <c r="C6346" s="180">
        <v>892882</v>
      </c>
      <c r="D6346" s="180">
        <v>0</v>
      </c>
      <c r="E6346" s="180">
        <v>49959</v>
      </c>
      <c r="F6346" s="180">
        <v>0</v>
      </c>
      <c r="G6346" s="180"/>
      <c r="H6346" s="180">
        <v>0</v>
      </c>
    </row>
    <row r="6347" spans="1:8" x14ac:dyDescent="0.2">
      <c r="A6347" s="180" t="s">
        <v>141</v>
      </c>
      <c r="B6347" s="180" t="s">
        <v>409</v>
      </c>
      <c r="C6347" s="180"/>
      <c r="D6347" s="180"/>
      <c r="E6347" s="180"/>
      <c r="F6347" s="180"/>
      <c r="G6347" s="180"/>
      <c r="H6347" s="180">
        <v>0</v>
      </c>
    </row>
    <row r="6348" spans="1:8" x14ac:dyDescent="0.2">
      <c r="A6348" s="180" t="s">
        <v>141</v>
      </c>
      <c r="B6348" s="180" t="s">
        <v>378</v>
      </c>
      <c r="C6348" s="180">
        <v>0</v>
      </c>
      <c r="D6348" s="180"/>
      <c r="E6348" s="180">
        <v>6348</v>
      </c>
      <c r="F6348" s="180">
        <v>0</v>
      </c>
      <c r="G6348" s="180">
        <v>0</v>
      </c>
      <c r="H6348" s="180">
        <v>0</v>
      </c>
    </row>
    <row r="6349" spans="1:8" x14ac:dyDescent="0.2">
      <c r="A6349" s="180" t="s">
        <v>141</v>
      </c>
      <c r="B6349" s="180" t="s">
        <v>360</v>
      </c>
      <c r="C6349" s="180"/>
      <c r="D6349" s="180"/>
      <c r="E6349" s="180">
        <v>0</v>
      </c>
      <c r="F6349" s="180">
        <v>0</v>
      </c>
      <c r="G6349" s="180"/>
      <c r="H6349" s="180">
        <v>0</v>
      </c>
    </row>
    <row r="6350" spans="1:8" x14ac:dyDescent="0.2">
      <c r="A6350" s="180" t="s">
        <v>141</v>
      </c>
      <c r="B6350" s="180" t="s">
        <v>379</v>
      </c>
      <c r="C6350" s="180"/>
      <c r="D6350" s="180"/>
      <c r="E6350" s="180"/>
      <c r="F6350" s="180"/>
      <c r="G6350" s="180"/>
      <c r="H6350" s="180"/>
    </row>
    <row r="6351" spans="1:8" x14ac:dyDescent="0.2">
      <c r="A6351" s="180" t="s">
        <v>141</v>
      </c>
      <c r="B6351" s="180" t="s">
        <v>362</v>
      </c>
      <c r="C6351" s="180">
        <v>563437</v>
      </c>
      <c r="D6351" s="180"/>
      <c r="E6351" s="180"/>
      <c r="F6351" s="180"/>
      <c r="G6351" s="180"/>
      <c r="H6351" s="180"/>
    </row>
    <row r="6352" spans="1:8" x14ac:dyDescent="0.2">
      <c r="A6352" s="180" t="s">
        <v>141</v>
      </c>
      <c r="B6352" s="180" t="s">
        <v>365</v>
      </c>
      <c r="C6352" s="180">
        <v>15445261</v>
      </c>
      <c r="D6352" s="180">
        <v>285002</v>
      </c>
      <c r="E6352" s="180">
        <v>505080</v>
      </c>
      <c r="F6352" s="180">
        <v>0</v>
      </c>
      <c r="G6352" s="180">
        <v>0</v>
      </c>
      <c r="H6352" s="180">
        <v>0</v>
      </c>
    </row>
    <row r="6353" spans="1:8" x14ac:dyDescent="0.2">
      <c r="A6353" s="180" t="s">
        <v>141</v>
      </c>
      <c r="B6353" s="180" t="s">
        <v>447</v>
      </c>
      <c r="C6353" s="180">
        <v>2538</v>
      </c>
      <c r="D6353" s="180">
        <v>2162</v>
      </c>
      <c r="E6353" s="180">
        <v>5151</v>
      </c>
      <c r="F6353" s="180">
        <v>0</v>
      </c>
      <c r="G6353" s="180">
        <v>0</v>
      </c>
      <c r="H6353" s="180">
        <v>0</v>
      </c>
    </row>
    <row r="6354" spans="1:8" x14ac:dyDescent="0.2">
      <c r="A6354" s="180" t="s">
        <v>141</v>
      </c>
      <c r="B6354" s="180" t="s">
        <v>366</v>
      </c>
      <c r="C6354" s="180">
        <v>15447799</v>
      </c>
      <c r="D6354" s="180">
        <v>287164</v>
      </c>
      <c r="E6354" s="180">
        <v>510231</v>
      </c>
      <c r="F6354" s="180">
        <v>0</v>
      </c>
      <c r="G6354" s="180">
        <v>0</v>
      </c>
      <c r="H6354" s="180">
        <v>0</v>
      </c>
    </row>
    <row r="6355" spans="1:8" x14ac:dyDescent="0.2">
      <c r="A6355" s="180" t="s">
        <v>141</v>
      </c>
      <c r="B6355" s="180" t="s">
        <v>367</v>
      </c>
      <c r="C6355" s="180">
        <v>1545119.3299999982</v>
      </c>
      <c r="D6355" s="180">
        <v>280022.73</v>
      </c>
      <c r="E6355" s="180">
        <v>815394.6100000001</v>
      </c>
      <c r="F6355" s="180">
        <v>0</v>
      </c>
      <c r="G6355" s="180">
        <v>20000</v>
      </c>
      <c r="H6355" s="180">
        <v>0</v>
      </c>
    </row>
    <row r="6356" spans="1:8" x14ac:dyDescent="0.2">
      <c r="A6356" s="180" t="s">
        <v>141</v>
      </c>
      <c r="B6356" s="180" t="s">
        <v>368</v>
      </c>
      <c r="C6356" s="180">
        <v>16992918.329999998</v>
      </c>
      <c r="D6356" s="180">
        <v>567186.73</v>
      </c>
      <c r="E6356" s="180">
        <v>1325625.6100000001</v>
      </c>
      <c r="F6356" s="180">
        <v>0</v>
      </c>
      <c r="G6356" s="180">
        <v>20000</v>
      </c>
      <c r="H6356" s="180">
        <v>0</v>
      </c>
    </row>
    <row r="6357" spans="1:8" x14ac:dyDescent="0.2">
      <c r="A6357" s="180" t="s">
        <v>142</v>
      </c>
      <c r="B6357" s="180" t="s">
        <v>333</v>
      </c>
      <c r="C6357" s="180">
        <v>2867876</v>
      </c>
      <c r="D6357" s="180"/>
      <c r="E6357" s="180">
        <v>88748</v>
      </c>
      <c r="F6357" s="180">
        <v>0</v>
      </c>
      <c r="G6357" s="180">
        <v>0</v>
      </c>
      <c r="H6357" s="180">
        <v>0</v>
      </c>
    </row>
    <row r="6358" spans="1:8" x14ac:dyDescent="0.2">
      <c r="A6358" s="180" t="s">
        <v>142</v>
      </c>
      <c r="B6358" s="180" t="s">
        <v>334</v>
      </c>
      <c r="C6358" s="180">
        <v>40318.333333333489</v>
      </c>
      <c r="D6358" s="180"/>
      <c r="E6358" s="180">
        <v>1252</v>
      </c>
      <c r="F6358" s="180">
        <v>0</v>
      </c>
      <c r="G6358" s="180">
        <v>0</v>
      </c>
      <c r="H6358" s="180">
        <v>0</v>
      </c>
    </row>
    <row r="6359" spans="1:8" x14ac:dyDescent="0.2">
      <c r="A6359" s="180" t="s">
        <v>142</v>
      </c>
      <c r="B6359" s="180" t="s">
        <v>335</v>
      </c>
      <c r="C6359" s="180">
        <v>0</v>
      </c>
      <c r="D6359" s="180"/>
      <c r="E6359" s="180"/>
      <c r="F6359" s="180"/>
      <c r="G6359" s="180"/>
      <c r="H6359" s="180"/>
    </row>
    <row r="6360" spans="1:8" x14ac:dyDescent="0.2">
      <c r="A6360" s="180" t="s">
        <v>142</v>
      </c>
      <c r="B6360" s="180" t="s">
        <v>336</v>
      </c>
      <c r="C6360" s="180">
        <v>1200526</v>
      </c>
      <c r="D6360" s="180">
        <v>0</v>
      </c>
      <c r="E6360" s="180"/>
      <c r="F6360" s="180"/>
      <c r="G6360" s="180"/>
      <c r="H6360" s="180"/>
    </row>
    <row r="6361" spans="1:8" x14ac:dyDescent="0.2">
      <c r="A6361" s="180" t="s">
        <v>142</v>
      </c>
      <c r="B6361" s="180" t="s">
        <v>337</v>
      </c>
      <c r="C6361" s="180">
        <v>4992</v>
      </c>
      <c r="D6361" s="180">
        <v>307</v>
      </c>
      <c r="E6361" s="180">
        <v>1504</v>
      </c>
      <c r="F6361" s="180">
        <v>0</v>
      </c>
      <c r="G6361" s="180">
        <v>0</v>
      </c>
      <c r="H6361" s="180">
        <v>0</v>
      </c>
    </row>
    <row r="6362" spans="1:8" x14ac:dyDescent="0.2">
      <c r="A6362" s="180" t="s">
        <v>142</v>
      </c>
      <c r="B6362" s="180" t="s">
        <v>338</v>
      </c>
      <c r="C6362" s="180"/>
      <c r="D6362" s="180"/>
      <c r="E6362" s="180"/>
      <c r="F6362" s="180"/>
      <c r="G6362" s="180"/>
      <c r="H6362" s="180"/>
    </row>
    <row r="6363" spans="1:8" x14ac:dyDescent="0.2">
      <c r="A6363" s="180" t="s">
        <v>142</v>
      </c>
      <c r="B6363" s="180" t="s">
        <v>339</v>
      </c>
      <c r="C6363" s="180">
        <v>10019</v>
      </c>
      <c r="D6363" s="180">
        <v>23625</v>
      </c>
      <c r="E6363" s="180"/>
      <c r="F6363" s="180"/>
      <c r="G6363" s="180"/>
      <c r="H6363" s="180"/>
    </row>
    <row r="6364" spans="1:8" x14ac:dyDescent="0.2">
      <c r="A6364" s="180" t="s">
        <v>142</v>
      </c>
      <c r="B6364" s="180" t="s">
        <v>340</v>
      </c>
      <c r="C6364" s="180">
        <v>166398</v>
      </c>
      <c r="D6364" s="180">
        <v>0</v>
      </c>
      <c r="E6364" s="180">
        <v>9953</v>
      </c>
      <c r="F6364" s="180">
        <v>0</v>
      </c>
      <c r="G6364" s="180">
        <v>0</v>
      </c>
      <c r="H6364" s="180">
        <v>0</v>
      </c>
    </row>
    <row r="6365" spans="1:8" x14ac:dyDescent="0.2">
      <c r="A6365" s="180" t="s">
        <v>142</v>
      </c>
      <c r="B6365" s="180" t="s">
        <v>341</v>
      </c>
      <c r="C6365" s="180">
        <v>0</v>
      </c>
      <c r="D6365" s="180">
        <v>0</v>
      </c>
      <c r="E6365" s="180">
        <v>0</v>
      </c>
      <c r="F6365" s="180">
        <v>0</v>
      </c>
      <c r="G6365" s="180">
        <v>0</v>
      </c>
      <c r="H6365" s="180">
        <v>0</v>
      </c>
    </row>
    <row r="6366" spans="1:8" x14ac:dyDescent="0.2">
      <c r="A6366" s="180" t="s">
        <v>142</v>
      </c>
      <c r="B6366" s="180" t="s">
        <v>342</v>
      </c>
      <c r="C6366" s="180">
        <v>2152855</v>
      </c>
      <c r="D6366" s="180"/>
      <c r="E6366" s="180"/>
      <c r="F6366" s="180"/>
      <c r="G6366" s="180"/>
      <c r="H6366" s="180"/>
    </row>
    <row r="6367" spans="1:8" x14ac:dyDescent="0.2">
      <c r="A6367" s="180" t="s">
        <v>142</v>
      </c>
      <c r="B6367" s="180" t="s">
        <v>343</v>
      </c>
      <c r="C6367" s="180">
        <v>0</v>
      </c>
      <c r="D6367" s="180"/>
      <c r="E6367" s="180"/>
      <c r="F6367" s="180"/>
      <c r="G6367" s="180"/>
      <c r="H6367" s="180"/>
    </row>
    <row r="6368" spans="1:8" x14ac:dyDescent="0.2">
      <c r="A6368" s="180" t="s">
        <v>142</v>
      </c>
      <c r="B6368" s="180" t="s">
        <v>344</v>
      </c>
      <c r="C6368" s="180">
        <v>75330</v>
      </c>
      <c r="D6368" s="180"/>
      <c r="E6368" s="180">
        <v>14</v>
      </c>
      <c r="F6368" s="180">
        <v>0</v>
      </c>
      <c r="G6368" s="180">
        <v>0</v>
      </c>
      <c r="H6368" s="180">
        <v>0</v>
      </c>
    </row>
    <row r="6369" spans="1:8" x14ac:dyDescent="0.2">
      <c r="A6369" s="180" t="s">
        <v>142</v>
      </c>
      <c r="B6369" s="180" t="s">
        <v>475</v>
      </c>
      <c r="C6369" s="180">
        <v>66843</v>
      </c>
      <c r="D6369" s="180"/>
      <c r="E6369" s="180">
        <v>2077</v>
      </c>
      <c r="F6369" s="180">
        <v>0</v>
      </c>
      <c r="G6369" s="180">
        <v>0</v>
      </c>
      <c r="H6369" s="180">
        <v>0</v>
      </c>
    </row>
    <row r="6370" spans="1:8" x14ac:dyDescent="0.2">
      <c r="A6370" s="180" t="s">
        <v>142</v>
      </c>
      <c r="B6370" s="180" t="s">
        <v>332</v>
      </c>
      <c r="C6370" s="180">
        <v>61531</v>
      </c>
      <c r="D6370" s="180"/>
      <c r="E6370" s="180"/>
      <c r="F6370" s="180"/>
      <c r="G6370" s="180"/>
      <c r="H6370" s="180"/>
    </row>
    <row r="6371" spans="1:8" x14ac:dyDescent="0.2">
      <c r="A6371" s="180" t="s">
        <v>142</v>
      </c>
      <c r="B6371" s="180" t="s">
        <v>407</v>
      </c>
      <c r="C6371" s="180">
        <v>71312</v>
      </c>
      <c r="D6371" s="180"/>
      <c r="E6371" s="180">
        <v>0</v>
      </c>
      <c r="F6371" s="180">
        <v>0</v>
      </c>
      <c r="G6371" s="180">
        <v>0</v>
      </c>
      <c r="H6371" s="180">
        <v>0</v>
      </c>
    </row>
    <row r="6372" spans="1:8" x14ac:dyDescent="0.2">
      <c r="A6372" s="180" t="s">
        <v>142</v>
      </c>
      <c r="B6372" s="180" t="s">
        <v>345</v>
      </c>
      <c r="C6372" s="180">
        <v>6718000.333333334</v>
      </c>
      <c r="D6372" s="180">
        <v>23932</v>
      </c>
      <c r="E6372" s="180">
        <v>103548</v>
      </c>
      <c r="F6372" s="180">
        <v>0</v>
      </c>
      <c r="G6372" s="180">
        <v>0</v>
      </c>
      <c r="H6372" s="180">
        <v>0</v>
      </c>
    </row>
    <row r="6373" spans="1:8" x14ac:dyDescent="0.2">
      <c r="A6373" s="180" t="s">
        <v>142</v>
      </c>
      <c r="B6373" s="180" t="s">
        <v>346</v>
      </c>
      <c r="C6373" s="180">
        <v>0</v>
      </c>
      <c r="D6373" s="180"/>
      <c r="E6373" s="180"/>
      <c r="F6373" s="180"/>
      <c r="G6373" s="180"/>
      <c r="H6373" s="180"/>
    </row>
    <row r="6374" spans="1:8" x14ac:dyDescent="0.2">
      <c r="A6374" s="180" t="s">
        <v>142</v>
      </c>
      <c r="B6374" s="180" t="s">
        <v>446</v>
      </c>
      <c r="C6374" s="180">
        <v>12416</v>
      </c>
      <c r="D6374" s="180">
        <v>0</v>
      </c>
      <c r="E6374" s="180">
        <v>0</v>
      </c>
      <c r="F6374" s="180">
        <v>0</v>
      </c>
      <c r="G6374" s="180">
        <v>0</v>
      </c>
      <c r="H6374" s="180">
        <v>0</v>
      </c>
    </row>
    <row r="6375" spans="1:8" x14ac:dyDescent="0.2">
      <c r="A6375" s="180" t="s">
        <v>142</v>
      </c>
      <c r="B6375" s="180" t="s">
        <v>347</v>
      </c>
      <c r="C6375" s="180">
        <v>19885</v>
      </c>
      <c r="D6375" s="180">
        <v>0</v>
      </c>
      <c r="E6375" s="180"/>
      <c r="F6375" s="180">
        <v>0</v>
      </c>
      <c r="G6375" s="180">
        <v>0</v>
      </c>
      <c r="H6375" s="180">
        <v>0</v>
      </c>
    </row>
    <row r="6376" spans="1:8" x14ac:dyDescent="0.2">
      <c r="A6376" s="180" t="s">
        <v>142</v>
      </c>
      <c r="B6376" s="180" t="s">
        <v>348</v>
      </c>
      <c r="C6376" s="180">
        <v>6750301.333333334</v>
      </c>
      <c r="D6376" s="180">
        <v>23932</v>
      </c>
      <c r="E6376" s="180">
        <v>103548</v>
      </c>
      <c r="F6376" s="180">
        <v>0</v>
      </c>
      <c r="G6376" s="180">
        <v>0</v>
      </c>
      <c r="H6376" s="180">
        <v>0</v>
      </c>
    </row>
    <row r="6377" spans="1:8" x14ac:dyDescent="0.2">
      <c r="A6377" s="180" t="s">
        <v>142</v>
      </c>
      <c r="B6377" s="180" t="s">
        <v>349</v>
      </c>
      <c r="C6377" s="180">
        <v>186317.27999999933</v>
      </c>
      <c r="D6377" s="180">
        <v>32782.79</v>
      </c>
      <c r="E6377" s="180">
        <v>188535.07999999996</v>
      </c>
      <c r="F6377" s="180">
        <v>0</v>
      </c>
      <c r="G6377" s="180">
        <v>0</v>
      </c>
      <c r="H6377" s="180">
        <v>0</v>
      </c>
    </row>
    <row r="6378" spans="1:8" x14ac:dyDescent="0.2">
      <c r="A6378" s="180" t="s">
        <v>142</v>
      </c>
      <c r="B6378" s="180" t="s">
        <v>350</v>
      </c>
      <c r="C6378" s="180">
        <v>6936618.6133333333</v>
      </c>
      <c r="D6378" s="180">
        <v>56714.79</v>
      </c>
      <c r="E6378" s="180">
        <v>292083.07999999996</v>
      </c>
      <c r="F6378" s="180">
        <v>0</v>
      </c>
      <c r="G6378" s="180">
        <v>0</v>
      </c>
      <c r="H6378" s="180">
        <v>0</v>
      </c>
    </row>
    <row r="6379" spans="1:8" x14ac:dyDescent="0.2">
      <c r="A6379" s="180" t="s">
        <v>142</v>
      </c>
      <c r="B6379" s="180" t="s">
        <v>376</v>
      </c>
      <c r="C6379" s="180"/>
      <c r="D6379" s="180"/>
      <c r="E6379" s="180"/>
      <c r="F6379" s="180"/>
      <c r="G6379" s="180"/>
      <c r="H6379" s="180"/>
    </row>
    <row r="6380" spans="1:8" x14ac:dyDescent="0.2">
      <c r="A6380" s="180" t="s">
        <v>142</v>
      </c>
      <c r="B6380" s="180" t="s">
        <v>377</v>
      </c>
      <c r="C6380" s="180">
        <v>4717640</v>
      </c>
      <c r="D6380" s="180">
        <v>23755</v>
      </c>
      <c r="E6380" s="180">
        <v>24268</v>
      </c>
      <c r="F6380" s="180">
        <v>0</v>
      </c>
      <c r="G6380" s="180">
        <v>0</v>
      </c>
      <c r="H6380" s="180">
        <v>0</v>
      </c>
    </row>
    <row r="6381" spans="1:8" x14ac:dyDescent="0.2">
      <c r="A6381" s="180" t="s">
        <v>142</v>
      </c>
      <c r="B6381" s="180" t="s">
        <v>352</v>
      </c>
      <c r="C6381" s="180">
        <v>70100</v>
      </c>
      <c r="D6381" s="180">
        <v>0</v>
      </c>
      <c r="E6381" s="180">
        <v>0</v>
      </c>
      <c r="F6381" s="180">
        <v>0</v>
      </c>
      <c r="G6381" s="180">
        <v>0</v>
      </c>
      <c r="H6381" s="180">
        <v>0</v>
      </c>
    </row>
    <row r="6382" spans="1:8" x14ac:dyDescent="0.2">
      <c r="A6382" s="180" t="s">
        <v>142</v>
      </c>
      <c r="B6382" s="180" t="s">
        <v>353</v>
      </c>
      <c r="C6382" s="180">
        <v>115548</v>
      </c>
      <c r="D6382" s="180">
        <v>0</v>
      </c>
      <c r="E6382" s="180">
        <v>0</v>
      </c>
      <c r="F6382" s="180">
        <v>0</v>
      </c>
      <c r="G6382" s="180">
        <v>0</v>
      </c>
      <c r="H6382" s="180">
        <v>0</v>
      </c>
    </row>
    <row r="6383" spans="1:8" x14ac:dyDescent="0.2">
      <c r="A6383" s="180" t="s">
        <v>142</v>
      </c>
      <c r="B6383" s="180" t="s">
        <v>354</v>
      </c>
      <c r="C6383" s="180">
        <v>170975</v>
      </c>
      <c r="D6383" s="180">
        <v>0</v>
      </c>
      <c r="E6383" s="180">
        <v>6438</v>
      </c>
      <c r="F6383" s="180">
        <v>0</v>
      </c>
      <c r="G6383" s="180">
        <v>0</v>
      </c>
      <c r="H6383" s="180">
        <v>0</v>
      </c>
    </row>
    <row r="6384" spans="1:8" x14ac:dyDescent="0.2">
      <c r="A6384" s="180" t="s">
        <v>142</v>
      </c>
      <c r="B6384" s="180" t="s">
        <v>408</v>
      </c>
      <c r="C6384" s="180">
        <v>310553</v>
      </c>
      <c r="D6384" s="180">
        <v>0</v>
      </c>
      <c r="E6384" s="180">
        <v>0</v>
      </c>
      <c r="F6384" s="180">
        <v>0</v>
      </c>
      <c r="G6384" s="180">
        <v>0</v>
      </c>
      <c r="H6384" s="180">
        <v>0</v>
      </c>
    </row>
    <row r="6385" spans="1:8" x14ac:dyDescent="0.2">
      <c r="A6385" s="180" t="s">
        <v>142</v>
      </c>
      <c r="B6385" s="180" t="s">
        <v>423</v>
      </c>
      <c r="C6385" s="180">
        <v>116194</v>
      </c>
      <c r="D6385" s="180">
        <v>0</v>
      </c>
      <c r="E6385" s="180">
        <v>3974</v>
      </c>
      <c r="F6385" s="180">
        <v>0</v>
      </c>
      <c r="G6385" s="180">
        <v>0</v>
      </c>
      <c r="H6385" s="180">
        <v>0</v>
      </c>
    </row>
    <row r="6386" spans="1:8" x14ac:dyDescent="0.2">
      <c r="A6386" s="180" t="s">
        <v>142</v>
      </c>
      <c r="B6386" s="180" t="s">
        <v>355</v>
      </c>
      <c r="C6386" s="180">
        <v>518781</v>
      </c>
      <c r="D6386" s="180">
        <v>0</v>
      </c>
      <c r="E6386" s="180">
        <v>34460</v>
      </c>
      <c r="F6386" s="180">
        <v>0</v>
      </c>
      <c r="G6386" s="180">
        <v>0</v>
      </c>
      <c r="H6386" s="180">
        <v>0</v>
      </c>
    </row>
    <row r="6387" spans="1:8" x14ac:dyDescent="0.2">
      <c r="A6387" s="180" t="s">
        <v>142</v>
      </c>
      <c r="B6387" s="180" t="s">
        <v>356</v>
      </c>
      <c r="C6387" s="180">
        <v>270099</v>
      </c>
      <c r="D6387" s="180">
        <v>0</v>
      </c>
      <c r="E6387" s="180">
        <v>16044</v>
      </c>
      <c r="F6387" s="180">
        <v>0</v>
      </c>
      <c r="G6387" s="180"/>
      <c r="H6387" s="180">
        <v>0</v>
      </c>
    </row>
    <row r="6388" spans="1:8" x14ac:dyDescent="0.2">
      <c r="A6388" s="180" t="s">
        <v>142</v>
      </c>
      <c r="B6388" s="180" t="s">
        <v>409</v>
      </c>
      <c r="C6388" s="180"/>
      <c r="D6388" s="180"/>
      <c r="E6388" s="180"/>
      <c r="F6388" s="180"/>
      <c r="G6388" s="180"/>
      <c r="H6388" s="180">
        <v>0</v>
      </c>
    </row>
    <row r="6389" spans="1:8" x14ac:dyDescent="0.2">
      <c r="A6389" s="180" t="s">
        <v>142</v>
      </c>
      <c r="B6389" s="180" t="s">
        <v>378</v>
      </c>
      <c r="C6389" s="180">
        <v>5186</v>
      </c>
      <c r="D6389" s="180"/>
      <c r="E6389" s="180">
        <v>0</v>
      </c>
      <c r="F6389" s="180">
        <v>0</v>
      </c>
      <c r="G6389" s="180">
        <v>0</v>
      </c>
      <c r="H6389" s="180">
        <v>0</v>
      </c>
    </row>
    <row r="6390" spans="1:8" x14ac:dyDescent="0.2">
      <c r="A6390" s="180" t="s">
        <v>142</v>
      </c>
      <c r="B6390" s="180" t="s">
        <v>360</v>
      </c>
      <c r="C6390" s="180"/>
      <c r="D6390" s="180"/>
      <c r="E6390" s="180">
        <v>0</v>
      </c>
      <c r="F6390" s="180">
        <v>0</v>
      </c>
      <c r="G6390" s="180"/>
      <c r="H6390" s="180">
        <v>0</v>
      </c>
    </row>
    <row r="6391" spans="1:8" x14ac:dyDescent="0.2">
      <c r="A6391" s="180" t="s">
        <v>142</v>
      </c>
      <c r="B6391" s="180" t="s">
        <v>379</v>
      </c>
      <c r="C6391" s="180"/>
      <c r="D6391" s="180"/>
      <c r="E6391" s="180"/>
      <c r="F6391" s="180"/>
      <c r="G6391" s="180"/>
      <c r="H6391" s="180"/>
    </row>
    <row r="6392" spans="1:8" x14ac:dyDescent="0.2">
      <c r="A6392" s="180" t="s">
        <v>142</v>
      </c>
      <c r="B6392" s="180" t="s">
        <v>362</v>
      </c>
      <c r="C6392" s="180">
        <v>202601</v>
      </c>
      <c r="D6392" s="180"/>
      <c r="E6392" s="180"/>
      <c r="F6392" s="180"/>
      <c r="G6392" s="180"/>
      <c r="H6392" s="180"/>
    </row>
    <row r="6393" spans="1:8" x14ac:dyDescent="0.2">
      <c r="A6393" s="180" t="s">
        <v>142</v>
      </c>
      <c r="B6393" s="180" t="s">
        <v>365</v>
      </c>
      <c r="C6393" s="180">
        <v>6497677</v>
      </c>
      <c r="D6393" s="180">
        <v>23755</v>
      </c>
      <c r="E6393" s="180">
        <v>85184</v>
      </c>
      <c r="F6393" s="180">
        <v>0</v>
      </c>
      <c r="G6393" s="180">
        <v>0</v>
      </c>
      <c r="H6393" s="180">
        <v>0</v>
      </c>
    </row>
    <row r="6394" spans="1:8" x14ac:dyDescent="0.2">
      <c r="A6394" s="180" t="s">
        <v>142</v>
      </c>
      <c r="B6394" s="180" t="s">
        <v>447</v>
      </c>
      <c r="C6394" s="180">
        <v>0</v>
      </c>
      <c r="D6394" s="180">
        <v>0</v>
      </c>
      <c r="E6394" s="180">
        <v>0</v>
      </c>
      <c r="F6394" s="180">
        <v>0</v>
      </c>
      <c r="G6394" s="180">
        <v>0</v>
      </c>
      <c r="H6394" s="180">
        <v>0</v>
      </c>
    </row>
    <row r="6395" spans="1:8" x14ac:dyDescent="0.2">
      <c r="A6395" s="180" t="s">
        <v>142</v>
      </c>
      <c r="B6395" s="180" t="s">
        <v>366</v>
      </c>
      <c r="C6395" s="180">
        <v>6497677</v>
      </c>
      <c r="D6395" s="180">
        <v>23755</v>
      </c>
      <c r="E6395" s="180">
        <v>85184</v>
      </c>
      <c r="F6395" s="180">
        <v>0</v>
      </c>
      <c r="G6395" s="180">
        <v>0</v>
      </c>
      <c r="H6395" s="180">
        <v>0</v>
      </c>
    </row>
    <row r="6396" spans="1:8" x14ac:dyDescent="0.2">
      <c r="A6396" s="180" t="s">
        <v>142</v>
      </c>
      <c r="B6396" s="180" t="s">
        <v>367</v>
      </c>
      <c r="C6396" s="180">
        <v>438941.61333333328</v>
      </c>
      <c r="D6396" s="180">
        <v>32959.79</v>
      </c>
      <c r="E6396" s="180">
        <v>206899.07999999996</v>
      </c>
      <c r="F6396" s="180">
        <v>0</v>
      </c>
      <c r="G6396" s="180">
        <v>0</v>
      </c>
      <c r="H6396" s="180">
        <v>0</v>
      </c>
    </row>
    <row r="6397" spans="1:8" x14ac:dyDescent="0.2">
      <c r="A6397" s="180" t="s">
        <v>142</v>
      </c>
      <c r="B6397" s="180" t="s">
        <v>368</v>
      </c>
      <c r="C6397" s="180">
        <v>6936618.6133333333</v>
      </c>
      <c r="D6397" s="180">
        <v>56714.79</v>
      </c>
      <c r="E6397" s="180">
        <v>292083.07999999996</v>
      </c>
      <c r="F6397" s="180">
        <v>0</v>
      </c>
      <c r="G6397" s="180">
        <v>0</v>
      </c>
      <c r="H6397" s="180">
        <v>0</v>
      </c>
    </row>
    <row r="6398" spans="1:8" x14ac:dyDescent="0.2">
      <c r="A6398" s="180" t="s">
        <v>143</v>
      </c>
      <c r="B6398" s="180" t="s">
        <v>333</v>
      </c>
      <c r="C6398" s="180">
        <v>2270425</v>
      </c>
      <c r="D6398" s="180"/>
      <c r="E6398" s="180">
        <v>272518</v>
      </c>
      <c r="F6398" s="180">
        <v>0</v>
      </c>
      <c r="G6398" s="180">
        <v>0</v>
      </c>
      <c r="H6398" s="180">
        <v>0</v>
      </c>
    </row>
    <row r="6399" spans="1:8" x14ac:dyDescent="0.2">
      <c r="A6399" s="180" t="s">
        <v>143</v>
      </c>
      <c r="B6399" s="180" t="s">
        <v>334</v>
      </c>
      <c r="C6399" s="180">
        <v>20411</v>
      </c>
      <c r="D6399" s="180"/>
      <c r="E6399" s="180">
        <v>2482</v>
      </c>
      <c r="F6399" s="180">
        <v>0</v>
      </c>
      <c r="G6399" s="180">
        <v>0</v>
      </c>
      <c r="H6399" s="180">
        <v>0</v>
      </c>
    </row>
    <row r="6400" spans="1:8" x14ac:dyDescent="0.2">
      <c r="A6400" s="180" t="s">
        <v>143</v>
      </c>
      <c r="B6400" s="180" t="s">
        <v>335</v>
      </c>
      <c r="C6400" s="180">
        <v>86946</v>
      </c>
      <c r="D6400" s="180"/>
      <c r="E6400" s="180"/>
      <c r="F6400" s="180"/>
      <c r="G6400" s="180"/>
      <c r="H6400" s="180"/>
    </row>
    <row r="6401" spans="1:8" x14ac:dyDescent="0.2">
      <c r="A6401" s="180" t="s">
        <v>143</v>
      </c>
      <c r="B6401" s="180" t="s">
        <v>336</v>
      </c>
      <c r="C6401" s="180">
        <v>712032</v>
      </c>
      <c r="D6401" s="180">
        <v>700</v>
      </c>
      <c r="E6401" s="180"/>
      <c r="F6401" s="180"/>
      <c r="G6401" s="180"/>
      <c r="H6401" s="180"/>
    </row>
    <row r="6402" spans="1:8" x14ac:dyDescent="0.2">
      <c r="A6402" s="180" t="s">
        <v>143</v>
      </c>
      <c r="B6402" s="180" t="s">
        <v>337</v>
      </c>
      <c r="C6402" s="180">
        <v>15000</v>
      </c>
      <c r="D6402" s="180"/>
      <c r="E6402" s="180"/>
      <c r="F6402" s="180"/>
      <c r="G6402" s="180"/>
      <c r="H6402" s="180"/>
    </row>
    <row r="6403" spans="1:8" x14ac:dyDescent="0.2">
      <c r="A6403" s="180" t="s">
        <v>143</v>
      </c>
      <c r="B6403" s="180" t="s">
        <v>338</v>
      </c>
      <c r="C6403" s="180"/>
      <c r="D6403" s="180"/>
      <c r="E6403" s="180"/>
      <c r="F6403" s="180"/>
      <c r="G6403" s="180"/>
      <c r="H6403" s="180"/>
    </row>
    <row r="6404" spans="1:8" x14ac:dyDescent="0.2">
      <c r="A6404" s="180" t="s">
        <v>143</v>
      </c>
      <c r="B6404" s="180" t="s">
        <v>339</v>
      </c>
      <c r="C6404" s="180">
        <v>80775</v>
      </c>
      <c r="D6404" s="180">
        <v>445000</v>
      </c>
      <c r="E6404" s="180"/>
      <c r="F6404" s="180"/>
      <c r="G6404" s="180"/>
      <c r="H6404" s="180"/>
    </row>
    <row r="6405" spans="1:8" x14ac:dyDescent="0.2">
      <c r="A6405" s="180" t="s">
        <v>143</v>
      </c>
      <c r="B6405" s="180" t="s">
        <v>340</v>
      </c>
      <c r="C6405" s="180">
        <v>100750</v>
      </c>
      <c r="D6405" s="180"/>
      <c r="E6405" s="180"/>
      <c r="F6405" s="180"/>
      <c r="G6405" s="180"/>
      <c r="H6405" s="180"/>
    </row>
    <row r="6406" spans="1:8" x14ac:dyDescent="0.2">
      <c r="A6406" s="180" t="s">
        <v>143</v>
      </c>
      <c r="B6406" s="180" t="s">
        <v>341</v>
      </c>
      <c r="C6406" s="180"/>
      <c r="D6406" s="180"/>
      <c r="E6406" s="180"/>
      <c r="F6406" s="180"/>
      <c r="G6406" s="180"/>
      <c r="H6406" s="180"/>
    </row>
    <row r="6407" spans="1:8" x14ac:dyDescent="0.2">
      <c r="A6407" s="180" t="s">
        <v>143</v>
      </c>
      <c r="B6407" s="180" t="s">
        <v>342</v>
      </c>
      <c r="C6407" s="180">
        <v>4922065</v>
      </c>
      <c r="D6407" s="180"/>
      <c r="E6407" s="180"/>
      <c r="F6407" s="180"/>
      <c r="G6407" s="180"/>
      <c r="H6407" s="180"/>
    </row>
    <row r="6408" spans="1:8" x14ac:dyDescent="0.2">
      <c r="A6408" s="180" t="s">
        <v>143</v>
      </c>
      <c r="B6408" s="180" t="s">
        <v>343</v>
      </c>
      <c r="C6408" s="180">
        <v>24150</v>
      </c>
      <c r="D6408" s="180"/>
      <c r="E6408" s="180"/>
      <c r="F6408" s="180"/>
      <c r="G6408" s="180"/>
      <c r="H6408" s="180"/>
    </row>
    <row r="6409" spans="1:8" x14ac:dyDescent="0.2">
      <c r="A6409" s="180" t="s">
        <v>143</v>
      </c>
      <c r="B6409" s="180" t="s">
        <v>344</v>
      </c>
      <c r="C6409" s="180">
        <v>59511</v>
      </c>
      <c r="D6409" s="180"/>
      <c r="E6409" s="180"/>
      <c r="F6409" s="180"/>
      <c r="G6409" s="180"/>
      <c r="H6409" s="180"/>
    </row>
    <row r="6410" spans="1:8" x14ac:dyDescent="0.2">
      <c r="A6410" s="180" t="s">
        <v>143</v>
      </c>
      <c r="B6410" s="180" t="s">
        <v>475</v>
      </c>
      <c r="C6410" s="180">
        <v>34969</v>
      </c>
      <c r="D6410" s="180"/>
      <c r="E6410" s="180">
        <v>4218</v>
      </c>
      <c r="F6410" s="180">
        <v>0</v>
      </c>
      <c r="G6410" s="180">
        <v>0</v>
      </c>
      <c r="H6410" s="180">
        <v>0</v>
      </c>
    </row>
    <row r="6411" spans="1:8" x14ac:dyDescent="0.2">
      <c r="A6411" s="180" t="s">
        <v>143</v>
      </c>
      <c r="B6411" s="180" t="s">
        <v>332</v>
      </c>
      <c r="C6411" s="180">
        <v>57372</v>
      </c>
      <c r="D6411" s="180"/>
      <c r="E6411" s="180"/>
      <c r="F6411" s="180"/>
      <c r="G6411" s="180"/>
      <c r="H6411" s="180"/>
    </row>
    <row r="6412" spans="1:8" x14ac:dyDescent="0.2">
      <c r="A6412" s="180" t="s">
        <v>143</v>
      </c>
      <c r="B6412" s="180" t="s">
        <v>407</v>
      </c>
      <c r="C6412" s="180">
        <v>96997</v>
      </c>
      <c r="D6412" s="180"/>
      <c r="E6412" s="180"/>
      <c r="F6412" s="180"/>
      <c r="G6412" s="180"/>
      <c r="H6412" s="180"/>
    </row>
    <row r="6413" spans="1:8" x14ac:dyDescent="0.2">
      <c r="A6413" s="180" t="s">
        <v>143</v>
      </c>
      <c r="B6413" s="180" t="s">
        <v>345</v>
      </c>
      <c r="C6413" s="180">
        <v>8481403</v>
      </c>
      <c r="D6413" s="180">
        <v>445700</v>
      </c>
      <c r="E6413" s="180">
        <v>279218</v>
      </c>
      <c r="F6413" s="180">
        <v>0</v>
      </c>
      <c r="G6413" s="180">
        <v>0</v>
      </c>
      <c r="H6413" s="180">
        <v>0</v>
      </c>
    </row>
    <row r="6414" spans="1:8" x14ac:dyDescent="0.2">
      <c r="A6414" s="180" t="s">
        <v>143</v>
      </c>
      <c r="B6414" s="180" t="s">
        <v>346</v>
      </c>
      <c r="C6414" s="180"/>
      <c r="D6414" s="180"/>
      <c r="E6414" s="180"/>
      <c r="F6414" s="180"/>
      <c r="G6414" s="180"/>
      <c r="H6414" s="180"/>
    </row>
    <row r="6415" spans="1:8" x14ac:dyDescent="0.2">
      <c r="A6415" s="180" t="s">
        <v>143</v>
      </c>
      <c r="B6415" s="180" t="s">
        <v>446</v>
      </c>
      <c r="C6415" s="180"/>
      <c r="D6415" s="180"/>
      <c r="E6415" s="180"/>
      <c r="F6415" s="180"/>
      <c r="G6415" s="180"/>
      <c r="H6415" s="180"/>
    </row>
    <row r="6416" spans="1:8" x14ac:dyDescent="0.2">
      <c r="A6416" s="180" t="s">
        <v>143</v>
      </c>
      <c r="B6416" s="180" t="s">
        <v>347</v>
      </c>
      <c r="C6416" s="180"/>
      <c r="D6416" s="180"/>
      <c r="E6416" s="180"/>
      <c r="F6416" s="180"/>
      <c r="G6416" s="180"/>
      <c r="H6416" s="180"/>
    </row>
    <row r="6417" spans="1:8" x14ac:dyDescent="0.2">
      <c r="A6417" s="180" t="s">
        <v>143</v>
      </c>
      <c r="B6417" s="180" t="s">
        <v>348</v>
      </c>
      <c r="C6417" s="180">
        <v>8481403</v>
      </c>
      <c r="D6417" s="180">
        <v>445700</v>
      </c>
      <c r="E6417" s="180">
        <v>279218</v>
      </c>
      <c r="F6417" s="180">
        <v>0</v>
      </c>
      <c r="G6417" s="180">
        <v>0</v>
      </c>
      <c r="H6417" s="180">
        <v>0</v>
      </c>
    </row>
    <row r="6418" spans="1:8" x14ac:dyDescent="0.2">
      <c r="A6418" s="180" t="s">
        <v>143</v>
      </c>
      <c r="B6418" s="180" t="s">
        <v>349</v>
      </c>
      <c r="C6418" s="180">
        <v>2192855.5299999993</v>
      </c>
      <c r="D6418" s="180">
        <v>163253.28000000003</v>
      </c>
      <c r="E6418" s="180">
        <v>575653.28</v>
      </c>
      <c r="F6418" s="180">
        <v>0</v>
      </c>
      <c r="G6418" s="180">
        <v>0</v>
      </c>
      <c r="H6418" s="180">
        <v>0</v>
      </c>
    </row>
    <row r="6419" spans="1:8" x14ac:dyDescent="0.2">
      <c r="A6419" s="180" t="s">
        <v>143</v>
      </c>
      <c r="B6419" s="180" t="s">
        <v>350</v>
      </c>
      <c r="C6419" s="180">
        <v>10674258.529999999</v>
      </c>
      <c r="D6419" s="180">
        <v>608953.28</v>
      </c>
      <c r="E6419" s="180">
        <v>854871.28</v>
      </c>
      <c r="F6419" s="180">
        <v>0</v>
      </c>
      <c r="G6419" s="180">
        <v>0</v>
      </c>
      <c r="H6419" s="180">
        <v>0</v>
      </c>
    </row>
    <row r="6420" spans="1:8" x14ac:dyDescent="0.2">
      <c r="A6420" s="180" t="s">
        <v>143</v>
      </c>
      <c r="B6420" s="180" t="s">
        <v>376</v>
      </c>
      <c r="C6420" s="180"/>
      <c r="D6420" s="180"/>
      <c r="E6420" s="180"/>
      <c r="F6420" s="180"/>
      <c r="G6420" s="180"/>
      <c r="H6420" s="180"/>
    </row>
    <row r="6421" spans="1:8" x14ac:dyDescent="0.2">
      <c r="A6421" s="180" t="s">
        <v>143</v>
      </c>
      <c r="B6421" s="180" t="s">
        <v>377</v>
      </c>
      <c r="C6421" s="180">
        <v>6003000</v>
      </c>
      <c r="D6421" s="180">
        <v>400000</v>
      </c>
      <c r="E6421" s="180">
        <v>110000</v>
      </c>
      <c r="F6421" s="180"/>
      <c r="G6421" s="180"/>
      <c r="H6421" s="180"/>
    </row>
    <row r="6422" spans="1:8" x14ac:dyDescent="0.2">
      <c r="A6422" s="180" t="s">
        <v>143</v>
      </c>
      <c r="B6422" s="180" t="s">
        <v>352</v>
      </c>
      <c r="C6422" s="180">
        <v>244000</v>
      </c>
      <c r="D6422" s="180"/>
      <c r="E6422" s="180"/>
      <c r="F6422" s="180"/>
      <c r="G6422" s="180"/>
      <c r="H6422" s="180"/>
    </row>
    <row r="6423" spans="1:8" x14ac:dyDescent="0.2">
      <c r="A6423" s="180" t="s">
        <v>143</v>
      </c>
      <c r="B6423" s="180" t="s">
        <v>353</v>
      </c>
      <c r="C6423" s="180">
        <v>272000</v>
      </c>
      <c r="D6423" s="180"/>
      <c r="E6423" s="180"/>
      <c r="F6423" s="180"/>
      <c r="G6423" s="180"/>
      <c r="H6423" s="180"/>
    </row>
    <row r="6424" spans="1:8" x14ac:dyDescent="0.2">
      <c r="A6424" s="180" t="s">
        <v>143</v>
      </c>
      <c r="B6424" s="180" t="s">
        <v>354</v>
      </c>
      <c r="C6424" s="180">
        <v>317000</v>
      </c>
      <c r="D6424" s="180"/>
      <c r="E6424" s="180">
        <v>1000</v>
      </c>
      <c r="F6424" s="180"/>
      <c r="G6424" s="180"/>
      <c r="H6424" s="180"/>
    </row>
    <row r="6425" spans="1:8" x14ac:dyDescent="0.2">
      <c r="A6425" s="180" t="s">
        <v>143</v>
      </c>
      <c r="B6425" s="180" t="s">
        <v>408</v>
      </c>
      <c r="C6425" s="180">
        <v>537000</v>
      </c>
      <c r="D6425" s="180"/>
      <c r="E6425" s="180"/>
      <c r="F6425" s="180"/>
      <c r="G6425" s="180"/>
      <c r="H6425" s="180"/>
    </row>
    <row r="6426" spans="1:8" x14ac:dyDescent="0.2">
      <c r="A6426" s="180" t="s">
        <v>143</v>
      </c>
      <c r="B6426" s="180" t="s">
        <v>423</v>
      </c>
      <c r="C6426" s="180">
        <v>128000</v>
      </c>
      <c r="D6426" s="180"/>
      <c r="E6426" s="180"/>
      <c r="F6426" s="180"/>
      <c r="G6426" s="180"/>
      <c r="H6426" s="180"/>
    </row>
    <row r="6427" spans="1:8" x14ac:dyDescent="0.2">
      <c r="A6427" s="180" t="s">
        <v>143</v>
      </c>
      <c r="B6427" s="180" t="s">
        <v>355</v>
      </c>
      <c r="C6427" s="180">
        <v>642000</v>
      </c>
      <c r="D6427" s="180"/>
      <c r="E6427" s="180">
        <v>127000</v>
      </c>
      <c r="F6427" s="180"/>
      <c r="G6427" s="180"/>
      <c r="H6427" s="180"/>
    </row>
    <row r="6428" spans="1:8" x14ac:dyDescent="0.2">
      <c r="A6428" s="180" t="s">
        <v>143</v>
      </c>
      <c r="B6428" s="180" t="s">
        <v>356</v>
      </c>
      <c r="C6428" s="180">
        <v>280000</v>
      </c>
      <c r="D6428" s="180"/>
      <c r="E6428" s="180">
        <v>18000</v>
      </c>
      <c r="F6428" s="180"/>
      <c r="G6428" s="180"/>
      <c r="H6428" s="180"/>
    </row>
    <row r="6429" spans="1:8" x14ac:dyDescent="0.2">
      <c r="A6429" s="180" t="s">
        <v>143</v>
      </c>
      <c r="B6429" s="180" t="s">
        <v>409</v>
      </c>
      <c r="C6429" s="180"/>
      <c r="D6429" s="180"/>
      <c r="E6429" s="180"/>
      <c r="F6429" s="180"/>
      <c r="G6429" s="180"/>
      <c r="H6429" s="180"/>
    </row>
    <row r="6430" spans="1:8" x14ac:dyDescent="0.2">
      <c r="A6430" s="180" t="s">
        <v>143</v>
      </c>
      <c r="B6430" s="180" t="s">
        <v>378</v>
      </c>
      <c r="C6430" s="180"/>
      <c r="D6430" s="180"/>
      <c r="E6430" s="180">
        <v>10000</v>
      </c>
      <c r="F6430" s="180"/>
      <c r="G6430" s="180"/>
      <c r="H6430" s="180"/>
    </row>
    <row r="6431" spans="1:8" x14ac:dyDescent="0.2">
      <c r="A6431" s="180" t="s">
        <v>143</v>
      </c>
      <c r="B6431" s="180" t="s">
        <v>360</v>
      </c>
      <c r="C6431" s="180"/>
      <c r="D6431" s="180"/>
      <c r="E6431" s="180"/>
      <c r="F6431" s="180"/>
      <c r="G6431" s="180"/>
      <c r="H6431" s="180"/>
    </row>
    <row r="6432" spans="1:8" x14ac:dyDescent="0.2">
      <c r="A6432" s="180" t="s">
        <v>143</v>
      </c>
      <c r="B6432" s="180" t="s">
        <v>379</v>
      </c>
      <c r="C6432" s="180"/>
      <c r="D6432" s="180"/>
      <c r="E6432" s="180"/>
      <c r="F6432" s="180"/>
      <c r="G6432" s="180"/>
      <c r="H6432" s="180"/>
    </row>
    <row r="6433" spans="1:8" x14ac:dyDescent="0.2">
      <c r="A6433" s="180" t="s">
        <v>143</v>
      </c>
      <c r="B6433" s="180" t="s">
        <v>362</v>
      </c>
      <c r="C6433" s="180">
        <v>344179</v>
      </c>
      <c r="D6433" s="180"/>
      <c r="E6433" s="180"/>
      <c r="F6433" s="180"/>
      <c r="G6433" s="180"/>
      <c r="H6433" s="180"/>
    </row>
    <row r="6434" spans="1:8" x14ac:dyDescent="0.2">
      <c r="A6434" s="180" t="s">
        <v>143</v>
      </c>
      <c r="B6434" s="180" t="s">
        <v>365</v>
      </c>
      <c r="C6434" s="180">
        <v>8767179</v>
      </c>
      <c r="D6434" s="180">
        <v>400000</v>
      </c>
      <c r="E6434" s="180">
        <v>266000</v>
      </c>
      <c r="F6434" s="180">
        <v>0</v>
      </c>
      <c r="G6434" s="180">
        <v>0</v>
      </c>
      <c r="H6434" s="180">
        <v>0</v>
      </c>
    </row>
    <row r="6435" spans="1:8" x14ac:dyDescent="0.2">
      <c r="A6435" s="180" t="s">
        <v>143</v>
      </c>
      <c r="B6435" s="180" t="s">
        <v>447</v>
      </c>
      <c r="C6435" s="180"/>
      <c r="D6435" s="180"/>
      <c r="E6435" s="180"/>
      <c r="F6435" s="180"/>
      <c r="G6435" s="180"/>
      <c r="H6435" s="180"/>
    </row>
    <row r="6436" spans="1:8" x14ac:dyDescent="0.2">
      <c r="A6436" s="180" t="s">
        <v>143</v>
      </c>
      <c r="B6436" s="180" t="s">
        <v>366</v>
      </c>
      <c r="C6436" s="180">
        <v>8767179</v>
      </c>
      <c r="D6436" s="180">
        <v>400000</v>
      </c>
      <c r="E6436" s="180">
        <v>266000</v>
      </c>
      <c r="F6436" s="180">
        <v>0</v>
      </c>
      <c r="G6436" s="180">
        <v>0</v>
      </c>
      <c r="H6436" s="180">
        <v>0</v>
      </c>
    </row>
    <row r="6437" spans="1:8" x14ac:dyDescent="0.2">
      <c r="A6437" s="180" t="s">
        <v>143</v>
      </c>
      <c r="B6437" s="180" t="s">
        <v>367</v>
      </c>
      <c r="C6437" s="180">
        <v>1907079.5299999991</v>
      </c>
      <c r="D6437" s="180">
        <v>208953.28000000003</v>
      </c>
      <c r="E6437" s="180">
        <v>588871.28</v>
      </c>
      <c r="F6437" s="180">
        <v>0</v>
      </c>
      <c r="G6437" s="180">
        <v>0</v>
      </c>
      <c r="H6437" s="180">
        <v>0</v>
      </c>
    </row>
    <row r="6438" spans="1:8" x14ac:dyDescent="0.2">
      <c r="A6438" s="180" t="s">
        <v>143</v>
      </c>
      <c r="B6438" s="180" t="s">
        <v>368</v>
      </c>
      <c r="C6438" s="180">
        <v>10674258.529999999</v>
      </c>
      <c r="D6438" s="180">
        <v>608953.28</v>
      </c>
      <c r="E6438" s="180">
        <v>854871.28</v>
      </c>
      <c r="F6438" s="180">
        <v>0</v>
      </c>
      <c r="G6438" s="180">
        <v>0</v>
      </c>
      <c r="H6438" s="180">
        <v>0</v>
      </c>
    </row>
    <row r="6439" spans="1:8" x14ac:dyDescent="0.2">
      <c r="A6439" s="180" t="s">
        <v>144</v>
      </c>
      <c r="B6439" s="180" t="s">
        <v>333</v>
      </c>
      <c r="C6439" s="180">
        <v>4591084</v>
      </c>
      <c r="D6439" s="180"/>
      <c r="E6439" s="180">
        <v>568125</v>
      </c>
      <c r="F6439" s="180">
        <v>0</v>
      </c>
      <c r="G6439" s="180">
        <v>0</v>
      </c>
      <c r="H6439" s="180">
        <v>0</v>
      </c>
    </row>
    <row r="6440" spans="1:8" x14ac:dyDescent="0.2">
      <c r="A6440" s="180" t="s">
        <v>144</v>
      </c>
      <c r="B6440" s="180" t="s">
        <v>334</v>
      </c>
      <c r="C6440" s="180">
        <v>257135</v>
      </c>
      <c r="D6440" s="180"/>
      <c r="E6440" s="180">
        <v>31875</v>
      </c>
      <c r="F6440" s="180">
        <v>0</v>
      </c>
      <c r="G6440" s="180">
        <v>0</v>
      </c>
      <c r="H6440" s="180">
        <v>0</v>
      </c>
    </row>
    <row r="6441" spans="1:8" x14ac:dyDescent="0.2">
      <c r="A6441" s="180" t="s">
        <v>144</v>
      </c>
      <c r="B6441" s="180" t="s">
        <v>335</v>
      </c>
      <c r="C6441" s="180">
        <v>89105</v>
      </c>
      <c r="D6441" s="180"/>
      <c r="E6441" s="180"/>
      <c r="F6441" s="180"/>
      <c r="G6441" s="180"/>
      <c r="H6441" s="180"/>
    </row>
    <row r="6442" spans="1:8" x14ac:dyDescent="0.2">
      <c r="A6442" s="180" t="s">
        <v>144</v>
      </c>
      <c r="B6442" s="180" t="s">
        <v>336</v>
      </c>
      <c r="C6442" s="180">
        <v>1700000</v>
      </c>
      <c r="D6442" s="180"/>
      <c r="E6442" s="180"/>
      <c r="F6442" s="180"/>
      <c r="G6442" s="180"/>
      <c r="H6442" s="180"/>
    </row>
    <row r="6443" spans="1:8" x14ac:dyDescent="0.2">
      <c r="A6443" s="180" t="s">
        <v>144</v>
      </c>
      <c r="B6443" s="180" t="s">
        <v>337</v>
      </c>
      <c r="C6443" s="180">
        <v>11000</v>
      </c>
      <c r="D6443" s="180">
        <v>200</v>
      </c>
      <c r="E6443" s="180">
        <v>2300</v>
      </c>
      <c r="F6443" s="180"/>
      <c r="G6443" s="180"/>
      <c r="H6443" s="180"/>
    </row>
    <row r="6444" spans="1:8" x14ac:dyDescent="0.2">
      <c r="A6444" s="180" t="s">
        <v>144</v>
      </c>
      <c r="B6444" s="180" t="s">
        <v>338</v>
      </c>
      <c r="C6444" s="180"/>
      <c r="D6444" s="180"/>
      <c r="E6444" s="180"/>
      <c r="F6444" s="180"/>
      <c r="G6444" s="180"/>
      <c r="H6444" s="180"/>
    </row>
    <row r="6445" spans="1:8" x14ac:dyDescent="0.2">
      <c r="A6445" s="180" t="s">
        <v>144</v>
      </c>
      <c r="B6445" s="180" t="s">
        <v>339</v>
      </c>
      <c r="C6445" s="180"/>
      <c r="D6445" s="180">
        <v>150000</v>
      </c>
      <c r="E6445" s="180"/>
      <c r="F6445" s="180"/>
      <c r="G6445" s="180"/>
      <c r="H6445" s="180"/>
    </row>
    <row r="6446" spans="1:8" x14ac:dyDescent="0.2">
      <c r="A6446" s="180" t="s">
        <v>144</v>
      </c>
      <c r="B6446" s="180" t="s">
        <v>340</v>
      </c>
      <c r="C6446" s="180">
        <v>300000</v>
      </c>
      <c r="D6446" s="180">
        <v>185000</v>
      </c>
      <c r="E6446" s="180">
        <v>2700</v>
      </c>
      <c r="F6446" s="180"/>
      <c r="G6446" s="180"/>
      <c r="H6446" s="180"/>
    </row>
    <row r="6447" spans="1:8" x14ac:dyDescent="0.2">
      <c r="A6447" s="180" t="s">
        <v>144</v>
      </c>
      <c r="B6447" s="180" t="s">
        <v>341</v>
      </c>
      <c r="C6447" s="180"/>
      <c r="D6447" s="180"/>
      <c r="E6447" s="180"/>
      <c r="F6447" s="180"/>
      <c r="G6447" s="180"/>
      <c r="H6447" s="180"/>
    </row>
    <row r="6448" spans="1:8" x14ac:dyDescent="0.2">
      <c r="A6448" s="180" t="s">
        <v>144</v>
      </c>
      <c r="B6448" s="180" t="s">
        <v>342</v>
      </c>
      <c r="C6448" s="180">
        <v>7836753</v>
      </c>
      <c r="D6448" s="180"/>
      <c r="E6448" s="180"/>
      <c r="F6448" s="180"/>
      <c r="G6448" s="180"/>
      <c r="H6448" s="180"/>
    </row>
    <row r="6449" spans="1:8" x14ac:dyDescent="0.2">
      <c r="A6449" s="180" t="s">
        <v>144</v>
      </c>
      <c r="B6449" s="180" t="s">
        <v>343</v>
      </c>
      <c r="C6449" s="180">
        <v>30690</v>
      </c>
      <c r="D6449" s="180"/>
      <c r="E6449" s="180"/>
      <c r="F6449" s="180"/>
      <c r="G6449" s="180"/>
      <c r="H6449" s="180"/>
    </row>
    <row r="6450" spans="1:8" x14ac:dyDescent="0.2">
      <c r="A6450" s="180" t="s">
        <v>144</v>
      </c>
      <c r="B6450" s="180" t="s">
        <v>344</v>
      </c>
      <c r="C6450" s="180">
        <v>78005</v>
      </c>
      <c r="D6450" s="180"/>
      <c r="E6450" s="180"/>
      <c r="F6450" s="180"/>
      <c r="G6450" s="180"/>
      <c r="H6450" s="180"/>
    </row>
    <row r="6451" spans="1:8" x14ac:dyDescent="0.2">
      <c r="A6451" s="180" t="s">
        <v>144</v>
      </c>
      <c r="B6451" s="180" t="s">
        <v>475</v>
      </c>
      <c r="C6451" s="180">
        <v>109319</v>
      </c>
      <c r="D6451" s="180"/>
      <c r="E6451" s="180">
        <v>13552</v>
      </c>
      <c r="F6451" s="180">
        <v>0</v>
      </c>
      <c r="G6451" s="180">
        <v>0</v>
      </c>
      <c r="H6451" s="180">
        <v>0</v>
      </c>
    </row>
    <row r="6452" spans="1:8" x14ac:dyDescent="0.2">
      <c r="A6452" s="180" t="s">
        <v>144</v>
      </c>
      <c r="B6452" s="180" t="s">
        <v>332</v>
      </c>
      <c r="C6452" s="180">
        <v>187000</v>
      </c>
      <c r="D6452" s="180"/>
      <c r="E6452" s="180"/>
      <c r="F6452" s="180"/>
      <c r="G6452" s="180"/>
      <c r="H6452" s="180"/>
    </row>
    <row r="6453" spans="1:8" x14ac:dyDescent="0.2">
      <c r="A6453" s="180" t="s">
        <v>144</v>
      </c>
      <c r="B6453" s="180" t="s">
        <v>407</v>
      </c>
      <c r="C6453" s="180">
        <v>272787</v>
      </c>
      <c r="D6453" s="180"/>
      <c r="E6453" s="180"/>
      <c r="F6453" s="180"/>
      <c r="G6453" s="180"/>
      <c r="H6453" s="180"/>
    </row>
    <row r="6454" spans="1:8" x14ac:dyDescent="0.2">
      <c r="A6454" s="180" t="s">
        <v>144</v>
      </c>
      <c r="B6454" s="180" t="s">
        <v>345</v>
      </c>
      <c r="C6454" s="180">
        <v>15462878</v>
      </c>
      <c r="D6454" s="180">
        <v>335200</v>
      </c>
      <c r="E6454" s="180">
        <v>618552</v>
      </c>
      <c r="F6454" s="180">
        <v>0</v>
      </c>
      <c r="G6454" s="180">
        <v>0</v>
      </c>
      <c r="H6454" s="180">
        <v>0</v>
      </c>
    </row>
    <row r="6455" spans="1:8" x14ac:dyDescent="0.2">
      <c r="A6455" s="180" t="s">
        <v>144</v>
      </c>
      <c r="B6455" s="180" t="s">
        <v>346</v>
      </c>
      <c r="C6455" s="180"/>
      <c r="D6455" s="180"/>
      <c r="E6455" s="180"/>
      <c r="F6455" s="180"/>
      <c r="G6455" s="180"/>
      <c r="H6455" s="180"/>
    </row>
    <row r="6456" spans="1:8" x14ac:dyDescent="0.2">
      <c r="A6456" s="180" t="s">
        <v>144</v>
      </c>
      <c r="B6456" s="180" t="s">
        <v>446</v>
      </c>
      <c r="C6456" s="180"/>
      <c r="D6456" s="180"/>
      <c r="E6456" s="180"/>
      <c r="F6456" s="180"/>
      <c r="G6456" s="180"/>
      <c r="H6456" s="180"/>
    </row>
    <row r="6457" spans="1:8" x14ac:dyDescent="0.2">
      <c r="A6457" s="180" t="s">
        <v>144</v>
      </c>
      <c r="B6457" s="180" t="s">
        <v>347</v>
      </c>
      <c r="C6457" s="180"/>
      <c r="D6457" s="180"/>
      <c r="E6457" s="180"/>
      <c r="F6457" s="180"/>
      <c r="G6457" s="180"/>
      <c r="H6457" s="180"/>
    </row>
    <row r="6458" spans="1:8" x14ac:dyDescent="0.2">
      <c r="A6458" s="180" t="s">
        <v>144</v>
      </c>
      <c r="B6458" s="180" t="s">
        <v>348</v>
      </c>
      <c r="C6458" s="180">
        <v>15462878</v>
      </c>
      <c r="D6458" s="180">
        <v>335200</v>
      </c>
      <c r="E6458" s="180">
        <v>618552</v>
      </c>
      <c r="F6458" s="180">
        <v>0</v>
      </c>
      <c r="G6458" s="180">
        <v>0</v>
      </c>
      <c r="H6458" s="180">
        <v>0</v>
      </c>
    </row>
    <row r="6459" spans="1:8" x14ac:dyDescent="0.2">
      <c r="A6459" s="180" t="s">
        <v>144</v>
      </c>
      <c r="B6459" s="180" t="s">
        <v>349</v>
      </c>
      <c r="C6459" s="180">
        <v>2091373.2099999972</v>
      </c>
      <c r="D6459" s="180">
        <v>26239.140000000018</v>
      </c>
      <c r="E6459" s="180">
        <v>872290.64999999979</v>
      </c>
      <c r="F6459" s="180">
        <v>0</v>
      </c>
      <c r="G6459" s="180">
        <v>0</v>
      </c>
      <c r="H6459" s="180">
        <v>0</v>
      </c>
    </row>
    <row r="6460" spans="1:8" x14ac:dyDescent="0.2">
      <c r="A6460" s="180" t="s">
        <v>144</v>
      </c>
      <c r="B6460" s="180" t="s">
        <v>350</v>
      </c>
      <c r="C6460" s="180">
        <v>17554251.209999997</v>
      </c>
      <c r="D6460" s="180">
        <v>361439.14</v>
      </c>
      <c r="E6460" s="180">
        <v>1490842.65</v>
      </c>
      <c r="F6460" s="180">
        <v>0</v>
      </c>
      <c r="G6460" s="180">
        <v>0</v>
      </c>
      <c r="H6460" s="180">
        <v>0</v>
      </c>
    </row>
    <row r="6461" spans="1:8" x14ac:dyDescent="0.2">
      <c r="A6461" s="180" t="s">
        <v>144</v>
      </c>
      <c r="B6461" s="180" t="s">
        <v>376</v>
      </c>
      <c r="C6461" s="180"/>
      <c r="D6461" s="180"/>
      <c r="E6461" s="180"/>
      <c r="F6461" s="180"/>
      <c r="G6461" s="180"/>
      <c r="H6461" s="180"/>
    </row>
    <row r="6462" spans="1:8" x14ac:dyDescent="0.2">
      <c r="A6462" s="180" t="s">
        <v>144</v>
      </c>
      <c r="B6462" s="180" t="s">
        <v>377</v>
      </c>
      <c r="C6462" s="180">
        <v>11590468</v>
      </c>
      <c r="D6462" s="180">
        <v>360000</v>
      </c>
      <c r="E6462" s="180">
        <v>350000</v>
      </c>
      <c r="F6462" s="180"/>
      <c r="G6462" s="180"/>
      <c r="H6462" s="180"/>
    </row>
    <row r="6463" spans="1:8" x14ac:dyDescent="0.2">
      <c r="A6463" s="180" t="s">
        <v>144</v>
      </c>
      <c r="B6463" s="180" t="s">
        <v>352</v>
      </c>
      <c r="C6463" s="180">
        <v>300000</v>
      </c>
      <c r="D6463" s="180">
        <v>0</v>
      </c>
      <c r="E6463" s="180"/>
      <c r="F6463" s="180"/>
      <c r="G6463" s="180"/>
      <c r="H6463" s="180"/>
    </row>
    <row r="6464" spans="1:8" x14ac:dyDescent="0.2">
      <c r="A6464" s="180" t="s">
        <v>144</v>
      </c>
      <c r="B6464" s="180" t="s">
        <v>353</v>
      </c>
      <c r="C6464" s="180">
        <v>1300000</v>
      </c>
      <c r="D6464" s="180"/>
      <c r="E6464" s="180"/>
      <c r="F6464" s="180"/>
      <c r="G6464" s="180"/>
      <c r="H6464" s="180"/>
    </row>
    <row r="6465" spans="1:8" x14ac:dyDescent="0.2">
      <c r="A6465" s="180" t="s">
        <v>144</v>
      </c>
      <c r="B6465" s="180" t="s">
        <v>354</v>
      </c>
      <c r="C6465" s="180">
        <v>380000</v>
      </c>
      <c r="D6465" s="180"/>
      <c r="E6465" s="180"/>
      <c r="F6465" s="180"/>
      <c r="G6465" s="180"/>
      <c r="H6465" s="180"/>
    </row>
    <row r="6466" spans="1:8" x14ac:dyDescent="0.2">
      <c r="A6466" s="180" t="s">
        <v>144</v>
      </c>
      <c r="B6466" s="180" t="s">
        <v>408</v>
      </c>
      <c r="C6466" s="180">
        <v>970000</v>
      </c>
      <c r="D6466" s="180"/>
      <c r="E6466" s="180"/>
      <c r="F6466" s="180"/>
      <c r="G6466" s="180"/>
      <c r="H6466" s="180"/>
    </row>
    <row r="6467" spans="1:8" x14ac:dyDescent="0.2">
      <c r="A6467" s="180" t="s">
        <v>144</v>
      </c>
      <c r="B6467" s="180" t="s">
        <v>423</v>
      </c>
      <c r="C6467" s="180">
        <v>290000</v>
      </c>
      <c r="D6467" s="180"/>
      <c r="E6467" s="180"/>
      <c r="F6467" s="180"/>
      <c r="G6467" s="180"/>
      <c r="H6467" s="180"/>
    </row>
    <row r="6468" spans="1:8" x14ac:dyDescent="0.2">
      <c r="A6468" s="180" t="s">
        <v>144</v>
      </c>
      <c r="B6468" s="180" t="s">
        <v>355</v>
      </c>
      <c r="C6468" s="180">
        <v>1300000</v>
      </c>
      <c r="D6468" s="180"/>
      <c r="E6468" s="180">
        <v>140000</v>
      </c>
      <c r="F6468" s="180"/>
      <c r="G6468" s="180"/>
      <c r="H6468" s="180"/>
    </row>
    <row r="6469" spans="1:8" x14ac:dyDescent="0.2">
      <c r="A6469" s="180" t="s">
        <v>144</v>
      </c>
      <c r="B6469" s="180" t="s">
        <v>356</v>
      </c>
      <c r="C6469" s="180">
        <v>550000</v>
      </c>
      <c r="D6469" s="180"/>
      <c r="E6469" s="180">
        <v>34000</v>
      </c>
      <c r="F6469" s="180"/>
      <c r="G6469" s="180"/>
      <c r="H6469" s="180"/>
    </row>
    <row r="6470" spans="1:8" x14ac:dyDescent="0.2">
      <c r="A6470" s="180" t="s">
        <v>144</v>
      </c>
      <c r="B6470" s="180" t="s">
        <v>409</v>
      </c>
      <c r="C6470" s="180"/>
      <c r="D6470" s="180"/>
      <c r="E6470" s="180"/>
      <c r="F6470" s="180"/>
      <c r="G6470" s="180"/>
      <c r="H6470" s="180"/>
    </row>
    <row r="6471" spans="1:8" x14ac:dyDescent="0.2">
      <c r="A6471" s="180" t="s">
        <v>144</v>
      </c>
      <c r="B6471" s="180" t="s">
        <v>378</v>
      </c>
      <c r="C6471" s="180"/>
      <c r="D6471" s="180"/>
      <c r="E6471" s="180"/>
      <c r="F6471" s="180"/>
      <c r="G6471" s="180"/>
      <c r="H6471" s="180"/>
    </row>
    <row r="6472" spans="1:8" x14ac:dyDescent="0.2">
      <c r="A6472" s="180" t="s">
        <v>144</v>
      </c>
      <c r="B6472" s="180" t="s">
        <v>360</v>
      </c>
      <c r="C6472" s="180"/>
      <c r="D6472" s="180"/>
      <c r="E6472" s="180"/>
      <c r="F6472" s="180"/>
      <c r="G6472" s="180"/>
      <c r="H6472" s="180"/>
    </row>
    <row r="6473" spans="1:8" x14ac:dyDescent="0.2">
      <c r="A6473" s="180" t="s">
        <v>144</v>
      </c>
      <c r="B6473" s="180" t="s">
        <v>379</v>
      </c>
      <c r="C6473" s="180"/>
      <c r="D6473" s="180"/>
      <c r="E6473" s="180"/>
      <c r="F6473" s="180"/>
      <c r="G6473" s="180"/>
      <c r="H6473" s="180"/>
    </row>
    <row r="6474" spans="1:8" x14ac:dyDescent="0.2">
      <c r="A6474" s="180" t="s">
        <v>144</v>
      </c>
      <c r="B6474" s="180" t="s">
        <v>362</v>
      </c>
      <c r="C6474" s="180">
        <v>607970</v>
      </c>
      <c r="D6474" s="180"/>
      <c r="E6474" s="180"/>
      <c r="F6474" s="180"/>
      <c r="G6474" s="180"/>
      <c r="H6474" s="180"/>
    </row>
    <row r="6475" spans="1:8" x14ac:dyDescent="0.2">
      <c r="A6475" s="180" t="s">
        <v>144</v>
      </c>
      <c r="B6475" s="180" t="s">
        <v>365</v>
      </c>
      <c r="C6475" s="180">
        <v>17288438</v>
      </c>
      <c r="D6475" s="180">
        <v>360000</v>
      </c>
      <c r="E6475" s="180">
        <v>524000</v>
      </c>
      <c r="F6475" s="180">
        <v>0</v>
      </c>
      <c r="G6475" s="180">
        <v>0</v>
      </c>
      <c r="H6475" s="180">
        <v>0</v>
      </c>
    </row>
    <row r="6476" spans="1:8" x14ac:dyDescent="0.2">
      <c r="A6476" s="180" t="s">
        <v>144</v>
      </c>
      <c r="B6476" s="180" t="s">
        <v>447</v>
      </c>
      <c r="C6476" s="180"/>
      <c r="D6476" s="180"/>
      <c r="E6476" s="180"/>
      <c r="F6476" s="180"/>
      <c r="G6476" s="180"/>
      <c r="H6476" s="180"/>
    </row>
    <row r="6477" spans="1:8" x14ac:dyDescent="0.2">
      <c r="A6477" s="180" t="s">
        <v>144</v>
      </c>
      <c r="B6477" s="180" t="s">
        <v>366</v>
      </c>
      <c r="C6477" s="180">
        <v>17288438</v>
      </c>
      <c r="D6477" s="180">
        <v>360000</v>
      </c>
      <c r="E6477" s="180">
        <v>524000</v>
      </c>
      <c r="F6477" s="180">
        <v>0</v>
      </c>
      <c r="G6477" s="180">
        <v>0</v>
      </c>
      <c r="H6477" s="180">
        <v>0</v>
      </c>
    </row>
    <row r="6478" spans="1:8" x14ac:dyDescent="0.2">
      <c r="A6478" s="180" t="s">
        <v>144</v>
      </c>
      <c r="B6478" s="180" t="s">
        <v>367</v>
      </c>
      <c r="C6478" s="180">
        <v>265813.20999999717</v>
      </c>
      <c r="D6478" s="180">
        <v>1439.140000000014</v>
      </c>
      <c r="E6478" s="180">
        <v>966842.64999999979</v>
      </c>
      <c r="F6478" s="180">
        <v>0</v>
      </c>
      <c r="G6478" s="180">
        <v>0</v>
      </c>
      <c r="H6478" s="180">
        <v>0</v>
      </c>
    </row>
    <row r="6479" spans="1:8" x14ac:dyDescent="0.2">
      <c r="A6479" s="180" t="s">
        <v>144</v>
      </c>
      <c r="B6479" s="180" t="s">
        <v>368</v>
      </c>
      <c r="C6479" s="180">
        <v>17554251.209999997</v>
      </c>
      <c r="D6479" s="180">
        <v>361439.14</v>
      </c>
      <c r="E6479" s="180">
        <v>1490842.65</v>
      </c>
      <c r="F6479" s="180">
        <v>0</v>
      </c>
      <c r="G6479" s="180">
        <v>0</v>
      </c>
      <c r="H6479" s="180">
        <v>0</v>
      </c>
    </row>
    <row r="6480" spans="1:8" x14ac:dyDescent="0.2">
      <c r="A6480" s="180" t="s">
        <v>145</v>
      </c>
      <c r="B6480" s="180" t="s">
        <v>333</v>
      </c>
      <c r="C6480" s="180">
        <v>5002966</v>
      </c>
      <c r="D6480" s="180"/>
      <c r="E6480" s="180">
        <v>442197</v>
      </c>
      <c r="F6480" s="180">
        <v>0</v>
      </c>
      <c r="G6480" s="180">
        <v>0</v>
      </c>
      <c r="H6480" s="180">
        <v>0</v>
      </c>
    </row>
    <row r="6481" spans="1:8" x14ac:dyDescent="0.2">
      <c r="A6481" s="180" t="s">
        <v>145</v>
      </c>
      <c r="B6481" s="180" t="s">
        <v>334</v>
      </c>
      <c r="C6481" s="180">
        <v>88272</v>
      </c>
      <c r="D6481" s="180"/>
      <c r="E6481" s="180">
        <v>7803</v>
      </c>
      <c r="F6481" s="180">
        <v>0</v>
      </c>
      <c r="G6481" s="180">
        <v>0</v>
      </c>
      <c r="H6481" s="180">
        <v>0</v>
      </c>
    </row>
    <row r="6482" spans="1:8" x14ac:dyDescent="0.2">
      <c r="A6482" s="180" t="s">
        <v>145</v>
      </c>
      <c r="B6482" s="180" t="s">
        <v>335</v>
      </c>
      <c r="C6482" s="180">
        <v>600970</v>
      </c>
      <c r="D6482" s="180"/>
      <c r="E6482" s="180"/>
      <c r="F6482" s="180"/>
      <c r="G6482" s="180"/>
      <c r="H6482" s="180"/>
    </row>
    <row r="6483" spans="1:8" x14ac:dyDescent="0.2">
      <c r="A6483" s="180" t="s">
        <v>145</v>
      </c>
      <c r="B6483" s="180" t="s">
        <v>336</v>
      </c>
      <c r="C6483" s="180">
        <v>840000</v>
      </c>
      <c r="D6483" s="180"/>
      <c r="E6483" s="180"/>
      <c r="F6483" s="180"/>
      <c r="G6483" s="180"/>
      <c r="H6483" s="180"/>
    </row>
    <row r="6484" spans="1:8" x14ac:dyDescent="0.2">
      <c r="A6484" s="180" t="s">
        <v>145</v>
      </c>
      <c r="B6484" s="180" t="s">
        <v>337</v>
      </c>
      <c r="C6484" s="180">
        <v>45000</v>
      </c>
      <c r="D6484" s="180">
        <v>1200</v>
      </c>
      <c r="E6484" s="180">
        <v>0</v>
      </c>
      <c r="F6484" s="180"/>
      <c r="G6484" s="180"/>
      <c r="H6484" s="180"/>
    </row>
    <row r="6485" spans="1:8" x14ac:dyDescent="0.2">
      <c r="A6485" s="180" t="s">
        <v>145</v>
      </c>
      <c r="B6485" s="180" t="s">
        <v>338</v>
      </c>
      <c r="C6485" s="180"/>
      <c r="D6485" s="180"/>
      <c r="E6485" s="180"/>
      <c r="F6485" s="180"/>
      <c r="G6485" s="180"/>
      <c r="H6485" s="180"/>
    </row>
    <row r="6486" spans="1:8" x14ac:dyDescent="0.2">
      <c r="A6486" s="180" t="s">
        <v>145</v>
      </c>
      <c r="B6486" s="180" t="s">
        <v>339</v>
      </c>
      <c r="C6486" s="180"/>
      <c r="D6486" s="180">
        <v>390000</v>
      </c>
      <c r="E6486" s="180"/>
      <c r="F6486" s="180"/>
      <c r="G6486" s="180"/>
      <c r="H6486" s="180"/>
    </row>
    <row r="6487" spans="1:8" x14ac:dyDescent="0.2">
      <c r="A6487" s="180" t="s">
        <v>145</v>
      </c>
      <c r="B6487" s="180" t="s">
        <v>340</v>
      </c>
      <c r="C6487" s="180">
        <v>270000</v>
      </c>
      <c r="D6487" s="180">
        <v>65000</v>
      </c>
      <c r="E6487" s="180">
        <v>15000</v>
      </c>
      <c r="F6487" s="180"/>
      <c r="G6487" s="180"/>
      <c r="H6487" s="180"/>
    </row>
    <row r="6488" spans="1:8" x14ac:dyDescent="0.2">
      <c r="A6488" s="180" t="s">
        <v>145</v>
      </c>
      <c r="B6488" s="180" t="s">
        <v>341</v>
      </c>
      <c r="C6488" s="180"/>
      <c r="D6488" s="180"/>
      <c r="E6488" s="180"/>
      <c r="F6488" s="180"/>
      <c r="G6488" s="180"/>
      <c r="H6488" s="180"/>
    </row>
    <row r="6489" spans="1:8" x14ac:dyDescent="0.2">
      <c r="A6489" s="180" t="s">
        <v>145</v>
      </c>
      <c r="B6489" s="180" t="s">
        <v>342</v>
      </c>
      <c r="C6489" s="180">
        <v>9986707</v>
      </c>
      <c r="D6489" s="180"/>
      <c r="E6489" s="180"/>
      <c r="F6489" s="180"/>
      <c r="G6489" s="180"/>
      <c r="H6489" s="180"/>
    </row>
    <row r="6490" spans="1:8" x14ac:dyDescent="0.2">
      <c r="A6490" s="180" t="s">
        <v>145</v>
      </c>
      <c r="B6490" s="180" t="s">
        <v>343</v>
      </c>
      <c r="C6490" s="180">
        <v>45906</v>
      </c>
      <c r="D6490" s="180"/>
      <c r="E6490" s="180"/>
      <c r="F6490" s="180"/>
      <c r="G6490" s="180"/>
      <c r="H6490" s="180"/>
    </row>
    <row r="6491" spans="1:8" x14ac:dyDescent="0.2">
      <c r="A6491" s="180" t="s">
        <v>145</v>
      </c>
      <c r="B6491" s="180" t="s">
        <v>344</v>
      </c>
      <c r="C6491" s="180">
        <v>174000</v>
      </c>
      <c r="D6491" s="180"/>
      <c r="E6491" s="180"/>
      <c r="F6491" s="180"/>
      <c r="G6491" s="180"/>
      <c r="H6491" s="180"/>
    </row>
    <row r="6492" spans="1:8" x14ac:dyDescent="0.2">
      <c r="A6492" s="180" t="s">
        <v>145</v>
      </c>
      <c r="B6492" s="180" t="s">
        <v>475</v>
      </c>
      <c r="C6492" s="180">
        <v>94577</v>
      </c>
      <c r="D6492" s="180"/>
      <c r="E6492" s="180">
        <v>8360</v>
      </c>
      <c r="F6492" s="180">
        <v>0</v>
      </c>
      <c r="G6492" s="180">
        <v>0</v>
      </c>
      <c r="H6492" s="180">
        <v>0</v>
      </c>
    </row>
    <row r="6493" spans="1:8" x14ac:dyDescent="0.2">
      <c r="A6493" s="180" t="s">
        <v>145</v>
      </c>
      <c r="B6493" s="180" t="s">
        <v>332</v>
      </c>
      <c r="C6493" s="180">
        <v>170000</v>
      </c>
      <c r="D6493" s="180"/>
      <c r="E6493" s="180"/>
      <c r="F6493" s="180"/>
      <c r="G6493" s="180"/>
      <c r="H6493" s="180"/>
    </row>
    <row r="6494" spans="1:8" x14ac:dyDescent="0.2">
      <c r="A6494" s="180" t="s">
        <v>145</v>
      </c>
      <c r="B6494" s="180" t="s">
        <v>407</v>
      </c>
      <c r="C6494" s="180">
        <v>300000</v>
      </c>
      <c r="D6494" s="180"/>
      <c r="E6494" s="180"/>
      <c r="F6494" s="180"/>
      <c r="G6494" s="180"/>
      <c r="H6494" s="180"/>
    </row>
    <row r="6495" spans="1:8" x14ac:dyDescent="0.2">
      <c r="A6495" s="180" t="s">
        <v>145</v>
      </c>
      <c r="B6495" s="180" t="s">
        <v>345</v>
      </c>
      <c r="C6495" s="180">
        <v>17618398</v>
      </c>
      <c r="D6495" s="180">
        <v>456200</v>
      </c>
      <c r="E6495" s="180">
        <v>473360</v>
      </c>
      <c r="F6495" s="180">
        <v>0</v>
      </c>
      <c r="G6495" s="180">
        <v>0</v>
      </c>
      <c r="H6495" s="180">
        <v>0</v>
      </c>
    </row>
    <row r="6496" spans="1:8" x14ac:dyDescent="0.2">
      <c r="A6496" s="180" t="s">
        <v>145</v>
      </c>
      <c r="B6496" s="180" t="s">
        <v>346</v>
      </c>
      <c r="C6496" s="180"/>
      <c r="D6496" s="180"/>
      <c r="E6496" s="180"/>
      <c r="F6496" s="180"/>
      <c r="G6496" s="180"/>
      <c r="H6496" s="180"/>
    </row>
    <row r="6497" spans="1:8" x14ac:dyDescent="0.2">
      <c r="A6497" s="180" t="s">
        <v>145</v>
      </c>
      <c r="B6497" s="180" t="s">
        <v>446</v>
      </c>
      <c r="C6497" s="180"/>
      <c r="D6497" s="180"/>
      <c r="E6497" s="180"/>
      <c r="F6497" s="180"/>
      <c r="G6497" s="180"/>
      <c r="H6497" s="180"/>
    </row>
    <row r="6498" spans="1:8" x14ac:dyDescent="0.2">
      <c r="A6498" s="180" t="s">
        <v>145</v>
      </c>
      <c r="B6498" s="180" t="s">
        <v>347</v>
      </c>
      <c r="C6498" s="180"/>
      <c r="D6498" s="180"/>
      <c r="E6498" s="180"/>
      <c r="F6498" s="180"/>
      <c r="G6498" s="180"/>
      <c r="H6498" s="180"/>
    </row>
    <row r="6499" spans="1:8" x14ac:dyDescent="0.2">
      <c r="A6499" s="180" t="s">
        <v>145</v>
      </c>
      <c r="B6499" s="180" t="s">
        <v>348</v>
      </c>
      <c r="C6499" s="180">
        <v>17618398</v>
      </c>
      <c r="D6499" s="180">
        <v>456200</v>
      </c>
      <c r="E6499" s="180">
        <v>473360</v>
      </c>
      <c r="F6499" s="180">
        <v>0</v>
      </c>
      <c r="G6499" s="180">
        <v>0</v>
      </c>
      <c r="H6499" s="180">
        <v>0</v>
      </c>
    </row>
    <row r="6500" spans="1:8" x14ac:dyDescent="0.2">
      <c r="A6500" s="180" t="s">
        <v>145</v>
      </c>
      <c r="B6500" s="180" t="s">
        <v>349</v>
      </c>
      <c r="C6500" s="180">
        <v>2526480.5299999975</v>
      </c>
      <c r="D6500" s="180">
        <v>180661.19999999995</v>
      </c>
      <c r="E6500" s="180">
        <v>392163.19000000018</v>
      </c>
      <c r="F6500" s="180">
        <v>0</v>
      </c>
      <c r="G6500" s="180">
        <v>0</v>
      </c>
      <c r="H6500" s="180">
        <v>0</v>
      </c>
    </row>
    <row r="6501" spans="1:8" x14ac:dyDescent="0.2">
      <c r="A6501" s="180" t="s">
        <v>145</v>
      </c>
      <c r="B6501" s="180" t="s">
        <v>350</v>
      </c>
      <c r="C6501" s="180">
        <v>20144878.529999997</v>
      </c>
      <c r="D6501" s="180">
        <v>636861.19999999995</v>
      </c>
      <c r="E6501" s="180">
        <v>865523.19000000018</v>
      </c>
      <c r="F6501" s="180">
        <v>0</v>
      </c>
      <c r="G6501" s="180">
        <v>0</v>
      </c>
      <c r="H6501" s="180">
        <v>0</v>
      </c>
    </row>
    <row r="6502" spans="1:8" x14ac:dyDescent="0.2">
      <c r="A6502" s="180" t="s">
        <v>145</v>
      </c>
      <c r="B6502" s="180" t="s">
        <v>376</v>
      </c>
      <c r="C6502" s="180"/>
      <c r="D6502" s="180"/>
      <c r="E6502" s="180"/>
      <c r="F6502" s="180"/>
      <c r="G6502" s="180"/>
      <c r="H6502" s="180"/>
    </row>
    <row r="6503" spans="1:8" x14ac:dyDescent="0.2">
      <c r="A6503" s="180" t="s">
        <v>145</v>
      </c>
      <c r="B6503" s="180" t="s">
        <v>377</v>
      </c>
      <c r="C6503" s="180">
        <v>11800000</v>
      </c>
      <c r="D6503" s="180">
        <v>460000</v>
      </c>
      <c r="E6503" s="180">
        <v>255000</v>
      </c>
      <c r="F6503" s="180"/>
      <c r="G6503" s="180"/>
      <c r="H6503" s="180"/>
    </row>
    <row r="6504" spans="1:8" x14ac:dyDescent="0.2">
      <c r="A6504" s="180" t="s">
        <v>145</v>
      </c>
      <c r="B6504" s="180" t="s">
        <v>352</v>
      </c>
      <c r="C6504" s="180">
        <v>664000</v>
      </c>
      <c r="D6504" s="180"/>
      <c r="E6504" s="180"/>
      <c r="F6504" s="180"/>
      <c r="G6504" s="180"/>
      <c r="H6504" s="180"/>
    </row>
    <row r="6505" spans="1:8" x14ac:dyDescent="0.2">
      <c r="A6505" s="180" t="s">
        <v>145</v>
      </c>
      <c r="B6505" s="180" t="s">
        <v>353</v>
      </c>
      <c r="C6505" s="180">
        <v>850000</v>
      </c>
      <c r="D6505" s="180"/>
      <c r="E6505" s="180">
        <v>2550</v>
      </c>
      <c r="F6505" s="180"/>
      <c r="G6505" s="180"/>
      <c r="H6505" s="180"/>
    </row>
    <row r="6506" spans="1:8" x14ac:dyDescent="0.2">
      <c r="A6506" s="180" t="s">
        <v>145</v>
      </c>
      <c r="B6506" s="180" t="s">
        <v>354</v>
      </c>
      <c r="C6506" s="180">
        <v>425000</v>
      </c>
      <c r="D6506" s="180"/>
      <c r="E6506" s="180">
        <v>15500</v>
      </c>
      <c r="F6506" s="180"/>
      <c r="G6506" s="180"/>
      <c r="H6506" s="180"/>
    </row>
    <row r="6507" spans="1:8" x14ac:dyDescent="0.2">
      <c r="A6507" s="180" t="s">
        <v>145</v>
      </c>
      <c r="B6507" s="180" t="s">
        <v>408</v>
      </c>
      <c r="C6507" s="180">
        <v>836500</v>
      </c>
      <c r="D6507" s="180"/>
      <c r="E6507" s="180"/>
      <c r="F6507" s="180"/>
      <c r="G6507" s="180"/>
      <c r="H6507" s="180"/>
    </row>
    <row r="6508" spans="1:8" x14ac:dyDescent="0.2">
      <c r="A6508" s="180" t="s">
        <v>145</v>
      </c>
      <c r="B6508" s="180" t="s">
        <v>423</v>
      </c>
      <c r="C6508" s="180">
        <v>549000</v>
      </c>
      <c r="D6508" s="180"/>
      <c r="E6508" s="180">
        <v>125000</v>
      </c>
      <c r="F6508" s="180"/>
      <c r="G6508" s="180"/>
      <c r="H6508" s="180"/>
    </row>
    <row r="6509" spans="1:8" x14ac:dyDescent="0.2">
      <c r="A6509" s="180" t="s">
        <v>145</v>
      </c>
      <c r="B6509" s="180" t="s">
        <v>355</v>
      </c>
      <c r="C6509" s="180">
        <v>1326000</v>
      </c>
      <c r="D6509" s="180"/>
      <c r="E6509" s="180">
        <v>127500</v>
      </c>
      <c r="F6509" s="180"/>
      <c r="G6509" s="180"/>
      <c r="H6509" s="180"/>
    </row>
    <row r="6510" spans="1:8" x14ac:dyDescent="0.2">
      <c r="A6510" s="180" t="s">
        <v>145</v>
      </c>
      <c r="B6510" s="180" t="s">
        <v>356</v>
      </c>
      <c r="C6510" s="180">
        <v>790500</v>
      </c>
      <c r="D6510" s="180"/>
      <c r="E6510" s="180">
        <v>32640</v>
      </c>
      <c r="F6510" s="180"/>
      <c r="G6510" s="180"/>
      <c r="H6510" s="180"/>
    </row>
    <row r="6511" spans="1:8" x14ac:dyDescent="0.2">
      <c r="A6511" s="180" t="s">
        <v>145</v>
      </c>
      <c r="B6511" s="180" t="s">
        <v>409</v>
      </c>
      <c r="C6511" s="180"/>
      <c r="D6511" s="180"/>
      <c r="E6511" s="180"/>
      <c r="F6511" s="180"/>
      <c r="G6511" s="180"/>
      <c r="H6511" s="180"/>
    </row>
    <row r="6512" spans="1:8" x14ac:dyDescent="0.2">
      <c r="A6512" s="180" t="s">
        <v>145</v>
      </c>
      <c r="B6512" s="180" t="s">
        <v>378</v>
      </c>
      <c r="C6512" s="180">
        <v>0</v>
      </c>
      <c r="D6512" s="180"/>
      <c r="E6512" s="180"/>
      <c r="F6512" s="180"/>
      <c r="G6512" s="180"/>
      <c r="H6512" s="180"/>
    </row>
    <row r="6513" spans="1:8" x14ac:dyDescent="0.2">
      <c r="A6513" s="180" t="s">
        <v>145</v>
      </c>
      <c r="B6513" s="180" t="s">
        <v>360</v>
      </c>
      <c r="C6513" s="180"/>
      <c r="D6513" s="180"/>
      <c r="E6513" s="180"/>
      <c r="F6513" s="180"/>
      <c r="G6513" s="180"/>
      <c r="H6513" s="180"/>
    </row>
    <row r="6514" spans="1:8" x14ac:dyDescent="0.2">
      <c r="A6514" s="180" t="s">
        <v>145</v>
      </c>
      <c r="B6514" s="180" t="s">
        <v>379</v>
      </c>
      <c r="C6514" s="180"/>
      <c r="D6514" s="180"/>
      <c r="E6514" s="180"/>
      <c r="F6514" s="180"/>
      <c r="G6514" s="180"/>
      <c r="H6514" s="180"/>
    </row>
    <row r="6515" spans="1:8" x14ac:dyDescent="0.2">
      <c r="A6515" s="180" t="s">
        <v>145</v>
      </c>
      <c r="B6515" s="180" t="s">
        <v>362</v>
      </c>
      <c r="C6515" s="180">
        <v>731379</v>
      </c>
      <c r="D6515" s="180"/>
      <c r="E6515" s="180"/>
      <c r="F6515" s="180"/>
      <c r="G6515" s="180"/>
      <c r="H6515" s="180"/>
    </row>
    <row r="6516" spans="1:8" x14ac:dyDescent="0.2">
      <c r="A6516" s="180" t="s">
        <v>145</v>
      </c>
      <c r="B6516" s="180" t="s">
        <v>365</v>
      </c>
      <c r="C6516" s="180">
        <v>17972379</v>
      </c>
      <c r="D6516" s="180">
        <v>460000</v>
      </c>
      <c r="E6516" s="180">
        <v>558190</v>
      </c>
      <c r="F6516" s="180">
        <v>0</v>
      </c>
      <c r="G6516" s="180">
        <v>0</v>
      </c>
      <c r="H6516" s="180">
        <v>0</v>
      </c>
    </row>
    <row r="6517" spans="1:8" x14ac:dyDescent="0.2">
      <c r="A6517" s="180" t="s">
        <v>145</v>
      </c>
      <c r="B6517" s="180" t="s">
        <v>447</v>
      </c>
      <c r="C6517" s="180"/>
      <c r="D6517" s="180"/>
      <c r="E6517" s="180"/>
      <c r="F6517" s="180"/>
      <c r="G6517" s="180"/>
      <c r="H6517" s="180"/>
    </row>
    <row r="6518" spans="1:8" x14ac:dyDescent="0.2">
      <c r="A6518" s="180" t="s">
        <v>145</v>
      </c>
      <c r="B6518" s="180" t="s">
        <v>366</v>
      </c>
      <c r="C6518" s="180">
        <v>17972379</v>
      </c>
      <c r="D6518" s="180">
        <v>460000</v>
      </c>
      <c r="E6518" s="180">
        <v>558190</v>
      </c>
      <c r="F6518" s="180">
        <v>0</v>
      </c>
      <c r="G6518" s="180">
        <v>0</v>
      </c>
      <c r="H6518" s="180">
        <v>0</v>
      </c>
    </row>
    <row r="6519" spans="1:8" x14ac:dyDescent="0.2">
      <c r="A6519" s="180" t="s">
        <v>145</v>
      </c>
      <c r="B6519" s="180" t="s">
        <v>367</v>
      </c>
      <c r="C6519" s="180">
        <v>2172499.5299999975</v>
      </c>
      <c r="D6519" s="180">
        <v>176861.19999999995</v>
      </c>
      <c r="E6519" s="180">
        <v>307333.19000000018</v>
      </c>
      <c r="F6519" s="180">
        <v>0</v>
      </c>
      <c r="G6519" s="180">
        <v>0</v>
      </c>
      <c r="H6519" s="180">
        <v>0</v>
      </c>
    </row>
    <row r="6520" spans="1:8" x14ac:dyDescent="0.2">
      <c r="A6520" s="180" t="s">
        <v>145</v>
      </c>
      <c r="B6520" s="180" t="s">
        <v>368</v>
      </c>
      <c r="C6520" s="180">
        <v>20144878.529999997</v>
      </c>
      <c r="D6520" s="180">
        <v>636861.19999999995</v>
      </c>
      <c r="E6520" s="180">
        <v>865523.19000000018</v>
      </c>
      <c r="F6520" s="180">
        <v>0</v>
      </c>
      <c r="G6520" s="180">
        <v>0</v>
      </c>
      <c r="H6520" s="180">
        <v>0</v>
      </c>
    </row>
    <row r="6521" spans="1:8" x14ac:dyDescent="0.2">
      <c r="A6521" s="180" t="s">
        <v>146</v>
      </c>
      <c r="B6521" s="180" t="s">
        <v>333</v>
      </c>
      <c r="C6521" s="180">
        <v>9265947</v>
      </c>
      <c r="D6521" s="180"/>
      <c r="E6521" s="180">
        <v>1882125</v>
      </c>
      <c r="F6521" s="180">
        <v>0</v>
      </c>
      <c r="G6521" s="180">
        <v>0</v>
      </c>
      <c r="H6521" s="180">
        <v>0</v>
      </c>
    </row>
    <row r="6522" spans="1:8" x14ac:dyDescent="0.2">
      <c r="A6522" s="180" t="s">
        <v>146</v>
      </c>
      <c r="B6522" s="180" t="s">
        <v>334</v>
      </c>
      <c r="C6522" s="180">
        <v>87775</v>
      </c>
      <c r="D6522" s="180"/>
      <c r="E6522" s="180">
        <v>17875</v>
      </c>
      <c r="F6522" s="180">
        <v>0</v>
      </c>
      <c r="G6522" s="180">
        <v>0</v>
      </c>
      <c r="H6522" s="180">
        <v>0</v>
      </c>
    </row>
    <row r="6523" spans="1:8" x14ac:dyDescent="0.2">
      <c r="A6523" s="180" t="s">
        <v>146</v>
      </c>
      <c r="B6523" s="180" t="s">
        <v>335</v>
      </c>
      <c r="C6523" s="180">
        <v>1132290</v>
      </c>
      <c r="D6523" s="180"/>
      <c r="E6523" s="180"/>
      <c r="F6523" s="180"/>
      <c r="G6523" s="180"/>
      <c r="H6523" s="180"/>
    </row>
    <row r="6524" spans="1:8" x14ac:dyDescent="0.2">
      <c r="A6524" s="180" t="s">
        <v>146</v>
      </c>
      <c r="B6524" s="180" t="s">
        <v>336</v>
      </c>
      <c r="C6524" s="180">
        <v>1800000</v>
      </c>
      <c r="D6524" s="180"/>
      <c r="E6524" s="180"/>
      <c r="F6524" s="180"/>
      <c r="G6524" s="180"/>
      <c r="H6524" s="180"/>
    </row>
    <row r="6525" spans="1:8" x14ac:dyDescent="0.2">
      <c r="A6525" s="180" t="s">
        <v>146</v>
      </c>
      <c r="B6525" s="180" t="s">
        <v>337</v>
      </c>
      <c r="C6525" s="180">
        <v>150000</v>
      </c>
      <c r="D6525" s="180">
        <v>1000</v>
      </c>
      <c r="E6525" s="180">
        <v>1000</v>
      </c>
      <c r="F6525" s="180"/>
      <c r="G6525" s="180"/>
      <c r="H6525" s="180"/>
    </row>
    <row r="6526" spans="1:8" x14ac:dyDescent="0.2">
      <c r="A6526" s="180" t="s">
        <v>146</v>
      </c>
      <c r="B6526" s="180" t="s">
        <v>338</v>
      </c>
      <c r="C6526" s="180"/>
      <c r="D6526" s="180"/>
      <c r="E6526" s="180"/>
      <c r="F6526" s="180"/>
      <c r="G6526" s="180"/>
      <c r="H6526" s="180"/>
    </row>
    <row r="6527" spans="1:8" x14ac:dyDescent="0.2">
      <c r="A6527" s="180" t="s">
        <v>146</v>
      </c>
      <c r="B6527" s="180" t="s">
        <v>339</v>
      </c>
      <c r="C6527" s="180">
        <v>350000</v>
      </c>
      <c r="D6527" s="180">
        <v>900000</v>
      </c>
      <c r="E6527" s="180"/>
      <c r="F6527" s="180"/>
      <c r="G6527" s="180"/>
      <c r="H6527" s="180"/>
    </row>
    <row r="6528" spans="1:8" x14ac:dyDescent="0.2">
      <c r="A6528" s="180" t="s">
        <v>146</v>
      </c>
      <c r="B6528" s="180" t="s">
        <v>340</v>
      </c>
      <c r="C6528" s="180">
        <v>25000</v>
      </c>
      <c r="D6528" s="180">
        <v>75000</v>
      </c>
      <c r="E6528" s="180">
        <v>25000</v>
      </c>
      <c r="F6528" s="180"/>
      <c r="G6528" s="180"/>
      <c r="H6528" s="180"/>
    </row>
    <row r="6529" spans="1:8" x14ac:dyDescent="0.2">
      <c r="A6529" s="180" t="s">
        <v>146</v>
      </c>
      <c r="B6529" s="180" t="s">
        <v>341</v>
      </c>
      <c r="C6529" s="180"/>
      <c r="D6529" s="180"/>
      <c r="E6529" s="180"/>
      <c r="F6529" s="180"/>
      <c r="G6529" s="180"/>
      <c r="H6529" s="180"/>
    </row>
    <row r="6530" spans="1:8" x14ac:dyDescent="0.2">
      <c r="A6530" s="180" t="s">
        <v>146</v>
      </c>
      <c r="B6530" s="180" t="s">
        <v>342</v>
      </c>
      <c r="C6530" s="180">
        <v>24670064</v>
      </c>
      <c r="D6530" s="180"/>
      <c r="E6530" s="180"/>
      <c r="F6530" s="180"/>
      <c r="G6530" s="180"/>
      <c r="H6530" s="180"/>
    </row>
    <row r="6531" spans="1:8" x14ac:dyDescent="0.2">
      <c r="A6531" s="180" t="s">
        <v>146</v>
      </c>
      <c r="B6531" s="180" t="s">
        <v>343</v>
      </c>
      <c r="C6531" s="180">
        <v>139084</v>
      </c>
      <c r="D6531" s="180"/>
      <c r="E6531" s="180"/>
      <c r="F6531" s="180"/>
      <c r="G6531" s="180"/>
      <c r="H6531" s="180"/>
    </row>
    <row r="6532" spans="1:8" x14ac:dyDescent="0.2">
      <c r="A6532" s="180" t="s">
        <v>146</v>
      </c>
      <c r="B6532" s="180" t="s">
        <v>344</v>
      </c>
      <c r="C6532" s="180">
        <v>500000</v>
      </c>
      <c r="D6532" s="180"/>
      <c r="E6532" s="180">
        <v>1000</v>
      </c>
      <c r="F6532" s="180"/>
      <c r="G6532" s="180"/>
      <c r="H6532" s="180"/>
    </row>
    <row r="6533" spans="1:8" x14ac:dyDescent="0.2">
      <c r="A6533" s="180" t="s">
        <v>146</v>
      </c>
      <c r="B6533" s="180" t="s">
        <v>475</v>
      </c>
      <c r="C6533" s="180">
        <v>169935</v>
      </c>
      <c r="D6533" s="180"/>
      <c r="E6533" s="180">
        <v>34611</v>
      </c>
      <c r="F6533" s="180">
        <v>0</v>
      </c>
      <c r="G6533" s="180">
        <v>0</v>
      </c>
      <c r="H6533" s="180">
        <v>0</v>
      </c>
    </row>
    <row r="6534" spans="1:8" x14ac:dyDescent="0.2">
      <c r="A6534" s="180" t="s">
        <v>146</v>
      </c>
      <c r="B6534" s="180" t="s">
        <v>332</v>
      </c>
      <c r="C6534" s="180">
        <v>350000</v>
      </c>
      <c r="D6534" s="180"/>
      <c r="E6534" s="180"/>
      <c r="F6534" s="180"/>
      <c r="G6534" s="180"/>
      <c r="H6534" s="180"/>
    </row>
    <row r="6535" spans="1:8" x14ac:dyDescent="0.2">
      <c r="A6535" s="180" t="s">
        <v>146</v>
      </c>
      <c r="B6535" s="180" t="s">
        <v>407</v>
      </c>
      <c r="C6535" s="180">
        <v>750000</v>
      </c>
      <c r="D6535" s="180"/>
      <c r="E6535" s="180"/>
      <c r="F6535" s="180"/>
      <c r="G6535" s="180"/>
      <c r="H6535" s="180"/>
    </row>
    <row r="6536" spans="1:8" x14ac:dyDescent="0.2">
      <c r="A6536" s="180" t="s">
        <v>146</v>
      </c>
      <c r="B6536" s="180" t="s">
        <v>345</v>
      </c>
      <c r="C6536" s="180">
        <v>39390095</v>
      </c>
      <c r="D6536" s="180">
        <v>976000</v>
      </c>
      <c r="E6536" s="180">
        <v>1961611</v>
      </c>
      <c r="F6536" s="180">
        <v>0</v>
      </c>
      <c r="G6536" s="180">
        <v>0</v>
      </c>
      <c r="H6536" s="180">
        <v>0</v>
      </c>
    </row>
    <row r="6537" spans="1:8" x14ac:dyDescent="0.2">
      <c r="A6537" s="180" t="s">
        <v>146</v>
      </c>
      <c r="B6537" s="180" t="s">
        <v>346</v>
      </c>
      <c r="C6537" s="180"/>
      <c r="D6537" s="180"/>
      <c r="E6537" s="180"/>
      <c r="F6537" s="180"/>
      <c r="G6537" s="180"/>
      <c r="H6537" s="180"/>
    </row>
    <row r="6538" spans="1:8" x14ac:dyDescent="0.2">
      <c r="A6538" s="180" t="s">
        <v>146</v>
      </c>
      <c r="B6538" s="180" t="s">
        <v>446</v>
      </c>
      <c r="C6538" s="180"/>
      <c r="D6538" s="180"/>
      <c r="E6538" s="180"/>
      <c r="F6538" s="180"/>
      <c r="G6538" s="180"/>
      <c r="H6538" s="180"/>
    </row>
    <row r="6539" spans="1:8" x14ac:dyDescent="0.2">
      <c r="A6539" s="180" t="s">
        <v>146</v>
      </c>
      <c r="B6539" s="180" t="s">
        <v>347</v>
      </c>
      <c r="C6539" s="180"/>
      <c r="D6539" s="180"/>
      <c r="E6539" s="180"/>
      <c r="F6539" s="180"/>
      <c r="G6539" s="180"/>
      <c r="H6539" s="180"/>
    </row>
    <row r="6540" spans="1:8" x14ac:dyDescent="0.2">
      <c r="A6540" s="180" t="s">
        <v>146</v>
      </c>
      <c r="B6540" s="180" t="s">
        <v>348</v>
      </c>
      <c r="C6540" s="180">
        <v>39390095</v>
      </c>
      <c r="D6540" s="180">
        <v>976000</v>
      </c>
      <c r="E6540" s="180">
        <v>1961611</v>
      </c>
      <c r="F6540" s="180">
        <v>0</v>
      </c>
      <c r="G6540" s="180">
        <v>0</v>
      </c>
      <c r="H6540" s="180">
        <v>0</v>
      </c>
    </row>
    <row r="6541" spans="1:8" x14ac:dyDescent="0.2">
      <c r="A6541" s="180" t="s">
        <v>146</v>
      </c>
      <c r="B6541" s="180" t="s">
        <v>349</v>
      </c>
      <c r="C6541" s="180">
        <v>6020025.9900000021</v>
      </c>
      <c r="D6541" s="180">
        <v>274126.48</v>
      </c>
      <c r="E6541" s="180">
        <v>2381001.83</v>
      </c>
      <c r="F6541" s="180">
        <v>0</v>
      </c>
      <c r="G6541" s="180">
        <v>0</v>
      </c>
      <c r="H6541" s="180">
        <v>0</v>
      </c>
    </row>
    <row r="6542" spans="1:8" x14ac:dyDescent="0.2">
      <c r="A6542" s="180" t="s">
        <v>146</v>
      </c>
      <c r="B6542" s="180" t="s">
        <v>350</v>
      </c>
      <c r="C6542" s="180">
        <v>45410120.990000002</v>
      </c>
      <c r="D6542" s="180">
        <v>1250126.48</v>
      </c>
      <c r="E6542" s="180">
        <v>4342612.83</v>
      </c>
      <c r="F6542" s="180">
        <v>0</v>
      </c>
      <c r="G6542" s="180">
        <v>0</v>
      </c>
      <c r="H6542" s="180">
        <v>0</v>
      </c>
    </row>
    <row r="6543" spans="1:8" x14ac:dyDescent="0.2">
      <c r="A6543" s="180" t="s">
        <v>146</v>
      </c>
      <c r="B6543" s="180" t="s">
        <v>376</v>
      </c>
      <c r="C6543" s="180"/>
      <c r="D6543" s="180"/>
      <c r="E6543" s="180"/>
      <c r="F6543" s="180"/>
      <c r="G6543" s="180"/>
      <c r="H6543" s="180"/>
    </row>
    <row r="6544" spans="1:8" x14ac:dyDescent="0.2">
      <c r="A6544" s="180" t="s">
        <v>146</v>
      </c>
      <c r="B6544" s="180" t="s">
        <v>377</v>
      </c>
      <c r="C6544" s="180">
        <v>26000000</v>
      </c>
      <c r="D6544" s="180">
        <v>900000</v>
      </c>
      <c r="E6544" s="180">
        <v>750000</v>
      </c>
      <c r="F6544" s="180"/>
      <c r="G6544" s="180"/>
      <c r="H6544" s="180"/>
    </row>
    <row r="6545" spans="1:8" x14ac:dyDescent="0.2">
      <c r="A6545" s="180" t="s">
        <v>146</v>
      </c>
      <c r="B6545" s="180" t="s">
        <v>352</v>
      </c>
      <c r="C6545" s="180">
        <v>1200000</v>
      </c>
      <c r="D6545" s="180"/>
      <c r="E6545" s="180"/>
      <c r="F6545" s="180"/>
      <c r="G6545" s="180"/>
      <c r="H6545" s="180"/>
    </row>
    <row r="6546" spans="1:8" x14ac:dyDescent="0.2">
      <c r="A6546" s="180" t="s">
        <v>146</v>
      </c>
      <c r="B6546" s="180" t="s">
        <v>353</v>
      </c>
      <c r="C6546" s="180">
        <v>2800000</v>
      </c>
      <c r="D6546" s="180">
        <v>10000</v>
      </c>
      <c r="E6546" s="180"/>
      <c r="F6546" s="180"/>
      <c r="G6546" s="180"/>
      <c r="H6546" s="180"/>
    </row>
    <row r="6547" spans="1:8" x14ac:dyDescent="0.2">
      <c r="A6547" s="180" t="s">
        <v>146</v>
      </c>
      <c r="B6547" s="180" t="s">
        <v>354</v>
      </c>
      <c r="C6547" s="180">
        <v>700000</v>
      </c>
      <c r="D6547" s="180"/>
      <c r="E6547" s="180"/>
      <c r="F6547" s="180"/>
      <c r="G6547" s="180"/>
      <c r="H6547" s="180"/>
    </row>
    <row r="6548" spans="1:8" x14ac:dyDescent="0.2">
      <c r="A6548" s="180" t="s">
        <v>146</v>
      </c>
      <c r="B6548" s="180" t="s">
        <v>408</v>
      </c>
      <c r="C6548" s="180">
        <v>2250000</v>
      </c>
      <c r="D6548" s="180"/>
      <c r="E6548" s="180"/>
      <c r="F6548" s="180"/>
      <c r="G6548" s="180"/>
      <c r="H6548" s="180"/>
    </row>
    <row r="6549" spans="1:8" x14ac:dyDescent="0.2">
      <c r="A6549" s="180" t="s">
        <v>146</v>
      </c>
      <c r="B6549" s="180" t="s">
        <v>423</v>
      </c>
      <c r="C6549" s="180">
        <v>750000</v>
      </c>
      <c r="D6549" s="180"/>
      <c r="E6549" s="180">
        <v>250000</v>
      </c>
      <c r="F6549" s="180"/>
      <c r="G6549" s="180"/>
      <c r="H6549" s="180"/>
    </row>
    <row r="6550" spans="1:8" x14ac:dyDescent="0.2">
      <c r="A6550" s="180" t="s">
        <v>146</v>
      </c>
      <c r="B6550" s="180" t="s">
        <v>355</v>
      </c>
      <c r="C6550" s="180">
        <v>4250000</v>
      </c>
      <c r="D6550" s="180">
        <v>50000</v>
      </c>
      <c r="E6550" s="180">
        <v>300000</v>
      </c>
      <c r="F6550" s="180"/>
      <c r="G6550" s="180"/>
      <c r="H6550" s="180"/>
    </row>
    <row r="6551" spans="1:8" x14ac:dyDescent="0.2">
      <c r="A6551" s="180" t="s">
        <v>146</v>
      </c>
      <c r="B6551" s="180" t="s">
        <v>356</v>
      </c>
      <c r="C6551" s="180">
        <v>1250000</v>
      </c>
      <c r="D6551" s="180"/>
      <c r="E6551" s="180">
        <v>150000</v>
      </c>
      <c r="F6551" s="180"/>
      <c r="G6551" s="180"/>
      <c r="H6551" s="180"/>
    </row>
    <row r="6552" spans="1:8" x14ac:dyDescent="0.2">
      <c r="A6552" s="180" t="s">
        <v>146</v>
      </c>
      <c r="B6552" s="180" t="s">
        <v>409</v>
      </c>
      <c r="C6552" s="180"/>
      <c r="D6552" s="180"/>
      <c r="E6552" s="180"/>
      <c r="F6552" s="180"/>
      <c r="G6552" s="180"/>
      <c r="H6552" s="180"/>
    </row>
    <row r="6553" spans="1:8" x14ac:dyDescent="0.2">
      <c r="A6553" s="180" t="s">
        <v>146</v>
      </c>
      <c r="B6553" s="180" t="s">
        <v>378</v>
      </c>
      <c r="C6553" s="180"/>
      <c r="D6553" s="180"/>
      <c r="E6553" s="180"/>
      <c r="F6553" s="180"/>
      <c r="G6553" s="180"/>
      <c r="H6553" s="180"/>
    </row>
    <row r="6554" spans="1:8" x14ac:dyDescent="0.2">
      <c r="A6554" s="180" t="s">
        <v>146</v>
      </c>
      <c r="B6554" s="180" t="s">
        <v>360</v>
      </c>
      <c r="C6554" s="180"/>
      <c r="D6554" s="180"/>
      <c r="E6554" s="180"/>
      <c r="F6554" s="180"/>
      <c r="G6554" s="180"/>
      <c r="H6554" s="180"/>
    </row>
    <row r="6555" spans="1:8" x14ac:dyDescent="0.2">
      <c r="A6555" s="180" t="s">
        <v>146</v>
      </c>
      <c r="B6555" s="180" t="s">
        <v>379</v>
      </c>
      <c r="C6555" s="180"/>
      <c r="D6555" s="180"/>
      <c r="E6555" s="180"/>
      <c r="F6555" s="180"/>
      <c r="G6555" s="180"/>
      <c r="H6555" s="180"/>
    </row>
    <row r="6556" spans="1:8" x14ac:dyDescent="0.2">
      <c r="A6556" s="180" t="s">
        <v>146</v>
      </c>
      <c r="B6556" s="180" t="s">
        <v>362</v>
      </c>
      <c r="C6556" s="180">
        <v>1614818</v>
      </c>
      <c r="D6556" s="180"/>
      <c r="E6556" s="180"/>
      <c r="F6556" s="180"/>
      <c r="G6556" s="180"/>
      <c r="H6556" s="180"/>
    </row>
    <row r="6557" spans="1:8" x14ac:dyDescent="0.2">
      <c r="A6557" s="180" t="s">
        <v>146</v>
      </c>
      <c r="B6557" s="180" t="s">
        <v>365</v>
      </c>
      <c r="C6557" s="180">
        <v>40814818</v>
      </c>
      <c r="D6557" s="180">
        <v>960000</v>
      </c>
      <c r="E6557" s="180">
        <v>1450000</v>
      </c>
      <c r="F6557" s="180">
        <v>0</v>
      </c>
      <c r="G6557" s="180">
        <v>0</v>
      </c>
      <c r="H6557" s="180">
        <v>0</v>
      </c>
    </row>
    <row r="6558" spans="1:8" x14ac:dyDescent="0.2">
      <c r="A6558" s="180" t="s">
        <v>146</v>
      </c>
      <c r="B6558" s="180" t="s">
        <v>447</v>
      </c>
      <c r="C6558" s="180"/>
      <c r="D6558" s="180"/>
      <c r="E6558" s="180"/>
      <c r="F6558" s="180"/>
      <c r="G6558" s="180"/>
      <c r="H6558" s="180"/>
    </row>
    <row r="6559" spans="1:8" x14ac:dyDescent="0.2">
      <c r="A6559" s="180" t="s">
        <v>146</v>
      </c>
      <c r="B6559" s="180" t="s">
        <v>366</v>
      </c>
      <c r="C6559" s="180">
        <v>40814818</v>
      </c>
      <c r="D6559" s="180">
        <v>960000</v>
      </c>
      <c r="E6559" s="180">
        <v>1450000</v>
      </c>
      <c r="F6559" s="180">
        <v>0</v>
      </c>
      <c r="G6559" s="180">
        <v>0</v>
      </c>
      <c r="H6559" s="180">
        <v>0</v>
      </c>
    </row>
    <row r="6560" spans="1:8" x14ac:dyDescent="0.2">
      <c r="A6560" s="180" t="s">
        <v>146</v>
      </c>
      <c r="B6560" s="180" t="s">
        <v>367</v>
      </c>
      <c r="C6560" s="180">
        <v>4595302.9900000021</v>
      </c>
      <c r="D6560" s="180">
        <v>290126.48</v>
      </c>
      <c r="E6560" s="180">
        <v>2892612.83</v>
      </c>
      <c r="F6560" s="180">
        <v>0</v>
      </c>
      <c r="G6560" s="180">
        <v>0</v>
      </c>
      <c r="H6560" s="180">
        <v>0</v>
      </c>
    </row>
    <row r="6561" spans="1:8" x14ac:dyDescent="0.2">
      <c r="A6561" s="180" t="s">
        <v>146</v>
      </c>
      <c r="B6561" s="180" t="s">
        <v>368</v>
      </c>
      <c r="C6561" s="180">
        <v>45410120.990000002</v>
      </c>
      <c r="D6561" s="180">
        <v>1250126.48</v>
      </c>
      <c r="E6561" s="180">
        <v>4342612.83</v>
      </c>
      <c r="F6561" s="180">
        <v>0</v>
      </c>
      <c r="G6561" s="180">
        <v>0</v>
      </c>
      <c r="H6561" s="180">
        <v>0</v>
      </c>
    </row>
    <row r="6562" spans="1:8" x14ac:dyDescent="0.2">
      <c r="A6562" s="180" t="s">
        <v>147</v>
      </c>
      <c r="B6562" s="180" t="s">
        <v>333</v>
      </c>
      <c r="C6562" s="180">
        <v>3011749</v>
      </c>
      <c r="D6562" s="180"/>
      <c r="E6562" s="180">
        <v>540646</v>
      </c>
      <c r="F6562" s="180">
        <v>0</v>
      </c>
      <c r="G6562" s="180">
        <v>0</v>
      </c>
      <c r="H6562" s="180">
        <v>0</v>
      </c>
    </row>
    <row r="6563" spans="1:8" x14ac:dyDescent="0.2">
      <c r="A6563" s="180" t="s">
        <v>147</v>
      </c>
      <c r="B6563" s="180" t="s">
        <v>334</v>
      </c>
      <c r="C6563" s="180">
        <v>92490</v>
      </c>
      <c r="D6563" s="180"/>
      <c r="E6563" s="180">
        <v>16604</v>
      </c>
      <c r="F6563" s="180">
        <v>0</v>
      </c>
      <c r="G6563" s="180">
        <v>0</v>
      </c>
      <c r="H6563" s="180">
        <v>0</v>
      </c>
    </row>
    <row r="6564" spans="1:8" x14ac:dyDescent="0.2">
      <c r="A6564" s="180" t="s">
        <v>147</v>
      </c>
      <c r="B6564" s="180" t="s">
        <v>335</v>
      </c>
      <c r="C6564" s="180">
        <v>0</v>
      </c>
      <c r="D6564" s="180"/>
      <c r="E6564" s="180"/>
      <c r="F6564" s="180"/>
      <c r="G6564" s="180"/>
      <c r="H6564" s="180"/>
    </row>
    <row r="6565" spans="1:8" x14ac:dyDescent="0.2">
      <c r="A6565" s="180" t="s">
        <v>147</v>
      </c>
      <c r="B6565" s="180" t="s">
        <v>336</v>
      </c>
      <c r="C6565" s="180">
        <v>480014</v>
      </c>
      <c r="D6565" s="180">
        <v>0</v>
      </c>
      <c r="E6565" s="180"/>
      <c r="F6565" s="180"/>
      <c r="G6565" s="180"/>
      <c r="H6565" s="180"/>
    </row>
    <row r="6566" spans="1:8" x14ac:dyDescent="0.2">
      <c r="A6566" s="180" t="s">
        <v>147</v>
      </c>
      <c r="B6566" s="180" t="s">
        <v>337</v>
      </c>
      <c r="C6566" s="180">
        <v>7786</v>
      </c>
      <c r="D6566" s="180">
        <v>777</v>
      </c>
      <c r="E6566" s="180">
        <v>0</v>
      </c>
      <c r="F6566" s="180">
        <v>0</v>
      </c>
      <c r="G6566" s="180">
        <v>0</v>
      </c>
      <c r="H6566" s="180">
        <v>0</v>
      </c>
    </row>
    <row r="6567" spans="1:8" x14ac:dyDescent="0.2">
      <c r="A6567" s="180" t="s">
        <v>147</v>
      </c>
      <c r="B6567" s="180" t="s">
        <v>338</v>
      </c>
      <c r="C6567" s="180"/>
      <c r="D6567" s="180"/>
      <c r="E6567" s="180"/>
      <c r="F6567" s="180"/>
      <c r="G6567" s="180"/>
      <c r="H6567" s="180"/>
    </row>
    <row r="6568" spans="1:8" x14ac:dyDescent="0.2">
      <c r="A6568" s="180" t="s">
        <v>147</v>
      </c>
      <c r="B6568" s="180" t="s">
        <v>339</v>
      </c>
      <c r="C6568" s="180">
        <v>0</v>
      </c>
      <c r="D6568" s="180">
        <v>235144</v>
      </c>
      <c r="E6568" s="180"/>
      <c r="F6568" s="180"/>
      <c r="G6568" s="180"/>
      <c r="H6568" s="180"/>
    </row>
    <row r="6569" spans="1:8" x14ac:dyDescent="0.2">
      <c r="A6569" s="180" t="s">
        <v>147</v>
      </c>
      <c r="B6569" s="180" t="s">
        <v>340</v>
      </c>
      <c r="C6569" s="180">
        <v>201342</v>
      </c>
      <c r="D6569" s="180">
        <v>1548</v>
      </c>
      <c r="E6569" s="180">
        <v>25075</v>
      </c>
      <c r="F6569" s="180">
        <v>0</v>
      </c>
      <c r="G6569" s="180">
        <v>0</v>
      </c>
      <c r="H6569" s="180">
        <v>0</v>
      </c>
    </row>
    <row r="6570" spans="1:8" x14ac:dyDescent="0.2">
      <c r="A6570" s="180" t="s">
        <v>147</v>
      </c>
      <c r="B6570" s="180" t="s">
        <v>341</v>
      </c>
      <c r="C6570" s="180">
        <v>0</v>
      </c>
      <c r="D6570" s="180">
        <v>0</v>
      </c>
      <c r="E6570" s="180">
        <v>0</v>
      </c>
      <c r="F6570" s="180">
        <v>0</v>
      </c>
      <c r="G6570" s="180">
        <v>0</v>
      </c>
      <c r="H6570" s="180">
        <v>0</v>
      </c>
    </row>
    <row r="6571" spans="1:8" x14ac:dyDescent="0.2">
      <c r="A6571" s="180" t="s">
        <v>147</v>
      </c>
      <c r="B6571" s="180" t="s">
        <v>342</v>
      </c>
      <c r="C6571" s="180">
        <v>5985076</v>
      </c>
      <c r="D6571" s="180"/>
      <c r="E6571" s="180"/>
      <c r="F6571" s="180"/>
      <c r="G6571" s="180"/>
      <c r="H6571" s="180"/>
    </row>
    <row r="6572" spans="1:8" x14ac:dyDescent="0.2">
      <c r="A6572" s="180" t="s">
        <v>147</v>
      </c>
      <c r="B6572" s="180" t="s">
        <v>343</v>
      </c>
      <c r="C6572" s="180">
        <v>0</v>
      </c>
      <c r="D6572" s="180"/>
      <c r="E6572" s="180"/>
      <c r="F6572" s="180"/>
      <c r="G6572" s="180"/>
      <c r="H6572" s="180"/>
    </row>
    <row r="6573" spans="1:8" x14ac:dyDescent="0.2">
      <c r="A6573" s="180" t="s">
        <v>147</v>
      </c>
      <c r="B6573" s="180" t="s">
        <v>344</v>
      </c>
      <c r="C6573" s="180">
        <v>162102</v>
      </c>
      <c r="D6573" s="180"/>
      <c r="E6573" s="180">
        <v>130</v>
      </c>
      <c r="F6573" s="180">
        <v>0</v>
      </c>
      <c r="G6573" s="180">
        <v>0</v>
      </c>
      <c r="H6573" s="180">
        <v>0</v>
      </c>
    </row>
    <row r="6574" spans="1:8" x14ac:dyDescent="0.2">
      <c r="A6574" s="180" t="s">
        <v>147</v>
      </c>
      <c r="B6574" s="180" t="s">
        <v>475</v>
      </c>
      <c r="C6574" s="180">
        <v>13863</v>
      </c>
      <c r="D6574" s="180"/>
      <c r="E6574" s="180">
        <v>2488</v>
      </c>
      <c r="F6574" s="180">
        <v>0</v>
      </c>
      <c r="G6574" s="180">
        <v>0</v>
      </c>
      <c r="H6574" s="180">
        <v>0</v>
      </c>
    </row>
    <row r="6575" spans="1:8" x14ac:dyDescent="0.2">
      <c r="A6575" s="180" t="s">
        <v>147</v>
      </c>
      <c r="B6575" s="180" t="s">
        <v>332</v>
      </c>
      <c r="C6575" s="180">
        <v>90515</v>
      </c>
      <c r="D6575" s="180"/>
      <c r="E6575" s="180"/>
      <c r="F6575" s="180"/>
      <c r="G6575" s="180"/>
      <c r="H6575" s="180"/>
    </row>
    <row r="6576" spans="1:8" x14ac:dyDescent="0.2">
      <c r="A6576" s="180" t="s">
        <v>147</v>
      </c>
      <c r="B6576" s="180" t="s">
        <v>407</v>
      </c>
      <c r="C6576" s="180">
        <v>129922</v>
      </c>
      <c r="D6576" s="180"/>
      <c r="E6576" s="180">
        <v>0</v>
      </c>
      <c r="F6576" s="180">
        <v>0</v>
      </c>
      <c r="G6576" s="180">
        <v>0</v>
      </c>
      <c r="H6576" s="180">
        <v>0</v>
      </c>
    </row>
    <row r="6577" spans="1:8" x14ac:dyDescent="0.2">
      <c r="A6577" s="180" t="s">
        <v>147</v>
      </c>
      <c r="B6577" s="180" t="s">
        <v>345</v>
      </c>
      <c r="C6577" s="180">
        <v>10174859</v>
      </c>
      <c r="D6577" s="180">
        <v>237469</v>
      </c>
      <c r="E6577" s="180">
        <v>584943</v>
      </c>
      <c r="F6577" s="180">
        <v>0</v>
      </c>
      <c r="G6577" s="180">
        <v>0</v>
      </c>
      <c r="H6577" s="180">
        <v>0</v>
      </c>
    </row>
    <row r="6578" spans="1:8" x14ac:dyDescent="0.2">
      <c r="A6578" s="180" t="s">
        <v>147</v>
      </c>
      <c r="B6578" s="180" t="s">
        <v>346</v>
      </c>
      <c r="C6578" s="180">
        <v>0</v>
      </c>
      <c r="D6578" s="180"/>
      <c r="E6578" s="180"/>
      <c r="F6578" s="180"/>
      <c r="G6578" s="180"/>
      <c r="H6578" s="180"/>
    </row>
    <row r="6579" spans="1:8" x14ac:dyDescent="0.2">
      <c r="A6579" s="180" t="s">
        <v>147</v>
      </c>
      <c r="B6579" s="180" t="s">
        <v>446</v>
      </c>
      <c r="C6579" s="180">
        <v>0</v>
      </c>
      <c r="D6579" s="180">
        <v>0</v>
      </c>
      <c r="E6579" s="180">
        <v>0</v>
      </c>
      <c r="F6579" s="180">
        <v>0</v>
      </c>
      <c r="G6579" s="180">
        <v>0</v>
      </c>
      <c r="H6579" s="180">
        <v>0</v>
      </c>
    </row>
    <row r="6580" spans="1:8" x14ac:dyDescent="0.2">
      <c r="A6580" s="180" t="s">
        <v>147</v>
      </c>
      <c r="B6580" s="180" t="s">
        <v>347</v>
      </c>
      <c r="C6580" s="180">
        <v>0</v>
      </c>
      <c r="D6580" s="180">
        <v>0</v>
      </c>
      <c r="E6580" s="180"/>
      <c r="F6580" s="180">
        <v>0</v>
      </c>
      <c r="G6580" s="180">
        <v>0</v>
      </c>
      <c r="H6580" s="180">
        <v>0</v>
      </c>
    </row>
    <row r="6581" spans="1:8" x14ac:dyDescent="0.2">
      <c r="A6581" s="180" t="s">
        <v>147</v>
      </c>
      <c r="B6581" s="180" t="s">
        <v>348</v>
      </c>
      <c r="C6581" s="180">
        <v>10174859</v>
      </c>
      <c r="D6581" s="180">
        <v>237469</v>
      </c>
      <c r="E6581" s="180">
        <v>584943</v>
      </c>
      <c r="F6581" s="180">
        <v>0</v>
      </c>
      <c r="G6581" s="180">
        <v>0</v>
      </c>
      <c r="H6581" s="180">
        <v>0</v>
      </c>
    </row>
    <row r="6582" spans="1:8" x14ac:dyDescent="0.2">
      <c r="A6582" s="180" t="s">
        <v>147</v>
      </c>
      <c r="B6582" s="180" t="s">
        <v>349</v>
      </c>
      <c r="C6582" s="180">
        <v>1902890.660000002</v>
      </c>
      <c r="D6582" s="180">
        <v>120920.72999999998</v>
      </c>
      <c r="E6582" s="180">
        <v>127595.0500000001</v>
      </c>
      <c r="F6582" s="180">
        <v>0</v>
      </c>
      <c r="G6582" s="180">
        <v>0</v>
      </c>
      <c r="H6582" s="180">
        <v>0</v>
      </c>
    </row>
    <row r="6583" spans="1:8" x14ac:dyDescent="0.2">
      <c r="A6583" s="180" t="s">
        <v>147</v>
      </c>
      <c r="B6583" s="180" t="s">
        <v>350</v>
      </c>
      <c r="C6583" s="180">
        <v>12077749.660000002</v>
      </c>
      <c r="D6583" s="180">
        <v>358389.73</v>
      </c>
      <c r="E6583" s="180">
        <v>712538.05</v>
      </c>
      <c r="F6583" s="180">
        <v>0</v>
      </c>
      <c r="G6583" s="180">
        <v>0</v>
      </c>
      <c r="H6583" s="180">
        <v>0</v>
      </c>
    </row>
    <row r="6584" spans="1:8" x14ac:dyDescent="0.2">
      <c r="A6584" s="180" t="s">
        <v>147</v>
      </c>
      <c r="B6584" s="180" t="s">
        <v>376</v>
      </c>
      <c r="C6584" s="180"/>
      <c r="D6584" s="180"/>
      <c r="E6584" s="180"/>
      <c r="F6584" s="180"/>
      <c r="G6584" s="180"/>
      <c r="H6584" s="180"/>
    </row>
    <row r="6585" spans="1:8" x14ac:dyDescent="0.2">
      <c r="A6585" s="180" t="s">
        <v>147</v>
      </c>
      <c r="B6585" s="180" t="s">
        <v>377</v>
      </c>
      <c r="C6585" s="180">
        <v>6602276</v>
      </c>
      <c r="D6585" s="180">
        <v>233667</v>
      </c>
      <c r="E6585" s="180">
        <v>132723</v>
      </c>
      <c r="F6585" s="180">
        <v>0</v>
      </c>
      <c r="G6585" s="180">
        <v>0</v>
      </c>
      <c r="H6585" s="180">
        <v>0</v>
      </c>
    </row>
    <row r="6586" spans="1:8" x14ac:dyDescent="0.2">
      <c r="A6586" s="180" t="s">
        <v>147</v>
      </c>
      <c r="B6586" s="180" t="s">
        <v>352</v>
      </c>
      <c r="C6586" s="180">
        <v>295590</v>
      </c>
      <c r="D6586" s="180">
        <v>0</v>
      </c>
      <c r="E6586" s="180">
        <v>0</v>
      </c>
      <c r="F6586" s="180">
        <v>0</v>
      </c>
      <c r="G6586" s="180">
        <v>0</v>
      </c>
      <c r="H6586" s="180">
        <v>0</v>
      </c>
    </row>
    <row r="6587" spans="1:8" x14ac:dyDescent="0.2">
      <c r="A6587" s="180" t="s">
        <v>147</v>
      </c>
      <c r="B6587" s="180" t="s">
        <v>353</v>
      </c>
      <c r="C6587" s="180">
        <v>597604</v>
      </c>
      <c r="D6587" s="180">
        <v>0</v>
      </c>
      <c r="E6587" s="180">
        <v>0</v>
      </c>
      <c r="F6587" s="180">
        <v>0</v>
      </c>
      <c r="G6587" s="180">
        <v>0</v>
      </c>
      <c r="H6587" s="180">
        <v>0</v>
      </c>
    </row>
    <row r="6588" spans="1:8" x14ac:dyDescent="0.2">
      <c r="A6588" s="180" t="s">
        <v>147</v>
      </c>
      <c r="B6588" s="180" t="s">
        <v>354</v>
      </c>
      <c r="C6588" s="180">
        <v>443836</v>
      </c>
      <c r="D6588" s="180">
        <v>0</v>
      </c>
      <c r="E6588" s="180">
        <v>161018</v>
      </c>
      <c r="F6588" s="180">
        <v>0</v>
      </c>
      <c r="G6588" s="180">
        <v>0</v>
      </c>
      <c r="H6588" s="180">
        <v>0</v>
      </c>
    </row>
    <row r="6589" spans="1:8" x14ac:dyDescent="0.2">
      <c r="A6589" s="180" t="s">
        <v>147</v>
      </c>
      <c r="B6589" s="180" t="s">
        <v>408</v>
      </c>
      <c r="C6589" s="180">
        <v>478614</v>
      </c>
      <c r="D6589" s="180">
        <v>0</v>
      </c>
      <c r="E6589" s="180">
        <v>0</v>
      </c>
      <c r="F6589" s="180">
        <v>0</v>
      </c>
      <c r="G6589" s="180">
        <v>0</v>
      </c>
      <c r="H6589" s="180">
        <v>0</v>
      </c>
    </row>
    <row r="6590" spans="1:8" x14ac:dyDescent="0.2">
      <c r="A6590" s="180" t="s">
        <v>147</v>
      </c>
      <c r="B6590" s="180" t="s">
        <v>423</v>
      </c>
      <c r="C6590" s="180">
        <v>186412</v>
      </c>
      <c r="D6590" s="180">
        <v>0</v>
      </c>
      <c r="E6590" s="180">
        <v>0</v>
      </c>
      <c r="F6590" s="180">
        <v>0</v>
      </c>
      <c r="G6590" s="180">
        <v>0</v>
      </c>
      <c r="H6590" s="180">
        <v>0</v>
      </c>
    </row>
    <row r="6591" spans="1:8" x14ac:dyDescent="0.2">
      <c r="A6591" s="180" t="s">
        <v>147</v>
      </c>
      <c r="B6591" s="180" t="s">
        <v>355</v>
      </c>
      <c r="C6591" s="180">
        <v>716155</v>
      </c>
      <c r="D6591" s="180">
        <v>0</v>
      </c>
      <c r="E6591" s="180">
        <v>0</v>
      </c>
      <c r="F6591" s="180">
        <v>0</v>
      </c>
      <c r="G6591" s="180">
        <v>0</v>
      </c>
      <c r="H6591" s="180">
        <v>0</v>
      </c>
    </row>
    <row r="6592" spans="1:8" x14ac:dyDescent="0.2">
      <c r="A6592" s="180" t="s">
        <v>147</v>
      </c>
      <c r="B6592" s="180" t="s">
        <v>356</v>
      </c>
      <c r="C6592" s="180">
        <v>600216</v>
      </c>
      <c r="D6592" s="180">
        <v>0</v>
      </c>
      <c r="E6592" s="180">
        <v>0</v>
      </c>
      <c r="F6592" s="180">
        <v>0</v>
      </c>
      <c r="G6592" s="180"/>
      <c r="H6592" s="180">
        <v>0</v>
      </c>
    </row>
    <row r="6593" spans="1:8" x14ac:dyDescent="0.2">
      <c r="A6593" s="180" t="s">
        <v>147</v>
      </c>
      <c r="B6593" s="180" t="s">
        <v>409</v>
      </c>
      <c r="C6593" s="180"/>
      <c r="D6593" s="180"/>
      <c r="E6593" s="180"/>
      <c r="F6593" s="180"/>
      <c r="G6593" s="180"/>
      <c r="H6593" s="180">
        <v>0</v>
      </c>
    </row>
    <row r="6594" spans="1:8" x14ac:dyDescent="0.2">
      <c r="A6594" s="180" t="s">
        <v>147</v>
      </c>
      <c r="B6594" s="180" t="s">
        <v>378</v>
      </c>
      <c r="C6594" s="180">
        <v>0</v>
      </c>
      <c r="D6594" s="180"/>
      <c r="E6594" s="180">
        <v>0</v>
      </c>
      <c r="F6594" s="180">
        <v>0</v>
      </c>
      <c r="G6594" s="180">
        <v>0</v>
      </c>
      <c r="H6594" s="180">
        <v>0</v>
      </c>
    </row>
    <row r="6595" spans="1:8" x14ac:dyDescent="0.2">
      <c r="A6595" s="180" t="s">
        <v>147</v>
      </c>
      <c r="B6595" s="180" t="s">
        <v>360</v>
      </c>
      <c r="C6595" s="180"/>
      <c r="D6595" s="180"/>
      <c r="E6595" s="180">
        <v>0</v>
      </c>
      <c r="F6595" s="180">
        <v>0</v>
      </c>
      <c r="G6595" s="180"/>
      <c r="H6595" s="180">
        <v>0</v>
      </c>
    </row>
    <row r="6596" spans="1:8" x14ac:dyDescent="0.2">
      <c r="A6596" s="180" t="s">
        <v>147</v>
      </c>
      <c r="B6596" s="180" t="s">
        <v>379</v>
      </c>
      <c r="C6596" s="180"/>
      <c r="D6596" s="180"/>
      <c r="E6596" s="180"/>
      <c r="F6596" s="180"/>
      <c r="G6596" s="180"/>
      <c r="H6596" s="180"/>
    </row>
    <row r="6597" spans="1:8" x14ac:dyDescent="0.2">
      <c r="A6597" s="180" t="s">
        <v>147</v>
      </c>
      <c r="B6597" s="180" t="s">
        <v>362</v>
      </c>
      <c r="C6597" s="180">
        <v>374177</v>
      </c>
      <c r="D6597" s="180"/>
      <c r="E6597" s="180"/>
      <c r="F6597" s="180"/>
      <c r="G6597" s="180"/>
      <c r="H6597" s="180"/>
    </row>
    <row r="6598" spans="1:8" x14ac:dyDescent="0.2">
      <c r="A6598" s="180" t="s">
        <v>147</v>
      </c>
      <c r="B6598" s="180" t="s">
        <v>365</v>
      </c>
      <c r="C6598" s="180">
        <v>10294880</v>
      </c>
      <c r="D6598" s="180">
        <v>233667</v>
      </c>
      <c r="E6598" s="180">
        <v>293741</v>
      </c>
      <c r="F6598" s="180">
        <v>0</v>
      </c>
      <c r="G6598" s="180">
        <v>0</v>
      </c>
      <c r="H6598" s="180">
        <v>0</v>
      </c>
    </row>
    <row r="6599" spans="1:8" x14ac:dyDescent="0.2">
      <c r="A6599" s="180" t="s">
        <v>147</v>
      </c>
      <c r="B6599" s="180" t="s">
        <v>447</v>
      </c>
      <c r="C6599" s="180">
        <v>0</v>
      </c>
      <c r="D6599" s="180">
        <v>3039</v>
      </c>
      <c r="E6599" s="180">
        <v>0</v>
      </c>
      <c r="F6599" s="180">
        <v>0</v>
      </c>
      <c r="G6599" s="180">
        <v>0</v>
      </c>
      <c r="H6599" s="180">
        <v>0</v>
      </c>
    </row>
    <row r="6600" spans="1:8" x14ac:dyDescent="0.2">
      <c r="A6600" s="180" t="s">
        <v>147</v>
      </c>
      <c r="B6600" s="180" t="s">
        <v>366</v>
      </c>
      <c r="C6600" s="180">
        <v>10294880</v>
      </c>
      <c r="D6600" s="180">
        <v>236706</v>
      </c>
      <c r="E6600" s="180">
        <v>293741</v>
      </c>
      <c r="F6600" s="180">
        <v>0</v>
      </c>
      <c r="G6600" s="180">
        <v>0</v>
      </c>
      <c r="H6600" s="180">
        <v>0</v>
      </c>
    </row>
    <row r="6601" spans="1:8" x14ac:dyDescent="0.2">
      <c r="A6601" s="180" t="s">
        <v>147</v>
      </c>
      <c r="B6601" s="180" t="s">
        <v>367</v>
      </c>
      <c r="C6601" s="180">
        <v>1782869.660000002</v>
      </c>
      <c r="D6601" s="180">
        <v>121683.72999999998</v>
      </c>
      <c r="E6601" s="180">
        <v>418797.0500000001</v>
      </c>
      <c r="F6601" s="180">
        <v>0</v>
      </c>
      <c r="G6601" s="180">
        <v>0</v>
      </c>
      <c r="H6601" s="180">
        <v>0</v>
      </c>
    </row>
    <row r="6602" spans="1:8" x14ac:dyDescent="0.2">
      <c r="A6602" s="180" t="s">
        <v>147</v>
      </c>
      <c r="B6602" s="180" t="s">
        <v>368</v>
      </c>
      <c r="C6602" s="180">
        <v>12077749.660000002</v>
      </c>
      <c r="D6602" s="180">
        <v>358389.73</v>
      </c>
      <c r="E6602" s="180">
        <v>712538.05</v>
      </c>
      <c r="F6602" s="180">
        <v>0</v>
      </c>
      <c r="G6602" s="180">
        <v>0</v>
      </c>
      <c r="H6602" s="180">
        <v>0</v>
      </c>
    </row>
    <row r="6603" spans="1:8" x14ac:dyDescent="0.2">
      <c r="A6603" s="180" t="s">
        <v>148</v>
      </c>
      <c r="B6603" s="180" t="s">
        <v>333</v>
      </c>
      <c r="C6603" s="180">
        <v>65497082</v>
      </c>
      <c r="D6603" s="180"/>
      <c r="E6603" s="180">
        <v>7916000</v>
      </c>
      <c r="F6603" s="180">
        <v>0</v>
      </c>
      <c r="G6603" s="180">
        <v>0</v>
      </c>
      <c r="H6603" s="180">
        <v>0</v>
      </c>
    </row>
    <row r="6604" spans="1:8" x14ac:dyDescent="0.2">
      <c r="A6604" s="180" t="s">
        <v>148</v>
      </c>
      <c r="B6604" s="180" t="s">
        <v>334</v>
      </c>
      <c r="C6604" s="180">
        <v>694286</v>
      </c>
      <c r="D6604" s="180"/>
      <c r="E6604" s="180">
        <v>84000</v>
      </c>
      <c r="F6604" s="180">
        <v>0</v>
      </c>
      <c r="G6604" s="180">
        <v>0</v>
      </c>
      <c r="H6604" s="180">
        <v>0</v>
      </c>
    </row>
    <row r="6605" spans="1:8" x14ac:dyDescent="0.2">
      <c r="A6605" s="180" t="s">
        <v>148</v>
      </c>
      <c r="B6605" s="180" t="s">
        <v>335</v>
      </c>
      <c r="C6605" s="180">
        <v>7117360</v>
      </c>
      <c r="D6605" s="180"/>
      <c r="E6605" s="180"/>
      <c r="F6605" s="180"/>
      <c r="G6605" s="180"/>
      <c r="H6605" s="180"/>
    </row>
    <row r="6606" spans="1:8" x14ac:dyDescent="0.2">
      <c r="A6606" s="180" t="s">
        <v>148</v>
      </c>
      <c r="B6606" s="180" t="s">
        <v>336</v>
      </c>
      <c r="C6606" s="180">
        <v>1500000</v>
      </c>
      <c r="D6606" s="180"/>
      <c r="E6606" s="180"/>
      <c r="F6606" s="180"/>
      <c r="G6606" s="180"/>
      <c r="H6606" s="180"/>
    </row>
    <row r="6607" spans="1:8" x14ac:dyDescent="0.2">
      <c r="A6607" s="180" t="s">
        <v>148</v>
      </c>
      <c r="B6607" s="180" t="s">
        <v>337</v>
      </c>
      <c r="C6607" s="180">
        <v>350000</v>
      </c>
      <c r="D6607" s="180">
        <v>5000</v>
      </c>
      <c r="E6607" s="180">
        <v>8000</v>
      </c>
      <c r="F6607" s="180"/>
      <c r="G6607" s="180"/>
      <c r="H6607" s="180"/>
    </row>
    <row r="6608" spans="1:8" x14ac:dyDescent="0.2">
      <c r="A6608" s="180" t="s">
        <v>148</v>
      </c>
      <c r="B6608" s="180" t="s">
        <v>338</v>
      </c>
      <c r="C6608" s="180"/>
      <c r="D6608" s="180"/>
      <c r="E6608" s="180"/>
      <c r="F6608" s="180"/>
      <c r="G6608" s="180"/>
      <c r="H6608" s="180"/>
    </row>
    <row r="6609" spans="1:8" x14ac:dyDescent="0.2">
      <c r="A6609" s="180" t="s">
        <v>148</v>
      </c>
      <c r="B6609" s="180" t="s">
        <v>339</v>
      </c>
      <c r="C6609" s="180">
        <v>400000</v>
      </c>
      <c r="D6609" s="180">
        <v>3000000</v>
      </c>
      <c r="E6609" s="180"/>
      <c r="F6609" s="180"/>
      <c r="G6609" s="180"/>
      <c r="H6609" s="180"/>
    </row>
    <row r="6610" spans="1:8" x14ac:dyDescent="0.2">
      <c r="A6610" s="180" t="s">
        <v>148</v>
      </c>
      <c r="B6610" s="180" t="s">
        <v>340</v>
      </c>
      <c r="C6610" s="180">
        <v>1435000</v>
      </c>
      <c r="D6610" s="180"/>
      <c r="E6610" s="180"/>
      <c r="F6610" s="180"/>
      <c r="G6610" s="180"/>
      <c r="H6610" s="180"/>
    </row>
    <row r="6611" spans="1:8" x14ac:dyDescent="0.2">
      <c r="A6611" s="180" t="s">
        <v>148</v>
      </c>
      <c r="B6611" s="180" t="s">
        <v>341</v>
      </c>
      <c r="C6611" s="180"/>
      <c r="D6611" s="180"/>
      <c r="E6611" s="180"/>
      <c r="F6611" s="180"/>
      <c r="G6611" s="180"/>
      <c r="H6611" s="180"/>
    </row>
    <row r="6612" spans="1:8" x14ac:dyDescent="0.2">
      <c r="A6612" s="180" t="s">
        <v>148</v>
      </c>
      <c r="B6612" s="180" t="s">
        <v>342</v>
      </c>
      <c r="C6612" s="180">
        <v>84244190</v>
      </c>
      <c r="D6612" s="180"/>
      <c r="E6612" s="180"/>
      <c r="F6612" s="180"/>
      <c r="G6612" s="180"/>
      <c r="H6612" s="180"/>
    </row>
    <row r="6613" spans="1:8" x14ac:dyDescent="0.2">
      <c r="A6613" s="180" t="s">
        <v>148</v>
      </c>
      <c r="B6613" s="180" t="s">
        <v>343</v>
      </c>
      <c r="C6613" s="180">
        <v>323122</v>
      </c>
      <c r="D6613" s="180"/>
      <c r="E6613" s="180"/>
      <c r="F6613" s="180"/>
      <c r="G6613" s="180"/>
      <c r="H6613" s="180"/>
    </row>
    <row r="6614" spans="1:8" x14ac:dyDescent="0.2">
      <c r="A6614" s="180" t="s">
        <v>148</v>
      </c>
      <c r="B6614" s="180" t="s">
        <v>344</v>
      </c>
      <c r="C6614" s="180">
        <v>612000</v>
      </c>
      <c r="D6614" s="180"/>
      <c r="E6614" s="180"/>
      <c r="F6614" s="180"/>
      <c r="G6614" s="180"/>
      <c r="H6614" s="180"/>
    </row>
    <row r="6615" spans="1:8" x14ac:dyDescent="0.2">
      <c r="A6615" s="180" t="s">
        <v>148</v>
      </c>
      <c r="B6615" s="180" t="s">
        <v>475</v>
      </c>
      <c r="C6615" s="180">
        <v>1728551</v>
      </c>
      <c r="D6615" s="180"/>
      <c r="E6615" s="180">
        <v>209112</v>
      </c>
      <c r="F6615" s="180">
        <v>0</v>
      </c>
      <c r="G6615" s="180">
        <v>0</v>
      </c>
      <c r="H6615" s="180">
        <v>0</v>
      </c>
    </row>
    <row r="6616" spans="1:8" x14ac:dyDescent="0.2">
      <c r="A6616" s="180" t="s">
        <v>148</v>
      </c>
      <c r="B6616" s="180" t="s">
        <v>332</v>
      </c>
      <c r="C6616" s="180">
        <v>2157000</v>
      </c>
      <c r="D6616" s="180"/>
      <c r="E6616" s="180"/>
      <c r="F6616" s="180"/>
      <c r="G6616" s="180"/>
      <c r="H6616" s="180"/>
    </row>
    <row r="6617" spans="1:8" x14ac:dyDescent="0.2">
      <c r="A6617" s="180" t="s">
        <v>148</v>
      </c>
      <c r="B6617" s="180" t="s">
        <v>407</v>
      </c>
      <c r="C6617" s="180">
        <v>4500000</v>
      </c>
      <c r="D6617" s="180"/>
      <c r="E6617" s="180"/>
      <c r="F6617" s="180"/>
      <c r="G6617" s="180"/>
      <c r="H6617" s="180"/>
    </row>
    <row r="6618" spans="1:8" x14ac:dyDescent="0.2">
      <c r="A6618" s="180" t="s">
        <v>148</v>
      </c>
      <c r="B6618" s="180" t="s">
        <v>345</v>
      </c>
      <c r="C6618" s="180">
        <v>170558591</v>
      </c>
      <c r="D6618" s="180">
        <v>3005000</v>
      </c>
      <c r="E6618" s="180">
        <v>8217112</v>
      </c>
      <c r="F6618" s="180">
        <v>0</v>
      </c>
      <c r="G6618" s="180">
        <v>0</v>
      </c>
      <c r="H6618" s="180">
        <v>0</v>
      </c>
    </row>
    <row r="6619" spans="1:8" x14ac:dyDescent="0.2">
      <c r="A6619" s="180" t="s">
        <v>148</v>
      </c>
      <c r="B6619" s="180" t="s">
        <v>346</v>
      </c>
      <c r="C6619" s="180"/>
      <c r="D6619" s="180"/>
      <c r="E6619" s="180"/>
      <c r="F6619" s="180"/>
      <c r="G6619" s="180"/>
      <c r="H6619" s="180"/>
    </row>
    <row r="6620" spans="1:8" x14ac:dyDescent="0.2">
      <c r="A6620" s="180" t="s">
        <v>148</v>
      </c>
      <c r="B6620" s="180" t="s">
        <v>446</v>
      </c>
      <c r="C6620" s="180">
        <v>120000</v>
      </c>
      <c r="D6620" s="180">
        <v>250000</v>
      </c>
      <c r="E6620" s="180"/>
      <c r="F6620" s="180"/>
      <c r="G6620" s="180"/>
      <c r="H6620" s="180"/>
    </row>
    <row r="6621" spans="1:8" x14ac:dyDescent="0.2">
      <c r="A6621" s="180" t="s">
        <v>148</v>
      </c>
      <c r="B6621" s="180" t="s">
        <v>347</v>
      </c>
      <c r="C6621" s="180"/>
      <c r="D6621" s="180"/>
      <c r="E6621" s="180"/>
      <c r="F6621" s="180"/>
      <c r="G6621" s="180"/>
      <c r="H6621" s="180"/>
    </row>
    <row r="6622" spans="1:8" x14ac:dyDescent="0.2">
      <c r="A6622" s="180" t="s">
        <v>148</v>
      </c>
      <c r="B6622" s="180" t="s">
        <v>348</v>
      </c>
      <c r="C6622" s="180">
        <v>170678591</v>
      </c>
      <c r="D6622" s="180">
        <v>3255000</v>
      </c>
      <c r="E6622" s="180">
        <v>8217112</v>
      </c>
      <c r="F6622" s="180">
        <v>0</v>
      </c>
      <c r="G6622" s="180">
        <v>0</v>
      </c>
      <c r="H6622" s="180">
        <v>0</v>
      </c>
    </row>
    <row r="6623" spans="1:8" x14ac:dyDescent="0.2">
      <c r="A6623" s="180" t="s">
        <v>148</v>
      </c>
      <c r="B6623" s="180" t="s">
        <v>349</v>
      </c>
      <c r="C6623" s="180">
        <v>15820327.99000001</v>
      </c>
      <c r="D6623" s="180">
        <v>404130.55999999959</v>
      </c>
      <c r="E6623" s="180">
        <v>3221713.04</v>
      </c>
      <c r="F6623" s="180">
        <v>0</v>
      </c>
      <c r="G6623" s="180">
        <v>0</v>
      </c>
      <c r="H6623" s="180">
        <v>0</v>
      </c>
    </row>
    <row r="6624" spans="1:8" x14ac:dyDescent="0.2">
      <c r="A6624" s="180" t="s">
        <v>148</v>
      </c>
      <c r="B6624" s="180" t="s">
        <v>350</v>
      </c>
      <c r="C6624" s="180">
        <v>186498918.99000001</v>
      </c>
      <c r="D6624" s="180">
        <v>3659130.56</v>
      </c>
      <c r="E6624" s="180">
        <v>11438825.039999999</v>
      </c>
      <c r="F6624" s="180">
        <v>0</v>
      </c>
      <c r="G6624" s="180">
        <v>0</v>
      </c>
      <c r="H6624" s="180">
        <v>0</v>
      </c>
    </row>
    <row r="6625" spans="1:8" x14ac:dyDescent="0.2">
      <c r="A6625" s="180" t="s">
        <v>148</v>
      </c>
      <c r="B6625" s="180" t="s">
        <v>376</v>
      </c>
      <c r="C6625" s="180"/>
      <c r="D6625" s="180"/>
      <c r="E6625" s="180"/>
      <c r="F6625" s="180"/>
      <c r="G6625" s="180"/>
      <c r="H6625" s="180"/>
    </row>
    <row r="6626" spans="1:8" x14ac:dyDescent="0.2">
      <c r="A6626" s="180" t="s">
        <v>148</v>
      </c>
      <c r="B6626" s="180" t="s">
        <v>377</v>
      </c>
      <c r="C6626" s="180">
        <v>112035118</v>
      </c>
      <c r="D6626" s="180">
        <v>3030432</v>
      </c>
      <c r="E6626" s="180">
        <v>5179472</v>
      </c>
      <c r="F6626" s="180"/>
      <c r="G6626" s="180"/>
      <c r="H6626" s="180"/>
    </row>
    <row r="6627" spans="1:8" x14ac:dyDescent="0.2">
      <c r="A6627" s="180" t="s">
        <v>148</v>
      </c>
      <c r="B6627" s="180" t="s">
        <v>352</v>
      </c>
      <c r="C6627" s="180">
        <v>5296944</v>
      </c>
      <c r="D6627" s="180"/>
      <c r="E6627" s="180"/>
      <c r="F6627" s="180"/>
      <c r="G6627" s="180"/>
      <c r="H6627" s="180"/>
    </row>
    <row r="6628" spans="1:8" x14ac:dyDescent="0.2">
      <c r="A6628" s="180" t="s">
        <v>148</v>
      </c>
      <c r="B6628" s="180" t="s">
        <v>353</v>
      </c>
      <c r="C6628" s="180">
        <v>10927730</v>
      </c>
      <c r="D6628" s="180"/>
      <c r="E6628" s="180"/>
      <c r="F6628" s="180"/>
      <c r="G6628" s="180"/>
      <c r="H6628" s="180"/>
    </row>
    <row r="6629" spans="1:8" x14ac:dyDescent="0.2">
      <c r="A6629" s="180" t="s">
        <v>148</v>
      </c>
      <c r="B6629" s="180" t="s">
        <v>354</v>
      </c>
      <c r="C6629" s="180">
        <v>2217181</v>
      </c>
      <c r="D6629" s="180"/>
      <c r="E6629" s="180"/>
      <c r="F6629" s="180"/>
      <c r="G6629" s="180"/>
      <c r="H6629" s="180"/>
    </row>
    <row r="6630" spans="1:8" x14ac:dyDescent="0.2">
      <c r="A6630" s="180" t="s">
        <v>148</v>
      </c>
      <c r="B6630" s="180" t="s">
        <v>408</v>
      </c>
      <c r="C6630" s="180">
        <v>8051089</v>
      </c>
      <c r="D6630" s="180"/>
      <c r="E6630" s="180"/>
      <c r="F6630" s="180"/>
      <c r="G6630" s="180"/>
      <c r="H6630" s="180"/>
    </row>
    <row r="6631" spans="1:8" x14ac:dyDescent="0.2">
      <c r="A6631" s="180" t="s">
        <v>148</v>
      </c>
      <c r="B6631" s="180" t="s">
        <v>423</v>
      </c>
      <c r="C6631" s="180">
        <v>3983460</v>
      </c>
      <c r="D6631" s="180"/>
      <c r="E6631" s="180">
        <v>1004940</v>
      </c>
      <c r="F6631" s="180"/>
      <c r="G6631" s="180"/>
      <c r="H6631" s="180"/>
    </row>
    <row r="6632" spans="1:8" x14ac:dyDescent="0.2">
      <c r="A6632" s="180" t="s">
        <v>148</v>
      </c>
      <c r="B6632" s="180" t="s">
        <v>355</v>
      </c>
      <c r="C6632" s="180">
        <v>14219078</v>
      </c>
      <c r="D6632" s="180">
        <v>1801</v>
      </c>
      <c r="E6632" s="180">
        <v>1700000</v>
      </c>
      <c r="F6632" s="180"/>
      <c r="G6632" s="180"/>
      <c r="H6632" s="180"/>
    </row>
    <row r="6633" spans="1:8" x14ac:dyDescent="0.2">
      <c r="A6633" s="180" t="s">
        <v>148</v>
      </c>
      <c r="B6633" s="180" t="s">
        <v>356</v>
      </c>
      <c r="C6633" s="180">
        <v>3610193</v>
      </c>
      <c r="D6633" s="180">
        <v>226898</v>
      </c>
      <c r="E6633" s="180"/>
      <c r="F6633" s="180"/>
      <c r="G6633" s="180"/>
      <c r="H6633" s="180"/>
    </row>
    <row r="6634" spans="1:8" x14ac:dyDescent="0.2">
      <c r="A6634" s="180" t="s">
        <v>148</v>
      </c>
      <c r="B6634" s="180" t="s">
        <v>409</v>
      </c>
      <c r="C6634" s="180"/>
      <c r="D6634" s="180"/>
      <c r="E6634" s="180"/>
      <c r="F6634" s="180"/>
      <c r="G6634" s="180"/>
      <c r="H6634" s="180"/>
    </row>
    <row r="6635" spans="1:8" x14ac:dyDescent="0.2">
      <c r="A6635" s="180" t="s">
        <v>148</v>
      </c>
      <c r="B6635" s="180" t="s">
        <v>378</v>
      </c>
      <c r="C6635" s="180">
        <v>28538</v>
      </c>
      <c r="D6635" s="180"/>
      <c r="E6635" s="180"/>
      <c r="F6635" s="180"/>
      <c r="G6635" s="180"/>
      <c r="H6635" s="180"/>
    </row>
    <row r="6636" spans="1:8" x14ac:dyDescent="0.2">
      <c r="A6636" s="180" t="s">
        <v>148</v>
      </c>
      <c r="B6636" s="180" t="s">
        <v>360</v>
      </c>
      <c r="C6636" s="180"/>
      <c r="D6636" s="180"/>
      <c r="E6636" s="180"/>
      <c r="F6636" s="180"/>
      <c r="G6636" s="180"/>
      <c r="H6636" s="180"/>
    </row>
    <row r="6637" spans="1:8" x14ac:dyDescent="0.2">
      <c r="A6637" s="180" t="s">
        <v>148</v>
      </c>
      <c r="B6637" s="180" t="s">
        <v>379</v>
      </c>
      <c r="C6637" s="180"/>
      <c r="D6637" s="180"/>
      <c r="E6637" s="180"/>
      <c r="F6637" s="180"/>
      <c r="G6637" s="180"/>
      <c r="H6637" s="180"/>
    </row>
    <row r="6638" spans="1:8" x14ac:dyDescent="0.2">
      <c r="A6638" s="180" t="s">
        <v>148</v>
      </c>
      <c r="B6638" s="180" t="s">
        <v>362</v>
      </c>
      <c r="C6638" s="180">
        <v>6854582</v>
      </c>
      <c r="D6638" s="180"/>
      <c r="E6638" s="180"/>
      <c r="F6638" s="180"/>
      <c r="G6638" s="180"/>
      <c r="H6638" s="180"/>
    </row>
    <row r="6639" spans="1:8" x14ac:dyDescent="0.2">
      <c r="A6639" s="180" t="s">
        <v>148</v>
      </c>
      <c r="B6639" s="180" t="s">
        <v>365</v>
      </c>
      <c r="C6639" s="180">
        <v>167223913</v>
      </c>
      <c r="D6639" s="180">
        <v>3259131</v>
      </c>
      <c r="E6639" s="180">
        <v>7884412</v>
      </c>
      <c r="F6639" s="180">
        <v>0</v>
      </c>
      <c r="G6639" s="180">
        <v>0</v>
      </c>
      <c r="H6639" s="180">
        <v>0</v>
      </c>
    </row>
    <row r="6640" spans="1:8" x14ac:dyDescent="0.2">
      <c r="A6640" s="180" t="s">
        <v>148</v>
      </c>
      <c r="B6640" s="180" t="s">
        <v>447</v>
      </c>
      <c r="C6640" s="180">
        <v>250000</v>
      </c>
      <c r="D6640" s="180"/>
      <c r="E6640" s="180"/>
      <c r="F6640" s="180"/>
      <c r="G6640" s="180"/>
      <c r="H6640" s="180"/>
    </row>
    <row r="6641" spans="1:8" x14ac:dyDescent="0.2">
      <c r="A6641" s="180" t="s">
        <v>148</v>
      </c>
      <c r="B6641" s="180" t="s">
        <v>366</v>
      </c>
      <c r="C6641" s="180">
        <v>167473913</v>
      </c>
      <c r="D6641" s="180">
        <v>3259131</v>
      </c>
      <c r="E6641" s="180">
        <v>7884412</v>
      </c>
      <c r="F6641" s="180">
        <v>0</v>
      </c>
      <c r="G6641" s="180">
        <v>0</v>
      </c>
      <c r="H6641" s="180">
        <v>0</v>
      </c>
    </row>
    <row r="6642" spans="1:8" x14ac:dyDescent="0.2">
      <c r="A6642" s="180" t="s">
        <v>148</v>
      </c>
      <c r="B6642" s="180" t="s">
        <v>367</v>
      </c>
      <c r="C6642" s="180">
        <v>19025005.99000001</v>
      </c>
      <c r="D6642" s="180">
        <v>399999.55999999959</v>
      </c>
      <c r="E6642" s="180">
        <v>3554413.0399999991</v>
      </c>
      <c r="F6642" s="180">
        <v>0</v>
      </c>
      <c r="G6642" s="180">
        <v>0</v>
      </c>
      <c r="H6642" s="180">
        <v>0</v>
      </c>
    </row>
    <row r="6643" spans="1:8" x14ac:dyDescent="0.2">
      <c r="A6643" s="180" t="s">
        <v>148</v>
      </c>
      <c r="B6643" s="180" t="s">
        <v>368</v>
      </c>
      <c r="C6643" s="180">
        <v>186498918.99000001</v>
      </c>
      <c r="D6643" s="180">
        <v>3659130.56</v>
      </c>
      <c r="E6643" s="180">
        <v>11438825.039999999</v>
      </c>
      <c r="F6643" s="180">
        <v>0</v>
      </c>
      <c r="G6643" s="180">
        <v>0</v>
      </c>
      <c r="H6643" s="180">
        <v>0</v>
      </c>
    </row>
    <row r="6644" spans="1:8" x14ac:dyDescent="0.2">
      <c r="A6644" s="180" t="s">
        <v>149</v>
      </c>
      <c r="B6644" s="180" t="s">
        <v>333</v>
      </c>
      <c r="C6644" s="180">
        <v>3638070</v>
      </c>
      <c r="D6644" s="180"/>
      <c r="E6644" s="180">
        <v>99441</v>
      </c>
      <c r="F6644" s="180">
        <v>0</v>
      </c>
      <c r="G6644" s="180">
        <v>0</v>
      </c>
      <c r="H6644" s="180">
        <v>0</v>
      </c>
    </row>
    <row r="6645" spans="1:8" x14ac:dyDescent="0.2">
      <c r="A6645" s="180" t="s">
        <v>149</v>
      </c>
      <c r="B6645" s="180" t="s">
        <v>334</v>
      </c>
      <c r="C6645" s="180">
        <v>225318</v>
      </c>
      <c r="D6645" s="180"/>
      <c r="E6645" s="180">
        <v>6159</v>
      </c>
      <c r="F6645" s="180">
        <v>0</v>
      </c>
      <c r="G6645" s="180">
        <v>0</v>
      </c>
      <c r="H6645" s="180">
        <v>0</v>
      </c>
    </row>
    <row r="6646" spans="1:8" x14ac:dyDescent="0.2">
      <c r="A6646" s="180" t="s">
        <v>149</v>
      </c>
      <c r="B6646" s="180" t="s">
        <v>335</v>
      </c>
      <c r="C6646" s="180">
        <v>462838</v>
      </c>
      <c r="D6646" s="180"/>
      <c r="E6646" s="180"/>
      <c r="F6646" s="180"/>
      <c r="G6646" s="180"/>
      <c r="H6646" s="180"/>
    </row>
    <row r="6647" spans="1:8" x14ac:dyDescent="0.2">
      <c r="A6647" s="180" t="s">
        <v>149</v>
      </c>
      <c r="B6647" s="180" t="s">
        <v>336</v>
      </c>
      <c r="C6647" s="180">
        <v>1465000</v>
      </c>
      <c r="D6647" s="180"/>
      <c r="E6647" s="180"/>
      <c r="F6647" s="180"/>
      <c r="G6647" s="180"/>
      <c r="H6647" s="180"/>
    </row>
    <row r="6648" spans="1:8" x14ac:dyDescent="0.2">
      <c r="A6648" s="180" t="s">
        <v>149</v>
      </c>
      <c r="B6648" s="180" t="s">
        <v>337</v>
      </c>
      <c r="C6648" s="180">
        <v>30000</v>
      </c>
      <c r="D6648" s="180">
        <v>500</v>
      </c>
      <c r="E6648" s="180">
        <v>100</v>
      </c>
      <c r="F6648" s="180"/>
      <c r="G6648" s="180"/>
      <c r="H6648" s="180"/>
    </row>
    <row r="6649" spans="1:8" x14ac:dyDescent="0.2">
      <c r="A6649" s="180" t="s">
        <v>149</v>
      </c>
      <c r="B6649" s="180" t="s">
        <v>338</v>
      </c>
      <c r="C6649" s="180"/>
      <c r="D6649" s="180"/>
      <c r="E6649" s="180"/>
      <c r="F6649" s="180"/>
      <c r="G6649" s="180"/>
      <c r="H6649" s="180"/>
    </row>
    <row r="6650" spans="1:8" x14ac:dyDescent="0.2">
      <c r="A6650" s="180" t="s">
        <v>149</v>
      </c>
      <c r="B6650" s="180" t="s">
        <v>339</v>
      </c>
      <c r="C6650" s="180">
        <v>15000</v>
      </c>
      <c r="D6650" s="180">
        <v>310000</v>
      </c>
      <c r="E6650" s="180"/>
      <c r="F6650" s="180"/>
      <c r="G6650" s="180"/>
      <c r="H6650" s="180"/>
    </row>
    <row r="6651" spans="1:8" x14ac:dyDescent="0.2">
      <c r="A6651" s="180" t="s">
        <v>149</v>
      </c>
      <c r="B6651" s="180" t="s">
        <v>340</v>
      </c>
      <c r="C6651" s="180">
        <v>300000</v>
      </c>
      <c r="D6651" s="180">
        <v>35000</v>
      </c>
      <c r="E6651" s="180">
        <v>13700</v>
      </c>
      <c r="F6651" s="180"/>
      <c r="G6651" s="180"/>
      <c r="H6651" s="180"/>
    </row>
    <row r="6652" spans="1:8" x14ac:dyDescent="0.2">
      <c r="A6652" s="180" t="s">
        <v>149</v>
      </c>
      <c r="B6652" s="180" t="s">
        <v>341</v>
      </c>
      <c r="C6652" s="180"/>
      <c r="D6652" s="180"/>
      <c r="E6652" s="180"/>
      <c r="F6652" s="180"/>
      <c r="G6652" s="180"/>
      <c r="H6652" s="180"/>
    </row>
    <row r="6653" spans="1:8" x14ac:dyDescent="0.2">
      <c r="A6653" s="180" t="s">
        <v>149</v>
      </c>
      <c r="B6653" s="180" t="s">
        <v>342</v>
      </c>
      <c r="C6653" s="180">
        <v>7147459</v>
      </c>
      <c r="D6653" s="180"/>
      <c r="E6653" s="180"/>
      <c r="F6653" s="180"/>
      <c r="G6653" s="180"/>
      <c r="H6653" s="180"/>
    </row>
    <row r="6654" spans="1:8" x14ac:dyDescent="0.2">
      <c r="A6654" s="180" t="s">
        <v>149</v>
      </c>
      <c r="B6654" s="180" t="s">
        <v>343</v>
      </c>
      <c r="C6654" s="180">
        <v>31439</v>
      </c>
      <c r="D6654" s="180"/>
      <c r="E6654" s="180"/>
      <c r="F6654" s="180"/>
      <c r="G6654" s="180"/>
      <c r="H6654" s="180"/>
    </row>
    <row r="6655" spans="1:8" x14ac:dyDescent="0.2">
      <c r="A6655" s="180" t="s">
        <v>149</v>
      </c>
      <c r="B6655" s="180" t="s">
        <v>344</v>
      </c>
      <c r="C6655" s="180">
        <v>100000</v>
      </c>
      <c r="D6655" s="180"/>
      <c r="E6655" s="180">
        <v>300</v>
      </c>
      <c r="F6655" s="180"/>
      <c r="G6655" s="180"/>
      <c r="H6655" s="180"/>
    </row>
    <row r="6656" spans="1:8" x14ac:dyDescent="0.2">
      <c r="A6656" s="180" t="s">
        <v>149</v>
      </c>
      <c r="B6656" s="180" t="s">
        <v>475</v>
      </c>
      <c r="C6656" s="180">
        <v>120993</v>
      </c>
      <c r="D6656" s="180"/>
      <c r="E6656" s="180">
        <v>3306</v>
      </c>
      <c r="F6656" s="180">
        <v>0</v>
      </c>
      <c r="G6656" s="180">
        <v>0</v>
      </c>
      <c r="H6656" s="180">
        <v>0</v>
      </c>
    </row>
    <row r="6657" spans="1:8" x14ac:dyDescent="0.2">
      <c r="A6657" s="180" t="s">
        <v>149</v>
      </c>
      <c r="B6657" s="180" t="s">
        <v>332</v>
      </c>
      <c r="C6657" s="180">
        <v>181000</v>
      </c>
      <c r="D6657" s="180"/>
      <c r="E6657" s="180"/>
      <c r="F6657" s="180"/>
      <c r="G6657" s="180"/>
      <c r="H6657" s="180"/>
    </row>
    <row r="6658" spans="1:8" x14ac:dyDescent="0.2">
      <c r="A6658" s="180" t="s">
        <v>149</v>
      </c>
      <c r="B6658" s="180" t="s">
        <v>407</v>
      </c>
      <c r="C6658" s="180">
        <v>115000</v>
      </c>
      <c r="D6658" s="180"/>
      <c r="E6658" s="180"/>
      <c r="F6658" s="180"/>
      <c r="G6658" s="180"/>
      <c r="H6658" s="180"/>
    </row>
    <row r="6659" spans="1:8" x14ac:dyDescent="0.2">
      <c r="A6659" s="180" t="s">
        <v>149</v>
      </c>
      <c r="B6659" s="180" t="s">
        <v>345</v>
      </c>
      <c r="C6659" s="180">
        <v>13832117</v>
      </c>
      <c r="D6659" s="180">
        <v>345500</v>
      </c>
      <c r="E6659" s="180">
        <v>123006</v>
      </c>
      <c r="F6659" s="180">
        <v>0</v>
      </c>
      <c r="G6659" s="180">
        <v>0</v>
      </c>
      <c r="H6659" s="180">
        <v>0</v>
      </c>
    </row>
    <row r="6660" spans="1:8" x14ac:dyDescent="0.2">
      <c r="A6660" s="180" t="s">
        <v>149</v>
      </c>
      <c r="B6660" s="180" t="s">
        <v>346</v>
      </c>
      <c r="C6660" s="180"/>
      <c r="D6660" s="180"/>
      <c r="E6660" s="180"/>
      <c r="F6660" s="180"/>
      <c r="G6660" s="180"/>
      <c r="H6660" s="180"/>
    </row>
    <row r="6661" spans="1:8" x14ac:dyDescent="0.2">
      <c r="A6661" s="180" t="s">
        <v>149</v>
      </c>
      <c r="B6661" s="180" t="s">
        <v>446</v>
      </c>
      <c r="C6661" s="180"/>
      <c r="D6661" s="180"/>
      <c r="E6661" s="180"/>
      <c r="F6661" s="180"/>
      <c r="G6661" s="180"/>
      <c r="H6661" s="180"/>
    </row>
    <row r="6662" spans="1:8" x14ac:dyDescent="0.2">
      <c r="A6662" s="180" t="s">
        <v>149</v>
      </c>
      <c r="B6662" s="180" t="s">
        <v>347</v>
      </c>
      <c r="C6662" s="180"/>
      <c r="D6662" s="180"/>
      <c r="E6662" s="180"/>
      <c r="F6662" s="180"/>
      <c r="G6662" s="180"/>
      <c r="H6662" s="180"/>
    </row>
    <row r="6663" spans="1:8" x14ac:dyDescent="0.2">
      <c r="A6663" s="180" t="s">
        <v>149</v>
      </c>
      <c r="B6663" s="180" t="s">
        <v>348</v>
      </c>
      <c r="C6663" s="180">
        <v>13832117</v>
      </c>
      <c r="D6663" s="180">
        <v>345500</v>
      </c>
      <c r="E6663" s="180">
        <v>123006</v>
      </c>
      <c r="F6663" s="180">
        <v>0</v>
      </c>
      <c r="G6663" s="180">
        <v>0</v>
      </c>
      <c r="H6663" s="180">
        <v>0</v>
      </c>
    </row>
    <row r="6664" spans="1:8" x14ac:dyDescent="0.2">
      <c r="A6664" s="180" t="s">
        <v>149</v>
      </c>
      <c r="B6664" s="180" t="s">
        <v>349</v>
      </c>
      <c r="C6664" s="180">
        <v>2322502.1099999975</v>
      </c>
      <c r="D6664" s="180">
        <v>217461.89</v>
      </c>
      <c r="E6664" s="180">
        <v>777055.66000000015</v>
      </c>
      <c r="F6664" s="180">
        <v>0</v>
      </c>
      <c r="G6664" s="180">
        <v>0</v>
      </c>
      <c r="H6664" s="180">
        <v>0</v>
      </c>
    </row>
    <row r="6665" spans="1:8" x14ac:dyDescent="0.2">
      <c r="A6665" s="180" t="s">
        <v>149</v>
      </c>
      <c r="B6665" s="180" t="s">
        <v>350</v>
      </c>
      <c r="C6665" s="180">
        <v>16154619.109999998</v>
      </c>
      <c r="D6665" s="180">
        <v>562961.89</v>
      </c>
      <c r="E6665" s="180">
        <v>900061.66000000015</v>
      </c>
      <c r="F6665" s="180">
        <v>0</v>
      </c>
      <c r="G6665" s="180">
        <v>0</v>
      </c>
      <c r="H6665" s="180">
        <v>0</v>
      </c>
    </row>
    <row r="6666" spans="1:8" x14ac:dyDescent="0.2">
      <c r="A6666" s="180" t="s">
        <v>149</v>
      </c>
      <c r="B6666" s="180" t="s">
        <v>376</v>
      </c>
      <c r="C6666" s="180"/>
      <c r="D6666" s="180"/>
      <c r="E6666" s="180"/>
      <c r="F6666" s="180"/>
      <c r="G6666" s="180"/>
      <c r="H6666" s="180"/>
    </row>
    <row r="6667" spans="1:8" x14ac:dyDescent="0.2">
      <c r="A6667" s="180" t="s">
        <v>149</v>
      </c>
      <c r="B6667" s="180" t="s">
        <v>377</v>
      </c>
      <c r="C6667" s="180">
        <v>10300000</v>
      </c>
      <c r="D6667" s="180">
        <v>562962</v>
      </c>
      <c r="E6667" s="180">
        <v>79637</v>
      </c>
      <c r="F6667" s="180"/>
      <c r="G6667" s="180"/>
      <c r="H6667" s="180"/>
    </row>
    <row r="6668" spans="1:8" x14ac:dyDescent="0.2">
      <c r="A6668" s="180" t="s">
        <v>149</v>
      </c>
      <c r="B6668" s="180" t="s">
        <v>352</v>
      </c>
      <c r="C6668" s="180">
        <v>506000</v>
      </c>
      <c r="D6668" s="180"/>
      <c r="E6668" s="180"/>
      <c r="F6668" s="180"/>
      <c r="G6668" s="180"/>
      <c r="H6668" s="180"/>
    </row>
    <row r="6669" spans="1:8" x14ac:dyDescent="0.2">
      <c r="A6669" s="180" t="s">
        <v>149</v>
      </c>
      <c r="B6669" s="180" t="s">
        <v>353</v>
      </c>
      <c r="C6669" s="180">
        <v>664000</v>
      </c>
      <c r="D6669" s="180"/>
      <c r="E6669" s="180"/>
      <c r="F6669" s="180"/>
      <c r="G6669" s="180"/>
      <c r="H6669" s="180"/>
    </row>
    <row r="6670" spans="1:8" x14ac:dyDescent="0.2">
      <c r="A6670" s="180" t="s">
        <v>149</v>
      </c>
      <c r="B6670" s="180" t="s">
        <v>354</v>
      </c>
      <c r="C6670" s="180">
        <v>403000</v>
      </c>
      <c r="D6670" s="180"/>
      <c r="E6670" s="180">
        <v>11858</v>
      </c>
      <c r="F6670" s="180"/>
      <c r="G6670" s="180"/>
      <c r="H6670" s="180"/>
    </row>
    <row r="6671" spans="1:8" x14ac:dyDescent="0.2">
      <c r="A6671" s="180" t="s">
        <v>149</v>
      </c>
      <c r="B6671" s="180" t="s">
        <v>408</v>
      </c>
      <c r="C6671" s="180">
        <v>1031000</v>
      </c>
      <c r="D6671" s="180"/>
      <c r="E6671" s="180"/>
      <c r="F6671" s="180"/>
      <c r="G6671" s="180"/>
      <c r="H6671" s="180"/>
    </row>
    <row r="6672" spans="1:8" x14ac:dyDescent="0.2">
      <c r="A6672" s="180" t="s">
        <v>149</v>
      </c>
      <c r="B6672" s="180" t="s">
        <v>423</v>
      </c>
      <c r="C6672" s="180">
        <v>241000</v>
      </c>
      <c r="D6672" s="180"/>
      <c r="E6672" s="180"/>
      <c r="F6672" s="180"/>
      <c r="G6672" s="180"/>
      <c r="H6672" s="180"/>
    </row>
    <row r="6673" spans="1:8" x14ac:dyDescent="0.2">
      <c r="A6673" s="180" t="s">
        <v>149</v>
      </c>
      <c r="B6673" s="180" t="s">
        <v>355</v>
      </c>
      <c r="C6673" s="180">
        <v>952000</v>
      </c>
      <c r="D6673" s="180"/>
      <c r="E6673" s="180">
        <v>270270</v>
      </c>
      <c r="F6673" s="180"/>
      <c r="G6673" s="180"/>
      <c r="H6673" s="180"/>
    </row>
    <row r="6674" spans="1:8" x14ac:dyDescent="0.2">
      <c r="A6674" s="180" t="s">
        <v>149</v>
      </c>
      <c r="B6674" s="180" t="s">
        <v>356</v>
      </c>
      <c r="C6674" s="180">
        <v>450000</v>
      </c>
      <c r="D6674" s="180"/>
      <c r="E6674" s="180">
        <v>32768</v>
      </c>
      <c r="F6674" s="180"/>
      <c r="G6674" s="180"/>
      <c r="H6674" s="180"/>
    </row>
    <row r="6675" spans="1:8" x14ac:dyDescent="0.2">
      <c r="A6675" s="180" t="s">
        <v>149</v>
      </c>
      <c r="B6675" s="180" t="s">
        <v>409</v>
      </c>
      <c r="C6675" s="180"/>
      <c r="D6675" s="180"/>
      <c r="E6675" s="180"/>
      <c r="F6675" s="180"/>
      <c r="G6675" s="180"/>
      <c r="H6675" s="180"/>
    </row>
    <row r="6676" spans="1:8" x14ac:dyDescent="0.2">
      <c r="A6676" s="180" t="s">
        <v>149</v>
      </c>
      <c r="B6676" s="180" t="s">
        <v>378</v>
      </c>
      <c r="C6676" s="180">
        <v>2200</v>
      </c>
      <c r="D6676" s="180"/>
      <c r="E6676" s="180"/>
      <c r="F6676" s="180"/>
      <c r="G6676" s="180"/>
      <c r="H6676" s="180"/>
    </row>
    <row r="6677" spans="1:8" x14ac:dyDescent="0.2">
      <c r="A6677" s="180" t="s">
        <v>149</v>
      </c>
      <c r="B6677" s="180" t="s">
        <v>360</v>
      </c>
      <c r="C6677" s="180"/>
      <c r="D6677" s="180"/>
      <c r="E6677" s="180"/>
      <c r="F6677" s="180"/>
      <c r="G6677" s="180"/>
      <c r="H6677" s="180"/>
    </row>
    <row r="6678" spans="1:8" x14ac:dyDescent="0.2">
      <c r="A6678" s="180" t="s">
        <v>149</v>
      </c>
      <c r="B6678" s="180" t="s">
        <v>379</v>
      </c>
      <c r="C6678" s="180"/>
      <c r="D6678" s="180"/>
      <c r="E6678" s="180"/>
      <c r="F6678" s="180"/>
      <c r="G6678" s="180"/>
      <c r="H6678" s="180"/>
    </row>
    <row r="6679" spans="1:8" x14ac:dyDescent="0.2">
      <c r="A6679" s="180" t="s">
        <v>149</v>
      </c>
      <c r="B6679" s="180" t="s">
        <v>362</v>
      </c>
      <c r="C6679" s="180">
        <v>529643</v>
      </c>
      <c r="D6679" s="180"/>
      <c r="E6679" s="180"/>
      <c r="F6679" s="180"/>
      <c r="G6679" s="180"/>
      <c r="H6679" s="180"/>
    </row>
    <row r="6680" spans="1:8" x14ac:dyDescent="0.2">
      <c r="A6680" s="180" t="s">
        <v>149</v>
      </c>
      <c r="B6680" s="180" t="s">
        <v>365</v>
      </c>
      <c r="C6680" s="180">
        <v>15078843</v>
      </c>
      <c r="D6680" s="180">
        <v>562962</v>
      </c>
      <c r="E6680" s="180">
        <v>394533</v>
      </c>
      <c r="F6680" s="180">
        <v>0</v>
      </c>
      <c r="G6680" s="180">
        <v>0</v>
      </c>
      <c r="H6680" s="180">
        <v>0</v>
      </c>
    </row>
    <row r="6681" spans="1:8" x14ac:dyDescent="0.2">
      <c r="A6681" s="180" t="s">
        <v>149</v>
      </c>
      <c r="B6681" s="180" t="s">
        <v>447</v>
      </c>
      <c r="C6681" s="180"/>
      <c r="D6681" s="180"/>
      <c r="E6681" s="180"/>
      <c r="F6681" s="180"/>
      <c r="G6681" s="180"/>
      <c r="H6681" s="180"/>
    </row>
    <row r="6682" spans="1:8" x14ac:dyDescent="0.2">
      <c r="A6682" s="180" t="s">
        <v>149</v>
      </c>
      <c r="B6682" s="180" t="s">
        <v>366</v>
      </c>
      <c r="C6682" s="180">
        <v>15078843</v>
      </c>
      <c r="D6682" s="180">
        <v>562962</v>
      </c>
      <c r="E6682" s="180">
        <v>394533</v>
      </c>
      <c r="F6682" s="180">
        <v>0</v>
      </c>
      <c r="G6682" s="180">
        <v>0</v>
      </c>
      <c r="H6682" s="180">
        <v>0</v>
      </c>
    </row>
    <row r="6683" spans="1:8" x14ac:dyDescent="0.2">
      <c r="A6683" s="180" t="s">
        <v>149</v>
      </c>
      <c r="B6683" s="180" t="s">
        <v>367</v>
      </c>
      <c r="C6683" s="180">
        <v>1075776.1099999975</v>
      </c>
      <c r="D6683" s="180">
        <v>-0.10999999998603016</v>
      </c>
      <c r="E6683" s="180">
        <v>505528.66000000015</v>
      </c>
      <c r="F6683" s="180">
        <v>0</v>
      </c>
      <c r="G6683" s="180">
        <v>0</v>
      </c>
      <c r="H6683" s="180">
        <v>0</v>
      </c>
    </row>
    <row r="6684" spans="1:8" x14ac:dyDescent="0.2">
      <c r="A6684" s="180" t="s">
        <v>149</v>
      </c>
      <c r="B6684" s="180" t="s">
        <v>368</v>
      </c>
      <c r="C6684" s="180">
        <v>16154619.109999998</v>
      </c>
      <c r="D6684" s="180">
        <v>562961.89</v>
      </c>
      <c r="E6684" s="180">
        <v>900061.66000000015</v>
      </c>
      <c r="F6684" s="180">
        <v>0</v>
      </c>
      <c r="G6684" s="180">
        <v>0</v>
      </c>
      <c r="H6684" s="180">
        <v>0</v>
      </c>
    </row>
    <row r="6685" spans="1:8" x14ac:dyDescent="0.2">
      <c r="A6685" s="180" t="s">
        <v>150</v>
      </c>
      <c r="B6685" s="180" t="s">
        <v>333</v>
      </c>
      <c r="C6685" s="180">
        <v>1987305</v>
      </c>
      <c r="D6685" s="180"/>
      <c r="E6685" s="180">
        <v>9761</v>
      </c>
      <c r="F6685" s="180">
        <v>0</v>
      </c>
      <c r="G6685" s="180">
        <v>0</v>
      </c>
      <c r="H6685" s="180">
        <v>0</v>
      </c>
    </row>
    <row r="6686" spans="1:8" x14ac:dyDescent="0.2">
      <c r="A6686" s="180" t="s">
        <v>150</v>
      </c>
      <c r="B6686" s="180" t="s">
        <v>334</v>
      </c>
      <c r="C6686" s="180">
        <v>48644</v>
      </c>
      <c r="D6686" s="180"/>
      <c r="E6686" s="180">
        <v>239</v>
      </c>
      <c r="F6686" s="180">
        <v>0</v>
      </c>
      <c r="G6686" s="180">
        <v>0</v>
      </c>
      <c r="H6686" s="180">
        <v>0</v>
      </c>
    </row>
    <row r="6687" spans="1:8" x14ac:dyDescent="0.2">
      <c r="A6687" s="180" t="s">
        <v>150</v>
      </c>
      <c r="B6687" s="180" t="s">
        <v>335</v>
      </c>
      <c r="C6687" s="180">
        <v>229340</v>
      </c>
      <c r="D6687" s="180"/>
      <c r="E6687" s="180"/>
      <c r="F6687" s="180"/>
      <c r="G6687" s="180"/>
      <c r="H6687" s="180"/>
    </row>
    <row r="6688" spans="1:8" x14ac:dyDescent="0.2">
      <c r="A6688" s="180" t="s">
        <v>150</v>
      </c>
      <c r="B6688" s="180" t="s">
        <v>336</v>
      </c>
      <c r="C6688" s="180">
        <v>300000</v>
      </c>
      <c r="D6688" s="180"/>
      <c r="E6688" s="180"/>
      <c r="F6688" s="180"/>
      <c r="G6688" s="180"/>
      <c r="H6688" s="180"/>
    </row>
    <row r="6689" spans="1:8" x14ac:dyDescent="0.2">
      <c r="A6689" s="180" t="s">
        <v>150</v>
      </c>
      <c r="B6689" s="180" t="s">
        <v>337</v>
      </c>
      <c r="C6689" s="180">
        <v>10000</v>
      </c>
      <c r="D6689" s="180">
        <v>50</v>
      </c>
      <c r="E6689" s="180">
        <v>1200</v>
      </c>
      <c r="F6689" s="180"/>
      <c r="G6689" s="180"/>
      <c r="H6689" s="180"/>
    </row>
    <row r="6690" spans="1:8" x14ac:dyDescent="0.2">
      <c r="A6690" s="180" t="s">
        <v>150</v>
      </c>
      <c r="B6690" s="180" t="s">
        <v>338</v>
      </c>
      <c r="C6690" s="180"/>
      <c r="D6690" s="180"/>
      <c r="E6690" s="180"/>
      <c r="F6690" s="180"/>
      <c r="G6690" s="180"/>
      <c r="H6690" s="180"/>
    </row>
    <row r="6691" spans="1:8" x14ac:dyDescent="0.2">
      <c r="A6691" s="180" t="s">
        <v>150</v>
      </c>
      <c r="B6691" s="180" t="s">
        <v>339</v>
      </c>
      <c r="C6691" s="180">
        <v>5000</v>
      </c>
      <c r="D6691" s="180">
        <v>125000</v>
      </c>
      <c r="E6691" s="180"/>
      <c r="F6691" s="180"/>
      <c r="G6691" s="180"/>
      <c r="H6691" s="180"/>
    </row>
    <row r="6692" spans="1:8" x14ac:dyDescent="0.2">
      <c r="A6692" s="180" t="s">
        <v>150</v>
      </c>
      <c r="B6692" s="180" t="s">
        <v>340</v>
      </c>
      <c r="C6692" s="180">
        <v>60000</v>
      </c>
      <c r="D6692" s="180">
        <v>12000</v>
      </c>
      <c r="E6692" s="180"/>
      <c r="F6692" s="180"/>
      <c r="G6692" s="180"/>
      <c r="H6692" s="180"/>
    </row>
    <row r="6693" spans="1:8" x14ac:dyDescent="0.2">
      <c r="A6693" s="180" t="s">
        <v>150</v>
      </c>
      <c r="B6693" s="180" t="s">
        <v>341</v>
      </c>
      <c r="C6693" s="180"/>
      <c r="D6693" s="180"/>
      <c r="E6693" s="180"/>
      <c r="F6693" s="180"/>
      <c r="G6693" s="180"/>
      <c r="H6693" s="180"/>
    </row>
    <row r="6694" spans="1:8" x14ac:dyDescent="0.2">
      <c r="A6694" s="180" t="s">
        <v>150</v>
      </c>
      <c r="B6694" s="180" t="s">
        <v>342</v>
      </c>
      <c r="C6694" s="180">
        <v>3861508</v>
      </c>
      <c r="D6694" s="180"/>
      <c r="E6694" s="180"/>
      <c r="F6694" s="180"/>
      <c r="G6694" s="180"/>
      <c r="H6694" s="180"/>
    </row>
    <row r="6695" spans="1:8" x14ac:dyDescent="0.2">
      <c r="A6695" s="180" t="s">
        <v>150</v>
      </c>
      <c r="B6695" s="180" t="s">
        <v>343</v>
      </c>
      <c r="C6695" s="180">
        <v>18183</v>
      </c>
      <c r="D6695" s="180"/>
      <c r="E6695" s="180"/>
      <c r="F6695" s="180"/>
      <c r="G6695" s="180"/>
      <c r="H6695" s="180"/>
    </row>
    <row r="6696" spans="1:8" x14ac:dyDescent="0.2">
      <c r="A6696" s="180" t="s">
        <v>150</v>
      </c>
      <c r="B6696" s="180" t="s">
        <v>344</v>
      </c>
      <c r="C6696" s="180">
        <v>36000</v>
      </c>
      <c r="D6696" s="180"/>
      <c r="E6696" s="180"/>
      <c r="F6696" s="180"/>
      <c r="G6696" s="180"/>
      <c r="H6696" s="180"/>
    </row>
    <row r="6697" spans="1:8" x14ac:dyDescent="0.2">
      <c r="A6697" s="180" t="s">
        <v>150</v>
      </c>
      <c r="B6697" s="180" t="s">
        <v>475</v>
      </c>
      <c r="C6697" s="180">
        <v>27357</v>
      </c>
      <c r="D6697" s="180"/>
      <c r="E6697" s="180">
        <v>135</v>
      </c>
      <c r="F6697" s="180">
        <v>0</v>
      </c>
      <c r="G6697" s="180">
        <v>0</v>
      </c>
      <c r="H6697" s="180">
        <v>0</v>
      </c>
    </row>
    <row r="6698" spans="1:8" x14ac:dyDescent="0.2">
      <c r="A6698" s="180" t="s">
        <v>150</v>
      </c>
      <c r="B6698" s="180" t="s">
        <v>332</v>
      </c>
      <c r="C6698" s="180">
        <v>110000</v>
      </c>
      <c r="D6698" s="180"/>
      <c r="E6698" s="180"/>
      <c r="F6698" s="180"/>
      <c r="G6698" s="180"/>
      <c r="H6698" s="180"/>
    </row>
    <row r="6699" spans="1:8" x14ac:dyDescent="0.2">
      <c r="A6699" s="180" t="s">
        <v>150</v>
      </c>
      <c r="B6699" s="180" t="s">
        <v>407</v>
      </c>
      <c r="C6699" s="180">
        <v>115000</v>
      </c>
      <c r="D6699" s="180"/>
      <c r="E6699" s="180"/>
      <c r="F6699" s="180"/>
      <c r="G6699" s="180"/>
      <c r="H6699" s="180"/>
    </row>
    <row r="6700" spans="1:8" x14ac:dyDescent="0.2">
      <c r="A6700" s="180" t="s">
        <v>150</v>
      </c>
      <c r="B6700" s="180" t="s">
        <v>345</v>
      </c>
      <c r="C6700" s="180">
        <v>6808337</v>
      </c>
      <c r="D6700" s="180">
        <v>137050</v>
      </c>
      <c r="E6700" s="180">
        <v>11335</v>
      </c>
      <c r="F6700" s="180">
        <v>0</v>
      </c>
      <c r="G6700" s="180">
        <v>0</v>
      </c>
      <c r="H6700" s="180">
        <v>0</v>
      </c>
    </row>
    <row r="6701" spans="1:8" x14ac:dyDescent="0.2">
      <c r="A6701" s="180" t="s">
        <v>150</v>
      </c>
      <c r="B6701" s="180" t="s">
        <v>346</v>
      </c>
      <c r="C6701" s="180"/>
      <c r="D6701" s="180"/>
      <c r="E6701" s="180"/>
      <c r="F6701" s="180"/>
      <c r="G6701" s="180"/>
      <c r="H6701" s="180"/>
    </row>
    <row r="6702" spans="1:8" x14ac:dyDescent="0.2">
      <c r="A6702" s="180" t="s">
        <v>150</v>
      </c>
      <c r="B6702" s="180" t="s">
        <v>446</v>
      </c>
      <c r="C6702" s="180"/>
      <c r="D6702" s="180"/>
      <c r="E6702" s="180"/>
      <c r="F6702" s="180"/>
      <c r="G6702" s="180"/>
      <c r="H6702" s="180"/>
    </row>
    <row r="6703" spans="1:8" x14ac:dyDescent="0.2">
      <c r="A6703" s="180" t="s">
        <v>150</v>
      </c>
      <c r="B6703" s="180" t="s">
        <v>347</v>
      </c>
      <c r="C6703" s="180"/>
      <c r="D6703" s="180"/>
      <c r="E6703" s="180"/>
      <c r="F6703" s="180"/>
      <c r="G6703" s="180"/>
      <c r="H6703" s="180"/>
    </row>
    <row r="6704" spans="1:8" x14ac:dyDescent="0.2">
      <c r="A6704" s="180" t="s">
        <v>150</v>
      </c>
      <c r="B6704" s="180" t="s">
        <v>348</v>
      </c>
      <c r="C6704" s="180">
        <v>6808337</v>
      </c>
      <c r="D6704" s="180">
        <v>137050</v>
      </c>
      <c r="E6704" s="180">
        <v>11335</v>
      </c>
      <c r="F6704" s="180">
        <v>0</v>
      </c>
      <c r="G6704" s="180">
        <v>0</v>
      </c>
      <c r="H6704" s="180">
        <v>0</v>
      </c>
    </row>
    <row r="6705" spans="1:8" x14ac:dyDescent="0.2">
      <c r="A6705" s="180" t="s">
        <v>150</v>
      </c>
      <c r="B6705" s="180" t="s">
        <v>349</v>
      </c>
      <c r="C6705" s="180">
        <v>1666895.4399999997</v>
      </c>
      <c r="D6705" s="180">
        <v>27968.37000000001</v>
      </c>
      <c r="E6705" s="180">
        <v>489310.9499999999</v>
      </c>
      <c r="F6705" s="180">
        <v>0</v>
      </c>
      <c r="G6705" s="180">
        <v>0</v>
      </c>
      <c r="H6705" s="180">
        <v>0</v>
      </c>
    </row>
    <row r="6706" spans="1:8" x14ac:dyDescent="0.2">
      <c r="A6706" s="180" t="s">
        <v>150</v>
      </c>
      <c r="B6706" s="180" t="s">
        <v>350</v>
      </c>
      <c r="C6706" s="180">
        <v>8475232.4399999995</v>
      </c>
      <c r="D6706" s="180">
        <v>165018.37</v>
      </c>
      <c r="E6706" s="180">
        <v>500645.9499999999</v>
      </c>
      <c r="F6706" s="180">
        <v>0</v>
      </c>
      <c r="G6706" s="180">
        <v>0</v>
      </c>
      <c r="H6706" s="180">
        <v>0</v>
      </c>
    </row>
    <row r="6707" spans="1:8" x14ac:dyDescent="0.2">
      <c r="A6707" s="180" t="s">
        <v>150</v>
      </c>
      <c r="B6707" s="180" t="s">
        <v>376</v>
      </c>
      <c r="C6707" s="180"/>
      <c r="D6707" s="180"/>
      <c r="E6707" s="180"/>
      <c r="F6707" s="180"/>
      <c r="G6707" s="180"/>
      <c r="H6707" s="180"/>
    </row>
    <row r="6708" spans="1:8" x14ac:dyDescent="0.2">
      <c r="A6708" s="180" t="s">
        <v>150</v>
      </c>
      <c r="B6708" s="180" t="s">
        <v>377</v>
      </c>
      <c r="C6708" s="180">
        <v>4380000</v>
      </c>
      <c r="D6708" s="180">
        <v>120000</v>
      </c>
      <c r="E6708" s="180">
        <v>68000</v>
      </c>
      <c r="F6708" s="180"/>
      <c r="G6708" s="180"/>
      <c r="H6708" s="180"/>
    </row>
    <row r="6709" spans="1:8" x14ac:dyDescent="0.2">
      <c r="A6709" s="180" t="s">
        <v>150</v>
      </c>
      <c r="B6709" s="180" t="s">
        <v>352</v>
      </c>
      <c r="C6709" s="180">
        <v>100000</v>
      </c>
      <c r="D6709" s="180"/>
      <c r="E6709" s="180">
        <v>100</v>
      </c>
      <c r="F6709" s="180"/>
      <c r="G6709" s="180"/>
      <c r="H6709" s="180"/>
    </row>
    <row r="6710" spans="1:8" x14ac:dyDescent="0.2">
      <c r="A6710" s="180" t="s">
        <v>150</v>
      </c>
      <c r="B6710" s="180" t="s">
        <v>353</v>
      </c>
      <c r="C6710" s="180">
        <v>250000</v>
      </c>
      <c r="D6710" s="180"/>
      <c r="E6710" s="180"/>
      <c r="F6710" s="180"/>
      <c r="G6710" s="180"/>
      <c r="H6710" s="180"/>
    </row>
    <row r="6711" spans="1:8" x14ac:dyDescent="0.2">
      <c r="A6711" s="180" t="s">
        <v>150</v>
      </c>
      <c r="B6711" s="180" t="s">
        <v>354</v>
      </c>
      <c r="C6711" s="180">
        <v>200000</v>
      </c>
      <c r="D6711" s="180"/>
      <c r="E6711" s="180">
        <v>1000</v>
      </c>
      <c r="F6711" s="180"/>
      <c r="G6711" s="180"/>
      <c r="H6711" s="180"/>
    </row>
    <row r="6712" spans="1:8" x14ac:dyDescent="0.2">
      <c r="A6712" s="180" t="s">
        <v>150</v>
      </c>
      <c r="B6712" s="180" t="s">
        <v>408</v>
      </c>
      <c r="C6712" s="180">
        <v>375000</v>
      </c>
      <c r="D6712" s="180"/>
      <c r="E6712" s="180">
        <v>1500</v>
      </c>
      <c r="F6712" s="180"/>
      <c r="G6712" s="180"/>
      <c r="H6712" s="180"/>
    </row>
    <row r="6713" spans="1:8" x14ac:dyDescent="0.2">
      <c r="A6713" s="180" t="s">
        <v>150</v>
      </c>
      <c r="B6713" s="180" t="s">
        <v>423</v>
      </c>
      <c r="C6713" s="180">
        <v>115000</v>
      </c>
      <c r="D6713" s="180">
        <v>250</v>
      </c>
      <c r="E6713" s="180">
        <v>200</v>
      </c>
      <c r="F6713" s="180"/>
      <c r="G6713" s="180"/>
      <c r="H6713" s="180"/>
    </row>
    <row r="6714" spans="1:8" x14ac:dyDescent="0.2">
      <c r="A6714" s="180" t="s">
        <v>150</v>
      </c>
      <c r="B6714" s="180" t="s">
        <v>355</v>
      </c>
      <c r="C6714" s="180">
        <v>450000</v>
      </c>
      <c r="D6714" s="180"/>
      <c r="E6714" s="180">
        <v>40000</v>
      </c>
      <c r="F6714" s="180"/>
      <c r="G6714" s="180"/>
      <c r="H6714" s="180"/>
    </row>
    <row r="6715" spans="1:8" x14ac:dyDescent="0.2">
      <c r="A6715" s="180" t="s">
        <v>150</v>
      </c>
      <c r="B6715" s="180" t="s">
        <v>356</v>
      </c>
      <c r="C6715" s="180">
        <v>190000</v>
      </c>
      <c r="D6715" s="180"/>
      <c r="E6715" s="180">
        <v>10000</v>
      </c>
      <c r="F6715" s="180"/>
      <c r="G6715" s="180"/>
      <c r="H6715" s="180"/>
    </row>
    <row r="6716" spans="1:8" x14ac:dyDescent="0.2">
      <c r="A6716" s="180" t="s">
        <v>150</v>
      </c>
      <c r="B6716" s="180" t="s">
        <v>409</v>
      </c>
      <c r="C6716" s="180"/>
      <c r="D6716" s="180"/>
      <c r="E6716" s="180"/>
      <c r="F6716" s="180"/>
      <c r="G6716" s="180"/>
      <c r="H6716" s="180"/>
    </row>
    <row r="6717" spans="1:8" x14ac:dyDescent="0.2">
      <c r="A6717" s="180" t="s">
        <v>150</v>
      </c>
      <c r="B6717" s="180" t="s">
        <v>378</v>
      </c>
      <c r="C6717" s="180"/>
      <c r="D6717" s="180"/>
      <c r="E6717" s="180">
        <v>5400</v>
      </c>
      <c r="F6717" s="180"/>
      <c r="G6717" s="180"/>
      <c r="H6717" s="180"/>
    </row>
    <row r="6718" spans="1:8" x14ac:dyDescent="0.2">
      <c r="A6718" s="180" t="s">
        <v>150</v>
      </c>
      <c r="B6718" s="180" t="s">
        <v>360</v>
      </c>
      <c r="C6718" s="180"/>
      <c r="D6718" s="180"/>
      <c r="E6718" s="180"/>
      <c r="F6718" s="180"/>
      <c r="G6718" s="180"/>
      <c r="H6718" s="180"/>
    </row>
    <row r="6719" spans="1:8" x14ac:dyDescent="0.2">
      <c r="A6719" s="180" t="s">
        <v>150</v>
      </c>
      <c r="B6719" s="180" t="s">
        <v>379</v>
      </c>
      <c r="C6719" s="180"/>
      <c r="D6719" s="180"/>
      <c r="E6719" s="180"/>
      <c r="F6719" s="180"/>
      <c r="G6719" s="180"/>
      <c r="H6719" s="180"/>
    </row>
    <row r="6720" spans="1:8" x14ac:dyDescent="0.2">
      <c r="A6720" s="180" t="s">
        <v>150</v>
      </c>
      <c r="B6720" s="180" t="s">
        <v>362</v>
      </c>
      <c r="C6720" s="180">
        <v>261728</v>
      </c>
      <c r="D6720" s="180"/>
      <c r="E6720" s="180"/>
      <c r="F6720" s="180"/>
      <c r="G6720" s="180"/>
      <c r="H6720" s="180"/>
    </row>
    <row r="6721" spans="1:8" x14ac:dyDescent="0.2">
      <c r="A6721" s="180" t="s">
        <v>150</v>
      </c>
      <c r="B6721" s="180" t="s">
        <v>365</v>
      </c>
      <c r="C6721" s="180">
        <v>6321728</v>
      </c>
      <c r="D6721" s="180">
        <v>120250</v>
      </c>
      <c r="E6721" s="180">
        <v>126200</v>
      </c>
      <c r="F6721" s="180">
        <v>0</v>
      </c>
      <c r="G6721" s="180">
        <v>0</v>
      </c>
      <c r="H6721" s="180">
        <v>0</v>
      </c>
    </row>
    <row r="6722" spans="1:8" x14ac:dyDescent="0.2">
      <c r="A6722" s="180" t="s">
        <v>150</v>
      </c>
      <c r="B6722" s="180" t="s">
        <v>447</v>
      </c>
      <c r="C6722" s="180"/>
      <c r="D6722" s="180"/>
      <c r="E6722" s="180"/>
      <c r="F6722" s="180"/>
      <c r="G6722" s="180"/>
      <c r="H6722" s="180"/>
    </row>
    <row r="6723" spans="1:8" x14ac:dyDescent="0.2">
      <c r="A6723" s="180" t="s">
        <v>150</v>
      </c>
      <c r="B6723" s="180" t="s">
        <v>366</v>
      </c>
      <c r="C6723" s="180">
        <v>6321728</v>
      </c>
      <c r="D6723" s="180">
        <v>120250</v>
      </c>
      <c r="E6723" s="180">
        <v>126200</v>
      </c>
      <c r="F6723" s="180">
        <v>0</v>
      </c>
      <c r="G6723" s="180">
        <v>0</v>
      </c>
      <c r="H6723" s="180">
        <v>0</v>
      </c>
    </row>
    <row r="6724" spans="1:8" x14ac:dyDescent="0.2">
      <c r="A6724" s="180" t="s">
        <v>150</v>
      </c>
      <c r="B6724" s="180" t="s">
        <v>367</v>
      </c>
      <c r="C6724" s="180">
        <v>2153504.4399999995</v>
      </c>
      <c r="D6724" s="180">
        <v>44768.369999999995</v>
      </c>
      <c r="E6724" s="180">
        <v>374445.9499999999</v>
      </c>
      <c r="F6724" s="180">
        <v>0</v>
      </c>
      <c r="G6724" s="180">
        <v>0</v>
      </c>
      <c r="H6724" s="180">
        <v>0</v>
      </c>
    </row>
    <row r="6725" spans="1:8" x14ac:dyDescent="0.2">
      <c r="A6725" s="180" t="s">
        <v>150</v>
      </c>
      <c r="B6725" s="180" t="s">
        <v>368</v>
      </c>
      <c r="C6725" s="180">
        <v>8475232.4399999995</v>
      </c>
      <c r="D6725" s="180">
        <v>165018.37</v>
      </c>
      <c r="E6725" s="180">
        <v>500645.9499999999</v>
      </c>
      <c r="F6725" s="180">
        <v>0</v>
      </c>
      <c r="G6725" s="180">
        <v>0</v>
      </c>
      <c r="H6725" s="180">
        <v>0</v>
      </c>
    </row>
    <row r="6726" spans="1:8" x14ac:dyDescent="0.2">
      <c r="A6726" s="180" t="s">
        <v>449</v>
      </c>
      <c r="B6726" s="180" t="s">
        <v>333</v>
      </c>
      <c r="C6726" s="180">
        <v>3139969</v>
      </c>
      <c r="D6726" s="180"/>
      <c r="E6726" s="180">
        <v>433861</v>
      </c>
      <c r="F6726" s="180">
        <v>0</v>
      </c>
      <c r="G6726" s="180">
        <v>0</v>
      </c>
      <c r="H6726" s="180">
        <v>0</v>
      </c>
    </row>
    <row r="6727" spans="1:8" x14ac:dyDescent="0.2">
      <c r="A6727" s="180" t="s">
        <v>449</v>
      </c>
      <c r="B6727" s="180" t="s">
        <v>334</v>
      </c>
      <c r="C6727" s="180">
        <v>44391</v>
      </c>
      <c r="D6727" s="180"/>
      <c r="E6727" s="180">
        <v>6139</v>
      </c>
      <c r="F6727" s="180">
        <v>0</v>
      </c>
      <c r="G6727" s="180">
        <v>0</v>
      </c>
      <c r="H6727" s="180">
        <v>0</v>
      </c>
    </row>
    <row r="6728" spans="1:8" x14ac:dyDescent="0.2">
      <c r="A6728" s="180" t="s">
        <v>449</v>
      </c>
      <c r="B6728" s="180" t="s">
        <v>335</v>
      </c>
      <c r="C6728" s="180">
        <v>350135</v>
      </c>
      <c r="D6728" s="180"/>
      <c r="E6728" s="180"/>
      <c r="F6728" s="180"/>
      <c r="G6728" s="180"/>
      <c r="H6728" s="180"/>
    </row>
    <row r="6729" spans="1:8" x14ac:dyDescent="0.2">
      <c r="A6729" s="180" t="s">
        <v>449</v>
      </c>
      <c r="B6729" s="180" t="s">
        <v>336</v>
      </c>
      <c r="C6729" s="180">
        <v>539168</v>
      </c>
      <c r="D6729" s="180">
        <v>0</v>
      </c>
      <c r="E6729" s="180"/>
      <c r="F6729" s="180"/>
      <c r="G6729" s="180"/>
      <c r="H6729" s="180"/>
    </row>
    <row r="6730" spans="1:8" x14ac:dyDescent="0.2">
      <c r="A6730" s="180" t="s">
        <v>449</v>
      </c>
      <c r="B6730" s="180" t="s">
        <v>337</v>
      </c>
      <c r="C6730" s="180">
        <v>8683</v>
      </c>
      <c r="D6730" s="180">
        <v>0</v>
      </c>
      <c r="E6730" s="180">
        <v>2448</v>
      </c>
      <c r="F6730" s="180">
        <v>0</v>
      </c>
      <c r="G6730" s="180">
        <v>0</v>
      </c>
      <c r="H6730" s="180">
        <v>0</v>
      </c>
    </row>
    <row r="6731" spans="1:8" x14ac:dyDescent="0.2">
      <c r="A6731" s="180" t="s">
        <v>449</v>
      </c>
      <c r="B6731" s="180" t="s">
        <v>338</v>
      </c>
      <c r="C6731" s="180"/>
      <c r="D6731" s="180"/>
      <c r="E6731" s="180"/>
      <c r="F6731" s="180"/>
      <c r="G6731" s="180"/>
      <c r="H6731" s="180"/>
    </row>
    <row r="6732" spans="1:8" x14ac:dyDescent="0.2">
      <c r="A6732" s="180" t="s">
        <v>449</v>
      </c>
      <c r="B6732" s="180" t="s">
        <v>339</v>
      </c>
      <c r="C6732" s="180">
        <v>2057</v>
      </c>
      <c r="D6732" s="180">
        <v>199404</v>
      </c>
      <c r="E6732" s="180"/>
      <c r="F6732" s="180"/>
      <c r="G6732" s="180"/>
      <c r="H6732" s="180"/>
    </row>
    <row r="6733" spans="1:8" x14ac:dyDescent="0.2">
      <c r="A6733" s="180" t="s">
        <v>449</v>
      </c>
      <c r="B6733" s="180" t="s">
        <v>340</v>
      </c>
      <c r="C6733" s="180">
        <v>95656</v>
      </c>
      <c r="D6733" s="180">
        <v>0</v>
      </c>
      <c r="E6733" s="180">
        <v>37260</v>
      </c>
      <c r="F6733" s="180">
        <v>0</v>
      </c>
      <c r="G6733" s="180">
        <v>0</v>
      </c>
      <c r="H6733" s="180">
        <v>0</v>
      </c>
    </row>
    <row r="6734" spans="1:8" x14ac:dyDescent="0.2">
      <c r="A6734" s="180" t="s">
        <v>449</v>
      </c>
      <c r="B6734" s="180" t="s">
        <v>341</v>
      </c>
      <c r="C6734" s="180">
        <v>0</v>
      </c>
      <c r="D6734" s="180">
        <v>0</v>
      </c>
      <c r="E6734" s="180">
        <v>0</v>
      </c>
      <c r="F6734" s="180">
        <v>0</v>
      </c>
      <c r="G6734" s="180">
        <v>0</v>
      </c>
      <c r="H6734" s="180">
        <v>0</v>
      </c>
    </row>
    <row r="6735" spans="1:8" x14ac:dyDescent="0.2">
      <c r="A6735" s="180" t="s">
        <v>449</v>
      </c>
      <c r="B6735" s="180" t="s">
        <v>342</v>
      </c>
      <c r="C6735" s="180">
        <v>3934821</v>
      </c>
      <c r="D6735" s="180"/>
      <c r="E6735" s="180"/>
      <c r="F6735" s="180"/>
      <c r="G6735" s="180"/>
      <c r="H6735" s="180"/>
    </row>
    <row r="6736" spans="1:8" x14ac:dyDescent="0.2">
      <c r="A6736" s="180" t="s">
        <v>449</v>
      </c>
      <c r="B6736" s="180" t="s">
        <v>343</v>
      </c>
      <c r="C6736" s="180">
        <v>0</v>
      </c>
      <c r="D6736" s="180"/>
      <c r="E6736" s="180"/>
      <c r="F6736" s="180"/>
      <c r="G6736" s="180"/>
      <c r="H6736" s="180"/>
    </row>
    <row r="6737" spans="1:8" x14ac:dyDescent="0.2">
      <c r="A6737" s="180" t="s">
        <v>449</v>
      </c>
      <c r="B6737" s="180" t="s">
        <v>344</v>
      </c>
      <c r="C6737" s="180">
        <v>224628</v>
      </c>
      <c r="D6737" s="180"/>
      <c r="E6737" s="180">
        <v>0</v>
      </c>
      <c r="F6737" s="180">
        <v>0</v>
      </c>
      <c r="G6737" s="180">
        <v>0</v>
      </c>
      <c r="H6737" s="180">
        <v>0</v>
      </c>
    </row>
    <row r="6738" spans="1:8" x14ac:dyDescent="0.2">
      <c r="A6738" s="180" t="s">
        <v>449</v>
      </c>
      <c r="B6738" s="180" t="s">
        <v>475</v>
      </c>
      <c r="C6738" s="180">
        <v>30323</v>
      </c>
      <c r="D6738" s="180"/>
      <c r="E6738" s="180">
        <v>4193</v>
      </c>
      <c r="F6738" s="180">
        <v>0</v>
      </c>
      <c r="G6738" s="180">
        <v>0</v>
      </c>
      <c r="H6738" s="180">
        <v>0</v>
      </c>
    </row>
    <row r="6739" spans="1:8" x14ac:dyDescent="0.2">
      <c r="A6739" s="180" t="s">
        <v>449</v>
      </c>
      <c r="B6739" s="180" t="s">
        <v>332</v>
      </c>
      <c r="C6739" s="180">
        <v>102214</v>
      </c>
      <c r="D6739" s="180"/>
      <c r="E6739" s="180"/>
      <c r="F6739" s="180"/>
      <c r="G6739" s="180"/>
      <c r="H6739" s="180"/>
    </row>
    <row r="6740" spans="1:8" x14ac:dyDescent="0.2">
      <c r="A6740" s="180" t="s">
        <v>449</v>
      </c>
      <c r="B6740" s="180" t="s">
        <v>407</v>
      </c>
      <c r="C6740" s="180">
        <v>60875</v>
      </c>
      <c r="D6740" s="180"/>
      <c r="E6740" s="180">
        <v>0</v>
      </c>
      <c r="F6740" s="180">
        <v>0</v>
      </c>
      <c r="G6740" s="180">
        <v>0</v>
      </c>
      <c r="H6740" s="180">
        <v>0</v>
      </c>
    </row>
    <row r="6741" spans="1:8" x14ac:dyDescent="0.2">
      <c r="A6741" s="180" t="s">
        <v>449</v>
      </c>
      <c r="B6741" s="180" t="s">
        <v>345</v>
      </c>
      <c r="C6741" s="180">
        <v>8532920</v>
      </c>
      <c r="D6741" s="180">
        <v>199404</v>
      </c>
      <c r="E6741" s="180">
        <v>483901</v>
      </c>
      <c r="F6741" s="180">
        <v>0</v>
      </c>
      <c r="G6741" s="180">
        <v>0</v>
      </c>
      <c r="H6741" s="180">
        <v>0</v>
      </c>
    </row>
    <row r="6742" spans="1:8" x14ac:dyDescent="0.2">
      <c r="A6742" s="180" t="s">
        <v>449</v>
      </c>
      <c r="B6742" s="180" t="s">
        <v>346</v>
      </c>
      <c r="C6742" s="180">
        <v>0</v>
      </c>
      <c r="D6742" s="180"/>
      <c r="E6742" s="180"/>
      <c r="F6742" s="180"/>
      <c r="G6742" s="180"/>
      <c r="H6742" s="180"/>
    </row>
    <row r="6743" spans="1:8" x14ac:dyDescent="0.2">
      <c r="A6743" s="180" t="s">
        <v>449</v>
      </c>
      <c r="B6743" s="180" t="s">
        <v>446</v>
      </c>
      <c r="C6743" s="180">
        <v>0</v>
      </c>
      <c r="D6743" s="180">
        <v>0</v>
      </c>
      <c r="E6743" s="180">
        <v>0</v>
      </c>
      <c r="F6743" s="180">
        <v>0</v>
      </c>
      <c r="G6743" s="180">
        <v>0</v>
      </c>
      <c r="H6743" s="180">
        <v>0</v>
      </c>
    </row>
    <row r="6744" spans="1:8" x14ac:dyDescent="0.2">
      <c r="A6744" s="180" t="s">
        <v>449</v>
      </c>
      <c r="B6744" s="180" t="s">
        <v>347</v>
      </c>
      <c r="C6744" s="180">
        <v>0</v>
      </c>
      <c r="D6744" s="180">
        <v>0</v>
      </c>
      <c r="E6744" s="180"/>
      <c r="F6744" s="180">
        <v>0</v>
      </c>
      <c r="G6744" s="180">
        <v>0</v>
      </c>
      <c r="H6744" s="180">
        <v>0</v>
      </c>
    </row>
    <row r="6745" spans="1:8" x14ac:dyDescent="0.2">
      <c r="A6745" s="180" t="s">
        <v>449</v>
      </c>
      <c r="B6745" s="180" t="s">
        <v>348</v>
      </c>
      <c r="C6745" s="180">
        <v>8532920</v>
      </c>
      <c r="D6745" s="180">
        <v>199404</v>
      </c>
      <c r="E6745" s="180">
        <v>483901</v>
      </c>
      <c r="F6745" s="180">
        <v>0</v>
      </c>
      <c r="G6745" s="180">
        <v>0</v>
      </c>
      <c r="H6745" s="180">
        <v>0</v>
      </c>
    </row>
    <row r="6746" spans="1:8" x14ac:dyDescent="0.2">
      <c r="A6746" s="180" t="s">
        <v>449</v>
      </c>
      <c r="B6746" s="180" t="s">
        <v>349</v>
      </c>
      <c r="C6746" s="180">
        <v>2183832.3700000029</v>
      </c>
      <c r="D6746" s="180">
        <v>161516.14000000001</v>
      </c>
      <c r="E6746" s="180">
        <v>723817.08</v>
      </c>
      <c r="F6746" s="180">
        <v>0</v>
      </c>
      <c r="G6746" s="180">
        <v>0</v>
      </c>
      <c r="H6746" s="180">
        <v>0</v>
      </c>
    </row>
    <row r="6747" spans="1:8" x14ac:dyDescent="0.2">
      <c r="A6747" s="180" t="s">
        <v>449</v>
      </c>
      <c r="B6747" s="180" t="s">
        <v>350</v>
      </c>
      <c r="C6747" s="180">
        <v>10716752.370000005</v>
      </c>
      <c r="D6747" s="180">
        <v>360920.14</v>
      </c>
      <c r="E6747" s="180">
        <v>1207718.08</v>
      </c>
      <c r="F6747" s="180">
        <v>0</v>
      </c>
      <c r="G6747" s="180">
        <v>0</v>
      </c>
      <c r="H6747" s="180">
        <v>0</v>
      </c>
    </row>
    <row r="6748" spans="1:8" x14ac:dyDescent="0.2">
      <c r="A6748" s="180" t="s">
        <v>449</v>
      </c>
      <c r="B6748" s="180" t="s">
        <v>376</v>
      </c>
      <c r="C6748" s="180"/>
      <c r="D6748" s="180"/>
      <c r="E6748" s="180"/>
      <c r="F6748" s="180"/>
      <c r="G6748" s="180"/>
      <c r="H6748" s="180"/>
    </row>
    <row r="6749" spans="1:8" x14ac:dyDescent="0.2">
      <c r="A6749" s="180" t="s">
        <v>449</v>
      </c>
      <c r="B6749" s="180" t="s">
        <v>377</v>
      </c>
      <c r="C6749" s="180">
        <v>6059819</v>
      </c>
      <c r="D6749" s="180">
        <v>192532</v>
      </c>
      <c r="E6749" s="180">
        <v>425717</v>
      </c>
      <c r="F6749" s="180">
        <v>0</v>
      </c>
      <c r="G6749" s="180">
        <v>0</v>
      </c>
      <c r="H6749" s="180">
        <v>0</v>
      </c>
    </row>
    <row r="6750" spans="1:8" x14ac:dyDescent="0.2">
      <c r="A6750" s="180" t="s">
        <v>449</v>
      </c>
      <c r="B6750" s="180" t="s">
        <v>352</v>
      </c>
      <c r="C6750" s="180">
        <v>220241</v>
      </c>
      <c r="D6750" s="180">
        <v>0</v>
      </c>
      <c r="E6750" s="180">
        <v>0</v>
      </c>
      <c r="F6750" s="180">
        <v>0</v>
      </c>
      <c r="G6750" s="180">
        <v>0</v>
      </c>
      <c r="H6750" s="180">
        <v>0</v>
      </c>
    </row>
    <row r="6751" spans="1:8" x14ac:dyDescent="0.2">
      <c r="A6751" s="180" t="s">
        <v>449</v>
      </c>
      <c r="B6751" s="180" t="s">
        <v>353</v>
      </c>
      <c r="C6751" s="180">
        <v>298045</v>
      </c>
      <c r="D6751" s="180">
        <v>0</v>
      </c>
      <c r="E6751" s="180">
        <v>0</v>
      </c>
      <c r="F6751" s="180">
        <v>0</v>
      </c>
      <c r="G6751" s="180">
        <v>0</v>
      </c>
      <c r="H6751" s="180">
        <v>0</v>
      </c>
    </row>
    <row r="6752" spans="1:8" x14ac:dyDescent="0.2">
      <c r="A6752" s="180" t="s">
        <v>449</v>
      </c>
      <c r="B6752" s="180" t="s">
        <v>354</v>
      </c>
      <c r="C6752" s="180">
        <v>23387</v>
      </c>
      <c r="D6752" s="180">
        <v>0</v>
      </c>
      <c r="E6752" s="180">
        <v>0</v>
      </c>
      <c r="F6752" s="180">
        <v>0</v>
      </c>
      <c r="G6752" s="180">
        <v>0</v>
      </c>
      <c r="H6752" s="180">
        <v>0</v>
      </c>
    </row>
    <row r="6753" spans="1:8" x14ac:dyDescent="0.2">
      <c r="A6753" s="180" t="s">
        <v>449</v>
      </c>
      <c r="B6753" s="180" t="s">
        <v>408</v>
      </c>
      <c r="C6753" s="180">
        <v>426437</v>
      </c>
      <c r="D6753" s="180">
        <v>0</v>
      </c>
      <c r="E6753" s="180">
        <v>0</v>
      </c>
      <c r="F6753" s="180">
        <v>0</v>
      </c>
      <c r="G6753" s="180">
        <v>0</v>
      </c>
      <c r="H6753" s="180">
        <v>0</v>
      </c>
    </row>
    <row r="6754" spans="1:8" x14ac:dyDescent="0.2">
      <c r="A6754" s="180" t="s">
        <v>449</v>
      </c>
      <c r="B6754" s="180" t="s">
        <v>423</v>
      </c>
      <c r="C6754" s="180">
        <v>247549</v>
      </c>
      <c r="D6754" s="180">
        <v>0</v>
      </c>
      <c r="E6754" s="180">
        <v>18545</v>
      </c>
      <c r="F6754" s="180">
        <v>0</v>
      </c>
      <c r="G6754" s="180">
        <v>0</v>
      </c>
      <c r="H6754" s="180">
        <v>0</v>
      </c>
    </row>
    <row r="6755" spans="1:8" x14ac:dyDescent="0.2">
      <c r="A6755" s="180" t="s">
        <v>449</v>
      </c>
      <c r="B6755" s="180" t="s">
        <v>355</v>
      </c>
      <c r="C6755" s="180">
        <v>560864</v>
      </c>
      <c r="D6755" s="180">
        <v>0</v>
      </c>
      <c r="E6755" s="180">
        <v>81149</v>
      </c>
      <c r="F6755" s="180">
        <v>0</v>
      </c>
      <c r="G6755" s="180">
        <v>0</v>
      </c>
      <c r="H6755" s="180">
        <v>0</v>
      </c>
    </row>
    <row r="6756" spans="1:8" x14ac:dyDescent="0.2">
      <c r="A6756" s="180" t="s">
        <v>449</v>
      </c>
      <c r="B6756" s="180" t="s">
        <v>356</v>
      </c>
      <c r="C6756" s="180">
        <v>421778</v>
      </c>
      <c r="D6756" s="180">
        <v>0</v>
      </c>
      <c r="E6756" s="180">
        <v>21422</v>
      </c>
      <c r="F6756" s="180">
        <v>0</v>
      </c>
      <c r="G6756" s="180"/>
      <c r="H6756" s="180">
        <v>0</v>
      </c>
    </row>
    <row r="6757" spans="1:8" x14ac:dyDescent="0.2">
      <c r="A6757" s="180" t="s">
        <v>449</v>
      </c>
      <c r="B6757" s="180" t="s">
        <v>409</v>
      </c>
      <c r="C6757" s="180"/>
      <c r="D6757" s="180"/>
      <c r="E6757" s="180"/>
      <c r="F6757" s="180"/>
      <c r="G6757" s="180"/>
      <c r="H6757" s="180">
        <v>0</v>
      </c>
    </row>
    <row r="6758" spans="1:8" x14ac:dyDescent="0.2">
      <c r="A6758" s="180" t="s">
        <v>449</v>
      </c>
      <c r="B6758" s="180" t="s">
        <v>378</v>
      </c>
      <c r="C6758" s="180">
        <v>0</v>
      </c>
      <c r="D6758" s="180"/>
      <c r="E6758" s="180">
        <v>20572</v>
      </c>
      <c r="F6758" s="180">
        <v>0</v>
      </c>
      <c r="G6758" s="180">
        <v>0</v>
      </c>
      <c r="H6758" s="180">
        <v>0</v>
      </c>
    </row>
    <row r="6759" spans="1:8" x14ac:dyDescent="0.2">
      <c r="A6759" s="180" t="s">
        <v>449</v>
      </c>
      <c r="B6759" s="180" t="s">
        <v>360</v>
      </c>
      <c r="C6759" s="180"/>
      <c r="D6759" s="180"/>
      <c r="E6759" s="180">
        <v>0</v>
      </c>
      <c r="F6759" s="180">
        <v>0</v>
      </c>
      <c r="G6759" s="180"/>
      <c r="H6759" s="180">
        <v>0</v>
      </c>
    </row>
    <row r="6760" spans="1:8" x14ac:dyDescent="0.2">
      <c r="A6760" s="180" t="s">
        <v>449</v>
      </c>
      <c r="B6760" s="180" t="s">
        <v>379</v>
      </c>
      <c r="C6760" s="180"/>
      <c r="D6760" s="180"/>
      <c r="E6760" s="180"/>
      <c r="F6760" s="180"/>
      <c r="G6760" s="180"/>
      <c r="H6760" s="180"/>
    </row>
    <row r="6761" spans="1:8" x14ac:dyDescent="0.2">
      <c r="A6761" s="180" t="s">
        <v>449</v>
      </c>
      <c r="B6761" s="180" t="s">
        <v>362</v>
      </c>
      <c r="C6761" s="180">
        <v>296228</v>
      </c>
      <c r="D6761" s="180"/>
      <c r="E6761" s="180"/>
      <c r="F6761" s="180"/>
      <c r="G6761" s="180"/>
      <c r="H6761" s="180"/>
    </row>
    <row r="6762" spans="1:8" x14ac:dyDescent="0.2">
      <c r="A6762" s="180" t="s">
        <v>449</v>
      </c>
      <c r="B6762" s="180" t="s">
        <v>365</v>
      </c>
      <c r="C6762" s="180">
        <v>8554348</v>
      </c>
      <c r="D6762" s="180">
        <v>192532</v>
      </c>
      <c r="E6762" s="180">
        <v>567405</v>
      </c>
      <c r="F6762" s="180">
        <v>0</v>
      </c>
      <c r="G6762" s="180">
        <v>0</v>
      </c>
      <c r="H6762" s="180">
        <v>0</v>
      </c>
    </row>
    <row r="6763" spans="1:8" x14ac:dyDescent="0.2">
      <c r="A6763" s="180" t="s">
        <v>449</v>
      </c>
      <c r="B6763" s="180" t="s">
        <v>447</v>
      </c>
      <c r="C6763" s="180">
        <v>0</v>
      </c>
      <c r="D6763" s="180">
        <v>0</v>
      </c>
      <c r="E6763" s="180">
        <v>0</v>
      </c>
      <c r="F6763" s="180">
        <v>0</v>
      </c>
      <c r="G6763" s="180">
        <v>0</v>
      </c>
      <c r="H6763" s="180">
        <v>0</v>
      </c>
    </row>
    <row r="6764" spans="1:8" x14ac:dyDescent="0.2">
      <c r="A6764" s="180" t="s">
        <v>449</v>
      </c>
      <c r="B6764" s="180" t="s">
        <v>366</v>
      </c>
      <c r="C6764" s="180">
        <v>8554348</v>
      </c>
      <c r="D6764" s="180">
        <v>192532</v>
      </c>
      <c r="E6764" s="180">
        <v>567405</v>
      </c>
      <c r="F6764" s="180">
        <v>0</v>
      </c>
      <c r="G6764" s="180">
        <v>0</v>
      </c>
      <c r="H6764" s="180">
        <v>0</v>
      </c>
    </row>
    <row r="6765" spans="1:8" x14ac:dyDescent="0.2">
      <c r="A6765" s="180" t="s">
        <v>449</v>
      </c>
      <c r="B6765" s="180" t="s">
        <v>367</v>
      </c>
      <c r="C6765" s="180">
        <v>2162404.3700000029</v>
      </c>
      <c r="D6765" s="180">
        <v>168388.14</v>
      </c>
      <c r="E6765" s="180">
        <v>640313.08000000007</v>
      </c>
      <c r="F6765" s="180">
        <v>0</v>
      </c>
      <c r="G6765" s="180">
        <v>0</v>
      </c>
      <c r="H6765" s="180">
        <v>0</v>
      </c>
    </row>
    <row r="6766" spans="1:8" x14ac:dyDescent="0.2">
      <c r="A6766" s="180" t="s">
        <v>449</v>
      </c>
      <c r="B6766" s="180" t="s">
        <v>368</v>
      </c>
      <c r="C6766" s="180">
        <v>10716752.370000005</v>
      </c>
      <c r="D6766" s="180">
        <v>360920.14</v>
      </c>
      <c r="E6766" s="180">
        <v>1207718.08</v>
      </c>
      <c r="F6766" s="180">
        <v>0</v>
      </c>
      <c r="G6766" s="180">
        <v>0</v>
      </c>
      <c r="H6766" s="180">
        <v>0</v>
      </c>
    </row>
    <row r="6767" spans="1:8" x14ac:dyDescent="0.2">
      <c r="A6767" s="180" t="s">
        <v>151</v>
      </c>
      <c r="B6767" s="180" t="s">
        <v>333</v>
      </c>
      <c r="C6767" s="180">
        <v>1302349</v>
      </c>
      <c r="D6767" s="180"/>
      <c r="E6767" s="180">
        <v>0</v>
      </c>
      <c r="F6767" s="180">
        <v>0</v>
      </c>
      <c r="G6767" s="180">
        <v>0</v>
      </c>
      <c r="H6767" s="180">
        <v>0</v>
      </c>
    </row>
    <row r="6768" spans="1:8" x14ac:dyDescent="0.2">
      <c r="A6768" s="180" t="s">
        <v>151</v>
      </c>
      <c r="B6768" s="180" t="s">
        <v>334</v>
      </c>
      <c r="C6768" s="180">
        <v>104777</v>
      </c>
      <c r="D6768" s="180"/>
      <c r="E6768" s="180">
        <v>0</v>
      </c>
      <c r="F6768" s="180">
        <v>0</v>
      </c>
      <c r="G6768" s="180">
        <v>0</v>
      </c>
      <c r="H6768" s="180">
        <v>0</v>
      </c>
    </row>
    <row r="6769" spans="1:8" x14ac:dyDescent="0.2">
      <c r="A6769" s="180" t="s">
        <v>151</v>
      </c>
      <c r="B6769" s="180" t="s">
        <v>335</v>
      </c>
      <c r="C6769" s="180">
        <v>181280</v>
      </c>
      <c r="D6769" s="180"/>
      <c r="E6769" s="180"/>
      <c r="F6769" s="180"/>
      <c r="G6769" s="180"/>
      <c r="H6769" s="180"/>
    </row>
    <row r="6770" spans="1:8" x14ac:dyDescent="0.2">
      <c r="A6770" s="180" t="s">
        <v>151</v>
      </c>
      <c r="B6770" s="180" t="s">
        <v>336</v>
      </c>
      <c r="C6770" s="180">
        <v>442588</v>
      </c>
      <c r="D6770" s="180"/>
      <c r="E6770" s="180"/>
      <c r="F6770" s="180"/>
      <c r="G6770" s="180"/>
      <c r="H6770" s="180"/>
    </row>
    <row r="6771" spans="1:8" x14ac:dyDescent="0.2">
      <c r="A6771" s="180" t="s">
        <v>151</v>
      </c>
      <c r="B6771" s="180" t="s">
        <v>337</v>
      </c>
      <c r="C6771" s="180">
        <v>25000</v>
      </c>
      <c r="D6771" s="180"/>
      <c r="E6771" s="180"/>
      <c r="F6771" s="180"/>
      <c r="G6771" s="180"/>
      <c r="H6771" s="180"/>
    </row>
    <row r="6772" spans="1:8" x14ac:dyDescent="0.2">
      <c r="A6772" s="180" t="s">
        <v>151</v>
      </c>
      <c r="B6772" s="180" t="s">
        <v>338</v>
      </c>
      <c r="C6772" s="180"/>
      <c r="D6772" s="180"/>
      <c r="E6772" s="180"/>
      <c r="F6772" s="180"/>
      <c r="G6772" s="180"/>
      <c r="H6772" s="180"/>
    </row>
    <row r="6773" spans="1:8" x14ac:dyDescent="0.2">
      <c r="A6773" s="180" t="s">
        <v>151</v>
      </c>
      <c r="B6773" s="180" t="s">
        <v>339</v>
      </c>
      <c r="C6773" s="180">
        <v>0</v>
      </c>
      <c r="D6773" s="180">
        <v>100000</v>
      </c>
      <c r="E6773" s="180"/>
      <c r="F6773" s="180"/>
      <c r="G6773" s="180"/>
      <c r="H6773" s="180"/>
    </row>
    <row r="6774" spans="1:8" x14ac:dyDescent="0.2">
      <c r="A6774" s="180" t="s">
        <v>151</v>
      </c>
      <c r="B6774" s="180" t="s">
        <v>340</v>
      </c>
      <c r="C6774" s="180">
        <v>43900</v>
      </c>
      <c r="D6774" s="180"/>
      <c r="E6774" s="180"/>
      <c r="F6774" s="180"/>
      <c r="G6774" s="180"/>
      <c r="H6774" s="180"/>
    </row>
    <row r="6775" spans="1:8" x14ac:dyDescent="0.2">
      <c r="A6775" s="180" t="s">
        <v>151</v>
      </c>
      <c r="B6775" s="180" t="s">
        <v>341</v>
      </c>
      <c r="C6775" s="180">
        <v>0</v>
      </c>
      <c r="D6775" s="180"/>
      <c r="E6775" s="180"/>
      <c r="F6775" s="180"/>
      <c r="G6775" s="180"/>
      <c r="H6775" s="180"/>
    </row>
    <row r="6776" spans="1:8" x14ac:dyDescent="0.2">
      <c r="A6776" s="180" t="s">
        <v>151</v>
      </c>
      <c r="B6776" s="180" t="s">
        <v>342</v>
      </c>
      <c r="C6776" s="180">
        <v>2850574</v>
      </c>
      <c r="D6776" s="180"/>
      <c r="E6776" s="180"/>
      <c r="F6776" s="180"/>
      <c r="G6776" s="180"/>
      <c r="H6776" s="180"/>
    </row>
    <row r="6777" spans="1:8" x14ac:dyDescent="0.2">
      <c r="A6777" s="180" t="s">
        <v>151</v>
      </c>
      <c r="B6777" s="180" t="s">
        <v>343</v>
      </c>
      <c r="C6777" s="180">
        <v>12369</v>
      </c>
      <c r="D6777" s="180"/>
      <c r="E6777" s="180"/>
      <c r="F6777" s="180"/>
      <c r="G6777" s="180"/>
      <c r="H6777" s="180"/>
    </row>
    <row r="6778" spans="1:8" x14ac:dyDescent="0.2">
      <c r="A6778" s="180" t="s">
        <v>151</v>
      </c>
      <c r="B6778" s="180" t="s">
        <v>344</v>
      </c>
      <c r="C6778" s="180">
        <v>19700</v>
      </c>
      <c r="D6778" s="180"/>
      <c r="E6778" s="180"/>
      <c r="F6778" s="180"/>
      <c r="G6778" s="180"/>
      <c r="H6778" s="180"/>
    </row>
    <row r="6779" spans="1:8" x14ac:dyDescent="0.2">
      <c r="A6779" s="180" t="s">
        <v>151</v>
      </c>
      <c r="B6779" s="180" t="s">
        <v>475</v>
      </c>
      <c r="C6779" s="180">
        <v>11545</v>
      </c>
      <c r="D6779" s="180"/>
      <c r="E6779" s="180">
        <v>0</v>
      </c>
      <c r="F6779" s="180">
        <v>0</v>
      </c>
      <c r="G6779" s="180">
        <v>0</v>
      </c>
      <c r="H6779" s="180">
        <v>0</v>
      </c>
    </row>
    <row r="6780" spans="1:8" x14ac:dyDescent="0.2">
      <c r="A6780" s="180" t="s">
        <v>151</v>
      </c>
      <c r="B6780" s="180" t="s">
        <v>332</v>
      </c>
      <c r="C6780" s="180">
        <v>30000</v>
      </c>
      <c r="D6780" s="180"/>
      <c r="E6780" s="180"/>
      <c r="F6780" s="180"/>
      <c r="G6780" s="180"/>
      <c r="H6780" s="180"/>
    </row>
    <row r="6781" spans="1:8" x14ac:dyDescent="0.2">
      <c r="A6781" s="180" t="s">
        <v>151</v>
      </c>
      <c r="B6781" s="180" t="s">
        <v>407</v>
      </c>
      <c r="C6781" s="180">
        <v>62000</v>
      </c>
      <c r="D6781" s="180"/>
      <c r="E6781" s="180"/>
      <c r="F6781" s="180"/>
      <c r="G6781" s="180"/>
      <c r="H6781" s="180"/>
    </row>
    <row r="6782" spans="1:8" x14ac:dyDescent="0.2">
      <c r="A6782" s="180" t="s">
        <v>151</v>
      </c>
      <c r="B6782" s="180" t="s">
        <v>345</v>
      </c>
      <c r="C6782" s="180">
        <v>5086082</v>
      </c>
      <c r="D6782" s="180">
        <v>100000</v>
      </c>
      <c r="E6782" s="180">
        <v>0</v>
      </c>
      <c r="F6782" s="180">
        <v>0</v>
      </c>
      <c r="G6782" s="180">
        <v>0</v>
      </c>
      <c r="H6782" s="180">
        <v>0</v>
      </c>
    </row>
    <row r="6783" spans="1:8" x14ac:dyDescent="0.2">
      <c r="A6783" s="180" t="s">
        <v>151</v>
      </c>
      <c r="B6783" s="180" t="s">
        <v>346</v>
      </c>
      <c r="C6783" s="180">
        <v>0</v>
      </c>
      <c r="D6783" s="180"/>
      <c r="E6783" s="180"/>
      <c r="F6783" s="180"/>
      <c r="G6783" s="180"/>
      <c r="H6783" s="180"/>
    </row>
    <row r="6784" spans="1:8" x14ac:dyDescent="0.2">
      <c r="A6784" s="180" t="s">
        <v>151</v>
      </c>
      <c r="B6784" s="180" t="s">
        <v>446</v>
      </c>
      <c r="C6784" s="180">
        <v>0</v>
      </c>
      <c r="D6784" s="180"/>
      <c r="E6784" s="180"/>
      <c r="F6784" s="180"/>
      <c r="G6784" s="180"/>
      <c r="H6784" s="180"/>
    </row>
    <row r="6785" spans="1:8" x14ac:dyDescent="0.2">
      <c r="A6785" s="180" t="s">
        <v>151</v>
      </c>
      <c r="B6785" s="180" t="s">
        <v>347</v>
      </c>
      <c r="C6785" s="180">
        <v>0</v>
      </c>
      <c r="D6785" s="180"/>
      <c r="E6785" s="180"/>
      <c r="F6785" s="180"/>
      <c r="G6785" s="180"/>
      <c r="H6785" s="180"/>
    </row>
    <row r="6786" spans="1:8" x14ac:dyDescent="0.2">
      <c r="A6786" s="180" t="s">
        <v>151</v>
      </c>
      <c r="B6786" s="180" t="s">
        <v>348</v>
      </c>
      <c r="C6786" s="180">
        <v>5086082</v>
      </c>
      <c r="D6786" s="180">
        <v>100000</v>
      </c>
      <c r="E6786" s="180">
        <v>0</v>
      </c>
      <c r="F6786" s="180">
        <v>0</v>
      </c>
      <c r="G6786" s="180">
        <v>0</v>
      </c>
      <c r="H6786" s="180">
        <v>0</v>
      </c>
    </row>
    <row r="6787" spans="1:8" x14ac:dyDescent="0.2">
      <c r="A6787" s="180" t="s">
        <v>151</v>
      </c>
      <c r="B6787" s="180" t="s">
        <v>349</v>
      </c>
      <c r="C6787" s="180">
        <v>600613.17000000179</v>
      </c>
      <c r="D6787" s="180">
        <v>97675.790000000037</v>
      </c>
      <c r="E6787" s="180">
        <v>584574.69000000018</v>
      </c>
      <c r="F6787" s="180">
        <v>0</v>
      </c>
      <c r="G6787" s="180">
        <v>0</v>
      </c>
      <c r="H6787" s="180">
        <v>0</v>
      </c>
    </row>
    <row r="6788" spans="1:8" x14ac:dyDescent="0.2">
      <c r="A6788" s="180" t="s">
        <v>151</v>
      </c>
      <c r="B6788" s="180" t="s">
        <v>350</v>
      </c>
      <c r="C6788" s="180">
        <v>5686695.1700000018</v>
      </c>
      <c r="D6788" s="180">
        <v>197675.79000000004</v>
      </c>
      <c r="E6788" s="180">
        <v>584574.69000000018</v>
      </c>
      <c r="F6788" s="180">
        <v>0</v>
      </c>
      <c r="G6788" s="180">
        <v>0</v>
      </c>
      <c r="H6788" s="180">
        <v>0</v>
      </c>
    </row>
    <row r="6789" spans="1:8" x14ac:dyDescent="0.2">
      <c r="A6789" s="180" t="s">
        <v>151</v>
      </c>
      <c r="B6789" s="180" t="s">
        <v>376</v>
      </c>
      <c r="C6789" s="180"/>
      <c r="D6789" s="180"/>
      <c r="E6789" s="180"/>
      <c r="F6789" s="180"/>
      <c r="G6789" s="180"/>
      <c r="H6789" s="180"/>
    </row>
    <row r="6790" spans="1:8" x14ac:dyDescent="0.2">
      <c r="A6790" s="180" t="s">
        <v>151</v>
      </c>
      <c r="B6790" s="180" t="s">
        <v>377</v>
      </c>
      <c r="C6790" s="180">
        <v>3800000</v>
      </c>
      <c r="D6790" s="180">
        <v>135000</v>
      </c>
      <c r="E6790" s="180">
        <v>25000</v>
      </c>
      <c r="F6790" s="180"/>
      <c r="G6790" s="180"/>
      <c r="H6790" s="180"/>
    </row>
    <row r="6791" spans="1:8" x14ac:dyDescent="0.2">
      <c r="A6791" s="180" t="s">
        <v>151</v>
      </c>
      <c r="B6791" s="180" t="s">
        <v>352</v>
      </c>
      <c r="C6791" s="180">
        <v>145000</v>
      </c>
      <c r="D6791" s="180"/>
      <c r="E6791" s="180"/>
      <c r="F6791" s="180"/>
      <c r="G6791" s="180"/>
      <c r="H6791" s="180"/>
    </row>
    <row r="6792" spans="1:8" x14ac:dyDescent="0.2">
      <c r="A6792" s="180" t="s">
        <v>151</v>
      </c>
      <c r="B6792" s="180" t="s">
        <v>353</v>
      </c>
      <c r="C6792" s="180">
        <v>100000</v>
      </c>
      <c r="D6792" s="180"/>
      <c r="E6792" s="180"/>
      <c r="F6792" s="180"/>
      <c r="G6792" s="180"/>
      <c r="H6792" s="180"/>
    </row>
    <row r="6793" spans="1:8" x14ac:dyDescent="0.2">
      <c r="A6793" s="180" t="s">
        <v>151</v>
      </c>
      <c r="B6793" s="180" t="s">
        <v>354</v>
      </c>
      <c r="C6793" s="180">
        <v>350000</v>
      </c>
      <c r="D6793" s="180"/>
      <c r="E6793" s="180">
        <v>20000</v>
      </c>
      <c r="F6793" s="180"/>
      <c r="G6793" s="180"/>
      <c r="H6793" s="180"/>
    </row>
    <row r="6794" spans="1:8" x14ac:dyDescent="0.2">
      <c r="A6794" s="180" t="s">
        <v>151</v>
      </c>
      <c r="B6794" s="180" t="s">
        <v>408</v>
      </c>
      <c r="C6794" s="180">
        <v>250000</v>
      </c>
      <c r="D6794" s="180"/>
      <c r="E6794" s="180"/>
      <c r="F6794" s="180"/>
      <c r="G6794" s="180"/>
      <c r="H6794" s="180"/>
    </row>
    <row r="6795" spans="1:8" x14ac:dyDescent="0.2">
      <c r="A6795" s="180" t="s">
        <v>151</v>
      </c>
      <c r="B6795" s="180" t="s">
        <v>423</v>
      </c>
      <c r="C6795" s="180">
        <v>80000</v>
      </c>
      <c r="D6795" s="180"/>
      <c r="E6795" s="180"/>
      <c r="F6795" s="180"/>
      <c r="G6795" s="180"/>
      <c r="H6795" s="180"/>
    </row>
    <row r="6796" spans="1:8" x14ac:dyDescent="0.2">
      <c r="A6796" s="180" t="s">
        <v>151</v>
      </c>
      <c r="B6796" s="180" t="s">
        <v>355</v>
      </c>
      <c r="C6796" s="180">
        <v>250000</v>
      </c>
      <c r="D6796" s="180"/>
      <c r="E6796" s="180">
        <v>30000</v>
      </c>
      <c r="F6796" s="180"/>
      <c r="G6796" s="180"/>
      <c r="H6796" s="180"/>
    </row>
    <row r="6797" spans="1:8" x14ac:dyDescent="0.2">
      <c r="A6797" s="180" t="s">
        <v>151</v>
      </c>
      <c r="B6797" s="180" t="s">
        <v>356</v>
      </c>
      <c r="C6797" s="180">
        <v>325000</v>
      </c>
      <c r="D6797" s="180"/>
      <c r="E6797" s="180"/>
      <c r="F6797" s="180"/>
      <c r="G6797" s="180"/>
      <c r="H6797" s="180"/>
    </row>
    <row r="6798" spans="1:8" x14ac:dyDescent="0.2">
      <c r="A6798" s="180" t="s">
        <v>151</v>
      </c>
      <c r="B6798" s="180" t="s">
        <v>409</v>
      </c>
      <c r="C6798" s="180"/>
      <c r="D6798" s="180"/>
      <c r="E6798" s="180"/>
      <c r="F6798" s="180"/>
      <c r="G6798" s="180"/>
      <c r="H6798" s="180"/>
    </row>
    <row r="6799" spans="1:8" x14ac:dyDescent="0.2">
      <c r="A6799" s="180" t="s">
        <v>151</v>
      </c>
      <c r="B6799" s="180" t="s">
        <v>378</v>
      </c>
      <c r="C6799" s="180"/>
      <c r="D6799" s="180"/>
      <c r="E6799" s="180"/>
      <c r="F6799" s="180"/>
      <c r="G6799" s="180"/>
      <c r="H6799" s="180"/>
    </row>
    <row r="6800" spans="1:8" x14ac:dyDescent="0.2">
      <c r="A6800" s="180" t="s">
        <v>151</v>
      </c>
      <c r="B6800" s="180" t="s">
        <v>360</v>
      </c>
      <c r="C6800" s="180"/>
      <c r="D6800" s="180"/>
      <c r="E6800" s="180"/>
      <c r="F6800" s="180"/>
      <c r="G6800" s="180"/>
      <c r="H6800" s="180"/>
    </row>
    <row r="6801" spans="1:8" x14ac:dyDescent="0.2">
      <c r="A6801" s="180" t="s">
        <v>151</v>
      </c>
      <c r="B6801" s="180" t="s">
        <v>379</v>
      </c>
      <c r="C6801" s="180"/>
      <c r="D6801" s="180"/>
      <c r="E6801" s="180"/>
      <c r="F6801" s="180"/>
      <c r="G6801" s="180"/>
      <c r="H6801" s="180"/>
    </row>
    <row r="6802" spans="1:8" x14ac:dyDescent="0.2">
      <c r="A6802" s="180" t="s">
        <v>151</v>
      </c>
      <c r="B6802" s="180" t="s">
        <v>362</v>
      </c>
      <c r="C6802" s="180">
        <v>217308</v>
      </c>
      <c r="D6802" s="180"/>
      <c r="E6802" s="180"/>
      <c r="F6802" s="180"/>
      <c r="G6802" s="180"/>
      <c r="H6802" s="180"/>
    </row>
    <row r="6803" spans="1:8" x14ac:dyDescent="0.2">
      <c r="A6803" s="180" t="s">
        <v>151</v>
      </c>
      <c r="B6803" s="180" t="s">
        <v>365</v>
      </c>
      <c r="C6803" s="180">
        <v>5517308</v>
      </c>
      <c r="D6803" s="180">
        <v>135000</v>
      </c>
      <c r="E6803" s="180">
        <v>75000</v>
      </c>
      <c r="F6803" s="180">
        <v>0</v>
      </c>
      <c r="G6803" s="180">
        <v>0</v>
      </c>
      <c r="H6803" s="180">
        <v>0</v>
      </c>
    </row>
    <row r="6804" spans="1:8" x14ac:dyDescent="0.2">
      <c r="A6804" s="180" t="s">
        <v>151</v>
      </c>
      <c r="B6804" s="180" t="s">
        <v>447</v>
      </c>
      <c r="C6804" s="180"/>
      <c r="D6804" s="180"/>
      <c r="E6804" s="180"/>
      <c r="F6804" s="180"/>
      <c r="G6804" s="180"/>
      <c r="H6804" s="180"/>
    </row>
    <row r="6805" spans="1:8" x14ac:dyDescent="0.2">
      <c r="A6805" s="180" t="s">
        <v>151</v>
      </c>
      <c r="B6805" s="180" t="s">
        <v>366</v>
      </c>
      <c r="C6805" s="180">
        <v>5517308</v>
      </c>
      <c r="D6805" s="180">
        <v>135000</v>
      </c>
      <c r="E6805" s="180">
        <v>75000</v>
      </c>
      <c r="F6805" s="180">
        <v>0</v>
      </c>
      <c r="G6805" s="180">
        <v>0</v>
      </c>
      <c r="H6805" s="180">
        <v>0</v>
      </c>
    </row>
    <row r="6806" spans="1:8" x14ac:dyDescent="0.2">
      <c r="A6806" s="180" t="s">
        <v>151</v>
      </c>
      <c r="B6806" s="180" t="s">
        <v>367</v>
      </c>
      <c r="C6806" s="180">
        <v>169387.17000000179</v>
      </c>
      <c r="D6806" s="180">
        <v>62675.790000000037</v>
      </c>
      <c r="E6806" s="180">
        <v>509574.69000000018</v>
      </c>
      <c r="F6806" s="180">
        <v>0</v>
      </c>
      <c r="G6806" s="180">
        <v>0</v>
      </c>
      <c r="H6806" s="180">
        <v>0</v>
      </c>
    </row>
    <row r="6807" spans="1:8" x14ac:dyDescent="0.2">
      <c r="A6807" s="180" t="s">
        <v>151</v>
      </c>
      <c r="B6807" s="180" t="s">
        <v>368</v>
      </c>
      <c r="C6807" s="180">
        <v>5686695.1700000018</v>
      </c>
      <c r="D6807" s="180">
        <v>197675.79000000004</v>
      </c>
      <c r="E6807" s="180">
        <v>584574.69000000018</v>
      </c>
      <c r="F6807" s="180">
        <v>0</v>
      </c>
      <c r="G6807" s="180">
        <v>0</v>
      </c>
      <c r="H6807" s="180">
        <v>0</v>
      </c>
    </row>
    <row r="6808" spans="1:8" x14ac:dyDescent="0.2">
      <c r="A6808" s="180" t="s">
        <v>152</v>
      </c>
      <c r="B6808" s="180" t="s">
        <v>333</v>
      </c>
      <c r="C6808" s="180">
        <v>5180694</v>
      </c>
      <c r="D6808" s="180"/>
      <c r="E6808" s="180">
        <v>577828</v>
      </c>
      <c r="F6808" s="180">
        <v>0</v>
      </c>
      <c r="G6808" s="180">
        <v>0</v>
      </c>
      <c r="H6808" s="180">
        <v>0</v>
      </c>
    </row>
    <row r="6809" spans="1:8" x14ac:dyDescent="0.2">
      <c r="A6809" s="180" t="s">
        <v>152</v>
      </c>
      <c r="B6809" s="180" t="s">
        <v>334</v>
      </c>
      <c r="C6809" s="180">
        <v>198561</v>
      </c>
      <c r="D6809" s="180"/>
      <c r="E6809" s="180">
        <v>22172</v>
      </c>
      <c r="F6809" s="180">
        <v>0</v>
      </c>
      <c r="G6809" s="180">
        <v>0</v>
      </c>
      <c r="H6809" s="180">
        <v>0</v>
      </c>
    </row>
    <row r="6810" spans="1:8" x14ac:dyDescent="0.2">
      <c r="A6810" s="180" t="s">
        <v>152</v>
      </c>
      <c r="B6810" s="180" t="s">
        <v>335</v>
      </c>
      <c r="C6810" s="180">
        <v>515665</v>
      </c>
      <c r="D6810" s="180"/>
      <c r="E6810" s="180"/>
      <c r="F6810" s="180"/>
      <c r="G6810" s="180"/>
      <c r="H6810" s="180"/>
    </row>
    <row r="6811" spans="1:8" x14ac:dyDescent="0.2">
      <c r="A6811" s="180" t="s">
        <v>152</v>
      </c>
      <c r="B6811" s="180" t="s">
        <v>336</v>
      </c>
      <c r="C6811" s="180">
        <v>613189</v>
      </c>
      <c r="D6811" s="180">
        <v>0</v>
      </c>
      <c r="E6811" s="180"/>
      <c r="F6811" s="180"/>
      <c r="G6811" s="180"/>
      <c r="H6811" s="180"/>
    </row>
    <row r="6812" spans="1:8" x14ac:dyDescent="0.2">
      <c r="A6812" s="180" t="s">
        <v>152</v>
      </c>
      <c r="B6812" s="180" t="s">
        <v>337</v>
      </c>
      <c r="C6812" s="180">
        <v>15225</v>
      </c>
      <c r="D6812" s="180">
        <v>609</v>
      </c>
      <c r="E6812" s="180">
        <v>2030</v>
      </c>
      <c r="F6812" s="180">
        <v>0</v>
      </c>
      <c r="G6812" s="180">
        <v>0</v>
      </c>
      <c r="H6812" s="180">
        <v>0</v>
      </c>
    </row>
    <row r="6813" spans="1:8" x14ac:dyDescent="0.2">
      <c r="A6813" s="180" t="s">
        <v>152</v>
      </c>
      <c r="B6813" s="180" t="s">
        <v>338</v>
      </c>
      <c r="C6813" s="180"/>
      <c r="D6813" s="180"/>
      <c r="E6813" s="180"/>
      <c r="F6813" s="180"/>
      <c r="G6813" s="180"/>
      <c r="H6813" s="180"/>
    </row>
    <row r="6814" spans="1:8" x14ac:dyDescent="0.2">
      <c r="A6814" s="180" t="s">
        <v>152</v>
      </c>
      <c r="B6814" s="180" t="s">
        <v>339</v>
      </c>
      <c r="C6814" s="180">
        <v>0</v>
      </c>
      <c r="D6814" s="180">
        <v>279125</v>
      </c>
      <c r="E6814" s="180"/>
      <c r="F6814" s="180"/>
      <c r="G6814" s="180"/>
      <c r="H6814" s="180"/>
    </row>
    <row r="6815" spans="1:8" x14ac:dyDescent="0.2">
      <c r="A6815" s="180" t="s">
        <v>152</v>
      </c>
      <c r="B6815" s="180" t="s">
        <v>340</v>
      </c>
      <c r="C6815" s="180">
        <v>192211</v>
      </c>
      <c r="D6815" s="180">
        <v>0</v>
      </c>
      <c r="E6815" s="180">
        <v>2132</v>
      </c>
      <c r="F6815" s="180">
        <v>0</v>
      </c>
      <c r="G6815" s="180">
        <v>0</v>
      </c>
      <c r="H6815" s="180">
        <v>0</v>
      </c>
    </row>
    <row r="6816" spans="1:8" x14ac:dyDescent="0.2">
      <c r="A6816" s="180" t="s">
        <v>152</v>
      </c>
      <c r="B6816" s="180" t="s">
        <v>341</v>
      </c>
      <c r="C6816" s="180">
        <v>0</v>
      </c>
      <c r="D6816" s="180">
        <v>0</v>
      </c>
      <c r="E6816" s="180">
        <v>0</v>
      </c>
      <c r="F6816" s="180">
        <v>0</v>
      </c>
      <c r="G6816" s="180">
        <v>0</v>
      </c>
      <c r="H6816" s="180">
        <v>0</v>
      </c>
    </row>
    <row r="6817" spans="1:8" x14ac:dyDescent="0.2">
      <c r="A6817" s="180" t="s">
        <v>152</v>
      </c>
      <c r="B6817" s="180" t="s">
        <v>342</v>
      </c>
      <c r="C6817" s="180">
        <v>7500026</v>
      </c>
      <c r="D6817" s="180"/>
      <c r="E6817" s="180"/>
      <c r="F6817" s="180"/>
      <c r="G6817" s="180"/>
      <c r="H6817" s="180"/>
    </row>
    <row r="6818" spans="1:8" x14ac:dyDescent="0.2">
      <c r="A6818" s="180" t="s">
        <v>152</v>
      </c>
      <c r="B6818" s="180" t="s">
        <v>343</v>
      </c>
      <c r="C6818" s="180">
        <v>0</v>
      </c>
      <c r="D6818" s="180"/>
      <c r="E6818" s="180"/>
      <c r="F6818" s="180"/>
      <c r="G6818" s="180"/>
      <c r="H6818" s="180"/>
    </row>
    <row r="6819" spans="1:8" x14ac:dyDescent="0.2">
      <c r="A6819" s="180" t="s">
        <v>152</v>
      </c>
      <c r="B6819" s="180" t="s">
        <v>344</v>
      </c>
      <c r="C6819" s="180">
        <v>267669</v>
      </c>
      <c r="D6819" s="180"/>
      <c r="E6819" s="180">
        <v>102</v>
      </c>
      <c r="F6819" s="180">
        <v>0</v>
      </c>
      <c r="G6819" s="180">
        <v>0</v>
      </c>
      <c r="H6819" s="180">
        <v>0</v>
      </c>
    </row>
    <row r="6820" spans="1:8" x14ac:dyDescent="0.2">
      <c r="A6820" s="180" t="s">
        <v>152</v>
      </c>
      <c r="B6820" s="180" t="s">
        <v>475</v>
      </c>
      <c r="C6820" s="180">
        <v>123713</v>
      </c>
      <c r="D6820" s="180"/>
      <c r="E6820" s="180">
        <v>13813</v>
      </c>
      <c r="F6820" s="180">
        <v>0</v>
      </c>
      <c r="G6820" s="180">
        <v>0</v>
      </c>
      <c r="H6820" s="180">
        <v>0</v>
      </c>
    </row>
    <row r="6821" spans="1:8" x14ac:dyDescent="0.2">
      <c r="A6821" s="180" t="s">
        <v>152</v>
      </c>
      <c r="B6821" s="180" t="s">
        <v>332</v>
      </c>
      <c r="C6821" s="180">
        <v>256131</v>
      </c>
      <c r="D6821" s="180"/>
      <c r="E6821" s="180"/>
      <c r="F6821" s="180"/>
      <c r="G6821" s="180"/>
      <c r="H6821" s="180"/>
    </row>
    <row r="6822" spans="1:8" x14ac:dyDescent="0.2">
      <c r="A6822" s="180" t="s">
        <v>152</v>
      </c>
      <c r="B6822" s="180" t="s">
        <v>407</v>
      </c>
      <c r="C6822" s="180">
        <v>278032</v>
      </c>
      <c r="D6822" s="180"/>
      <c r="E6822" s="180">
        <v>0</v>
      </c>
      <c r="F6822" s="180">
        <v>0</v>
      </c>
      <c r="G6822" s="180">
        <v>0</v>
      </c>
      <c r="H6822" s="180">
        <v>0</v>
      </c>
    </row>
    <row r="6823" spans="1:8" x14ac:dyDescent="0.2">
      <c r="A6823" s="180" t="s">
        <v>152</v>
      </c>
      <c r="B6823" s="180" t="s">
        <v>345</v>
      </c>
      <c r="C6823" s="180">
        <v>15141116</v>
      </c>
      <c r="D6823" s="180">
        <v>279734</v>
      </c>
      <c r="E6823" s="180">
        <v>618077</v>
      </c>
      <c r="F6823" s="180">
        <v>0</v>
      </c>
      <c r="G6823" s="180">
        <v>0</v>
      </c>
      <c r="H6823" s="180">
        <v>0</v>
      </c>
    </row>
    <row r="6824" spans="1:8" x14ac:dyDescent="0.2">
      <c r="A6824" s="180" t="s">
        <v>152</v>
      </c>
      <c r="B6824" s="180" t="s">
        <v>346</v>
      </c>
      <c r="C6824" s="180">
        <v>0</v>
      </c>
      <c r="D6824" s="180"/>
      <c r="E6824" s="180"/>
      <c r="F6824" s="180"/>
      <c r="G6824" s="180"/>
      <c r="H6824" s="180"/>
    </row>
    <row r="6825" spans="1:8" x14ac:dyDescent="0.2">
      <c r="A6825" s="180" t="s">
        <v>152</v>
      </c>
      <c r="B6825" s="180" t="s">
        <v>446</v>
      </c>
      <c r="C6825" s="180">
        <v>0</v>
      </c>
      <c r="D6825" s="180">
        <v>0</v>
      </c>
      <c r="E6825" s="180">
        <v>0</v>
      </c>
      <c r="F6825" s="180">
        <v>0</v>
      </c>
      <c r="G6825" s="180">
        <v>0</v>
      </c>
      <c r="H6825" s="180">
        <v>0</v>
      </c>
    </row>
    <row r="6826" spans="1:8" x14ac:dyDescent="0.2">
      <c r="A6826" s="180" t="s">
        <v>152</v>
      </c>
      <c r="B6826" s="180" t="s">
        <v>347</v>
      </c>
      <c r="C6826" s="180">
        <v>0</v>
      </c>
      <c r="D6826" s="180">
        <v>0</v>
      </c>
      <c r="E6826" s="180"/>
      <c r="F6826" s="180">
        <v>0</v>
      </c>
      <c r="G6826" s="180">
        <v>0</v>
      </c>
      <c r="H6826" s="180">
        <v>0</v>
      </c>
    </row>
    <row r="6827" spans="1:8" x14ac:dyDescent="0.2">
      <c r="A6827" s="180" t="s">
        <v>152</v>
      </c>
      <c r="B6827" s="180" t="s">
        <v>348</v>
      </c>
      <c r="C6827" s="180">
        <v>15141116</v>
      </c>
      <c r="D6827" s="180">
        <v>279734</v>
      </c>
      <c r="E6827" s="180">
        <v>618077</v>
      </c>
      <c r="F6827" s="180">
        <v>0</v>
      </c>
      <c r="G6827" s="180">
        <v>0</v>
      </c>
      <c r="H6827" s="180">
        <v>0</v>
      </c>
    </row>
    <row r="6828" spans="1:8" x14ac:dyDescent="0.2">
      <c r="A6828" s="180" t="s">
        <v>152</v>
      </c>
      <c r="B6828" s="180" t="s">
        <v>349</v>
      </c>
      <c r="C6828" s="180">
        <v>3031120.5300000012</v>
      </c>
      <c r="D6828" s="180">
        <v>85267.219999999914</v>
      </c>
      <c r="E6828" s="180">
        <v>70550.720000000088</v>
      </c>
      <c r="F6828" s="180">
        <v>0</v>
      </c>
      <c r="G6828" s="180">
        <v>0</v>
      </c>
      <c r="H6828" s="180">
        <v>0</v>
      </c>
    </row>
    <row r="6829" spans="1:8" x14ac:dyDescent="0.2">
      <c r="A6829" s="180" t="s">
        <v>152</v>
      </c>
      <c r="B6829" s="180" t="s">
        <v>350</v>
      </c>
      <c r="C6829" s="180">
        <v>18172236.530000001</v>
      </c>
      <c r="D6829" s="180">
        <v>365001.21999999991</v>
      </c>
      <c r="E6829" s="180">
        <v>688627.72000000009</v>
      </c>
      <c r="F6829" s="180">
        <v>0</v>
      </c>
      <c r="G6829" s="180">
        <v>0</v>
      </c>
      <c r="H6829" s="180">
        <v>0</v>
      </c>
    </row>
    <row r="6830" spans="1:8" x14ac:dyDescent="0.2">
      <c r="A6830" s="180" t="s">
        <v>152</v>
      </c>
      <c r="B6830" s="180" t="s">
        <v>376</v>
      </c>
      <c r="C6830" s="180"/>
      <c r="D6830" s="180"/>
      <c r="E6830" s="180"/>
      <c r="F6830" s="180"/>
      <c r="G6830" s="180"/>
      <c r="H6830" s="180"/>
    </row>
    <row r="6831" spans="1:8" x14ac:dyDescent="0.2">
      <c r="A6831" s="180" t="s">
        <v>152</v>
      </c>
      <c r="B6831" s="180" t="s">
        <v>377</v>
      </c>
      <c r="C6831" s="180">
        <v>9639417</v>
      </c>
      <c r="D6831" s="180">
        <v>299425</v>
      </c>
      <c r="E6831" s="180">
        <v>327272</v>
      </c>
      <c r="F6831" s="180">
        <v>0</v>
      </c>
      <c r="G6831" s="180">
        <v>0</v>
      </c>
      <c r="H6831" s="180">
        <v>0</v>
      </c>
    </row>
    <row r="6832" spans="1:8" x14ac:dyDescent="0.2">
      <c r="A6832" s="180" t="s">
        <v>152</v>
      </c>
      <c r="B6832" s="180" t="s">
        <v>352</v>
      </c>
      <c r="C6832" s="180">
        <v>584421</v>
      </c>
      <c r="D6832" s="180">
        <v>0</v>
      </c>
      <c r="E6832" s="180">
        <v>0</v>
      </c>
      <c r="F6832" s="180">
        <v>0</v>
      </c>
      <c r="G6832" s="180">
        <v>0</v>
      </c>
      <c r="H6832" s="180">
        <v>0</v>
      </c>
    </row>
    <row r="6833" spans="1:8" x14ac:dyDescent="0.2">
      <c r="A6833" s="180" t="s">
        <v>152</v>
      </c>
      <c r="B6833" s="180" t="s">
        <v>353</v>
      </c>
      <c r="C6833" s="180">
        <v>1126943</v>
      </c>
      <c r="D6833" s="180">
        <v>0</v>
      </c>
      <c r="E6833" s="180">
        <v>0</v>
      </c>
      <c r="F6833" s="180">
        <v>0</v>
      </c>
      <c r="G6833" s="180">
        <v>0</v>
      </c>
      <c r="H6833" s="180">
        <v>0</v>
      </c>
    </row>
    <row r="6834" spans="1:8" x14ac:dyDescent="0.2">
      <c r="A6834" s="180" t="s">
        <v>152</v>
      </c>
      <c r="B6834" s="180" t="s">
        <v>354</v>
      </c>
      <c r="C6834" s="180">
        <v>348964</v>
      </c>
      <c r="D6834" s="180">
        <v>0</v>
      </c>
      <c r="E6834" s="180">
        <v>12485</v>
      </c>
      <c r="F6834" s="180">
        <v>0</v>
      </c>
      <c r="G6834" s="180">
        <v>0</v>
      </c>
      <c r="H6834" s="180">
        <v>0</v>
      </c>
    </row>
    <row r="6835" spans="1:8" x14ac:dyDescent="0.2">
      <c r="A6835" s="180" t="s">
        <v>152</v>
      </c>
      <c r="B6835" s="180" t="s">
        <v>408</v>
      </c>
      <c r="C6835" s="180">
        <v>683797</v>
      </c>
      <c r="D6835" s="180">
        <v>0</v>
      </c>
      <c r="E6835" s="180">
        <v>0</v>
      </c>
      <c r="F6835" s="180">
        <v>0</v>
      </c>
      <c r="G6835" s="180">
        <v>0</v>
      </c>
      <c r="H6835" s="180">
        <v>0</v>
      </c>
    </row>
    <row r="6836" spans="1:8" x14ac:dyDescent="0.2">
      <c r="A6836" s="180" t="s">
        <v>152</v>
      </c>
      <c r="B6836" s="180" t="s">
        <v>423</v>
      </c>
      <c r="C6836" s="180">
        <v>305960</v>
      </c>
      <c r="D6836" s="180">
        <v>0</v>
      </c>
      <c r="E6836" s="180">
        <v>3553</v>
      </c>
      <c r="F6836" s="180">
        <v>0</v>
      </c>
      <c r="G6836" s="180">
        <v>0</v>
      </c>
      <c r="H6836" s="180">
        <v>0</v>
      </c>
    </row>
    <row r="6837" spans="1:8" x14ac:dyDescent="0.2">
      <c r="A6837" s="180" t="s">
        <v>152</v>
      </c>
      <c r="B6837" s="180" t="s">
        <v>355</v>
      </c>
      <c r="C6837" s="180">
        <v>1070346</v>
      </c>
      <c r="D6837" s="180">
        <v>0</v>
      </c>
      <c r="E6837" s="180">
        <v>247863</v>
      </c>
      <c r="F6837" s="180">
        <v>0</v>
      </c>
      <c r="G6837" s="180">
        <v>0</v>
      </c>
      <c r="H6837" s="180">
        <v>0</v>
      </c>
    </row>
    <row r="6838" spans="1:8" x14ac:dyDescent="0.2">
      <c r="A6838" s="180" t="s">
        <v>152</v>
      </c>
      <c r="B6838" s="180" t="s">
        <v>356</v>
      </c>
      <c r="C6838" s="180">
        <v>701792</v>
      </c>
      <c r="D6838" s="180">
        <v>0</v>
      </c>
      <c r="E6838" s="180">
        <v>42833</v>
      </c>
      <c r="F6838" s="180">
        <v>0</v>
      </c>
      <c r="G6838" s="180"/>
      <c r="H6838" s="180">
        <v>0</v>
      </c>
    </row>
    <row r="6839" spans="1:8" x14ac:dyDescent="0.2">
      <c r="A6839" s="180" t="s">
        <v>152</v>
      </c>
      <c r="B6839" s="180" t="s">
        <v>409</v>
      </c>
      <c r="C6839" s="180"/>
      <c r="D6839" s="180"/>
      <c r="E6839" s="180"/>
      <c r="F6839" s="180"/>
      <c r="G6839" s="180"/>
      <c r="H6839" s="180">
        <v>0</v>
      </c>
    </row>
    <row r="6840" spans="1:8" x14ac:dyDescent="0.2">
      <c r="A6840" s="180" t="s">
        <v>152</v>
      </c>
      <c r="B6840" s="180" t="s">
        <v>378</v>
      </c>
      <c r="C6840" s="180">
        <v>5481</v>
      </c>
      <c r="D6840" s="180"/>
      <c r="E6840" s="180">
        <v>508</v>
      </c>
      <c r="F6840" s="180">
        <v>0</v>
      </c>
      <c r="G6840" s="180">
        <v>0</v>
      </c>
      <c r="H6840" s="180">
        <v>0</v>
      </c>
    </row>
    <row r="6841" spans="1:8" x14ac:dyDescent="0.2">
      <c r="A6841" s="180" t="s">
        <v>152</v>
      </c>
      <c r="B6841" s="180" t="s">
        <v>360</v>
      </c>
      <c r="C6841" s="180"/>
      <c r="D6841" s="180"/>
      <c r="E6841" s="180">
        <v>0</v>
      </c>
      <c r="F6841" s="180">
        <v>0</v>
      </c>
      <c r="G6841" s="180"/>
      <c r="H6841" s="180">
        <v>0</v>
      </c>
    </row>
    <row r="6842" spans="1:8" x14ac:dyDescent="0.2">
      <c r="A6842" s="180" t="s">
        <v>152</v>
      </c>
      <c r="B6842" s="180" t="s">
        <v>379</v>
      </c>
      <c r="C6842" s="180"/>
      <c r="D6842" s="180"/>
      <c r="E6842" s="180"/>
      <c r="F6842" s="180"/>
      <c r="G6842" s="180"/>
      <c r="H6842" s="180"/>
    </row>
    <row r="6843" spans="1:8" x14ac:dyDescent="0.2">
      <c r="A6843" s="180" t="s">
        <v>152</v>
      </c>
      <c r="B6843" s="180" t="s">
        <v>362</v>
      </c>
      <c r="C6843" s="180">
        <v>556754</v>
      </c>
      <c r="D6843" s="180"/>
      <c r="E6843" s="180"/>
      <c r="F6843" s="180"/>
      <c r="G6843" s="180"/>
      <c r="H6843" s="180"/>
    </row>
    <row r="6844" spans="1:8" x14ac:dyDescent="0.2">
      <c r="A6844" s="180" t="s">
        <v>152</v>
      </c>
      <c r="B6844" s="180" t="s">
        <v>365</v>
      </c>
      <c r="C6844" s="180">
        <v>15023875</v>
      </c>
      <c r="D6844" s="180">
        <v>299425</v>
      </c>
      <c r="E6844" s="180">
        <v>634514</v>
      </c>
      <c r="F6844" s="180">
        <v>0</v>
      </c>
      <c r="G6844" s="180">
        <v>0</v>
      </c>
      <c r="H6844" s="180">
        <v>0</v>
      </c>
    </row>
    <row r="6845" spans="1:8" x14ac:dyDescent="0.2">
      <c r="A6845" s="180" t="s">
        <v>152</v>
      </c>
      <c r="B6845" s="180" t="s">
        <v>447</v>
      </c>
      <c r="C6845" s="180">
        <v>9135</v>
      </c>
      <c r="D6845" s="180">
        <v>0</v>
      </c>
      <c r="E6845" s="180">
        <v>0</v>
      </c>
      <c r="F6845" s="180">
        <v>0</v>
      </c>
      <c r="G6845" s="180">
        <v>0</v>
      </c>
      <c r="H6845" s="180">
        <v>0</v>
      </c>
    </row>
    <row r="6846" spans="1:8" x14ac:dyDescent="0.2">
      <c r="A6846" s="180" t="s">
        <v>152</v>
      </c>
      <c r="B6846" s="180" t="s">
        <v>366</v>
      </c>
      <c r="C6846" s="180">
        <v>15033010</v>
      </c>
      <c r="D6846" s="180">
        <v>299425</v>
      </c>
      <c r="E6846" s="180">
        <v>634514</v>
      </c>
      <c r="F6846" s="180">
        <v>0</v>
      </c>
      <c r="G6846" s="180">
        <v>0</v>
      </c>
      <c r="H6846" s="180">
        <v>0</v>
      </c>
    </row>
    <row r="6847" spans="1:8" x14ac:dyDescent="0.2">
      <c r="A6847" s="180" t="s">
        <v>152</v>
      </c>
      <c r="B6847" s="180" t="s">
        <v>367</v>
      </c>
      <c r="C6847" s="180">
        <v>3139226.5300000012</v>
      </c>
      <c r="D6847" s="180">
        <v>65576.219999999914</v>
      </c>
      <c r="E6847" s="180">
        <v>54113.720000000088</v>
      </c>
      <c r="F6847" s="180">
        <v>0</v>
      </c>
      <c r="G6847" s="180">
        <v>0</v>
      </c>
      <c r="H6847" s="180">
        <v>0</v>
      </c>
    </row>
    <row r="6848" spans="1:8" x14ac:dyDescent="0.2">
      <c r="A6848" s="180" t="s">
        <v>152</v>
      </c>
      <c r="B6848" s="180" t="s">
        <v>368</v>
      </c>
      <c r="C6848" s="180">
        <v>18172236.530000001</v>
      </c>
      <c r="D6848" s="180">
        <v>365001.21999999991</v>
      </c>
      <c r="E6848" s="180">
        <v>688627.72000000009</v>
      </c>
      <c r="F6848" s="180">
        <v>0</v>
      </c>
      <c r="G6848" s="180">
        <v>0</v>
      </c>
      <c r="H6848" s="180">
        <v>0</v>
      </c>
    </row>
    <row r="6849" spans="1:8" x14ac:dyDescent="0.2">
      <c r="A6849" s="180" t="s">
        <v>153</v>
      </c>
      <c r="B6849" s="180" t="s">
        <v>333</v>
      </c>
      <c r="C6849" s="180">
        <v>3495839</v>
      </c>
      <c r="D6849" s="180"/>
      <c r="E6849" s="180">
        <v>195752</v>
      </c>
      <c r="F6849" s="180">
        <v>0</v>
      </c>
      <c r="G6849" s="180">
        <v>0</v>
      </c>
      <c r="H6849" s="180">
        <v>0</v>
      </c>
    </row>
    <row r="6850" spans="1:8" x14ac:dyDescent="0.2">
      <c r="A6850" s="180" t="s">
        <v>153</v>
      </c>
      <c r="B6850" s="180" t="s">
        <v>334</v>
      </c>
      <c r="C6850" s="180">
        <v>75860</v>
      </c>
      <c r="D6850" s="180"/>
      <c r="E6850" s="180">
        <v>4248</v>
      </c>
      <c r="F6850" s="180">
        <v>0</v>
      </c>
      <c r="G6850" s="180">
        <v>0</v>
      </c>
      <c r="H6850" s="180">
        <v>0</v>
      </c>
    </row>
    <row r="6851" spans="1:8" x14ac:dyDescent="0.2">
      <c r="A6851" s="180" t="s">
        <v>153</v>
      </c>
      <c r="B6851" s="180" t="s">
        <v>335</v>
      </c>
      <c r="C6851" s="180">
        <v>0</v>
      </c>
      <c r="D6851" s="180"/>
      <c r="E6851" s="180"/>
      <c r="F6851" s="180"/>
      <c r="G6851" s="180"/>
      <c r="H6851" s="180"/>
    </row>
    <row r="6852" spans="1:8" x14ac:dyDescent="0.2">
      <c r="A6852" s="180" t="s">
        <v>153</v>
      </c>
      <c r="B6852" s="180" t="s">
        <v>336</v>
      </c>
      <c r="C6852" s="180">
        <v>831000</v>
      </c>
      <c r="D6852" s="180"/>
      <c r="E6852" s="180"/>
      <c r="F6852" s="180"/>
      <c r="G6852" s="180"/>
      <c r="H6852" s="180"/>
    </row>
    <row r="6853" spans="1:8" x14ac:dyDescent="0.2">
      <c r="A6853" s="180" t="s">
        <v>153</v>
      </c>
      <c r="B6853" s="180" t="s">
        <v>337</v>
      </c>
      <c r="C6853" s="180">
        <v>17000</v>
      </c>
      <c r="D6853" s="180">
        <v>2600</v>
      </c>
      <c r="E6853" s="180">
        <v>1700</v>
      </c>
      <c r="F6853" s="180"/>
      <c r="G6853" s="180"/>
      <c r="H6853" s="180"/>
    </row>
    <row r="6854" spans="1:8" x14ac:dyDescent="0.2">
      <c r="A6854" s="180" t="s">
        <v>153</v>
      </c>
      <c r="B6854" s="180" t="s">
        <v>338</v>
      </c>
      <c r="C6854" s="180"/>
      <c r="D6854" s="180"/>
      <c r="E6854" s="180"/>
      <c r="F6854" s="180"/>
      <c r="G6854" s="180"/>
      <c r="H6854" s="180"/>
    </row>
    <row r="6855" spans="1:8" x14ac:dyDescent="0.2">
      <c r="A6855" s="180" t="s">
        <v>153</v>
      </c>
      <c r="B6855" s="180" t="s">
        <v>339</v>
      </c>
      <c r="C6855" s="180"/>
      <c r="D6855" s="180">
        <v>248050</v>
      </c>
      <c r="E6855" s="180"/>
      <c r="F6855" s="180"/>
      <c r="G6855" s="180"/>
      <c r="H6855" s="180"/>
    </row>
    <row r="6856" spans="1:8" x14ac:dyDescent="0.2">
      <c r="A6856" s="180" t="s">
        <v>153</v>
      </c>
      <c r="B6856" s="180" t="s">
        <v>340</v>
      </c>
      <c r="C6856" s="180">
        <v>118000</v>
      </c>
      <c r="D6856" s="180"/>
      <c r="E6856" s="180"/>
      <c r="F6856" s="180"/>
      <c r="G6856" s="180"/>
      <c r="H6856" s="180"/>
    </row>
    <row r="6857" spans="1:8" x14ac:dyDescent="0.2">
      <c r="A6857" s="180" t="s">
        <v>153</v>
      </c>
      <c r="B6857" s="180" t="s">
        <v>341</v>
      </c>
      <c r="C6857" s="180"/>
      <c r="D6857" s="180"/>
      <c r="E6857" s="180"/>
      <c r="F6857" s="180"/>
      <c r="G6857" s="180"/>
      <c r="H6857" s="180"/>
    </row>
    <row r="6858" spans="1:8" x14ac:dyDescent="0.2">
      <c r="A6858" s="180" t="s">
        <v>153</v>
      </c>
      <c r="B6858" s="180" t="s">
        <v>342</v>
      </c>
      <c r="C6858" s="180">
        <v>5950368</v>
      </c>
      <c r="D6858" s="180"/>
      <c r="E6858" s="180"/>
      <c r="F6858" s="180"/>
      <c r="G6858" s="180"/>
      <c r="H6858" s="180"/>
    </row>
    <row r="6859" spans="1:8" x14ac:dyDescent="0.2">
      <c r="A6859" s="180" t="s">
        <v>153</v>
      </c>
      <c r="B6859" s="180" t="s">
        <v>343</v>
      </c>
      <c r="C6859" s="180">
        <v>28122</v>
      </c>
      <c r="D6859" s="180"/>
      <c r="E6859" s="180"/>
      <c r="F6859" s="180"/>
      <c r="G6859" s="180"/>
      <c r="H6859" s="180"/>
    </row>
    <row r="6860" spans="1:8" x14ac:dyDescent="0.2">
      <c r="A6860" s="180" t="s">
        <v>153</v>
      </c>
      <c r="B6860" s="180" t="s">
        <v>344</v>
      </c>
      <c r="C6860" s="180">
        <v>84000</v>
      </c>
      <c r="D6860" s="180"/>
      <c r="E6860" s="180"/>
      <c r="F6860" s="180"/>
      <c r="G6860" s="180"/>
      <c r="H6860" s="180"/>
    </row>
    <row r="6861" spans="1:8" x14ac:dyDescent="0.2">
      <c r="A6861" s="180" t="s">
        <v>153</v>
      </c>
      <c r="B6861" s="180" t="s">
        <v>475</v>
      </c>
      <c r="C6861" s="180">
        <v>30632</v>
      </c>
      <c r="D6861" s="180"/>
      <c r="E6861" s="180">
        <v>1715</v>
      </c>
      <c r="F6861" s="180">
        <v>0</v>
      </c>
      <c r="G6861" s="180">
        <v>0</v>
      </c>
      <c r="H6861" s="180">
        <v>0</v>
      </c>
    </row>
    <row r="6862" spans="1:8" x14ac:dyDescent="0.2">
      <c r="A6862" s="180" t="s">
        <v>153</v>
      </c>
      <c r="B6862" s="180" t="s">
        <v>332</v>
      </c>
      <c r="C6862" s="180">
        <v>100000</v>
      </c>
      <c r="D6862" s="180"/>
      <c r="E6862" s="180"/>
      <c r="F6862" s="180"/>
      <c r="G6862" s="180"/>
      <c r="H6862" s="180"/>
    </row>
    <row r="6863" spans="1:8" x14ac:dyDescent="0.2">
      <c r="A6863" s="180" t="s">
        <v>153</v>
      </c>
      <c r="B6863" s="180" t="s">
        <v>407</v>
      </c>
      <c r="C6863" s="180">
        <v>100000</v>
      </c>
      <c r="D6863" s="180"/>
      <c r="E6863" s="180"/>
      <c r="F6863" s="180"/>
      <c r="G6863" s="180"/>
      <c r="H6863" s="180"/>
    </row>
    <row r="6864" spans="1:8" x14ac:dyDescent="0.2">
      <c r="A6864" s="180" t="s">
        <v>153</v>
      </c>
      <c r="B6864" s="180" t="s">
        <v>345</v>
      </c>
      <c r="C6864" s="180">
        <v>10830821</v>
      </c>
      <c r="D6864" s="180">
        <v>250650</v>
      </c>
      <c r="E6864" s="180">
        <v>203415</v>
      </c>
      <c r="F6864" s="180">
        <v>0</v>
      </c>
      <c r="G6864" s="180">
        <v>0</v>
      </c>
      <c r="H6864" s="180">
        <v>0</v>
      </c>
    </row>
    <row r="6865" spans="1:8" x14ac:dyDescent="0.2">
      <c r="A6865" s="180" t="s">
        <v>153</v>
      </c>
      <c r="B6865" s="180" t="s">
        <v>346</v>
      </c>
      <c r="C6865" s="180"/>
      <c r="D6865" s="180"/>
      <c r="E6865" s="180"/>
      <c r="F6865" s="180"/>
      <c r="G6865" s="180"/>
      <c r="H6865" s="180"/>
    </row>
    <row r="6866" spans="1:8" x14ac:dyDescent="0.2">
      <c r="A6866" s="180" t="s">
        <v>153</v>
      </c>
      <c r="B6866" s="180" t="s">
        <v>446</v>
      </c>
      <c r="C6866" s="180"/>
      <c r="D6866" s="180"/>
      <c r="E6866" s="180"/>
      <c r="F6866" s="180"/>
      <c r="G6866" s="180"/>
      <c r="H6866" s="180"/>
    </row>
    <row r="6867" spans="1:8" x14ac:dyDescent="0.2">
      <c r="A6867" s="180" t="s">
        <v>153</v>
      </c>
      <c r="B6867" s="180" t="s">
        <v>347</v>
      </c>
      <c r="C6867" s="180"/>
      <c r="D6867" s="180"/>
      <c r="E6867" s="180"/>
      <c r="F6867" s="180"/>
      <c r="G6867" s="180"/>
      <c r="H6867" s="180"/>
    </row>
    <row r="6868" spans="1:8" x14ac:dyDescent="0.2">
      <c r="A6868" s="180" t="s">
        <v>153</v>
      </c>
      <c r="B6868" s="180" t="s">
        <v>348</v>
      </c>
      <c r="C6868" s="180">
        <v>10830821</v>
      </c>
      <c r="D6868" s="180">
        <v>250650</v>
      </c>
      <c r="E6868" s="180">
        <v>203415</v>
      </c>
      <c r="F6868" s="180">
        <v>0</v>
      </c>
      <c r="G6868" s="180">
        <v>0</v>
      </c>
      <c r="H6868" s="180">
        <v>0</v>
      </c>
    </row>
    <row r="6869" spans="1:8" x14ac:dyDescent="0.2">
      <c r="A6869" s="180" t="s">
        <v>153</v>
      </c>
      <c r="B6869" s="180" t="s">
        <v>349</v>
      </c>
      <c r="C6869" s="180">
        <v>1410808.3799999971</v>
      </c>
      <c r="D6869" s="180">
        <v>78207.599999999991</v>
      </c>
      <c r="E6869" s="180">
        <v>133761.56000000006</v>
      </c>
      <c r="F6869" s="180">
        <v>0</v>
      </c>
      <c r="G6869" s="180">
        <v>0</v>
      </c>
      <c r="H6869" s="180">
        <v>0</v>
      </c>
    </row>
    <row r="6870" spans="1:8" x14ac:dyDescent="0.2">
      <c r="A6870" s="180" t="s">
        <v>153</v>
      </c>
      <c r="B6870" s="180" t="s">
        <v>350</v>
      </c>
      <c r="C6870" s="180">
        <v>12241629.379999995</v>
      </c>
      <c r="D6870" s="180">
        <v>328857.59999999998</v>
      </c>
      <c r="E6870" s="180">
        <v>337176.56000000006</v>
      </c>
      <c r="F6870" s="180">
        <v>0</v>
      </c>
      <c r="G6870" s="180">
        <v>0</v>
      </c>
      <c r="H6870" s="180">
        <v>0</v>
      </c>
    </row>
    <row r="6871" spans="1:8" x14ac:dyDescent="0.2">
      <c r="A6871" s="180" t="s">
        <v>153</v>
      </c>
      <c r="B6871" s="180" t="s">
        <v>376</v>
      </c>
      <c r="C6871" s="180"/>
      <c r="D6871" s="180"/>
      <c r="E6871" s="180"/>
      <c r="F6871" s="180"/>
      <c r="G6871" s="180"/>
      <c r="H6871" s="180"/>
    </row>
    <row r="6872" spans="1:8" x14ac:dyDescent="0.2">
      <c r="A6872" s="180" t="s">
        <v>153</v>
      </c>
      <c r="B6872" s="180" t="s">
        <v>377</v>
      </c>
      <c r="C6872" s="180">
        <v>7414637</v>
      </c>
      <c r="D6872" s="180">
        <v>301560</v>
      </c>
      <c r="E6872" s="180">
        <v>112050</v>
      </c>
      <c r="F6872" s="180"/>
      <c r="G6872" s="180"/>
      <c r="H6872" s="180"/>
    </row>
    <row r="6873" spans="1:8" x14ac:dyDescent="0.2">
      <c r="A6873" s="180" t="s">
        <v>153</v>
      </c>
      <c r="B6873" s="180" t="s">
        <v>352</v>
      </c>
      <c r="C6873" s="180">
        <v>202417</v>
      </c>
      <c r="D6873" s="180"/>
      <c r="E6873" s="180">
        <v>2759</v>
      </c>
      <c r="F6873" s="180"/>
      <c r="G6873" s="180"/>
      <c r="H6873" s="180"/>
    </row>
    <row r="6874" spans="1:8" x14ac:dyDescent="0.2">
      <c r="A6874" s="180" t="s">
        <v>153</v>
      </c>
      <c r="B6874" s="180" t="s">
        <v>353</v>
      </c>
      <c r="C6874" s="180">
        <v>308823</v>
      </c>
      <c r="D6874" s="180"/>
      <c r="E6874" s="180">
        <v>690</v>
      </c>
      <c r="F6874" s="180"/>
      <c r="G6874" s="180"/>
      <c r="H6874" s="180"/>
    </row>
    <row r="6875" spans="1:8" x14ac:dyDescent="0.2">
      <c r="A6875" s="180" t="s">
        <v>153</v>
      </c>
      <c r="B6875" s="180" t="s">
        <v>354</v>
      </c>
      <c r="C6875" s="180">
        <v>324259</v>
      </c>
      <c r="D6875" s="180"/>
      <c r="E6875" s="180">
        <v>1380</v>
      </c>
      <c r="F6875" s="180"/>
      <c r="G6875" s="180"/>
      <c r="H6875" s="180"/>
    </row>
    <row r="6876" spans="1:8" x14ac:dyDescent="0.2">
      <c r="A6876" s="180" t="s">
        <v>153</v>
      </c>
      <c r="B6876" s="180" t="s">
        <v>408</v>
      </c>
      <c r="C6876" s="180">
        <v>605991</v>
      </c>
      <c r="D6876" s="180"/>
      <c r="E6876" s="180">
        <v>4139</v>
      </c>
      <c r="F6876" s="180"/>
      <c r="G6876" s="180"/>
      <c r="H6876" s="180"/>
    </row>
    <row r="6877" spans="1:8" x14ac:dyDescent="0.2">
      <c r="A6877" s="180" t="s">
        <v>153</v>
      </c>
      <c r="B6877" s="180" t="s">
        <v>423</v>
      </c>
      <c r="C6877" s="180">
        <v>181646</v>
      </c>
      <c r="D6877" s="180"/>
      <c r="E6877" s="180">
        <v>1380</v>
      </c>
      <c r="F6877" s="180"/>
      <c r="G6877" s="180"/>
      <c r="H6877" s="180"/>
    </row>
    <row r="6878" spans="1:8" x14ac:dyDescent="0.2">
      <c r="A6878" s="180" t="s">
        <v>153</v>
      </c>
      <c r="B6878" s="180" t="s">
        <v>355</v>
      </c>
      <c r="C6878" s="180">
        <v>777375</v>
      </c>
      <c r="D6878" s="180"/>
      <c r="E6878" s="180">
        <v>55067</v>
      </c>
      <c r="F6878" s="180"/>
      <c r="G6878" s="180"/>
      <c r="H6878" s="180"/>
    </row>
    <row r="6879" spans="1:8" x14ac:dyDescent="0.2">
      <c r="A6879" s="180" t="s">
        <v>153</v>
      </c>
      <c r="B6879" s="180" t="s">
        <v>356</v>
      </c>
      <c r="C6879" s="180">
        <v>389019</v>
      </c>
      <c r="D6879" s="180"/>
      <c r="E6879" s="180">
        <v>6900</v>
      </c>
      <c r="F6879" s="180"/>
      <c r="G6879" s="180"/>
      <c r="H6879" s="180"/>
    </row>
    <row r="6880" spans="1:8" x14ac:dyDescent="0.2">
      <c r="A6880" s="180" t="s">
        <v>153</v>
      </c>
      <c r="B6880" s="180" t="s">
        <v>409</v>
      </c>
      <c r="C6880" s="180"/>
      <c r="D6880" s="180"/>
      <c r="E6880" s="180"/>
      <c r="F6880" s="180"/>
      <c r="G6880" s="180"/>
      <c r="H6880" s="180"/>
    </row>
    <row r="6881" spans="1:8" x14ac:dyDescent="0.2">
      <c r="A6881" s="180" t="s">
        <v>153</v>
      </c>
      <c r="B6881" s="180" t="s">
        <v>378</v>
      </c>
      <c r="C6881" s="180"/>
      <c r="D6881" s="180"/>
      <c r="E6881" s="180">
        <v>7590</v>
      </c>
      <c r="F6881" s="180"/>
      <c r="G6881" s="180"/>
      <c r="H6881" s="180"/>
    </row>
    <row r="6882" spans="1:8" x14ac:dyDescent="0.2">
      <c r="A6882" s="180" t="s">
        <v>153</v>
      </c>
      <c r="B6882" s="180" t="s">
        <v>360</v>
      </c>
      <c r="C6882" s="180"/>
      <c r="D6882" s="180"/>
      <c r="E6882" s="180"/>
      <c r="F6882" s="180"/>
      <c r="G6882" s="180"/>
      <c r="H6882" s="180"/>
    </row>
    <row r="6883" spans="1:8" x14ac:dyDescent="0.2">
      <c r="A6883" s="180" t="s">
        <v>153</v>
      </c>
      <c r="B6883" s="180" t="s">
        <v>379</v>
      </c>
      <c r="C6883" s="180"/>
      <c r="D6883" s="180"/>
      <c r="E6883" s="180"/>
      <c r="F6883" s="180"/>
      <c r="G6883" s="180"/>
      <c r="H6883" s="180"/>
    </row>
    <row r="6884" spans="1:8" x14ac:dyDescent="0.2">
      <c r="A6884" s="180" t="s">
        <v>153</v>
      </c>
      <c r="B6884" s="180" t="s">
        <v>362</v>
      </c>
      <c r="C6884" s="180">
        <v>464349</v>
      </c>
      <c r="D6884" s="180"/>
      <c r="E6884" s="180"/>
      <c r="F6884" s="180"/>
      <c r="G6884" s="180"/>
      <c r="H6884" s="180"/>
    </row>
    <row r="6885" spans="1:8" x14ac:dyDescent="0.2">
      <c r="A6885" s="180" t="s">
        <v>153</v>
      </c>
      <c r="B6885" s="180" t="s">
        <v>365</v>
      </c>
      <c r="C6885" s="180">
        <v>10668516</v>
      </c>
      <c r="D6885" s="180">
        <v>301560</v>
      </c>
      <c r="E6885" s="180">
        <v>191955</v>
      </c>
      <c r="F6885" s="180">
        <v>0</v>
      </c>
      <c r="G6885" s="180">
        <v>0</v>
      </c>
      <c r="H6885" s="180">
        <v>0</v>
      </c>
    </row>
    <row r="6886" spans="1:8" x14ac:dyDescent="0.2">
      <c r="A6886" s="180" t="s">
        <v>153</v>
      </c>
      <c r="B6886" s="180" t="s">
        <v>447</v>
      </c>
      <c r="C6886" s="180"/>
      <c r="D6886" s="180"/>
      <c r="E6886" s="180"/>
      <c r="F6886" s="180"/>
      <c r="G6886" s="180"/>
      <c r="H6886" s="180"/>
    </row>
    <row r="6887" spans="1:8" x14ac:dyDescent="0.2">
      <c r="A6887" s="180" t="s">
        <v>153</v>
      </c>
      <c r="B6887" s="180" t="s">
        <v>366</v>
      </c>
      <c r="C6887" s="180">
        <v>10668516</v>
      </c>
      <c r="D6887" s="180">
        <v>301560</v>
      </c>
      <c r="E6887" s="180">
        <v>191955</v>
      </c>
      <c r="F6887" s="180">
        <v>0</v>
      </c>
      <c r="G6887" s="180">
        <v>0</v>
      </c>
      <c r="H6887" s="180">
        <v>0</v>
      </c>
    </row>
    <row r="6888" spans="1:8" x14ac:dyDescent="0.2">
      <c r="A6888" s="180" t="s">
        <v>153</v>
      </c>
      <c r="B6888" s="180" t="s">
        <v>367</v>
      </c>
      <c r="C6888" s="180">
        <v>1573113.3799999971</v>
      </c>
      <c r="D6888" s="180">
        <v>27297.599999999977</v>
      </c>
      <c r="E6888" s="180">
        <v>145221.56000000006</v>
      </c>
      <c r="F6888" s="180">
        <v>0</v>
      </c>
      <c r="G6888" s="180">
        <v>0</v>
      </c>
      <c r="H6888" s="180">
        <v>0</v>
      </c>
    </row>
    <row r="6889" spans="1:8" x14ac:dyDescent="0.2">
      <c r="A6889" s="180" t="s">
        <v>153</v>
      </c>
      <c r="B6889" s="180" t="s">
        <v>368</v>
      </c>
      <c r="C6889" s="180">
        <v>12241629.379999995</v>
      </c>
      <c r="D6889" s="180">
        <v>328857.59999999998</v>
      </c>
      <c r="E6889" s="180">
        <v>337176.56000000006</v>
      </c>
      <c r="F6889" s="180">
        <v>0</v>
      </c>
      <c r="G6889" s="180">
        <v>0</v>
      </c>
      <c r="H6889" s="180">
        <v>0</v>
      </c>
    </row>
    <row r="6890" spans="1:8" x14ac:dyDescent="0.2">
      <c r="A6890" s="180" t="s">
        <v>154</v>
      </c>
      <c r="B6890" s="180" t="s">
        <v>333</v>
      </c>
      <c r="C6890" s="180">
        <v>25188960</v>
      </c>
      <c r="D6890" s="180"/>
      <c r="E6890" s="180">
        <v>3467556</v>
      </c>
      <c r="F6890" s="180">
        <v>0</v>
      </c>
      <c r="G6890" s="180">
        <v>0</v>
      </c>
      <c r="H6890" s="180">
        <v>0</v>
      </c>
    </row>
    <row r="6891" spans="1:8" x14ac:dyDescent="0.2">
      <c r="A6891" s="180" t="s">
        <v>154</v>
      </c>
      <c r="B6891" s="180" t="s">
        <v>334</v>
      </c>
      <c r="C6891" s="180">
        <v>587236</v>
      </c>
      <c r="D6891" s="180"/>
      <c r="E6891" s="180">
        <v>82444</v>
      </c>
      <c r="F6891" s="180">
        <v>0</v>
      </c>
      <c r="G6891" s="180">
        <v>0</v>
      </c>
      <c r="H6891" s="180">
        <v>0</v>
      </c>
    </row>
    <row r="6892" spans="1:8" x14ac:dyDescent="0.2">
      <c r="A6892" s="180" t="s">
        <v>154</v>
      </c>
      <c r="B6892" s="180" t="s">
        <v>335</v>
      </c>
      <c r="C6892" s="180">
        <v>0</v>
      </c>
      <c r="D6892" s="180"/>
      <c r="E6892" s="180"/>
      <c r="F6892" s="180"/>
      <c r="G6892" s="180"/>
      <c r="H6892" s="180"/>
    </row>
    <row r="6893" spans="1:8" x14ac:dyDescent="0.2">
      <c r="A6893" s="180" t="s">
        <v>154</v>
      </c>
      <c r="B6893" s="180" t="s">
        <v>336</v>
      </c>
      <c r="C6893" s="180">
        <v>4876825</v>
      </c>
      <c r="D6893" s="180"/>
      <c r="E6893" s="180"/>
      <c r="F6893" s="180"/>
      <c r="G6893" s="180"/>
      <c r="H6893" s="180"/>
    </row>
    <row r="6894" spans="1:8" x14ac:dyDescent="0.2">
      <c r="A6894" s="180" t="s">
        <v>154</v>
      </c>
      <c r="B6894" s="180" t="s">
        <v>337</v>
      </c>
      <c r="C6894" s="180">
        <v>152250</v>
      </c>
      <c r="D6894" s="180"/>
      <c r="E6894" s="180">
        <v>15225</v>
      </c>
      <c r="F6894" s="180"/>
      <c r="G6894" s="180"/>
      <c r="H6894" s="180"/>
    </row>
    <row r="6895" spans="1:8" x14ac:dyDescent="0.2">
      <c r="A6895" s="180" t="s">
        <v>154</v>
      </c>
      <c r="B6895" s="180" t="s">
        <v>338</v>
      </c>
      <c r="C6895" s="180"/>
      <c r="D6895" s="180"/>
      <c r="E6895" s="180"/>
      <c r="F6895" s="180"/>
      <c r="G6895" s="180"/>
      <c r="H6895" s="180"/>
    </row>
    <row r="6896" spans="1:8" x14ac:dyDescent="0.2">
      <c r="A6896" s="180" t="s">
        <v>154</v>
      </c>
      <c r="B6896" s="180" t="s">
        <v>339</v>
      </c>
      <c r="C6896" s="180">
        <v>3500</v>
      </c>
      <c r="D6896" s="180">
        <v>910491</v>
      </c>
      <c r="E6896" s="180"/>
      <c r="F6896" s="180"/>
      <c r="G6896" s="180"/>
      <c r="H6896" s="180"/>
    </row>
    <row r="6897" spans="1:8" x14ac:dyDescent="0.2">
      <c r="A6897" s="180" t="s">
        <v>154</v>
      </c>
      <c r="B6897" s="180" t="s">
        <v>340</v>
      </c>
      <c r="C6897" s="180">
        <v>711995</v>
      </c>
      <c r="D6897" s="180">
        <v>259840</v>
      </c>
      <c r="E6897" s="180">
        <v>103530</v>
      </c>
      <c r="F6897" s="180"/>
      <c r="G6897" s="180"/>
      <c r="H6897" s="180"/>
    </row>
    <row r="6898" spans="1:8" x14ac:dyDescent="0.2">
      <c r="A6898" s="180" t="s">
        <v>154</v>
      </c>
      <c r="B6898" s="180" t="s">
        <v>341</v>
      </c>
      <c r="C6898" s="180">
        <v>96000</v>
      </c>
      <c r="D6898" s="180"/>
      <c r="E6898" s="180"/>
      <c r="F6898" s="180"/>
      <c r="G6898" s="180"/>
      <c r="H6898" s="180"/>
    </row>
    <row r="6899" spans="1:8" x14ac:dyDescent="0.2">
      <c r="A6899" s="180" t="s">
        <v>154</v>
      </c>
      <c r="B6899" s="180" t="s">
        <v>342</v>
      </c>
      <c r="C6899" s="180">
        <v>45690419</v>
      </c>
      <c r="D6899" s="180"/>
      <c r="E6899" s="180"/>
      <c r="F6899" s="180"/>
      <c r="G6899" s="180"/>
      <c r="H6899" s="180"/>
    </row>
    <row r="6900" spans="1:8" x14ac:dyDescent="0.2">
      <c r="A6900" s="180" t="s">
        <v>154</v>
      </c>
      <c r="B6900" s="180" t="s">
        <v>343</v>
      </c>
      <c r="C6900" s="180">
        <v>218110</v>
      </c>
      <c r="D6900" s="180"/>
      <c r="E6900" s="180"/>
      <c r="F6900" s="180"/>
      <c r="G6900" s="180"/>
      <c r="H6900" s="180"/>
    </row>
    <row r="6901" spans="1:8" x14ac:dyDescent="0.2">
      <c r="A6901" s="180" t="s">
        <v>154</v>
      </c>
      <c r="B6901" s="180" t="s">
        <v>344</v>
      </c>
      <c r="C6901" s="180">
        <v>524868</v>
      </c>
      <c r="D6901" s="180"/>
      <c r="E6901" s="180">
        <v>508</v>
      </c>
      <c r="F6901" s="180"/>
      <c r="G6901" s="180"/>
      <c r="H6901" s="180"/>
    </row>
    <row r="6902" spans="1:8" x14ac:dyDescent="0.2">
      <c r="A6902" s="180" t="s">
        <v>154</v>
      </c>
      <c r="B6902" s="180" t="s">
        <v>475</v>
      </c>
      <c r="C6902" s="180">
        <v>921949</v>
      </c>
      <c r="D6902" s="180"/>
      <c r="E6902" s="180">
        <v>129015</v>
      </c>
      <c r="F6902" s="180">
        <v>0</v>
      </c>
      <c r="G6902" s="180">
        <v>0</v>
      </c>
      <c r="H6902" s="180">
        <v>0</v>
      </c>
    </row>
    <row r="6903" spans="1:8" x14ac:dyDescent="0.2">
      <c r="A6903" s="180" t="s">
        <v>154</v>
      </c>
      <c r="B6903" s="180" t="s">
        <v>332</v>
      </c>
      <c r="C6903" s="180">
        <v>507500</v>
      </c>
      <c r="D6903" s="180"/>
      <c r="E6903" s="180"/>
      <c r="F6903" s="180"/>
      <c r="G6903" s="180"/>
      <c r="H6903" s="180"/>
    </row>
    <row r="6904" spans="1:8" x14ac:dyDescent="0.2">
      <c r="A6904" s="180" t="s">
        <v>154</v>
      </c>
      <c r="B6904" s="180" t="s">
        <v>407</v>
      </c>
      <c r="C6904" s="180">
        <v>2259992</v>
      </c>
      <c r="D6904" s="180"/>
      <c r="E6904" s="180"/>
      <c r="F6904" s="180"/>
      <c r="G6904" s="180"/>
      <c r="H6904" s="180"/>
    </row>
    <row r="6905" spans="1:8" x14ac:dyDescent="0.2">
      <c r="A6905" s="180" t="s">
        <v>154</v>
      </c>
      <c r="B6905" s="180" t="s">
        <v>345</v>
      </c>
      <c r="C6905" s="180">
        <v>81739604</v>
      </c>
      <c r="D6905" s="180">
        <v>1170331</v>
      </c>
      <c r="E6905" s="180">
        <v>3798278</v>
      </c>
      <c r="F6905" s="180">
        <v>0</v>
      </c>
      <c r="G6905" s="180">
        <v>0</v>
      </c>
      <c r="H6905" s="180">
        <v>0</v>
      </c>
    </row>
    <row r="6906" spans="1:8" x14ac:dyDescent="0.2">
      <c r="A6906" s="180" t="s">
        <v>154</v>
      </c>
      <c r="B6906" s="180" t="s">
        <v>346</v>
      </c>
      <c r="C6906" s="180"/>
      <c r="D6906" s="180"/>
      <c r="E6906" s="180"/>
      <c r="F6906" s="180"/>
      <c r="G6906" s="180"/>
      <c r="H6906" s="180"/>
    </row>
    <row r="6907" spans="1:8" x14ac:dyDescent="0.2">
      <c r="A6907" s="180" t="s">
        <v>154</v>
      </c>
      <c r="B6907" s="180" t="s">
        <v>446</v>
      </c>
      <c r="C6907" s="180">
        <v>228477</v>
      </c>
      <c r="D6907" s="180"/>
      <c r="E6907" s="180"/>
      <c r="F6907" s="180"/>
      <c r="G6907" s="180"/>
      <c r="H6907" s="180"/>
    </row>
    <row r="6908" spans="1:8" x14ac:dyDescent="0.2">
      <c r="A6908" s="180" t="s">
        <v>154</v>
      </c>
      <c r="B6908" s="180" t="s">
        <v>347</v>
      </c>
      <c r="C6908" s="180">
        <v>5075</v>
      </c>
      <c r="D6908" s="180"/>
      <c r="E6908" s="180"/>
      <c r="F6908" s="180"/>
      <c r="G6908" s="180"/>
      <c r="H6908" s="180"/>
    </row>
    <row r="6909" spans="1:8" x14ac:dyDescent="0.2">
      <c r="A6909" s="180" t="s">
        <v>154</v>
      </c>
      <c r="B6909" s="180" t="s">
        <v>348</v>
      </c>
      <c r="C6909" s="180">
        <v>81973156</v>
      </c>
      <c r="D6909" s="180">
        <v>1170331</v>
      </c>
      <c r="E6909" s="180">
        <v>3798278</v>
      </c>
      <c r="F6909" s="180">
        <v>0</v>
      </c>
      <c r="G6909" s="180">
        <v>0</v>
      </c>
      <c r="H6909" s="180">
        <v>0</v>
      </c>
    </row>
    <row r="6910" spans="1:8" x14ac:dyDescent="0.2">
      <c r="A6910" s="180" t="s">
        <v>154</v>
      </c>
      <c r="B6910" s="180" t="s">
        <v>349</v>
      </c>
      <c r="C6910" s="180">
        <v>13910897.00999999</v>
      </c>
      <c r="D6910" s="180">
        <v>779488.12000000011</v>
      </c>
      <c r="E6910" s="180">
        <v>2467121.9499999993</v>
      </c>
      <c r="F6910" s="180">
        <v>0</v>
      </c>
      <c r="G6910" s="180">
        <v>0</v>
      </c>
      <c r="H6910" s="180">
        <v>0</v>
      </c>
    </row>
    <row r="6911" spans="1:8" x14ac:dyDescent="0.2">
      <c r="A6911" s="180" t="s">
        <v>154</v>
      </c>
      <c r="B6911" s="180" t="s">
        <v>350</v>
      </c>
      <c r="C6911" s="180">
        <v>95884053.010000005</v>
      </c>
      <c r="D6911" s="180">
        <v>1949819.12</v>
      </c>
      <c r="E6911" s="180">
        <v>6265399.9499999993</v>
      </c>
      <c r="F6911" s="180">
        <v>0</v>
      </c>
      <c r="G6911" s="180">
        <v>0</v>
      </c>
      <c r="H6911" s="180">
        <v>0</v>
      </c>
    </row>
    <row r="6912" spans="1:8" x14ac:dyDescent="0.2">
      <c r="A6912" s="180" t="s">
        <v>154</v>
      </c>
      <c r="B6912" s="180" t="s">
        <v>376</v>
      </c>
      <c r="C6912" s="180"/>
      <c r="D6912" s="180"/>
      <c r="E6912" s="180"/>
      <c r="F6912" s="180"/>
      <c r="G6912" s="180"/>
      <c r="H6912" s="180"/>
    </row>
    <row r="6913" spans="1:8" x14ac:dyDescent="0.2">
      <c r="A6913" s="180" t="s">
        <v>154</v>
      </c>
      <c r="B6913" s="180" t="s">
        <v>377</v>
      </c>
      <c r="C6913" s="180">
        <v>60233818</v>
      </c>
      <c r="D6913" s="180">
        <v>1170331</v>
      </c>
      <c r="E6913" s="180">
        <v>1484764</v>
      </c>
      <c r="F6913" s="180"/>
      <c r="G6913" s="180"/>
      <c r="H6913" s="180"/>
    </row>
    <row r="6914" spans="1:8" x14ac:dyDescent="0.2">
      <c r="A6914" s="180" t="s">
        <v>154</v>
      </c>
      <c r="B6914" s="180" t="s">
        <v>352</v>
      </c>
      <c r="C6914" s="180">
        <v>2326257</v>
      </c>
      <c r="D6914" s="180"/>
      <c r="E6914" s="180"/>
      <c r="F6914" s="180"/>
      <c r="G6914" s="180"/>
      <c r="H6914" s="180"/>
    </row>
    <row r="6915" spans="1:8" x14ac:dyDescent="0.2">
      <c r="A6915" s="180" t="s">
        <v>154</v>
      </c>
      <c r="B6915" s="180" t="s">
        <v>353</v>
      </c>
      <c r="C6915" s="180">
        <v>2912270</v>
      </c>
      <c r="D6915" s="180"/>
      <c r="E6915" s="180"/>
      <c r="F6915" s="180"/>
      <c r="G6915" s="180"/>
      <c r="H6915" s="180"/>
    </row>
    <row r="6916" spans="1:8" x14ac:dyDescent="0.2">
      <c r="A6916" s="180" t="s">
        <v>154</v>
      </c>
      <c r="B6916" s="180" t="s">
        <v>354</v>
      </c>
      <c r="C6916" s="180">
        <v>1244434</v>
      </c>
      <c r="D6916" s="180"/>
      <c r="E6916" s="180">
        <v>125991</v>
      </c>
      <c r="F6916" s="180"/>
      <c r="G6916" s="180"/>
      <c r="H6916" s="180"/>
    </row>
    <row r="6917" spans="1:8" x14ac:dyDescent="0.2">
      <c r="A6917" s="180" t="s">
        <v>154</v>
      </c>
      <c r="B6917" s="180" t="s">
        <v>408</v>
      </c>
      <c r="C6917" s="180">
        <v>3190125</v>
      </c>
      <c r="D6917" s="180"/>
      <c r="E6917" s="180"/>
      <c r="F6917" s="180"/>
      <c r="G6917" s="180"/>
      <c r="H6917" s="180"/>
    </row>
    <row r="6918" spans="1:8" x14ac:dyDescent="0.2">
      <c r="A6918" s="180" t="s">
        <v>154</v>
      </c>
      <c r="B6918" s="180" t="s">
        <v>423</v>
      </c>
      <c r="C6918" s="180">
        <v>1850971</v>
      </c>
      <c r="D6918" s="180"/>
      <c r="E6918" s="180">
        <v>40600</v>
      </c>
      <c r="F6918" s="180"/>
      <c r="G6918" s="180"/>
      <c r="H6918" s="180"/>
    </row>
    <row r="6919" spans="1:8" x14ac:dyDescent="0.2">
      <c r="A6919" s="180" t="s">
        <v>154</v>
      </c>
      <c r="B6919" s="180" t="s">
        <v>355</v>
      </c>
      <c r="C6919" s="180">
        <v>6715468</v>
      </c>
      <c r="D6919" s="180"/>
      <c r="E6919" s="180">
        <v>456696</v>
      </c>
      <c r="F6919" s="180"/>
      <c r="G6919" s="180"/>
      <c r="H6919" s="180"/>
    </row>
    <row r="6920" spans="1:8" x14ac:dyDescent="0.2">
      <c r="A6920" s="180" t="s">
        <v>154</v>
      </c>
      <c r="B6920" s="180" t="s">
        <v>356</v>
      </c>
      <c r="C6920" s="180">
        <v>4914325</v>
      </c>
      <c r="D6920" s="180"/>
      <c r="E6920" s="180">
        <v>45206</v>
      </c>
      <c r="F6920" s="180"/>
      <c r="G6920" s="180"/>
      <c r="H6920" s="180"/>
    </row>
    <row r="6921" spans="1:8" x14ac:dyDescent="0.2">
      <c r="A6921" s="180" t="s">
        <v>154</v>
      </c>
      <c r="B6921" s="180" t="s">
        <v>409</v>
      </c>
      <c r="C6921" s="180"/>
      <c r="D6921" s="180"/>
      <c r="E6921" s="180"/>
      <c r="F6921" s="180"/>
      <c r="G6921" s="180"/>
      <c r="H6921" s="180"/>
    </row>
    <row r="6922" spans="1:8" x14ac:dyDescent="0.2">
      <c r="A6922" s="180" t="s">
        <v>154</v>
      </c>
      <c r="B6922" s="180" t="s">
        <v>378</v>
      </c>
      <c r="C6922" s="180">
        <v>153435</v>
      </c>
      <c r="D6922" s="180"/>
      <c r="E6922" s="180">
        <v>320260</v>
      </c>
      <c r="F6922" s="180"/>
      <c r="G6922" s="180"/>
      <c r="H6922" s="180"/>
    </row>
    <row r="6923" spans="1:8" x14ac:dyDescent="0.2">
      <c r="A6923" s="180" t="s">
        <v>154</v>
      </c>
      <c r="B6923" s="180" t="s">
        <v>360</v>
      </c>
      <c r="C6923" s="180"/>
      <c r="D6923" s="180"/>
      <c r="E6923" s="180"/>
      <c r="F6923" s="180"/>
      <c r="G6923" s="180"/>
      <c r="H6923" s="180"/>
    </row>
    <row r="6924" spans="1:8" x14ac:dyDescent="0.2">
      <c r="A6924" s="180" t="s">
        <v>154</v>
      </c>
      <c r="B6924" s="180" t="s">
        <v>379</v>
      </c>
      <c r="C6924" s="180"/>
      <c r="D6924" s="180"/>
      <c r="E6924" s="180"/>
      <c r="F6924" s="180"/>
      <c r="G6924" s="180"/>
      <c r="H6924" s="180"/>
    </row>
    <row r="6925" spans="1:8" x14ac:dyDescent="0.2">
      <c r="A6925" s="180" t="s">
        <v>154</v>
      </c>
      <c r="B6925" s="180" t="s">
        <v>362</v>
      </c>
      <c r="C6925" s="180">
        <v>3299992</v>
      </c>
      <c r="D6925" s="180"/>
      <c r="E6925" s="180"/>
      <c r="F6925" s="180"/>
      <c r="G6925" s="180"/>
      <c r="H6925" s="180"/>
    </row>
    <row r="6926" spans="1:8" x14ac:dyDescent="0.2">
      <c r="A6926" s="180" t="s">
        <v>154</v>
      </c>
      <c r="B6926" s="180" t="s">
        <v>365</v>
      </c>
      <c r="C6926" s="180">
        <v>86841095</v>
      </c>
      <c r="D6926" s="180">
        <v>1170331</v>
      </c>
      <c r="E6926" s="180">
        <v>2473517</v>
      </c>
      <c r="F6926" s="180">
        <v>0</v>
      </c>
      <c r="G6926" s="180">
        <v>0</v>
      </c>
      <c r="H6926" s="180">
        <v>0</v>
      </c>
    </row>
    <row r="6927" spans="1:8" x14ac:dyDescent="0.2">
      <c r="A6927" s="180" t="s">
        <v>154</v>
      </c>
      <c r="B6927" s="180" t="s">
        <v>447</v>
      </c>
      <c r="C6927" s="180"/>
      <c r="D6927" s="180"/>
      <c r="E6927" s="180"/>
      <c r="F6927" s="180"/>
      <c r="G6927" s="180"/>
      <c r="H6927" s="180"/>
    </row>
    <row r="6928" spans="1:8" x14ac:dyDescent="0.2">
      <c r="A6928" s="180" t="s">
        <v>154</v>
      </c>
      <c r="B6928" s="180" t="s">
        <v>366</v>
      </c>
      <c r="C6928" s="180">
        <v>86841095</v>
      </c>
      <c r="D6928" s="180">
        <v>1170331</v>
      </c>
      <c r="E6928" s="180">
        <v>2473517</v>
      </c>
      <c r="F6928" s="180">
        <v>0</v>
      </c>
      <c r="G6928" s="180">
        <v>0</v>
      </c>
      <c r="H6928" s="180">
        <v>0</v>
      </c>
    </row>
    <row r="6929" spans="1:8" x14ac:dyDescent="0.2">
      <c r="A6929" s="180" t="s">
        <v>154</v>
      </c>
      <c r="B6929" s="180" t="s">
        <v>367</v>
      </c>
      <c r="C6929" s="180">
        <v>9042958.0099999905</v>
      </c>
      <c r="D6929" s="180">
        <v>779488.12000000011</v>
      </c>
      <c r="E6929" s="180">
        <v>3791882.9499999993</v>
      </c>
      <c r="F6929" s="180">
        <v>0</v>
      </c>
      <c r="G6929" s="180">
        <v>0</v>
      </c>
      <c r="H6929" s="180">
        <v>0</v>
      </c>
    </row>
    <row r="6930" spans="1:8" x14ac:dyDescent="0.2">
      <c r="A6930" s="180" t="s">
        <v>154</v>
      </c>
      <c r="B6930" s="180" t="s">
        <v>368</v>
      </c>
      <c r="C6930" s="180">
        <v>95884053.010000005</v>
      </c>
      <c r="D6930" s="180">
        <v>1949819.12</v>
      </c>
      <c r="E6930" s="180">
        <v>6265399.9499999993</v>
      </c>
      <c r="F6930" s="180">
        <v>0</v>
      </c>
      <c r="G6930" s="180">
        <v>0</v>
      </c>
      <c r="H6930" s="180">
        <v>0</v>
      </c>
    </row>
    <row r="6931" spans="1:8" x14ac:dyDescent="0.2">
      <c r="A6931" s="180" t="s">
        <v>155</v>
      </c>
      <c r="B6931" s="180" t="s">
        <v>333</v>
      </c>
      <c r="C6931" s="180">
        <v>4938984</v>
      </c>
      <c r="D6931" s="180"/>
      <c r="E6931" s="180">
        <v>1079179</v>
      </c>
      <c r="F6931" s="180">
        <v>0</v>
      </c>
      <c r="G6931" s="180">
        <v>0</v>
      </c>
      <c r="H6931" s="180">
        <v>0</v>
      </c>
    </row>
    <row r="6932" spans="1:8" x14ac:dyDescent="0.2">
      <c r="A6932" s="180" t="s">
        <v>155</v>
      </c>
      <c r="B6932" s="180" t="s">
        <v>334</v>
      </c>
      <c r="C6932" s="180">
        <v>727522</v>
      </c>
      <c r="D6932" s="180"/>
      <c r="E6932" s="180">
        <v>160821</v>
      </c>
      <c r="F6932" s="180">
        <v>0</v>
      </c>
      <c r="G6932" s="180">
        <v>0</v>
      </c>
      <c r="H6932" s="180">
        <v>0</v>
      </c>
    </row>
    <row r="6933" spans="1:8" x14ac:dyDescent="0.2">
      <c r="A6933" s="180" t="s">
        <v>155</v>
      </c>
      <c r="B6933" s="180" t="s">
        <v>335</v>
      </c>
      <c r="C6933" s="180">
        <v>0</v>
      </c>
      <c r="D6933" s="180"/>
      <c r="E6933" s="180"/>
      <c r="F6933" s="180"/>
      <c r="G6933" s="180"/>
      <c r="H6933" s="180"/>
    </row>
    <row r="6934" spans="1:8" x14ac:dyDescent="0.2">
      <c r="A6934" s="180" t="s">
        <v>155</v>
      </c>
      <c r="B6934" s="180" t="s">
        <v>336</v>
      </c>
      <c r="C6934" s="180">
        <v>200000</v>
      </c>
      <c r="D6934" s="180"/>
      <c r="E6934" s="180"/>
      <c r="F6934" s="180"/>
      <c r="G6934" s="180"/>
      <c r="H6934" s="180"/>
    </row>
    <row r="6935" spans="1:8" x14ac:dyDescent="0.2">
      <c r="A6935" s="180" t="s">
        <v>155</v>
      </c>
      <c r="B6935" s="180" t="s">
        <v>337</v>
      </c>
      <c r="C6935" s="180">
        <v>25000</v>
      </c>
      <c r="D6935" s="180">
        <v>100</v>
      </c>
      <c r="E6935" s="180">
        <v>1000</v>
      </c>
      <c r="F6935" s="180"/>
      <c r="G6935" s="180"/>
      <c r="H6935" s="180"/>
    </row>
    <row r="6936" spans="1:8" x14ac:dyDescent="0.2">
      <c r="A6936" s="180" t="s">
        <v>155</v>
      </c>
      <c r="B6936" s="180" t="s">
        <v>338</v>
      </c>
      <c r="C6936" s="180"/>
      <c r="D6936" s="180"/>
      <c r="E6936" s="180"/>
      <c r="F6936" s="180"/>
      <c r="G6936" s="180"/>
      <c r="H6936" s="180"/>
    </row>
    <row r="6937" spans="1:8" x14ac:dyDescent="0.2">
      <c r="A6937" s="180" t="s">
        <v>155</v>
      </c>
      <c r="B6937" s="180" t="s">
        <v>339</v>
      </c>
      <c r="C6937" s="180">
        <v>25000</v>
      </c>
      <c r="D6937" s="180">
        <v>340000</v>
      </c>
      <c r="E6937" s="180"/>
      <c r="F6937" s="180"/>
      <c r="G6937" s="180"/>
      <c r="H6937" s="180"/>
    </row>
    <row r="6938" spans="1:8" x14ac:dyDescent="0.2">
      <c r="A6938" s="180" t="s">
        <v>155</v>
      </c>
      <c r="B6938" s="180" t="s">
        <v>340</v>
      </c>
      <c r="C6938" s="180">
        <v>300000</v>
      </c>
      <c r="D6938" s="180"/>
      <c r="E6938" s="180">
        <v>35000</v>
      </c>
      <c r="F6938" s="180"/>
      <c r="G6938" s="180"/>
      <c r="H6938" s="180"/>
    </row>
    <row r="6939" spans="1:8" x14ac:dyDescent="0.2">
      <c r="A6939" s="180" t="s">
        <v>155</v>
      </c>
      <c r="B6939" s="180" t="s">
        <v>341</v>
      </c>
      <c r="C6939" s="180"/>
      <c r="D6939" s="180"/>
      <c r="E6939" s="180"/>
      <c r="F6939" s="180"/>
      <c r="G6939" s="180"/>
      <c r="H6939" s="180"/>
    </row>
    <row r="6940" spans="1:8" x14ac:dyDescent="0.2">
      <c r="A6940" s="180" t="s">
        <v>155</v>
      </c>
      <c r="B6940" s="180" t="s">
        <v>342</v>
      </c>
      <c r="C6940" s="180">
        <v>15151758</v>
      </c>
      <c r="D6940" s="180"/>
      <c r="E6940" s="180"/>
      <c r="F6940" s="180"/>
      <c r="G6940" s="180"/>
      <c r="H6940" s="180"/>
    </row>
    <row r="6941" spans="1:8" x14ac:dyDescent="0.2">
      <c r="A6941" s="180" t="s">
        <v>155</v>
      </c>
      <c r="B6941" s="180" t="s">
        <v>343</v>
      </c>
      <c r="C6941" s="180">
        <v>88963</v>
      </c>
      <c r="D6941" s="180"/>
      <c r="E6941" s="180"/>
      <c r="F6941" s="180"/>
      <c r="G6941" s="180"/>
      <c r="H6941" s="180"/>
    </row>
    <row r="6942" spans="1:8" x14ac:dyDescent="0.2">
      <c r="A6942" s="180" t="s">
        <v>155</v>
      </c>
      <c r="B6942" s="180" t="s">
        <v>344</v>
      </c>
      <c r="C6942" s="180">
        <v>35000</v>
      </c>
      <c r="D6942" s="180"/>
      <c r="E6942" s="180"/>
      <c r="F6942" s="180"/>
      <c r="G6942" s="180"/>
      <c r="H6942" s="180"/>
    </row>
    <row r="6943" spans="1:8" x14ac:dyDescent="0.2">
      <c r="A6943" s="180" t="s">
        <v>155</v>
      </c>
      <c r="B6943" s="180" t="s">
        <v>475</v>
      </c>
      <c r="C6943" s="180">
        <v>197630</v>
      </c>
      <c r="D6943" s="180"/>
      <c r="E6943" s="180">
        <v>43687</v>
      </c>
      <c r="F6943" s="180">
        <v>0</v>
      </c>
      <c r="G6943" s="180">
        <v>0</v>
      </c>
      <c r="H6943" s="180">
        <v>0</v>
      </c>
    </row>
    <row r="6944" spans="1:8" x14ac:dyDescent="0.2">
      <c r="A6944" s="180" t="s">
        <v>155</v>
      </c>
      <c r="B6944" s="180" t="s">
        <v>332</v>
      </c>
      <c r="C6944" s="180">
        <v>600000</v>
      </c>
      <c r="D6944" s="180"/>
      <c r="E6944" s="180"/>
      <c r="F6944" s="180"/>
      <c r="G6944" s="180"/>
      <c r="H6944" s="180"/>
    </row>
    <row r="6945" spans="1:8" x14ac:dyDescent="0.2">
      <c r="A6945" s="180" t="s">
        <v>155</v>
      </c>
      <c r="B6945" s="180" t="s">
        <v>407</v>
      </c>
      <c r="C6945" s="180">
        <v>900000</v>
      </c>
      <c r="D6945" s="180"/>
      <c r="E6945" s="180"/>
      <c r="F6945" s="180"/>
      <c r="G6945" s="180"/>
      <c r="H6945" s="180"/>
    </row>
    <row r="6946" spans="1:8" x14ac:dyDescent="0.2">
      <c r="A6946" s="180" t="s">
        <v>155</v>
      </c>
      <c r="B6946" s="180" t="s">
        <v>345</v>
      </c>
      <c r="C6946" s="180">
        <v>23189857</v>
      </c>
      <c r="D6946" s="180">
        <v>340100</v>
      </c>
      <c r="E6946" s="180">
        <v>1319687</v>
      </c>
      <c r="F6946" s="180">
        <v>0</v>
      </c>
      <c r="G6946" s="180">
        <v>0</v>
      </c>
      <c r="H6946" s="180">
        <v>0</v>
      </c>
    </row>
    <row r="6947" spans="1:8" x14ac:dyDescent="0.2">
      <c r="A6947" s="180" t="s">
        <v>155</v>
      </c>
      <c r="B6947" s="180" t="s">
        <v>346</v>
      </c>
      <c r="C6947" s="180"/>
      <c r="D6947" s="180"/>
      <c r="E6947" s="180"/>
      <c r="F6947" s="180"/>
      <c r="G6947" s="180"/>
      <c r="H6947" s="180"/>
    </row>
    <row r="6948" spans="1:8" x14ac:dyDescent="0.2">
      <c r="A6948" s="180" t="s">
        <v>155</v>
      </c>
      <c r="B6948" s="180" t="s">
        <v>446</v>
      </c>
      <c r="C6948" s="180"/>
      <c r="D6948" s="180">
        <v>10000</v>
      </c>
      <c r="E6948" s="180"/>
      <c r="F6948" s="180"/>
      <c r="G6948" s="180"/>
      <c r="H6948" s="180"/>
    </row>
    <row r="6949" spans="1:8" x14ac:dyDescent="0.2">
      <c r="A6949" s="180" t="s">
        <v>155</v>
      </c>
      <c r="B6949" s="180" t="s">
        <v>347</v>
      </c>
      <c r="C6949" s="180"/>
      <c r="D6949" s="180"/>
      <c r="E6949" s="180"/>
      <c r="F6949" s="180"/>
      <c r="G6949" s="180"/>
      <c r="H6949" s="180"/>
    </row>
    <row r="6950" spans="1:8" x14ac:dyDescent="0.2">
      <c r="A6950" s="180" t="s">
        <v>155</v>
      </c>
      <c r="B6950" s="180" t="s">
        <v>348</v>
      </c>
      <c r="C6950" s="180">
        <v>23189857</v>
      </c>
      <c r="D6950" s="180">
        <v>350100</v>
      </c>
      <c r="E6950" s="180">
        <v>1319687</v>
      </c>
      <c r="F6950" s="180">
        <v>0</v>
      </c>
      <c r="G6950" s="180">
        <v>0</v>
      </c>
      <c r="H6950" s="180">
        <v>0</v>
      </c>
    </row>
    <row r="6951" spans="1:8" x14ac:dyDescent="0.2">
      <c r="A6951" s="180" t="s">
        <v>155</v>
      </c>
      <c r="B6951" s="180" t="s">
        <v>349</v>
      </c>
      <c r="C6951" s="180">
        <v>3395602.6800000034</v>
      </c>
      <c r="D6951" s="180">
        <v>90967.82</v>
      </c>
      <c r="E6951" s="180">
        <v>868725.58999999985</v>
      </c>
      <c r="F6951" s="180">
        <v>0</v>
      </c>
      <c r="G6951" s="180">
        <v>0</v>
      </c>
      <c r="H6951" s="180">
        <v>0</v>
      </c>
    </row>
    <row r="6952" spans="1:8" x14ac:dyDescent="0.2">
      <c r="A6952" s="180" t="s">
        <v>155</v>
      </c>
      <c r="B6952" s="180" t="s">
        <v>350</v>
      </c>
      <c r="C6952" s="180">
        <v>26585459.680000003</v>
      </c>
      <c r="D6952" s="180">
        <v>441067.82</v>
      </c>
      <c r="E6952" s="180">
        <v>2188412.59</v>
      </c>
      <c r="F6952" s="180">
        <v>0</v>
      </c>
      <c r="G6952" s="180">
        <v>0</v>
      </c>
      <c r="H6952" s="180">
        <v>0</v>
      </c>
    </row>
    <row r="6953" spans="1:8" x14ac:dyDescent="0.2">
      <c r="A6953" s="180" t="s">
        <v>155</v>
      </c>
      <c r="B6953" s="180" t="s">
        <v>376</v>
      </c>
      <c r="C6953" s="180"/>
      <c r="D6953" s="180"/>
      <c r="E6953" s="180"/>
      <c r="F6953" s="180"/>
      <c r="G6953" s="180"/>
      <c r="H6953" s="180"/>
    </row>
    <row r="6954" spans="1:8" x14ac:dyDescent="0.2">
      <c r="A6954" s="180" t="s">
        <v>155</v>
      </c>
      <c r="B6954" s="180" t="s">
        <v>377</v>
      </c>
      <c r="C6954" s="180">
        <v>15800000</v>
      </c>
      <c r="D6954" s="180">
        <v>350000</v>
      </c>
      <c r="E6954" s="180">
        <v>500000</v>
      </c>
      <c r="F6954" s="180"/>
      <c r="G6954" s="180"/>
      <c r="H6954" s="180"/>
    </row>
    <row r="6955" spans="1:8" x14ac:dyDescent="0.2">
      <c r="A6955" s="180" t="s">
        <v>155</v>
      </c>
      <c r="B6955" s="180" t="s">
        <v>352</v>
      </c>
      <c r="C6955" s="180">
        <v>1000000</v>
      </c>
      <c r="D6955" s="180"/>
      <c r="E6955" s="180"/>
      <c r="F6955" s="180"/>
      <c r="G6955" s="180"/>
      <c r="H6955" s="180"/>
    </row>
    <row r="6956" spans="1:8" x14ac:dyDescent="0.2">
      <c r="A6956" s="180" t="s">
        <v>155</v>
      </c>
      <c r="B6956" s="180" t="s">
        <v>353</v>
      </c>
      <c r="C6956" s="180">
        <v>1350000</v>
      </c>
      <c r="D6956" s="180"/>
      <c r="E6956" s="180"/>
      <c r="F6956" s="180"/>
      <c r="G6956" s="180"/>
      <c r="H6956" s="180"/>
    </row>
    <row r="6957" spans="1:8" x14ac:dyDescent="0.2">
      <c r="A6957" s="180" t="s">
        <v>155</v>
      </c>
      <c r="B6957" s="180" t="s">
        <v>354</v>
      </c>
      <c r="C6957" s="180">
        <v>700000</v>
      </c>
      <c r="D6957" s="180"/>
      <c r="E6957" s="180">
        <v>35000</v>
      </c>
      <c r="F6957" s="180"/>
      <c r="G6957" s="180"/>
      <c r="H6957" s="180"/>
    </row>
    <row r="6958" spans="1:8" x14ac:dyDescent="0.2">
      <c r="A6958" s="180" t="s">
        <v>155</v>
      </c>
      <c r="B6958" s="180" t="s">
        <v>408</v>
      </c>
      <c r="C6958" s="180">
        <v>1600000</v>
      </c>
      <c r="D6958" s="180"/>
      <c r="E6958" s="180">
        <v>50000</v>
      </c>
      <c r="F6958" s="180"/>
      <c r="G6958" s="180"/>
      <c r="H6958" s="180"/>
    </row>
    <row r="6959" spans="1:8" x14ac:dyDescent="0.2">
      <c r="A6959" s="180" t="s">
        <v>155</v>
      </c>
      <c r="B6959" s="180" t="s">
        <v>423</v>
      </c>
      <c r="C6959" s="180">
        <v>700000</v>
      </c>
      <c r="D6959" s="180"/>
      <c r="E6959" s="180"/>
      <c r="F6959" s="180"/>
      <c r="G6959" s="180"/>
      <c r="H6959" s="180"/>
    </row>
    <row r="6960" spans="1:8" x14ac:dyDescent="0.2">
      <c r="A6960" s="180" t="s">
        <v>155</v>
      </c>
      <c r="B6960" s="180" t="s">
        <v>355</v>
      </c>
      <c r="C6960" s="180">
        <v>2200000</v>
      </c>
      <c r="D6960" s="180"/>
      <c r="E6960" s="180">
        <v>400000</v>
      </c>
      <c r="F6960" s="180"/>
      <c r="G6960" s="180"/>
      <c r="H6960" s="180"/>
    </row>
    <row r="6961" spans="1:8" x14ac:dyDescent="0.2">
      <c r="A6961" s="180" t="s">
        <v>155</v>
      </c>
      <c r="B6961" s="180" t="s">
        <v>356</v>
      </c>
      <c r="C6961" s="180">
        <v>600000</v>
      </c>
      <c r="D6961" s="180"/>
      <c r="E6961" s="180">
        <v>75000</v>
      </c>
      <c r="F6961" s="180"/>
      <c r="G6961" s="180"/>
      <c r="H6961" s="180"/>
    </row>
    <row r="6962" spans="1:8" x14ac:dyDescent="0.2">
      <c r="A6962" s="180" t="s">
        <v>155</v>
      </c>
      <c r="B6962" s="180" t="s">
        <v>409</v>
      </c>
      <c r="C6962" s="180"/>
      <c r="D6962" s="180"/>
      <c r="E6962" s="180"/>
      <c r="F6962" s="180"/>
      <c r="G6962" s="180"/>
      <c r="H6962" s="180"/>
    </row>
    <row r="6963" spans="1:8" x14ac:dyDescent="0.2">
      <c r="A6963" s="180" t="s">
        <v>155</v>
      </c>
      <c r="B6963" s="180" t="s">
        <v>378</v>
      </c>
      <c r="C6963" s="180">
        <v>10000</v>
      </c>
      <c r="D6963" s="180"/>
      <c r="E6963" s="180"/>
      <c r="F6963" s="180"/>
      <c r="G6963" s="180"/>
      <c r="H6963" s="180"/>
    </row>
    <row r="6964" spans="1:8" x14ac:dyDescent="0.2">
      <c r="A6964" s="180" t="s">
        <v>155</v>
      </c>
      <c r="B6964" s="180" t="s">
        <v>360</v>
      </c>
      <c r="C6964" s="180"/>
      <c r="D6964" s="180"/>
      <c r="E6964" s="180"/>
      <c r="F6964" s="180"/>
      <c r="G6964" s="180"/>
      <c r="H6964" s="180"/>
    </row>
    <row r="6965" spans="1:8" x14ac:dyDescent="0.2">
      <c r="A6965" s="180" t="s">
        <v>155</v>
      </c>
      <c r="B6965" s="180" t="s">
        <v>379</v>
      </c>
      <c r="C6965" s="180"/>
      <c r="D6965" s="180"/>
      <c r="E6965" s="180"/>
      <c r="F6965" s="180"/>
      <c r="G6965" s="180"/>
      <c r="H6965" s="180"/>
    </row>
    <row r="6966" spans="1:8" x14ac:dyDescent="0.2">
      <c r="A6966" s="180" t="s">
        <v>155</v>
      </c>
      <c r="B6966" s="180" t="s">
        <v>362</v>
      </c>
      <c r="C6966" s="180">
        <v>941178</v>
      </c>
      <c r="D6966" s="180"/>
      <c r="E6966" s="180"/>
      <c r="F6966" s="180"/>
      <c r="G6966" s="180"/>
      <c r="H6966" s="180"/>
    </row>
    <row r="6967" spans="1:8" x14ac:dyDescent="0.2">
      <c r="A6967" s="180" t="s">
        <v>155</v>
      </c>
      <c r="B6967" s="180" t="s">
        <v>365</v>
      </c>
      <c r="C6967" s="180">
        <v>24901178</v>
      </c>
      <c r="D6967" s="180">
        <v>350000</v>
      </c>
      <c r="E6967" s="180">
        <v>1060000</v>
      </c>
      <c r="F6967" s="180">
        <v>0</v>
      </c>
      <c r="G6967" s="180">
        <v>0</v>
      </c>
      <c r="H6967" s="180">
        <v>0</v>
      </c>
    </row>
    <row r="6968" spans="1:8" x14ac:dyDescent="0.2">
      <c r="A6968" s="180" t="s">
        <v>155</v>
      </c>
      <c r="B6968" s="180" t="s">
        <v>447</v>
      </c>
      <c r="C6968" s="180">
        <v>10000</v>
      </c>
      <c r="D6968" s="180"/>
      <c r="E6968" s="180"/>
      <c r="F6968" s="180"/>
      <c r="G6968" s="180"/>
      <c r="H6968" s="180"/>
    </row>
    <row r="6969" spans="1:8" x14ac:dyDescent="0.2">
      <c r="A6969" s="180" t="s">
        <v>155</v>
      </c>
      <c r="B6969" s="180" t="s">
        <v>366</v>
      </c>
      <c r="C6969" s="180">
        <v>24911178</v>
      </c>
      <c r="D6969" s="180">
        <v>350000</v>
      </c>
      <c r="E6969" s="180">
        <v>1060000</v>
      </c>
      <c r="F6969" s="180">
        <v>0</v>
      </c>
      <c r="G6969" s="180">
        <v>0</v>
      </c>
      <c r="H6969" s="180">
        <v>0</v>
      </c>
    </row>
    <row r="6970" spans="1:8" x14ac:dyDescent="0.2">
      <c r="A6970" s="180" t="s">
        <v>155</v>
      </c>
      <c r="B6970" s="180" t="s">
        <v>367</v>
      </c>
      <c r="C6970" s="180">
        <v>1674281.6800000034</v>
      </c>
      <c r="D6970" s="180">
        <v>91067.82</v>
      </c>
      <c r="E6970" s="180">
        <v>1128412.5900000001</v>
      </c>
      <c r="F6970" s="180">
        <v>0</v>
      </c>
      <c r="G6970" s="180">
        <v>0</v>
      </c>
      <c r="H6970" s="180">
        <v>0</v>
      </c>
    </row>
    <row r="6971" spans="1:8" x14ac:dyDescent="0.2">
      <c r="A6971" s="180" t="s">
        <v>155</v>
      </c>
      <c r="B6971" s="180" t="s">
        <v>368</v>
      </c>
      <c r="C6971" s="180">
        <v>26585459.680000003</v>
      </c>
      <c r="D6971" s="180">
        <v>441067.82</v>
      </c>
      <c r="E6971" s="180">
        <v>2188412.59</v>
      </c>
      <c r="F6971" s="180">
        <v>0</v>
      </c>
      <c r="G6971" s="180">
        <v>0</v>
      </c>
      <c r="H6971" s="180">
        <v>0</v>
      </c>
    </row>
    <row r="6972" spans="1:8" x14ac:dyDescent="0.2">
      <c r="A6972" s="180" t="s">
        <v>156</v>
      </c>
      <c r="B6972" s="180" t="s">
        <v>333</v>
      </c>
      <c r="C6972" s="180">
        <v>1697800</v>
      </c>
      <c r="D6972" s="180"/>
      <c r="E6972" s="180">
        <v>195474</v>
      </c>
      <c r="F6972" s="180">
        <v>0</v>
      </c>
      <c r="G6972" s="180">
        <v>0</v>
      </c>
      <c r="H6972" s="180">
        <v>0</v>
      </c>
    </row>
    <row r="6973" spans="1:8" x14ac:dyDescent="0.2">
      <c r="A6973" s="180" t="s">
        <v>156</v>
      </c>
      <c r="B6973" s="180" t="s">
        <v>334</v>
      </c>
      <c r="C6973" s="180">
        <v>39314</v>
      </c>
      <c r="D6973" s="180"/>
      <c r="E6973" s="180">
        <v>4526</v>
      </c>
      <c r="F6973" s="180">
        <v>0</v>
      </c>
      <c r="G6973" s="180">
        <v>0</v>
      </c>
      <c r="H6973" s="180">
        <v>0</v>
      </c>
    </row>
    <row r="6974" spans="1:8" x14ac:dyDescent="0.2">
      <c r="A6974" s="180" t="s">
        <v>156</v>
      </c>
      <c r="B6974" s="180" t="s">
        <v>335</v>
      </c>
      <c r="C6974" s="180">
        <v>21326</v>
      </c>
      <c r="D6974" s="180"/>
      <c r="E6974" s="180"/>
      <c r="F6974" s="180"/>
      <c r="G6974" s="180"/>
      <c r="H6974" s="180"/>
    </row>
    <row r="6975" spans="1:8" x14ac:dyDescent="0.2">
      <c r="A6975" s="180" t="s">
        <v>156</v>
      </c>
      <c r="B6975" s="180" t="s">
        <v>336</v>
      </c>
      <c r="C6975" s="180">
        <v>160000</v>
      </c>
      <c r="D6975" s="180"/>
      <c r="E6975" s="180"/>
      <c r="F6975" s="180"/>
      <c r="G6975" s="180"/>
      <c r="H6975" s="180"/>
    </row>
    <row r="6976" spans="1:8" x14ac:dyDescent="0.2">
      <c r="A6976" s="180" t="s">
        <v>156</v>
      </c>
      <c r="B6976" s="180" t="s">
        <v>337</v>
      </c>
      <c r="C6976" s="180">
        <v>5000</v>
      </c>
      <c r="D6976" s="180"/>
      <c r="E6976" s="180"/>
      <c r="F6976" s="180"/>
      <c r="G6976" s="180"/>
      <c r="H6976" s="180"/>
    </row>
    <row r="6977" spans="1:8" x14ac:dyDescent="0.2">
      <c r="A6977" s="180" t="s">
        <v>156</v>
      </c>
      <c r="B6977" s="180" t="s">
        <v>338</v>
      </c>
      <c r="C6977" s="180"/>
      <c r="D6977" s="180"/>
      <c r="E6977" s="180"/>
      <c r="F6977" s="180"/>
      <c r="G6977" s="180"/>
      <c r="H6977" s="180"/>
    </row>
    <row r="6978" spans="1:8" x14ac:dyDescent="0.2">
      <c r="A6978" s="180" t="s">
        <v>156</v>
      </c>
      <c r="B6978" s="180" t="s">
        <v>339</v>
      </c>
      <c r="C6978" s="180">
        <v>10000</v>
      </c>
      <c r="D6978" s="180">
        <v>140000</v>
      </c>
      <c r="E6978" s="180"/>
      <c r="F6978" s="180"/>
      <c r="G6978" s="180"/>
      <c r="H6978" s="180"/>
    </row>
    <row r="6979" spans="1:8" x14ac:dyDescent="0.2">
      <c r="A6979" s="180" t="s">
        <v>156</v>
      </c>
      <c r="B6979" s="180" t="s">
        <v>340</v>
      </c>
      <c r="C6979" s="180">
        <v>50000</v>
      </c>
      <c r="D6979" s="180"/>
      <c r="E6979" s="180"/>
      <c r="F6979" s="180"/>
      <c r="G6979" s="180"/>
      <c r="H6979" s="180"/>
    </row>
    <row r="6980" spans="1:8" x14ac:dyDescent="0.2">
      <c r="A6980" s="180" t="s">
        <v>156</v>
      </c>
      <c r="B6980" s="180" t="s">
        <v>341</v>
      </c>
      <c r="C6980" s="180"/>
      <c r="D6980" s="180"/>
      <c r="E6980" s="180"/>
      <c r="F6980" s="180"/>
      <c r="G6980" s="180"/>
      <c r="H6980" s="180"/>
    </row>
    <row r="6981" spans="1:8" x14ac:dyDescent="0.2">
      <c r="A6981" s="180" t="s">
        <v>156</v>
      </c>
      <c r="B6981" s="180" t="s">
        <v>342</v>
      </c>
      <c r="C6981" s="180">
        <v>2002612</v>
      </c>
      <c r="D6981" s="180"/>
      <c r="E6981" s="180"/>
      <c r="F6981" s="180"/>
      <c r="G6981" s="180"/>
      <c r="H6981" s="180"/>
    </row>
    <row r="6982" spans="1:8" x14ac:dyDescent="0.2">
      <c r="A6982" s="180" t="s">
        <v>156</v>
      </c>
      <c r="B6982" s="180" t="s">
        <v>343</v>
      </c>
      <c r="C6982" s="180">
        <v>6069</v>
      </c>
      <c r="D6982" s="180"/>
      <c r="E6982" s="180"/>
      <c r="F6982" s="180"/>
      <c r="G6982" s="180"/>
      <c r="H6982" s="180"/>
    </row>
    <row r="6983" spans="1:8" x14ac:dyDescent="0.2">
      <c r="A6983" s="180" t="s">
        <v>156</v>
      </c>
      <c r="B6983" s="180" t="s">
        <v>344</v>
      </c>
      <c r="C6983" s="180">
        <v>14000</v>
      </c>
      <c r="D6983" s="180"/>
      <c r="E6983" s="180"/>
      <c r="F6983" s="180"/>
      <c r="G6983" s="180"/>
      <c r="H6983" s="180"/>
    </row>
    <row r="6984" spans="1:8" x14ac:dyDescent="0.2">
      <c r="A6984" s="180" t="s">
        <v>156</v>
      </c>
      <c r="B6984" s="180" t="s">
        <v>475</v>
      </c>
      <c r="C6984" s="180">
        <v>9124</v>
      </c>
      <c r="D6984" s="180"/>
      <c r="E6984" s="180">
        <v>1050</v>
      </c>
      <c r="F6984" s="180">
        <v>0</v>
      </c>
      <c r="G6984" s="180">
        <v>0</v>
      </c>
      <c r="H6984" s="180">
        <v>0</v>
      </c>
    </row>
    <row r="6985" spans="1:8" x14ac:dyDescent="0.2">
      <c r="A6985" s="180" t="s">
        <v>156</v>
      </c>
      <c r="B6985" s="180" t="s">
        <v>332</v>
      </c>
      <c r="C6985" s="180">
        <v>47000</v>
      </c>
      <c r="D6985" s="180"/>
      <c r="E6985" s="180"/>
      <c r="F6985" s="180"/>
      <c r="G6985" s="180"/>
      <c r="H6985" s="180"/>
    </row>
    <row r="6986" spans="1:8" x14ac:dyDescent="0.2">
      <c r="A6986" s="180" t="s">
        <v>156</v>
      </c>
      <c r="B6986" s="180" t="s">
        <v>407</v>
      </c>
      <c r="C6986" s="180">
        <v>100000</v>
      </c>
      <c r="D6986" s="180"/>
      <c r="E6986" s="180"/>
      <c r="F6986" s="180"/>
      <c r="G6986" s="180"/>
      <c r="H6986" s="180"/>
    </row>
    <row r="6987" spans="1:8" x14ac:dyDescent="0.2">
      <c r="A6987" s="180" t="s">
        <v>156</v>
      </c>
      <c r="B6987" s="180" t="s">
        <v>345</v>
      </c>
      <c r="C6987" s="180">
        <v>4162245</v>
      </c>
      <c r="D6987" s="180">
        <v>140000</v>
      </c>
      <c r="E6987" s="180">
        <v>201050</v>
      </c>
      <c r="F6987" s="180">
        <v>0</v>
      </c>
      <c r="G6987" s="180">
        <v>0</v>
      </c>
      <c r="H6987" s="180">
        <v>0</v>
      </c>
    </row>
    <row r="6988" spans="1:8" x14ac:dyDescent="0.2">
      <c r="A6988" s="180" t="s">
        <v>156</v>
      </c>
      <c r="B6988" s="180" t="s">
        <v>346</v>
      </c>
      <c r="C6988" s="180"/>
      <c r="D6988" s="180"/>
      <c r="E6988" s="180"/>
      <c r="F6988" s="180"/>
      <c r="G6988" s="180"/>
      <c r="H6988" s="180"/>
    </row>
    <row r="6989" spans="1:8" x14ac:dyDescent="0.2">
      <c r="A6989" s="180" t="s">
        <v>156</v>
      </c>
      <c r="B6989" s="180" t="s">
        <v>446</v>
      </c>
      <c r="C6989" s="180"/>
      <c r="D6989" s="180"/>
      <c r="E6989" s="180"/>
      <c r="F6989" s="180"/>
      <c r="G6989" s="180"/>
      <c r="H6989" s="180"/>
    </row>
    <row r="6990" spans="1:8" x14ac:dyDescent="0.2">
      <c r="A6990" s="180" t="s">
        <v>156</v>
      </c>
      <c r="B6990" s="180" t="s">
        <v>347</v>
      </c>
      <c r="C6990" s="180"/>
      <c r="D6990" s="180"/>
      <c r="E6990" s="180"/>
      <c r="F6990" s="180"/>
      <c r="G6990" s="180"/>
      <c r="H6990" s="180"/>
    </row>
    <row r="6991" spans="1:8" x14ac:dyDescent="0.2">
      <c r="A6991" s="180" t="s">
        <v>156</v>
      </c>
      <c r="B6991" s="180" t="s">
        <v>348</v>
      </c>
      <c r="C6991" s="180">
        <v>4162245</v>
      </c>
      <c r="D6991" s="180">
        <v>140000</v>
      </c>
      <c r="E6991" s="180">
        <v>201050</v>
      </c>
      <c r="F6991" s="180">
        <v>0</v>
      </c>
      <c r="G6991" s="180">
        <v>0</v>
      </c>
      <c r="H6991" s="180">
        <v>0</v>
      </c>
    </row>
    <row r="6992" spans="1:8" x14ac:dyDescent="0.2">
      <c r="A6992" s="180" t="s">
        <v>156</v>
      </c>
      <c r="B6992" s="180" t="s">
        <v>349</v>
      </c>
      <c r="C6992" s="180">
        <v>711411.48000000045</v>
      </c>
      <c r="D6992" s="180">
        <v>73831.520000000019</v>
      </c>
      <c r="E6992" s="180">
        <v>393161.78</v>
      </c>
      <c r="F6992" s="180">
        <v>0</v>
      </c>
      <c r="G6992" s="180">
        <v>0</v>
      </c>
      <c r="H6992" s="180">
        <v>0</v>
      </c>
    </row>
    <row r="6993" spans="1:8" x14ac:dyDescent="0.2">
      <c r="A6993" s="180" t="s">
        <v>156</v>
      </c>
      <c r="B6993" s="180" t="s">
        <v>350</v>
      </c>
      <c r="C6993" s="180">
        <v>4873656.4800000004</v>
      </c>
      <c r="D6993" s="180">
        <v>213831.52</v>
      </c>
      <c r="E6993" s="180">
        <v>594211.78</v>
      </c>
      <c r="F6993" s="180">
        <v>0</v>
      </c>
      <c r="G6993" s="180">
        <v>0</v>
      </c>
      <c r="H6993" s="180">
        <v>0</v>
      </c>
    </row>
    <row r="6994" spans="1:8" x14ac:dyDescent="0.2">
      <c r="A6994" s="180" t="s">
        <v>156</v>
      </c>
      <c r="B6994" s="180" t="s">
        <v>376</v>
      </c>
      <c r="C6994" s="180"/>
      <c r="D6994" s="180"/>
      <c r="E6994" s="180"/>
      <c r="F6994" s="180"/>
      <c r="G6994" s="180"/>
      <c r="H6994" s="180"/>
    </row>
    <row r="6995" spans="1:8" x14ac:dyDescent="0.2">
      <c r="A6995" s="180" t="s">
        <v>156</v>
      </c>
      <c r="B6995" s="180" t="s">
        <v>377</v>
      </c>
      <c r="C6995" s="180">
        <v>3209647</v>
      </c>
      <c r="D6995" s="180">
        <v>149954</v>
      </c>
      <c r="E6995" s="180">
        <v>0</v>
      </c>
      <c r="F6995" s="180"/>
      <c r="G6995" s="180"/>
      <c r="H6995" s="180"/>
    </row>
    <row r="6996" spans="1:8" x14ac:dyDescent="0.2">
      <c r="A6996" s="180" t="s">
        <v>156</v>
      </c>
      <c r="B6996" s="180" t="s">
        <v>352</v>
      </c>
      <c r="C6996" s="180">
        <v>7058</v>
      </c>
      <c r="D6996" s="180">
        <v>0</v>
      </c>
      <c r="E6996" s="180">
        <v>0</v>
      </c>
      <c r="F6996" s="180"/>
      <c r="G6996" s="180"/>
      <c r="H6996" s="180"/>
    </row>
    <row r="6997" spans="1:8" x14ac:dyDescent="0.2">
      <c r="A6997" s="180" t="s">
        <v>156</v>
      </c>
      <c r="B6997" s="180" t="s">
        <v>353</v>
      </c>
      <c r="C6997" s="180">
        <v>57691</v>
      </c>
      <c r="D6997" s="180">
        <v>0</v>
      </c>
      <c r="E6997" s="180">
        <v>0</v>
      </c>
      <c r="F6997" s="180"/>
      <c r="G6997" s="180"/>
      <c r="H6997" s="180"/>
    </row>
    <row r="6998" spans="1:8" x14ac:dyDescent="0.2">
      <c r="A6998" s="180" t="s">
        <v>156</v>
      </c>
      <c r="B6998" s="180" t="s">
        <v>354</v>
      </c>
      <c r="C6998" s="180">
        <v>256152</v>
      </c>
      <c r="D6998" s="180">
        <v>0</v>
      </c>
      <c r="E6998" s="180">
        <v>25079</v>
      </c>
      <c r="F6998" s="180"/>
      <c r="G6998" s="180"/>
      <c r="H6998" s="180"/>
    </row>
    <row r="6999" spans="1:8" x14ac:dyDescent="0.2">
      <c r="A6999" s="180" t="s">
        <v>156</v>
      </c>
      <c r="B6999" s="180" t="s">
        <v>408</v>
      </c>
      <c r="C6999" s="180">
        <v>216935</v>
      </c>
      <c r="D6999" s="180">
        <v>0</v>
      </c>
      <c r="E6999" s="180">
        <v>0</v>
      </c>
      <c r="F6999" s="180"/>
      <c r="G6999" s="180"/>
      <c r="H6999" s="180"/>
    </row>
    <row r="7000" spans="1:8" x14ac:dyDescent="0.2">
      <c r="A7000" s="180" t="s">
        <v>156</v>
      </c>
      <c r="B7000" s="180" t="s">
        <v>423</v>
      </c>
      <c r="C7000" s="180">
        <v>72652</v>
      </c>
      <c r="D7000" s="180">
        <v>0</v>
      </c>
      <c r="E7000" s="180">
        <v>0</v>
      </c>
      <c r="F7000" s="180"/>
      <c r="G7000" s="180"/>
      <c r="H7000" s="180"/>
    </row>
    <row r="7001" spans="1:8" x14ac:dyDescent="0.2">
      <c r="A7001" s="180" t="s">
        <v>156</v>
      </c>
      <c r="B7001" s="180" t="s">
        <v>355</v>
      </c>
      <c r="C7001" s="180">
        <v>342798</v>
      </c>
      <c r="D7001" s="180">
        <v>0</v>
      </c>
      <c r="E7001" s="180">
        <v>23045</v>
      </c>
      <c r="F7001" s="180"/>
      <c r="G7001" s="180"/>
      <c r="H7001" s="180"/>
    </row>
    <row r="7002" spans="1:8" x14ac:dyDescent="0.2">
      <c r="A7002" s="180" t="s">
        <v>156</v>
      </c>
      <c r="B7002" s="180" t="s">
        <v>356</v>
      </c>
      <c r="C7002" s="180">
        <v>168414</v>
      </c>
      <c r="D7002" s="180">
        <v>0</v>
      </c>
      <c r="E7002" s="180">
        <v>0</v>
      </c>
      <c r="F7002" s="180"/>
      <c r="G7002" s="180"/>
      <c r="H7002" s="180"/>
    </row>
    <row r="7003" spans="1:8" x14ac:dyDescent="0.2">
      <c r="A7003" s="180" t="s">
        <v>156</v>
      </c>
      <c r="B7003" s="180" t="s">
        <v>409</v>
      </c>
      <c r="C7003" s="180"/>
      <c r="D7003" s="180"/>
      <c r="E7003" s="180"/>
      <c r="F7003" s="180"/>
      <c r="G7003" s="180"/>
      <c r="H7003" s="180"/>
    </row>
    <row r="7004" spans="1:8" x14ac:dyDescent="0.2">
      <c r="A7004" s="180" t="s">
        <v>156</v>
      </c>
      <c r="B7004" s="180" t="s">
        <v>378</v>
      </c>
      <c r="C7004" s="180">
        <v>0</v>
      </c>
      <c r="D7004" s="180"/>
      <c r="E7004" s="180">
        <v>0</v>
      </c>
      <c r="F7004" s="180"/>
      <c r="G7004" s="180"/>
      <c r="H7004" s="180"/>
    </row>
    <row r="7005" spans="1:8" x14ac:dyDescent="0.2">
      <c r="A7005" s="180" t="s">
        <v>156</v>
      </c>
      <c r="B7005" s="180" t="s">
        <v>360</v>
      </c>
      <c r="C7005" s="180"/>
      <c r="D7005" s="180"/>
      <c r="E7005" s="180">
        <v>0</v>
      </c>
      <c r="F7005" s="180"/>
      <c r="G7005" s="180"/>
      <c r="H7005" s="180"/>
    </row>
    <row r="7006" spans="1:8" x14ac:dyDescent="0.2">
      <c r="A7006" s="180" t="s">
        <v>156</v>
      </c>
      <c r="B7006" s="180" t="s">
        <v>379</v>
      </c>
      <c r="C7006" s="180"/>
      <c r="D7006" s="180"/>
      <c r="E7006" s="180"/>
      <c r="F7006" s="180"/>
      <c r="G7006" s="180"/>
      <c r="H7006" s="180"/>
    </row>
    <row r="7007" spans="1:8" x14ac:dyDescent="0.2">
      <c r="A7007" s="180" t="s">
        <v>156</v>
      </c>
      <c r="B7007" s="180" t="s">
        <v>362</v>
      </c>
      <c r="C7007" s="180">
        <v>161038</v>
      </c>
      <c r="D7007" s="180"/>
      <c r="E7007" s="180"/>
      <c r="F7007" s="180"/>
      <c r="G7007" s="180"/>
      <c r="H7007" s="180"/>
    </row>
    <row r="7008" spans="1:8" x14ac:dyDescent="0.2">
      <c r="A7008" s="180" t="s">
        <v>156</v>
      </c>
      <c r="B7008" s="180" t="s">
        <v>365</v>
      </c>
      <c r="C7008" s="180">
        <v>4492385</v>
      </c>
      <c r="D7008" s="180">
        <v>149954</v>
      </c>
      <c r="E7008" s="180">
        <v>48124</v>
      </c>
      <c r="F7008" s="180">
        <v>0</v>
      </c>
      <c r="G7008" s="180">
        <v>0</v>
      </c>
      <c r="H7008" s="180">
        <v>0</v>
      </c>
    </row>
    <row r="7009" spans="1:8" x14ac:dyDescent="0.2">
      <c r="A7009" s="180" t="s">
        <v>156</v>
      </c>
      <c r="B7009" s="180" t="s">
        <v>447</v>
      </c>
      <c r="C7009" s="180"/>
      <c r="D7009" s="180"/>
      <c r="E7009" s="180"/>
      <c r="F7009" s="180"/>
      <c r="G7009" s="180"/>
      <c r="H7009" s="180"/>
    </row>
    <row r="7010" spans="1:8" x14ac:dyDescent="0.2">
      <c r="A7010" s="180" t="s">
        <v>156</v>
      </c>
      <c r="B7010" s="180" t="s">
        <v>366</v>
      </c>
      <c r="C7010" s="180">
        <v>4492385</v>
      </c>
      <c r="D7010" s="180">
        <v>149954</v>
      </c>
      <c r="E7010" s="180">
        <v>48124</v>
      </c>
      <c r="F7010" s="180">
        <v>0</v>
      </c>
      <c r="G7010" s="180">
        <v>0</v>
      </c>
      <c r="H7010" s="180">
        <v>0</v>
      </c>
    </row>
    <row r="7011" spans="1:8" x14ac:dyDescent="0.2">
      <c r="A7011" s="180" t="s">
        <v>156</v>
      </c>
      <c r="B7011" s="180" t="s">
        <v>367</v>
      </c>
      <c r="C7011" s="180">
        <v>381271.48000000051</v>
      </c>
      <c r="D7011" s="180">
        <v>63877.520000000019</v>
      </c>
      <c r="E7011" s="180">
        <v>546087.78</v>
      </c>
      <c r="F7011" s="180">
        <v>0</v>
      </c>
      <c r="G7011" s="180">
        <v>0</v>
      </c>
      <c r="H7011" s="180">
        <v>0</v>
      </c>
    </row>
    <row r="7012" spans="1:8" x14ac:dyDescent="0.2">
      <c r="A7012" s="180" t="s">
        <v>156</v>
      </c>
      <c r="B7012" s="180" t="s">
        <v>368</v>
      </c>
      <c r="C7012" s="180">
        <v>4873656.4800000004</v>
      </c>
      <c r="D7012" s="180">
        <v>213831.52</v>
      </c>
      <c r="E7012" s="180">
        <v>594211.78</v>
      </c>
      <c r="F7012" s="180">
        <v>0</v>
      </c>
      <c r="G7012" s="180">
        <v>0</v>
      </c>
      <c r="H7012" s="180">
        <v>0</v>
      </c>
    </row>
    <row r="7013" spans="1:8" x14ac:dyDescent="0.2">
      <c r="A7013" s="180" t="s">
        <v>157</v>
      </c>
      <c r="B7013" s="180" t="s">
        <v>333</v>
      </c>
      <c r="C7013" s="180">
        <v>1961134</v>
      </c>
      <c r="D7013" s="180"/>
      <c r="E7013" s="180">
        <v>295678</v>
      </c>
      <c r="F7013" s="180">
        <v>0</v>
      </c>
      <c r="G7013" s="180">
        <v>0</v>
      </c>
      <c r="H7013" s="180">
        <v>0</v>
      </c>
    </row>
    <row r="7014" spans="1:8" x14ac:dyDescent="0.2">
      <c r="A7014" s="180" t="s">
        <v>157</v>
      </c>
      <c r="B7014" s="180" t="s">
        <v>334</v>
      </c>
      <c r="C7014" s="180">
        <v>28665</v>
      </c>
      <c r="D7014" s="180"/>
      <c r="E7014" s="180">
        <v>4322</v>
      </c>
      <c r="F7014" s="180">
        <v>0</v>
      </c>
      <c r="G7014" s="180">
        <v>0</v>
      </c>
      <c r="H7014" s="180">
        <v>0</v>
      </c>
    </row>
    <row r="7015" spans="1:8" x14ac:dyDescent="0.2">
      <c r="A7015" s="180" t="s">
        <v>157</v>
      </c>
      <c r="B7015" s="180" t="s">
        <v>335</v>
      </c>
      <c r="C7015" s="180">
        <v>28233</v>
      </c>
      <c r="D7015" s="180"/>
      <c r="E7015" s="180"/>
      <c r="F7015" s="180"/>
      <c r="G7015" s="180"/>
      <c r="H7015" s="180"/>
    </row>
    <row r="7016" spans="1:8" x14ac:dyDescent="0.2">
      <c r="A7016" s="180" t="s">
        <v>157</v>
      </c>
      <c r="B7016" s="180" t="s">
        <v>336</v>
      </c>
      <c r="C7016" s="180">
        <v>260000</v>
      </c>
      <c r="D7016" s="180">
        <v>0</v>
      </c>
      <c r="E7016" s="180"/>
      <c r="F7016" s="180"/>
      <c r="G7016" s="180"/>
      <c r="H7016" s="180"/>
    </row>
    <row r="7017" spans="1:8" x14ac:dyDescent="0.2">
      <c r="A7017" s="180" t="s">
        <v>157</v>
      </c>
      <c r="B7017" s="180" t="s">
        <v>337</v>
      </c>
      <c r="C7017" s="180">
        <v>6500</v>
      </c>
      <c r="D7017" s="180">
        <v>200</v>
      </c>
      <c r="E7017" s="180">
        <v>900</v>
      </c>
      <c r="F7017" s="180"/>
      <c r="G7017" s="180"/>
      <c r="H7017" s="180"/>
    </row>
    <row r="7018" spans="1:8" x14ac:dyDescent="0.2">
      <c r="A7018" s="180" t="s">
        <v>157</v>
      </c>
      <c r="B7018" s="180" t="s">
        <v>338</v>
      </c>
      <c r="C7018" s="180"/>
      <c r="D7018" s="180"/>
      <c r="E7018" s="180"/>
      <c r="F7018" s="180"/>
      <c r="G7018" s="180"/>
      <c r="H7018" s="180"/>
    </row>
    <row r="7019" spans="1:8" x14ac:dyDescent="0.2">
      <c r="A7019" s="180" t="s">
        <v>157</v>
      </c>
      <c r="B7019" s="180" t="s">
        <v>339</v>
      </c>
      <c r="C7019" s="180"/>
      <c r="D7019" s="180">
        <v>125000</v>
      </c>
      <c r="E7019" s="180"/>
      <c r="F7019" s="180"/>
      <c r="G7019" s="180"/>
      <c r="H7019" s="180"/>
    </row>
    <row r="7020" spans="1:8" x14ac:dyDescent="0.2">
      <c r="A7020" s="180" t="s">
        <v>157</v>
      </c>
      <c r="B7020" s="180" t="s">
        <v>340</v>
      </c>
      <c r="C7020" s="180">
        <v>130000</v>
      </c>
      <c r="D7020" s="180">
        <v>22000</v>
      </c>
      <c r="E7020" s="180">
        <v>8000</v>
      </c>
      <c r="F7020" s="180"/>
      <c r="G7020" s="180"/>
      <c r="H7020" s="180"/>
    </row>
    <row r="7021" spans="1:8" x14ac:dyDescent="0.2">
      <c r="A7021" s="180" t="s">
        <v>157</v>
      </c>
      <c r="B7021" s="180" t="s">
        <v>341</v>
      </c>
      <c r="C7021" s="180"/>
      <c r="D7021" s="180"/>
      <c r="E7021" s="180"/>
      <c r="F7021" s="180"/>
      <c r="G7021" s="180"/>
      <c r="H7021" s="180"/>
    </row>
    <row r="7022" spans="1:8" x14ac:dyDescent="0.2">
      <c r="A7022" s="180" t="s">
        <v>157</v>
      </c>
      <c r="B7022" s="180" t="s">
        <v>342</v>
      </c>
      <c r="C7022" s="180">
        <v>2675567</v>
      </c>
      <c r="D7022" s="180"/>
      <c r="E7022" s="180"/>
      <c r="F7022" s="180"/>
      <c r="G7022" s="180"/>
      <c r="H7022" s="180"/>
    </row>
    <row r="7023" spans="1:8" x14ac:dyDescent="0.2">
      <c r="A7023" s="180" t="s">
        <v>157</v>
      </c>
      <c r="B7023" s="180" t="s">
        <v>343</v>
      </c>
      <c r="C7023" s="180">
        <v>10053</v>
      </c>
      <c r="D7023" s="180"/>
      <c r="E7023" s="180"/>
      <c r="F7023" s="180"/>
      <c r="G7023" s="180"/>
      <c r="H7023" s="180"/>
    </row>
    <row r="7024" spans="1:8" x14ac:dyDescent="0.2">
      <c r="A7024" s="180" t="s">
        <v>157</v>
      </c>
      <c r="B7024" s="180" t="s">
        <v>344</v>
      </c>
      <c r="C7024" s="180">
        <v>40000</v>
      </c>
      <c r="D7024" s="180"/>
      <c r="E7024" s="180">
        <v>50</v>
      </c>
      <c r="F7024" s="180"/>
      <c r="G7024" s="180"/>
      <c r="H7024" s="180"/>
    </row>
    <row r="7025" spans="1:8" x14ac:dyDescent="0.2">
      <c r="A7025" s="180" t="s">
        <v>157</v>
      </c>
      <c r="B7025" s="180" t="s">
        <v>475</v>
      </c>
      <c r="C7025" s="180">
        <v>17160</v>
      </c>
      <c r="D7025" s="180"/>
      <c r="E7025" s="180">
        <v>2587</v>
      </c>
      <c r="F7025" s="180">
        <v>0</v>
      </c>
      <c r="G7025" s="180">
        <v>0</v>
      </c>
      <c r="H7025" s="180">
        <v>0</v>
      </c>
    </row>
    <row r="7026" spans="1:8" x14ac:dyDescent="0.2">
      <c r="A7026" s="180" t="s">
        <v>157</v>
      </c>
      <c r="B7026" s="180" t="s">
        <v>332</v>
      </c>
      <c r="C7026" s="180">
        <v>83000</v>
      </c>
      <c r="D7026" s="180"/>
      <c r="E7026" s="180"/>
      <c r="F7026" s="180"/>
      <c r="G7026" s="180"/>
      <c r="H7026" s="180"/>
    </row>
    <row r="7027" spans="1:8" x14ac:dyDescent="0.2">
      <c r="A7027" s="180" t="s">
        <v>157</v>
      </c>
      <c r="B7027" s="180" t="s">
        <v>407</v>
      </c>
      <c r="C7027" s="180">
        <v>170000</v>
      </c>
      <c r="D7027" s="180"/>
      <c r="E7027" s="180"/>
      <c r="F7027" s="180"/>
      <c r="G7027" s="180"/>
      <c r="H7027" s="180"/>
    </row>
    <row r="7028" spans="1:8" x14ac:dyDescent="0.2">
      <c r="A7028" s="180" t="s">
        <v>157</v>
      </c>
      <c r="B7028" s="180" t="s">
        <v>345</v>
      </c>
      <c r="C7028" s="180">
        <v>5410312</v>
      </c>
      <c r="D7028" s="180">
        <v>147200</v>
      </c>
      <c r="E7028" s="180">
        <v>311537</v>
      </c>
      <c r="F7028" s="180">
        <v>0</v>
      </c>
      <c r="G7028" s="180">
        <v>0</v>
      </c>
      <c r="H7028" s="180">
        <v>0</v>
      </c>
    </row>
    <row r="7029" spans="1:8" x14ac:dyDescent="0.2">
      <c r="A7029" s="180" t="s">
        <v>157</v>
      </c>
      <c r="B7029" s="180" t="s">
        <v>346</v>
      </c>
      <c r="C7029" s="180"/>
      <c r="D7029" s="180"/>
      <c r="E7029" s="180"/>
      <c r="F7029" s="180"/>
      <c r="G7029" s="180"/>
      <c r="H7029" s="180"/>
    </row>
    <row r="7030" spans="1:8" x14ac:dyDescent="0.2">
      <c r="A7030" s="180" t="s">
        <v>157</v>
      </c>
      <c r="B7030" s="180" t="s">
        <v>446</v>
      </c>
      <c r="C7030" s="180"/>
      <c r="D7030" s="180"/>
      <c r="E7030" s="180"/>
      <c r="F7030" s="180"/>
      <c r="G7030" s="180"/>
      <c r="H7030" s="180"/>
    </row>
    <row r="7031" spans="1:8" x14ac:dyDescent="0.2">
      <c r="A7031" s="180" t="s">
        <v>157</v>
      </c>
      <c r="B7031" s="180" t="s">
        <v>347</v>
      </c>
      <c r="C7031" s="180"/>
      <c r="D7031" s="180"/>
      <c r="E7031" s="180"/>
      <c r="F7031" s="180"/>
      <c r="G7031" s="180"/>
      <c r="H7031" s="180"/>
    </row>
    <row r="7032" spans="1:8" x14ac:dyDescent="0.2">
      <c r="A7032" s="180" t="s">
        <v>157</v>
      </c>
      <c r="B7032" s="180" t="s">
        <v>348</v>
      </c>
      <c r="C7032" s="180">
        <v>5410312</v>
      </c>
      <c r="D7032" s="180">
        <v>147200</v>
      </c>
      <c r="E7032" s="180">
        <v>311537</v>
      </c>
      <c r="F7032" s="180">
        <v>0</v>
      </c>
      <c r="G7032" s="180">
        <v>0</v>
      </c>
      <c r="H7032" s="180">
        <v>0</v>
      </c>
    </row>
    <row r="7033" spans="1:8" x14ac:dyDescent="0.2">
      <c r="A7033" s="180" t="s">
        <v>157</v>
      </c>
      <c r="B7033" s="180" t="s">
        <v>349</v>
      </c>
      <c r="C7033" s="180">
        <v>1586888.7999999998</v>
      </c>
      <c r="D7033" s="180">
        <v>71559.98000000001</v>
      </c>
      <c r="E7033" s="180">
        <v>436541.31000000006</v>
      </c>
      <c r="F7033" s="180">
        <v>0</v>
      </c>
      <c r="G7033" s="180">
        <v>0</v>
      </c>
      <c r="H7033" s="180">
        <v>0</v>
      </c>
    </row>
    <row r="7034" spans="1:8" x14ac:dyDescent="0.2">
      <c r="A7034" s="180" t="s">
        <v>157</v>
      </c>
      <c r="B7034" s="180" t="s">
        <v>350</v>
      </c>
      <c r="C7034" s="180">
        <v>6997200.7999999998</v>
      </c>
      <c r="D7034" s="180">
        <v>218759.98</v>
      </c>
      <c r="E7034" s="180">
        <v>748078.31</v>
      </c>
      <c r="F7034" s="180">
        <v>0</v>
      </c>
      <c r="G7034" s="180">
        <v>0</v>
      </c>
      <c r="H7034" s="180">
        <v>0</v>
      </c>
    </row>
    <row r="7035" spans="1:8" x14ac:dyDescent="0.2">
      <c r="A7035" s="180" t="s">
        <v>157</v>
      </c>
      <c r="B7035" s="180" t="s">
        <v>376</v>
      </c>
      <c r="C7035" s="180"/>
      <c r="D7035" s="180"/>
      <c r="E7035" s="180"/>
      <c r="F7035" s="180"/>
      <c r="G7035" s="180"/>
      <c r="H7035" s="180"/>
    </row>
    <row r="7036" spans="1:8" x14ac:dyDescent="0.2">
      <c r="A7036" s="180" t="s">
        <v>157</v>
      </c>
      <c r="B7036" s="180" t="s">
        <v>377</v>
      </c>
      <c r="C7036" s="180">
        <v>3800000</v>
      </c>
      <c r="D7036" s="180">
        <v>148000</v>
      </c>
      <c r="E7036" s="180">
        <v>37000</v>
      </c>
      <c r="F7036" s="180"/>
      <c r="G7036" s="180"/>
      <c r="H7036" s="180"/>
    </row>
    <row r="7037" spans="1:8" x14ac:dyDescent="0.2">
      <c r="A7037" s="180" t="s">
        <v>157</v>
      </c>
      <c r="B7037" s="180" t="s">
        <v>352</v>
      </c>
      <c r="C7037" s="180">
        <v>115000</v>
      </c>
      <c r="D7037" s="180"/>
      <c r="E7037" s="180">
        <v>750</v>
      </c>
      <c r="F7037" s="180"/>
      <c r="G7037" s="180"/>
      <c r="H7037" s="180"/>
    </row>
    <row r="7038" spans="1:8" x14ac:dyDescent="0.2">
      <c r="A7038" s="180" t="s">
        <v>157</v>
      </c>
      <c r="B7038" s="180" t="s">
        <v>353</v>
      </c>
      <c r="C7038" s="180">
        <v>295000</v>
      </c>
      <c r="D7038" s="180"/>
      <c r="E7038" s="180">
        <v>1000</v>
      </c>
      <c r="F7038" s="180"/>
      <c r="G7038" s="180"/>
      <c r="H7038" s="180"/>
    </row>
    <row r="7039" spans="1:8" x14ac:dyDescent="0.2">
      <c r="A7039" s="180" t="s">
        <v>157</v>
      </c>
      <c r="B7039" s="180" t="s">
        <v>354</v>
      </c>
      <c r="C7039" s="180">
        <v>256000</v>
      </c>
      <c r="D7039" s="180"/>
      <c r="E7039" s="180">
        <v>13000</v>
      </c>
      <c r="F7039" s="180"/>
      <c r="G7039" s="180"/>
      <c r="H7039" s="180"/>
    </row>
    <row r="7040" spans="1:8" x14ac:dyDescent="0.2">
      <c r="A7040" s="180" t="s">
        <v>157</v>
      </c>
      <c r="B7040" s="180" t="s">
        <v>408</v>
      </c>
      <c r="C7040" s="180">
        <v>224000</v>
      </c>
      <c r="D7040" s="180"/>
      <c r="E7040" s="180">
        <v>1200</v>
      </c>
      <c r="F7040" s="180"/>
      <c r="G7040" s="180"/>
      <c r="H7040" s="180"/>
    </row>
    <row r="7041" spans="1:8" x14ac:dyDescent="0.2">
      <c r="A7041" s="180" t="s">
        <v>157</v>
      </c>
      <c r="B7041" s="180" t="s">
        <v>423</v>
      </c>
      <c r="C7041" s="180">
        <v>113000</v>
      </c>
      <c r="D7041" s="180"/>
      <c r="E7041" s="180">
        <v>550</v>
      </c>
      <c r="F7041" s="180"/>
      <c r="G7041" s="180"/>
      <c r="H7041" s="180"/>
    </row>
    <row r="7042" spans="1:8" x14ac:dyDescent="0.2">
      <c r="A7042" s="180" t="s">
        <v>157</v>
      </c>
      <c r="B7042" s="180" t="s">
        <v>355</v>
      </c>
      <c r="C7042" s="180">
        <v>480000</v>
      </c>
      <c r="D7042" s="180"/>
      <c r="E7042" s="180">
        <v>88000</v>
      </c>
      <c r="F7042" s="180"/>
      <c r="G7042" s="180"/>
      <c r="H7042" s="180"/>
    </row>
    <row r="7043" spans="1:8" x14ac:dyDescent="0.2">
      <c r="A7043" s="180" t="s">
        <v>157</v>
      </c>
      <c r="B7043" s="180" t="s">
        <v>356</v>
      </c>
      <c r="C7043" s="180">
        <v>185000</v>
      </c>
      <c r="D7043" s="180"/>
      <c r="E7043" s="180">
        <v>14000</v>
      </c>
      <c r="F7043" s="180"/>
      <c r="G7043" s="180"/>
      <c r="H7043" s="180"/>
    </row>
    <row r="7044" spans="1:8" x14ac:dyDescent="0.2">
      <c r="A7044" s="180" t="s">
        <v>157</v>
      </c>
      <c r="B7044" s="180" t="s">
        <v>409</v>
      </c>
      <c r="C7044" s="180"/>
      <c r="D7044" s="180"/>
      <c r="E7044" s="180"/>
      <c r="F7044" s="180"/>
      <c r="G7044" s="180"/>
      <c r="H7044" s="180"/>
    </row>
    <row r="7045" spans="1:8" x14ac:dyDescent="0.2">
      <c r="A7045" s="180" t="s">
        <v>157</v>
      </c>
      <c r="B7045" s="180" t="s">
        <v>378</v>
      </c>
      <c r="C7045" s="180"/>
      <c r="D7045" s="180"/>
      <c r="E7045" s="180"/>
      <c r="F7045" s="180"/>
      <c r="G7045" s="180"/>
      <c r="H7045" s="180"/>
    </row>
    <row r="7046" spans="1:8" x14ac:dyDescent="0.2">
      <c r="A7046" s="180" t="s">
        <v>157</v>
      </c>
      <c r="B7046" s="180" t="s">
        <v>360</v>
      </c>
      <c r="C7046" s="180"/>
      <c r="D7046" s="180"/>
      <c r="E7046" s="180"/>
      <c r="F7046" s="180"/>
      <c r="G7046" s="180"/>
      <c r="H7046" s="180"/>
    </row>
    <row r="7047" spans="1:8" x14ac:dyDescent="0.2">
      <c r="A7047" s="180" t="s">
        <v>157</v>
      </c>
      <c r="B7047" s="180" t="s">
        <v>379</v>
      </c>
      <c r="C7047" s="180"/>
      <c r="D7047" s="180"/>
      <c r="E7047" s="180"/>
      <c r="F7047" s="180"/>
      <c r="G7047" s="180"/>
      <c r="H7047" s="180"/>
    </row>
    <row r="7048" spans="1:8" x14ac:dyDescent="0.2">
      <c r="A7048" s="180" t="s">
        <v>157</v>
      </c>
      <c r="B7048" s="180" t="s">
        <v>362</v>
      </c>
      <c r="C7048" s="180">
        <v>226664</v>
      </c>
      <c r="D7048" s="180"/>
      <c r="E7048" s="180"/>
      <c r="F7048" s="180"/>
      <c r="G7048" s="180"/>
      <c r="H7048" s="180"/>
    </row>
    <row r="7049" spans="1:8" x14ac:dyDescent="0.2">
      <c r="A7049" s="180" t="s">
        <v>157</v>
      </c>
      <c r="B7049" s="180" t="s">
        <v>365</v>
      </c>
      <c r="C7049" s="180">
        <v>5694664</v>
      </c>
      <c r="D7049" s="180">
        <v>148000</v>
      </c>
      <c r="E7049" s="180">
        <v>155500</v>
      </c>
      <c r="F7049" s="180">
        <v>0</v>
      </c>
      <c r="G7049" s="180">
        <v>0</v>
      </c>
      <c r="H7049" s="180">
        <v>0</v>
      </c>
    </row>
    <row r="7050" spans="1:8" x14ac:dyDescent="0.2">
      <c r="A7050" s="180" t="s">
        <v>157</v>
      </c>
      <c r="B7050" s="180" t="s">
        <v>447</v>
      </c>
      <c r="C7050" s="180"/>
      <c r="D7050" s="180"/>
      <c r="E7050" s="180"/>
      <c r="F7050" s="180"/>
      <c r="G7050" s="180"/>
      <c r="H7050" s="180"/>
    </row>
    <row r="7051" spans="1:8" x14ac:dyDescent="0.2">
      <c r="A7051" s="180" t="s">
        <v>157</v>
      </c>
      <c r="B7051" s="180" t="s">
        <v>366</v>
      </c>
      <c r="C7051" s="180">
        <v>5694664</v>
      </c>
      <c r="D7051" s="180">
        <v>148000</v>
      </c>
      <c r="E7051" s="180">
        <v>155500</v>
      </c>
      <c r="F7051" s="180">
        <v>0</v>
      </c>
      <c r="G7051" s="180">
        <v>0</v>
      </c>
      <c r="H7051" s="180">
        <v>0</v>
      </c>
    </row>
    <row r="7052" spans="1:8" x14ac:dyDescent="0.2">
      <c r="A7052" s="180" t="s">
        <v>157</v>
      </c>
      <c r="B7052" s="180" t="s">
        <v>367</v>
      </c>
      <c r="C7052" s="180">
        <v>1302536.7999999998</v>
      </c>
      <c r="D7052" s="180">
        <v>70759.98000000001</v>
      </c>
      <c r="E7052" s="180">
        <v>592578.31000000006</v>
      </c>
      <c r="F7052" s="180">
        <v>0</v>
      </c>
      <c r="G7052" s="180">
        <v>0</v>
      </c>
      <c r="H7052" s="180">
        <v>0</v>
      </c>
    </row>
    <row r="7053" spans="1:8" x14ac:dyDescent="0.2">
      <c r="A7053" s="180" t="s">
        <v>157</v>
      </c>
      <c r="B7053" s="180" t="s">
        <v>368</v>
      </c>
      <c r="C7053" s="180">
        <v>6997200.7999999998</v>
      </c>
      <c r="D7053" s="180">
        <v>218759.98</v>
      </c>
      <c r="E7053" s="180">
        <v>748078.31</v>
      </c>
      <c r="F7053" s="180">
        <v>0</v>
      </c>
      <c r="G7053" s="180">
        <v>0</v>
      </c>
      <c r="H7053" s="180">
        <v>0</v>
      </c>
    </row>
    <row r="7054" spans="1:8" x14ac:dyDescent="0.2">
      <c r="A7054" s="180" t="s">
        <v>158</v>
      </c>
      <c r="B7054" s="180" t="s">
        <v>333</v>
      </c>
      <c r="C7054" s="180">
        <v>5202220</v>
      </c>
      <c r="D7054" s="180"/>
      <c r="E7054" s="180">
        <v>267422</v>
      </c>
      <c r="F7054" s="180">
        <v>0</v>
      </c>
      <c r="G7054" s="180">
        <v>0</v>
      </c>
      <c r="H7054" s="180">
        <v>0</v>
      </c>
    </row>
    <row r="7055" spans="1:8" x14ac:dyDescent="0.2">
      <c r="A7055" s="180" t="s">
        <v>158</v>
      </c>
      <c r="B7055" s="180" t="s">
        <v>334</v>
      </c>
      <c r="C7055" s="180">
        <v>147352</v>
      </c>
      <c r="D7055" s="180"/>
      <c r="E7055" s="180">
        <v>7578</v>
      </c>
      <c r="F7055" s="180">
        <v>0</v>
      </c>
      <c r="G7055" s="180">
        <v>0</v>
      </c>
      <c r="H7055" s="180">
        <v>0</v>
      </c>
    </row>
    <row r="7056" spans="1:8" x14ac:dyDescent="0.2">
      <c r="A7056" s="180" t="s">
        <v>158</v>
      </c>
      <c r="B7056" s="180" t="s">
        <v>335</v>
      </c>
      <c r="C7056" s="180">
        <v>554169</v>
      </c>
      <c r="D7056" s="180"/>
      <c r="E7056" s="180"/>
      <c r="F7056" s="180"/>
      <c r="G7056" s="180"/>
      <c r="H7056" s="180"/>
    </row>
    <row r="7057" spans="1:8" x14ac:dyDescent="0.2">
      <c r="A7057" s="180" t="s">
        <v>158</v>
      </c>
      <c r="B7057" s="180" t="s">
        <v>336</v>
      </c>
      <c r="C7057" s="180">
        <v>500000</v>
      </c>
      <c r="D7057" s="180"/>
      <c r="E7057" s="180"/>
      <c r="F7057" s="180"/>
      <c r="G7057" s="180"/>
      <c r="H7057" s="180"/>
    </row>
    <row r="7058" spans="1:8" x14ac:dyDescent="0.2">
      <c r="A7058" s="180" t="s">
        <v>158</v>
      </c>
      <c r="B7058" s="180" t="s">
        <v>337</v>
      </c>
      <c r="C7058" s="180">
        <v>50000</v>
      </c>
      <c r="D7058" s="180"/>
      <c r="E7058" s="180"/>
      <c r="F7058" s="180"/>
      <c r="G7058" s="180"/>
      <c r="H7058" s="180"/>
    </row>
    <row r="7059" spans="1:8" x14ac:dyDescent="0.2">
      <c r="A7059" s="180" t="s">
        <v>158</v>
      </c>
      <c r="B7059" s="180" t="s">
        <v>338</v>
      </c>
      <c r="C7059" s="180"/>
      <c r="D7059" s="180"/>
      <c r="E7059" s="180"/>
      <c r="F7059" s="180"/>
      <c r="G7059" s="180"/>
      <c r="H7059" s="180"/>
    </row>
    <row r="7060" spans="1:8" x14ac:dyDescent="0.2">
      <c r="A7060" s="180" t="s">
        <v>158</v>
      </c>
      <c r="B7060" s="180" t="s">
        <v>339</v>
      </c>
      <c r="C7060" s="180">
        <v>15500</v>
      </c>
      <c r="D7060" s="180">
        <v>475000</v>
      </c>
      <c r="E7060" s="180"/>
      <c r="F7060" s="180"/>
      <c r="G7060" s="180"/>
      <c r="H7060" s="180"/>
    </row>
    <row r="7061" spans="1:8" x14ac:dyDescent="0.2">
      <c r="A7061" s="180" t="s">
        <v>158</v>
      </c>
      <c r="B7061" s="180" t="s">
        <v>340</v>
      </c>
      <c r="C7061" s="180">
        <v>190000</v>
      </c>
      <c r="D7061" s="180">
        <v>1500</v>
      </c>
      <c r="E7061" s="180">
        <v>80000</v>
      </c>
      <c r="F7061" s="180"/>
      <c r="G7061" s="180"/>
      <c r="H7061" s="180"/>
    </row>
    <row r="7062" spans="1:8" x14ac:dyDescent="0.2">
      <c r="A7062" s="180" t="s">
        <v>158</v>
      </c>
      <c r="B7062" s="180" t="s">
        <v>341</v>
      </c>
      <c r="C7062" s="180"/>
      <c r="D7062" s="180"/>
      <c r="E7062" s="180"/>
      <c r="F7062" s="180"/>
      <c r="G7062" s="180"/>
      <c r="H7062" s="180"/>
    </row>
    <row r="7063" spans="1:8" x14ac:dyDescent="0.2">
      <c r="A7063" s="180" t="s">
        <v>158</v>
      </c>
      <c r="B7063" s="180" t="s">
        <v>342</v>
      </c>
      <c r="C7063" s="180">
        <v>13290188</v>
      </c>
      <c r="D7063" s="180"/>
      <c r="E7063" s="180"/>
      <c r="F7063" s="180"/>
      <c r="G7063" s="180"/>
      <c r="H7063" s="180"/>
    </row>
    <row r="7064" spans="1:8" x14ac:dyDescent="0.2">
      <c r="A7064" s="180" t="s">
        <v>158</v>
      </c>
      <c r="B7064" s="180" t="s">
        <v>343</v>
      </c>
      <c r="C7064" s="180">
        <v>73284</v>
      </c>
      <c r="D7064" s="180"/>
      <c r="E7064" s="180"/>
      <c r="F7064" s="180"/>
      <c r="G7064" s="180"/>
      <c r="H7064" s="180"/>
    </row>
    <row r="7065" spans="1:8" x14ac:dyDescent="0.2">
      <c r="A7065" s="180" t="s">
        <v>158</v>
      </c>
      <c r="B7065" s="180" t="s">
        <v>344</v>
      </c>
      <c r="C7065" s="180">
        <v>65000</v>
      </c>
      <c r="D7065" s="180"/>
      <c r="E7065" s="180">
        <v>400</v>
      </c>
      <c r="F7065" s="180"/>
      <c r="G7065" s="180"/>
      <c r="H7065" s="180"/>
    </row>
    <row r="7066" spans="1:8" x14ac:dyDescent="0.2">
      <c r="A7066" s="180" t="s">
        <v>158</v>
      </c>
      <c r="B7066" s="180" t="s">
        <v>475</v>
      </c>
      <c r="C7066" s="180">
        <v>105892</v>
      </c>
      <c r="D7066" s="180"/>
      <c r="E7066" s="180">
        <v>5445</v>
      </c>
      <c r="F7066" s="180">
        <v>0</v>
      </c>
      <c r="G7066" s="180">
        <v>0</v>
      </c>
      <c r="H7066" s="180">
        <v>0</v>
      </c>
    </row>
    <row r="7067" spans="1:8" x14ac:dyDescent="0.2">
      <c r="A7067" s="180" t="s">
        <v>158</v>
      </c>
      <c r="B7067" s="180" t="s">
        <v>332</v>
      </c>
      <c r="C7067" s="180">
        <v>300000</v>
      </c>
      <c r="D7067" s="180"/>
      <c r="E7067" s="180"/>
      <c r="F7067" s="180"/>
      <c r="G7067" s="180"/>
      <c r="H7067" s="180"/>
    </row>
    <row r="7068" spans="1:8" x14ac:dyDescent="0.2">
      <c r="A7068" s="180" t="s">
        <v>158</v>
      </c>
      <c r="B7068" s="180" t="s">
        <v>407</v>
      </c>
      <c r="C7068" s="180">
        <v>240000</v>
      </c>
      <c r="D7068" s="180"/>
      <c r="E7068" s="180"/>
      <c r="F7068" s="180"/>
      <c r="G7068" s="180"/>
      <c r="H7068" s="180"/>
    </row>
    <row r="7069" spans="1:8" x14ac:dyDescent="0.2">
      <c r="A7069" s="180" t="s">
        <v>158</v>
      </c>
      <c r="B7069" s="180" t="s">
        <v>345</v>
      </c>
      <c r="C7069" s="180">
        <v>20733605</v>
      </c>
      <c r="D7069" s="180">
        <v>476500</v>
      </c>
      <c r="E7069" s="180">
        <v>360845</v>
      </c>
      <c r="F7069" s="180">
        <v>0</v>
      </c>
      <c r="G7069" s="180">
        <v>0</v>
      </c>
      <c r="H7069" s="180">
        <v>0</v>
      </c>
    </row>
    <row r="7070" spans="1:8" x14ac:dyDescent="0.2">
      <c r="A7070" s="180" t="s">
        <v>158</v>
      </c>
      <c r="B7070" s="180" t="s">
        <v>346</v>
      </c>
      <c r="C7070" s="180"/>
      <c r="D7070" s="180"/>
      <c r="E7070" s="180"/>
      <c r="F7070" s="180"/>
      <c r="G7070" s="180"/>
      <c r="H7070" s="180"/>
    </row>
    <row r="7071" spans="1:8" x14ac:dyDescent="0.2">
      <c r="A7071" s="180" t="s">
        <v>158</v>
      </c>
      <c r="B7071" s="180" t="s">
        <v>446</v>
      </c>
      <c r="C7071" s="180"/>
      <c r="D7071" s="180"/>
      <c r="E7071" s="180"/>
      <c r="F7071" s="180"/>
      <c r="G7071" s="180"/>
      <c r="H7071" s="180"/>
    </row>
    <row r="7072" spans="1:8" x14ac:dyDescent="0.2">
      <c r="A7072" s="180" t="s">
        <v>158</v>
      </c>
      <c r="B7072" s="180" t="s">
        <v>347</v>
      </c>
      <c r="C7072" s="180"/>
      <c r="D7072" s="180"/>
      <c r="E7072" s="180"/>
      <c r="F7072" s="180"/>
      <c r="G7072" s="180"/>
      <c r="H7072" s="180"/>
    </row>
    <row r="7073" spans="1:8" x14ac:dyDescent="0.2">
      <c r="A7073" s="180" t="s">
        <v>158</v>
      </c>
      <c r="B7073" s="180" t="s">
        <v>348</v>
      </c>
      <c r="C7073" s="180">
        <v>20733605</v>
      </c>
      <c r="D7073" s="180">
        <v>476500</v>
      </c>
      <c r="E7073" s="180">
        <v>360845</v>
      </c>
      <c r="F7073" s="180">
        <v>0</v>
      </c>
      <c r="G7073" s="180">
        <v>0</v>
      </c>
      <c r="H7073" s="180">
        <v>0</v>
      </c>
    </row>
    <row r="7074" spans="1:8" x14ac:dyDescent="0.2">
      <c r="A7074" s="180" t="s">
        <v>158</v>
      </c>
      <c r="B7074" s="180" t="s">
        <v>349</v>
      </c>
      <c r="C7074" s="180">
        <v>2628895.6199999973</v>
      </c>
      <c r="D7074" s="180">
        <v>228666.33999999997</v>
      </c>
      <c r="E7074" s="180">
        <v>380373.34</v>
      </c>
      <c r="F7074" s="180">
        <v>0</v>
      </c>
      <c r="G7074" s="180">
        <v>6072</v>
      </c>
      <c r="H7074" s="180">
        <v>0</v>
      </c>
    </row>
    <row r="7075" spans="1:8" x14ac:dyDescent="0.2">
      <c r="A7075" s="180" t="s">
        <v>158</v>
      </c>
      <c r="B7075" s="180" t="s">
        <v>350</v>
      </c>
      <c r="C7075" s="180">
        <v>23362500.619999997</v>
      </c>
      <c r="D7075" s="180">
        <v>705166.34</v>
      </c>
      <c r="E7075" s="180">
        <v>741218.34</v>
      </c>
      <c r="F7075" s="180">
        <v>0</v>
      </c>
      <c r="G7075" s="180">
        <v>6072</v>
      </c>
      <c r="H7075" s="180">
        <v>0</v>
      </c>
    </row>
    <row r="7076" spans="1:8" x14ac:dyDescent="0.2">
      <c r="A7076" s="180" t="s">
        <v>158</v>
      </c>
      <c r="B7076" s="180" t="s">
        <v>376</v>
      </c>
      <c r="C7076" s="180"/>
      <c r="D7076" s="180"/>
      <c r="E7076" s="180"/>
      <c r="F7076" s="180"/>
      <c r="G7076" s="180"/>
      <c r="H7076" s="180"/>
    </row>
    <row r="7077" spans="1:8" x14ac:dyDescent="0.2">
      <c r="A7077" s="180" t="s">
        <v>158</v>
      </c>
      <c r="B7077" s="180" t="s">
        <v>377</v>
      </c>
      <c r="C7077" s="180">
        <v>14100000</v>
      </c>
      <c r="D7077" s="180">
        <v>500000</v>
      </c>
      <c r="E7077" s="180">
        <v>150000</v>
      </c>
      <c r="F7077" s="180"/>
      <c r="G7077" s="180"/>
      <c r="H7077" s="180"/>
    </row>
    <row r="7078" spans="1:8" x14ac:dyDescent="0.2">
      <c r="A7078" s="180" t="s">
        <v>158</v>
      </c>
      <c r="B7078" s="180" t="s">
        <v>352</v>
      </c>
      <c r="C7078" s="180">
        <v>340000</v>
      </c>
      <c r="D7078" s="180"/>
      <c r="E7078" s="180"/>
      <c r="F7078" s="180"/>
      <c r="G7078" s="180"/>
      <c r="H7078" s="180"/>
    </row>
    <row r="7079" spans="1:8" x14ac:dyDescent="0.2">
      <c r="A7079" s="180" t="s">
        <v>158</v>
      </c>
      <c r="B7079" s="180" t="s">
        <v>353</v>
      </c>
      <c r="C7079" s="180">
        <v>960000</v>
      </c>
      <c r="D7079" s="180"/>
      <c r="E7079" s="180"/>
      <c r="F7079" s="180"/>
      <c r="G7079" s="180"/>
      <c r="H7079" s="180"/>
    </row>
    <row r="7080" spans="1:8" x14ac:dyDescent="0.2">
      <c r="A7080" s="180" t="s">
        <v>158</v>
      </c>
      <c r="B7080" s="180" t="s">
        <v>354</v>
      </c>
      <c r="C7080" s="180">
        <v>445000</v>
      </c>
      <c r="D7080" s="180"/>
      <c r="E7080" s="180"/>
      <c r="F7080" s="180"/>
      <c r="G7080" s="180"/>
      <c r="H7080" s="180"/>
    </row>
    <row r="7081" spans="1:8" x14ac:dyDescent="0.2">
      <c r="A7081" s="180" t="s">
        <v>158</v>
      </c>
      <c r="B7081" s="180" t="s">
        <v>408</v>
      </c>
      <c r="C7081" s="180">
        <v>1225000</v>
      </c>
      <c r="D7081" s="180"/>
      <c r="E7081" s="180"/>
      <c r="F7081" s="180"/>
      <c r="G7081" s="180"/>
      <c r="H7081" s="180"/>
    </row>
    <row r="7082" spans="1:8" x14ac:dyDescent="0.2">
      <c r="A7082" s="180" t="s">
        <v>158</v>
      </c>
      <c r="B7082" s="180" t="s">
        <v>423</v>
      </c>
      <c r="C7082" s="180">
        <v>885000</v>
      </c>
      <c r="D7082" s="180">
        <v>4000</v>
      </c>
      <c r="E7082" s="180">
        <v>125000</v>
      </c>
      <c r="F7082" s="180"/>
      <c r="G7082" s="180"/>
      <c r="H7082" s="180"/>
    </row>
    <row r="7083" spans="1:8" x14ac:dyDescent="0.2">
      <c r="A7083" s="180" t="s">
        <v>158</v>
      </c>
      <c r="B7083" s="180" t="s">
        <v>355</v>
      </c>
      <c r="C7083" s="180">
        <v>1740000</v>
      </c>
      <c r="D7083" s="180"/>
      <c r="E7083" s="180">
        <v>125000</v>
      </c>
      <c r="F7083" s="180"/>
      <c r="G7083" s="180"/>
      <c r="H7083" s="180"/>
    </row>
    <row r="7084" spans="1:8" x14ac:dyDescent="0.2">
      <c r="A7084" s="180" t="s">
        <v>158</v>
      </c>
      <c r="B7084" s="180" t="s">
        <v>356</v>
      </c>
      <c r="C7084" s="180">
        <v>650000</v>
      </c>
      <c r="D7084" s="180"/>
      <c r="E7084" s="180"/>
      <c r="F7084" s="180"/>
      <c r="G7084" s="180"/>
      <c r="H7084" s="180"/>
    </row>
    <row r="7085" spans="1:8" x14ac:dyDescent="0.2">
      <c r="A7085" s="180" t="s">
        <v>158</v>
      </c>
      <c r="B7085" s="180" t="s">
        <v>409</v>
      </c>
      <c r="C7085" s="180"/>
      <c r="D7085" s="180"/>
      <c r="E7085" s="180"/>
      <c r="F7085" s="180"/>
      <c r="G7085" s="180"/>
      <c r="H7085" s="180"/>
    </row>
    <row r="7086" spans="1:8" x14ac:dyDescent="0.2">
      <c r="A7086" s="180" t="s">
        <v>158</v>
      </c>
      <c r="B7086" s="180" t="s">
        <v>378</v>
      </c>
      <c r="C7086" s="180"/>
      <c r="D7086" s="180"/>
      <c r="E7086" s="180"/>
      <c r="F7086" s="180"/>
      <c r="G7086" s="180"/>
      <c r="H7086" s="180"/>
    </row>
    <row r="7087" spans="1:8" x14ac:dyDescent="0.2">
      <c r="A7087" s="180" t="s">
        <v>158</v>
      </c>
      <c r="B7087" s="180" t="s">
        <v>360</v>
      </c>
      <c r="C7087" s="180"/>
      <c r="D7087" s="180"/>
      <c r="E7087" s="180"/>
      <c r="F7087" s="180"/>
      <c r="G7087" s="180"/>
      <c r="H7087" s="180"/>
    </row>
    <row r="7088" spans="1:8" x14ac:dyDescent="0.2">
      <c r="A7088" s="180" t="s">
        <v>158</v>
      </c>
      <c r="B7088" s="180" t="s">
        <v>379</v>
      </c>
      <c r="C7088" s="180"/>
      <c r="D7088" s="180"/>
      <c r="E7088" s="180"/>
      <c r="F7088" s="180"/>
      <c r="G7088" s="180"/>
      <c r="H7088" s="180"/>
    </row>
    <row r="7089" spans="1:8" x14ac:dyDescent="0.2">
      <c r="A7089" s="180" t="s">
        <v>158</v>
      </c>
      <c r="B7089" s="180" t="s">
        <v>362</v>
      </c>
      <c r="C7089" s="180">
        <v>826126</v>
      </c>
      <c r="D7089" s="180"/>
      <c r="E7089" s="180"/>
      <c r="F7089" s="180"/>
      <c r="G7089" s="180"/>
      <c r="H7089" s="180"/>
    </row>
    <row r="7090" spans="1:8" x14ac:dyDescent="0.2">
      <c r="A7090" s="180" t="s">
        <v>158</v>
      </c>
      <c r="B7090" s="180" t="s">
        <v>365</v>
      </c>
      <c r="C7090" s="180">
        <v>21171126</v>
      </c>
      <c r="D7090" s="180">
        <v>504000</v>
      </c>
      <c r="E7090" s="180">
        <v>400000</v>
      </c>
      <c r="F7090" s="180">
        <v>0</v>
      </c>
      <c r="G7090" s="180">
        <v>0</v>
      </c>
      <c r="H7090" s="180">
        <v>0</v>
      </c>
    </row>
    <row r="7091" spans="1:8" x14ac:dyDescent="0.2">
      <c r="A7091" s="180" t="s">
        <v>158</v>
      </c>
      <c r="B7091" s="180" t="s">
        <v>447</v>
      </c>
      <c r="C7091" s="180"/>
      <c r="D7091" s="180"/>
      <c r="E7091" s="180"/>
      <c r="F7091" s="180"/>
      <c r="G7091" s="180"/>
      <c r="H7091" s="180"/>
    </row>
    <row r="7092" spans="1:8" x14ac:dyDescent="0.2">
      <c r="A7092" s="180" t="s">
        <v>158</v>
      </c>
      <c r="B7092" s="180" t="s">
        <v>366</v>
      </c>
      <c r="C7092" s="180">
        <v>21171126</v>
      </c>
      <c r="D7092" s="180">
        <v>504000</v>
      </c>
      <c r="E7092" s="180">
        <v>400000</v>
      </c>
      <c r="F7092" s="180">
        <v>0</v>
      </c>
      <c r="G7092" s="180">
        <v>0</v>
      </c>
      <c r="H7092" s="180">
        <v>0</v>
      </c>
    </row>
    <row r="7093" spans="1:8" x14ac:dyDescent="0.2">
      <c r="A7093" s="180" t="s">
        <v>158</v>
      </c>
      <c r="B7093" s="180" t="s">
        <v>367</v>
      </c>
      <c r="C7093" s="180">
        <v>2191374.6199999973</v>
      </c>
      <c r="D7093" s="180">
        <v>201166.33999999997</v>
      </c>
      <c r="E7093" s="180">
        <v>341218.33999999997</v>
      </c>
      <c r="F7093" s="180">
        <v>0</v>
      </c>
      <c r="G7093" s="180">
        <v>6072</v>
      </c>
      <c r="H7093" s="180">
        <v>0</v>
      </c>
    </row>
    <row r="7094" spans="1:8" x14ac:dyDescent="0.2">
      <c r="A7094" s="180" t="s">
        <v>158</v>
      </c>
      <c r="B7094" s="180" t="s">
        <v>368</v>
      </c>
      <c r="C7094" s="180">
        <v>23362500.619999997</v>
      </c>
      <c r="D7094" s="180">
        <v>705166.34</v>
      </c>
      <c r="E7094" s="180">
        <v>741218.34</v>
      </c>
      <c r="F7094" s="180">
        <v>0</v>
      </c>
      <c r="G7094" s="180">
        <v>6072</v>
      </c>
      <c r="H7094" s="180">
        <v>0</v>
      </c>
    </row>
    <row r="7095" spans="1:8" x14ac:dyDescent="0.2">
      <c r="A7095" s="180" t="s">
        <v>159</v>
      </c>
      <c r="B7095" s="180" t="s">
        <v>333</v>
      </c>
      <c r="C7095" s="180">
        <v>2777915</v>
      </c>
      <c r="D7095" s="180"/>
      <c r="E7095" s="180">
        <v>327596</v>
      </c>
      <c r="F7095" s="180">
        <v>0</v>
      </c>
      <c r="G7095" s="180">
        <v>0</v>
      </c>
      <c r="H7095" s="180">
        <v>0</v>
      </c>
    </row>
    <row r="7096" spans="1:8" x14ac:dyDescent="0.2">
      <c r="A7096" s="180" t="s">
        <v>159</v>
      </c>
      <c r="B7096" s="180" t="s">
        <v>334</v>
      </c>
      <c r="C7096" s="180">
        <v>20375</v>
      </c>
      <c r="D7096" s="180"/>
      <c r="E7096" s="180">
        <v>2404</v>
      </c>
      <c r="F7096" s="180">
        <v>0</v>
      </c>
      <c r="G7096" s="180">
        <v>0</v>
      </c>
      <c r="H7096" s="180">
        <v>0</v>
      </c>
    </row>
    <row r="7097" spans="1:8" x14ac:dyDescent="0.2">
      <c r="A7097" s="180" t="s">
        <v>159</v>
      </c>
      <c r="B7097" s="180" t="s">
        <v>335</v>
      </c>
      <c r="C7097" s="180">
        <v>312082</v>
      </c>
      <c r="D7097" s="180"/>
      <c r="E7097" s="180"/>
      <c r="F7097" s="180"/>
      <c r="G7097" s="180"/>
      <c r="H7097" s="180"/>
    </row>
    <row r="7098" spans="1:8" x14ac:dyDescent="0.2">
      <c r="A7098" s="180" t="s">
        <v>159</v>
      </c>
      <c r="B7098" s="180" t="s">
        <v>336</v>
      </c>
      <c r="C7098" s="180">
        <v>789768</v>
      </c>
      <c r="D7098" s="180">
        <v>0</v>
      </c>
      <c r="E7098" s="180"/>
      <c r="F7098" s="180"/>
      <c r="G7098" s="180"/>
      <c r="H7098" s="180"/>
    </row>
    <row r="7099" spans="1:8" x14ac:dyDescent="0.2">
      <c r="A7099" s="180" t="s">
        <v>159</v>
      </c>
      <c r="B7099" s="180" t="s">
        <v>337</v>
      </c>
      <c r="C7099" s="180">
        <v>300</v>
      </c>
      <c r="D7099" s="180">
        <v>200</v>
      </c>
      <c r="E7099" s="180">
        <v>300</v>
      </c>
      <c r="F7099" s="180">
        <v>0</v>
      </c>
      <c r="G7099" s="180">
        <v>0</v>
      </c>
      <c r="H7099" s="180">
        <v>0</v>
      </c>
    </row>
    <row r="7100" spans="1:8" x14ac:dyDescent="0.2">
      <c r="A7100" s="180" t="s">
        <v>159</v>
      </c>
      <c r="B7100" s="180" t="s">
        <v>338</v>
      </c>
      <c r="C7100" s="180"/>
      <c r="D7100" s="180"/>
      <c r="E7100" s="180"/>
      <c r="F7100" s="180"/>
      <c r="G7100" s="180"/>
      <c r="H7100" s="180"/>
    </row>
    <row r="7101" spans="1:8" x14ac:dyDescent="0.2">
      <c r="A7101" s="180" t="s">
        <v>159</v>
      </c>
      <c r="B7101" s="180" t="s">
        <v>339</v>
      </c>
      <c r="C7101" s="180">
        <v>35000</v>
      </c>
      <c r="D7101" s="180">
        <v>190000</v>
      </c>
      <c r="E7101" s="180"/>
      <c r="F7101" s="180"/>
      <c r="G7101" s="180"/>
      <c r="H7101" s="180"/>
    </row>
    <row r="7102" spans="1:8" x14ac:dyDescent="0.2">
      <c r="A7102" s="180" t="s">
        <v>159</v>
      </c>
      <c r="B7102" s="180" t="s">
        <v>340</v>
      </c>
      <c r="C7102" s="180">
        <v>180000</v>
      </c>
      <c r="D7102" s="180">
        <v>0</v>
      </c>
      <c r="E7102" s="180">
        <v>15439</v>
      </c>
      <c r="F7102" s="180">
        <v>0</v>
      </c>
      <c r="G7102" s="180">
        <v>0</v>
      </c>
      <c r="H7102" s="180">
        <v>0</v>
      </c>
    </row>
    <row r="7103" spans="1:8" x14ac:dyDescent="0.2">
      <c r="A7103" s="180" t="s">
        <v>159</v>
      </c>
      <c r="B7103" s="180" t="s">
        <v>341</v>
      </c>
      <c r="C7103" s="180">
        <v>0</v>
      </c>
      <c r="D7103" s="180">
        <v>0</v>
      </c>
      <c r="E7103" s="180">
        <v>0</v>
      </c>
      <c r="F7103" s="180">
        <v>0</v>
      </c>
      <c r="G7103" s="180">
        <v>0</v>
      </c>
      <c r="H7103" s="180">
        <v>0</v>
      </c>
    </row>
    <row r="7104" spans="1:8" x14ac:dyDescent="0.2">
      <c r="A7104" s="180" t="s">
        <v>159</v>
      </c>
      <c r="B7104" s="180" t="s">
        <v>342</v>
      </c>
      <c r="C7104" s="180">
        <v>3747449</v>
      </c>
      <c r="D7104" s="180"/>
      <c r="E7104" s="180"/>
      <c r="F7104" s="180"/>
      <c r="G7104" s="180"/>
      <c r="H7104" s="180"/>
    </row>
    <row r="7105" spans="1:8" x14ac:dyDescent="0.2">
      <c r="A7105" s="180" t="s">
        <v>159</v>
      </c>
      <c r="B7105" s="180" t="s">
        <v>343</v>
      </c>
      <c r="C7105" s="180">
        <v>0</v>
      </c>
      <c r="D7105" s="180"/>
      <c r="E7105" s="180"/>
      <c r="F7105" s="180"/>
      <c r="G7105" s="180"/>
      <c r="H7105" s="180"/>
    </row>
    <row r="7106" spans="1:8" x14ac:dyDescent="0.2">
      <c r="A7106" s="180" t="s">
        <v>159</v>
      </c>
      <c r="B7106" s="180" t="s">
        <v>344</v>
      </c>
      <c r="C7106" s="180">
        <v>250000</v>
      </c>
      <c r="D7106" s="180"/>
      <c r="E7106" s="180">
        <v>116</v>
      </c>
      <c r="F7106" s="180">
        <v>0</v>
      </c>
      <c r="G7106" s="180">
        <v>0</v>
      </c>
      <c r="H7106" s="180">
        <v>0</v>
      </c>
    </row>
    <row r="7107" spans="1:8" x14ac:dyDescent="0.2">
      <c r="A7107" s="180" t="s">
        <v>159</v>
      </c>
      <c r="B7107" s="180" t="s">
        <v>475</v>
      </c>
      <c r="C7107" s="180">
        <v>69607</v>
      </c>
      <c r="D7107" s="180"/>
      <c r="E7107" s="180">
        <v>8213</v>
      </c>
      <c r="F7107" s="180">
        <v>0</v>
      </c>
      <c r="G7107" s="180">
        <v>0</v>
      </c>
      <c r="H7107" s="180">
        <v>0</v>
      </c>
    </row>
    <row r="7108" spans="1:8" x14ac:dyDescent="0.2">
      <c r="A7108" s="180" t="s">
        <v>159</v>
      </c>
      <c r="B7108" s="180" t="s">
        <v>332</v>
      </c>
      <c r="C7108" s="180">
        <v>87518</v>
      </c>
      <c r="D7108" s="180"/>
      <c r="E7108" s="180"/>
      <c r="F7108" s="180"/>
      <c r="G7108" s="180"/>
      <c r="H7108" s="180"/>
    </row>
    <row r="7109" spans="1:8" x14ac:dyDescent="0.2">
      <c r="A7109" s="180" t="s">
        <v>159</v>
      </c>
      <c r="B7109" s="180" t="s">
        <v>407</v>
      </c>
      <c r="C7109" s="180">
        <v>302407</v>
      </c>
      <c r="D7109" s="180"/>
      <c r="E7109" s="180">
        <v>0</v>
      </c>
      <c r="F7109" s="180">
        <v>0</v>
      </c>
      <c r="G7109" s="180">
        <v>0</v>
      </c>
      <c r="H7109" s="180">
        <v>0</v>
      </c>
    </row>
    <row r="7110" spans="1:8" x14ac:dyDescent="0.2">
      <c r="A7110" s="180" t="s">
        <v>159</v>
      </c>
      <c r="B7110" s="180" t="s">
        <v>345</v>
      </c>
      <c r="C7110" s="180">
        <v>8572421</v>
      </c>
      <c r="D7110" s="180">
        <v>190200</v>
      </c>
      <c r="E7110" s="180">
        <v>354068</v>
      </c>
      <c r="F7110" s="180">
        <v>0</v>
      </c>
      <c r="G7110" s="180">
        <v>0</v>
      </c>
      <c r="H7110" s="180">
        <v>0</v>
      </c>
    </row>
    <row r="7111" spans="1:8" x14ac:dyDescent="0.2">
      <c r="A7111" s="180" t="s">
        <v>159</v>
      </c>
      <c r="B7111" s="180" t="s">
        <v>346</v>
      </c>
      <c r="C7111" s="180">
        <v>0</v>
      </c>
      <c r="D7111" s="180"/>
      <c r="E7111" s="180"/>
      <c r="F7111" s="180"/>
      <c r="G7111" s="180"/>
      <c r="H7111" s="180"/>
    </row>
    <row r="7112" spans="1:8" x14ac:dyDescent="0.2">
      <c r="A7112" s="180" t="s">
        <v>159</v>
      </c>
      <c r="B7112" s="180" t="s">
        <v>446</v>
      </c>
      <c r="C7112" s="180">
        <v>26759</v>
      </c>
      <c r="D7112" s="180">
        <v>0</v>
      </c>
      <c r="E7112" s="180">
        <v>0</v>
      </c>
      <c r="F7112" s="180">
        <v>0</v>
      </c>
      <c r="G7112" s="180">
        <v>0</v>
      </c>
      <c r="H7112" s="180">
        <v>0</v>
      </c>
    </row>
    <row r="7113" spans="1:8" x14ac:dyDescent="0.2">
      <c r="A7113" s="180" t="s">
        <v>159</v>
      </c>
      <c r="B7113" s="180" t="s">
        <v>347</v>
      </c>
      <c r="C7113" s="180">
        <v>0</v>
      </c>
      <c r="D7113" s="180">
        <v>0</v>
      </c>
      <c r="E7113" s="180"/>
      <c r="F7113" s="180">
        <v>0</v>
      </c>
      <c r="G7113" s="180">
        <v>0</v>
      </c>
      <c r="H7113" s="180">
        <v>0</v>
      </c>
    </row>
    <row r="7114" spans="1:8" x14ac:dyDescent="0.2">
      <c r="A7114" s="180" t="s">
        <v>159</v>
      </c>
      <c r="B7114" s="180" t="s">
        <v>348</v>
      </c>
      <c r="C7114" s="180">
        <v>8599180</v>
      </c>
      <c r="D7114" s="180">
        <v>190200</v>
      </c>
      <c r="E7114" s="180">
        <v>354068</v>
      </c>
      <c r="F7114" s="180">
        <v>0</v>
      </c>
      <c r="G7114" s="180">
        <v>0</v>
      </c>
      <c r="H7114" s="180">
        <v>0</v>
      </c>
    </row>
    <row r="7115" spans="1:8" x14ac:dyDescent="0.2">
      <c r="A7115" s="180" t="s">
        <v>159</v>
      </c>
      <c r="B7115" s="180" t="s">
        <v>349</v>
      </c>
      <c r="C7115" s="180">
        <v>1192840.620000001</v>
      </c>
      <c r="D7115" s="180">
        <v>175271.58999999997</v>
      </c>
      <c r="E7115" s="180">
        <v>280236.08000000007</v>
      </c>
      <c r="F7115" s="180">
        <v>0</v>
      </c>
      <c r="G7115" s="180">
        <v>0</v>
      </c>
      <c r="H7115" s="180">
        <v>0</v>
      </c>
    </row>
    <row r="7116" spans="1:8" x14ac:dyDescent="0.2">
      <c r="A7116" s="180" t="s">
        <v>159</v>
      </c>
      <c r="B7116" s="180" t="s">
        <v>350</v>
      </c>
      <c r="C7116" s="180">
        <v>9792020.6199999992</v>
      </c>
      <c r="D7116" s="180">
        <v>365471.59</v>
      </c>
      <c r="E7116" s="180">
        <v>634304.08000000007</v>
      </c>
      <c r="F7116" s="180">
        <v>0</v>
      </c>
      <c r="G7116" s="180">
        <v>0</v>
      </c>
      <c r="H7116" s="180">
        <v>0</v>
      </c>
    </row>
    <row r="7117" spans="1:8" x14ac:dyDescent="0.2">
      <c r="A7117" s="180" t="s">
        <v>159</v>
      </c>
      <c r="B7117" s="180" t="s">
        <v>376</v>
      </c>
      <c r="C7117" s="180"/>
      <c r="D7117" s="180"/>
      <c r="E7117" s="180"/>
      <c r="F7117" s="180"/>
      <c r="G7117" s="180"/>
      <c r="H7117" s="180"/>
    </row>
    <row r="7118" spans="1:8" x14ac:dyDescent="0.2">
      <c r="A7118" s="180" t="s">
        <v>159</v>
      </c>
      <c r="B7118" s="180" t="s">
        <v>377</v>
      </c>
      <c r="C7118" s="180">
        <v>6039403</v>
      </c>
      <c r="D7118" s="180">
        <v>285000</v>
      </c>
      <c r="E7118" s="180">
        <v>90000</v>
      </c>
      <c r="F7118" s="180">
        <v>0</v>
      </c>
      <c r="G7118" s="180">
        <v>0</v>
      </c>
      <c r="H7118" s="180">
        <v>0</v>
      </c>
    </row>
    <row r="7119" spans="1:8" x14ac:dyDescent="0.2">
      <c r="A7119" s="180" t="s">
        <v>159</v>
      </c>
      <c r="B7119" s="180" t="s">
        <v>352</v>
      </c>
      <c r="C7119" s="180">
        <v>150000</v>
      </c>
      <c r="D7119" s="180">
        <v>0</v>
      </c>
      <c r="E7119" s="180">
        <v>0</v>
      </c>
      <c r="F7119" s="180">
        <v>0</v>
      </c>
      <c r="G7119" s="180">
        <v>0</v>
      </c>
      <c r="H7119" s="180">
        <v>0</v>
      </c>
    </row>
    <row r="7120" spans="1:8" x14ac:dyDescent="0.2">
      <c r="A7120" s="180" t="s">
        <v>159</v>
      </c>
      <c r="B7120" s="180" t="s">
        <v>353</v>
      </c>
      <c r="C7120" s="180">
        <v>165000</v>
      </c>
      <c r="D7120" s="180">
        <v>0</v>
      </c>
      <c r="E7120" s="180">
        <v>0</v>
      </c>
      <c r="F7120" s="180">
        <v>0</v>
      </c>
      <c r="G7120" s="180">
        <v>0</v>
      </c>
      <c r="H7120" s="180">
        <v>0</v>
      </c>
    </row>
    <row r="7121" spans="1:8" x14ac:dyDescent="0.2">
      <c r="A7121" s="180" t="s">
        <v>159</v>
      </c>
      <c r="B7121" s="180" t="s">
        <v>354</v>
      </c>
      <c r="C7121" s="180">
        <v>265000</v>
      </c>
      <c r="D7121" s="180">
        <v>0</v>
      </c>
      <c r="E7121" s="180">
        <v>0</v>
      </c>
      <c r="F7121" s="180">
        <v>0</v>
      </c>
      <c r="G7121" s="180">
        <v>0</v>
      </c>
      <c r="H7121" s="180">
        <v>0</v>
      </c>
    </row>
    <row r="7122" spans="1:8" x14ac:dyDescent="0.2">
      <c r="A7122" s="180" t="s">
        <v>159</v>
      </c>
      <c r="B7122" s="180" t="s">
        <v>408</v>
      </c>
      <c r="C7122" s="180">
        <v>310000</v>
      </c>
      <c r="D7122" s="180">
        <v>0</v>
      </c>
      <c r="E7122" s="180">
        <v>0</v>
      </c>
      <c r="F7122" s="180">
        <v>0</v>
      </c>
      <c r="G7122" s="180">
        <v>0</v>
      </c>
      <c r="H7122" s="180">
        <v>0</v>
      </c>
    </row>
    <row r="7123" spans="1:8" x14ac:dyDescent="0.2">
      <c r="A7123" s="180" t="s">
        <v>159</v>
      </c>
      <c r="B7123" s="180" t="s">
        <v>423</v>
      </c>
      <c r="C7123" s="180">
        <v>160000</v>
      </c>
      <c r="D7123" s="180">
        <v>0</v>
      </c>
      <c r="E7123" s="180">
        <v>0</v>
      </c>
      <c r="F7123" s="180">
        <v>0</v>
      </c>
      <c r="G7123" s="180">
        <v>0</v>
      </c>
      <c r="H7123" s="180">
        <v>0</v>
      </c>
    </row>
    <row r="7124" spans="1:8" x14ac:dyDescent="0.2">
      <c r="A7124" s="180" t="s">
        <v>159</v>
      </c>
      <c r="B7124" s="180" t="s">
        <v>355</v>
      </c>
      <c r="C7124" s="180">
        <v>650000</v>
      </c>
      <c r="D7124" s="180">
        <v>0</v>
      </c>
      <c r="E7124" s="180">
        <v>220000</v>
      </c>
      <c r="F7124" s="180">
        <v>0</v>
      </c>
      <c r="G7124" s="180">
        <v>0</v>
      </c>
      <c r="H7124" s="180">
        <v>0</v>
      </c>
    </row>
    <row r="7125" spans="1:8" x14ac:dyDescent="0.2">
      <c r="A7125" s="180" t="s">
        <v>159</v>
      </c>
      <c r="B7125" s="180" t="s">
        <v>356</v>
      </c>
      <c r="C7125" s="180">
        <v>400000</v>
      </c>
      <c r="D7125" s="180">
        <v>0</v>
      </c>
      <c r="E7125" s="180">
        <v>0</v>
      </c>
      <c r="F7125" s="180">
        <v>0</v>
      </c>
      <c r="G7125" s="180"/>
      <c r="H7125" s="180">
        <v>0</v>
      </c>
    </row>
    <row r="7126" spans="1:8" x14ac:dyDescent="0.2">
      <c r="A7126" s="180" t="s">
        <v>159</v>
      </c>
      <c r="B7126" s="180" t="s">
        <v>409</v>
      </c>
      <c r="C7126" s="180"/>
      <c r="D7126" s="180"/>
      <c r="E7126" s="180"/>
      <c r="F7126" s="180"/>
      <c r="G7126" s="180"/>
      <c r="H7126" s="180">
        <v>0</v>
      </c>
    </row>
    <row r="7127" spans="1:8" x14ac:dyDescent="0.2">
      <c r="A7127" s="180" t="s">
        <v>159</v>
      </c>
      <c r="B7127" s="180" t="s">
        <v>378</v>
      </c>
      <c r="C7127" s="180">
        <v>0</v>
      </c>
      <c r="D7127" s="180"/>
      <c r="E7127" s="180">
        <v>0</v>
      </c>
      <c r="F7127" s="180">
        <v>0</v>
      </c>
      <c r="G7127" s="180">
        <v>0</v>
      </c>
      <c r="H7127" s="180">
        <v>0</v>
      </c>
    </row>
    <row r="7128" spans="1:8" x14ac:dyDescent="0.2">
      <c r="A7128" s="180" t="s">
        <v>159</v>
      </c>
      <c r="B7128" s="180" t="s">
        <v>360</v>
      </c>
      <c r="C7128" s="180"/>
      <c r="D7128" s="180"/>
      <c r="E7128" s="180">
        <v>0</v>
      </c>
      <c r="F7128" s="180">
        <v>0</v>
      </c>
      <c r="G7128" s="180"/>
      <c r="H7128" s="180">
        <v>0</v>
      </c>
    </row>
    <row r="7129" spans="1:8" x14ac:dyDescent="0.2">
      <c r="A7129" s="180" t="s">
        <v>159</v>
      </c>
      <c r="B7129" s="180" t="s">
        <v>379</v>
      </c>
      <c r="C7129" s="180"/>
      <c r="D7129" s="180"/>
      <c r="E7129" s="180"/>
      <c r="F7129" s="180"/>
      <c r="G7129" s="180"/>
      <c r="H7129" s="180"/>
    </row>
    <row r="7130" spans="1:8" x14ac:dyDescent="0.2">
      <c r="A7130" s="180" t="s">
        <v>159</v>
      </c>
      <c r="B7130" s="180" t="s">
        <v>362</v>
      </c>
      <c r="C7130" s="180">
        <v>279011</v>
      </c>
      <c r="D7130" s="180"/>
      <c r="E7130" s="180"/>
      <c r="F7130" s="180"/>
      <c r="G7130" s="180"/>
      <c r="H7130" s="180"/>
    </row>
    <row r="7131" spans="1:8" x14ac:dyDescent="0.2">
      <c r="A7131" s="180" t="s">
        <v>159</v>
      </c>
      <c r="B7131" s="180" t="s">
        <v>365</v>
      </c>
      <c r="C7131" s="180">
        <v>8418414</v>
      </c>
      <c r="D7131" s="180">
        <v>285000</v>
      </c>
      <c r="E7131" s="180">
        <v>310000</v>
      </c>
      <c r="F7131" s="180">
        <v>0</v>
      </c>
      <c r="G7131" s="180">
        <v>0</v>
      </c>
      <c r="H7131" s="180">
        <v>0</v>
      </c>
    </row>
    <row r="7132" spans="1:8" x14ac:dyDescent="0.2">
      <c r="A7132" s="180" t="s">
        <v>159</v>
      </c>
      <c r="B7132" s="180" t="s">
        <v>447</v>
      </c>
      <c r="C7132" s="180">
        <v>0</v>
      </c>
      <c r="D7132" s="180">
        <v>0</v>
      </c>
      <c r="E7132" s="180">
        <v>0</v>
      </c>
      <c r="F7132" s="180">
        <v>0</v>
      </c>
      <c r="G7132" s="180">
        <v>0</v>
      </c>
      <c r="H7132" s="180">
        <v>0</v>
      </c>
    </row>
    <row r="7133" spans="1:8" x14ac:dyDescent="0.2">
      <c r="A7133" s="180" t="s">
        <v>159</v>
      </c>
      <c r="B7133" s="180" t="s">
        <v>366</v>
      </c>
      <c r="C7133" s="180">
        <v>8418414</v>
      </c>
      <c r="D7133" s="180">
        <v>285000</v>
      </c>
      <c r="E7133" s="180">
        <v>310000</v>
      </c>
      <c r="F7133" s="180">
        <v>0</v>
      </c>
      <c r="G7133" s="180">
        <v>0</v>
      </c>
      <c r="H7133" s="180">
        <v>0</v>
      </c>
    </row>
    <row r="7134" spans="1:8" x14ac:dyDescent="0.2">
      <c r="A7134" s="180" t="s">
        <v>159</v>
      </c>
      <c r="B7134" s="180" t="s">
        <v>367</v>
      </c>
      <c r="C7134" s="180">
        <v>1373606.620000001</v>
      </c>
      <c r="D7134" s="180">
        <v>80471.589999999967</v>
      </c>
      <c r="E7134" s="180">
        <v>324304.08000000007</v>
      </c>
      <c r="F7134" s="180">
        <v>0</v>
      </c>
      <c r="G7134" s="180">
        <v>0</v>
      </c>
      <c r="H7134" s="180">
        <v>0</v>
      </c>
    </row>
    <row r="7135" spans="1:8" x14ac:dyDescent="0.2">
      <c r="A7135" s="180" t="s">
        <v>159</v>
      </c>
      <c r="B7135" s="180" t="s">
        <v>368</v>
      </c>
      <c r="C7135" s="180">
        <v>9792020.6199999992</v>
      </c>
      <c r="D7135" s="180">
        <v>365471.59</v>
      </c>
      <c r="E7135" s="180">
        <v>634304.08000000007</v>
      </c>
      <c r="F7135" s="180">
        <v>0</v>
      </c>
      <c r="G7135" s="180">
        <v>0</v>
      </c>
      <c r="H7135" s="180">
        <v>0</v>
      </c>
    </row>
    <row r="7136" spans="1:8" x14ac:dyDescent="0.2">
      <c r="A7136" s="180" t="s">
        <v>160</v>
      </c>
      <c r="B7136" s="180" t="s">
        <v>333</v>
      </c>
      <c r="C7136" s="180">
        <v>1246025</v>
      </c>
      <c r="D7136" s="180"/>
      <c r="E7136" s="180">
        <v>0</v>
      </c>
      <c r="F7136" s="180">
        <v>0</v>
      </c>
      <c r="G7136" s="180">
        <v>0</v>
      </c>
      <c r="H7136" s="180">
        <v>0</v>
      </c>
    </row>
    <row r="7137" spans="1:8" x14ac:dyDescent="0.2">
      <c r="A7137" s="180" t="s">
        <v>160</v>
      </c>
      <c r="B7137" s="180" t="s">
        <v>334</v>
      </c>
      <c r="C7137" s="180">
        <v>11335</v>
      </c>
      <c r="D7137" s="180"/>
      <c r="E7137" s="180">
        <v>0</v>
      </c>
      <c r="F7137" s="180">
        <v>0</v>
      </c>
      <c r="G7137" s="180">
        <v>0</v>
      </c>
      <c r="H7137" s="180">
        <v>0</v>
      </c>
    </row>
    <row r="7138" spans="1:8" x14ac:dyDescent="0.2">
      <c r="A7138" s="180" t="s">
        <v>160</v>
      </c>
      <c r="B7138" s="180" t="s">
        <v>335</v>
      </c>
      <c r="C7138" s="180">
        <v>65191</v>
      </c>
      <c r="D7138" s="180"/>
      <c r="E7138" s="180"/>
      <c r="F7138" s="180"/>
      <c r="G7138" s="180"/>
      <c r="H7138" s="180"/>
    </row>
    <row r="7139" spans="1:8" x14ac:dyDescent="0.2">
      <c r="A7139" s="180" t="s">
        <v>160</v>
      </c>
      <c r="B7139" s="180" t="s">
        <v>336</v>
      </c>
      <c r="C7139" s="180">
        <v>300000</v>
      </c>
      <c r="D7139" s="180"/>
      <c r="E7139" s="180"/>
      <c r="F7139" s="180"/>
      <c r="G7139" s="180"/>
      <c r="H7139" s="180"/>
    </row>
    <row r="7140" spans="1:8" x14ac:dyDescent="0.2">
      <c r="A7140" s="180" t="s">
        <v>160</v>
      </c>
      <c r="B7140" s="180" t="s">
        <v>337</v>
      </c>
      <c r="C7140" s="180">
        <v>1200</v>
      </c>
      <c r="D7140" s="180">
        <v>1</v>
      </c>
      <c r="E7140" s="180"/>
      <c r="F7140" s="180"/>
      <c r="G7140" s="180"/>
      <c r="H7140" s="180"/>
    </row>
    <row r="7141" spans="1:8" x14ac:dyDescent="0.2">
      <c r="A7141" s="180" t="s">
        <v>160</v>
      </c>
      <c r="B7141" s="180" t="s">
        <v>338</v>
      </c>
      <c r="C7141" s="180"/>
      <c r="D7141" s="180"/>
      <c r="E7141" s="180"/>
      <c r="F7141" s="180"/>
      <c r="G7141" s="180"/>
      <c r="H7141" s="180"/>
    </row>
    <row r="7142" spans="1:8" x14ac:dyDescent="0.2">
      <c r="A7142" s="180" t="s">
        <v>160</v>
      </c>
      <c r="B7142" s="180" t="s">
        <v>339</v>
      </c>
      <c r="C7142" s="180">
        <v>4000</v>
      </c>
      <c r="D7142" s="180">
        <v>70000</v>
      </c>
      <c r="E7142" s="180"/>
      <c r="F7142" s="180"/>
      <c r="G7142" s="180"/>
      <c r="H7142" s="180"/>
    </row>
    <row r="7143" spans="1:8" x14ac:dyDescent="0.2">
      <c r="A7143" s="180" t="s">
        <v>160</v>
      </c>
      <c r="B7143" s="180" t="s">
        <v>340</v>
      </c>
      <c r="C7143" s="180">
        <v>50000</v>
      </c>
      <c r="D7143" s="180"/>
      <c r="E7143" s="180"/>
      <c r="F7143" s="180"/>
      <c r="G7143" s="180"/>
      <c r="H7143" s="180"/>
    </row>
    <row r="7144" spans="1:8" x14ac:dyDescent="0.2">
      <c r="A7144" s="180" t="s">
        <v>160</v>
      </c>
      <c r="B7144" s="180" t="s">
        <v>341</v>
      </c>
      <c r="C7144" s="180">
        <v>0</v>
      </c>
      <c r="D7144" s="180"/>
      <c r="E7144" s="180"/>
      <c r="F7144" s="180"/>
      <c r="G7144" s="180"/>
      <c r="H7144" s="180"/>
    </row>
    <row r="7145" spans="1:8" x14ac:dyDescent="0.2">
      <c r="A7145" s="180" t="s">
        <v>160</v>
      </c>
      <c r="B7145" s="180" t="s">
        <v>342</v>
      </c>
      <c r="C7145" s="180">
        <v>2441337</v>
      </c>
      <c r="D7145" s="180"/>
      <c r="E7145" s="180"/>
      <c r="F7145" s="180"/>
      <c r="G7145" s="180"/>
      <c r="H7145" s="180"/>
    </row>
    <row r="7146" spans="1:8" x14ac:dyDescent="0.2">
      <c r="A7146" s="180" t="s">
        <v>160</v>
      </c>
      <c r="B7146" s="180" t="s">
        <v>343</v>
      </c>
      <c r="C7146" s="180">
        <v>11238</v>
      </c>
      <c r="D7146" s="180"/>
      <c r="E7146" s="180"/>
      <c r="F7146" s="180"/>
      <c r="G7146" s="180"/>
      <c r="H7146" s="180"/>
    </row>
    <row r="7147" spans="1:8" x14ac:dyDescent="0.2">
      <c r="A7147" s="180" t="s">
        <v>160</v>
      </c>
      <c r="B7147" s="180" t="s">
        <v>344</v>
      </c>
      <c r="C7147" s="180">
        <v>19000</v>
      </c>
      <c r="D7147" s="180"/>
      <c r="E7147" s="180"/>
      <c r="F7147" s="180"/>
      <c r="G7147" s="180"/>
      <c r="H7147" s="180"/>
    </row>
    <row r="7148" spans="1:8" x14ac:dyDescent="0.2">
      <c r="A7148" s="180" t="s">
        <v>160</v>
      </c>
      <c r="B7148" s="180" t="s">
        <v>475</v>
      </c>
      <c r="C7148" s="180">
        <v>27534</v>
      </c>
      <c r="D7148" s="180"/>
      <c r="E7148" s="180">
        <v>0</v>
      </c>
      <c r="F7148" s="180">
        <v>0</v>
      </c>
      <c r="G7148" s="180">
        <v>0</v>
      </c>
      <c r="H7148" s="180">
        <v>0</v>
      </c>
    </row>
    <row r="7149" spans="1:8" x14ac:dyDescent="0.2">
      <c r="A7149" s="180" t="s">
        <v>160</v>
      </c>
      <c r="B7149" s="180" t="s">
        <v>332</v>
      </c>
      <c r="C7149" s="180">
        <v>120000</v>
      </c>
      <c r="D7149" s="180"/>
      <c r="E7149" s="180"/>
      <c r="F7149" s="180"/>
      <c r="G7149" s="180"/>
      <c r="H7149" s="180"/>
    </row>
    <row r="7150" spans="1:8" x14ac:dyDescent="0.2">
      <c r="A7150" s="180" t="s">
        <v>160</v>
      </c>
      <c r="B7150" s="180" t="s">
        <v>407</v>
      </c>
      <c r="C7150" s="180">
        <v>196000</v>
      </c>
      <c r="D7150" s="180"/>
      <c r="E7150" s="180"/>
      <c r="F7150" s="180"/>
      <c r="G7150" s="180"/>
      <c r="H7150" s="180"/>
    </row>
    <row r="7151" spans="1:8" x14ac:dyDescent="0.2">
      <c r="A7151" s="180" t="s">
        <v>160</v>
      </c>
      <c r="B7151" s="180" t="s">
        <v>345</v>
      </c>
      <c r="C7151" s="180">
        <v>4492860</v>
      </c>
      <c r="D7151" s="180">
        <v>70001</v>
      </c>
      <c r="E7151" s="180">
        <v>0</v>
      </c>
      <c r="F7151" s="180">
        <v>0</v>
      </c>
      <c r="G7151" s="180">
        <v>0</v>
      </c>
      <c r="H7151" s="180">
        <v>0</v>
      </c>
    </row>
    <row r="7152" spans="1:8" x14ac:dyDescent="0.2">
      <c r="A7152" s="180" t="s">
        <v>160</v>
      </c>
      <c r="B7152" s="180" t="s">
        <v>346</v>
      </c>
      <c r="C7152" s="180"/>
      <c r="D7152" s="180"/>
      <c r="E7152" s="180"/>
      <c r="F7152" s="180"/>
      <c r="G7152" s="180"/>
      <c r="H7152" s="180"/>
    </row>
    <row r="7153" spans="1:8" x14ac:dyDescent="0.2">
      <c r="A7153" s="180" t="s">
        <v>160</v>
      </c>
      <c r="B7153" s="180" t="s">
        <v>446</v>
      </c>
      <c r="C7153" s="180"/>
      <c r="D7153" s="180"/>
      <c r="E7153" s="180"/>
      <c r="F7153" s="180"/>
      <c r="G7153" s="180"/>
      <c r="H7153" s="180"/>
    </row>
    <row r="7154" spans="1:8" x14ac:dyDescent="0.2">
      <c r="A7154" s="180" t="s">
        <v>160</v>
      </c>
      <c r="B7154" s="180" t="s">
        <v>347</v>
      </c>
      <c r="C7154" s="180"/>
      <c r="D7154" s="180"/>
      <c r="E7154" s="180"/>
      <c r="F7154" s="180"/>
      <c r="G7154" s="180"/>
      <c r="H7154" s="180"/>
    </row>
    <row r="7155" spans="1:8" x14ac:dyDescent="0.2">
      <c r="A7155" s="180" t="s">
        <v>160</v>
      </c>
      <c r="B7155" s="180" t="s">
        <v>348</v>
      </c>
      <c r="C7155" s="180">
        <v>4492860</v>
      </c>
      <c r="D7155" s="180">
        <v>70001</v>
      </c>
      <c r="E7155" s="180">
        <v>0</v>
      </c>
      <c r="F7155" s="180">
        <v>0</v>
      </c>
      <c r="G7155" s="180">
        <v>0</v>
      </c>
      <c r="H7155" s="180">
        <v>0</v>
      </c>
    </row>
    <row r="7156" spans="1:8" x14ac:dyDescent="0.2">
      <c r="A7156" s="180" t="s">
        <v>160</v>
      </c>
      <c r="B7156" s="180" t="s">
        <v>349</v>
      </c>
      <c r="C7156" s="180">
        <v>-502886.08000000007</v>
      </c>
      <c r="D7156" s="180">
        <v>25975.409999999989</v>
      </c>
      <c r="E7156" s="180">
        <v>152271.46999999997</v>
      </c>
      <c r="F7156" s="180">
        <v>0</v>
      </c>
      <c r="G7156" s="180">
        <v>0</v>
      </c>
      <c r="H7156" s="180">
        <v>0</v>
      </c>
    </row>
    <row r="7157" spans="1:8" x14ac:dyDescent="0.2">
      <c r="A7157" s="180" t="s">
        <v>160</v>
      </c>
      <c r="B7157" s="180" t="s">
        <v>350</v>
      </c>
      <c r="C7157" s="180">
        <v>3989973.92</v>
      </c>
      <c r="D7157" s="180">
        <v>95976.409999999989</v>
      </c>
      <c r="E7157" s="180">
        <v>152271.46999999997</v>
      </c>
      <c r="F7157" s="180">
        <v>0</v>
      </c>
      <c r="G7157" s="180">
        <v>0</v>
      </c>
      <c r="H7157" s="180">
        <v>0</v>
      </c>
    </row>
    <row r="7158" spans="1:8" x14ac:dyDescent="0.2">
      <c r="A7158" s="180" t="s">
        <v>160</v>
      </c>
      <c r="B7158" s="180" t="s">
        <v>376</v>
      </c>
      <c r="C7158" s="180"/>
      <c r="D7158" s="180"/>
      <c r="E7158" s="180"/>
      <c r="F7158" s="180"/>
      <c r="G7158" s="180"/>
      <c r="H7158" s="180"/>
    </row>
    <row r="7159" spans="1:8" x14ac:dyDescent="0.2">
      <c r="A7159" s="180" t="s">
        <v>160</v>
      </c>
      <c r="B7159" s="180" t="s">
        <v>377</v>
      </c>
      <c r="C7159" s="180">
        <v>2950000</v>
      </c>
      <c r="D7159" s="180">
        <v>75000</v>
      </c>
      <c r="E7159" s="180"/>
      <c r="F7159" s="180"/>
      <c r="G7159" s="180"/>
      <c r="H7159" s="180"/>
    </row>
    <row r="7160" spans="1:8" x14ac:dyDescent="0.2">
      <c r="A7160" s="180" t="s">
        <v>160</v>
      </c>
      <c r="B7160" s="180" t="s">
        <v>352</v>
      </c>
      <c r="C7160" s="180">
        <v>188000</v>
      </c>
      <c r="D7160" s="180"/>
      <c r="E7160" s="180"/>
      <c r="F7160" s="180"/>
      <c r="G7160" s="180"/>
      <c r="H7160" s="180"/>
    </row>
    <row r="7161" spans="1:8" x14ac:dyDescent="0.2">
      <c r="A7161" s="180" t="s">
        <v>160</v>
      </c>
      <c r="B7161" s="180" t="s">
        <v>353</v>
      </c>
      <c r="C7161" s="180">
        <v>145000</v>
      </c>
      <c r="D7161" s="180"/>
      <c r="E7161" s="180"/>
      <c r="F7161" s="180"/>
      <c r="G7161" s="180"/>
      <c r="H7161" s="180"/>
    </row>
    <row r="7162" spans="1:8" x14ac:dyDescent="0.2">
      <c r="A7162" s="180" t="s">
        <v>160</v>
      </c>
      <c r="B7162" s="180" t="s">
        <v>354</v>
      </c>
      <c r="C7162" s="180">
        <v>97000</v>
      </c>
      <c r="D7162" s="180"/>
      <c r="E7162" s="180">
        <v>10000</v>
      </c>
      <c r="F7162" s="180"/>
      <c r="G7162" s="180"/>
      <c r="H7162" s="180"/>
    </row>
    <row r="7163" spans="1:8" x14ac:dyDescent="0.2">
      <c r="A7163" s="180" t="s">
        <v>160</v>
      </c>
      <c r="B7163" s="180" t="s">
        <v>408</v>
      </c>
      <c r="C7163" s="180">
        <v>262000</v>
      </c>
      <c r="D7163" s="180"/>
      <c r="E7163" s="180"/>
      <c r="F7163" s="180"/>
      <c r="G7163" s="180"/>
      <c r="H7163" s="180"/>
    </row>
    <row r="7164" spans="1:8" x14ac:dyDescent="0.2">
      <c r="A7164" s="180" t="s">
        <v>160</v>
      </c>
      <c r="B7164" s="180" t="s">
        <v>423</v>
      </c>
      <c r="C7164" s="180">
        <v>192000</v>
      </c>
      <c r="D7164" s="180"/>
      <c r="E7164" s="180"/>
      <c r="F7164" s="180"/>
      <c r="G7164" s="180"/>
      <c r="H7164" s="180"/>
    </row>
    <row r="7165" spans="1:8" x14ac:dyDescent="0.2">
      <c r="A7165" s="180" t="s">
        <v>160</v>
      </c>
      <c r="B7165" s="180" t="s">
        <v>355</v>
      </c>
      <c r="C7165" s="180">
        <v>384000</v>
      </c>
      <c r="D7165" s="180"/>
      <c r="E7165" s="180">
        <v>65000</v>
      </c>
      <c r="F7165" s="180"/>
      <c r="G7165" s="180"/>
      <c r="H7165" s="180"/>
    </row>
    <row r="7166" spans="1:8" x14ac:dyDescent="0.2">
      <c r="A7166" s="180" t="s">
        <v>160</v>
      </c>
      <c r="B7166" s="180" t="s">
        <v>356</v>
      </c>
      <c r="C7166" s="180">
        <v>125000</v>
      </c>
      <c r="D7166" s="180"/>
      <c r="E7166" s="180"/>
      <c r="F7166" s="180"/>
      <c r="G7166" s="180"/>
      <c r="H7166" s="180"/>
    </row>
    <row r="7167" spans="1:8" x14ac:dyDescent="0.2">
      <c r="A7167" s="180" t="s">
        <v>160</v>
      </c>
      <c r="B7167" s="180" t="s">
        <v>409</v>
      </c>
      <c r="C7167" s="180"/>
      <c r="D7167" s="180"/>
      <c r="E7167" s="180"/>
      <c r="F7167" s="180"/>
      <c r="G7167" s="180"/>
      <c r="H7167" s="180"/>
    </row>
    <row r="7168" spans="1:8" x14ac:dyDescent="0.2">
      <c r="A7168" s="180" t="s">
        <v>160</v>
      </c>
      <c r="B7168" s="180" t="s">
        <v>378</v>
      </c>
      <c r="C7168" s="180"/>
      <c r="D7168" s="180"/>
      <c r="E7168" s="180"/>
      <c r="F7168" s="180"/>
      <c r="G7168" s="180"/>
      <c r="H7168" s="180"/>
    </row>
    <row r="7169" spans="1:8" x14ac:dyDescent="0.2">
      <c r="A7169" s="180" t="s">
        <v>160</v>
      </c>
      <c r="B7169" s="180" t="s">
        <v>360</v>
      </c>
      <c r="C7169" s="180"/>
      <c r="D7169" s="180"/>
      <c r="E7169" s="180"/>
      <c r="F7169" s="180"/>
      <c r="G7169" s="180"/>
      <c r="H7169" s="180"/>
    </row>
    <row r="7170" spans="1:8" x14ac:dyDescent="0.2">
      <c r="A7170" s="180" t="s">
        <v>160</v>
      </c>
      <c r="B7170" s="180" t="s">
        <v>379</v>
      </c>
      <c r="C7170" s="180"/>
      <c r="D7170" s="180"/>
      <c r="E7170" s="180"/>
      <c r="F7170" s="180"/>
      <c r="G7170" s="180"/>
      <c r="H7170" s="180"/>
    </row>
    <row r="7171" spans="1:8" x14ac:dyDescent="0.2">
      <c r="A7171" s="180" t="s">
        <v>160</v>
      </c>
      <c r="B7171" s="180" t="s">
        <v>362</v>
      </c>
      <c r="C7171" s="180">
        <v>154766</v>
      </c>
      <c r="D7171" s="180"/>
      <c r="E7171" s="180"/>
      <c r="F7171" s="180"/>
      <c r="G7171" s="180"/>
      <c r="H7171" s="180"/>
    </row>
    <row r="7172" spans="1:8" x14ac:dyDescent="0.2">
      <c r="A7172" s="180" t="s">
        <v>160</v>
      </c>
      <c r="B7172" s="180" t="s">
        <v>365</v>
      </c>
      <c r="C7172" s="180">
        <v>4497766</v>
      </c>
      <c r="D7172" s="180">
        <v>75000</v>
      </c>
      <c r="E7172" s="180">
        <v>75000</v>
      </c>
      <c r="F7172" s="180">
        <v>0</v>
      </c>
      <c r="G7172" s="180">
        <v>0</v>
      </c>
      <c r="H7172" s="180">
        <v>0</v>
      </c>
    </row>
    <row r="7173" spans="1:8" x14ac:dyDescent="0.2">
      <c r="A7173" s="180" t="s">
        <v>160</v>
      </c>
      <c r="B7173" s="180" t="s">
        <v>447</v>
      </c>
      <c r="C7173" s="180"/>
      <c r="D7173" s="180"/>
      <c r="E7173" s="180"/>
      <c r="F7173" s="180"/>
      <c r="G7173" s="180"/>
      <c r="H7173" s="180"/>
    </row>
    <row r="7174" spans="1:8" x14ac:dyDescent="0.2">
      <c r="A7174" s="180" t="s">
        <v>160</v>
      </c>
      <c r="B7174" s="180" t="s">
        <v>366</v>
      </c>
      <c r="C7174" s="180">
        <v>4497766</v>
      </c>
      <c r="D7174" s="180">
        <v>75000</v>
      </c>
      <c r="E7174" s="180">
        <v>75000</v>
      </c>
      <c r="F7174" s="180">
        <v>0</v>
      </c>
      <c r="G7174" s="180">
        <v>0</v>
      </c>
      <c r="H7174" s="180">
        <v>0</v>
      </c>
    </row>
    <row r="7175" spans="1:8" x14ac:dyDescent="0.2">
      <c r="A7175" s="180" t="s">
        <v>160</v>
      </c>
      <c r="B7175" s="180" t="s">
        <v>367</v>
      </c>
      <c r="C7175" s="180">
        <v>-507792.08000000007</v>
      </c>
      <c r="D7175" s="180">
        <v>20976.409999999989</v>
      </c>
      <c r="E7175" s="180">
        <v>77271.469999999972</v>
      </c>
      <c r="F7175" s="180">
        <v>0</v>
      </c>
      <c r="G7175" s="180">
        <v>0</v>
      </c>
      <c r="H7175" s="180">
        <v>0</v>
      </c>
    </row>
    <row r="7176" spans="1:8" x14ac:dyDescent="0.2">
      <c r="A7176" s="180" t="s">
        <v>160</v>
      </c>
      <c r="B7176" s="180" t="s">
        <v>368</v>
      </c>
      <c r="C7176" s="180">
        <v>3989973.92</v>
      </c>
      <c r="D7176" s="180">
        <v>95976.409999999989</v>
      </c>
      <c r="E7176" s="180">
        <v>152271.46999999997</v>
      </c>
      <c r="F7176" s="180">
        <v>0</v>
      </c>
      <c r="G7176" s="180">
        <v>0</v>
      </c>
      <c r="H7176" s="180">
        <v>0</v>
      </c>
    </row>
    <row r="7177" spans="1:8" x14ac:dyDescent="0.2">
      <c r="A7177" s="180" t="s">
        <v>161</v>
      </c>
      <c r="B7177" s="180" t="s">
        <v>333</v>
      </c>
      <c r="C7177" s="180">
        <v>1479563</v>
      </c>
      <c r="D7177" s="180"/>
      <c r="E7177" s="180">
        <v>138226</v>
      </c>
      <c r="F7177" s="180">
        <v>23425</v>
      </c>
      <c r="G7177" s="180">
        <v>0</v>
      </c>
      <c r="H7177" s="180">
        <v>0</v>
      </c>
    </row>
    <row r="7178" spans="1:8" x14ac:dyDescent="0.2">
      <c r="A7178" s="180" t="s">
        <v>161</v>
      </c>
      <c r="B7178" s="180" t="s">
        <v>334</v>
      </c>
      <c r="C7178" s="180">
        <v>18973</v>
      </c>
      <c r="D7178" s="180"/>
      <c r="E7178" s="180">
        <v>1774</v>
      </c>
      <c r="F7178" s="180">
        <v>300</v>
      </c>
      <c r="G7178" s="180">
        <v>0</v>
      </c>
      <c r="H7178" s="180">
        <v>0</v>
      </c>
    </row>
    <row r="7179" spans="1:8" x14ac:dyDescent="0.2">
      <c r="A7179" s="180" t="s">
        <v>161</v>
      </c>
      <c r="B7179" s="180" t="s">
        <v>335</v>
      </c>
      <c r="C7179" s="180">
        <v>65044</v>
      </c>
      <c r="D7179" s="180"/>
      <c r="E7179" s="180"/>
      <c r="F7179" s="180"/>
      <c r="G7179" s="180"/>
      <c r="H7179" s="180"/>
    </row>
    <row r="7180" spans="1:8" x14ac:dyDescent="0.2">
      <c r="A7180" s="180" t="s">
        <v>161</v>
      </c>
      <c r="B7180" s="180" t="s">
        <v>336</v>
      </c>
      <c r="C7180" s="180">
        <v>70500</v>
      </c>
      <c r="D7180" s="180">
        <v>0</v>
      </c>
      <c r="E7180" s="180"/>
      <c r="F7180" s="180"/>
      <c r="G7180" s="180"/>
      <c r="H7180" s="180"/>
    </row>
    <row r="7181" spans="1:8" x14ac:dyDescent="0.2">
      <c r="A7181" s="180" t="s">
        <v>161</v>
      </c>
      <c r="B7181" s="180" t="s">
        <v>337</v>
      </c>
      <c r="C7181" s="180">
        <v>6000</v>
      </c>
      <c r="D7181" s="180">
        <v>25</v>
      </c>
      <c r="E7181" s="180">
        <v>5000</v>
      </c>
      <c r="F7181" s="180">
        <v>0</v>
      </c>
      <c r="G7181" s="180"/>
      <c r="H7181" s="180"/>
    </row>
    <row r="7182" spans="1:8" x14ac:dyDescent="0.2">
      <c r="A7182" s="180" t="s">
        <v>161</v>
      </c>
      <c r="B7182" s="180" t="s">
        <v>338</v>
      </c>
      <c r="C7182" s="180"/>
      <c r="D7182" s="180"/>
      <c r="E7182" s="180"/>
      <c r="F7182" s="180"/>
      <c r="G7182" s="180"/>
      <c r="H7182" s="180"/>
    </row>
    <row r="7183" spans="1:8" x14ac:dyDescent="0.2">
      <c r="A7183" s="180" t="s">
        <v>161</v>
      </c>
      <c r="B7183" s="180" t="s">
        <v>339</v>
      </c>
      <c r="C7183" s="180">
        <v>250</v>
      </c>
      <c r="D7183" s="180">
        <v>0</v>
      </c>
      <c r="E7183" s="180"/>
      <c r="F7183" s="180"/>
      <c r="G7183" s="180"/>
      <c r="H7183" s="180"/>
    </row>
    <row r="7184" spans="1:8" x14ac:dyDescent="0.2">
      <c r="A7184" s="180" t="s">
        <v>161</v>
      </c>
      <c r="B7184" s="180" t="s">
        <v>340</v>
      </c>
      <c r="C7184" s="180">
        <v>62500</v>
      </c>
      <c r="D7184" s="180">
        <v>1000</v>
      </c>
      <c r="E7184" s="180">
        <v>0</v>
      </c>
      <c r="F7184" s="180">
        <v>0</v>
      </c>
      <c r="G7184" s="180"/>
      <c r="H7184" s="180"/>
    </row>
    <row r="7185" spans="1:8" x14ac:dyDescent="0.2">
      <c r="A7185" s="180" t="s">
        <v>161</v>
      </c>
      <c r="B7185" s="180" t="s">
        <v>341</v>
      </c>
      <c r="C7185" s="180">
        <v>0</v>
      </c>
      <c r="D7185" s="180">
        <v>0</v>
      </c>
      <c r="E7185" s="180">
        <v>0</v>
      </c>
      <c r="F7185" s="180">
        <v>0</v>
      </c>
      <c r="G7185" s="180"/>
      <c r="H7185" s="180"/>
    </row>
    <row r="7186" spans="1:8" x14ac:dyDescent="0.2">
      <c r="A7186" s="180" t="s">
        <v>161</v>
      </c>
      <c r="B7186" s="180" t="s">
        <v>342</v>
      </c>
      <c r="C7186" s="180">
        <v>1418616</v>
      </c>
      <c r="D7186" s="180"/>
      <c r="E7186" s="180"/>
      <c r="F7186" s="180"/>
      <c r="G7186" s="180"/>
      <c r="H7186" s="180"/>
    </row>
    <row r="7187" spans="1:8" x14ac:dyDescent="0.2">
      <c r="A7187" s="180" t="s">
        <v>161</v>
      </c>
      <c r="B7187" s="180" t="s">
        <v>343</v>
      </c>
      <c r="C7187" s="180">
        <v>4032</v>
      </c>
      <c r="D7187" s="180"/>
      <c r="E7187" s="180"/>
      <c r="F7187" s="180"/>
      <c r="G7187" s="180"/>
      <c r="H7187" s="180"/>
    </row>
    <row r="7188" spans="1:8" x14ac:dyDescent="0.2">
      <c r="A7188" s="180" t="s">
        <v>161</v>
      </c>
      <c r="B7188" s="180" t="s">
        <v>344</v>
      </c>
      <c r="C7188" s="180">
        <v>14950</v>
      </c>
      <c r="D7188" s="180"/>
      <c r="E7188" s="180">
        <v>30</v>
      </c>
      <c r="F7188" s="180">
        <v>5</v>
      </c>
      <c r="G7188" s="180"/>
      <c r="H7188" s="180"/>
    </row>
    <row r="7189" spans="1:8" x14ac:dyDescent="0.2">
      <c r="A7189" s="180" t="s">
        <v>161</v>
      </c>
      <c r="B7189" s="180" t="s">
        <v>475</v>
      </c>
      <c r="C7189" s="180">
        <v>19494</v>
      </c>
      <c r="D7189" s="180"/>
      <c r="E7189" s="180">
        <v>1824</v>
      </c>
      <c r="F7189" s="180">
        <v>309</v>
      </c>
      <c r="G7189" s="180">
        <v>0</v>
      </c>
      <c r="H7189" s="180">
        <v>0</v>
      </c>
    </row>
    <row r="7190" spans="1:8" x14ac:dyDescent="0.2">
      <c r="A7190" s="180" t="s">
        <v>161</v>
      </c>
      <c r="B7190" s="180" t="s">
        <v>332</v>
      </c>
      <c r="C7190" s="180">
        <v>92157</v>
      </c>
      <c r="D7190" s="180"/>
      <c r="E7190" s="180"/>
      <c r="F7190" s="180"/>
      <c r="G7190" s="180"/>
      <c r="H7190" s="180"/>
    </row>
    <row r="7191" spans="1:8" x14ac:dyDescent="0.2">
      <c r="A7191" s="180" t="s">
        <v>161</v>
      </c>
      <c r="B7191" s="180" t="s">
        <v>407</v>
      </c>
      <c r="C7191" s="180">
        <v>103350</v>
      </c>
      <c r="D7191" s="180"/>
      <c r="E7191" s="180">
        <v>0</v>
      </c>
      <c r="F7191" s="180">
        <v>0</v>
      </c>
      <c r="G7191" s="180"/>
      <c r="H7191" s="180"/>
    </row>
    <row r="7192" spans="1:8" x14ac:dyDescent="0.2">
      <c r="A7192" s="180" t="s">
        <v>161</v>
      </c>
      <c r="B7192" s="180" t="s">
        <v>345</v>
      </c>
      <c r="C7192" s="180">
        <v>3355429</v>
      </c>
      <c r="D7192" s="180">
        <v>1025</v>
      </c>
      <c r="E7192" s="180">
        <v>146854</v>
      </c>
      <c r="F7192" s="180">
        <v>24039</v>
      </c>
      <c r="G7192" s="180">
        <v>0</v>
      </c>
      <c r="H7192" s="180">
        <v>0</v>
      </c>
    </row>
    <row r="7193" spans="1:8" x14ac:dyDescent="0.2">
      <c r="A7193" s="180" t="s">
        <v>161</v>
      </c>
      <c r="B7193" s="180" t="s">
        <v>346</v>
      </c>
      <c r="C7193" s="180">
        <v>0</v>
      </c>
      <c r="D7193" s="180"/>
      <c r="E7193" s="180"/>
      <c r="F7193" s="180"/>
      <c r="G7193" s="180"/>
      <c r="H7193" s="180"/>
    </row>
    <row r="7194" spans="1:8" x14ac:dyDescent="0.2">
      <c r="A7194" s="180" t="s">
        <v>161</v>
      </c>
      <c r="B7194" s="180" t="s">
        <v>446</v>
      </c>
      <c r="C7194" s="180">
        <v>5000</v>
      </c>
      <c r="D7194" s="180">
        <v>0</v>
      </c>
      <c r="E7194" s="180">
        <v>0</v>
      </c>
      <c r="F7194" s="180">
        <v>0</v>
      </c>
      <c r="G7194" s="180"/>
      <c r="H7194" s="180"/>
    </row>
    <row r="7195" spans="1:8" x14ac:dyDescent="0.2">
      <c r="A7195" s="180" t="s">
        <v>161</v>
      </c>
      <c r="B7195" s="180" t="s">
        <v>347</v>
      </c>
      <c r="C7195" s="180">
        <v>2000</v>
      </c>
      <c r="D7195" s="180">
        <v>0</v>
      </c>
      <c r="E7195" s="180"/>
      <c r="F7195" s="180">
        <v>0</v>
      </c>
      <c r="G7195" s="180"/>
      <c r="H7195" s="180"/>
    </row>
    <row r="7196" spans="1:8" x14ac:dyDescent="0.2">
      <c r="A7196" s="180" t="s">
        <v>161</v>
      </c>
      <c r="B7196" s="180" t="s">
        <v>348</v>
      </c>
      <c r="C7196" s="180">
        <v>3362429</v>
      </c>
      <c r="D7196" s="180">
        <v>1025</v>
      </c>
      <c r="E7196" s="180">
        <v>146854</v>
      </c>
      <c r="F7196" s="180">
        <v>24039</v>
      </c>
      <c r="G7196" s="180">
        <v>0</v>
      </c>
      <c r="H7196" s="180">
        <v>0</v>
      </c>
    </row>
    <row r="7197" spans="1:8" x14ac:dyDescent="0.2">
      <c r="A7197" s="180" t="s">
        <v>161</v>
      </c>
      <c r="B7197" s="180" t="s">
        <v>349</v>
      </c>
      <c r="C7197" s="180">
        <v>2086581.2300000004</v>
      </c>
      <c r="D7197" s="180">
        <v>21559.140000000003</v>
      </c>
      <c r="E7197" s="180">
        <v>483301.66999999993</v>
      </c>
      <c r="F7197" s="180">
        <v>110135</v>
      </c>
      <c r="G7197" s="180">
        <v>0</v>
      </c>
      <c r="H7197" s="180">
        <v>0</v>
      </c>
    </row>
    <row r="7198" spans="1:8" x14ac:dyDescent="0.2">
      <c r="A7198" s="180" t="s">
        <v>161</v>
      </c>
      <c r="B7198" s="180" t="s">
        <v>350</v>
      </c>
      <c r="C7198" s="180">
        <v>5449010.2300000004</v>
      </c>
      <c r="D7198" s="180">
        <v>22584.140000000003</v>
      </c>
      <c r="E7198" s="180">
        <v>630155.66999999993</v>
      </c>
      <c r="F7198" s="180">
        <v>134174</v>
      </c>
      <c r="G7198" s="180">
        <v>0</v>
      </c>
      <c r="H7198" s="180">
        <v>0</v>
      </c>
    </row>
    <row r="7199" spans="1:8" x14ac:dyDescent="0.2">
      <c r="A7199" s="180" t="s">
        <v>161</v>
      </c>
      <c r="B7199" s="180" t="s">
        <v>376</v>
      </c>
      <c r="C7199" s="180"/>
      <c r="D7199" s="180"/>
      <c r="E7199" s="180"/>
      <c r="F7199" s="180"/>
      <c r="G7199" s="180"/>
      <c r="H7199" s="180"/>
    </row>
    <row r="7200" spans="1:8" x14ac:dyDescent="0.2">
      <c r="A7200" s="180" t="s">
        <v>161</v>
      </c>
      <c r="B7200" s="180" t="s">
        <v>377</v>
      </c>
      <c r="C7200" s="180">
        <v>3816071</v>
      </c>
      <c r="D7200" s="180">
        <v>22584</v>
      </c>
      <c r="E7200" s="180">
        <v>277156</v>
      </c>
      <c r="F7200" s="180">
        <v>0</v>
      </c>
      <c r="G7200" s="180"/>
      <c r="H7200" s="180"/>
    </row>
    <row r="7201" spans="1:8" x14ac:dyDescent="0.2">
      <c r="A7201" s="180" t="s">
        <v>161</v>
      </c>
      <c r="B7201" s="180" t="s">
        <v>352</v>
      </c>
      <c r="C7201" s="180">
        <v>150000</v>
      </c>
      <c r="D7201" s="180">
        <v>0</v>
      </c>
      <c r="E7201" s="180">
        <v>80000</v>
      </c>
      <c r="F7201" s="180">
        <v>0</v>
      </c>
      <c r="G7201" s="180"/>
      <c r="H7201" s="180"/>
    </row>
    <row r="7202" spans="1:8" x14ac:dyDescent="0.2">
      <c r="A7202" s="180" t="s">
        <v>161</v>
      </c>
      <c r="B7202" s="180" t="s">
        <v>353</v>
      </c>
      <c r="C7202" s="180">
        <v>150000</v>
      </c>
      <c r="D7202" s="180">
        <v>0</v>
      </c>
      <c r="E7202" s="180">
        <v>70000</v>
      </c>
      <c r="F7202" s="180">
        <v>0</v>
      </c>
      <c r="G7202" s="180"/>
      <c r="H7202" s="180"/>
    </row>
    <row r="7203" spans="1:8" x14ac:dyDescent="0.2">
      <c r="A7203" s="180" t="s">
        <v>161</v>
      </c>
      <c r="B7203" s="180" t="s">
        <v>354</v>
      </c>
      <c r="C7203" s="180">
        <v>175000</v>
      </c>
      <c r="D7203" s="180">
        <v>0</v>
      </c>
      <c r="E7203" s="180">
        <v>0</v>
      </c>
      <c r="F7203" s="180">
        <v>0</v>
      </c>
      <c r="G7203" s="180"/>
      <c r="H7203" s="180"/>
    </row>
    <row r="7204" spans="1:8" x14ac:dyDescent="0.2">
      <c r="A7204" s="180" t="s">
        <v>161</v>
      </c>
      <c r="B7204" s="180" t="s">
        <v>408</v>
      </c>
      <c r="C7204" s="180">
        <v>195000</v>
      </c>
      <c r="D7204" s="180">
        <v>0</v>
      </c>
      <c r="E7204" s="180">
        <v>0</v>
      </c>
      <c r="F7204" s="180">
        <v>0</v>
      </c>
      <c r="G7204" s="180"/>
      <c r="H7204" s="180"/>
    </row>
    <row r="7205" spans="1:8" x14ac:dyDescent="0.2">
      <c r="A7205" s="180" t="s">
        <v>161</v>
      </c>
      <c r="B7205" s="180" t="s">
        <v>423</v>
      </c>
      <c r="C7205" s="180">
        <v>195000</v>
      </c>
      <c r="D7205" s="180">
        <v>0</v>
      </c>
      <c r="E7205" s="180">
        <v>35000</v>
      </c>
      <c r="F7205" s="180">
        <v>0</v>
      </c>
      <c r="G7205" s="180"/>
      <c r="H7205" s="180"/>
    </row>
    <row r="7206" spans="1:8" x14ac:dyDescent="0.2">
      <c r="A7206" s="180" t="s">
        <v>161</v>
      </c>
      <c r="B7206" s="180" t="s">
        <v>355</v>
      </c>
      <c r="C7206" s="180">
        <v>450000</v>
      </c>
      <c r="D7206" s="180">
        <v>0</v>
      </c>
      <c r="E7206" s="180">
        <v>150000</v>
      </c>
      <c r="F7206" s="180">
        <v>0</v>
      </c>
      <c r="G7206" s="180"/>
      <c r="H7206" s="180"/>
    </row>
    <row r="7207" spans="1:8" x14ac:dyDescent="0.2">
      <c r="A7207" s="180" t="s">
        <v>161</v>
      </c>
      <c r="B7207" s="180" t="s">
        <v>356</v>
      </c>
      <c r="C7207" s="180">
        <v>170000</v>
      </c>
      <c r="D7207" s="180">
        <v>0</v>
      </c>
      <c r="E7207" s="180">
        <v>18000</v>
      </c>
      <c r="F7207" s="180">
        <v>0</v>
      </c>
      <c r="G7207" s="180"/>
      <c r="H7207" s="180"/>
    </row>
    <row r="7208" spans="1:8" x14ac:dyDescent="0.2">
      <c r="A7208" s="180" t="s">
        <v>161</v>
      </c>
      <c r="B7208" s="180" t="s">
        <v>409</v>
      </c>
      <c r="C7208" s="180"/>
      <c r="D7208" s="180"/>
      <c r="E7208" s="180"/>
      <c r="F7208" s="180"/>
      <c r="G7208" s="180"/>
      <c r="H7208" s="180"/>
    </row>
    <row r="7209" spans="1:8" x14ac:dyDescent="0.2">
      <c r="A7209" s="180" t="s">
        <v>161</v>
      </c>
      <c r="B7209" s="180" t="s">
        <v>378</v>
      </c>
      <c r="C7209" s="180">
        <v>0</v>
      </c>
      <c r="D7209" s="180"/>
      <c r="E7209" s="180"/>
      <c r="F7209" s="180">
        <v>0</v>
      </c>
      <c r="G7209" s="180"/>
      <c r="H7209" s="180"/>
    </row>
    <row r="7210" spans="1:8" x14ac:dyDescent="0.2">
      <c r="A7210" s="180" t="s">
        <v>161</v>
      </c>
      <c r="B7210" s="180" t="s">
        <v>360</v>
      </c>
      <c r="C7210" s="180"/>
      <c r="D7210" s="180"/>
      <c r="E7210" s="180"/>
      <c r="F7210" s="180">
        <v>134174</v>
      </c>
      <c r="G7210" s="180"/>
      <c r="H7210" s="180"/>
    </row>
    <row r="7211" spans="1:8" x14ac:dyDescent="0.2">
      <c r="A7211" s="180" t="s">
        <v>161</v>
      </c>
      <c r="B7211" s="180" t="s">
        <v>379</v>
      </c>
      <c r="C7211" s="180"/>
      <c r="D7211" s="180"/>
      <c r="E7211" s="180"/>
      <c r="F7211" s="180"/>
      <c r="G7211" s="180"/>
      <c r="H7211" s="180"/>
    </row>
    <row r="7212" spans="1:8" x14ac:dyDescent="0.2">
      <c r="A7212" s="180" t="s">
        <v>161</v>
      </c>
      <c r="B7212" s="180" t="s">
        <v>362</v>
      </c>
      <c r="C7212" s="180">
        <v>147939</v>
      </c>
      <c r="D7212" s="180"/>
      <c r="E7212" s="180"/>
      <c r="F7212" s="180"/>
      <c r="G7212" s="180"/>
      <c r="H7212" s="180"/>
    </row>
    <row r="7213" spans="1:8" x14ac:dyDescent="0.2">
      <c r="A7213" s="180" t="s">
        <v>161</v>
      </c>
      <c r="B7213" s="180" t="s">
        <v>365</v>
      </c>
      <c r="C7213" s="180">
        <v>5449010</v>
      </c>
      <c r="D7213" s="180">
        <v>22584</v>
      </c>
      <c r="E7213" s="180">
        <v>630156</v>
      </c>
      <c r="F7213" s="180">
        <v>134174</v>
      </c>
      <c r="G7213" s="180">
        <v>0</v>
      </c>
      <c r="H7213" s="180">
        <v>0</v>
      </c>
    </row>
    <row r="7214" spans="1:8" x14ac:dyDescent="0.2">
      <c r="A7214" s="180" t="s">
        <v>161</v>
      </c>
      <c r="B7214" s="180" t="s">
        <v>447</v>
      </c>
      <c r="C7214" s="180">
        <v>0</v>
      </c>
      <c r="D7214" s="180">
        <v>0</v>
      </c>
      <c r="E7214" s="180">
        <v>0</v>
      </c>
      <c r="F7214" s="180">
        <v>0</v>
      </c>
      <c r="G7214" s="180"/>
      <c r="H7214" s="180"/>
    </row>
    <row r="7215" spans="1:8" x14ac:dyDescent="0.2">
      <c r="A7215" s="180" t="s">
        <v>161</v>
      </c>
      <c r="B7215" s="180" t="s">
        <v>366</v>
      </c>
      <c r="C7215" s="180">
        <v>5449010</v>
      </c>
      <c r="D7215" s="180">
        <v>22584</v>
      </c>
      <c r="E7215" s="180">
        <v>630156</v>
      </c>
      <c r="F7215" s="180">
        <v>134174</v>
      </c>
      <c r="G7215" s="180">
        <v>0</v>
      </c>
      <c r="H7215" s="180">
        <v>0</v>
      </c>
    </row>
    <row r="7216" spans="1:8" x14ac:dyDescent="0.2">
      <c r="A7216" s="180" t="s">
        <v>161</v>
      </c>
      <c r="B7216" s="180" t="s">
        <v>367</v>
      </c>
      <c r="C7216" s="180">
        <v>0.23000000044703484</v>
      </c>
      <c r="D7216" s="180">
        <v>0.1400000000030559</v>
      </c>
      <c r="E7216" s="180">
        <v>-0.33000000007450581</v>
      </c>
      <c r="F7216" s="180">
        <v>0</v>
      </c>
      <c r="G7216" s="180">
        <v>0</v>
      </c>
      <c r="H7216" s="180">
        <v>0</v>
      </c>
    </row>
    <row r="7217" spans="1:8" x14ac:dyDescent="0.2">
      <c r="A7217" s="180" t="s">
        <v>161</v>
      </c>
      <c r="B7217" s="180" t="s">
        <v>368</v>
      </c>
      <c r="C7217" s="180">
        <v>5449010.2300000004</v>
      </c>
      <c r="D7217" s="180">
        <v>22584.140000000003</v>
      </c>
      <c r="E7217" s="180">
        <v>630155.66999999993</v>
      </c>
      <c r="F7217" s="180">
        <v>134174</v>
      </c>
      <c r="G7217" s="180">
        <v>0</v>
      </c>
      <c r="H7217" s="180">
        <v>0</v>
      </c>
    </row>
    <row r="7218" spans="1:8" x14ac:dyDescent="0.2">
      <c r="A7218" s="180" t="s">
        <v>162</v>
      </c>
      <c r="B7218" s="180" t="s">
        <v>333</v>
      </c>
      <c r="C7218" s="180">
        <v>2202083</v>
      </c>
      <c r="D7218" s="180"/>
      <c r="E7218" s="180">
        <v>351008</v>
      </c>
      <c r="F7218" s="180">
        <v>0</v>
      </c>
      <c r="G7218" s="180">
        <v>0</v>
      </c>
      <c r="H7218" s="180">
        <v>0</v>
      </c>
    </row>
    <row r="7219" spans="1:8" x14ac:dyDescent="0.2">
      <c r="A7219" s="180" t="s">
        <v>162</v>
      </c>
      <c r="B7219" s="180" t="s">
        <v>334</v>
      </c>
      <c r="C7219" s="180">
        <v>56416</v>
      </c>
      <c r="D7219" s="180"/>
      <c r="E7219" s="180">
        <v>8992</v>
      </c>
      <c r="F7219" s="180">
        <v>0</v>
      </c>
      <c r="G7219" s="180">
        <v>0</v>
      </c>
      <c r="H7219" s="180">
        <v>0</v>
      </c>
    </row>
    <row r="7220" spans="1:8" x14ac:dyDescent="0.2">
      <c r="A7220" s="180" t="s">
        <v>162</v>
      </c>
      <c r="B7220" s="180" t="s">
        <v>335</v>
      </c>
      <c r="C7220" s="180">
        <v>272022</v>
      </c>
      <c r="D7220" s="180"/>
      <c r="E7220" s="180"/>
      <c r="F7220" s="180"/>
      <c r="G7220" s="180"/>
      <c r="H7220" s="180"/>
    </row>
    <row r="7221" spans="1:8" x14ac:dyDescent="0.2">
      <c r="A7221" s="180" t="s">
        <v>162</v>
      </c>
      <c r="B7221" s="180" t="s">
        <v>336</v>
      </c>
      <c r="C7221" s="180">
        <v>835000</v>
      </c>
      <c r="D7221" s="180">
        <v>0</v>
      </c>
      <c r="E7221" s="180"/>
      <c r="F7221" s="180"/>
      <c r="G7221" s="180"/>
      <c r="H7221" s="180"/>
    </row>
    <row r="7222" spans="1:8" x14ac:dyDescent="0.2">
      <c r="A7222" s="180" t="s">
        <v>162</v>
      </c>
      <c r="B7222" s="180" t="s">
        <v>337</v>
      </c>
      <c r="C7222" s="180">
        <v>7000</v>
      </c>
      <c r="D7222" s="180">
        <v>70</v>
      </c>
      <c r="E7222" s="180">
        <v>110</v>
      </c>
      <c r="F7222" s="180">
        <v>0</v>
      </c>
      <c r="G7222" s="180">
        <v>0</v>
      </c>
      <c r="H7222" s="180">
        <v>0</v>
      </c>
    </row>
    <row r="7223" spans="1:8" x14ac:dyDescent="0.2">
      <c r="A7223" s="180" t="s">
        <v>162</v>
      </c>
      <c r="B7223" s="180" t="s">
        <v>338</v>
      </c>
      <c r="C7223" s="180"/>
      <c r="D7223" s="180"/>
      <c r="E7223" s="180"/>
      <c r="F7223" s="180"/>
      <c r="G7223" s="180"/>
      <c r="H7223" s="180"/>
    </row>
    <row r="7224" spans="1:8" x14ac:dyDescent="0.2">
      <c r="A7224" s="180" t="s">
        <v>162</v>
      </c>
      <c r="B7224" s="180" t="s">
        <v>339</v>
      </c>
      <c r="C7224" s="180">
        <v>43000</v>
      </c>
      <c r="D7224" s="180">
        <v>235000</v>
      </c>
      <c r="E7224" s="180"/>
      <c r="F7224" s="180"/>
      <c r="G7224" s="180"/>
      <c r="H7224" s="180"/>
    </row>
    <row r="7225" spans="1:8" x14ac:dyDescent="0.2">
      <c r="A7225" s="180" t="s">
        <v>162</v>
      </c>
      <c r="B7225" s="180" t="s">
        <v>340</v>
      </c>
      <c r="C7225" s="180">
        <v>290000</v>
      </c>
      <c r="D7225" s="180">
        <v>0</v>
      </c>
      <c r="E7225" s="180">
        <v>16000</v>
      </c>
      <c r="F7225" s="180">
        <v>0</v>
      </c>
      <c r="G7225" s="180">
        <v>0</v>
      </c>
      <c r="H7225" s="180">
        <v>0</v>
      </c>
    </row>
    <row r="7226" spans="1:8" x14ac:dyDescent="0.2">
      <c r="A7226" s="180" t="s">
        <v>162</v>
      </c>
      <c r="B7226" s="180" t="s">
        <v>341</v>
      </c>
      <c r="C7226" s="180">
        <v>4600</v>
      </c>
      <c r="D7226" s="180">
        <v>0</v>
      </c>
      <c r="E7226" s="180">
        <v>0</v>
      </c>
      <c r="F7226" s="180">
        <v>0</v>
      </c>
      <c r="G7226" s="180">
        <v>0</v>
      </c>
      <c r="H7226" s="180">
        <v>0</v>
      </c>
    </row>
    <row r="7227" spans="1:8" x14ac:dyDescent="0.2">
      <c r="A7227" s="180" t="s">
        <v>162</v>
      </c>
      <c r="B7227" s="180" t="s">
        <v>342</v>
      </c>
      <c r="C7227" s="180">
        <v>3941226</v>
      </c>
      <c r="D7227" s="180"/>
      <c r="E7227" s="180"/>
      <c r="F7227" s="180"/>
      <c r="G7227" s="180"/>
      <c r="H7227" s="180"/>
    </row>
    <row r="7228" spans="1:8" x14ac:dyDescent="0.2">
      <c r="A7228" s="180" t="s">
        <v>162</v>
      </c>
      <c r="B7228" s="180" t="s">
        <v>343</v>
      </c>
      <c r="C7228" s="180">
        <v>16146</v>
      </c>
      <c r="D7228" s="180"/>
      <c r="E7228" s="180"/>
      <c r="F7228" s="180"/>
      <c r="G7228" s="180"/>
      <c r="H7228" s="180"/>
    </row>
    <row r="7229" spans="1:8" x14ac:dyDescent="0.2">
      <c r="A7229" s="180" t="s">
        <v>162</v>
      </c>
      <c r="B7229" s="180" t="s">
        <v>344</v>
      </c>
      <c r="C7229" s="180">
        <v>27700</v>
      </c>
      <c r="D7229" s="180"/>
      <c r="E7229" s="180">
        <v>0</v>
      </c>
      <c r="F7229" s="180">
        <v>0</v>
      </c>
      <c r="G7229" s="180">
        <v>0</v>
      </c>
      <c r="H7229" s="180">
        <v>0</v>
      </c>
    </row>
    <row r="7230" spans="1:8" x14ac:dyDescent="0.2">
      <c r="A7230" s="180" t="s">
        <v>162</v>
      </c>
      <c r="B7230" s="180" t="s">
        <v>475</v>
      </c>
      <c r="C7230" s="180">
        <v>20899</v>
      </c>
      <c r="D7230" s="180"/>
      <c r="E7230" s="180">
        <v>3331</v>
      </c>
      <c r="F7230" s="180">
        <v>0</v>
      </c>
      <c r="G7230" s="180">
        <v>0</v>
      </c>
      <c r="H7230" s="180">
        <v>0</v>
      </c>
    </row>
    <row r="7231" spans="1:8" x14ac:dyDescent="0.2">
      <c r="A7231" s="180" t="s">
        <v>162</v>
      </c>
      <c r="B7231" s="180" t="s">
        <v>332</v>
      </c>
      <c r="C7231" s="180">
        <v>34000</v>
      </c>
      <c r="D7231" s="180"/>
      <c r="E7231" s="180"/>
      <c r="F7231" s="180"/>
      <c r="G7231" s="180"/>
      <c r="H7231" s="180"/>
    </row>
    <row r="7232" spans="1:8" x14ac:dyDescent="0.2">
      <c r="A7232" s="180" t="s">
        <v>162</v>
      </c>
      <c r="B7232" s="180" t="s">
        <v>407</v>
      </c>
      <c r="C7232" s="180">
        <v>160000</v>
      </c>
      <c r="D7232" s="180"/>
      <c r="E7232" s="180">
        <v>0</v>
      </c>
      <c r="F7232" s="180">
        <v>0</v>
      </c>
      <c r="G7232" s="180">
        <v>0</v>
      </c>
      <c r="H7232" s="180">
        <v>0</v>
      </c>
    </row>
    <row r="7233" spans="1:8" x14ac:dyDescent="0.2">
      <c r="A7233" s="180" t="s">
        <v>162</v>
      </c>
      <c r="B7233" s="180" t="s">
        <v>345</v>
      </c>
      <c r="C7233" s="180">
        <v>7910092</v>
      </c>
      <c r="D7233" s="180">
        <v>235070</v>
      </c>
      <c r="E7233" s="180">
        <v>379441</v>
      </c>
      <c r="F7233" s="180">
        <v>0</v>
      </c>
      <c r="G7233" s="180">
        <v>0</v>
      </c>
      <c r="H7233" s="180">
        <v>0</v>
      </c>
    </row>
    <row r="7234" spans="1:8" x14ac:dyDescent="0.2">
      <c r="A7234" s="180" t="s">
        <v>162</v>
      </c>
      <c r="B7234" s="180" t="s">
        <v>346</v>
      </c>
      <c r="C7234" s="180">
        <v>0</v>
      </c>
      <c r="D7234" s="180"/>
      <c r="E7234" s="180"/>
      <c r="F7234" s="180"/>
      <c r="G7234" s="180"/>
      <c r="H7234" s="180"/>
    </row>
    <row r="7235" spans="1:8" x14ac:dyDescent="0.2">
      <c r="A7235" s="180" t="s">
        <v>162</v>
      </c>
      <c r="B7235" s="180" t="s">
        <v>446</v>
      </c>
      <c r="C7235" s="180">
        <v>0</v>
      </c>
      <c r="D7235" s="180"/>
      <c r="E7235" s="180">
        <v>0</v>
      </c>
      <c r="F7235" s="180">
        <v>0</v>
      </c>
      <c r="G7235" s="180">
        <v>0</v>
      </c>
      <c r="H7235" s="180">
        <v>0</v>
      </c>
    </row>
    <row r="7236" spans="1:8" x14ac:dyDescent="0.2">
      <c r="A7236" s="180" t="s">
        <v>162</v>
      </c>
      <c r="B7236" s="180" t="s">
        <v>347</v>
      </c>
      <c r="C7236" s="180">
        <v>0</v>
      </c>
      <c r="D7236" s="180"/>
      <c r="E7236" s="180"/>
      <c r="F7236" s="180">
        <v>0</v>
      </c>
      <c r="G7236" s="180">
        <v>0</v>
      </c>
      <c r="H7236" s="180">
        <v>0</v>
      </c>
    </row>
    <row r="7237" spans="1:8" x14ac:dyDescent="0.2">
      <c r="A7237" s="180" t="s">
        <v>162</v>
      </c>
      <c r="B7237" s="180" t="s">
        <v>348</v>
      </c>
      <c r="C7237" s="180">
        <v>7910092</v>
      </c>
      <c r="D7237" s="180">
        <v>235070</v>
      </c>
      <c r="E7237" s="180">
        <v>379441</v>
      </c>
      <c r="F7237" s="180">
        <v>0</v>
      </c>
      <c r="G7237" s="180">
        <v>0</v>
      </c>
      <c r="H7237" s="180">
        <v>0</v>
      </c>
    </row>
    <row r="7238" spans="1:8" x14ac:dyDescent="0.2">
      <c r="A7238" s="180" t="s">
        <v>162</v>
      </c>
      <c r="B7238" s="180" t="s">
        <v>349</v>
      </c>
      <c r="C7238" s="180">
        <v>1994624.6000000015</v>
      </c>
      <c r="D7238" s="180">
        <v>110103.90999999996</v>
      </c>
      <c r="E7238" s="180">
        <v>369026.01</v>
      </c>
      <c r="F7238" s="180">
        <v>0</v>
      </c>
      <c r="G7238" s="180">
        <v>0</v>
      </c>
      <c r="H7238" s="180">
        <v>0</v>
      </c>
    </row>
    <row r="7239" spans="1:8" x14ac:dyDescent="0.2">
      <c r="A7239" s="180" t="s">
        <v>162</v>
      </c>
      <c r="B7239" s="180" t="s">
        <v>350</v>
      </c>
      <c r="C7239" s="180">
        <v>9904716.6000000015</v>
      </c>
      <c r="D7239" s="180">
        <v>345173.91</v>
      </c>
      <c r="E7239" s="180">
        <v>748467.01</v>
      </c>
      <c r="F7239" s="180">
        <v>0</v>
      </c>
      <c r="G7239" s="180">
        <v>0</v>
      </c>
      <c r="H7239" s="180">
        <v>0</v>
      </c>
    </row>
    <row r="7240" spans="1:8" x14ac:dyDescent="0.2">
      <c r="A7240" s="180" t="s">
        <v>162</v>
      </c>
      <c r="B7240" s="180" t="s">
        <v>376</v>
      </c>
      <c r="C7240" s="180"/>
      <c r="D7240" s="180"/>
      <c r="E7240" s="180"/>
      <c r="F7240" s="180"/>
      <c r="G7240" s="180"/>
      <c r="H7240" s="180"/>
    </row>
    <row r="7241" spans="1:8" x14ac:dyDescent="0.2">
      <c r="A7241" s="180" t="s">
        <v>162</v>
      </c>
      <c r="B7241" s="180" t="s">
        <v>377</v>
      </c>
      <c r="C7241" s="180">
        <v>5100000</v>
      </c>
      <c r="D7241" s="180">
        <v>232450</v>
      </c>
      <c r="E7241" s="180">
        <v>66000</v>
      </c>
      <c r="F7241" s="180">
        <v>0</v>
      </c>
      <c r="G7241" s="180">
        <v>0</v>
      </c>
      <c r="H7241" s="180">
        <v>0</v>
      </c>
    </row>
    <row r="7242" spans="1:8" x14ac:dyDescent="0.2">
      <c r="A7242" s="180" t="s">
        <v>162</v>
      </c>
      <c r="B7242" s="180" t="s">
        <v>352</v>
      </c>
      <c r="C7242" s="180">
        <v>141000</v>
      </c>
      <c r="D7242" s="180">
        <v>0</v>
      </c>
      <c r="E7242" s="180">
        <v>0</v>
      </c>
      <c r="F7242" s="180">
        <v>0</v>
      </c>
      <c r="G7242" s="180">
        <v>0</v>
      </c>
      <c r="H7242" s="180">
        <v>0</v>
      </c>
    </row>
    <row r="7243" spans="1:8" x14ac:dyDescent="0.2">
      <c r="A7243" s="180" t="s">
        <v>162</v>
      </c>
      <c r="B7243" s="180" t="s">
        <v>353</v>
      </c>
      <c r="C7243" s="180">
        <v>470000</v>
      </c>
      <c r="D7243" s="180">
        <v>0</v>
      </c>
      <c r="E7243" s="180">
        <v>0</v>
      </c>
      <c r="F7243" s="180">
        <v>0</v>
      </c>
      <c r="G7243" s="180">
        <v>0</v>
      </c>
      <c r="H7243" s="180">
        <v>0</v>
      </c>
    </row>
    <row r="7244" spans="1:8" x14ac:dyDescent="0.2">
      <c r="A7244" s="180" t="s">
        <v>162</v>
      </c>
      <c r="B7244" s="180" t="s">
        <v>354</v>
      </c>
      <c r="C7244" s="180">
        <v>245000</v>
      </c>
      <c r="D7244" s="180">
        <v>0</v>
      </c>
      <c r="E7244" s="180">
        <v>135000</v>
      </c>
      <c r="F7244" s="180">
        <v>0</v>
      </c>
      <c r="G7244" s="180">
        <v>0</v>
      </c>
      <c r="H7244" s="180">
        <v>0</v>
      </c>
    </row>
    <row r="7245" spans="1:8" x14ac:dyDescent="0.2">
      <c r="A7245" s="180" t="s">
        <v>162</v>
      </c>
      <c r="B7245" s="180" t="s">
        <v>408</v>
      </c>
      <c r="C7245" s="180">
        <v>345000</v>
      </c>
      <c r="D7245" s="180">
        <v>0</v>
      </c>
      <c r="E7245" s="180">
        <v>0</v>
      </c>
      <c r="F7245" s="180">
        <v>0</v>
      </c>
      <c r="G7245" s="180">
        <v>0</v>
      </c>
      <c r="H7245" s="180">
        <v>0</v>
      </c>
    </row>
    <row r="7246" spans="1:8" x14ac:dyDescent="0.2">
      <c r="A7246" s="180" t="s">
        <v>162</v>
      </c>
      <c r="B7246" s="180" t="s">
        <v>423</v>
      </c>
      <c r="C7246" s="180">
        <v>98000</v>
      </c>
      <c r="D7246" s="180">
        <v>0</v>
      </c>
      <c r="E7246" s="180">
        <v>0</v>
      </c>
      <c r="F7246" s="180">
        <v>0</v>
      </c>
      <c r="G7246" s="180">
        <v>0</v>
      </c>
      <c r="H7246" s="180">
        <v>0</v>
      </c>
    </row>
    <row r="7247" spans="1:8" x14ac:dyDescent="0.2">
      <c r="A7247" s="180" t="s">
        <v>162</v>
      </c>
      <c r="B7247" s="180" t="s">
        <v>355</v>
      </c>
      <c r="C7247" s="180">
        <v>670000</v>
      </c>
      <c r="D7247" s="180">
        <v>0</v>
      </c>
      <c r="E7247" s="180">
        <v>45000</v>
      </c>
      <c r="F7247" s="180">
        <v>0</v>
      </c>
      <c r="G7247" s="180">
        <v>0</v>
      </c>
      <c r="H7247" s="180">
        <v>0</v>
      </c>
    </row>
    <row r="7248" spans="1:8" x14ac:dyDescent="0.2">
      <c r="A7248" s="180" t="s">
        <v>162</v>
      </c>
      <c r="B7248" s="180" t="s">
        <v>356</v>
      </c>
      <c r="C7248" s="180">
        <v>380000</v>
      </c>
      <c r="D7248" s="180">
        <v>0</v>
      </c>
      <c r="E7248" s="180">
        <v>20000</v>
      </c>
      <c r="F7248" s="180">
        <v>0</v>
      </c>
      <c r="G7248" s="180"/>
      <c r="H7248" s="180">
        <v>0</v>
      </c>
    </row>
    <row r="7249" spans="1:8" x14ac:dyDescent="0.2">
      <c r="A7249" s="180" t="s">
        <v>162</v>
      </c>
      <c r="B7249" s="180" t="s">
        <v>409</v>
      </c>
      <c r="C7249" s="180"/>
      <c r="D7249" s="180"/>
      <c r="E7249" s="180"/>
      <c r="F7249" s="180"/>
      <c r="G7249" s="180"/>
      <c r="H7249" s="180">
        <v>0</v>
      </c>
    </row>
    <row r="7250" spans="1:8" x14ac:dyDescent="0.2">
      <c r="A7250" s="180" t="s">
        <v>162</v>
      </c>
      <c r="B7250" s="180" t="s">
        <v>378</v>
      </c>
      <c r="C7250" s="180">
        <v>0</v>
      </c>
      <c r="D7250" s="180"/>
      <c r="E7250" s="180">
        <v>0</v>
      </c>
      <c r="F7250" s="180">
        <v>0</v>
      </c>
      <c r="G7250" s="180">
        <v>0</v>
      </c>
      <c r="H7250" s="180">
        <v>0</v>
      </c>
    </row>
    <row r="7251" spans="1:8" x14ac:dyDescent="0.2">
      <c r="A7251" s="180" t="s">
        <v>162</v>
      </c>
      <c r="B7251" s="180" t="s">
        <v>360</v>
      </c>
      <c r="C7251" s="180"/>
      <c r="D7251" s="180"/>
      <c r="E7251" s="180">
        <v>0</v>
      </c>
      <c r="F7251" s="180">
        <v>0</v>
      </c>
      <c r="G7251" s="180"/>
      <c r="H7251" s="180">
        <v>0</v>
      </c>
    </row>
    <row r="7252" spans="1:8" x14ac:dyDescent="0.2">
      <c r="A7252" s="180" t="s">
        <v>162</v>
      </c>
      <c r="B7252" s="180" t="s">
        <v>379</v>
      </c>
      <c r="C7252" s="180"/>
      <c r="D7252" s="180"/>
      <c r="E7252" s="180"/>
      <c r="F7252" s="180"/>
      <c r="G7252" s="180"/>
      <c r="H7252" s="180"/>
    </row>
    <row r="7253" spans="1:8" x14ac:dyDescent="0.2">
      <c r="A7253" s="180" t="s">
        <v>162</v>
      </c>
      <c r="B7253" s="180" t="s">
        <v>362</v>
      </c>
      <c r="C7253" s="180">
        <v>295581</v>
      </c>
      <c r="D7253" s="180"/>
      <c r="E7253" s="180"/>
      <c r="F7253" s="180"/>
      <c r="G7253" s="180"/>
      <c r="H7253" s="180"/>
    </row>
    <row r="7254" spans="1:8" x14ac:dyDescent="0.2">
      <c r="A7254" s="180" t="s">
        <v>162</v>
      </c>
      <c r="B7254" s="180" t="s">
        <v>365</v>
      </c>
      <c r="C7254" s="180">
        <v>7744581</v>
      </c>
      <c r="D7254" s="180">
        <v>232450</v>
      </c>
      <c r="E7254" s="180">
        <v>266000</v>
      </c>
      <c r="F7254" s="180">
        <v>0</v>
      </c>
      <c r="G7254" s="180">
        <v>0</v>
      </c>
      <c r="H7254" s="180">
        <v>0</v>
      </c>
    </row>
    <row r="7255" spans="1:8" x14ac:dyDescent="0.2">
      <c r="A7255" s="180" t="s">
        <v>162</v>
      </c>
      <c r="B7255" s="180" t="s">
        <v>447</v>
      </c>
      <c r="C7255" s="180">
        <v>0</v>
      </c>
      <c r="D7255" s="180">
        <v>0</v>
      </c>
      <c r="E7255" s="180">
        <v>0</v>
      </c>
      <c r="F7255" s="180">
        <v>0</v>
      </c>
      <c r="G7255" s="180">
        <v>0</v>
      </c>
      <c r="H7255" s="180">
        <v>0</v>
      </c>
    </row>
    <row r="7256" spans="1:8" x14ac:dyDescent="0.2">
      <c r="A7256" s="180" t="s">
        <v>162</v>
      </c>
      <c r="B7256" s="180" t="s">
        <v>366</v>
      </c>
      <c r="C7256" s="180">
        <v>7744581</v>
      </c>
      <c r="D7256" s="180">
        <v>232450</v>
      </c>
      <c r="E7256" s="180">
        <v>266000</v>
      </c>
      <c r="F7256" s="180">
        <v>0</v>
      </c>
      <c r="G7256" s="180">
        <v>0</v>
      </c>
      <c r="H7256" s="180">
        <v>0</v>
      </c>
    </row>
    <row r="7257" spans="1:8" x14ac:dyDescent="0.2">
      <c r="A7257" s="180" t="s">
        <v>162</v>
      </c>
      <c r="B7257" s="180" t="s">
        <v>367</v>
      </c>
      <c r="C7257" s="180">
        <v>2160135.6000000015</v>
      </c>
      <c r="D7257" s="180">
        <v>112723.90999999996</v>
      </c>
      <c r="E7257" s="180">
        <v>482467.01</v>
      </c>
      <c r="F7257" s="180">
        <v>0</v>
      </c>
      <c r="G7257" s="180">
        <v>0</v>
      </c>
      <c r="H7257" s="180">
        <v>0</v>
      </c>
    </row>
    <row r="7258" spans="1:8" x14ac:dyDescent="0.2">
      <c r="A7258" s="180" t="s">
        <v>162</v>
      </c>
      <c r="B7258" s="180" t="s">
        <v>368</v>
      </c>
      <c r="C7258" s="180">
        <v>9904716.6000000015</v>
      </c>
      <c r="D7258" s="180">
        <v>345173.91</v>
      </c>
      <c r="E7258" s="180">
        <v>748467.01</v>
      </c>
      <c r="F7258" s="180">
        <v>0</v>
      </c>
      <c r="G7258" s="180">
        <v>0</v>
      </c>
      <c r="H7258" s="180">
        <v>0</v>
      </c>
    </row>
    <row r="7259" spans="1:8" x14ac:dyDescent="0.2">
      <c r="A7259" s="180" t="s">
        <v>163</v>
      </c>
      <c r="B7259" s="180" t="s">
        <v>333</v>
      </c>
      <c r="C7259" s="180">
        <v>2583629</v>
      </c>
      <c r="D7259" s="180"/>
      <c r="E7259" s="180">
        <v>568032</v>
      </c>
      <c r="F7259" s="180">
        <v>36273</v>
      </c>
      <c r="G7259" s="180">
        <v>0</v>
      </c>
      <c r="H7259" s="180">
        <v>0</v>
      </c>
    </row>
    <row r="7260" spans="1:8" x14ac:dyDescent="0.2">
      <c r="A7260" s="180" t="s">
        <v>163</v>
      </c>
      <c r="B7260" s="180" t="s">
        <v>334</v>
      </c>
      <c r="C7260" s="180">
        <v>38770</v>
      </c>
      <c r="D7260" s="180"/>
      <c r="E7260" s="180">
        <v>8525</v>
      </c>
      <c r="F7260" s="180">
        <v>544</v>
      </c>
      <c r="G7260" s="180">
        <v>0</v>
      </c>
      <c r="H7260" s="180">
        <v>0</v>
      </c>
    </row>
    <row r="7261" spans="1:8" x14ac:dyDescent="0.2">
      <c r="A7261" s="180" t="s">
        <v>163</v>
      </c>
      <c r="B7261" s="180" t="s">
        <v>335</v>
      </c>
      <c r="C7261" s="180">
        <v>307301</v>
      </c>
      <c r="D7261" s="180"/>
      <c r="E7261" s="180"/>
      <c r="F7261" s="180"/>
      <c r="G7261" s="180"/>
      <c r="H7261" s="180"/>
    </row>
    <row r="7262" spans="1:8" x14ac:dyDescent="0.2">
      <c r="A7262" s="180" t="s">
        <v>163</v>
      </c>
      <c r="B7262" s="180" t="s">
        <v>336</v>
      </c>
      <c r="C7262" s="180">
        <v>2251254</v>
      </c>
      <c r="D7262" s="180">
        <v>0</v>
      </c>
      <c r="E7262" s="180"/>
      <c r="F7262" s="180"/>
      <c r="G7262" s="180"/>
      <c r="H7262" s="180"/>
    </row>
    <row r="7263" spans="1:8" x14ac:dyDescent="0.2">
      <c r="A7263" s="180" t="s">
        <v>163</v>
      </c>
      <c r="B7263" s="180" t="s">
        <v>337</v>
      </c>
      <c r="C7263" s="180">
        <v>11010</v>
      </c>
      <c r="D7263" s="180">
        <v>605</v>
      </c>
      <c r="E7263" s="180">
        <v>1801</v>
      </c>
      <c r="F7263" s="180">
        <v>261</v>
      </c>
      <c r="G7263" s="180">
        <v>0</v>
      </c>
      <c r="H7263" s="180">
        <v>0</v>
      </c>
    </row>
    <row r="7264" spans="1:8" x14ac:dyDescent="0.2">
      <c r="A7264" s="180" t="s">
        <v>163</v>
      </c>
      <c r="B7264" s="180" t="s">
        <v>338</v>
      </c>
      <c r="C7264" s="180"/>
      <c r="D7264" s="180"/>
      <c r="E7264" s="180"/>
      <c r="F7264" s="180"/>
      <c r="G7264" s="180"/>
      <c r="H7264" s="180"/>
    </row>
    <row r="7265" spans="1:8" x14ac:dyDescent="0.2">
      <c r="A7265" s="180" t="s">
        <v>163</v>
      </c>
      <c r="B7265" s="180" t="s">
        <v>339</v>
      </c>
      <c r="C7265" s="180">
        <v>7300</v>
      </c>
      <c r="D7265" s="180">
        <v>121048</v>
      </c>
      <c r="E7265" s="180"/>
      <c r="F7265" s="180"/>
      <c r="G7265" s="180"/>
      <c r="H7265" s="180"/>
    </row>
    <row r="7266" spans="1:8" x14ac:dyDescent="0.2">
      <c r="A7266" s="180" t="s">
        <v>163</v>
      </c>
      <c r="B7266" s="180" t="s">
        <v>340</v>
      </c>
      <c r="C7266" s="180">
        <v>107351</v>
      </c>
      <c r="D7266" s="180">
        <v>29794</v>
      </c>
      <c r="E7266" s="180">
        <v>1480</v>
      </c>
      <c r="F7266" s="180">
        <v>14835</v>
      </c>
      <c r="G7266" s="180">
        <v>0</v>
      </c>
      <c r="H7266" s="180">
        <v>0</v>
      </c>
    </row>
    <row r="7267" spans="1:8" x14ac:dyDescent="0.2">
      <c r="A7267" s="180" t="s">
        <v>163</v>
      </c>
      <c r="B7267" s="180" t="s">
        <v>341</v>
      </c>
      <c r="C7267" s="180">
        <v>0</v>
      </c>
      <c r="D7267" s="180">
        <v>0</v>
      </c>
      <c r="E7267" s="180">
        <v>0</v>
      </c>
      <c r="F7267" s="180">
        <v>0</v>
      </c>
      <c r="G7267" s="180">
        <v>0</v>
      </c>
      <c r="H7267" s="180">
        <v>0</v>
      </c>
    </row>
    <row r="7268" spans="1:8" x14ac:dyDescent="0.2">
      <c r="A7268" s="180" t="s">
        <v>163</v>
      </c>
      <c r="B7268" s="180" t="s">
        <v>342</v>
      </c>
      <c r="C7268" s="180">
        <v>3367597</v>
      </c>
      <c r="D7268" s="180"/>
      <c r="E7268" s="180"/>
      <c r="F7268" s="180"/>
      <c r="G7268" s="180"/>
      <c r="H7268" s="180"/>
    </row>
    <row r="7269" spans="1:8" x14ac:dyDescent="0.2">
      <c r="A7269" s="180" t="s">
        <v>163</v>
      </c>
      <c r="B7269" s="180" t="s">
        <v>343</v>
      </c>
      <c r="C7269" s="180">
        <v>0</v>
      </c>
      <c r="D7269" s="180"/>
      <c r="E7269" s="180"/>
      <c r="F7269" s="180"/>
      <c r="G7269" s="180"/>
      <c r="H7269" s="180"/>
    </row>
    <row r="7270" spans="1:8" x14ac:dyDescent="0.2">
      <c r="A7270" s="180" t="s">
        <v>163</v>
      </c>
      <c r="B7270" s="180" t="s">
        <v>344</v>
      </c>
      <c r="C7270" s="180">
        <v>237123</v>
      </c>
      <c r="D7270" s="180"/>
      <c r="E7270" s="180">
        <v>134</v>
      </c>
      <c r="F7270" s="180">
        <v>13</v>
      </c>
      <c r="G7270" s="180">
        <v>0</v>
      </c>
      <c r="H7270" s="180">
        <v>0</v>
      </c>
    </row>
    <row r="7271" spans="1:8" x14ac:dyDescent="0.2">
      <c r="A7271" s="180" t="s">
        <v>163</v>
      </c>
      <c r="B7271" s="180" t="s">
        <v>475</v>
      </c>
      <c r="C7271" s="180">
        <v>53593</v>
      </c>
      <c r="D7271" s="180"/>
      <c r="E7271" s="180">
        <v>11783</v>
      </c>
      <c r="F7271" s="180">
        <v>752</v>
      </c>
      <c r="G7271" s="180">
        <v>0</v>
      </c>
      <c r="H7271" s="180">
        <v>0</v>
      </c>
    </row>
    <row r="7272" spans="1:8" x14ac:dyDescent="0.2">
      <c r="A7272" s="180" t="s">
        <v>163</v>
      </c>
      <c r="B7272" s="180" t="s">
        <v>332</v>
      </c>
      <c r="C7272" s="180">
        <v>95476</v>
      </c>
      <c r="D7272" s="180"/>
      <c r="E7272" s="180"/>
      <c r="F7272" s="180"/>
      <c r="G7272" s="180"/>
      <c r="H7272" s="180"/>
    </row>
    <row r="7273" spans="1:8" x14ac:dyDescent="0.2">
      <c r="A7273" s="180" t="s">
        <v>163</v>
      </c>
      <c r="B7273" s="180" t="s">
        <v>407</v>
      </c>
      <c r="C7273" s="180">
        <v>114887</v>
      </c>
      <c r="D7273" s="180"/>
      <c r="E7273" s="180">
        <v>0</v>
      </c>
      <c r="F7273" s="180">
        <v>0</v>
      </c>
      <c r="G7273" s="180">
        <v>0</v>
      </c>
      <c r="H7273" s="180">
        <v>0</v>
      </c>
    </row>
    <row r="7274" spans="1:8" x14ac:dyDescent="0.2">
      <c r="A7274" s="180" t="s">
        <v>163</v>
      </c>
      <c r="B7274" s="180" t="s">
        <v>345</v>
      </c>
      <c r="C7274" s="180">
        <v>9175291</v>
      </c>
      <c r="D7274" s="180">
        <v>151447</v>
      </c>
      <c r="E7274" s="180">
        <v>591755</v>
      </c>
      <c r="F7274" s="180">
        <v>52678</v>
      </c>
      <c r="G7274" s="180">
        <v>0</v>
      </c>
      <c r="H7274" s="180">
        <v>0</v>
      </c>
    </row>
    <row r="7275" spans="1:8" x14ac:dyDescent="0.2">
      <c r="A7275" s="180" t="s">
        <v>163</v>
      </c>
      <c r="B7275" s="180" t="s">
        <v>346</v>
      </c>
      <c r="C7275" s="180">
        <v>0</v>
      </c>
      <c r="D7275" s="180"/>
      <c r="E7275" s="180"/>
      <c r="F7275" s="180"/>
      <c r="G7275" s="180"/>
      <c r="H7275" s="180"/>
    </row>
    <row r="7276" spans="1:8" x14ac:dyDescent="0.2">
      <c r="A7276" s="180" t="s">
        <v>163</v>
      </c>
      <c r="B7276" s="180" t="s">
        <v>446</v>
      </c>
      <c r="C7276" s="180">
        <v>20713</v>
      </c>
      <c r="D7276" s="180">
        <v>0</v>
      </c>
      <c r="E7276" s="180">
        <v>0</v>
      </c>
      <c r="F7276" s="180">
        <v>0</v>
      </c>
      <c r="G7276" s="180">
        <v>0</v>
      </c>
      <c r="H7276" s="180">
        <v>0</v>
      </c>
    </row>
    <row r="7277" spans="1:8" x14ac:dyDescent="0.2">
      <c r="A7277" s="180" t="s">
        <v>163</v>
      </c>
      <c r="B7277" s="180" t="s">
        <v>347</v>
      </c>
      <c r="C7277" s="180">
        <v>412</v>
      </c>
      <c r="D7277" s="180">
        <v>0</v>
      </c>
      <c r="E7277" s="180"/>
      <c r="F7277" s="180">
        <v>0</v>
      </c>
      <c r="G7277" s="180">
        <v>0</v>
      </c>
      <c r="H7277" s="180">
        <v>0</v>
      </c>
    </row>
    <row r="7278" spans="1:8" x14ac:dyDescent="0.2">
      <c r="A7278" s="180" t="s">
        <v>163</v>
      </c>
      <c r="B7278" s="180" t="s">
        <v>348</v>
      </c>
      <c r="C7278" s="180">
        <v>9196416</v>
      </c>
      <c r="D7278" s="180">
        <v>151447</v>
      </c>
      <c r="E7278" s="180">
        <v>591755</v>
      </c>
      <c r="F7278" s="180">
        <v>52678</v>
      </c>
      <c r="G7278" s="180">
        <v>0</v>
      </c>
      <c r="H7278" s="180">
        <v>0</v>
      </c>
    </row>
    <row r="7279" spans="1:8" x14ac:dyDescent="0.2">
      <c r="A7279" s="180" t="s">
        <v>163</v>
      </c>
      <c r="B7279" s="180" t="s">
        <v>349</v>
      </c>
      <c r="C7279" s="180">
        <v>1789878.1599999983</v>
      </c>
      <c r="D7279" s="180">
        <v>156840.84999999998</v>
      </c>
      <c r="E7279" s="180">
        <v>509016.77</v>
      </c>
      <c r="F7279" s="180">
        <v>141932</v>
      </c>
      <c r="G7279" s="180">
        <v>0</v>
      </c>
      <c r="H7279" s="180">
        <v>0</v>
      </c>
    </row>
    <row r="7280" spans="1:8" x14ac:dyDescent="0.2">
      <c r="A7280" s="180" t="s">
        <v>163</v>
      </c>
      <c r="B7280" s="180" t="s">
        <v>350</v>
      </c>
      <c r="C7280" s="180">
        <v>10986294.159999998</v>
      </c>
      <c r="D7280" s="180">
        <v>308287.84999999998</v>
      </c>
      <c r="E7280" s="180">
        <v>1100771.77</v>
      </c>
      <c r="F7280" s="180">
        <v>194610</v>
      </c>
      <c r="G7280" s="180">
        <v>0</v>
      </c>
      <c r="H7280" s="180">
        <v>0</v>
      </c>
    </row>
    <row r="7281" spans="1:8" x14ac:dyDescent="0.2">
      <c r="A7281" s="180" t="s">
        <v>163</v>
      </c>
      <c r="B7281" s="180" t="s">
        <v>376</v>
      </c>
      <c r="C7281" s="180"/>
      <c r="D7281" s="180"/>
      <c r="E7281" s="180"/>
      <c r="F7281" s="180"/>
      <c r="G7281" s="180"/>
      <c r="H7281" s="180"/>
    </row>
    <row r="7282" spans="1:8" x14ac:dyDescent="0.2">
      <c r="A7282" s="180" t="s">
        <v>163</v>
      </c>
      <c r="B7282" s="180" t="s">
        <v>377</v>
      </c>
      <c r="C7282" s="180">
        <v>5865938</v>
      </c>
      <c r="D7282" s="180">
        <v>124536</v>
      </c>
      <c r="E7282" s="180">
        <v>245988</v>
      </c>
      <c r="F7282" s="180">
        <v>0</v>
      </c>
      <c r="G7282" s="180">
        <v>0</v>
      </c>
      <c r="H7282" s="180">
        <v>0</v>
      </c>
    </row>
    <row r="7283" spans="1:8" x14ac:dyDescent="0.2">
      <c r="A7283" s="180" t="s">
        <v>163</v>
      </c>
      <c r="B7283" s="180" t="s">
        <v>352</v>
      </c>
      <c r="C7283" s="180">
        <v>626677</v>
      </c>
      <c r="D7283" s="180">
        <v>0</v>
      </c>
      <c r="E7283" s="180">
        <v>4424</v>
      </c>
      <c r="F7283" s="180">
        <v>0</v>
      </c>
      <c r="G7283" s="180">
        <v>0</v>
      </c>
      <c r="H7283" s="180">
        <v>0</v>
      </c>
    </row>
    <row r="7284" spans="1:8" x14ac:dyDescent="0.2">
      <c r="A7284" s="180" t="s">
        <v>163</v>
      </c>
      <c r="B7284" s="180" t="s">
        <v>353</v>
      </c>
      <c r="C7284" s="180">
        <v>433286</v>
      </c>
      <c r="D7284" s="180">
        <v>891</v>
      </c>
      <c r="E7284" s="180">
        <v>1816</v>
      </c>
      <c r="F7284" s="180">
        <v>0</v>
      </c>
      <c r="G7284" s="180">
        <v>0</v>
      </c>
      <c r="H7284" s="180">
        <v>0</v>
      </c>
    </row>
    <row r="7285" spans="1:8" x14ac:dyDescent="0.2">
      <c r="A7285" s="180" t="s">
        <v>163</v>
      </c>
      <c r="B7285" s="180" t="s">
        <v>354</v>
      </c>
      <c r="C7285" s="180">
        <v>254873</v>
      </c>
      <c r="D7285" s="180">
        <v>0</v>
      </c>
      <c r="E7285" s="180">
        <v>8257</v>
      </c>
      <c r="F7285" s="180">
        <v>0</v>
      </c>
      <c r="G7285" s="180">
        <v>0</v>
      </c>
      <c r="H7285" s="180">
        <v>0</v>
      </c>
    </row>
    <row r="7286" spans="1:8" x14ac:dyDescent="0.2">
      <c r="A7286" s="180" t="s">
        <v>163</v>
      </c>
      <c r="B7286" s="180" t="s">
        <v>408</v>
      </c>
      <c r="C7286" s="180">
        <v>510710</v>
      </c>
      <c r="D7286" s="180">
        <v>144</v>
      </c>
      <c r="E7286" s="180">
        <v>6713</v>
      </c>
      <c r="F7286" s="180">
        <v>0</v>
      </c>
      <c r="G7286" s="180">
        <v>0</v>
      </c>
      <c r="H7286" s="180">
        <v>0</v>
      </c>
    </row>
    <row r="7287" spans="1:8" x14ac:dyDescent="0.2">
      <c r="A7287" s="180" t="s">
        <v>163</v>
      </c>
      <c r="B7287" s="180" t="s">
        <v>423</v>
      </c>
      <c r="C7287" s="180">
        <v>167809</v>
      </c>
      <c r="D7287" s="180">
        <v>7312</v>
      </c>
      <c r="E7287" s="180">
        <v>3742</v>
      </c>
      <c r="F7287" s="180">
        <v>0</v>
      </c>
      <c r="G7287" s="180">
        <v>0</v>
      </c>
      <c r="H7287" s="180">
        <v>0</v>
      </c>
    </row>
    <row r="7288" spans="1:8" x14ac:dyDescent="0.2">
      <c r="A7288" s="180" t="s">
        <v>163</v>
      </c>
      <c r="B7288" s="180" t="s">
        <v>355</v>
      </c>
      <c r="C7288" s="180">
        <v>756847</v>
      </c>
      <c r="D7288" s="180">
        <v>1083</v>
      </c>
      <c r="E7288" s="180">
        <v>45261</v>
      </c>
      <c r="F7288" s="180">
        <v>20528</v>
      </c>
      <c r="G7288" s="180">
        <v>0</v>
      </c>
      <c r="H7288" s="180">
        <v>0</v>
      </c>
    </row>
    <row r="7289" spans="1:8" x14ac:dyDescent="0.2">
      <c r="A7289" s="180" t="s">
        <v>163</v>
      </c>
      <c r="B7289" s="180" t="s">
        <v>356</v>
      </c>
      <c r="C7289" s="180">
        <v>512923</v>
      </c>
      <c r="D7289" s="180">
        <v>0</v>
      </c>
      <c r="E7289" s="180">
        <v>13464</v>
      </c>
      <c r="F7289" s="180">
        <v>0</v>
      </c>
      <c r="G7289" s="180"/>
      <c r="H7289" s="180">
        <v>0</v>
      </c>
    </row>
    <row r="7290" spans="1:8" x14ac:dyDescent="0.2">
      <c r="A7290" s="180" t="s">
        <v>163</v>
      </c>
      <c r="B7290" s="180" t="s">
        <v>409</v>
      </c>
      <c r="C7290" s="180"/>
      <c r="D7290" s="180"/>
      <c r="E7290" s="180"/>
      <c r="F7290" s="180"/>
      <c r="G7290" s="180"/>
      <c r="H7290" s="180">
        <v>0</v>
      </c>
    </row>
    <row r="7291" spans="1:8" x14ac:dyDescent="0.2">
      <c r="A7291" s="180" t="s">
        <v>163</v>
      </c>
      <c r="B7291" s="180" t="s">
        <v>378</v>
      </c>
      <c r="C7291" s="180">
        <v>1195</v>
      </c>
      <c r="D7291" s="180"/>
      <c r="E7291" s="180">
        <v>4336</v>
      </c>
      <c r="F7291" s="180">
        <v>4958</v>
      </c>
      <c r="G7291" s="180">
        <v>0</v>
      </c>
      <c r="H7291" s="180">
        <v>0</v>
      </c>
    </row>
    <row r="7292" spans="1:8" x14ac:dyDescent="0.2">
      <c r="A7292" s="180" t="s">
        <v>163</v>
      </c>
      <c r="B7292" s="180" t="s">
        <v>360</v>
      </c>
      <c r="C7292" s="180"/>
      <c r="D7292" s="180"/>
      <c r="E7292" s="180">
        <v>0</v>
      </c>
      <c r="F7292" s="180">
        <v>0</v>
      </c>
      <c r="G7292" s="180"/>
      <c r="H7292" s="180">
        <v>0</v>
      </c>
    </row>
    <row r="7293" spans="1:8" x14ac:dyDescent="0.2">
      <c r="A7293" s="180" t="s">
        <v>163</v>
      </c>
      <c r="B7293" s="180" t="s">
        <v>379</v>
      </c>
      <c r="C7293" s="180"/>
      <c r="D7293" s="180"/>
      <c r="E7293" s="180"/>
      <c r="F7293" s="180"/>
      <c r="G7293" s="180"/>
      <c r="H7293" s="180"/>
    </row>
    <row r="7294" spans="1:8" x14ac:dyDescent="0.2">
      <c r="A7294" s="180" t="s">
        <v>163</v>
      </c>
      <c r="B7294" s="180" t="s">
        <v>362</v>
      </c>
      <c r="C7294" s="180">
        <v>273568</v>
      </c>
      <c r="D7294" s="180"/>
      <c r="E7294" s="180"/>
      <c r="F7294" s="180"/>
      <c r="G7294" s="180"/>
      <c r="H7294" s="180"/>
    </row>
    <row r="7295" spans="1:8" x14ac:dyDescent="0.2">
      <c r="A7295" s="180" t="s">
        <v>163</v>
      </c>
      <c r="B7295" s="180" t="s">
        <v>365</v>
      </c>
      <c r="C7295" s="180">
        <v>9403826</v>
      </c>
      <c r="D7295" s="180">
        <v>133966</v>
      </c>
      <c r="E7295" s="180">
        <v>334001</v>
      </c>
      <c r="F7295" s="180">
        <v>25486</v>
      </c>
      <c r="G7295" s="180">
        <v>0</v>
      </c>
      <c r="H7295" s="180">
        <v>0</v>
      </c>
    </row>
    <row r="7296" spans="1:8" x14ac:dyDescent="0.2">
      <c r="A7296" s="180" t="s">
        <v>163</v>
      </c>
      <c r="B7296" s="180" t="s">
        <v>447</v>
      </c>
      <c r="C7296" s="180">
        <v>20573</v>
      </c>
      <c r="D7296" s="180">
        <v>0</v>
      </c>
      <c r="E7296" s="180">
        <v>1030</v>
      </c>
      <c r="F7296" s="180">
        <v>0</v>
      </c>
      <c r="G7296" s="180">
        <v>0</v>
      </c>
      <c r="H7296" s="180">
        <v>0</v>
      </c>
    </row>
    <row r="7297" spans="1:8" x14ac:dyDescent="0.2">
      <c r="A7297" s="180" t="s">
        <v>163</v>
      </c>
      <c r="B7297" s="180" t="s">
        <v>366</v>
      </c>
      <c r="C7297" s="180">
        <v>9424399</v>
      </c>
      <c r="D7297" s="180">
        <v>133966</v>
      </c>
      <c r="E7297" s="180">
        <v>335031</v>
      </c>
      <c r="F7297" s="180">
        <v>25486</v>
      </c>
      <c r="G7297" s="180">
        <v>0</v>
      </c>
      <c r="H7297" s="180">
        <v>0</v>
      </c>
    </row>
    <row r="7298" spans="1:8" x14ac:dyDescent="0.2">
      <c r="A7298" s="180" t="s">
        <v>163</v>
      </c>
      <c r="B7298" s="180" t="s">
        <v>367</v>
      </c>
      <c r="C7298" s="180">
        <v>1561895.1599999983</v>
      </c>
      <c r="D7298" s="180">
        <v>174321.84999999998</v>
      </c>
      <c r="E7298" s="180">
        <v>765740.77</v>
      </c>
      <c r="F7298" s="180">
        <v>169124</v>
      </c>
      <c r="G7298" s="180">
        <v>0</v>
      </c>
      <c r="H7298" s="180">
        <v>0</v>
      </c>
    </row>
    <row r="7299" spans="1:8" x14ac:dyDescent="0.2">
      <c r="A7299" s="180" t="s">
        <v>163</v>
      </c>
      <c r="B7299" s="180" t="s">
        <v>368</v>
      </c>
      <c r="C7299" s="180">
        <v>10986294.159999998</v>
      </c>
      <c r="D7299" s="180">
        <v>308287.84999999998</v>
      </c>
      <c r="E7299" s="180">
        <v>1100771.77</v>
      </c>
      <c r="F7299" s="180">
        <v>194610</v>
      </c>
      <c r="G7299" s="180">
        <v>0</v>
      </c>
      <c r="H7299" s="180">
        <v>0</v>
      </c>
    </row>
    <row r="7300" spans="1:8" x14ac:dyDescent="0.2">
      <c r="A7300" s="180" t="s">
        <v>164</v>
      </c>
      <c r="B7300" s="180" t="s">
        <v>333</v>
      </c>
      <c r="C7300" s="180">
        <v>8185669</v>
      </c>
      <c r="D7300" s="180"/>
      <c r="E7300" s="180">
        <v>732098</v>
      </c>
      <c r="F7300" s="180">
        <v>0</v>
      </c>
      <c r="G7300" s="180">
        <v>0</v>
      </c>
      <c r="H7300" s="180">
        <v>0</v>
      </c>
    </row>
    <row r="7301" spans="1:8" x14ac:dyDescent="0.2">
      <c r="A7301" s="180" t="s">
        <v>164</v>
      </c>
      <c r="B7301" s="180" t="s">
        <v>334</v>
      </c>
      <c r="C7301" s="180">
        <v>198665</v>
      </c>
      <c r="D7301" s="180"/>
      <c r="E7301" s="180">
        <v>17902</v>
      </c>
      <c r="F7301" s="180">
        <v>0</v>
      </c>
      <c r="G7301" s="180">
        <v>0</v>
      </c>
      <c r="H7301" s="180">
        <v>0</v>
      </c>
    </row>
    <row r="7302" spans="1:8" x14ac:dyDescent="0.2">
      <c r="A7302" s="180" t="s">
        <v>164</v>
      </c>
      <c r="B7302" s="180" t="s">
        <v>335</v>
      </c>
      <c r="C7302" s="180">
        <v>0</v>
      </c>
      <c r="D7302" s="180"/>
      <c r="E7302" s="180"/>
      <c r="F7302" s="180"/>
      <c r="G7302" s="180"/>
      <c r="H7302" s="180"/>
    </row>
    <row r="7303" spans="1:8" x14ac:dyDescent="0.2">
      <c r="A7303" s="180" t="s">
        <v>164</v>
      </c>
      <c r="B7303" s="180" t="s">
        <v>336</v>
      </c>
      <c r="C7303" s="180">
        <v>558758</v>
      </c>
      <c r="D7303" s="180"/>
      <c r="E7303" s="180"/>
      <c r="F7303" s="180"/>
      <c r="G7303" s="180"/>
      <c r="H7303" s="180"/>
    </row>
    <row r="7304" spans="1:8" x14ac:dyDescent="0.2">
      <c r="A7304" s="180" t="s">
        <v>164</v>
      </c>
      <c r="B7304" s="180" t="s">
        <v>337</v>
      </c>
      <c r="C7304" s="180">
        <v>15000</v>
      </c>
      <c r="D7304" s="180"/>
      <c r="E7304" s="180"/>
      <c r="F7304" s="180"/>
      <c r="G7304" s="180"/>
      <c r="H7304" s="180"/>
    </row>
    <row r="7305" spans="1:8" x14ac:dyDescent="0.2">
      <c r="A7305" s="180" t="s">
        <v>164</v>
      </c>
      <c r="B7305" s="180" t="s">
        <v>338</v>
      </c>
      <c r="C7305" s="180"/>
      <c r="D7305" s="180"/>
      <c r="E7305" s="180"/>
      <c r="F7305" s="180"/>
      <c r="G7305" s="180"/>
      <c r="H7305" s="180"/>
    </row>
    <row r="7306" spans="1:8" x14ac:dyDescent="0.2">
      <c r="A7306" s="180" t="s">
        <v>164</v>
      </c>
      <c r="B7306" s="180" t="s">
        <v>339</v>
      </c>
      <c r="C7306" s="180">
        <v>2500</v>
      </c>
      <c r="D7306" s="180">
        <v>900000</v>
      </c>
      <c r="E7306" s="180"/>
      <c r="F7306" s="180"/>
      <c r="G7306" s="180"/>
      <c r="H7306" s="180"/>
    </row>
    <row r="7307" spans="1:8" x14ac:dyDescent="0.2">
      <c r="A7307" s="180" t="s">
        <v>164</v>
      </c>
      <c r="B7307" s="180" t="s">
        <v>340</v>
      </c>
      <c r="C7307" s="180">
        <v>126000</v>
      </c>
      <c r="D7307" s="180"/>
      <c r="E7307" s="180"/>
      <c r="F7307" s="180"/>
      <c r="G7307" s="180"/>
      <c r="H7307" s="180"/>
    </row>
    <row r="7308" spans="1:8" x14ac:dyDescent="0.2">
      <c r="A7308" s="180" t="s">
        <v>164</v>
      </c>
      <c r="B7308" s="180" t="s">
        <v>341</v>
      </c>
      <c r="C7308" s="180">
        <v>4500</v>
      </c>
      <c r="D7308" s="180"/>
      <c r="E7308" s="180"/>
      <c r="F7308" s="180"/>
      <c r="G7308" s="180"/>
      <c r="H7308" s="180"/>
    </row>
    <row r="7309" spans="1:8" x14ac:dyDescent="0.2">
      <c r="A7309" s="180" t="s">
        <v>164</v>
      </c>
      <c r="B7309" s="180" t="s">
        <v>342</v>
      </c>
      <c r="C7309" s="180">
        <v>14727022</v>
      </c>
      <c r="D7309" s="180"/>
      <c r="E7309" s="180"/>
      <c r="F7309" s="180"/>
      <c r="G7309" s="180"/>
      <c r="H7309" s="180"/>
    </row>
    <row r="7310" spans="1:8" x14ac:dyDescent="0.2">
      <c r="A7310" s="180" t="s">
        <v>164</v>
      </c>
      <c r="B7310" s="180" t="s">
        <v>343</v>
      </c>
      <c r="C7310" s="180">
        <v>28742</v>
      </c>
      <c r="D7310" s="180"/>
      <c r="E7310" s="180"/>
      <c r="F7310" s="180"/>
      <c r="G7310" s="180"/>
      <c r="H7310" s="180"/>
    </row>
    <row r="7311" spans="1:8" x14ac:dyDescent="0.2">
      <c r="A7311" s="180" t="s">
        <v>164</v>
      </c>
      <c r="B7311" s="180" t="s">
        <v>344</v>
      </c>
      <c r="C7311" s="180">
        <v>138500</v>
      </c>
      <c r="D7311" s="180"/>
      <c r="E7311" s="180"/>
      <c r="F7311" s="180"/>
      <c r="G7311" s="180"/>
      <c r="H7311" s="180"/>
    </row>
    <row r="7312" spans="1:8" x14ac:dyDescent="0.2">
      <c r="A7312" s="180" t="s">
        <v>164</v>
      </c>
      <c r="B7312" s="180" t="s">
        <v>475</v>
      </c>
      <c r="C7312" s="180">
        <v>255725</v>
      </c>
      <c r="D7312" s="180"/>
      <c r="E7312" s="180">
        <v>22756</v>
      </c>
      <c r="F7312" s="180">
        <v>0</v>
      </c>
      <c r="G7312" s="180">
        <v>0</v>
      </c>
      <c r="H7312" s="180">
        <v>0</v>
      </c>
    </row>
    <row r="7313" spans="1:8" x14ac:dyDescent="0.2">
      <c r="A7313" s="180" t="s">
        <v>164</v>
      </c>
      <c r="B7313" s="180" t="s">
        <v>332</v>
      </c>
      <c r="C7313" s="180">
        <v>225000</v>
      </c>
      <c r="D7313" s="180"/>
      <c r="E7313" s="180"/>
      <c r="F7313" s="180"/>
      <c r="G7313" s="180"/>
      <c r="H7313" s="180"/>
    </row>
    <row r="7314" spans="1:8" x14ac:dyDescent="0.2">
      <c r="A7314" s="180" t="s">
        <v>164</v>
      </c>
      <c r="B7314" s="180" t="s">
        <v>407</v>
      </c>
      <c r="C7314" s="180">
        <v>337500</v>
      </c>
      <c r="D7314" s="180"/>
      <c r="E7314" s="180"/>
      <c r="F7314" s="180"/>
      <c r="G7314" s="180"/>
      <c r="H7314" s="180"/>
    </row>
    <row r="7315" spans="1:8" x14ac:dyDescent="0.2">
      <c r="A7315" s="180" t="s">
        <v>164</v>
      </c>
      <c r="B7315" s="180" t="s">
        <v>345</v>
      </c>
      <c r="C7315" s="180">
        <v>24803581</v>
      </c>
      <c r="D7315" s="180">
        <v>900000</v>
      </c>
      <c r="E7315" s="180">
        <v>772756</v>
      </c>
      <c r="F7315" s="180">
        <v>0</v>
      </c>
      <c r="G7315" s="180">
        <v>0</v>
      </c>
      <c r="H7315" s="180">
        <v>0</v>
      </c>
    </row>
    <row r="7316" spans="1:8" x14ac:dyDescent="0.2">
      <c r="A7316" s="180" t="s">
        <v>164</v>
      </c>
      <c r="B7316" s="180" t="s">
        <v>346</v>
      </c>
      <c r="C7316" s="180"/>
      <c r="D7316" s="180"/>
      <c r="E7316" s="180"/>
      <c r="F7316" s="180"/>
      <c r="G7316" s="180"/>
      <c r="H7316" s="180"/>
    </row>
    <row r="7317" spans="1:8" x14ac:dyDescent="0.2">
      <c r="A7317" s="180" t="s">
        <v>164</v>
      </c>
      <c r="B7317" s="180" t="s">
        <v>446</v>
      </c>
      <c r="C7317" s="180"/>
      <c r="D7317" s="180"/>
      <c r="E7317" s="180"/>
      <c r="F7317" s="180"/>
      <c r="G7317" s="180"/>
      <c r="H7317" s="180"/>
    </row>
    <row r="7318" spans="1:8" x14ac:dyDescent="0.2">
      <c r="A7318" s="180" t="s">
        <v>164</v>
      </c>
      <c r="B7318" s="180" t="s">
        <v>347</v>
      </c>
      <c r="C7318" s="180"/>
      <c r="D7318" s="180"/>
      <c r="E7318" s="180"/>
      <c r="F7318" s="180"/>
      <c r="G7318" s="180"/>
      <c r="H7318" s="180"/>
    </row>
    <row r="7319" spans="1:8" x14ac:dyDescent="0.2">
      <c r="A7319" s="180" t="s">
        <v>164</v>
      </c>
      <c r="B7319" s="180" t="s">
        <v>348</v>
      </c>
      <c r="C7319" s="180">
        <v>24803581</v>
      </c>
      <c r="D7319" s="180">
        <v>900000</v>
      </c>
      <c r="E7319" s="180">
        <v>772756</v>
      </c>
      <c r="F7319" s="180">
        <v>0</v>
      </c>
      <c r="G7319" s="180">
        <v>0</v>
      </c>
      <c r="H7319" s="180">
        <v>0</v>
      </c>
    </row>
    <row r="7320" spans="1:8" x14ac:dyDescent="0.2">
      <c r="A7320" s="180" t="s">
        <v>164</v>
      </c>
      <c r="B7320" s="180" t="s">
        <v>349</v>
      </c>
      <c r="C7320" s="180">
        <v>4922366.4900000021</v>
      </c>
      <c r="D7320" s="180">
        <v>420302.29</v>
      </c>
      <c r="E7320" s="180">
        <v>1158490.54</v>
      </c>
      <c r="F7320" s="180">
        <v>0</v>
      </c>
      <c r="G7320" s="180">
        <v>0</v>
      </c>
      <c r="H7320" s="180">
        <v>0</v>
      </c>
    </row>
    <row r="7321" spans="1:8" x14ac:dyDescent="0.2">
      <c r="A7321" s="180" t="s">
        <v>164</v>
      </c>
      <c r="B7321" s="180" t="s">
        <v>350</v>
      </c>
      <c r="C7321" s="180">
        <v>29725947.489999998</v>
      </c>
      <c r="D7321" s="180">
        <v>1320302.29</v>
      </c>
      <c r="E7321" s="180">
        <v>1931246.54</v>
      </c>
      <c r="F7321" s="180">
        <v>0</v>
      </c>
      <c r="G7321" s="180">
        <v>0</v>
      </c>
      <c r="H7321" s="180">
        <v>0</v>
      </c>
    </row>
    <row r="7322" spans="1:8" x14ac:dyDescent="0.2">
      <c r="A7322" s="180" t="s">
        <v>164</v>
      </c>
      <c r="B7322" s="180" t="s">
        <v>376</v>
      </c>
      <c r="C7322" s="180"/>
      <c r="D7322" s="180"/>
      <c r="E7322" s="180"/>
      <c r="F7322" s="180"/>
      <c r="G7322" s="180"/>
      <c r="H7322" s="180"/>
    </row>
    <row r="7323" spans="1:8" x14ac:dyDescent="0.2">
      <c r="A7323" s="180" t="s">
        <v>164</v>
      </c>
      <c r="B7323" s="180" t="s">
        <v>377</v>
      </c>
      <c r="C7323" s="180">
        <v>16760825</v>
      </c>
      <c r="D7323" s="180">
        <v>900000</v>
      </c>
      <c r="E7323" s="180">
        <v>450000</v>
      </c>
      <c r="F7323" s="180"/>
      <c r="G7323" s="180"/>
      <c r="H7323" s="180"/>
    </row>
    <row r="7324" spans="1:8" x14ac:dyDescent="0.2">
      <c r="A7324" s="180" t="s">
        <v>164</v>
      </c>
      <c r="B7324" s="180" t="s">
        <v>352</v>
      </c>
      <c r="C7324" s="180">
        <v>627283</v>
      </c>
      <c r="D7324" s="180"/>
      <c r="E7324" s="180"/>
      <c r="F7324" s="180"/>
      <c r="G7324" s="180"/>
      <c r="H7324" s="180"/>
    </row>
    <row r="7325" spans="1:8" x14ac:dyDescent="0.2">
      <c r="A7325" s="180" t="s">
        <v>164</v>
      </c>
      <c r="B7325" s="180" t="s">
        <v>353</v>
      </c>
      <c r="C7325" s="180">
        <v>1408339</v>
      </c>
      <c r="D7325" s="180"/>
      <c r="E7325" s="180"/>
      <c r="F7325" s="180"/>
      <c r="G7325" s="180"/>
      <c r="H7325" s="180"/>
    </row>
    <row r="7326" spans="1:8" x14ac:dyDescent="0.2">
      <c r="A7326" s="180" t="s">
        <v>164</v>
      </c>
      <c r="B7326" s="180" t="s">
        <v>354</v>
      </c>
      <c r="C7326" s="180">
        <v>641205</v>
      </c>
      <c r="D7326" s="180"/>
      <c r="E7326" s="180"/>
      <c r="F7326" s="180"/>
      <c r="G7326" s="180"/>
      <c r="H7326" s="180"/>
    </row>
    <row r="7327" spans="1:8" x14ac:dyDescent="0.2">
      <c r="A7327" s="180" t="s">
        <v>164</v>
      </c>
      <c r="B7327" s="180" t="s">
        <v>408</v>
      </c>
      <c r="C7327" s="180">
        <v>1126106</v>
      </c>
      <c r="D7327" s="180"/>
      <c r="E7327" s="180"/>
      <c r="F7327" s="180"/>
      <c r="G7327" s="180"/>
      <c r="H7327" s="180"/>
    </row>
    <row r="7328" spans="1:8" x14ac:dyDescent="0.2">
      <c r="A7328" s="180" t="s">
        <v>164</v>
      </c>
      <c r="B7328" s="180" t="s">
        <v>423</v>
      </c>
      <c r="C7328" s="180">
        <v>105620</v>
      </c>
      <c r="D7328" s="180"/>
      <c r="E7328" s="180"/>
      <c r="F7328" s="180"/>
      <c r="G7328" s="180"/>
      <c r="H7328" s="180"/>
    </row>
    <row r="7329" spans="1:8" x14ac:dyDescent="0.2">
      <c r="A7329" s="180" t="s">
        <v>164</v>
      </c>
      <c r="B7329" s="180" t="s">
        <v>355</v>
      </c>
      <c r="C7329" s="180">
        <v>1459323</v>
      </c>
      <c r="D7329" s="180"/>
      <c r="E7329" s="180">
        <v>320000</v>
      </c>
      <c r="F7329" s="180"/>
      <c r="G7329" s="180"/>
      <c r="H7329" s="180"/>
    </row>
    <row r="7330" spans="1:8" x14ac:dyDescent="0.2">
      <c r="A7330" s="180" t="s">
        <v>164</v>
      </c>
      <c r="B7330" s="180" t="s">
        <v>356</v>
      </c>
      <c r="C7330" s="180">
        <v>735277</v>
      </c>
      <c r="D7330" s="180"/>
      <c r="E7330" s="180">
        <v>30000</v>
      </c>
      <c r="F7330" s="180"/>
      <c r="G7330" s="180"/>
      <c r="H7330" s="180"/>
    </row>
    <row r="7331" spans="1:8" x14ac:dyDescent="0.2">
      <c r="A7331" s="180" t="s">
        <v>164</v>
      </c>
      <c r="B7331" s="180" t="s">
        <v>409</v>
      </c>
      <c r="C7331" s="180"/>
      <c r="D7331" s="180"/>
      <c r="E7331" s="180"/>
      <c r="F7331" s="180"/>
      <c r="G7331" s="180"/>
      <c r="H7331" s="180"/>
    </row>
    <row r="7332" spans="1:8" x14ac:dyDescent="0.2">
      <c r="A7332" s="180" t="s">
        <v>164</v>
      </c>
      <c r="B7332" s="180" t="s">
        <v>378</v>
      </c>
      <c r="C7332" s="180"/>
      <c r="D7332" s="180"/>
      <c r="E7332" s="180"/>
      <c r="F7332" s="180"/>
      <c r="G7332" s="180"/>
      <c r="H7332" s="180"/>
    </row>
    <row r="7333" spans="1:8" x14ac:dyDescent="0.2">
      <c r="A7333" s="180" t="s">
        <v>164</v>
      </c>
      <c r="B7333" s="180" t="s">
        <v>360</v>
      </c>
      <c r="C7333" s="180"/>
      <c r="D7333" s="180"/>
      <c r="E7333" s="180"/>
      <c r="F7333" s="180"/>
      <c r="G7333" s="180"/>
      <c r="H7333" s="180"/>
    </row>
    <row r="7334" spans="1:8" x14ac:dyDescent="0.2">
      <c r="A7334" s="180" t="s">
        <v>164</v>
      </c>
      <c r="B7334" s="180" t="s">
        <v>379</v>
      </c>
      <c r="C7334" s="180"/>
      <c r="D7334" s="180"/>
      <c r="E7334" s="180"/>
      <c r="F7334" s="180"/>
      <c r="G7334" s="180"/>
      <c r="H7334" s="180"/>
    </row>
    <row r="7335" spans="1:8" x14ac:dyDescent="0.2">
      <c r="A7335" s="180" t="s">
        <v>164</v>
      </c>
      <c r="B7335" s="180" t="s">
        <v>362</v>
      </c>
      <c r="C7335" s="180">
        <v>1180784</v>
      </c>
      <c r="D7335" s="180"/>
      <c r="E7335" s="180"/>
      <c r="F7335" s="180"/>
      <c r="G7335" s="180"/>
      <c r="H7335" s="180"/>
    </row>
    <row r="7336" spans="1:8" x14ac:dyDescent="0.2">
      <c r="A7336" s="180" t="s">
        <v>164</v>
      </c>
      <c r="B7336" s="180" t="s">
        <v>365</v>
      </c>
      <c r="C7336" s="180">
        <v>24044762</v>
      </c>
      <c r="D7336" s="180">
        <v>900000</v>
      </c>
      <c r="E7336" s="180">
        <v>800000</v>
      </c>
      <c r="F7336" s="180">
        <v>0</v>
      </c>
      <c r="G7336" s="180">
        <v>0</v>
      </c>
      <c r="H7336" s="180">
        <v>0</v>
      </c>
    </row>
    <row r="7337" spans="1:8" x14ac:dyDescent="0.2">
      <c r="A7337" s="180" t="s">
        <v>164</v>
      </c>
      <c r="B7337" s="180" t="s">
        <v>447</v>
      </c>
      <c r="C7337" s="180"/>
      <c r="D7337" s="180"/>
      <c r="E7337" s="180"/>
      <c r="F7337" s="180"/>
      <c r="G7337" s="180"/>
      <c r="H7337" s="180"/>
    </row>
    <row r="7338" spans="1:8" x14ac:dyDescent="0.2">
      <c r="A7338" s="180" t="s">
        <v>164</v>
      </c>
      <c r="B7338" s="180" t="s">
        <v>366</v>
      </c>
      <c r="C7338" s="180">
        <v>24044762</v>
      </c>
      <c r="D7338" s="180">
        <v>900000</v>
      </c>
      <c r="E7338" s="180">
        <v>800000</v>
      </c>
      <c r="F7338" s="180">
        <v>0</v>
      </c>
      <c r="G7338" s="180">
        <v>0</v>
      </c>
      <c r="H7338" s="180">
        <v>0</v>
      </c>
    </row>
    <row r="7339" spans="1:8" x14ac:dyDescent="0.2">
      <c r="A7339" s="180" t="s">
        <v>164</v>
      </c>
      <c r="B7339" s="180" t="s">
        <v>367</v>
      </c>
      <c r="C7339" s="180">
        <v>5681185.4900000021</v>
      </c>
      <c r="D7339" s="180">
        <v>420302.29</v>
      </c>
      <c r="E7339" s="180">
        <v>1131246.54</v>
      </c>
      <c r="F7339" s="180">
        <v>0</v>
      </c>
      <c r="G7339" s="180">
        <v>0</v>
      </c>
      <c r="H7339" s="180">
        <v>0</v>
      </c>
    </row>
    <row r="7340" spans="1:8" x14ac:dyDescent="0.2">
      <c r="A7340" s="180" t="s">
        <v>164</v>
      </c>
      <c r="B7340" s="180" t="s">
        <v>368</v>
      </c>
      <c r="C7340" s="180">
        <v>29725947.489999998</v>
      </c>
      <c r="D7340" s="180">
        <v>1320302.29</v>
      </c>
      <c r="E7340" s="180">
        <v>1931246.54</v>
      </c>
      <c r="F7340" s="180">
        <v>0</v>
      </c>
      <c r="G7340" s="180">
        <v>0</v>
      </c>
      <c r="H7340" s="180">
        <v>0</v>
      </c>
    </row>
    <row r="7341" spans="1:8" x14ac:dyDescent="0.2">
      <c r="A7341" s="180" t="s">
        <v>166</v>
      </c>
      <c r="B7341" s="180" t="s">
        <v>333</v>
      </c>
      <c r="C7341" s="180">
        <v>12588413</v>
      </c>
      <c r="D7341" s="180"/>
      <c r="E7341" s="180">
        <v>723894</v>
      </c>
      <c r="F7341" s="180">
        <v>0</v>
      </c>
      <c r="G7341" s="180">
        <v>0</v>
      </c>
      <c r="H7341" s="180">
        <v>0</v>
      </c>
    </row>
    <row r="7342" spans="1:8" x14ac:dyDescent="0.2">
      <c r="A7342" s="180" t="s">
        <v>166</v>
      </c>
      <c r="B7342" s="180" t="s">
        <v>334</v>
      </c>
      <c r="C7342" s="180">
        <v>1754885</v>
      </c>
      <c r="D7342" s="180"/>
      <c r="E7342" s="180">
        <v>101106</v>
      </c>
      <c r="F7342" s="180">
        <v>0</v>
      </c>
      <c r="G7342" s="180">
        <v>0</v>
      </c>
      <c r="H7342" s="180">
        <v>0</v>
      </c>
    </row>
    <row r="7343" spans="1:8" x14ac:dyDescent="0.2">
      <c r="A7343" s="180" t="s">
        <v>166</v>
      </c>
      <c r="B7343" s="180" t="s">
        <v>335</v>
      </c>
      <c r="C7343" s="180">
        <v>421784</v>
      </c>
      <c r="D7343" s="180"/>
      <c r="E7343" s="180"/>
      <c r="F7343" s="180"/>
      <c r="G7343" s="180"/>
      <c r="H7343" s="180"/>
    </row>
    <row r="7344" spans="1:8" x14ac:dyDescent="0.2">
      <c r="A7344" s="180" t="s">
        <v>166</v>
      </c>
      <c r="B7344" s="180" t="s">
        <v>336</v>
      </c>
      <c r="C7344" s="180">
        <v>5500000</v>
      </c>
      <c r="D7344" s="180"/>
      <c r="E7344" s="180"/>
      <c r="F7344" s="180"/>
      <c r="G7344" s="180"/>
      <c r="H7344" s="180"/>
    </row>
    <row r="7345" spans="1:8" x14ac:dyDescent="0.2">
      <c r="A7345" s="180" t="s">
        <v>166</v>
      </c>
      <c r="B7345" s="180" t="s">
        <v>337</v>
      </c>
      <c r="C7345" s="180">
        <v>126750</v>
      </c>
      <c r="D7345" s="180"/>
      <c r="E7345" s="180"/>
      <c r="F7345" s="180"/>
      <c r="G7345" s="180"/>
      <c r="H7345" s="180"/>
    </row>
    <row r="7346" spans="1:8" x14ac:dyDescent="0.2">
      <c r="A7346" s="180" t="s">
        <v>166</v>
      </c>
      <c r="B7346" s="180" t="s">
        <v>338</v>
      </c>
      <c r="C7346" s="180"/>
      <c r="D7346" s="180"/>
      <c r="E7346" s="180"/>
      <c r="F7346" s="180"/>
      <c r="G7346" s="180"/>
      <c r="H7346" s="180"/>
    </row>
    <row r="7347" spans="1:8" x14ac:dyDescent="0.2">
      <c r="A7347" s="180" t="s">
        <v>166</v>
      </c>
      <c r="B7347" s="180" t="s">
        <v>339</v>
      </c>
      <c r="C7347" s="180">
        <v>35000</v>
      </c>
      <c r="D7347" s="180">
        <v>480000</v>
      </c>
      <c r="E7347" s="180"/>
      <c r="F7347" s="180"/>
      <c r="G7347" s="180"/>
      <c r="H7347" s="180"/>
    </row>
    <row r="7348" spans="1:8" x14ac:dyDescent="0.2">
      <c r="A7348" s="180" t="s">
        <v>166</v>
      </c>
      <c r="B7348" s="180" t="s">
        <v>340</v>
      </c>
      <c r="C7348" s="180">
        <v>465000</v>
      </c>
      <c r="D7348" s="180">
        <v>200000</v>
      </c>
      <c r="E7348" s="180">
        <v>45000</v>
      </c>
      <c r="F7348" s="180"/>
      <c r="G7348" s="180"/>
      <c r="H7348" s="180"/>
    </row>
    <row r="7349" spans="1:8" x14ac:dyDescent="0.2">
      <c r="A7349" s="180" t="s">
        <v>166</v>
      </c>
      <c r="B7349" s="180" t="s">
        <v>341</v>
      </c>
      <c r="C7349" s="180"/>
      <c r="D7349" s="180"/>
      <c r="E7349" s="180"/>
      <c r="F7349" s="180"/>
      <c r="G7349" s="180"/>
      <c r="H7349" s="180"/>
    </row>
    <row r="7350" spans="1:8" x14ac:dyDescent="0.2">
      <c r="A7350" s="180" t="s">
        <v>166</v>
      </c>
      <c r="B7350" s="180" t="s">
        <v>342</v>
      </c>
      <c r="C7350" s="180">
        <v>14418408</v>
      </c>
      <c r="D7350" s="180"/>
      <c r="E7350" s="180"/>
      <c r="F7350" s="180"/>
      <c r="G7350" s="180"/>
      <c r="H7350" s="180"/>
    </row>
    <row r="7351" spans="1:8" x14ac:dyDescent="0.2">
      <c r="A7351" s="180" t="s">
        <v>166</v>
      </c>
      <c r="B7351" s="180" t="s">
        <v>343</v>
      </c>
      <c r="C7351" s="180">
        <v>48784</v>
      </c>
      <c r="D7351" s="180"/>
      <c r="E7351" s="180"/>
      <c r="F7351" s="180"/>
      <c r="G7351" s="180"/>
      <c r="H7351" s="180"/>
    </row>
    <row r="7352" spans="1:8" x14ac:dyDescent="0.2">
      <c r="A7352" s="180" t="s">
        <v>166</v>
      </c>
      <c r="B7352" s="180" t="s">
        <v>344</v>
      </c>
      <c r="C7352" s="180">
        <v>175000</v>
      </c>
      <c r="D7352" s="180"/>
      <c r="E7352" s="180">
        <v>250</v>
      </c>
      <c r="F7352" s="180"/>
      <c r="G7352" s="180"/>
      <c r="H7352" s="180"/>
    </row>
    <row r="7353" spans="1:8" x14ac:dyDescent="0.2">
      <c r="A7353" s="180" t="s">
        <v>166</v>
      </c>
      <c r="B7353" s="180" t="s">
        <v>475</v>
      </c>
      <c r="C7353" s="180">
        <v>505341</v>
      </c>
      <c r="D7353" s="180"/>
      <c r="E7353" s="180">
        <v>29115</v>
      </c>
      <c r="F7353" s="180">
        <v>0</v>
      </c>
      <c r="G7353" s="180">
        <v>0</v>
      </c>
      <c r="H7353" s="180">
        <v>0</v>
      </c>
    </row>
    <row r="7354" spans="1:8" x14ac:dyDescent="0.2">
      <c r="A7354" s="180" t="s">
        <v>166</v>
      </c>
      <c r="B7354" s="180" t="s">
        <v>332</v>
      </c>
      <c r="C7354" s="180">
        <v>298000</v>
      </c>
      <c r="D7354" s="180"/>
      <c r="E7354" s="180"/>
      <c r="F7354" s="180"/>
      <c r="G7354" s="180"/>
      <c r="H7354" s="180"/>
    </row>
    <row r="7355" spans="1:8" x14ac:dyDescent="0.2">
      <c r="A7355" s="180" t="s">
        <v>166</v>
      </c>
      <c r="B7355" s="180" t="s">
        <v>407</v>
      </c>
      <c r="C7355" s="180">
        <v>595000</v>
      </c>
      <c r="D7355" s="180"/>
      <c r="E7355" s="180"/>
      <c r="F7355" s="180"/>
      <c r="G7355" s="180"/>
      <c r="H7355" s="180"/>
    </row>
    <row r="7356" spans="1:8" x14ac:dyDescent="0.2">
      <c r="A7356" s="180" t="s">
        <v>166</v>
      </c>
      <c r="B7356" s="180" t="s">
        <v>345</v>
      </c>
      <c r="C7356" s="180">
        <v>36932365</v>
      </c>
      <c r="D7356" s="180">
        <v>680000</v>
      </c>
      <c r="E7356" s="180">
        <v>899365</v>
      </c>
      <c r="F7356" s="180">
        <v>0</v>
      </c>
      <c r="G7356" s="180">
        <v>0</v>
      </c>
      <c r="H7356" s="180">
        <v>0</v>
      </c>
    </row>
    <row r="7357" spans="1:8" x14ac:dyDescent="0.2">
      <c r="A7357" s="180" t="s">
        <v>166</v>
      </c>
      <c r="B7357" s="180" t="s">
        <v>346</v>
      </c>
      <c r="C7357" s="180"/>
      <c r="D7357" s="180"/>
      <c r="E7357" s="180"/>
      <c r="F7357" s="180"/>
      <c r="G7357" s="180"/>
      <c r="H7357" s="180"/>
    </row>
    <row r="7358" spans="1:8" x14ac:dyDescent="0.2">
      <c r="A7358" s="180" t="s">
        <v>166</v>
      </c>
      <c r="B7358" s="180" t="s">
        <v>446</v>
      </c>
      <c r="C7358" s="180"/>
      <c r="D7358" s="180"/>
      <c r="E7358" s="180"/>
      <c r="F7358" s="180"/>
      <c r="G7358" s="180"/>
      <c r="H7358" s="180"/>
    </row>
    <row r="7359" spans="1:8" x14ac:dyDescent="0.2">
      <c r="A7359" s="180" t="s">
        <v>166</v>
      </c>
      <c r="B7359" s="180" t="s">
        <v>347</v>
      </c>
      <c r="C7359" s="180">
        <v>15000</v>
      </c>
      <c r="D7359" s="180"/>
      <c r="E7359" s="180"/>
      <c r="F7359" s="180"/>
      <c r="G7359" s="180"/>
      <c r="H7359" s="180"/>
    </row>
    <row r="7360" spans="1:8" x14ac:dyDescent="0.2">
      <c r="A7360" s="180" t="s">
        <v>166</v>
      </c>
      <c r="B7360" s="180" t="s">
        <v>348</v>
      </c>
      <c r="C7360" s="180">
        <v>36947365</v>
      </c>
      <c r="D7360" s="180">
        <v>680000</v>
      </c>
      <c r="E7360" s="180">
        <v>899365</v>
      </c>
      <c r="F7360" s="180">
        <v>0</v>
      </c>
      <c r="G7360" s="180">
        <v>0</v>
      </c>
      <c r="H7360" s="180">
        <v>0</v>
      </c>
    </row>
    <row r="7361" spans="1:8" x14ac:dyDescent="0.2">
      <c r="A7361" s="180" t="s">
        <v>166</v>
      </c>
      <c r="B7361" s="180" t="s">
        <v>349</v>
      </c>
      <c r="C7361" s="180">
        <v>7550635.1100000069</v>
      </c>
      <c r="D7361" s="180">
        <v>138424.92000000004</v>
      </c>
      <c r="E7361" s="180">
        <v>1994404.54</v>
      </c>
      <c r="F7361" s="180">
        <v>0</v>
      </c>
      <c r="G7361" s="180">
        <v>0</v>
      </c>
      <c r="H7361" s="180">
        <v>0</v>
      </c>
    </row>
    <row r="7362" spans="1:8" x14ac:dyDescent="0.2">
      <c r="A7362" s="180" t="s">
        <v>166</v>
      </c>
      <c r="B7362" s="180" t="s">
        <v>350</v>
      </c>
      <c r="C7362" s="180">
        <v>44498000.110000007</v>
      </c>
      <c r="D7362" s="180">
        <v>818424.92</v>
      </c>
      <c r="E7362" s="180">
        <v>2893769.54</v>
      </c>
      <c r="F7362" s="180">
        <v>0</v>
      </c>
      <c r="G7362" s="180">
        <v>0</v>
      </c>
      <c r="H7362" s="180">
        <v>0</v>
      </c>
    </row>
    <row r="7363" spans="1:8" x14ac:dyDescent="0.2">
      <c r="A7363" s="180" t="s">
        <v>166</v>
      </c>
      <c r="B7363" s="180" t="s">
        <v>376</v>
      </c>
      <c r="C7363" s="180"/>
      <c r="D7363" s="180"/>
      <c r="E7363" s="180"/>
      <c r="F7363" s="180"/>
      <c r="G7363" s="180"/>
      <c r="H7363" s="180"/>
    </row>
    <row r="7364" spans="1:8" x14ac:dyDescent="0.2">
      <c r="A7364" s="180" t="s">
        <v>166</v>
      </c>
      <c r="B7364" s="180" t="s">
        <v>377</v>
      </c>
      <c r="C7364" s="180">
        <v>23000000</v>
      </c>
      <c r="D7364" s="180">
        <v>575000</v>
      </c>
      <c r="E7364" s="180"/>
      <c r="F7364" s="180"/>
      <c r="G7364" s="180"/>
      <c r="H7364" s="180"/>
    </row>
    <row r="7365" spans="1:8" x14ac:dyDescent="0.2">
      <c r="A7365" s="180" t="s">
        <v>166</v>
      </c>
      <c r="B7365" s="180" t="s">
        <v>352</v>
      </c>
      <c r="C7365" s="180">
        <v>750000</v>
      </c>
      <c r="D7365" s="180"/>
      <c r="E7365" s="180"/>
      <c r="F7365" s="180"/>
      <c r="G7365" s="180"/>
      <c r="H7365" s="180"/>
    </row>
    <row r="7366" spans="1:8" x14ac:dyDescent="0.2">
      <c r="A7366" s="180" t="s">
        <v>166</v>
      </c>
      <c r="B7366" s="180" t="s">
        <v>353</v>
      </c>
      <c r="C7366" s="180">
        <v>1400000</v>
      </c>
      <c r="D7366" s="180"/>
      <c r="E7366" s="180"/>
      <c r="F7366" s="180"/>
      <c r="G7366" s="180"/>
      <c r="H7366" s="180"/>
    </row>
    <row r="7367" spans="1:8" x14ac:dyDescent="0.2">
      <c r="A7367" s="180" t="s">
        <v>166</v>
      </c>
      <c r="B7367" s="180" t="s">
        <v>354</v>
      </c>
      <c r="C7367" s="180">
        <v>450000</v>
      </c>
      <c r="D7367" s="180"/>
      <c r="E7367" s="180">
        <v>12000</v>
      </c>
      <c r="F7367" s="180"/>
      <c r="G7367" s="180"/>
      <c r="H7367" s="180"/>
    </row>
    <row r="7368" spans="1:8" x14ac:dyDescent="0.2">
      <c r="A7368" s="180" t="s">
        <v>166</v>
      </c>
      <c r="B7368" s="180" t="s">
        <v>408</v>
      </c>
      <c r="C7368" s="180">
        <v>1895000</v>
      </c>
      <c r="D7368" s="180"/>
      <c r="E7368" s="180"/>
      <c r="F7368" s="180"/>
      <c r="G7368" s="180"/>
      <c r="H7368" s="180"/>
    </row>
    <row r="7369" spans="1:8" x14ac:dyDescent="0.2">
      <c r="A7369" s="180" t="s">
        <v>166</v>
      </c>
      <c r="B7369" s="180" t="s">
        <v>423</v>
      </c>
      <c r="C7369" s="180">
        <v>425000</v>
      </c>
      <c r="D7369" s="180"/>
      <c r="E7369" s="180"/>
      <c r="F7369" s="180"/>
      <c r="G7369" s="180"/>
      <c r="H7369" s="180"/>
    </row>
    <row r="7370" spans="1:8" x14ac:dyDescent="0.2">
      <c r="A7370" s="180" t="s">
        <v>166</v>
      </c>
      <c r="B7370" s="180" t="s">
        <v>355</v>
      </c>
      <c r="C7370" s="180">
        <v>2700000</v>
      </c>
      <c r="D7370" s="180"/>
      <c r="E7370" s="180">
        <v>250000</v>
      </c>
      <c r="F7370" s="180"/>
      <c r="G7370" s="180"/>
      <c r="H7370" s="180"/>
    </row>
    <row r="7371" spans="1:8" x14ac:dyDescent="0.2">
      <c r="A7371" s="180" t="s">
        <v>166</v>
      </c>
      <c r="B7371" s="180" t="s">
        <v>356</v>
      </c>
      <c r="C7371" s="180">
        <v>1200000</v>
      </c>
      <c r="D7371" s="180"/>
      <c r="E7371" s="180">
        <v>100000</v>
      </c>
      <c r="F7371" s="180"/>
      <c r="G7371" s="180"/>
      <c r="H7371" s="180"/>
    </row>
    <row r="7372" spans="1:8" x14ac:dyDescent="0.2">
      <c r="A7372" s="180" t="s">
        <v>166</v>
      </c>
      <c r="B7372" s="180" t="s">
        <v>409</v>
      </c>
      <c r="C7372" s="180"/>
      <c r="D7372" s="180"/>
      <c r="E7372" s="180"/>
      <c r="F7372" s="180"/>
      <c r="G7372" s="180"/>
      <c r="H7372" s="180"/>
    </row>
    <row r="7373" spans="1:8" x14ac:dyDescent="0.2">
      <c r="A7373" s="180" t="s">
        <v>166</v>
      </c>
      <c r="B7373" s="180" t="s">
        <v>378</v>
      </c>
      <c r="C7373" s="180"/>
      <c r="D7373" s="180"/>
      <c r="E7373" s="180"/>
      <c r="F7373" s="180"/>
      <c r="G7373" s="180"/>
      <c r="H7373" s="180"/>
    </row>
    <row r="7374" spans="1:8" x14ac:dyDescent="0.2">
      <c r="A7374" s="180" t="s">
        <v>166</v>
      </c>
      <c r="B7374" s="180" t="s">
        <v>360</v>
      </c>
      <c r="C7374" s="180"/>
      <c r="D7374" s="180"/>
      <c r="E7374" s="180"/>
      <c r="F7374" s="180"/>
      <c r="G7374" s="180"/>
      <c r="H7374" s="180"/>
    </row>
    <row r="7375" spans="1:8" x14ac:dyDescent="0.2">
      <c r="A7375" s="180" t="s">
        <v>166</v>
      </c>
      <c r="B7375" s="180" t="s">
        <v>379</v>
      </c>
      <c r="C7375" s="180"/>
      <c r="D7375" s="180"/>
      <c r="E7375" s="180"/>
      <c r="F7375" s="180"/>
      <c r="G7375" s="180"/>
      <c r="H7375" s="180"/>
    </row>
    <row r="7376" spans="1:8" x14ac:dyDescent="0.2">
      <c r="A7376" s="180" t="s">
        <v>166</v>
      </c>
      <c r="B7376" s="180" t="s">
        <v>362</v>
      </c>
      <c r="C7376" s="180">
        <v>1266920</v>
      </c>
      <c r="D7376" s="180"/>
      <c r="E7376" s="180"/>
      <c r="F7376" s="180"/>
      <c r="G7376" s="180"/>
      <c r="H7376" s="180"/>
    </row>
    <row r="7377" spans="1:8" x14ac:dyDescent="0.2">
      <c r="A7377" s="180" t="s">
        <v>166</v>
      </c>
      <c r="B7377" s="180" t="s">
        <v>365</v>
      </c>
      <c r="C7377" s="180">
        <v>33086920</v>
      </c>
      <c r="D7377" s="180">
        <v>575000</v>
      </c>
      <c r="E7377" s="180">
        <v>362000</v>
      </c>
      <c r="F7377" s="180">
        <v>0</v>
      </c>
      <c r="G7377" s="180">
        <v>0</v>
      </c>
      <c r="H7377" s="180">
        <v>0</v>
      </c>
    </row>
    <row r="7378" spans="1:8" x14ac:dyDescent="0.2">
      <c r="A7378" s="180" t="s">
        <v>166</v>
      </c>
      <c r="B7378" s="180" t="s">
        <v>447</v>
      </c>
      <c r="C7378" s="180"/>
      <c r="D7378" s="180"/>
      <c r="E7378" s="180"/>
      <c r="F7378" s="180"/>
      <c r="G7378" s="180"/>
      <c r="H7378" s="180"/>
    </row>
    <row r="7379" spans="1:8" x14ac:dyDescent="0.2">
      <c r="A7379" s="180" t="s">
        <v>166</v>
      </c>
      <c r="B7379" s="180" t="s">
        <v>366</v>
      </c>
      <c r="C7379" s="180">
        <v>33086920</v>
      </c>
      <c r="D7379" s="180">
        <v>575000</v>
      </c>
      <c r="E7379" s="180">
        <v>362000</v>
      </c>
      <c r="F7379" s="180">
        <v>0</v>
      </c>
      <c r="G7379" s="180">
        <v>0</v>
      </c>
      <c r="H7379" s="180">
        <v>0</v>
      </c>
    </row>
    <row r="7380" spans="1:8" x14ac:dyDescent="0.2">
      <c r="A7380" s="180" t="s">
        <v>166</v>
      </c>
      <c r="B7380" s="180" t="s">
        <v>367</v>
      </c>
      <c r="C7380" s="180">
        <v>11411080.110000009</v>
      </c>
      <c r="D7380" s="180">
        <v>243424.92000000004</v>
      </c>
      <c r="E7380" s="180">
        <v>2531769.54</v>
      </c>
      <c r="F7380" s="180">
        <v>0</v>
      </c>
      <c r="G7380" s="180">
        <v>0</v>
      </c>
      <c r="H7380" s="180">
        <v>0</v>
      </c>
    </row>
    <row r="7381" spans="1:8" x14ac:dyDescent="0.2">
      <c r="A7381" s="180" t="s">
        <v>166</v>
      </c>
      <c r="B7381" s="180" t="s">
        <v>368</v>
      </c>
      <c r="C7381" s="180">
        <v>44498000.110000007</v>
      </c>
      <c r="D7381" s="180">
        <v>818424.92</v>
      </c>
      <c r="E7381" s="180">
        <v>2893769.54</v>
      </c>
      <c r="F7381" s="180">
        <v>0</v>
      </c>
      <c r="G7381" s="180">
        <v>0</v>
      </c>
      <c r="H7381" s="180">
        <v>0</v>
      </c>
    </row>
    <row r="7382" spans="1:8" x14ac:dyDescent="0.2">
      <c r="A7382" s="180" t="s">
        <v>167</v>
      </c>
      <c r="B7382" s="180" t="s">
        <v>333</v>
      </c>
      <c r="C7382" s="180">
        <v>3807742</v>
      </c>
      <c r="D7382" s="180"/>
      <c r="E7382" s="180">
        <v>474787</v>
      </c>
      <c r="F7382" s="180">
        <v>0</v>
      </c>
      <c r="G7382" s="180">
        <v>0</v>
      </c>
      <c r="H7382" s="180">
        <v>0</v>
      </c>
    </row>
    <row r="7383" spans="1:8" x14ac:dyDescent="0.2">
      <c r="A7383" s="180" t="s">
        <v>167</v>
      </c>
      <c r="B7383" s="180" t="s">
        <v>334</v>
      </c>
      <c r="C7383" s="180">
        <v>41813</v>
      </c>
      <c r="D7383" s="180"/>
      <c r="E7383" s="180">
        <v>5213</v>
      </c>
      <c r="F7383" s="180">
        <v>0</v>
      </c>
      <c r="G7383" s="180">
        <v>0</v>
      </c>
      <c r="H7383" s="180">
        <v>0</v>
      </c>
    </row>
    <row r="7384" spans="1:8" x14ac:dyDescent="0.2">
      <c r="A7384" s="180" t="s">
        <v>167</v>
      </c>
      <c r="B7384" s="180" t="s">
        <v>335</v>
      </c>
      <c r="C7384" s="180">
        <v>325548</v>
      </c>
      <c r="D7384" s="180"/>
      <c r="E7384" s="180"/>
      <c r="F7384" s="180"/>
      <c r="G7384" s="180"/>
      <c r="H7384" s="180"/>
    </row>
    <row r="7385" spans="1:8" x14ac:dyDescent="0.2">
      <c r="A7385" s="180" t="s">
        <v>167</v>
      </c>
      <c r="B7385" s="180" t="s">
        <v>336</v>
      </c>
      <c r="C7385" s="180">
        <v>325000</v>
      </c>
      <c r="D7385" s="180"/>
      <c r="E7385" s="180"/>
      <c r="F7385" s="180"/>
      <c r="G7385" s="180"/>
      <c r="H7385" s="180"/>
    </row>
    <row r="7386" spans="1:8" x14ac:dyDescent="0.2">
      <c r="A7386" s="180" t="s">
        <v>167</v>
      </c>
      <c r="B7386" s="180" t="s">
        <v>337</v>
      </c>
      <c r="C7386" s="180">
        <v>17250</v>
      </c>
      <c r="D7386" s="180">
        <v>775</v>
      </c>
      <c r="E7386" s="180">
        <v>35</v>
      </c>
      <c r="F7386" s="180"/>
      <c r="G7386" s="180"/>
      <c r="H7386" s="180"/>
    </row>
    <row r="7387" spans="1:8" x14ac:dyDescent="0.2">
      <c r="A7387" s="180" t="s">
        <v>167</v>
      </c>
      <c r="B7387" s="180" t="s">
        <v>338</v>
      </c>
      <c r="C7387" s="180"/>
      <c r="D7387" s="180"/>
      <c r="E7387" s="180"/>
      <c r="F7387" s="180"/>
      <c r="G7387" s="180"/>
      <c r="H7387" s="180"/>
    </row>
    <row r="7388" spans="1:8" x14ac:dyDescent="0.2">
      <c r="A7388" s="180" t="s">
        <v>167</v>
      </c>
      <c r="B7388" s="180" t="s">
        <v>339</v>
      </c>
      <c r="C7388" s="180">
        <v>5000</v>
      </c>
      <c r="D7388" s="180">
        <v>215000</v>
      </c>
      <c r="E7388" s="180"/>
      <c r="F7388" s="180"/>
      <c r="G7388" s="180"/>
      <c r="H7388" s="180"/>
    </row>
    <row r="7389" spans="1:8" x14ac:dyDescent="0.2">
      <c r="A7389" s="180" t="s">
        <v>167</v>
      </c>
      <c r="B7389" s="180" t="s">
        <v>340</v>
      </c>
      <c r="C7389" s="180">
        <v>80000</v>
      </c>
      <c r="D7389" s="180">
        <v>6000</v>
      </c>
      <c r="E7389" s="180">
        <v>100</v>
      </c>
      <c r="F7389" s="180"/>
      <c r="G7389" s="180"/>
      <c r="H7389" s="180"/>
    </row>
    <row r="7390" spans="1:8" x14ac:dyDescent="0.2">
      <c r="A7390" s="180" t="s">
        <v>167</v>
      </c>
      <c r="B7390" s="180" t="s">
        <v>341</v>
      </c>
      <c r="C7390" s="180"/>
      <c r="D7390" s="180"/>
      <c r="E7390" s="180"/>
      <c r="F7390" s="180"/>
      <c r="G7390" s="180"/>
      <c r="H7390" s="180"/>
    </row>
    <row r="7391" spans="1:8" x14ac:dyDescent="0.2">
      <c r="A7391" s="180" t="s">
        <v>167</v>
      </c>
      <c r="B7391" s="180" t="s">
        <v>342</v>
      </c>
      <c r="C7391" s="180">
        <v>4750800</v>
      </c>
      <c r="D7391" s="180"/>
      <c r="E7391" s="180"/>
      <c r="F7391" s="180"/>
      <c r="G7391" s="180"/>
      <c r="H7391" s="180"/>
    </row>
    <row r="7392" spans="1:8" x14ac:dyDescent="0.2">
      <c r="A7392" s="180" t="s">
        <v>167</v>
      </c>
      <c r="B7392" s="180" t="s">
        <v>343</v>
      </c>
      <c r="C7392" s="180">
        <v>17160</v>
      </c>
      <c r="D7392" s="180"/>
      <c r="E7392" s="180"/>
      <c r="F7392" s="180"/>
      <c r="G7392" s="180"/>
      <c r="H7392" s="180"/>
    </row>
    <row r="7393" spans="1:8" x14ac:dyDescent="0.2">
      <c r="A7393" s="180" t="s">
        <v>167</v>
      </c>
      <c r="B7393" s="180" t="s">
        <v>344</v>
      </c>
      <c r="C7393" s="180">
        <v>25000</v>
      </c>
      <c r="D7393" s="180"/>
      <c r="E7393" s="180"/>
      <c r="F7393" s="180"/>
      <c r="G7393" s="180"/>
      <c r="H7393" s="180"/>
    </row>
    <row r="7394" spans="1:8" x14ac:dyDescent="0.2">
      <c r="A7394" s="180" t="s">
        <v>167</v>
      </c>
      <c r="B7394" s="180" t="s">
        <v>475</v>
      </c>
      <c r="C7394" s="180">
        <v>28349</v>
      </c>
      <c r="D7394" s="180"/>
      <c r="E7394" s="180">
        <v>3535</v>
      </c>
      <c r="F7394" s="180">
        <v>0</v>
      </c>
      <c r="G7394" s="180">
        <v>0</v>
      </c>
      <c r="H7394" s="180">
        <v>0</v>
      </c>
    </row>
    <row r="7395" spans="1:8" x14ac:dyDescent="0.2">
      <c r="A7395" s="180" t="s">
        <v>167</v>
      </c>
      <c r="B7395" s="180" t="s">
        <v>332</v>
      </c>
      <c r="C7395" s="180">
        <v>125000</v>
      </c>
      <c r="D7395" s="180"/>
      <c r="E7395" s="180"/>
      <c r="F7395" s="180"/>
      <c r="G7395" s="180"/>
      <c r="H7395" s="180"/>
    </row>
    <row r="7396" spans="1:8" x14ac:dyDescent="0.2">
      <c r="A7396" s="180" t="s">
        <v>167</v>
      </c>
      <c r="B7396" s="180" t="s">
        <v>407</v>
      </c>
      <c r="C7396" s="180">
        <v>155000</v>
      </c>
      <c r="D7396" s="180"/>
      <c r="E7396" s="180"/>
      <c r="F7396" s="180"/>
      <c r="G7396" s="180"/>
      <c r="H7396" s="180"/>
    </row>
    <row r="7397" spans="1:8" x14ac:dyDescent="0.2">
      <c r="A7397" s="180" t="s">
        <v>167</v>
      </c>
      <c r="B7397" s="180" t="s">
        <v>345</v>
      </c>
      <c r="C7397" s="180">
        <v>9703662</v>
      </c>
      <c r="D7397" s="180">
        <v>221775</v>
      </c>
      <c r="E7397" s="180">
        <v>483670</v>
      </c>
      <c r="F7397" s="180">
        <v>0</v>
      </c>
      <c r="G7397" s="180">
        <v>0</v>
      </c>
      <c r="H7397" s="180">
        <v>0</v>
      </c>
    </row>
    <row r="7398" spans="1:8" x14ac:dyDescent="0.2">
      <c r="A7398" s="180" t="s">
        <v>167</v>
      </c>
      <c r="B7398" s="180" t="s">
        <v>346</v>
      </c>
      <c r="C7398" s="180"/>
      <c r="D7398" s="180"/>
      <c r="E7398" s="180"/>
      <c r="F7398" s="180"/>
      <c r="G7398" s="180"/>
      <c r="H7398" s="180"/>
    </row>
    <row r="7399" spans="1:8" x14ac:dyDescent="0.2">
      <c r="A7399" s="180" t="s">
        <v>167</v>
      </c>
      <c r="B7399" s="180" t="s">
        <v>446</v>
      </c>
      <c r="C7399" s="180"/>
      <c r="D7399" s="180"/>
      <c r="E7399" s="180"/>
      <c r="F7399" s="180"/>
      <c r="G7399" s="180"/>
      <c r="H7399" s="180"/>
    </row>
    <row r="7400" spans="1:8" x14ac:dyDescent="0.2">
      <c r="A7400" s="180" t="s">
        <v>167</v>
      </c>
      <c r="B7400" s="180" t="s">
        <v>347</v>
      </c>
      <c r="C7400" s="180"/>
      <c r="D7400" s="180"/>
      <c r="E7400" s="180"/>
      <c r="F7400" s="180"/>
      <c r="G7400" s="180"/>
      <c r="H7400" s="180"/>
    </row>
    <row r="7401" spans="1:8" x14ac:dyDescent="0.2">
      <c r="A7401" s="180" t="s">
        <v>167</v>
      </c>
      <c r="B7401" s="180" t="s">
        <v>348</v>
      </c>
      <c r="C7401" s="180">
        <v>9703662</v>
      </c>
      <c r="D7401" s="180">
        <v>221775</v>
      </c>
      <c r="E7401" s="180">
        <v>483670</v>
      </c>
      <c r="F7401" s="180">
        <v>0</v>
      </c>
      <c r="G7401" s="180">
        <v>0</v>
      </c>
      <c r="H7401" s="180">
        <v>0</v>
      </c>
    </row>
    <row r="7402" spans="1:8" x14ac:dyDescent="0.2">
      <c r="A7402" s="180" t="s">
        <v>167</v>
      </c>
      <c r="B7402" s="180" t="s">
        <v>349</v>
      </c>
      <c r="C7402" s="180">
        <v>2054807.5599999989</v>
      </c>
      <c r="D7402" s="180">
        <v>81927.400000000009</v>
      </c>
      <c r="E7402" s="180">
        <v>655152.77</v>
      </c>
      <c r="F7402" s="180">
        <v>0</v>
      </c>
      <c r="G7402" s="180">
        <v>0</v>
      </c>
      <c r="H7402" s="180">
        <v>0</v>
      </c>
    </row>
    <row r="7403" spans="1:8" x14ac:dyDescent="0.2">
      <c r="A7403" s="180" t="s">
        <v>167</v>
      </c>
      <c r="B7403" s="180" t="s">
        <v>350</v>
      </c>
      <c r="C7403" s="180">
        <v>11758469.560000001</v>
      </c>
      <c r="D7403" s="180">
        <v>303702.40000000002</v>
      </c>
      <c r="E7403" s="180">
        <v>1138822.77</v>
      </c>
      <c r="F7403" s="180">
        <v>0</v>
      </c>
      <c r="G7403" s="180">
        <v>0</v>
      </c>
      <c r="H7403" s="180">
        <v>0</v>
      </c>
    </row>
    <row r="7404" spans="1:8" x14ac:dyDescent="0.2">
      <c r="A7404" s="180" t="s">
        <v>167</v>
      </c>
      <c r="B7404" s="180" t="s">
        <v>376</v>
      </c>
      <c r="C7404" s="180"/>
      <c r="D7404" s="180"/>
      <c r="E7404" s="180"/>
      <c r="F7404" s="180"/>
      <c r="G7404" s="180"/>
      <c r="H7404" s="180"/>
    </row>
    <row r="7405" spans="1:8" x14ac:dyDescent="0.2">
      <c r="A7405" s="180" t="s">
        <v>167</v>
      </c>
      <c r="B7405" s="180" t="s">
        <v>377</v>
      </c>
      <c r="C7405" s="180">
        <v>6620000</v>
      </c>
      <c r="D7405" s="180">
        <v>225000</v>
      </c>
      <c r="E7405" s="180">
        <v>100000</v>
      </c>
      <c r="F7405" s="180"/>
      <c r="G7405" s="180"/>
      <c r="H7405" s="180"/>
    </row>
    <row r="7406" spans="1:8" x14ac:dyDescent="0.2">
      <c r="A7406" s="180" t="s">
        <v>167</v>
      </c>
      <c r="B7406" s="180" t="s">
        <v>352</v>
      </c>
      <c r="C7406" s="180">
        <v>130000</v>
      </c>
      <c r="D7406" s="180"/>
      <c r="E7406" s="180"/>
      <c r="F7406" s="180"/>
      <c r="G7406" s="180"/>
      <c r="H7406" s="180"/>
    </row>
    <row r="7407" spans="1:8" x14ac:dyDescent="0.2">
      <c r="A7407" s="180" t="s">
        <v>167</v>
      </c>
      <c r="B7407" s="180" t="s">
        <v>353</v>
      </c>
      <c r="C7407" s="180">
        <v>130000</v>
      </c>
      <c r="D7407" s="180"/>
      <c r="E7407" s="180"/>
      <c r="F7407" s="180"/>
      <c r="G7407" s="180"/>
      <c r="H7407" s="180"/>
    </row>
    <row r="7408" spans="1:8" x14ac:dyDescent="0.2">
      <c r="A7408" s="180" t="s">
        <v>167</v>
      </c>
      <c r="B7408" s="180" t="s">
        <v>354</v>
      </c>
      <c r="C7408" s="180">
        <v>260000</v>
      </c>
      <c r="D7408" s="180"/>
      <c r="E7408" s="180">
        <v>1750</v>
      </c>
      <c r="F7408" s="180"/>
      <c r="G7408" s="180"/>
      <c r="H7408" s="180"/>
    </row>
    <row r="7409" spans="1:8" x14ac:dyDescent="0.2">
      <c r="A7409" s="180" t="s">
        <v>167</v>
      </c>
      <c r="B7409" s="180" t="s">
        <v>408</v>
      </c>
      <c r="C7409" s="180">
        <v>430000</v>
      </c>
      <c r="D7409" s="180"/>
      <c r="E7409" s="180"/>
      <c r="F7409" s="180"/>
      <c r="G7409" s="180"/>
      <c r="H7409" s="180"/>
    </row>
    <row r="7410" spans="1:8" x14ac:dyDescent="0.2">
      <c r="A7410" s="180" t="s">
        <v>167</v>
      </c>
      <c r="B7410" s="180" t="s">
        <v>423</v>
      </c>
      <c r="C7410" s="180">
        <v>510000</v>
      </c>
      <c r="D7410" s="180"/>
      <c r="E7410" s="180"/>
      <c r="F7410" s="180"/>
      <c r="G7410" s="180"/>
      <c r="H7410" s="180"/>
    </row>
    <row r="7411" spans="1:8" x14ac:dyDescent="0.2">
      <c r="A7411" s="180" t="s">
        <v>167</v>
      </c>
      <c r="B7411" s="180" t="s">
        <v>355</v>
      </c>
      <c r="C7411" s="180">
        <v>710000</v>
      </c>
      <c r="D7411" s="180"/>
      <c r="E7411" s="180">
        <v>235000</v>
      </c>
      <c r="F7411" s="180"/>
      <c r="G7411" s="180"/>
      <c r="H7411" s="180"/>
    </row>
    <row r="7412" spans="1:8" x14ac:dyDescent="0.2">
      <c r="A7412" s="180" t="s">
        <v>167</v>
      </c>
      <c r="B7412" s="180" t="s">
        <v>356</v>
      </c>
      <c r="C7412" s="180">
        <v>425000</v>
      </c>
      <c r="D7412" s="180"/>
      <c r="E7412" s="180"/>
      <c r="F7412" s="180"/>
      <c r="G7412" s="180"/>
      <c r="H7412" s="180"/>
    </row>
    <row r="7413" spans="1:8" x14ac:dyDescent="0.2">
      <c r="A7413" s="180" t="s">
        <v>167</v>
      </c>
      <c r="B7413" s="180" t="s">
        <v>409</v>
      </c>
      <c r="C7413" s="180"/>
      <c r="D7413" s="180"/>
      <c r="E7413" s="180"/>
      <c r="F7413" s="180"/>
      <c r="G7413" s="180"/>
      <c r="H7413" s="180"/>
    </row>
    <row r="7414" spans="1:8" x14ac:dyDescent="0.2">
      <c r="A7414" s="180" t="s">
        <v>167</v>
      </c>
      <c r="B7414" s="180" t="s">
        <v>378</v>
      </c>
      <c r="C7414" s="180"/>
      <c r="D7414" s="180"/>
      <c r="E7414" s="180"/>
      <c r="F7414" s="180"/>
      <c r="G7414" s="180"/>
      <c r="H7414" s="180"/>
    </row>
    <row r="7415" spans="1:8" x14ac:dyDescent="0.2">
      <c r="A7415" s="180" t="s">
        <v>167</v>
      </c>
      <c r="B7415" s="180" t="s">
        <v>360</v>
      </c>
      <c r="C7415" s="180"/>
      <c r="D7415" s="180"/>
      <c r="E7415" s="180"/>
      <c r="F7415" s="180"/>
      <c r="G7415" s="180"/>
      <c r="H7415" s="180"/>
    </row>
    <row r="7416" spans="1:8" x14ac:dyDescent="0.2">
      <c r="A7416" s="180" t="s">
        <v>167</v>
      </c>
      <c r="B7416" s="180" t="s">
        <v>379</v>
      </c>
      <c r="C7416" s="180"/>
      <c r="D7416" s="180"/>
      <c r="E7416" s="180"/>
      <c r="F7416" s="180"/>
      <c r="G7416" s="180"/>
      <c r="H7416" s="180"/>
    </row>
    <row r="7417" spans="1:8" x14ac:dyDescent="0.2">
      <c r="A7417" s="180" t="s">
        <v>167</v>
      </c>
      <c r="B7417" s="180" t="s">
        <v>362</v>
      </c>
      <c r="C7417" s="180">
        <v>386330</v>
      </c>
      <c r="D7417" s="180"/>
      <c r="E7417" s="180"/>
      <c r="F7417" s="180"/>
      <c r="G7417" s="180"/>
      <c r="H7417" s="180"/>
    </row>
    <row r="7418" spans="1:8" x14ac:dyDescent="0.2">
      <c r="A7418" s="180" t="s">
        <v>167</v>
      </c>
      <c r="B7418" s="180" t="s">
        <v>365</v>
      </c>
      <c r="C7418" s="180">
        <v>9601330</v>
      </c>
      <c r="D7418" s="180">
        <v>225000</v>
      </c>
      <c r="E7418" s="180">
        <v>336750</v>
      </c>
      <c r="F7418" s="180">
        <v>0</v>
      </c>
      <c r="G7418" s="180">
        <v>0</v>
      </c>
      <c r="H7418" s="180">
        <v>0</v>
      </c>
    </row>
    <row r="7419" spans="1:8" x14ac:dyDescent="0.2">
      <c r="A7419" s="180" t="s">
        <v>167</v>
      </c>
      <c r="B7419" s="180" t="s">
        <v>447</v>
      </c>
      <c r="C7419" s="180"/>
      <c r="D7419" s="180"/>
      <c r="E7419" s="180"/>
      <c r="F7419" s="180"/>
      <c r="G7419" s="180"/>
      <c r="H7419" s="180"/>
    </row>
    <row r="7420" spans="1:8" x14ac:dyDescent="0.2">
      <c r="A7420" s="180" t="s">
        <v>167</v>
      </c>
      <c r="B7420" s="180" t="s">
        <v>366</v>
      </c>
      <c r="C7420" s="180">
        <v>9601330</v>
      </c>
      <c r="D7420" s="180">
        <v>225000</v>
      </c>
      <c r="E7420" s="180">
        <v>336750</v>
      </c>
      <c r="F7420" s="180">
        <v>0</v>
      </c>
      <c r="G7420" s="180">
        <v>0</v>
      </c>
      <c r="H7420" s="180">
        <v>0</v>
      </c>
    </row>
    <row r="7421" spans="1:8" x14ac:dyDescent="0.2">
      <c r="A7421" s="180" t="s">
        <v>167</v>
      </c>
      <c r="B7421" s="180" t="s">
        <v>367</v>
      </c>
      <c r="C7421" s="180">
        <v>2157139.5599999987</v>
      </c>
      <c r="D7421" s="180">
        <v>78702.400000000009</v>
      </c>
      <c r="E7421" s="180">
        <v>802072.77</v>
      </c>
      <c r="F7421" s="180">
        <v>0</v>
      </c>
      <c r="G7421" s="180">
        <v>0</v>
      </c>
      <c r="H7421" s="180">
        <v>0</v>
      </c>
    </row>
    <row r="7422" spans="1:8" x14ac:dyDescent="0.2">
      <c r="A7422" s="180" t="s">
        <v>167</v>
      </c>
      <c r="B7422" s="180" t="s">
        <v>368</v>
      </c>
      <c r="C7422" s="180">
        <v>11758469.560000001</v>
      </c>
      <c r="D7422" s="180">
        <v>303702.40000000002</v>
      </c>
      <c r="E7422" s="180">
        <v>1138822.77</v>
      </c>
      <c r="F7422" s="180">
        <v>0</v>
      </c>
      <c r="G7422" s="180">
        <v>0</v>
      </c>
      <c r="H7422" s="180">
        <v>0</v>
      </c>
    </row>
    <row r="7423" spans="1:8" x14ac:dyDescent="0.2">
      <c r="A7423" s="180" t="s">
        <v>168</v>
      </c>
      <c r="B7423" s="180" t="s">
        <v>333</v>
      </c>
      <c r="C7423" s="180">
        <v>29154669</v>
      </c>
      <c r="D7423" s="180"/>
      <c r="E7423" s="180">
        <v>791229</v>
      </c>
      <c r="F7423" s="180">
        <v>293410</v>
      </c>
      <c r="G7423" s="180">
        <v>0</v>
      </c>
      <c r="H7423" s="180">
        <v>0</v>
      </c>
    </row>
    <row r="7424" spans="1:8" x14ac:dyDescent="0.2">
      <c r="A7424" s="180" t="s">
        <v>168</v>
      </c>
      <c r="B7424" s="180" t="s">
        <v>334</v>
      </c>
      <c r="C7424" s="180">
        <v>138029</v>
      </c>
      <c r="D7424" s="180"/>
      <c r="E7424" s="180">
        <v>3771</v>
      </c>
      <c r="F7424" s="180">
        <v>1396</v>
      </c>
      <c r="G7424" s="180">
        <v>0</v>
      </c>
      <c r="H7424" s="180">
        <v>0</v>
      </c>
    </row>
    <row r="7425" spans="1:8" x14ac:dyDescent="0.2">
      <c r="A7425" s="180" t="s">
        <v>168</v>
      </c>
      <c r="B7425" s="180" t="s">
        <v>335</v>
      </c>
      <c r="C7425" s="180">
        <v>0</v>
      </c>
      <c r="D7425" s="180"/>
      <c r="E7425" s="180"/>
      <c r="F7425" s="180"/>
      <c r="G7425" s="180"/>
      <c r="H7425" s="180"/>
    </row>
    <row r="7426" spans="1:8" x14ac:dyDescent="0.2">
      <c r="A7426" s="180" t="s">
        <v>168</v>
      </c>
      <c r="B7426" s="180" t="s">
        <v>336</v>
      </c>
      <c r="C7426" s="180">
        <v>5800000</v>
      </c>
      <c r="D7426" s="180">
        <v>0</v>
      </c>
      <c r="E7426" s="180"/>
      <c r="F7426" s="180"/>
      <c r="G7426" s="180"/>
      <c r="H7426" s="180"/>
    </row>
    <row r="7427" spans="1:8" x14ac:dyDescent="0.2">
      <c r="A7427" s="180" t="s">
        <v>168</v>
      </c>
      <c r="B7427" s="180" t="s">
        <v>337</v>
      </c>
      <c r="C7427" s="180">
        <v>125000</v>
      </c>
      <c r="D7427" s="180">
        <v>15000</v>
      </c>
      <c r="E7427" s="180">
        <v>10000</v>
      </c>
      <c r="F7427" s="180">
        <v>5000</v>
      </c>
      <c r="G7427" s="180">
        <v>0</v>
      </c>
      <c r="H7427" s="180">
        <v>0</v>
      </c>
    </row>
    <row r="7428" spans="1:8" x14ac:dyDescent="0.2">
      <c r="A7428" s="180" t="s">
        <v>168</v>
      </c>
      <c r="B7428" s="180" t="s">
        <v>338</v>
      </c>
      <c r="C7428" s="180"/>
      <c r="D7428" s="180"/>
      <c r="E7428" s="180"/>
      <c r="F7428" s="180"/>
      <c r="G7428" s="180"/>
      <c r="H7428" s="180"/>
    </row>
    <row r="7429" spans="1:8" x14ac:dyDescent="0.2">
      <c r="A7429" s="180" t="s">
        <v>168</v>
      </c>
      <c r="B7429" s="180" t="s">
        <v>339</v>
      </c>
      <c r="C7429" s="180">
        <v>150000</v>
      </c>
      <c r="D7429" s="180">
        <v>1000000</v>
      </c>
      <c r="E7429" s="180"/>
      <c r="F7429" s="180"/>
      <c r="G7429" s="180"/>
      <c r="H7429" s="180"/>
    </row>
    <row r="7430" spans="1:8" x14ac:dyDescent="0.2">
      <c r="A7430" s="180" t="s">
        <v>168</v>
      </c>
      <c r="B7430" s="180" t="s">
        <v>340</v>
      </c>
      <c r="C7430" s="180">
        <v>1200000</v>
      </c>
      <c r="D7430" s="180">
        <v>600000</v>
      </c>
      <c r="E7430" s="180">
        <v>50000</v>
      </c>
      <c r="F7430" s="180">
        <v>1000</v>
      </c>
      <c r="G7430" s="180">
        <v>0</v>
      </c>
      <c r="H7430" s="180">
        <v>0</v>
      </c>
    </row>
    <row r="7431" spans="1:8" x14ac:dyDescent="0.2">
      <c r="A7431" s="180" t="s">
        <v>168</v>
      </c>
      <c r="B7431" s="180" t="s">
        <v>341</v>
      </c>
      <c r="C7431" s="180">
        <v>0</v>
      </c>
      <c r="D7431" s="180">
        <v>0</v>
      </c>
      <c r="E7431" s="180">
        <v>0</v>
      </c>
      <c r="F7431" s="180">
        <v>0</v>
      </c>
      <c r="G7431" s="180">
        <v>0</v>
      </c>
      <c r="H7431" s="180">
        <v>0</v>
      </c>
    </row>
    <row r="7432" spans="1:8" x14ac:dyDescent="0.2">
      <c r="A7432" s="180" t="s">
        <v>168</v>
      </c>
      <c r="B7432" s="180" t="s">
        <v>342</v>
      </c>
      <c r="C7432" s="180">
        <v>49951014</v>
      </c>
      <c r="D7432" s="180"/>
      <c r="E7432" s="180"/>
      <c r="F7432" s="180"/>
      <c r="G7432" s="180"/>
      <c r="H7432" s="180"/>
    </row>
    <row r="7433" spans="1:8" x14ac:dyDescent="0.2">
      <c r="A7433" s="180" t="s">
        <v>168</v>
      </c>
      <c r="B7433" s="180" t="s">
        <v>343</v>
      </c>
      <c r="C7433" s="180">
        <v>261408</v>
      </c>
      <c r="D7433" s="180"/>
      <c r="E7433" s="180"/>
      <c r="F7433" s="180"/>
      <c r="G7433" s="180"/>
      <c r="H7433" s="180"/>
    </row>
    <row r="7434" spans="1:8" x14ac:dyDescent="0.2">
      <c r="A7434" s="180" t="s">
        <v>168</v>
      </c>
      <c r="B7434" s="180" t="s">
        <v>344</v>
      </c>
      <c r="C7434" s="180">
        <v>325000</v>
      </c>
      <c r="D7434" s="180"/>
      <c r="E7434" s="180">
        <v>250</v>
      </c>
      <c r="F7434" s="180">
        <v>75</v>
      </c>
      <c r="G7434" s="180">
        <v>0</v>
      </c>
      <c r="H7434" s="180">
        <v>0</v>
      </c>
    </row>
    <row r="7435" spans="1:8" x14ac:dyDescent="0.2">
      <c r="A7435" s="180" t="s">
        <v>168</v>
      </c>
      <c r="B7435" s="180" t="s">
        <v>475</v>
      </c>
      <c r="C7435" s="180">
        <v>857552</v>
      </c>
      <c r="D7435" s="180"/>
      <c r="E7435" s="180">
        <v>23394</v>
      </c>
      <c r="F7435" s="180">
        <v>8675</v>
      </c>
      <c r="G7435" s="180">
        <v>0</v>
      </c>
      <c r="H7435" s="180">
        <v>0</v>
      </c>
    </row>
    <row r="7436" spans="1:8" x14ac:dyDescent="0.2">
      <c r="A7436" s="180" t="s">
        <v>168</v>
      </c>
      <c r="B7436" s="180" t="s">
        <v>332</v>
      </c>
      <c r="C7436" s="180">
        <v>600000</v>
      </c>
      <c r="D7436" s="180"/>
      <c r="E7436" s="180"/>
      <c r="F7436" s="180"/>
      <c r="G7436" s="180"/>
      <c r="H7436" s="180"/>
    </row>
    <row r="7437" spans="1:8" x14ac:dyDescent="0.2">
      <c r="A7437" s="180" t="s">
        <v>168</v>
      </c>
      <c r="B7437" s="180" t="s">
        <v>407</v>
      </c>
      <c r="C7437" s="180">
        <v>2265000</v>
      </c>
      <c r="D7437" s="180"/>
      <c r="E7437" s="180">
        <v>0</v>
      </c>
      <c r="F7437" s="180">
        <v>0</v>
      </c>
      <c r="G7437" s="180">
        <v>0</v>
      </c>
      <c r="H7437" s="180">
        <v>0</v>
      </c>
    </row>
    <row r="7438" spans="1:8" x14ac:dyDescent="0.2">
      <c r="A7438" s="180" t="s">
        <v>168</v>
      </c>
      <c r="B7438" s="180" t="s">
        <v>345</v>
      </c>
      <c r="C7438" s="180">
        <v>90827672</v>
      </c>
      <c r="D7438" s="180">
        <v>1615000</v>
      </c>
      <c r="E7438" s="180">
        <v>878644</v>
      </c>
      <c r="F7438" s="180">
        <v>309556</v>
      </c>
      <c r="G7438" s="180">
        <v>0</v>
      </c>
      <c r="H7438" s="180">
        <v>0</v>
      </c>
    </row>
    <row r="7439" spans="1:8" x14ac:dyDescent="0.2">
      <c r="A7439" s="180" t="s">
        <v>168</v>
      </c>
      <c r="B7439" s="180" t="s">
        <v>346</v>
      </c>
      <c r="C7439" s="180">
        <v>0</v>
      </c>
      <c r="D7439" s="180"/>
      <c r="E7439" s="180"/>
      <c r="F7439" s="180"/>
      <c r="G7439" s="180"/>
      <c r="H7439" s="180"/>
    </row>
    <row r="7440" spans="1:8" x14ac:dyDescent="0.2">
      <c r="A7440" s="180" t="s">
        <v>168</v>
      </c>
      <c r="B7440" s="180" t="s">
        <v>446</v>
      </c>
      <c r="C7440" s="180">
        <v>0</v>
      </c>
      <c r="D7440" s="180">
        <v>25000</v>
      </c>
      <c r="E7440" s="180">
        <v>0</v>
      </c>
      <c r="F7440" s="180">
        <v>0</v>
      </c>
      <c r="G7440" s="180">
        <v>0</v>
      </c>
      <c r="H7440" s="180">
        <v>0</v>
      </c>
    </row>
    <row r="7441" spans="1:8" x14ac:dyDescent="0.2">
      <c r="A7441" s="180" t="s">
        <v>168</v>
      </c>
      <c r="B7441" s="180" t="s">
        <v>347</v>
      </c>
      <c r="C7441" s="180">
        <v>40000</v>
      </c>
      <c r="D7441" s="180">
        <v>0</v>
      </c>
      <c r="E7441" s="180"/>
      <c r="F7441" s="180">
        <v>0</v>
      </c>
      <c r="G7441" s="180">
        <v>0</v>
      </c>
      <c r="H7441" s="180">
        <v>0</v>
      </c>
    </row>
    <row r="7442" spans="1:8" x14ac:dyDescent="0.2">
      <c r="A7442" s="180" t="s">
        <v>168</v>
      </c>
      <c r="B7442" s="180" t="s">
        <v>348</v>
      </c>
      <c r="C7442" s="180">
        <v>90867672</v>
      </c>
      <c r="D7442" s="180">
        <v>1640000</v>
      </c>
      <c r="E7442" s="180">
        <v>878644</v>
      </c>
      <c r="F7442" s="180">
        <v>309556</v>
      </c>
      <c r="G7442" s="180">
        <v>0</v>
      </c>
      <c r="H7442" s="180">
        <v>0</v>
      </c>
    </row>
    <row r="7443" spans="1:8" x14ac:dyDescent="0.2">
      <c r="A7443" s="180" t="s">
        <v>168</v>
      </c>
      <c r="B7443" s="180" t="s">
        <v>349</v>
      </c>
      <c r="C7443" s="180">
        <v>9133455.0700000077</v>
      </c>
      <c r="D7443" s="180">
        <v>799802.64999999979</v>
      </c>
      <c r="E7443" s="180">
        <v>2240365.63</v>
      </c>
      <c r="F7443" s="180">
        <v>646462</v>
      </c>
      <c r="G7443" s="180">
        <v>0</v>
      </c>
      <c r="H7443" s="180">
        <v>0</v>
      </c>
    </row>
    <row r="7444" spans="1:8" x14ac:dyDescent="0.2">
      <c r="A7444" s="180" t="s">
        <v>168</v>
      </c>
      <c r="B7444" s="180" t="s">
        <v>350</v>
      </c>
      <c r="C7444" s="180">
        <v>100001127.06999999</v>
      </c>
      <c r="D7444" s="180">
        <v>2439802.65</v>
      </c>
      <c r="E7444" s="180">
        <v>3119009.63</v>
      </c>
      <c r="F7444" s="180">
        <v>956018</v>
      </c>
      <c r="G7444" s="180">
        <v>0</v>
      </c>
      <c r="H7444" s="180">
        <v>0</v>
      </c>
    </row>
    <row r="7445" spans="1:8" x14ac:dyDescent="0.2">
      <c r="A7445" s="180" t="s">
        <v>168</v>
      </c>
      <c r="B7445" s="180" t="s">
        <v>376</v>
      </c>
      <c r="C7445" s="180"/>
      <c r="D7445" s="180"/>
      <c r="E7445" s="180"/>
      <c r="F7445" s="180"/>
      <c r="G7445" s="180"/>
      <c r="H7445" s="180"/>
    </row>
    <row r="7446" spans="1:8" x14ac:dyDescent="0.2">
      <c r="A7446" s="180" t="s">
        <v>168</v>
      </c>
      <c r="B7446" s="180" t="s">
        <v>377</v>
      </c>
      <c r="C7446" s="180">
        <v>59750000</v>
      </c>
      <c r="D7446" s="180">
        <v>1625000</v>
      </c>
      <c r="E7446" s="180">
        <v>500000</v>
      </c>
      <c r="F7446" s="180">
        <v>0</v>
      </c>
      <c r="G7446" s="180">
        <v>0</v>
      </c>
      <c r="H7446" s="180">
        <v>0</v>
      </c>
    </row>
    <row r="7447" spans="1:8" x14ac:dyDescent="0.2">
      <c r="A7447" s="180" t="s">
        <v>168</v>
      </c>
      <c r="B7447" s="180" t="s">
        <v>352</v>
      </c>
      <c r="C7447" s="180">
        <v>4700000</v>
      </c>
      <c r="D7447" s="180">
        <v>0</v>
      </c>
      <c r="E7447" s="180">
        <v>7500</v>
      </c>
      <c r="F7447" s="180">
        <v>0</v>
      </c>
      <c r="G7447" s="180">
        <v>0</v>
      </c>
      <c r="H7447" s="180">
        <v>0</v>
      </c>
    </row>
    <row r="7448" spans="1:8" x14ac:dyDescent="0.2">
      <c r="A7448" s="180" t="s">
        <v>168</v>
      </c>
      <c r="B7448" s="180" t="s">
        <v>353</v>
      </c>
      <c r="C7448" s="180">
        <v>6400000</v>
      </c>
      <c r="D7448" s="180">
        <v>0</v>
      </c>
      <c r="E7448" s="180">
        <v>6500</v>
      </c>
      <c r="F7448" s="180">
        <v>0</v>
      </c>
      <c r="G7448" s="180">
        <v>0</v>
      </c>
      <c r="H7448" s="180">
        <v>0</v>
      </c>
    </row>
    <row r="7449" spans="1:8" x14ac:dyDescent="0.2">
      <c r="A7449" s="180" t="s">
        <v>168</v>
      </c>
      <c r="B7449" s="180" t="s">
        <v>354</v>
      </c>
      <c r="C7449" s="180">
        <v>750000</v>
      </c>
      <c r="D7449" s="180">
        <v>0</v>
      </c>
      <c r="E7449" s="180">
        <v>2000</v>
      </c>
      <c r="F7449" s="180">
        <v>0</v>
      </c>
      <c r="G7449" s="180">
        <v>0</v>
      </c>
      <c r="H7449" s="180">
        <v>0</v>
      </c>
    </row>
    <row r="7450" spans="1:8" x14ac:dyDescent="0.2">
      <c r="A7450" s="180" t="s">
        <v>168</v>
      </c>
      <c r="B7450" s="180" t="s">
        <v>408</v>
      </c>
      <c r="C7450" s="180">
        <v>4625000</v>
      </c>
      <c r="D7450" s="180">
        <v>0</v>
      </c>
      <c r="E7450" s="180">
        <v>12000</v>
      </c>
      <c r="F7450" s="180">
        <v>0</v>
      </c>
      <c r="G7450" s="180">
        <v>0</v>
      </c>
      <c r="H7450" s="180">
        <v>0</v>
      </c>
    </row>
    <row r="7451" spans="1:8" x14ac:dyDescent="0.2">
      <c r="A7451" s="180" t="s">
        <v>168</v>
      </c>
      <c r="B7451" s="180" t="s">
        <v>423</v>
      </c>
      <c r="C7451" s="180">
        <v>2100000</v>
      </c>
      <c r="D7451" s="180">
        <v>0</v>
      </c>
      <c r="E7451" s="180">
        <v>4000</v>
      </c>
      <c r="F7451" s="180">
        <v>0</v>
      </c>
      <c r="G7451" s="180">
        <v>0</v>
      </c>
      <c r="H7451" s="180">
        <v>0</v>
      </c>
    </row>
    <row r="7452" spans="1:8" x14ac:dyDescent="0.2">
      <c r="A7452" s="180" t="s">
        <v>168</v>
      </c>
      <c r="B7452" s="180" t="s">
        <v>355</v>
      </c>
      <c r="C7452" s="180">
        <v>6500000</v>
      </c>
      <c r="D7452" s="180">
        <v>0</v>
      </c>
      <c r="E7452" s="180">
        <v>475000</v>
      </c>
      <c r="F7452" s="180">
        <v>125000</v>
      </c>
      <c r="G7452" s="180">
        <v>0</v>
      </c>
      <c r="H7452" s="180">
        <v>0</v>
      </c>
    </row>
    <row r="7453" spans="1:8" x14ac:dyDescent="0.2">
      <c r="A7453" s="180" t="s">
        <v>168</v>
      </c>
      <c r="B7453" s="180" t="s">
        <v>356</v>
      </c>
      <c r="C7453" s="180">
        <v>2600000</v>
      </c>
      <c r="D7453" s="180">
        <v>0</v>
      </c>
      <c r="E7453" s="180">
        <v>150000</v>
      </c>
      <c r="F7453" s="180">
        <v>0</v>
      </c>
      <c r="G7453" s="180"/>
      <c r="H7453" s="180">
        <v>0</v>
      </c>
    </row>
    <row r="7454" spans="1:8" x14ac:dyDescent="0.2">
      <c r="A7454" s="180" t="s">
        <v>168</v>
      </c>
      <c r="B7454" s="180" t="s">
        <v>409</v>
      </c>
      <c r="C7454" s="180"/>
      <c r="D7454" s="180"/>
      <c r="E7454" s="180"/>
      <c r="F7454" s="180"/>
      <c r="G7454" s="180"/>
      <c r="H7454" s="180">
        <v>0</v>
      </c>
    </row>
    <row r="7455" spans="1:8" x14ac:dyDescent="0.2">
      <c r="A7455" s="180" t="s">
        <v>168</v>
      </c>
      <c r="B7455" s="180" t="s">
        <v>378</v>
      </c>
      <c r="C7455" s="180">
        <v>0</v>
      </c>
      <c r="D7455" s="180"/>
      <c r="E7455" s="180">
        <v>55000</v>
      </c>
      <c r="F7455" s="180">
        <v>50000</v>
      </c>
      <c r="G7455" s="180">
        <v>0</v>
      </c>
      <c r="H7455" s="180">
        <v>0</v>
      </c>
    </row>
    <row r="7456" spans="1:8" x14ac:dyDescent="0.2">
      <c r="A7456" s="180" t="s">
        <v>168</v>
      </c>
      <c r="B7456" s="180" t="s">
        <v>360</v>
      </c>
      <c r="C7456" s="180"/>
      <c r="D7456" s="180"/>
      <c r="E7456" s="180">
        <v>0</v>
      </c>
      <c r="F7456" s="180">
        <v>300000</v>
      </c>
      <c r="G7456" s="180"/>
      <c r="H7456" s="180">
        <v>0</v>
      </c>
    </row>
    <row r="7457" spans="1:8" x14ac:dyDescent="0.2">
      <c r="A7457" s="180" t="s">
        <v>168</v>
      </c>
      <c r="B7457" s="180" t="s">
        <v>379</v>
      </c>
      <c r="C7457" s="180"/>
      <c r="D7457" s="180"/>
      <c r="E7457" s="180"/>
      <c r="F7457" s="180"/>
      <c r="G7457" s="180"/>
      <c r="H7457" s="180"/>
    </row>
    <row r="7458" spans="1:8" x14ac:dyDescent="0.2">
      <c r="A7458" s="180" t="s">
        <v>168</v>
      </c>
      <c r="B7458" s="180" t="s">
        <v>362</v>
      </c>
      <c r="C7458" s="180">
        <v>3622241</v>
      </c>
      <c r="D7458" s="180"/>
      <c r="E7458" s="180"/>
      <c r="F7458" s="180"/>
      <c r="G7458" s="180"/>
      <c r="H7458" s="180"/>
    </row>
    <row r="7459" spans="1:8" x14ac:dyDescent="0.2">
      <c r="A7459" s="180" t="s">
        <v>168</v>
      </c>
      <c r="B7459" s="180" t="s">
        <v>365</v>
      </c>
      <c r="C7459" s="180">
        <v>91047241</v>
      </c>
      <c r="D7459" s="180">
        <v>1625000</v>
      </c>
      <c r="E7459" s="180">
        <v>1212000</v>
      </c>
      <c r="F7459" s="180">
        <v>475000</v>
      </c>
      <c r="G7459" s="180">
        <v>0</v>
      </c>
      <c r="H7459" s="180">
        <v>0</v>
      </c>
    </row>
    <row r="7460" spans="1:8" x14ac:dyDescent="0.2">
      <c r="A7460" s="180" t="s">
        <v>168</v>
      </c>
      <c r="B7460" s="180" t="s">
        <v>447</v>
      </c>
      <c r="C7460" s="180">
        <v>25000</v>
      </c>
      <c r="D7460" s="180">
        <v>0</v>
      </c>
      <c r="E7460" s="180">
        <v>0</v>
      </c>
      <c r="F7460" s="180">
        <v>0</v>
      </c>
      <c r="G7460" s="180">
        <v>0</v>
      </c>
      <c r="H7460" s="180">
        <v>0</v>
      </c>
    </row>
    <row r="7461" spans="1:8" x14ac:dyDescent="0.2">
      <c r="A7461" s="180" t="s">
        <v>168</v>
      </c>
      <c r="B7461" s="180" t="s">
        <v>366</v>
      </c>
      <c r="C7461" s="180">
        <v>91072241</v>
      </c>
      <c r="D7461" s="180">
        <v>1625000</v>
      </c>
      <c r="E7461" s="180">
        <v>1212000</v>
      </c>
      <c r="F7461" s="180">
        <v>475000</v>
      </c>
      <c r="G7461" s="180">
        <v>0</v>
      </c>
      <c r="H7461" s="180">
        <v>0</v>
      </c>
    </row>
    <row r="7462" spans="1:8" x14ac:dyDescent="0.2">
      <c r="A7462" s="180" t="s">
        <v>168</v>
      </c>
      <c r="B7462" s="180" t="s">
        <v>367</v>
      </c>
      <c r="C7462" s="180">
        <v>8928886.0700000077</v>
      </c>
      <c r="D7462" s="180">
        <v>814802.64999999979</v>
      </c>
      <c r="E7462" s="180">
        <v>1907009.63</v>
      </c>
      <c r="F7462" s="180">
        <v>481018</v>
      </c>
      <c r="G7462" s="180">
        <v>0</v>
      </c>
      <c r="H7462" s="180">
        <v>0</v>
      </c>
    </row>
    <row r="7463" spans="1:8" x14ac:dyDescent="0.2">
      <c r="A7463" s="180" t="s">
        <v>168</v>
      </c>
      <c r="B7463" s="180" t="s">
        <v>368</v>
      </c>
      <c r="C7463" s="180">
        <v>100001127.06999999</v>
      </c>
      <c r="D7463" s="180">
        <v>2439802.65</v>
      </c>
      <c r="E7463" s="180">
        <v>3119009.63</v>
      </c>
      <c r="F7463" s="180">
        <v>956018</v>
      </c>
      <c r="G7463" s="180">
        <v>0</v>
      </c>
      <c r="H7463" s="180">
        <v>0</v>
      </c>
    </row>
    <row r="7464" spans="1:8" x14ac:dyDescent="0.2">
      <c r="A7464" s="180" t="s">
        <v>169</v>
      </c>
      <c r="B7464" s="180" t="s">
        <v>333</v>
      </c>
      <c r="C7464" s="180">
        <v>2161770</v>
      </c>
      <c r="D7464" s="180"/>
      <c r="E7464" s="180">
        <v>246079</v>
      </c>
      <c r="F7464" s="180">
        <v>0</v>
      </c>
      <c r="G7464" s="180">
        <v>0</v>
      </c>
      <c r="H7464" s="180">
        <v>0</v>
      </c>
    </row>
    <row r="7465" spans="1:8" x14ac:dyDescent="0.2">
      <c r="A7465" s="180" t="s">
        <v>169</v>
      </c>
      <c r="B7465" s="180" t="s">
        <v>334</v>
      </c>
      <c r="C7465" s="180">
        <v>34347</v>
      </c>
      <c r="D7465" s="180"/>
      <c r="E7465" s="180">
        <v>3921</v>
      </c>
      <c r="F7465" s="180">
        <v>0</v>
      </c>
      <c r="G7465" s="180">
        <v>0</v>
      </c>
      <c r="H7465" s="180">
        <v>0</v>
      </c>
    </row>
    <row r="7466" spans="1:8" x14ac:dyDescent="0.2">
      <c r="A7466" s="180" t="s">
        <v>169</v>
      </c>
      <c r="B7466" s="180" t="s">
        <v>335</v>
      </c>
      <c r="C7466" s="180">
        <v>36897</v>
      </c>
      <c r="D7466" s="180"/>
      <c r="E7466" s="180"/>
      <c r="F7466" s="180"/>
      <c r="G7466" s="180"/>
      <c r="H7466" s="180"/>
    </row>
    <row r="7467" spans="1:8" x14ac:dyDescent="0.2">
      <c r="A7467" s="180" t="s">
        <v>169</v>
      </c>
      <c r="B7467" s="180" t="s">
        <v>336</v>
      </c>
      <c r="C7467" s="180">
        <v>895000</v>
      </c>
      <c r="D7467" s="180"/>
      <c r="E7467" s="180"/>
      <c r="F7467" s="180"/>
      <c r="G7467" s="180"/>
      <c r="H7467" s="180"/>
    </row>
    <row r="7468" spans="1:8" x14ac:dyDescent="0.2">
      <c r="A7468" s="180" t="s">
        <v>169</v>
      </c>
      <c r="B7468" s="180" t="s">
        <v>337</v>
      </c>
      <c r="C7468" s="180">
        <v>6550</v>
      </c>
      <c r="D7468" s="180"/>
      <c r="E7468" s="180">
        <v>1550</v>
      </c>
      <c r="F7468" s="180"/>
      <c r="G7468" s="180"/>
      <c r="H7468" s="180"/>
    </row>
    <row r="7469" spans="1:8" x14ac:dyDescent="0.2">
      <c r="A7469" s="180" t="s">
        <v>169</v>
      </c>
      <c r="B7469" s="180" t="s">
        <v>338</v>
      </c>
      <c r="C7469" s="180"/>
      <c r="D7469" s="180"/>
      <c r="E7469" s="180"/>
      <c r="F7469" s="180"/>
      <c r="G7469" s="180"/>
      <c r="H7469" s="180"/>
    </row>
    <row r="7470" spans="1:8" x14ac:dyDescent="0.2">
      <c r="A7470" s="180" t="s">
        <v>169</v>
      </c>
      <c r="B7470" s="180" t="s">
        <v>339</v>
      </c>
      <c r="C7470" s="180">
        <v>3950</v>
      </c>
      <c r="D7470" s="180">
        <v>220000</v>
      </c>
      <c r="E7470" s="180"/>
      <c r="F7470" s="180"/>
      <c r="G7470" s="180"/>
      <c r="H7470" s="180"/>
    </row>
    <row r="7471" spans="1:8" x14ac:dyDescent="0.2">
      <c r="A7471" s="180" t="s">
        <v>169</v>
      </c>
      <c r="B7471" s="180" t="s">
        <v>340</v>
      </c>
      <c r="C7471" s="180">
        <v>57000</v>
      </c>
      <c r="D7471" s="180">
        <v>6200</v>
      </c>
      <c r="E7471" s="180">
        <v>2850</v>
      </c>
      <c r="F7471" s="180"/>
      <c r="G7471" s="180"/>
      <c r="H7471" s="180"/>
    </row>
    <row r="7472" spans="1:8" x14ac:dyDescent="0.2">
      <c r="A7472" s="180" t="s">
        <v>169</v>
      </c>
      <c r="B7472" s="180" t="s">
        <v>341</v>
      </c>
      <c r="C7472" s="180"/>
      <c r="D7472" s="180"/>
      <c r="E7472" s="180"/>
      <c r="F7472" s="180"/>
      <c r="G7472" s="180"/>
      <c r="H7472" s="180"/>
    </row>
    <row r="7473" spans="1:8" x14ac:dyDescent="0.2">
      <c r="A7473" s="180" t="s">
        <v>169</v>
      </c>
      <c r="B7473" s="180" t="s">
        <v>342</v>
      </c>
      <c r="C7473" s="180">
        <v>4316256</v>
      </c>
      <c r="D7473" s="180"/>
      <c r="E7473" s="180"/>
      <c r="F7473" s="180"/>
      <c r="G7473" s="180"/>
      <c r="H7473" s="180"/>
    </row>
    <row r="7474" spans="1:8" x14ac:dyDescent="0.2">
      <c r="A7474" s="180" t="s">
        <v>169</v>
      </c>
      <c r="B7474" s="180" t="s">
        <v>343</v>
      </c>
      <c r="C7474" s="180">
        <v>23127</v>
      </c>
      <c r="D7474" s="180"/>
      <c r="E7474" s="180"/>
      <c r="F7474" s="180"/>
      <c r="G7474" s="180"/>
      <c r="H7474" s="180"/>
    </row>
    <row r="7475" spans="1:8" x14ac:dyDescent="0.2">
      <c r="A7475" s="180" t="s">
        <v>169</v>
      </c>
      <c r="B7475" s="180" t="s">
        <v>344</v>
      </c>
      <c r="C7475" s="180">
        <v>39000</v>
      </c>
      <c r="D7475" s="180"/>
      <c r="E7475" s="180"/>
      <c r="F7475" s="180"/>
      <c r="G7475" s="180"/>
      <c r="H7475" s="180"/>
    </row>
    <row r="7476" spans="1:8" x14ac:dyDescent="0.2">
      <c r="A7476" s="180" t="s">
        <v>169</v>
      </c>
      <c r="B7476" s="180" t="s">
        <v>475</v>
      </c>
      <c r="C7476" s="180">
        <v>22631</v>
      </c>
      <c r="D7476" s="180"/>
      <c r="E7476" s="180">
        <v>2584</v>
      </c>
      <c r="F7476" s="180">
        <v>0</v>
      </c>
      <c r="G7476" s="180">
        <v>0</v>
      </c>
      <c r="H7476" s="180">
        <v>0</v>
      </c>
    </row>
    <row r="7477" spans="1:8" x14ac:dyDescent="0.2">
      <c r="A7477" s="180" t="s">
        <v>169</v>
      </c>
      <c r="B7477" s="180" t="s">
        <v>332</v>
      </c>
      <c r="C7477" s="180">
        <v>41500</v>
      </c>
      <c r="D7477" s="180"/>
      <c r="E7477" s="180"/>
      <c r="F7477" s="180"/>
      <c r="G7477" s="180"/>
      <c r="H7477" s="180"/>
    </row>
    <row r="7478" spans="1:8" x14ac:dyDescent="0.2">
      <c r="A7478" s="180" t="s">
        <v>169</v>
      </c>
      <c r="B7478" s="180" t="s">
        <v>407</v>
      </c>
      <c r="C7478" s="180">
        <v>53000</v>
      </c>
      <c r="D7478" s="180"/>
      <c r="E7478" s="180"/>
      <c r="F7478" s="180"/>
      <c r="G7478" s="180"/>
      <c r="H7478" s="180"/>
    </row>
    <row r="7479" spans="1:8" x14ac:dyDescent="0.2">
      <c r="A7479" s="180" t="s">
        <v>169</v>
      </c>
      <c r="B7479" s="180" t="s">
        <v>345</v>
      </c>
      <c r="C7479" s="180">
        <v>7691028</v>
      </c>
      <c r="D7479" s="180">
        <v>226200</v>
      </c>
      <c r="E7479" s="180">
        <v>256984</v>
      </c>
      <c r="F7479" s="180">
        <v>0</v>
      </c>
      <c r="G7479" s="180">
        <v>0</v>
      </c>
      <c r="H7479" s="180">
        <v>0</v>
      </c>
    </row>
    <row r="7480" spans="1:8" x14ac:dyDescent="0.2">
      <c r="A7480" s="180" t="s">
        <v>169</v>
      </c>
      <c r="B7480" s="180" t="s">
        <v>346</v>
      </c>
      <c r="C7480" s="180"/>
      <c r="D7480" s="180"/>
      <c r="E7480" s="180"/>
      <c r="F7480" s="180"/>
      <c r="G7480" s="180"/>
      <c r="H7480" s="180"/>
    </row>
    <row r="7481" spans="1:8" x14ac:dyDescent="0.2">
      <c r="A7481" s="180" t="s">
        <v>169</v>
      </c>
      <c r="B7481" s="180" t="s">
        <v>446</v>
      </c>
      <c r="C7481" s="180"/>
      <c r="D7481" s="180"/>
      <c r="E7481" s="180"/>
      <c r="F7481" s="180"/>
      <c r="G7481" s="180"/>
      <c r="H7481" s="180"/>
    </row>
    <row r="7482" spans="1:8" x14ac:dyDescent="0.2">
      <c r="A7482" s="180" t="s">
        <v>169</v>
      </c>
      <c r="B7482" s="180" t="s">
        <v>347</v>
      </c>
      <c r="C7482" s="180"/>
      <c r="D7482" s="180"/>
      <c r="E7482" s="180"/>
      <c r="F7482" s="180"/>
      <c r="G7482" s="180"/>
      <c r="H7482" s="180"/>
    </row>
    <row r="7483" spans="1:8" x14ac:dyDescent="0.2">
      <c r="A7483" s="180" t="s">
        <v>169</v>
      </c>
      <c r="B7483" s="180" t="s">
        <v>348</v>
      </c>
      <c r="C7483" s="180">
        <v>7691028</v>
      </c>
      <c r="D7483" s="180">
        <v>226200</v>
      </c>
      <c r="E7483" s="180">
        <v>256984</v>
      </c>
      <c r="F7483" s="180">
        <v>0</v>
      </c>
      <c r="G7483" s="180">
        <v>0</v>
      </c>
      <c r="H7483" s="180">
        <v>0</v>
      </c>
    </row>
    <row r="7484" spans="1:8" x14ac:dyDescent="0.2">
      <c r="A7484" s="180" t="s">
        <v>169</v>
      </c>
      <c r="B7484" s="180" t="s">
        <v>349</v>
      </c>
      <c r="C7484" s="180">
        <v>1541213.66</v>
      </c>
      <c r="D7484" s="180">
        <v>23771.429999999993</v>
      </c>
      <c r="E7484" s="180">
        <v>706371.69</v>
      </c>
      <c r="F7484" s="180">
        <v>0</v>
      </c>
      <c r="G7484" s="180">
        <v>0</v>
      </c>
      <c r="H7484" s="180">
        <v>0</v>
      </c>
    </row>
    <row r="7485" spans="1:8" x14ac:dyDescent="0.2">
      <c r="A7485" s="180" t="s">
        <v>169</v>
      </c>
      <c r="B7485" s="180" t="s">
        <v>350</v>
      </c>
      <c r="C7485" s="180">
        <v>9232241.6600000001</v>
      </c>
      <c r="D7485" s="180">
        <v>249971.43</v>
      </c>
      <c r="E7485" s="180">
        <v>963355.69</v>
      </c>
      <c r="F7485" s="180">
        <v>0</v>
      </c>
      <c r="G7485" s="180">
        <v>0</v>
      </c>
      <c r="H7485" s="180">
        <v>0</v>
      </c>
    </row>
    <row r="7486" spans="1:8" x14ac:dyDescent="0.2">
      <c r="A7486" s="180" t="s">
        <v>169</v>
      </c>
      <c r="B7486" s="180" t="s">
        <v>376</v>
      </c>
      <c r="C7486" s="180"/>
      <c r="D7486" s="180"/>
      <c r="E7486" s="180"/>
      <c r="F7486" s="180"/>
      <c r="G7486" s="180"/>
      <c r="H7486" s="180"/>
    </row>
    <row r="7487" spans="1:8" x14ac:dyDescent="0.2">
      <c r="A7487" s="180" t="s">
        <v>169</v>
      </c>
      <c r="B7487" s="180" t="s">
        <v>377</v>
      </c>
      <c r="C7487" s="180">
        <v>5700000</v>
      </c>
      <c r="D7487" s="180">
        <v>248000</v>
      </c>
      <c r="E7487" s="180">
        <v>175000</v>
      </c>
      <c r="F7487" s="180"/>
      <c r="G7487" s="180"/>
      <c r="H7487" s="180"/>
    </row>
    <row r="7488" spans="1:8" x14ac:dyDescent="0.2">
      <c r="A7488" s="180" t="s">
        <v>169</v>
      </c>
      <c r="B7488" s="180" t="s">
        <v>352</v>
      </c>
      <c r="C7488" s="180">
        <v>375000</v>
      </c>
      <c r="D7488" s="180"/>
      <c r="E7488" s="180"/>
      <c r="F7488" s="180"/>
      <c r="G7488" s="180"/>
      <c r="H7488" s="180"/>
    </row>
    <row r="7489" spans="1:8" x14ac:dyDescent="0.2">
      <c r="A7489" s="180" t="s">
        <v>169</v>
      </c>
      <c r="B7489" s="180" t="s">
        <v>353</v>
      </c>
      <c r="C7489" s="180">
        <v>475000</v>
      </c>
      <c r="D7489" s="180"/>
      <c r="E7489" s="180"/>
      <c r="F7489" s="180"/>
      <c r="G7489" s="180"/>
      <c r="H7489" s="180"/>
    </row>
    <row r="7490" spans="1:8" x14ac:dyDescent="0.2">
      <c r="A7490" s="180" t="s">
        <v>169</v>
      </c>
      <c r="B7490" s="180" t="s">
        <v>354</v>
      </c>
      <c r="C7490" s="180">
        <v>425000</v>
      </c>
      <c r="D7490" s="180"/>
      <c r="E7490" s="180">
        <v>95000</v>
      </c>
      <c r="F7490" s="180"/>
      <c r="G7490" s="180"/>
      <c r="H7490" s="180"/>
    </row>
    <row r="7491" spans="1:8" x14ac:dyDescent="0.2">
      <c r="A7491" s="180" t="s">
        <v>169</v>
      </c>
      <c r="B7491" s="180" t="s">
        <v>408</v>
      </c>
      <c r="C7491" s="180">
        <v>535000</v>
      </c>
      <c r="D7491" s="180"/>
      <c r="E7491" s="180"/>
      <c r="F7491" s="180"/>
      <c r="G7491" s="180"/>
      <c r="H7491" s="180"/>
    </row>
    <row r="7492" spans="1:8" x14ac:dyDescent="0.2">
      <c r="A7492" s="180" t="s">
        <v>169</v>
      </c>
      <c r="B7492" s="180" t="s">
        <v>423</v>
      </c>
      <c r="C7492" s="180">
        <v>200000</v>
      </c>
      <c r="D7492" s="180"/>
      <c r="E7492" s="180"/>
      <c r="F7492" s="180"/>
      <c r="G7492" s="180"/>
      <c r="H7492" s="180"/>
    </row>
    <row r="7493" spans="1:8" x14ac:dyDescent="0.2">
      <c r="A7493" s="180" t="s">
        <v>169</v>
      </c>
      <c r="B7493" s="180" t="s">
        <v>355</v>
      </c>
      <c r="C7493" s="180">
        <v>900000</v>
      </c>
      <c r="D7493" s="180"/>
      <c r="E7493" s="180">
        <v>85000</v>
      </c>
      <c r="F7493" s="180"/>
      <c r="G7493" s="180"/>
      <c r="H7493" s="180"/>
    </row>
    <row r="7494" spans="1:8" x14ac:dyDescent="0.2">
      <c r="A7494" s="180" t="s">
        <v>169</v>
      </c>
      <c r="B7494" s="180" t="s">
        <v>356</v>
      </c>
      <c r="C7494" s="180">
        <v>250000</v>
      </c>
      <c r="D7494" s="180"/>
      <c r="E7494" s="180">
        <v>60000</v>
      </c>
      <c r="F7494" s="180"/>
      <c r="G7494" s="180"/>
      <c r="H7494" s="180"/>
    </row>
    <row r="7495" spans="1:8" x14ac:dyDescent="0.2">
      <c r="A7495" s="180" t="s">
        <v>169</v>
      </c>
      <c r="B7495" s="180" t="s">
        <v>409</v>
      </c>
      <c r="C7495" s="180"/>
      <c r="D7495" s="180"/>
      <c r="E7495" s="180"/>
      <c r="F7495" s="180"/>
      <c r="G7495" s="180"/>
      <c r="H7495" s="180"/>
    </row>
    <row r="7496" spans="1:8" x14ac:dyDescent="0.2">
      <c r="A7496" s="180" t="s">
        <v>169</v>
      </c>
      <c r="B7496" s="180" t="s">
        <v>378</v>
      </c>
      <c r="C7496" s="180"/>
      <c r="D7496" s="180"/>
      <c r="E7496" s="180"/>
      <c r="F7496" s="180"/>
      <c r="G7496" s="180"/>
      <c r="H7496" s="180"/>
    </row>
    <row r="7497" spans="1:8" x14ac:dyDescent="0.2">
      <c r="A7497" s="180" t="s">
        <v>169</v>
      </c>
      <c r="B7497" s="180" t="s">
        <v>360</v>
      </c>
      <c r="C7497" s="180"/>
      <c r="D7497" s="180"/>
      <c r="E7497" s="180"/>
      <c r="F7497" s="180"/>
      <c r="G7497" s="180"/>
      <c r="H7497" s="180"/>
    </row>
    <row r="7498" spans="1:8" x14ac:dyDescent="0.2">
      <c r="A7498" s="180" t="s">
        <v>169</v>
      </c>
      <c r="B7498" s="180" t="s">
        <v>379</v>
      </c>
      <c r="C7498" s="180"/>
      <c r="D7498" s="180"/>
      <c r="E7498" s="180"/>
      <c r="F7498" s="180"/>
      <c r="G7498" s="180"/>
      <c r="H7498" s="180"/>
    </row>
    <row r="7499" spans="1:8" x14ac:dyDescent="0.2">
      <c r="A7499" s="180" t="s">
        <v>169</v>
      </c>
      <c r="B7499" s="180" t="s">
        <v>362</v>
      </c>
      <c r="C7499" s="180">
        <v>295802</v>
      </c>
      <c r="D7499" s="180"/>
      <c r="E7499" s="180"/>
      <c r="F7499" s="180"/>
      <c r="G7499" s="180"/>
      <c r="H7499" s="180"/>
    </row>
    <row r="7500" spans="1:8" x14ac:dyDescent="0.2">
      <c r="A7500" s="180" t="s">
        <v>169</v>
      </c>
      <c r="B7500" s="180" t="s">
        <v>365</v>
      </c>
      <c r="C7500" s="180">
        <v>9155802</v>
      </c>
      <c r="D7500" s="180">
        <v>248000</v>
      </c>
      <c r="E7500" s="180">
        <v>415000</v>
      </c>
      <c r="F7500" s="180">
        <v>0</v>
      </c>
      <c r="G7500" s="180">
        <v>0</v>
      </c>
      <c r="H7500" s="180">
        <v>0</v>
      </c>
    </row>
    <row r="7501" spans="1:8" x14ac:dyDescent="0.2">
      <c r="A7501" s="180" t="s">
        <v>169</v>
      </c>
      <c r="B7501" s="180" t="s">
        <v>447</v>
      </c>
      <c r="C7501" s="180"/>
      <c r="D7501" s="180"/>
      <c r="E7501" s="180"/>
      <c r="F7501" s="180"/>
      <c r="G7501" s="180"/>
      <c r="H7501" s="180"/>
    </row>
    <row r="7502" spans="1:8" x14ac:dyDescent="0.2">
      <c r="A7502" s="180" t="s">
        <v>169</v>
      </c>
      <c r="B7502" s="180" t="s">
        <v>366</v>
      </c>
      <c r="C7502" s="180">
        <v>9155802</v>
      </c>
      <c r="D7502" s="180">
        <v>248000</v>
      </c>
      <c r="E7502" s="180">
        <v>415000</v>
      </c>
      <c r="F7502" s="180">
        <v>0</v>
      </c>
      <c r="G7502" s="180">
        <v>0</v>
      </c>
      <c r="H7502" s="180">
        <v>0</v>
      </c>
    </row>
    <row r="7503" spans="1:8" x14ac:dyDescent="0.2">
      <c r="A7503" s="180" t="s">
        <v>169</v>
      </c>
      <c r="B7503" s="180" t="s">
        <v>367</v>
      </c>
      <c r="C7503" s="180">
        <v>76439.660000000149</v>
      </c>
      <c r="D7503" s="180">
        <v>1971.429999999993</v>
      </c>
      <c r="E7503" s="180">
        <v>548355.68999999994</v>
      </c>
      <c r="F7503" s="180">
        <v>0</v>
      </c>
      <c r="G7503" s="180">
        <v>0</v>
      </c>
      <c r="H7503" s="180">
        <v>0</v>
      </c>
    </row>
    <row r="7504" spans="1:8" x14ac:dyDescent="0.2">
      <c r="A7504" s="180" t="s">
        <v>169</v>
      </c>
      <c r="B7504" s="180" t="s">
        <v>368</v>
      </c>
      <c r="C7504" s="180">
        <v>9232241.6600000001</v>
      </c>
      <c r="D7504" s="180">
        <v>249971.43</v>
      </c>
      <c r="E7504" s="180">
        <v>963355.69</v>
      </c>
      <c r="F7504" s="180">
        <v>0</v>
      </c>
      <c r="G7504" s="180">
        <v>0</v>
      </c>
      <c r="H7504" s="180">
        <v>0</v>
      </c>
    </row>
    <row r="7505" spans="1:8" x14ac:dyDescent="0.2">
      <c r="A7505" s="180" t="s">
        <v>170</v>
      </c>
      <c r="B7505" s="180" t="s">
        <v>333</v>
      </c>
      <c r="C7505" s="180">
        <v>1843899</v>
      </c>
      <c r="D7505" s="180"/>
      <c r="E7505" s="180">
        <v>249815</v>
      </c>
      <c r="F7505" s="180">
        <v>0</v>
      </c>
      <c r="G7505" s="180">
        <v>0</v>
      </c>
      <c r="H7505" s="180">
        <v>0</v>
      </c>
    </row>
    <row r="7506" spans="1:8" x14ac:dyDescent="0.2">
      <c r="A7506" s="180" t="s">
        <v>170</v>
      </c>
      <c r="B7506" s="180" t="s">
        <v>334</v>
      </c>
      <c r="C7506" s="180">
        <v>38268</v>
      </c>
      <c r="D7506" s="180"/>
      <c r="E7506" s="180">
        <v>5185</v>
      </c>
      <c r="F7506" s="180">
        <v>0</v>
      </c>
      <c r="G7506" s="180">
        <v>0</v>
      </c>
      <c r="H7506" s="180">
        <v>0</v>
      </c>
    </row>
    <row r="7507" spans="1:8" x14ac:dyDescent="0.2">
      <c r="A7507" s="180" t="s">
        <v>170</v>
      </c>
      <c r="B7507" s="180" t="s">
        <v>335</v>
      </c>
      <c r="C7507" s="180">
        <v>150567</v>
      </c>
      <c r="D7507" s="180"/>
      <c r="E7507" s="180"/>
      <c r="F7507" s="180"/>
      <c r="G7507" s="180"/>
      <c r="H7507" s="180"/>
    </row>
    <row r="7508" spans="1:8" x14ac:dyDescent="0.2">
      <c r="A7508" s="180" t="s">
        <v>170</v>
      </c>
      <c r="B7508" s="180" t="s">
        <v>336</v>
      </c>
      <c r="C7508" s="180">
        <v>900000</v>
      </c>
      <c r="D7508" s="180"/>
      <c r="E7508" s="180"/>
      <c r="F7508" s="180"/>
      <c r="G7508" s="180"/>
      <c r="H7508" s="180"/>
    </row>
    <row r="7509" spans="1:8" x14ac:dyDescent="0.2">
      <c r="A7509" s="180" t="s">
        <v>170</v>
      </c>
      <c r="B7509" s="180" t="s">
        <v>337</v>
      </c>
      <c r="C7509" s="180">
        <v>18000</v>
      </c>
      <c r="D7509" s="180">
        <v>500</v>
      </c>
      <c r="E7509" s="180">
        <v>1500</v>
      </c>
      <c r="F7509" s="180"/>
      <c r="G7509" s="180"/>
      <c r="H7509" s="180"/>
    </row>
    <row r="7510" spans="1:8" x14ac:dyDescent="0.2">
      <c r="A7510" s="180" t="s">
        <v>170</v>
      </c>
      <c r="B7510" s="180" t="s">
        <v>338</v>
      </c>
      <c r="C7510" s="180"/>
      <c r="D7510" s="180"/>
      <c r="E7510" s="180"/>
      <c r="F7510" s="180"/>
      <c r="G7510" s="180"/>
      <c r="H7510" s="180"/>
    </row>
    <row r="7511" spans="1:8" x14ac:dyDescent="0.2">
      <c r="A7511" s="180" t="s">
        <v>170</v>
      </c>
      <c r="B7511" s="180" t="s">
        <v>339</v>
      </c>
      <c r="C7511" s="180">
        <v>7000</v>
      </c>
      <c r="D7511" s="180">
        <v>200000</v>
      </c>
      <c r="E7511" s="180"/>
      <c r="F7511" s="180"/>
      <c r="G7511" s="180"/>
      <c r="H7511" s="180"/>
    </row>
    <row r="7512" spans="1:8" x14ac:dyDescent="0.2">
      <c r="A7512" s="180" t="s">
        <v>170</v>
      </c>
      <c r="B7512" s="180" t="s">
        <v>340</v>
      </c>
      <c r="C7512" s="180">
        <v>110000</v>
      </c>
      <c r="D7512" s="180">
        <v>30000</v>
      </c>
      <c r="E7512" s="180"/>
      <c r="F7512" s="180"/>
      <c r="G7512" s="180"/>
      <c r="H7512" s="180"/>
    </row>
    <row r="7513" spans="1:8" x14ac:dyDescent="0.2">
      <c r="A7513" s="180" t="s">
        <v>170</v>
      </c>
      <c r="B7513" s="180" t="s">
        <v>341</v>
      </c>
      <c r="C7513" s="180"/>
      <c r="D7513" s="180"/>
      <c r="E7513" s="180"/>
      <c r="F7513" s="180"/>
      <c r="G7513" s="180"/>
      <c r="H7513" s="180"/>
    </row>
    <row r="7514" spans="1:8" x14ac:dyDescent="0.2">
      <c r="A7514" s="180" t="s">
        <v>170</v>
      </c>
      <c r="B7514" s="180" t="s">
        <v>342</v>
      </c>
      <c r="C7514" s="180">
        <v>3859765</v>
      </c>
      <c r="D7514" s="180"/>
      <c r="E7514" s="180"/>
      <c r="F7514" s="180"/>
      <c r="G7514" s="180"/>
      <c r="H7514" s="180"/>
    </row>
    <row r="7515" spans="1:8" x14ac:dyDescent="0.2">
      <c r="A7515" s="180" t="s">
        <v>170</v>
      </c>
      <c r="B7515" s="180" t="s">
        <v>343</v>
      </c>
      <c r="C7515" s="180">
        <v>16857</v>
      </c>
      <c r="D7515" s="180"/>
      <c r="E7515" s="180"/>
      <c r="F7515" s="180"/>
      <c r="G7515" s="180"/>
      <c r="H7515" s="180"/>
    </row>
    <row r="7516" spans="1:8" x14ac:dyDescent="0.2">
      <c r="A7516" s="180" t="s">
        <v>170</v>
      </c>
      <c r="B7516" s="180" t="s">
        <v>344</v>
      </c>
      <c r="C7516" s="180">
        <v>30000</v>
      </c>
      <c r="D7516" s="180"/>
      <c r="E7516" s="180"/>
      <c r="F7516" s="180"/>
      <c r="G7516" s="180"/>
      <c r="H7516" s="180"/>
    </row>
    <row r="7517" spans="1:8" x14ac:dyDescent="0.2">
      <c r="A7517" s="180" t="s">
        <v>170</v>
      </c>
      <c r="B7517" s="180" t="s">
        <v>475</v>
      </c>
      <c r="C7517" s="180">
        <v>12069</v>
      </c>
      <c r="D7517" s="180"/>
      <c r="E7517" s="180">
        <v>1635</v>
      </c>
      <c r="F7517" s="180">
        <v>0</v>
      </c>
      <c r="G7517" s="180">
        <v>0</v>
      </c>
      <c r="H7517" s="180">
        <v>0</v>
      </c>
    </row>
    <row r="7518" spans="1:8" x14ac:dyDescent="0.2">
      <c r="A7518" s="180" t="s">
        <v>170</v>
      </c>
      <c r="B7518" s="180" t="s">
        <v>332</v>
      </c>
      <c r="C7518" s="180">
        <v>50000</v>
      </c>
      <c r="D7518" s="180"/>
      <c r="E7518" s="180"/>
      <c r="F7518" s="180"/>
      <c r="G7518" s="180"/>
      <c r="H7518" s="180"/>
    </row>
    <row r="7519" spans="1:8" x14ac:dyDescent="0.2">
      <c r="A7519" s="180" t="s">
        <v>170</v>
      </c>
      <c r="B7519" s="180" t="s">
        <v>407</v>
      </c>
      <c r="C7519" s="180">
        <v>65000</v>
      </c>
      <c r="D7519" s="180"/>
      <c r="E7519" s="180"/>
      <c r="F7519" s="180"/>
      <c r="G7519" s="180"/>
      <c r="H7519" s="180"/>
    </row>
    <row r="7520" spans="1:8" x14ac:dyDescent="0.2">
      <c r="A7520" s="180" t="s">
        <v>170</v>
      </c>
      <c r="B7520" s="180" t="s">
        <v>345</v>
      </c>
      <c r="C7520" s="180">
        <v>7101425</v>
      </c>
      <c r="D7520" s="180">
        <v>230500</v>
      </c>
      <c r="E7520" s="180">
        <v>258135</v>
      </c>
      <c r="F7520" s="180">
        <v>0</v>
      </c>
      <c r="G7520" s="180">
        <v>0</v>
      </c>
      <c r="H7520" s="180">
        <v>0</v>
      </c>
    </row>
    <row r="7521" spans="1:8" x14ac:dyDescent="0.2">
      <c r="A7521" s="180" t="s">
        <v>170</v>
      </c>
      <c r="B7521" s="180" t="s">
        <v>346</v>
      </c>
      <c r="C7521" s="180"/>
      <c r="D7521" s="180"/>
      <c r="E7521" s="180"/>
      <c r="F7521" s="180"/>
      <c r="G7521" s="180"/>
      <c r="H7521" s="180"/>
    </row>
    <row r="7522" spans="1:8" x14ac:dyDescent="0.2">
      <c r="A7522" s="180" t="s">
        <v>170</v>
      </c>
      <c r="B7522" s="180" t="s">
        <v>446</v>
      </c>
      <c r="C7522" s="180"/>
      <c r="D7522" s="180">
        <v>3000</v>
      </c>
      <c r="E7522" s="180"/>
      <c r="F7522" s="180"/>
      <c r="G7522" s="180"/>
      <c r="H7522" s="180"/>
    </row>
    <row r="7523" spans="1:8" x14ac:dyDescent="0.2">
      <c r="A7523" s="180" t="s">
        <v>170</v>
      </c>
      <c r="B7523" s="180" t="s">
        <v>347</v>
      </c>
      <c r="C7523" s="180">
        <v>10000</v>
      </c>
      <c r="D7523" s="180"/>
      <c r="E7523" s="180"/>
      <c r="F7523" s="180"/>
      <c r="G7523" s="180"/>
      <c r="H7523" s="180"/>
    </row>
    <row r="7524" spans="1:8" x14ac:dyDescent="0.2">
      <c r="A7524" s="180" t="s">
        <v>170</v>
      </c>
      <c r="B7524" s="180" t="s">
        <v>348</v>
      </c>
      <c r="C7524" s="180">
        <v>7111425</v>
      </c>
      <c r="D7524" s="180">
        <v>233500</v>
      </c>
      <c r="E7524" s="180">
        <v>258135</v>
      </c>
      <c r="F7524" s="180">
        <v>0</v>
      </c>
      <c r="G7524" s="180">
        <v>0</v>
      </c>
      <c r="H7524" s="180">
        <v>0</v>
      </c>
    </row>
    <row r="7525" spans="1:8" x14ac:dyDescent="0.2">
      <c r="A7525" s="180" t="s">
        <v>170</v>
      </c>
      <c r="B7525" s="180" t="s">
        <v>349</v>
      </c>
      <c r="C7525" s="180">
        <v>1126962.5399999991</v>
      </c>
      <c r="D7525" s="180">
        <v>222859.71</v>
      </c>
      <c r="E7525" s="180">
        <v>366103.35</v>
      </c>
      <c r="F7525" s="180">
        <v>0</v>
      </c>
      <c r="G7525" s="180">
        <v>0</v>
      </c>
      <c r="H7525" s="180">
        <v>0</v>
      </c>
    </row>
    <row r="7526" spans="1:8" x14ac:dyDescent="0.2">
      <c r="A7526" s="180" t="s">
        <v>170</v>
      </c>
      <c r="B7526" s="180" t="s">
        <v>350</v>
      </c>
      <c r="C7526" s="180">
        <v>8238387.5399999982</v>
      </c>
      <c r="D7526" s="180">
        <v>456359.71</v>
      </c>
      <c r="E7526" s="180">
        <v>624238.35</v>
      </c>
      <c r="F7526" s="180">
        <v>0</v>
      </c>
      <c r="G7526" s="180">
        <v>0</v>
      </c>
      <c r="H7526" s="180">
        <v>0</v>
      </c>
    </row>
    <row r="7527" spans="1:8" x14ac:dyDescent="0.2">
      <c r="A7527" s="180" t="s">
        <v>170</v>
      </c>
      <c r="B7527" s="180" t="s">
        <v>376</v>
      </c>
      <c r="C7527" s="180"/>
      <c r="D7527" s="180"/>
      <c r="E7527" s="180"/>
      <c r="F7527" s="180"/>
      <c r="G7527" s="180"/>
      <c r="H7527" s="180"/>
    </row>
    <row r="7528" spans="1:8" x14ac:dyDescent="0.2">
      <c r="A7528" s="180" t="s">
        <v>170</v>
      </c>
      <c r="B7528" s="180" t="s">
        <v>377</v>
      </c>
      <c r="C7528" s="180">
        <v>5278500</v>
      </c>
      <c r="D7528" s="180">
        <v>267000</v>
      </c>
      <c r="E7528" s="180">
        <v>135000</v>
      </c>
      <c r="F7528" s="180"/>
      <c r="G7528" s="180"/>
      <c r="H7528" s="180"/>
    </row>
    <row r="7529" spans="1:8" x14ac:dyDescent="0.2">
      <c r="A7529" s="180" t="s">
        <v>170</v>
      </c>
      <c r="B7529" s="180" t="s">
        <v>352</v>
      </c>
      <c r="C7529" s="180">
        <v>255000</v>
      </c>
      <c r="D7529" s="180"/>
      <c r="E7529" s="180"/>
      <c r="F7529" s="180"/>
      <c r="G7529" s="180"/>
      <c r="H7529" s="180"/>
    </row>
    <row r="7530" spans="1:8" x14ac:dyDescent="0.2">
      <c r="A7530" s="180" t="s">
        <v>170</v>
      </c>
      <c r="B7530" s="180" t="s">
        <v>353</v>
      </c>
      <c r="C7530" s="180">
        <v>238000</v>
      </c>
      <c r="D7530" s="180"/>
      <c r="E7530" s="180"/>
      <c r="F7530" s="180"/>
      <c r="G7530" s="180"/>
      <c r="H7530" s="180"/>
    </row>
    <row r="7531" spans="1:8" x14ac:dyDescent="0.2">
      <c r="A7531" s="180" t="s">
        <v>170</v>
      </c>
      <c r="B7531" s="180" t="s">
        <v>354</v>
      </c>
      <c r="C7531" s="180">
        <v>150000</v>
      </c>
      <c r="D7531" s="180"/>
      <c r="E7531" s="180"/>
      <c r="F7531" s="180"/>
      <c r="G7531" s="180"/>
      <c r="H7531" s="180"/>
    </row>
    <row r="7532" spans="1:8" x14ac:dyDescent="0.2">
      <c r="A7532" s="180" t="s">
        <v>170</v>
      </c>
      <c r="B7532" s="180" t="s">
        <v>408</v>
      </c>
      <c r="C7532" s="180">
        <v>377000</v>
      </c>
      <c r="D7532" s="180"/>
      <c r="E7532" s="180"/>
      <c r="F7532" s="180"/>
      <c r="G7532" s="180"/>
      <c r="H7532" s="180"/>
    </row>
    <row r="7533" spans="1:8" x14ac:dyDescent="0.2">
      <c r="A7533" s="180" t="s">
        <v>170</v>
      </c>
      <c r="B7533" s="180" t="s">
        <v>423</v>
      </c>
      <c r="C7533" s="180">
        <v>150000</v>
      </c>
      <c r="D7533" s="180"/>
      <c r="E7533" s="180"/>
      <c r="F7533" s="180"/>
      <c r="G7533" s="180"/>
      <c r="H7533" s="180"/>
    </row>
    <row r="7534" spans="1:8" x14ac:dyDescent="0.2">
      <c r="A7534" s="180" t="s">
        <v>170</v>
      </c>
      <c r="B7534" s="180" t="s">
        <v>355</v>
      </c>
      <c r="C7534" s="180">
        <v>600000</v>
      </c>
      <c r="D7534" s="180"/>
      <c r="E7534" s="180">
        <v>44000</v>
      </c>
      <c r="F7534" s="180"/>
      <c r="G7534" s="180"/>
      <c r="H7534" s="180"/>
    </row>
    <row r="7535" spans="1:8" x14ac:dyDescent="0.2">
      <c r="A7535" s="180" t="s">
        <v>170</v>
      </c>
      <c r="B7535" s="180" t="s">
        <v>356</v>
      </c>
      <c r="C7535" s="180">
        <v>275000</v>
      </c>
      <c r="D7535" s="180"/>
      <c r="E7535" s="180">
        <v>20000</v>
      </c>
      <c r="F7535" s="180"/>
      <c r="G7535" s="180"/>
      <c r="H7535" s="180"/>
    </row>
    <row r="7536" spans="1:8" x14ac:dyDescent="0.2">
      <c r="A7536" s="180" t="s">
        <v>170</v>
      </c>
      <c r="B7536" s="180" t="s">
        <v>409</v>
      </c>
      <c r="C7536" s="180"/>
      <c r="D7536" s="180"/>
      <c r="E7536" s="180"/>
      <c r="F7536" s="180"/>
      <c r="G7536" s="180"/>
      <c r="H7536" s="180"/>
    </row>
    <row r="7537" spans="1:8" x14ac:dyDescent="0.2">
      <c r="A7537" s="180" t="s">
        <v>170</v>
      </c>
      <c r="B7537" s="180" t="s">
        <v>378</v>
      </c>
      <c r="C7537" s="180"/>
      <c r="D7537" s="180"/>
      <c r="E7537" s="180"/>
      <c r="F7537" s="180"/>
      <c r="G7537" s="180"/>
      <c r="H7537" s="180"/>
    </row>
    <row r="7538" spans="1:8" x14ac:dyDescent="0.2">
      <c r="A7538" s="180" t="s">
        <v>170</v>
      </c>
      <c r="B7538" s="180" t="s">
        <v>360</v>
      </c>
      <c r="C7538" s="180"/>
      <c r="D7538" s="180"/>
      <c r="E7538" s="180"/>
      <c r="F7538" s="180"/>
      <c r="G7538" s="180"/>
      <c r="H7538" s="180"/>
    </row>
    <row r="7539" spans="1:8" x14ac:dyDescent="0.2">
      <c r="A7539" s="180" t="s">
        <v>170</v>
      </c>
      <c r="B7539" s="180" t="s">
        <v>379</v>
      </c>
      <c r="C7539" s="180"/>
      <c r="D7539" s="180"/>
      <c r="E7539" s="180"/>
      <c r="F7539" s="180"/>
      <c r="G7539" s="180"/>
      <c r="H7539" s="180"/>
    </row>
    <row r="7540" spans="1:8" x14ac:dyDescent="0.2">
      <c r="A7540" s="180" t="s">
        <v>170</v>
      </c>
      <c r="B7540" s="180" t="s">
        <v>362</v>
      </c>
      <c r="C7540" s="180">
        <v>267280</v>
      </c>
      <c r="D7540" s="180"/>
      <c r="E7540" s="180"/>
      <c r="F7540" s="180"/>
      <c r="G7540" s="180"/>
      <c r="H7540" s="180"/>
    </row>
    <row r="7541" spans="1:8" x14ac:dyDescent="0.2">
      <c r="A7541" s="180" t="s">
        <v>170</v>
      </c>
      <c r="B7541" s="180" t="s">
        <v>365</v>
      </c>
      <c r="C7541" s="180">
        <v>7590780</v>
      </c>
      <c r="D7541" s="180">
        <v>267000</v>
      </c>
      <c r="E7541" s="180">
        <v>199000</v>
      </c>
      <c r="F7541" s="180">
        <v>0</v>
      </c>
      <c r="G7541" s="180">
        <v>0</v>
      </c>
      <c r="H7541" s="180">
        <v>0</v>
      </c>
    </row>
    <row r="7542" spans="1:8" x14ac:dyDescent="0.2">
      <c r="A7542" s="180" t="s">
        <v>170</v>
      </c>
      <c r="B7542" s="180" t="s">
        <v>447</v>
      </c>
      <c r="C7542" s="180">
        <v>3000</v>
      </c>
      <c r="D7542" s="180"/>
      <c r="E7542" s="180"/>
      <c r="F7542" s="180"/>
      <c r="G7542" s="180"/>
      <c r="H7542" s="180"/>
    </row>
    <row r="7543" spans="1:8" x14ac:dyDescent="0.2">
      <c r="A7543" s="180" t="s">
        <v>170</v>
      </c>
      <c r="B7543" s="180" t="s">
        <v>366</v>
      </c>
      <c r="C7543" s="180">
        <v>7593780</v>
      </c>
      <c r="D7543" s="180">
        <v>267000</v>
      </c>
      <c r="E7543" s="180">
        <v>199000</v>
      </c>
      <c r="F7543" s="180">
        <v>0</v>
      </c>
      <c r="G7543" s="180">
        <v>0</v>
      </c>
      <c r="H7543" s="180">
        <v>0</v>
      </c>
    </row>
    <row r="7544" spans="1:8" x14ac:dyDescent="0.2">
      <c r="A7544" s="180" t="s">
        <v>170</v>
      </c>
      <c r="B7544" s="180" t="s">
        <v>367</v>
      </c>
      <c r="C7544" s="180">
        <v>644607.53999999911</v>
      </c>
      <c r="D7544" s="180">
        <v>189359.71</v>
      </c>
      <c r="E7544" s="180">
        <v>425238.35</v>
      </c>
      <c r="F7544" s="180">
        <v>0</v>
      </c>
      <c r="G7544" s="180">
        <v>0</v>
      </c>
      <c r="H7544" s="180">
        <v>0</v>
      </c>
    </row>
    <row r="7545" spans="1:8" x14ac:dyDescent="0.2">
      <c r="A7545" s="180" t="s">
        <v>170</v>
      </c>
      <c r="B7545" s="180" t="s">
        <v>368</v>
      </c>
      <c r="C7545" s="180">
        <v>8238387.5399999982</v>
      </c>
      <c r="D7545" s="180">
        <v>456359.71</v>
      </c>
      <c r="E7545" s="180">
        <v>624238.35</v>
      </c>
      <c r="F7545" s="180">
        <v>0</v>
      </c>
      <c r="G7545" s="180">
        <v>0</v>
      </c>
      <c r="H7545" s="180">
        <v>0</v>
      </c>
    </row>
    <row r="7546" spans="1:8" x14ac:dyDescent="0.2">
      <c r="A7546" s="180" t="s">
        <v>171</v>
      </c>
      <c r="B7546" s="180" t="s">
        <v>333</v>
      </c>
      <c r="C7546" s="180">
        <v>1296291</v>
      </c>
      <c r="D7546" s="180"/>
      <c r="E7546" s="180">
        <v>108373</v>
      </c>
      <c r="F7546" s="180">
        <v>0</v>
      </c>
      <c r="G7546" s="180">
        <v>0</v>
      </c>
      <c r="H7546" s="180">
        <v>0</v>
      </c>
    </row>
    <row r="7547" spans="1:8" x14ac:dyDescent="0.2">
      <c r="A7547" s="180" t="s">
        <v>171</v>
      </c>
      <c r="B7547" s="180" t="s">
        <v>334</v>
      </c>
      <c r="C7547" s="180">
        <v>19446</v>
      </c>
      <c r="D7547" s="180"/>
      <c r="E7547" s="180">
        <v>1627</v>
      </c>
      <c r="F7547" s="180">
        <v>0</v>
      </c>
      <c r="G7547" s="180">
        <v>0</v>
      </c>
      <c r="H7547" s="180">
        <v>0</v>
      </c>
    </row>
    <row r="7548" spans="1:8" x14ac:dyDescent="0.2">
      <c r="A7548" s="180" t="s">
        <v>171</v>
      </c>
      <c r="B7548" s="180" t="s">
        <v>335</v>
      </c>
      <c r="C7548" s="180">
        <v>185015</v>
      </c>
      <c r="D7548" s="180"/>
      <c r="E7548" s="180"/>
      <c r="F7548" s="180"/>
      <c r="G7548" s="180"/>
      <c r="H7548" s="180"/>
    </row>
    <row r="7549" spans="1:8" x14ac:dyDescent="0.2">
      <c r="A7549" s="180" t="s">
        <v>171</v>
      </c>
      <c r="B7549" s="180" t="s">
        <v>336</v>
      </c>
      <c r="C7549" s="180">
        <v>820000</v>
      </c>
      <c r="D7549" s="180"/>
      <c r="E7549" s="180"/>
      <c r="F7549" s="180"/>
      <c r="G7549" s="180"/>
      <c r="H7549" s="180"/>
    </row>
    <row r="7550" spans="1:8" x14ac:dyDescent="0.2">
      <c r="A7550" s="180" t="s">
        <v>171</v>
      </c>
      <c r="B7550" s="180" t="s">
        <v>337</v>
      </c>
      <c r="C7550" s="180">
        <v>13000</v>
      </c>
      <c r="D7550" s="180">
        <v>200</v>
      </c>
      <c r="E7550" s="180"/>
      <c r="F7550" s="180"/>
      <c r="G7550" s="180"/>
      <c r="H7550" s="180"/>
    </row>
    <row r="7551" spans="1:8" x14ac:dyDescent="0.2">
      <c r="A7551" s="180" t="s">
        <v>171</v>
      </c>
      <c r="B7551" s="180" t="s">
        <v>338</v>
      </c>
      <c r="C7551" s="180"/>
      <c r="D7551" s="180"/>
      <c r="E7551" s="180"/>
      <c r="F7551" s="180"/>
      <c r="G7551" s="180"/>
      <c r="H7551" s="180"/>
    </row>
    <row r="7552" spans="1:8" x14ac:dyDescent="0.2">
      <c r="A7552" s="180" t="s">
        <v>171</v>
      </c>
      <c r="B7552" s="180" t="s">
        <v>339</v>
      </c>
      <c r="C7552" s="180">
        <v>8500</v>
      </c>
      <c r="D7552" s="180">
        <v>275000</v>
      </c>
      <c r="E7552" s="180"/>
      <c r="F7552" s="180"/>
      <c r="G7552" s="180"/>
      <c r="H7552" s="180"/>
    </row>
    <row r="7553" spans="1:8" x14ac:dyDescent="0.2">
      <c r="A7553" s="180" t="s">
        <v>171</v>
      </c>
      <c r="B7553" s="180" t="s">
        <v>340</v>
      </c>
      <c r="C7553" s="180">
        <v>45000</v>
      </c>
      <c r="D7553" s="180"/>
      <c r="E7553" s="180"/>
      <c r="F7553" s="180"/>
      <c r="G7553" s="180"/>
      <c r="H7553" s="180"/>
    </row>
    <row r="7554" spans="1:8" x14ac:dyDescent="0.2">
      <c r="A7554" s="180" t="s">
        <v>171</v>
      </c>
      <c r="B7554" s="180" t="s">
        <v>341</v>
      </c>
      <c r="C7554" s="180"/>
      <c r="D7554" s="180"/>
      <c r="E7554" s="180"/>
      <c r="F7554" s="180"/>
      <c r="G7554" s="180"/>
      <c r="H7554" s="180"/>
    </row>
    <row r="7555" spans="1:8" x14ac:dyDescent="0.2">
      <c r="A7555" s="180" t="s">
        <v>171</v>
      </c>
      <c r="B7555" s="180" t="s">
        <v>342</v>
      </c>
      <c r="C7555" s="180">
        <v>2382019</v>
      </c>
      <c r="D7555" s="180"/>
      <c r="E7555" s="180"/>
      <c r="F7555" s="180"/>
      <c r="G7555" s="180"/>
      <c r="H7555" s="180"/>
    </row>
    <row r="7556" spans="1:8" x14ac:dyDescent="0.2">
      <c r="A7556" s="180" t="s">
        <v>171</v>
      </c>
      <c r="B7556" s="180" t="s">
        <v>343</v>
      </c>
      <c r="C7556" s="180">
        <v>8541</v>
      </c>
      <c r="D7556" s="180"/>
      <c r="E7556" s="180"/>
      <c r="F7556" s="180"/>
      <c r="G7556" s="180"/>
      <c r="H7556" s="180"/>
    </row>
    <row r="7557" spans="1:8" x14ac:dyDescent="0.2">
      <c r="A7557" s="180" t="s">
        <v>171</v>
      </c>
      <c r="B7557" s="180" t="s">
        <v>344</v>
      </c>
      <c r="C7557" s="180">
        <v>19700</v>
      </c>
      <c r="D7557" s="180"/>
      <c r="E7557" s="180"/>
      <c r="F7557" s="180"/>
      <c r="G7557" s="180"/>
      <c r="H7557" s="180"/>
    </row>
    <row r="7558" spans="1:8" x14ac:dyDescent="0.2">
      <c r="A7558" s="180" t="s">
        <v>171</v>
      </c>
      <c r="B7558" s="180" t="s">
        <v>475</v>
      </c>
      <c r="C7558" s="180">
        <v>12998</v>
      </c>
      <c r="D7558" s="180"/>
      <c r="E7558" s="180">
        <v>1088</v>
      </c>
      <c r="F7558" s="180">
        <v>0</v>
      </c>
      <c r="G7558" s="180">
        <v>0</v>
      </c>
      <c r="H7558" s="180">
        <v>0</v>
      </c>
    </row>
    <row r="7559" spans="1:8" x14ac:dyDescent="0.2">
      <c r="A7559" s="180" t="s">
        <v>171</v>
      </c>
      <c r="B7559" s="180" t="s">
        <v>332</v>
      </c>
      <c r="C7559" s="180">
        <v>51500</v>
      </c>
      <c r="D7559" s="180"/>
      <c r="E7559" s="180"/>
      <c r="F7559" s="180"/>
      <c r="G7559" s="180"/>
      <c r="H7559" s="180"/>
    </row>
    <row r="7560" spans="1:8" x14ac:dyDescent="0.2">
      <c r="A7560" s="180" t="s">
        <v>171</v>
      </c>
      <c r="B7560" s="180" t="s">
        <v>407</v>
      </c>
      <c r="C7560" s="180">
        <v>83000</v>
      </c>
      <c r="D7560" s="180"/>
      <c r="E7560" s="180"/>
      <c r="F7560" s="180"/>
      <c r="G7560" s="180"/>
      <c r="H7560" s="180"/>
    </row>
    <row r="7561" spans="1:8" x14ac:dyDescent="0.2">
      <c r="A7561" s="180" t="s">
        <v>171</v>
      </c>
      <c r="B7561" s="180" t="s">
        <v>345</v>
      </c>
      <c r="C7561" s="180">
        <v>4945010</v>
      </c>
      <c r="D7561" s="180">
        <v>275200</v>
      </c>
      <c r="E7561" s="180">
        <v>111088</v>
      </c>
      <c r="F7561" s="180">
        <v>0</v>
      </c>
      <c r="G7561" s="180">
        <v>0</v>
      </c>
      <c r="H7561" s="180">
        <v>0</v>
      </c>
    </row>
    <row r="7562" spans="1:8" x14ac:dyDescent="0.2">
      <c r="A7562" s="180" t="s">
        <v>171</v>
      </c>
      <c r="B7562" s="180" t="s">
        <v>346</v>
      </c>
      <c r="C7562" s="180"/>
      <c r="D7562" s="180"/>
      <c r="E7562" s="180"/>
      <c r="F7562" s="180"/>
      <c r="G7562" s="180"/>
      <c r="H7562" s="180"/>
    </row>
    <row r="7563" spans="1:8" x14ac:dyDescent="0.2">
      <c r="A7563" s="180" t="s">
        <v>171</v>
      </c>
      <c r="B7563" s="180" t="s">
        <v>446</v>
      </c>
      <c r="C7563" s="180"/>
      <c r="D7563" s="180"/>
      <c r="E7563" s="180"/>
      <c r="F7563" s="180"/>
      <c r="G7563" s="180"/>
      <c r="H7563" s="180"/>
    </row>
    <row r="7564" spans="1:8" x14ac:dyDescent="0.2">
      <c r="A7564" s="180" t="s">
        <v>171</v>
      </c>
      <c r="B7564" s="180" t="s">
        <v>347</v>
      </c>
      <c r="C7564" s="180"/>
      <c r="D7564" s="180"/>
      <c r="E7564" s="180"/>
      <c r="F7564" s="180"/>
      <c r="G7564" s="180"/>
      <c r="H7564" s="180"/>
    </row>
    <row r="7565" spans="1:8" x14ac:dyDescent="0.2">
      <c r="A7565" s="180" t="s">
        <v>171</v>
      </c>
      <c r="B7565" s="180" t="s">
        <v>348</v>
      </c>
      <c r="C7565" s="180">
        <v>4945010</v>
      </c>
      <c r="D7565" s="180">
        <v>275200</v>
      </c>
      <c r="E7565" s="180">
        <v>111088</v>
      </c>
      <c r="F7565" s="180">
        <v>0</v>
      </c>
      <c r="G7565" s="180">
        <v>0</v>
      </c>
      <c r="H7565" s="180">
        <v>0</v>
      </c>
    </row>
    <row r="7566" spans="1:8" x14ac:dyDescent="0.2">
      <c r="A7566" s="180" t="s">
        <v>171</v>
      </c>
      <c r="B7566" s="180" t="s">
        <v>349</v>
      </c>
      <c r="C7566" s="180">
        <v>894582</v>
      </c>
      <c r="D7566" s="180">
        <v>88570.419999999984</v>
      </c>
      <c r="E7566" s="180">
        <v>168098</v>
      </c>
      <c r="F7566" s="180">
        <v>0</v>
      </c>
      <c r="G7566" s="180">
        <v>0</v>
      </c>
      <c r="H7566" s="180">
        <v>0</v>
      </c>
    </row>
    <row r="7567" spans="1:8" x14ac:dyDescent="0.2">
      <c r="A7567" s="180" t="s">
        <v>171</v>
      </c>
      <c r="B7567" s="180" t="s">
        <v>350</v>
      </c>
      <c r="C7567" s="180">
        <v>5839592</v>
      </c>
      <c r="D7567" s="180">
        <v>363770.42</v>
      </c>
      <c r="E7567" s="180">
        <v>279186</v>
      </c>
      <c r="F7567" s="180">
        <v>0</v>
      </c>
      <c r="G7567" s="180">
        <v>0</v>
      </c>
      <c r="H7567" s="180">
        <v>0</v>
      </c>
    </row>
    <row r="7568" spans="1:8" x14ac:dyDescent="0.2">
      <c r="A7568" s="180" t="s">
        <v>171</v>
      </c>
      <c r="B7568" s="180" t="s">
        <v>376</v>
      </c>
      <c r="C7568" s="180"/>
      <c r="D7568" s="180"/>
      <c r="E7568" s="180"/>
      <c r="F7568" s="180"/>
      <c r="G7568" s="180"/>
      <c r="H7568" s="180"/>
    </row>
    <row r="7569" spans="1:8" x14ac:dyDescent="0.2">
      <c r="A7569" s="180" t="s">
        <v>171</v>
      </c>
      <c r="B7569" s="180" t="s">
        <v>377</v>
      </c>
      <c r="C7569" s="180">
        <v>3190000</v>
      </c>
      <c r="D7569" s="180">
        <v>280000</v>
      </c>
      <c r="E7569" s="180">
        <v>50000</v>
      </c>
      <c r="F7569" s="180"/>
      <c r="G7569" s="180"/>
      <c r="H7569" s="180"/>
    </row>
    <row r="7570" spans="1:8" x14ac:dyDescent="0.2">
      <c r="A7570" s="180" t="s">
        <v>171</v>
      </c>
      <c r="B7570" s="180" t="s">
        <v>352</v>
      </c>
      <c r="C7570" s="180">
        <v>125000</v>
      </c>
      <c r="D7570" s="180"/>
      <c r="E7570" s="180">
        <v>500</v>
      </c>
      <c r="F7570" s="180"/>
      <c r="G7570" s="180"/>
      <c r="H7570" s="180"/>
    </row>
    <row r="7571" spans="1:8" x14ac:dyDescent="0.2">
      <c r="A7571" s="180" t="s">
        <v>171</v>
      </c>
      <c r="B7571" s="180" t="s">
        <v>353</v>
      </c>
      <c r="C7571" s="180">
        <v>135000</v>
      </c>
      <c r="D7571" s="180"/>
      <c r="E7571" s="180">
        <v>70</v>
      </c>
      <c r="F7571" s="180"/>
      <c r="G7571" s="180"/>
      <c r="H7571" s="180"/>
    </row>
    <row r="7572" spans="1:8" x14ac:dyDescent="0.2">
      <c r="A7572" s="180" t="s">
        <v>171</v>
      </c>
      <c r="B7572" s="180" t="s">
        <v>354</v>
      </c>
      <c r="C7572" s="180">
        <v>260000</v>
      </c>
      <c r="D7572" s="180"/>
      <c r="E7572" s="180">
        <v>9000</v>
      </c>
      <c r="F7572" s="180"/>
      <c r="G7572" s="180"/>
      <c r="H7572" s="180"/>
    </row>
    <row r="7573" spans="1:8" x14ac:dyDescent="0.2">
      <c r="A7573" s="180" t="s">
        <v>171</v>
      </c>
      <c r="B7573" s="180" t="s">
        <v>408</v>
      </c>
      <c r="C7573" s="180">
        <v>350000</v>
      </c>
      <c r="D7573" s="180"/>
      <c r="E7573" s="180">
        <v>2500</v>
      </c>
      <c r="F7573" s="180"/>
      <c r="G7573" s="180"/>
      <c r="H7573" s="180"/>
    </row>
    <row r="7574" spans="1:8" x14ac:dyDescent="0.2">
      <c r="A7574" s="180" t="s">
        <v>171</v>
      </c>
      <c r="B7574" s="180" t="s">
        <v>423</v>
      </c>
      <c r="C7574" s="180">
        <v>88000</v>
      </c>
      <c r="D7574" s="180"/>
      <c r="E7574" s="180">
        <v>400</v>
      </c>
      <c r="F7574" s="180"/>
      <c r="G7574" s="180"/>
      <c r="H7574" s="180"/>
    </row>
    <row r="7575" spans="1:8" x14ac:dyDescent="0.2">
      <c r="A7575" s="180" t="s">
        <v>171</v>
      </c>
      <c r="B7575" s="180" t="s">
        <v>355</v>
      </c>
      <c r="C7575" s="180">
        <v>470000</v>
      </c>
      <c r="D7575" s="180">
        <v>10000</v>
      </c>
      <c r="E7575" s="180">
        <v>42000</v>
      </c>
      <c r="F7575" s="180"/>
      <c r="G7575" s="180"/>
      <c r="H7575" s="180"/>
    </row>
    <row r="7576" spans="1:8" x14ac:dyDescent="0.2">
      <c r="A7576" s="180" t="s">
        <v>171</v>
      </c>
      <c r="B7576" s="180" t="s">
        <v>356</v>
      </c>
      <c r="C7576" s="180">
        <v>130000</v>
      </c>
      <c r="D7576" s="180"/>
      <c r="E7576" s="180">
        <v>10700</v>
      </c>
      <c r="F7576" s="180"/>
      <c r="G7576" s="180"/>
      <c r="H7576" s="180"/>
    </row>
    <row r="7577" spans="1:8" x14ac:dyDescent="0.2">
      <c r="A7577" s="180" t="s">
        <v>171</v>
      </c>
      <c r="B7577" s="180" t="s">
        <v>409</v>
      </c>
      <c r="C7577" s="180"/>
      <c r="D7577" s="180"/>
      <c r="E7577" s="180"/>
      <c r="F7577" s="180"/>
      <c r="G7577" s="180"/>
      <c r="H7577" s="180"/>
    </row>
    <row r="7578" spans="1:8" x14ac:dyDescent="0.2">
      <c r="A7578" s="180" t="s">
        <v>171</v>
      </c>
      <c r="B7578" s="180" t="s">
        <v>378</v>
      </c>
      <c r="C7578" s="180"/>
      <c r="D7578" s="180"/>
      <c r="E7578" s="180"/>
      <c r="F7578" s="180"/>
      <c r="G7578" s="180"/>
      <c r="H7578" s="180"/>
    </row>
    <row r="7579" spans="1:8" x14ac:dyDescent="0.2">
      <c r="A7579" s="180" t="s">
        <v>171</v>
      </c>
      <c r="B7579" s="180" t="s">
        <v>360</v>
      </c>
      <c r="C7579" s="180"/>
      <c r="D7579" s="180"/>
      <c r="E7579" s="180"/>
      <c r="F7579" s="180"/>
      <c r="G7579" s="180"/>
      <c r="H7579" s="180"/>
    </row>
    <row r="7580" spans="1:8" x14ac:dyDescent="0.2">
      <c r="A7580" s="180" t="s">
        <v>171</v>
      </c>
      <c r="B7580" s="180" t="s">
        <v>379</v>
      </c>
      <c r="C7580" s="180"/>
      <c r="D7580" s="180"/>
      <c r="E7580" s="180"/>
      <c r="F7580" s="180"/>
      <c r="G7580" s="180"/>
      <c r="H7580" s="180"/>
    </row>
    <row r="7581" spans="1:8" x14ac:dyDescent="0.2">
      <c r="A7581" s="180" t="s">
        <v>171</v>
      </c>
      <c r="B7581" s="180" t="s">
        <v>362</v>
      </c>
      <c r="C7581" s="180">
        <v>178489</v>
      </c>
      <c r="D7581" s="180"/>
      <c r="E7581" s="180"/>
      <c r="F7581" s="180"/>
      <c r="G7581" s="180"/>
      <c r="H7581" s="180"/>
    </row>
    <row r="7582" spans="1:8" x14ac:dyDescent="0.2">
      <c r="A7582" s="180" t="s">
        <v>171</v>
      </c>
      <c r="B7582" s="180" t="s">
        <v>365</v>
      </c>
      <c r="C7582" s="180">
        <v>4926489</v>
      </c>
      <c r="D7582" s="180">
        <v>290000</v>
      </c>
      <c r="E7582" s="180">
        <v>115170</v>
      </c>
      <c r="F7582" s="180">
        <v>0</v>
      </c>
      <c r="G7582" s="180">
        <v>0</v>
      </c>
      <c r="H7582" s="180">
        <v>0</v>
      </c>
    </row>
    <row r="7583" spans="1:8" x14ac:dyDescent="0.2">
      <c r="A7583" s="180" t="s">
        <v>171</v>
      </c>
      <c r="B7583" s="180" t="s">
        <v>447</v>
      </c>
      <c r="C7583" s="180"/>
      <c r="D7583" s="180"/>
      <c r="E7583" s="180"/>
      <c r="F7583" s="180"/>
      <c r="G7583" s="180"/>
      <c r="H7583" s="180"/>
    </row>
    <row r="7584" spans="1:8" x14ac:dyDescent="0.2">
      <c r="A7584" s="180" t="s">
        <v>171</v>
      </c>
      <c r="B7584" s="180" t="s">
        <v>366</v>
      </c>
      <c r="C7584" s="180">
        <v>4926489</v>
      </c>
      <c r="D7584" s="180">
        <v>290000</v>
      </c>
      <c r="E7584" s="180">
        <v>115170</v>
      </c>
      <c r="F7584" s="180">
        <v>0</v>
      </c>
      <c r="G7584" s="180">
        <v>0</v>
      </c>
      <c r="H7584" s="180">
        <v>0</v>
      </c>
    </row>
    <row r="7585" spans="1:8" x14ac:dyDescent="0.2">
      <c r="A7585" s="180" t="s">
        <v>171</v>
      </c>
      <c r="B7585" s="180" t="s">
        <v>367</v>
      </c>
      <c r="C7585" s="180">
        <v>913103</v>
      </c>
      <c r="D7585" s="180">
        <v>73770.419999999984</v>
      </c>
      <c r="E7585" s="180">
        <v>164016</v>
      </c>
      <c r="F7585" s="180">
        <v>0</v>
      </c>
      <c r="G7585" s="180">
        <v>0</v>
      </c>
      <c r="H7585" s="180">
        <v>0</v>
      </c>
    </row>
    <row r="7586" spans="1:8" x14ac:dyDescent="0.2">
      <c r="A7586" s="180" t="s">
        <v>171</v>
      </c>
      <c r="B7586" s="180" t="s">
        <v>368</v>
      </c>
      <c r="C7586" s="180">
        <v>5839592</v>
      </c>
      <c r="D7586" s="180">
        <v>363770.42</v>
      </c>
      <c r="E7586" s="180">
        <v>279186</v>
      </c>
      <c r="F7586" s="180">
        <v>0</v>
      </c>
      <c r="G7586" s="180">
        <v>0</v>
      </c>
      <c r="H7586" s="180">
        <v>0</v>
      </c>
    </row>
    <row r="7587" spans="1:8" x14ac:dyDescent="0.2">
      <c r="A7587" s="180" t="s">
        <v>172</v>
      </c>
      <c r="B7587" s="180" t="s">
        <v>333</v>
      </c>
      <c r="C7587" s="180">
        <v>2123428</v>
      </c>
      <c r="D7587" s="180"/>
      <c r="E7587" s="180">
        <v>205426</v>
      </c>
      <c r="F7587" s="180">
        <v>0</v>
      </c>
      <c r="G7587" s="180">
        <v>0</v>
      </c>
      <c r="H7587" s="180">
        <v>0</v>
      </c>
    </row>
    <row r="7588" spans="1:8" x14ac:dyDescent="0.2">
      <c r="A7588" s="180" t="s">
        <v>172</v>
      </c>
      <c r="B7588" s="180" t="s">
        <v>334</v>
      </c>
      <c r="C7588" s="180">
        <v>460740</v>
      </c>
      <c r="D7588" s="180"/>
      <c r="E7588" s="180">
        <v>44574</v>
      </c>
      <c r="F7588" s="180">
        <v>0</v>
      </c>
      <c r="G7588" s="180">
        <v>0</v>
      </c>
      <c r="H7588" s="180">
        <v>0</v>
      </c>
    </row>
    <row r="7589" spans="1:8" x14ac:dyDescent="0.2">
      <c r="A7589" s="180" t="s">
        <v>172</v>
      </c>
      <c r="B7589" s="180" t="s">
        <v>335</v>
      </c>
      <c r="C7589" s="180">
        <v>340604</v>
      </c>
      <c r="D7589" s="180"/>
      <c r="E7589" s="180"/>
      <c r="F7589" s="180"/>
      <c r="G7589" s="180"/>
      <c r="H7589" s="180"/>
    </row>
    <row r="7590" spans="1:8" x14ac:dyDescent="0.2">
      <c r="A7590" s="180" t="s">
        <v>172</v>
      </c>
      <c r="B7590" s="180" t="s">
        <v>336</v>
      </c>
      <c r="C7590" s="180">
        <v>750000</v>
      </c>
      <c r="D7590" s="180"/>
      <c r="E7590" s="180"/>
      <c r="F7590" s="180"/>
      <c r="G7590" s="180"/>
      <c r="H7590" s="180"/>
    </row>
    <row r="7591" spans="1:8" x14ac:dyDescent="0.2">
      <c r="A7591" s="180" t="s">
        <v>172</v>
      </c>
      <c r="B7591" s="180" t="s">
        <v>337</v>
      </c>
      <c r="C7591" s="180">
        <v>10000</v>
      </c>
      <c r="D7591" s="180">
        <v>100</v>
      </c>
      <c r="E7591" s="180">
        <v>100</v>
      </c>
      <c r="F7591" s="180"/>
      <c r="G7591" s="180"/>
      <c r="H7591" s="180"/>
    </row>
    <row r="7592" spans="1:8" x14ac:dyDescent="0.2">
      <c r="A7592" s="180" t="s">
        <v>172</v>
      </c>
      <c r="B7592" s="180" t="s">
        <v>338</v>
      </c>
      <c r="C7592" s="180"/>
      <c r="D7592" s="180"/>
      <c r="E7592" s="180"/>
      <c r="F7592" s="180"/>
      <c r="G7592" s="180"/>
      <c r="H7592" s="180"/>
    </row>
    <row r="7593" spans="1:8" x14ac:dyDescent="0.2">
      <c r="A7593" s="180" t="s">
        <v>172</v>
      </c>
      <c r="B7593" s="180" t="s">
        <v>339</v>
      </c>
      <c r="C7593" s="180"/>
      <c r="D7593" s="180">
        <v>105000</v>
      </c>
      <c r="E7593" s="180"/>
      <c r="F7593" s="180"/>
      <c r="G7593" s="180"/>
      <c r="H7593" s="180"/>
    </row>
    <row r="7594" spans="1:8" x14ac:dyDescent="0.2">
      <c r="A7594" s="180" t="s">
        <v>172</v>
      </c>
      <c r="B7594" s="180" t="s">
        <v>340</v>
      </c>
      <c r="C7594" s="180">
        <v>62777</v>
      </c>
      <c r="D7594" s="180">
        <v>20000</v>
      </c>
      <c r="E7594" s="180"/>
      <c r="F7594" s="180"/>
      <c r="G7594" s="180"/>
      <c r="H7594" s="180"/>
    </row>
    <row r="7595" spans="1:8" x14ac:dyDescent="0.2">
      <c r="A7595" s="180" t="s">
        <v>172</v>
      </c>
      <c r="B7595" s="180" t="s">
        <v>341</v>
      </c>
      <c r="C7595" s="180"/>
      <c r="D7595" s="180"/>
      <c r="E7595" s="180"/>
      <c r="F7595" s="180"/>
      <c r="G7595" s="180"/>
      <c r="H7595" s="180"/>
    </row>
    <row r="7596" spans="1:8" x14ac:dyDescent="0.2">
      <c r="A7596" s="180" t="s">
        <v>172</v>
      </c>
      <c r="B7596" s="180" t="s">
        <v>342</v>
      </c>
      <c r="C7596" s="180">
        <v>4742239</v>
      </c>
      <c r="D7596" s="180"/>
      <c r="E7596" s="180"/>
      <c r="F7596" s="180"/>
      <c r="G7596" s="180"/>
      <c r="H7596" s="180"/>
    </row>
    <row r="7597" spans="1:8" x14ac:dyDescent="0.2">
      <c r="A7597" s="180" t="s">
        <v>172</v>
      </c>
      <c r="B7597" s="180" t="s">
        <v>343</v>
      </c>
      <c r="C7597" s="180">
        <v>18051</v>
      </c>
      <c r="D7597" s="180"/>
      <c r="E7597" s="180"/>
      <c r="F7597" s="180"/>
      <c r="G7597" s="180"/>
      <c r="H7597" s="180"/>
    </row>
    <row r="7598" spans="1:8" x14ac:dyDescent="0.2">
      <c r="A7598" s="180" t="s">
        <v>172</v>
      </c>
      <c r="B7598" s="180" t="s">
        <v>344</v>
      </c>
      <c r="C7598" s="180">
        <v>145554</v>
      </c>
      <c r="D7598" s="180"/>
      <c r="E7598" s="180"/>
      <c r="F7598" s="180"/>
      <c r="G7598" s="180"/>
      <c r="H7598" s="180"/>
    </row>
    <row r="7599" spans="1:8" x14ac:dyDescent="0.2">
      <c r="A7599" s="180" t="s">
        <v>172</v>
      </c>
      <c r="B7599" s="180" t="s">
        <v>475</v>
      </c>
      <c r="C7599" s="180">
        <v>49035</v>
      </c>
      <c r="D7599" s="180"/>
      <c r="E7599" s="180">
        <v>4744</v>
      </c>
      <c r="F7599" s="180">
        <v>0</v>
      </c>
      <c r="G7599" s="180">
        <v>0</v>
      </c>
      <c r="H7599" s="180">
        <v>0</v>
      </c>
    </row>
    <row r="7600" spans="1:8" x14ac:dyDescent="0.2">
      <c r="A7600" s="180" t="s">
        <v>172</v>
      </c>
      <c r="B7600" s="180" t="s">
        <v>332</v>
      </c>
      <c r="C7600" s="180">
        <v>99142</v>
      </c>
      <c r="D7600" s="180"/>
      <c r="E7600" s="180"/>
      <c r="F7600" s="180"/>
      <c r="G7600" s="180"/>
      <c r="H7600" s="180"/>
    </row>
    <row r="7601" spans="1:8" x14ac:dyDescent="0.2">
      <c r="A7601" s="180" t="s">
        <v>172</v>
      </c>
      <c r="B7601" s="180" t="s">
        <v>407</v>
      </c>
      <c r="C7601" s="180">
        <v>155000</v>
      </c>
      <c r="D7601" s="180"/>
      <c r="E7601" s="180"/>
      <c r="F7601" s="180"/>
      <c r="G7601" s="180"/>
      <c r="H7601" s="180"/>
    </row>
    <row r="7602" spans="1:8" x14ac:dyDescent="0.2">
      <c r="A7602" s="180" t="s">
        <v>172</v>
      </c>
      <c r="B7602" s="180" t="s">
        <v>345</v>
      </c>
      <c r="C7602" s="180">
        <v>8956570</v>
      </c>
      <c r="D7602" s="180">
        <v>125100</v>
      </c>
      <c r="E7602" s="180">
        <v>254844</v>
      </c>
      <c r="F7602" s="180">
        <v>0</v>
      </c>
      <c r="G7602" s="180">
        <v>0</v>
      </c>
      <c r="H7602" s="180">
        <v>0</v>
      </c>
    </row>
    <row r="7603" spans="1:8" x14ac:dyDescent="0.2">
      <c r="A7603" s="180" t="s">
        <v>172</v>
      </c>
      <c r="B7603" s="180" t="s">
        <v>346</v>
      </c>
      <c r="C7603" s="180"/>
      <c r="D7603" s="180"/>
      <c r="E7603" s="180"/>
      <c r="F7603" s="180"/>
      <c r="G7603" s="180"/>
      <c r="H7603" s="180"/>
    </row>
    <row r="7604" spans="1:8" x14ac:dyDescent="0.2">
      <c r="A7604" s="180" t="s">
        <v>172</v>
      </c>
      <c r="B7604" s="180" t="s">
        <v>446</v>
      </c>
      <c r="C7604" s="180"/>
      <c r="D7604" s="180">
        <v>6000</v>
      </c>
      <c r="E7604" s="180"/>
      <c r="F7604" s="180"/>
      <c r="G7604" s="180"/>
      <c r="H7604" s="180"/>
    </row>
    <row r="7605" spans="1:8" x14ac:dyDescent="0.2">
      <c r="A7605" s="180" t="s">
        <v>172</v>
      </c>
      <c r="B7605" s="180" t="s">
        <v>347</v>
      </c>
      <c r="C7605" s="180"/>
      <c r="D7605" s="180"/>
      <c r="E7605" s="180"/>
      <c r="F7605" s="180"/>
      <c r="G7605" s="180"/>
      <c r="H7605" s="180"/>
    </row>
    <row r="7606" spans="1:8" x14ac:dyDescent="0.2">
      <c r="A7606" s="180" t="s">
        <v>172</v>
      </c>
      <c r="B7606" s="180" t="s">
        <v>348</v>
      </c>
      <c r="C7606" s="180">
        <v>8956570</v>
      </c>
      <c r="D7606" s="180">
        <v>131100</v>
      </c>
      <c r="E7606" s="180">
        <v>254844</v>
      </c>
      <c r="F7606" s="180">
        <v>0</v>
      </c>
      <c r="G7606" s="180">
        <v>0</v>
      </c>
      <c r="H7606" s="180">
        <v>0</v>
      </c>
    </row>
    <row r="7607" spans="1:8" x14ac:dyDescent="0.2">
      <c r="A7607" s="180" t="s">
        <v>172</v>
      </c>
      <c r="B7607" s="180" t="s">
        <v>349</v>
      </c>
      <c r="C7607" s="180">
        <v>2607037.910000002</v>
      </c>
      <c r="D7607" s="180">
        <v>45328.450000000019</v>
      </c>
      <c r="E7607" s="180">
        <v>660877.02</v>
      </c>
      <c r="F7607" s="180">
        <v>0</v>
      </c>
      <c r="G7607" s="180">
        <v>0</v>
      </c>
      <c r="H7607" s="180">
        <v>0</v>
      </c>
    </row>
    <row r="7608" spans="1:8" x14ac:dyDescent="0.2">
      <c r="A7608" s="180" t="s">
        <v>172</v>
      </c>
      <c r="B7608" s="180" t="s">
        <v>350</v>
      </c>
      <c r="C7608" s="180">
        <v>11563607.910000002</v>
      </c>
      <c r="D7608" s="180">
        <v>176428.45</v>
      </c>
      <c r="E7608" s="180">
        <v>915721.02</v>
      </c>
      <c r="F7608" s="180">
        <v>0</v>
      </c>
      <c r="G7608" s="180">
        <v>0</v>
      </c>
      <c r="H7608" s="180">
        <v>0</v>
      </c>
    </row>
    <row r="7609" spans="1:8" x14ac:dyDescent="0.2">
      <c r="A7609" s="180" t="s">
        <v>172</v>
      </c>
      <c r="B7609" s="180" t="s">
        <v>376</v>
      </c>
      <c r="C7609" s="180"/>
      <c r="D7609" s="180"/>
      <c r="E7609" s="180"/>
      <c r="F7609" s="180"/>
      <c r="G7609" s="180"/>
      <c r="H7609" s="180"/>
    </row>
    <row r="7610" spans="1:8" x14ac:dyDescent="0.2">
      <c r="A7610" s="180" t="s">
        <v>172</v>
      </c>
      <c r="B7610" s="180" t="s">
        <v>377</v>
      </c>
      <c r="C7610" s="180">
        <v>6420850</v>
      </c>
      <c r="D7610" s="180">
        <v>130000</v>
      </c>
      <c r="E7610" s="180">
        <v>80299</v>
      </c>
      <c r="F7610" s="180"/>
      <c r="G7610" s="180"/>
      <c r="H7610" s="180"/>
    </row>
    <row r="7611" spans="1:8" x14ac:dyDescent="0.2">
      <c r="A7611" s="180" t="s">
        <v>172</v>
      </c>
      <c r="B7611" s="180" t="s">
        <v>352</v>
      </c>
      <c r="C7611" s="180">
        <v>181363</v>
      </c>
      <c r="D7611" s="180"/>
      <c r="E7611" s="180">
        <v>1853</v>
      </c>
      <c r="F7611" s="180"/>
      <c r="G7611" s="180"/>
      <c r="H7611" s="180"/>
    </row>
    <row r="7612" spans="1:8" x14ac:dyDescent="0.2">
      <c r="A7612" s="180" t="s">
        <v>172</v>
      </c>
      <c r="B7612" s="180" t="s">
        <v>353</v>
      </c>
      <c r="C7612" s="180">
        <v>664966</v>
      </c>
      <c r="D7612" s="180"/>
      <c r="E7612" s="180">
        <v>2857</v>
      </c>
      <c r="F7612" s="180"/>
      <c r="G7612" s="180"/>
      <c r="H7612" s="180"/>
    </row>
    <row r="7613" spans="1:8" x14ac:dyDescent="0.2">
      <c r="A7613" s="180" t="s">
        <v>172</v>
      </c>
      <c r="B7613" s="180" t="s">
        <v>354</v>
      </c>
      <c r="C7613" s="180">
        <v>247944</v>
      </c>
      <c r="D7613" s="180"/>
      <c r="E7613" s="180">
        <v>27019</v>
      </c>
      <c r="F7613" s="180"/>
      <c r="G7613" s="180"/>
      <c r="H7613" s="180"/>
    </row>
    <row r="7614" spans="1:8" x14ac:dyDescent="0.2">
      <c r="A7614" s="180" t="s">
        <v>172</v>
      </c>
      <c r="B7614" s="180" t="s">
        <v>408</v>
      </c>
      <c r="C7614" s="180">
        <v>438388</v>
      </c>
      <c r="D7614" s="180"/>
      <c r="E7614" s="180">
        <v>5566</v>
      </c>
      <c r="F7614" s="180"/>
      <c r="G7614" s="180"/>
      <c r="H7614" s="180"/>
    </row>
    <row r="7615" spans="1:8" x14ac:dyDescent="0.2">
      <c r="A7615" s="180" t="s">
        <v>172</v>
      </c>
      <c r="B7615" s="180" t="s">
        <v>423</v>
      </c>
      <c r="C7615" s="180">
        <v>280110</v>
      </c>
      <c r="D7615" s="180"/>
      <c r="E7615" s="180">
        <v>1442</v>
      </c>
      <c r="F7615" s="180"/>
      <c r="G7615" s="180"/>
      <c r="H7615" s="180"/>
    </row>
    <row r="7616" spans="1:8" x14ac:dyDescent="0.2">
      <c r="A7616" s="180" t="s">
        <v>172</v>
      </c>
      <c r="B7616" s="180" t="s">
        <v>355</v>
      </c>
      <c r="C7616" s="180">
        <v>620621</v>
      </c>
      <c r="D7616" s="180"/>
      <c r="E7616" s="180">
        <v>70629</v>
      </c>
      <c r="F7616" s="180"/>
      <c r="G7616" s="180"/>
      <c r="H7616" s="180"/>
    </row>
    <row r="7617" spans="1:8" x14ac:dyDescent="0.2">
      <c r="A7617" s="180" t="s">
        <v>172</v>
      </c>
      <c r="B7617" s="180" t="s">
        <v>356</v>
      </c>
      <c r="C7617" s="180">
        <v>497863</v>
      </c>
      <c r="D7617" s="180"/>
      <c r="E7617" s="180">
        <v>34003</v>
      </c>
      <c r="F7617" s="180"/>
      <c r="G7617" s="180"/>
      <c r="H7617" s="180"/>
    </row>
    <row r="7618" spans="1:8" x14ac:dyDescent="0.2">
      <c r="A7618" s="180" t="s">
        <v>172</v>
      </c>
      <c r="B7618" s="180" t="s">
        <v>409</v>
      </c>
      <c r="C7618" s="180"/>
      <c r="D7618" s="180"/>
      <c r="E7618" s="180"/>
      <c r="F7618" s="180"/>
      <c r="G7618" s="180"/>
      <c r="H7618" s="180"/>
    </row>
    <row r="7619" spans="1:8" x14ac:dyDescent="0.2">
      <c r="A7619" s="180" t="s">
        <v>172</v>
      </c>
      <c r="B7619" s="180" t="s">
        <v>378</v>
      </c>
      <c r="C7619" s="180"/>
      <c r="D7619" s="180"/>
      <c r="E7619" s="180">
        <v>23537</v>
      </c>
      <c r="F7619" s="180"/>
      <c r="G7619" s="180"/>
      <c r="H7619" s="180"/>
    </row>
    <row r="7620" spans="1:8" x14ac:dyDescent="0.2">
      <c r="A7620" s="180" t="s">
        <v>172</v>
      </c>
      <c r="B7620" s="180" t="s">
        <v>360</v>
      </c>
      <c r="C7620" s="180"/>
      <c r="D7620" s="180"/>
      <c r="E7620" s="180"/>
      <c r="F7620" s="180"/>
      <c r="G7620" s="180"/>
      <c r="H7620" s="180"/>
    </row>
    <row r="7621" spans="1:8" x14ac:dyDescent="0.2">
      <c r="A7621" s="180" t="s">
        <v>172</v>
      </c>
      <c r="B7621" s="180" t="s">
        <v>379</v>
      </c>
      <c r="C7621" s="180"/>
      <c r="D7621" s="180"/>
      <c r="E7621" s="180"/>
      <c r="F7621" s="180"/>
      <c r="G7621" s="180"/>
      <c r="H7621" s="180"/>
    </row>
    <row r="7622" spans="1:8" x14ac:dyDescent="0.2">
      <c r="A7622" s="180" t="s">
        <v>172</v>
      </c>
      <c r="B7622" s="180" t="s">
        <v>362</v>
      </c>
      <c r="C7622" s="180">
        <v>349681</v>
      </c>
      <c r="D7622" s="180"/>
      <c r="E7622" s="180"/>
      <c r="F7622" s="180"/>
      <c r="G7622" s="180"/>
      <c r="H7622" s="180"/>
    </row>
    <row r="7623" spans="1:8" x14ac:dyDescent="0.2">
      <c r="A7623" s="180" t="s">
        <v>172</v>
      </c>
      <c r="B7623" s="180" t="s">
        <v>365</v>
      </c>
      <c r="C7623" s="180">
        <v>9701786</v>
      </c>
      <c r="D7623" s="180">
        <v>130000</v>
      </c>
      <c r="E7623" s="180">
        <v>247205</v>
      </c>
      <c r="F7623" s="180">
        <v>0</v>
      </c>
      <c r="G7623" s="180">
        <v>0</v>
      </c>
      <c r="H7623" s="180">
        <v>0</v>
      </c>
    </row>
    <row r="7624" spans="1:8" x14ac:dyDescent="0.2">
      <c r="A7624" s="180" t="s">
        <v>172</v>
      </c>
      <c r="B7624" s="180" t="s">
        <v>447</v>
      </c>
      <c r="C7624" s="180">
        <v>6000</v>
      </c>
      <c r="D7624" s="180"/>
      <c r="E7624" s="180"/>
      <c r="F7624" s="180"/>
      <c r="G7624" s="180"/>
      <c r="H7624" s="180"/>
    </row>
    <row r="7625" spans="1:8" x14ac:dyDescent="0.2">
      <c r="A7625" s="180" t="s">
        <v>172</v>
      </c>
      <c r="B7625" s="180" t="s">
        <v>366</v>
      </c>
      <c r="C7625" s="180">
        <v>9707786</v>
      </c>
      <c r="D7625" s="180">
        <v>130000</v>
      </c>
      <c r="E7625" s="180">
        <v>247205</v>
      </c>
      <c r="F7625" s="180">
        <v>0</v>
      </c>
      <c r="G7625" s="180">
        <v>0</v>
      </c>
      <c r="H7625" s="180">
        <v>0</v>
      </c>
    </row>
    <row r="7626" spans="1:8" x14ac:dyDescent="0.2">
      <c r="A7626" s="180" t="s">
        <v>172</v>
      </c>
      <c r="B7626" s="180" t="s">
        <v>367</v>
      </c>
      <c r="C7626" s="180">
        <v>1855821.910000002</v>
      </c>
      <c r="D7626" s="180">
        <v>46428.450000000019</v>
      </c>
      <c r="E7626" s="180">
        <v>668516.02</v>
      </c>
      <c r="F7626" s="180">
        <v>0</v>
      </c>
      <c r="G7626" s="180">
        <v>0</v>
      </c>
      <c r="H7626" s="180">
        <v>0</v>
      </c>
    </row>
    <row r="7627" spans="1:8" x14ac:dyDescent="0.2">
      <c r="A7627" s="180" t="s">
        <v>172</v>
      </c>
      <c r="B7627" s="180" t="s">
        <v>368</v>
      </c>
      <c r="C7627" s="180">
        <v>11563607.910000002</v>
      </c>
      <c r="D7627" s="180">
        <v>176428.45</v>
      </c>
      <c r="E7627" s="180">
        <v>915721.02</v>
      </c>
      <c r="F7627" s="180">
        <v>0</v>
      </c>
      <c r="G7627" s="180">
        <v>0</v>
      </c>
      <c r="H7627" s="180">
        <v>0</v>
      </c>
    </row>
    <row r="7628" spans="1:8" x14ac:dyDescent="0.2">
      <c r="A7628" s="180" t="s">
        <v>173</v>
      </c>
      <c r="B7628" s="180" t="s">
        <v>333</v>
      </c>
      <c r="C7628" s="180">
        <v>1398373</v>
      </c>
      <c r="D7628" s="180"/>
      <c r="E7628" s="180">
        <v>80743</v>
      </c>
      <c r="F7628" s="180">
        <v>0</v>
      </c>
      <c r="G7628" s="180">
        <v>0</v>
      </c>
      <c r="H7628" s="180">
        <v>0</v>
      </c>
    </row>
    <row r="7629" spans="1:8" x14ac:dyDescent="0.2">
      <c r="A7629" s="180" t="s">
        <v>173</v>
      </c>
      <c r="B7629" s="180" t="s">
        <v>334</v>
      </c>
      <c r="C7629" s="180">
        <v>111057</v>
      </c>
      <c r="D7629" s="180"/>
      <c r="E7629" s="180">
        <v>6415</v>
      </c>
      <c r="F7629" s="180">
        <v>0</v>
      </c>
      <c r="G7629" s="180">
        <v>0</v>
      </c>
      <c r="H7629" s="180">
        <v>0</v>
      </c>
    </row>
    <row r="7630" spans="1:8" x14ac:dyDescent="0.2">
      <c r="A7630" s="180" t="s">
        <v>173</v>
      </c>
      <c r="B7630" s="180" t="s">
        <v>335</v>
      </c>
      <c r="C7630" s="180">
        <v>137903</v>
      </c>
      <c r="D7630" s="180"/>
      <c r="E7630" s="180"/>
      <c r="F7630" s="180"/>
      <c r="G7630" s="180"/>
      <c r="H7630" s="180"/>
    </row>
    <row r="7631" spans="1:8" x14ac:dyDescent="0.2">
      <c r="A7631" s="180" t="s">
        <v>173</v>
      </c>
      <c r="B7631" s="180" t="s">
        <v>336</v>
      </c>
      <c r="C7631" s="180">
        <v>21129</v>
      </c>
      <c r="D7631" s="180">
        <v>0</v>
      </c>
      <c r="E7631" s="180"/>
      <c r="F7631" s="180"/>
      <c r="G7631" s="180"/>
      <c r="H7631" s="180"/>
    </row>
    <row r="7632" spans="1:8" x14ac:dyDescent="0.2">
      <c r="A7632" s="180" t="s">
        <v>173</v>
      </c>
      <c r="B7632" s="180" t="s">
        <v>337</v>
      </c>
      <c r="C7632" s="180">
        <v>2257</v>
      </c>
      <c r="D7632" s="180">
        <v>13</v>
      </c>
      <c r="E7632" s="180">
        <v>125</v>
      </c>
      <c r="F7632" s="180">
        <v>0</v>
      </c>
      <c r="G7632" s="180">
        <v>0</v>
      </c>
      <c r="H7632" s="180">
        <v>0</v>
      </c>
    </row>
    <row r="7633" spans="1:8" x14ac:dyDescent="0.2">
      <c r="A7633" s="180" t="s">
        <v>173</v>
      </c>
      <c r="B7633" s="180" t="s">
        <v>338</v>
      </c>
      <c r="C7633" s="180"/>
      <c r="D7633" s="180"/>
      <c r="E7633" s="180"/>
      <c r="F7633" s="180"/>
      <c r="G7633" s="180"/>
      <c r="H7633" s="180"/>
    </row>
    <row r="7634" spans="1:8" x14ac:dyDescent="0.2">
      <c r="A7634" s="180" t="s">
        <v>173</v>
      </c>
      <c r="B7634" s="180" t="s">
        <v>339</v>
      </c>
      <c r="C7634" s="180">
        <v>0</v>
      </c>
      <c r="D7634" s="180">
        <v>0</v>
      </c>
      <c r="E7634" s="180"/>
      <c r="F7634" s="180"/>
      <c r="G7634" s="180"/>
      <c r="H7634" s="180"/>
    </row>
    <row r="7635" spans="1:8" x14ac:dyDescent="0.2">
      <c r="A7635" s="180" t="s">
        <v>173</v>
      </c>
      <c r="B7635" s="180" t="s">
        <v>340</v>
      </c>
      <c r="C7635" s="180">
        <v>5119</v>
      </c>
      <c r="D7635" s="180">
        <v>0</v>
      </c>
      <c r="E7635" s="180">
        <v>61</v>
      </c>
      <c r="F7635" s="180">
        <v>0</v>
      </c>
      <c r="G7635" s="180">
        <v>0</v>
      </c>
      <c r="H7635" s="180">
        <v>0</v>
      </c>
    </row>
    <row r="7636" spans="1:8" x14ac:dyDescent="0.2">
      <c r="A7636" s="180" t="s">
        <v>173</v>
      </c>
      <c r="B7636" s="180" t="s">
        <v>341</v>
      </c>
      <c r="C7636" s="180">
        <v>0</v>
      </c>
      <c r="D7636" s="180">
        <v>0</v>
      </c>
      <c r="E7636" s="180">
        <v>0</v>
      </c>
      <c r="F7636" s="180">
        <v>0</v>
      </c>
      <c r="G7636" s="180">
        <v>0</v>
      </c>
      <c r="H7636" s="180">
        <v>0</v>
      </c>
    </row>
    <row r="7637" spans="1:8" x14ac:dyDescent="0.2">
      <c r="A7637" s="180" t="s">
        <v>173</v>
      </c>
      <c r="B7637" s="180" t="s">
        <v>342</v>
      </c>
      <c r="C7637" s="180">
        <v>408376</v>
      </c>
      <c r="D7637" s="180"/>
      <c r="E7637" s="180"/>
      <c r="F7637" s="180"/>
      <c r="G7637" s="180"/>
      <c r="H7637" s="180"/>
    </row>
    <row r="7638" spans="1:8" x14ac:dyDescent="0.2">
      <c r="A7638" s="180" t="s">
        <v>173</v>
      </c>
      <c r="B7638" s="180" t="s">
        <v>343</v>
      </c>
      <c r="C7638" s="180">
        <v>0</v>
      </c>
      <c r="D7638" s="180"/>
      <c r="E7638" s="180"/>
      <c r="F7638" s="180"/>
      <c r="G7638" s="180"/>
      <c r="H7638" s="180"/>
    </row>
    <row r="7639" spans="1:8" x14ac:dyDescent="0.2">
      <c r="A7639" s="180" t="s">
        <v>173</v>
      </c>
      <c r="B7639" s="180" t="s">
        <v>344</v>
      </c>
      <c r="C7639" s="180">
        <v>82600</v>
      </c>
      <c r="D7639" s="180"/>
      <c r="E7639" s="180">
        <v>22</v>
      </c>
      <c r="F7639" s="180">
        <v>0</v>
      </c>
      <c r="G7639" s="180">
        <v>0</v>
      </c>
      <c r="H7639" s="180">
        <v>0</v>
      </c>
    </row>
    <row r="7640" spans="1:8" x14ac:dyDescent="0.2">
      <c r="A7640" s="180" t="s">
        <v>173</v>
      </c>
      <c r="B7640" s="180" t="s">
        <v>475</v>
      </c>
      <c r="C7640" s="180">
        <v>20944</v>
      </c>
      <c r="D7640" s="180"/>
      <c r="E7640" s="180">
        <v>1210</v>
      </c>
      <c r="F7640" s="180">
        <v>0</v>
      </c>
      <c r="G7640" s="180">
        <v>0</v>
      </c>
      <c r="H7640" s="180">
        <v>0</v>
      </c>
    </row>
    <row r="7641" spans="1:8" x14ac:dyDescent="0.2">
      <c r="A7641" s="180" t="s">
        <v>173</v>
      </c>
      <c r="B7641" s="180" t="s">
        <v>332</v>
      </c>
      <c r="C7641" s="180">
        <v>58194</v>
      </c>
      <c r="D7641" s="180"/>
      <c r="E7641" s="180"/>
      <c r="F7641" s="180"/>
      <c r="G7641" s="180"/>
      <c r="H7641" s="180"/>
    </row>
    <row r="7642" spans="1:8" x14ac:dyDescent="0.2">
      <c r="A7642" s="180" t="s">
        <v>173</v>
      </c>
      <c r="B7642" s="180" t="s">
        <v>407</v>
      </c>
      <c r="C7642" s="180">
        <v>35575</v>
      </c>
      <c r="D7642" s="180"/>
      <c r="E7642" s="180">
        <v>0</v>
      </c>
      <c r="F7642" s="180">
        <v>0</v>
      </c>
      <c r="G7642" s="180">
        <v>0</v>
      </c>
      <c r="H7642" s="180">
        <v>0</v>
      </c>
    </row>
    <row r="7643" spans="1:8" x14ac:dyDescent="0.2">
      <c r="A7643" s="180" t="s">
        <v>173</v>
      </c>
      <c r="B7643" s="180" t="s">
        <v>345</v>
      </c>
      <c r="C7643" s="180">
        <v>2281527</v>
      </c>
      <c r="D7643" s="180">
        <v>13</v>
      </c>
      <c r="E7643" s="180">
        <v>88576</v>
      </c>
      <c r="F7643" s="180">
        <v>0</v>
      </c>
      <c r="G7643" s="180">
        <v>0</v>
      </c>
      <c r="H7643" s="180">
        <v>0</v>
      </c>
    </row>
    <row r="7644" spans="1:8" x14ac:dyDescent="0.2">
      <c r="A7644" s="180" t="s">
        <v>173</v>
      </c>
      <c r="B7644" s="180" t="s">
        <v>346</v>
      </c>
      <c r="C7644" s="180">
        <v>0</v>
      </c>
      <c r="D7644" s="180"/>
      <c r="E7644" s="180"/>
      <c r="F7644" s="180"/>
      <c r="G7644" s="180"/>
      <c r="H7644" s="180"/>
    </row>
    <row r="7645" spans="1:8" x14ac:dyDescent="0.2">
      <c r="A7645" s="180" t="s">
        <v>173</v>
      </c>
      <c r="B7645" s="180" t="s">
        <v>446</v>
      </c>
      <c r="C7645" s="180">
        <v>0</v>
      </c>
      <c r="D7645" s="180">
        <v>0</v>
      </c>
      <c r="E7645" s="180">
        <v>0</v>
      </c>
      <c r="F7645" s="180">
        <v>0</v>
      </c>
      <c r="G7645" s="180">
        <v>0</v>
      </c>
      <c r="H7645" s="180">
        <v>0</v>
      </c>
    </row>
    <row r="7646" spans="1:8" x14ac:dyDescent="0.2">
      <c r="A7646" s="180" t="s">
        <v>173</v>
      </c>
      <c r="B7646" s="180" t="s">
        <v>347</v>
      </c>
      <c r="C7646" s="180">
        <v>0</v>
      </c>
      <c r="D7646" s="180">
        <v>0</v>
      </c>
      <c r="E7646" s="180"/>
      <c r="F7646" s="180">
        <v>0</v>
      </c>
      <c r="G7646" s="180">
        <v>0</v>
      </c>
      <c r="H7646" s="180">
        <v>0</v>
      </c>
    </row>
    <row r="7647" spans="1:8" x14ac:dyDescent="0.2">
      <c r="A7647" s="180" t="s">
        <v>173</v>
      </c>
      <c r="B7647" s="180" t="s">
        <v>348</v>
      </c>
      <c r="C7647" s="180">
        <v>2281527</v>
      </c>
      <c r="D7647" s="180">
        <v>13</v>
      </c>
      <c r="E7647" s="180">
        <v>88576</v>
      </c>
      <c r="F7647" s="180">
        <v>0</v>
      </c>
      <c r="G7647" s="180">
        <v>0</v>
      </c>
      <c r="H7647" s="180">
        <v>0</v>
      </c>
    </row>
    <row r="7648" spans="1:8" x14ac:dyDescent="0.2">
      <c r="A7648" s="180" t="s">
        <v>173</v>
      </c>
      <c r="B7648" s="180" t="s">
        <v>349</v>
      </c>
      <c r="C7648" s="180">
        <v>1133480.54</v>
      </c>
      <c r="D7648" s="180">
        <v>10685.54</v>
      </c>
      <c r="E7648" s="180">
        <v>534585.72</v>
      </c>
      <c r="F7648" s="180">
        <v>0</v>
      </c>
      <c r="G7648" s="180">
        <v>0</v>
      </c>
      <c r="H7648" s="180">
        <v>0</v>
      </c>
    </row>
    <row r="7649" spans="1:8" x14ac:dyDescent="0.2">
      <c r="A7649" s="180" t="s">
        <v>173</v>
      </c>
      <c r="B7649" s="180" t="s">
        <v>350</v>
      </c>
      <c r="C7649" s="180">
        <v>3415007.54</v>
      </c>
      <c r="D7649" s="180">
        <v>10698.54</v>
      </c>
      <c r="E7649" s="180">
        <v>623161.72</v>
      </c>
      <c r="F7649" s="180">
        <v>0</v>
      </c>
      <c r="G7649" s="180">
        <v>0</v>
      </c>
      <c r="H7649" s="180">
        <v>0</v>
      </c>
    </row>
    <row r="7650" spans="1:8" x14ac:dyDescent="0.2">
      <c r="A7650" s="180" t="s">
        <v>173</v>
      </c>
      <c r="B7650" s="180" t="s">
        <v>376</v>
      </c>
      <c r="C7650" s="180"/>
      <c r="D7650" s="180"/>
      <c r="E7650" s="180"/>
      <c r="F7650" s="180"/>
      <c r="G7650" s="180"/>
      <c r="H7650" s="180"/>
    </row>
    <row r="7651" spans="1:8" x14ac:dyDescent="0.2">
      <c r="A7651" s="180" t="s">
        <v>173</v>
      </c>
      <c r="B7651" s="180" t="s">
        <v>377</v>
      </c>
      <c r="C7651" s="180">
        <v>1509448</v>
      </c>
      <c r="D7651" s="180">
        <v>174</v>
      </c>
      <c r="E7651" s="180">
        <v>19638</v>
      </c>
      <c r="F7651" s="180">
        <v>0</v>
      </c>
      <c r="G7651" s="180">
        <v>0</v>
      </c>
      <c r="H7651" s="180">
        <v>0</v>
      </c>
    </row>
    <row r="7652" spans="1:8" x14ac:dyDescent="0.2">
      <c r="A7652" s="180" t="s">
        <v>173</v>
      </c>
      <c r="B7652" s="180" t="s">
        <v>352</v>
      </c>
      <c r="C7652" s="180">
        <v>82211</v>
      </c>
      <c r="D7652" s="180">
        <v>0</v>
      </c>
      <c r="E7652" s="180">
        <v>0</v>
      </c>
      <c r="F7652" s="180">
        <v>0</v>
      </c>
      <c r="G7652" s="180">
        <v>0</v>
      </c>
      <c r="H7652" s="180">
        <v>0</v>
      </c>
    </row>
    <row r="7653" spans="1:8" x14ac:dyDescent="0.2">
      <c r="A7653" s="180" t="s">
        <v>173</v>
      </c>
      <c r="B7653" s="180" t="s">
        <v>353</v>
      </c>
      <c r="C7653" s="180">
        <v>21251</v>
      </c>
      <c r="D7653" s="180">
        <v>0</v>
      </c>
      <c r="E7653" s="180">
        <v>0</v>
      </c>
      <c r="F7653" s="180">
        <v>0</v>
      </c>
      <c r="G7653" s="180">
        <v>0</v>
      </c>
      <c r="H7653" s="180">
        <v>0</v>
      </c>
    </row>
    <row r="7654" spans="1:8" x14ac:dyDescent="0.2">
      <c r="A7654" s="180" t="s">
        <v>173</v>
      </c>
      <c r="B7654" s="180" t="s">
        <v>354</v>
      </c>
      <c r="C7654" s="180">
        <v>188295</v>
      </c>
      <c r="D7654" s="180">
        <v>0</v>
      </c>
      <c r="E7654" s="180">
        <v>0</v>
      </c>
      <c r="F7654" s="180">
        <v>0</v>
      </c>
      <c r="G7654" s="180">
        <v>0</v>
      </c>
      <c r="H7654" s="180">
        <v>0</v>
      </c>
    </row>
    <row r="7655" spans="1:8" x14ac:dyDescent="0.2">
      <c r="A7655" s="180" t="s">
        <v>173</v>
      </c>
      <c r="B7655" s="180" t="s">
        <v>408</v>
      </c>
      <c r="C7655" s="180">
        <v>58200</v>
      </c>
      <c r="D7655" s="180">
        <v>0</v>
      </c>
      <c r="E7655" s="180">
        <v>0</v>
      </c>
      <c r="F7655" s="180">
        <v>0</v>
      </c>
      <c r="G7655" s="180">
        <v>0</v>
      </c>
      <c r="H7655" s="180">
        <v>0</v>
      </c>
    </row>
    <row r="7656" spans="1:8" x14ac:dyDescent="0.2">
      <c r="A7656" s="180" t="s">
        <v>173</v>
      </c>
      <c r="B7656" s="180" t="s">
        <v>423</v>
      </c>
      <c r="C7656" s="180">
        <v>61383</v>
      </c>
      <c r="D7656" s="180">
        <v>0</v>
      </c>
      <c r="E7656" s="180">
        <v>0</v>
      </c>
      <c r="F7656" s="180">
        <v>0</v>
      </c>
      <c r="G7656" s="180">
        <v>0</v>
      </c>
      <c r="H7656" s="180">
        <v>0</v>
      </c>
    </row>
    <row r="7657" spans="1:8" x14ac:dyDescent="0.2">
      <c r="A7657" s="180" t="s">
        <v>173</v>
      </c>
      <c r="B7657" s="180" t="s">
        <v>355</v>
      </c>
      <c r="C7657" s="180">
        <v>142966</v>
      </c>
      <c r="D7657" s="180">
        <v>0</v>
      </c>
      <c r="E7657" s="180">
        <v>38156</v>
      </c>
      <c r="F7657" s="180">
        <v>0</v>
      </c>
      <c r="G7657" s="180">
        <v>0</v>
      </c>
      <c r="H7657" s="180">
        <v>0</v>
      </c>
    </row>
    <row r="7658" spans="1:8" x14ac:dyDescent="0.2">
      <c r="A7658" s="180" t="s">
        <v>173</v>
      </c>
      <c r="B7658" s="180" t="s">
        <v>356</v>
      </c>
      <c r="C7658" s="180">
        <v>136187</v>
      </c>
      <c r="D7658" s="180">
        <v>0</v>
      </c>
      <c r="E7658" s="180">
        <v>0</v>
      </c>
      <c r="F7658" s="180">
        <v>0</v>
      </c>
      <c r="G7658" s="180"/>
      <c r="H7658" s="180">
        <v>0</v>
      </c>
    </row>
    <row r="7659" spans="1:8" x14ac:dyDescent="0.2">
      <c r="A7659" s="180" t="s">
        <v>173</v>
      </c>
      <c r="B7659" s="180" t="s">
        <v>409</v>
      </c>
      <c r="C7659" s="180"/>
      <c r="D7659" s="180"/>
      <c r="E7659" s="180"/>
      <c r="F7659" s="180"/>
      <c r="G7659" s="180"/>
      <c r="H7659" s="180">
        <v>0</v>
      </c>
    </row>
    <row r="7660" spans="1:8" x14ac:dyDescent="0.2">
      <c r="A7660" s="180" t="s">
        <v>173</v>
      </c>
      <c r="B7660" s="180" t="s">
        <v>378</v>
      </c>
      <c r="C7660" s="180">
        <v>0</v>
      </c>
      <c r="D7660" s="180"/>
      <c r="E7660" s="180">
        <v>0</v>
      </c>
      <c r="F7660" s="180">
        <v>0</v>
      </c>
      <c r="G7660" s="180">
        <v>0</v>
      </c>
      <c r="H7660" s="180">
        <v>0</v>
      </c>
    </row>
    <row r="7661" spans="1:8" x14ac:dyDescent="0.2">
      <c r="A7661" s="180" t="s">
        <v>173</v>
      </c>
      <c r="B7661" s="180" t="s">
        <v>360</v>
      </c>
      <c r="C7661" s="180"/>
      <c r="D7661" s="180"/>
      <c r="E7661" s="180">
        <v>0</v>
      </c>
      <c r="F7661" s="180">
        <v>0</v>
      </c>
      <c r="G7661" s="180"/>
      <c r="H7661" s="180">
        <v>0</v>
      </c>
    </row>
    <row r="7662" spans="1:8" x14ac:dyDescent="0.2">
      <c r="A7662" s="180" t="s">
        <v>173</v>
      </c>
      <c r="B7662" s="180" t="s">
        <v>379</v>
      </c>
      <c r="C7662" s="180"/>
      <c r="D7662" s="180"/>
      <c r="E7662" s="180"/>
      <c r="F7662" s="180"/>
      <c r="G7662" s="180"/>
      <c r="H7662" s="180"/>
    </row>
    <row r="7663" spans="1:8" x14ac:dyDescent="0.2">
      <c r="A7663" s="180" t="s">
        <v>173</v>
      </c>
      <c r="B7663" s="180" t="s">
        <v>362</v>
      </c>
      <c r="C7663" s="180">
        <v>72310</v>
      </c>
      <c r="D7663" s="180"/>
      <c r="E7663" s="180"/>
      <c r="F7663" s="180"/>
      <c r="G7663" s="180"/>
      <c r="H7663" s="180"/>
    </row>
    <row r="7664" spans="1:8" x14ac:dyDescent="0.2">
      <c r="A7664" s="180" t="s">
        <v>173</v>
      </c>
      <c r="B7664" s="180" t="s">
        <v>365</v>
      </c>
      <c r="C7664" s="180">
        <v>2272251</v>
      </c>
      <c r="D7664" s="180">
        <v>174</v>
      </c>
      <c r="E7664" s="180">
        <v>57794</v>
      </c>
      <c r="F7664" s="180">
        <v>0</v>
      </c>
      <c r="G7664" s="180">
        <v>0</v>
      </c>
      <c r="H7664" s="180">
        <v>0</v>
      </c>
    </row>
    <row r="7665" spans="1:8" x14ac:dyDescent="0.2">
      <c r="A7665" s="180" t="s">
        <v>173</v>
      </c>
      <c r="B7665" s="180" t="s">
        <v>447</v>
      </c>
      <c r="C7665" s="180">
        <v>0</v>
      </c>
      <c r="D7665" s="180">
        <v>0</v>
      </c>
      <c r="E7665" s="180">
        <v>0</v>
      </c>
      <c r="F7665" s="180">
        <v>0</v>
      </c>
      <c r="G7665" s="180">
        <v>0</v>
      </c>
      <c r="H7665" s="180">
        <v>0</v>
      </c>
    </row>
    <row r="7666" spans="1:8" x14ac:dyDescent="0.2">
      <c r="A7666" s="180" t="s">
        <v>173</v>
      </c>
      <c r="B7666" s="180" t="s">
        <v>366</v>
      </c>
      <c r="C7666" s="180">
        <v>2272251</v>
      </c>
      <c r="D7666" s="180">
        <v>174</v>
      </c>
      <c r="E7666" s="180">
        <v>57794</v>
      </c>
      <c r="F7666" s="180">
        <v>0</v>
      </c>
      <c r="G7666" s="180">
        <v>0</v>
      </c>
      <c r="H7666" s="180">
        <v>0</v>
      </c>
    </row>
    <row r="7667" spans="1:8" x14ac:dyDescent="0.2">
      <c r="A7667" s="180" t="s">
        <v>173</v>
      </c>
      <c r="B7667" s="180" t="s">
        <v>367</v>
      </c>
      <c r="C7667" s="180">
        <v>1142756.54</v>
      </c>
      <c r="D7667" s="180">
        <v>10524.54</v>
      </c>
      <c r="E7667" s="180">
        <v>565367.72</v>
      </c>
      <c r="F7667" s="180">
        <v>0</v>
      </c>
      <c r="G7667" s="180">
        <v>0</v>
      </c>
      <c r="H7667" s="180">
        <v>0</v>
      </c>
    </row>
    <row r="7668" spans="1:8" x14ac:dyDescent="0.2">
      <c r="A7668" s="180" t="s">
        <v>173</v>
      </c>
      <c r="B7668" s="180" t="s">
        <v>368</v>
      </c>
      <c r="C7668" s="180">
        <v>3415007.54</v>
      </c>
      <c r="D7668" s="180">
        <v>10698.54</v>
      </c>
      <c r="E7668" s="180">
        <v>623161.72</v>
      </c>
      <c r="F7668" s="180">
        <v>0</v>
      </c>
      <c r="G7668" s="180">
        <v>0</v>
      </c>
      <c r="H7668" s="180">
        <v>0</v>
      </c>
    </row>
    <row r="7669" spans="1:8" x14ac:dyDescent="0.2">
      <c r="A7669" s="180" t="s">
        <v>174</v>
      </c>
      <c r="B7669" s="180" t="s">
        <v>333</v>
      </c>
      <c r="C7669" s="180">
        <v>1843480</v>
      </c>
      <c r="D7669" s="180"/>
      <c r="E7669" s="180">
        <v>292268</v>
      </c>
      <c r="F7669" s="180">
        <v>0</v>
      </c>
      <c r="G7669" s="180">
        <v>0</v>
      </c>
      <c r="H7669" s="180">
        <v>0</v>
      </c>
    </row>
    <row r="7670" spans="1:8" x14ac:dyDescent="0.2">
      <c r="A7670" s="180" t="s">
        <v>174</v>
      </c>
      <c r="B7670" s="180" t="s">
        <v>334</v>
      </c>
      <c r="C7670" s="180">
        <v>48754</v>
      </c>
      <c r="D7670" s="180"/>
      <c r="E7670" s="180">
        <v>7732</v>
      </c>
      <c r="F7670" s="180">
        <v>0</v>
      </c>
      <c r="G7670" s="180">
        <v>0</v>
      </c>
      <c r="H7670" s="180">
        <v>0</v>
      </c>
    </row>
    <row r="7671" spans="1:8" x14ac:dyDescent="0.2">
      <c r="A7671" s="180" t="s">
        <v>174</v>
      </c>
      <c r="B7671" s="180" t="s">
        <v>335</v>
      </c>
      <c r="C7671" s="180">
        <v>207948</v>
      </c>
      <c r="D7671" s="180"/>
      <c r="E7671" s="180"/>
      <c r="F7671" s="180"/>
      <c r="G7671" s="180"/>
      <c r="H7671" s="180"/>
    </row>
    <row r="7672" spans="1:8" x14ac:dyDescent="0.2">
      <c r="A7672" s="180" t="s">
        <v>174</v>
      </c>
      <c r="B7672" s="180" t="s">
        <v>336</v>
      </c>
      <c r="C7672" s="180">
        <v>682100</v>
      </c>
      <c r="D7672" s="180"/>
      <c r="E7672" s="180"/>
      <c r="F7672" s="180"/>
      <c r="G7672" s="180"/>
      <c r="H7672" s="180"/>
    </row>
    <row r="7673" spans="1:8" x14ac:dyDescent="0.2">
      <c r="A7673" s="180" t="s">
        <v>174</v>
      </c>
      <c r="B7673" s="180" t="s">
        <v>337</v>
      </c>
      <c r="C7673" s="180">
        <v>7500</v>
      </c>
      <c r="D7673" s="180">
        <v>250</v>
      </c>
      <c r="E7673" s="180">
        <v>275</v>
      </c>
      <c r="F7673" s="180"/>
      <c r="G7673" s="180"/>
      <c r="H7673" s="180"/>
    </row>
    <row r="7674" spans="1:8" x14ac:dyDescent="0.2">
      <c r="A7674" s="180" t="s">
        <v>174</v>
      </c>
      <c r="B7674" s="180" t="s">
        <v>338</v>
      </c>
      <c r="C7674" s="180"/>
      <c r="D7674" s="180"/>
      <c r="E7674" s="180"/>
      <c r="F7674" s="180"/>
      <c r="G7674" s="180"/>
      <c r="H7674" s="180"/>
    </row>
    <row r="7675" spans="1:8" x14ac:dyDescent="0.2">
      <c r="A7675" s="180" t="s">
        <v>174</v>
      </c>
      <c r="B7675" s="180" t="s">
        <v>339</v>
      </c>
      <c r="C7675" s="180">
        <v>500</v>
      </c>
      <c r="D7675" s="180">
        <v>245000</v>
      </c>
      <c r="E7675" s="180"/>
      <c r="F7675" s="180"/>
      <c r="G7675" s="180"/>
      <c r="H7675" s="180"/>
    </row>
    <row r="7676" spans="1:8" x14ac:dyDescent="0.2">
      <c r="A7676" s="180" t="s">
        <v>174</v>
      </c>
      <c r="B7676" s="180" t="s">
        <v>340</v>
      </c>
      <c r="C7676" s="180">
        <v>81825</v>
      </c>
      <c r="D7676" s="180">
        <v>38000</v>
      </c>
      <c r="E7676" s="180"/>
      <c r="F7676" s="180"/>
      <c r="G7676" s="180"/>
      <c r="H7676" s="180"/>
    </row>
    <row r="7677" spans="1:8" x14ac:dyDescent="0.2">
      <c r="A7677" s="180" t="s">
        <v>174</v>
      </c>
      <c r="B7677" s="180" t="s">
        <v>341</v>
      </c>
      <c r="C7677" s="180"/>
      <c r="D7677" s="180"/>
      <c r="E7677" s="180"/>
      <c r="F7677" s="180"/>
      <c r="G7677" s="180"/>
      <c r="H7677" s="180"/>
    </row>
    <row r="7678" spans="1:8" x14ac:dyDescent="0.2">
      <c r="A7678" s="180" t="s">
        <v>174</v>
      </c>
      <c r="B7678" s="180" t="s">
        <v>342</v>
      </c>
      <c r="C7678" s="180">
        <v>2940251</v>
      </c>
      <c r="D7678" s="180"/>
      <c r="E7678" s="180"/>
      <c r="F7678" s="180"/>
      <c r="G7678" s="180"/>
      <c r="H7678" s="180"/>
    </row>
    <row r="7679" spans="1:8" x14ac:dyDescent="0.2">
      <c r="A7679" s="180" t="s">
        <v>174</v>
      </c>
      <c r="B7679" s="180" t="s">
        <v>343</v>
      </c>
      <c r="C7679" s="180">
        <v>10141</v>
      </c>
      <c r="D7679" s="180"/>
      <c r="E7679" s="180"/>
      <c r="F7679" s="180"/>
      <c r="G7679" s="180"/>
      <c r="H7679" s="180"/>
    </row>
    <row r="7680" spans="1:8" x14ac:dyDescent="0.2">
      <c r="A7680" s="180" t="s">
        <v>174</v>
      </c>
      <c r="B7680" s="180" t="s">
        <v>344</v>
      </c>
      <c r="C7680" s="180">
        <v>39578</v>
      </c>
      <c r="D7680" s="180"/>
      <c r="E7680" s="180"/>
      <c r="F7680" s="180"/>
      <c r="G7680" s="180"/>
      <c r="H7680" s="180"/>
    </row>
    <row r="7681" spans="1:8" x14ac:dyDescent="0.2">
      <c r="A7681" s="180" t="s">
        <v>174</v>
      </c>
      <c r="B7681" s="180" t="s">
        <v>475</v>
      </c>
      <c r="C7681" s="180">
        <v>19978</v>
      </c>
      <c r="D7681" s="180"/>
      <c r="E7681" s="180">
        <v>3169</v>
      </c>
      <c r="F7681" s="180">
        <v>0</v>
      </c>
      <c r="G7681" s="180">
        <v>0</v>
      </c>
      <c r="H7681" s="180">
        <v>0</v>
      </c>
    </row>
    <row r="7682" spans="1:8" x14ac:dyDescent="0.2">
      <c r="A7682" s="180" t="s">
        <v>174</v>
      </c>
      <c r="B7682" s="180" t="s">
        <v>332</v>
      </c>
      <c r="C7682" s="180">
        <v>37450</v>
      </c>
      <c r="D7682" s="180"/>
      <c r="E7682" s="180"/>
      <c r="F7682" s="180"/>
      <c r="G7682" s="180"/>
      <c r="H7682" s="180"/>
    </row>
    <row r="7683" spans="1:8" x14ac:dyDescent="0.2">
      <c r="A7683" s="180" t="s">
        <v>174</v>
      </c>
      <c r="B7683" s="180" t="s">
        <v>407</v>
      </c>
      <c r="C7683" s="180">
        <v>115100</v>
      </c>
      <c r="D7683" s="180"/>
      <c r="E7683" s="180"/>
      <c r="F7683" s="180"/>
      <c r="G7683" s="180"/>
      <c r="H7683" s="180"/>
    </row>
    <row r="7684" spans="1:8" x14ac:dyDescent="0.2">
      <c r="A7684" s="180" t="s">
        <v>174</v>
      </c>
      <c r="B7684" s="180" t="s">
        <v>345</v>
      </c>
      <c r="C7684" s="180">
        <v>6034605</v>
      </c>
      <c r="D7684" s="180">
        <v>283250</v>
      </c>
      <c r="E7684" s="180">
        <v>303444</v>
      </c>
      <c r="F7684" s="180">
        <v>0</v>
      </c>
      <c r="G7684" s="180">
        <v>0</v>
      </c>
      <c r="H7684" s="180">
        <v>0</v>
      </c>
    </row>
    <row r="7685" spans="1:8" x14ac:dyDescent="0.2">
      <c r="A7685" s="180" t="s">
        <v>174</v>
      </c>
      <c r="B7685" s="180" t="s">
        <v>346</v>
      </c>
      <c r="C7685" s="180"/>
      <c r="D7685" s="180"/>
      <c r="E7685" s="180"/>
      <c r="F7685" s="180"/>
      <c r="G7685" s="180"/>
      <c r="H7685" s="180"/>
    </row>
    <row r="7686" spans="1:8" x14ac:dyDescent="0.2">
      <c r="A7686" s="180" t="s">
        <v>174</v>
      </c>
      <c r="B7686" s="180" t="s">
        <v>446</v>
      </c>
      <c r="C7686" s="180"/>
      <c r="D7686" s="180"/>
      <c r="E7686" s="180"/>
      <c r="F7686" s="180"/>
      <c r="G7686" s="180"/>
      <c r="H7686" s="180"/>
    </row>
    <row r="7687" spans="1:8" x14ac:dyDescent="0.2">
      <c r="A7687" s="180" t="s">
        <v>174</v>
      </c>
      <c r="B7687" s="180" t="s">
        <v>347</v>
      </c>
      <c r="C7687" s="180"/>
      <c r="D7687" s="180"/>
      <c r="E7687" s="180"/>
      <c r="F7687" s="180"/>
      <c r="G7687" s="180"/>
      <c r="H7687" s="180"/>
    </row>
    <row r="7688" spans="1:8" x14ac:dyDescent="0.2">
      <c r="A7688" s="180" t="s">
        <v>174</v>
      </c>
      <c r="B7688" s="180" t="s">
        <v>348</v>
      </c>
      <c r="C7688" s="180">
        <v>6034605</v>
      </c>
      <c r="D7688" s="180">
        <v>283250</v>
      </c>
      <c r="E7688" s="180">
        <v>303444</v>
      </c>
      <c r="F7688" s="180">
        <v>0</v>
      </c>
      <c r="G7688" s="180">
        <v>0</v>
      </c>
      <c r="H7688" s="180">
        <v>0</v>
      </c>
    </row>
    <row r="7689" spans="1:8" x14ac:dyDescent="0.2">
      <c r="A7689" s="180" t="s">
        <v>174</v>
      </c>
      <c r="B7689" s="180" t="s">
        <v>349</v>
      </c>
      <c r="C7689" s="180">
        <v>1113096.1000000006</v>
      </c>
      <c r="D7689" s="180">
        <v>208093.92</v>
      </c>
      <c r="E7689" s="180">
        <v>204737.96999999997</v>
      </c>
      <c r="F7689" s="180">
        <v>0</v>
      </c>
      <c r="G7689" s="180">
        <v>0</v>
      </c>
      <c r="H7689" s="180">
        <v>0</v>
      </c>
    </row>
    <row r="7690" spans="1:8" x14ac:dyDescent="0.2">
      <c r="A7690" s="180" t="s">
        <v>174</v>
      </c>
      <c r="B7690" s="180" t="s">
        <v>350</v>
      </c>
      <c r="C7690" s="180">
        <v>7147701.1000000006</v>
      </c>
      <c r="D7690" s="180">
        <v>491343.92</v>
      </c>
      <c r="E7690" s="180">
        <v>508181.97</v>
      </c>
      <c r="F7690" s="180">
        <v>0</v>
      </c>
      <c r="G7690" s="180">
        <v>0</v>
      </c>
      <c r="H7690" s="180">
        <v>0</v>
      </c>
    </row>
    <row r="7691" spans="1:8" x14ac:dyDescent="0.2">
      <c r="A7691" s="180" t="s">
        <v>174</v>
      </c>
      <c r="B7691" s="180" t="s">
        <v>376</v>
      </c>
      <c r="C7691" s="180"/>
      <c r="D7691" s="180"/>
      <c r="E7691" s="180"/>
      <c r="F7691" s="180"/>
      <c r="G7691" s="180"/>
      <c r="H7691" s="180"/>
    </row>
    <row r="7692" spans="1:8" x14ac:dyDescent="0.2">
      <c r="A7692" s="180" t="s">
        <v>174</v>
      </c>
      <c r="B7692" s="180" t="s">
        <v>377</v>
      </c>
      <c r="C7692" s="180">
        <v>4205306</v>
      </c>
      <c r="D7692" s="180">
        <v>283250</v>
      </c>
      <c r="E7692" s="180">
        <v>71707</v>
      </c>
      <c r="F7692" s="180"/>
      <c r="G7692" s="180"/>
      <c r="H7692" s="180"/>
    </row>
    <row r="7693" spans="1:8" x14ac:dyDescent="0.2">
      <c r="A7693" s="180" t="s">
        <v>174</v>
      </c>
      <c r="B7693" s="180" t="s">
        <v>352</v>
      </c>
      <c r="C7693" s="180">
        <v>163061</v>
      </c>
      <c r="D7693" s="180"/>
      <c r="E7693" s="180">
        <v>490</v>
      </c>
      <c r="F7693" s="180"/>
      <c r="G7693" s="180"/>
      <c r="H7693" s="180"/>
    </row>
    <row r="7694" spans="1:8" x14ac:dyDescent="0.2">
      <c r="A7694" s="180" t="s">
        <v>174</v>
      </c>
      <c r="B7694" s="180" t="s">
        <v>353</v>
      </c>
      <c r="C7694" s="180">
        <v>119698</v>
      </c>
      <c r="D7694" s="180"/>
      <c r="E7694" s="180">
        <v>475</v>
      </c>
      <c r="F7694" s="180"/>
      <c r="G7694" s="180"/>
      <c r="H7694" s="180"/>
    </row>
    <row r="7695" spans="1:8" x14ac:dyDescent="0.2">
      <c r="A7695" s="180" t="s">
        <v>174</v>
      </c>
      <c r="B7695" s="180" t="s">
        <v>354</v>
      </c>
      <c r="C7695" s="180">
        <v>267677</v>
      </c>
      <c r="D7695" s="180"/>
      <c r="E7695" s="180">
        <v>1192</v>
      </c>
      <c r="F7695" s="180"/>
      <c r="G7695" s="180"/>
      <c r="H7695" s="180"/>
    </row>
    <row r="7696" spans="1:8" x14ac:dyDescent="0.2">
      <c r="A7696" s="180" t="s">
        <v>174</v>
      </c>
      <c r="B7696" s="180" t="s">
        <v>408</v>
      </c>
      <c r="C7696" s="180">
        <v>358546</v>
      </c>
      <c r="D7696" s="180"/>
      <c r="E7696" s="180">
        <v>1549</v>
      </c>
      <c r="F7696" s="180"/>
      <c r="G7696" s="180"/>
      <c r="H7696" s="180"/>
    </row>
    <row r="7697" spans="1:8" x14ac:dyDescent="0.2">
      <c r="A7697" s="180" t="s">
        <v>174</v>
      </c>
      <c r="B7697" s="180" t="s">
        <v>423</v>
      </c>
      <c r="C7697" s="180">
        <v>148787</v>
      </c>
      <c r="D7697" s="180"/>
      <c r="E7697" s="180">
        <v>603</v>
      </c>
      <c r="F7697" s="180"/>
      <c r="G7697" s="180"/>
      <c r="H7697" s="180"/>
    </row>
    <row r="7698" spans="1:8" x14ac:dyDescent="0.2">
      <c r="A7698" s="180" t="s">
        <v>174</v>
      </c>
      <c r="B7698" s="180" t="s">
        <v>355</v>
      </c>
      <c r="C7698" s="180">
        <v>435156</v>
      </c>
      <c r="D7698" s="180"/>
      <c r="E7698" s="180">
        <v>81500</v>
      </c>
      <c r="F7698" s="180"/>
      <c r="G7698" s="180"/>
      <c r="H7698" s="180"/>
    </row>
    <row r="7699" spans="1:8" x14ac:dyDescent="0.2">
      <c r="A7699" s="180" t="s">
        <v>174</v>
      </c>
      <c r="B7699" s="180" t="s">
        <v>356</v>
      </c>
      <c r="C7699" s="180">
        <v>269496</v>
      </c>
      <c r="D7699" s="180"/>
      <c r="E7699" s="180">
        <v>2930</v>
      </c>
      <c r="F7699" s="180"/>
      <c r="G7699" s="180"/>
      <c r="H7699" s="180"/>
    </row>
    <row r="7700" spans="1:8" x14ac:dyDescent="0.2">
      <c r="A7700" s="180" t="s">
        <v>174</v>
      </c>
      <c r="B7700" s="180" t="s">
        <v>409</v>
      </c>
      <c r="C7700" s="180"/>
      <c r="D7700" s="180"/>
      <c r="E7700" s="180"/>
      <c r="F7700" s="180"/>
      <c r="G7700" s="180"/>
      <c r="H7700" s="180"/>
    </row>
    <row r="7701" spans="1:8" x14ac:dyDescent="0.2">
      <c r="A7701" s="180" t="s">
        <v>174</v>
      </c>
      <c r="B7701" s="180" t="s">
        <v>378</v>
      </c>
      <c r="C7701" s="180"/>
      <c r="D7701" s="180"/>
      <c r="E7701" s="180">
        <v>780</v>
      </c>
      <c r="F7701" s="180"/>
      <c r="G7701" s="180"/>
      <c r="H7701" s="180"/>
    </row>
    <row r="7702" spans="1:8" x14ac:dyDescent="0.2">
      <c r="A7702" s="180" t="s">
        <v>174</v>
      </c>
      <c r="B7702" s="180" t="s">
        <v>360</v>
      </c>
      <c r="C7702" s="180"/>
      <c r="D7702" s="180"/>
      <c r="E7702" s="180"/>
      <c r="F7702" s="180"/>
      <c r="G7702" s="180"/>
      <c r="H7702" s="180"/>
    </row>
    <row r="7703" spans="1:8" x14ac:dyDescent="0.2">
      <c r="A7703" s="180" t="s">
        <v>174</v>
      </c>
      <c r="B7703" s="180" t="s">
        <v>379</v>
      </c>
      <c r="C7703" s="180"/>
      <c r="D7703" s="180"/>
      <c r="E7703" s="180"/>
      <c r="F7703" s="180"/>
      <c r="G7703" s="180"/>
      <c r="H7703" s="180"/>
    </row>
    <row r="7704" spans="1:8" x14ac:dyDescent="0.2">
      <c r="A7704" s="180" t="s">
        <v>174</v>
      </c>
      <c r="B7704" s="180" t="s">
        <v>362</v>
      </c>
      <c r="C7704" s="180">
        <v>219481</v>
      </c>
      <c r="D7704" s="180"/>
      <c r="E7704" s="180"/>
      <c r="F7704" s="180"/>
      <c r="G7704" s="180"/>
      <c r="H7704" s="180"/>
    </row>
    <row r="7705" spans="1:8" x14ac:dyDescent="0.2">
      <c r="A7705" s="180" t="s">
        <v>174</v>
      </c>
      <c r="B7705" s="180" t="s">
        <v>365</v>
      </c>
      <c r="C7705" s="180">
        <v>6187208</v>
      </c>
      <c r="D7705" s="180">
        <v>283250</v>
      </c>
      <c r="E7705" s="180">
        <v>161226</v>
      </c>
      <c r="F7705" s="180">
        <v>0</v>
      </c>
      <c r="G7705" s="180">
        <v>0</v>
      </c>
      <c r="H7705" s="180">
        <v>0</v>
      </c>
    </row>
    <row r="7706" spans="1:8" x14ac:dyDescent="0.2">
      <c r="A7706" s="180" t="s">
        <v>174</v>
      </c>
      <c r="B7706" s="180" t="s">
        <v>447</v>
      </c>
      <c r="C7706" s="180"/>
      <c r="D7706" s="180"/>
      <c r="E7706" s="180"/>
      <c r="F7706" s="180"/>
      <c r="G7706" s="180"/>
      <c r="H7706" s="180"/>
    </row>
    <row r="7707" spans="1:8" x14ac:dyDescent="0.2">
      <c r="A7707" s="180" t="s">
        <v>174</v>
      </c>
      <c r="B7707" s="180" t="s">
        <v>366</v>
      </c>
      <c r="C7707" s="180">
        <v>6187208</v>
      </c>
      <c r="D7707" s="180">
        <v>283250</v>
      </c>
      <c r="E7707" s="180">
        <v>161226</v>
      </c>
      <c r="F7707" s="180">
        <v>0</v>
      </c>
      <c r="G7707" s="180">
        <v>0</v>
      </c>
      <c r="H7707" s="180">
        <v>0</v>
      </c>
    </row>
    <row r="7708" spans="1:8" x14ac:dyDescent="0.2">
      <c r="A7708" s="180" t="s">
        <v>174</v>
      </c>
      <c r="B7708" s="180" t="s">
        <v>367</v>
      </c>
      <c r="C7708" s="180">
        <v>960493.10000000068</v>
      </c>
      <c r="D7708" s="180">
        <v>208093.92</v>
      </c>
      <c r="E7708" s="180">
        <v>346955.97</v>
      </c>
      <c r="F7708" s="180">
        <v>0</v>
      </c>
      <c r="G7708" s="180">
        <v>0</v>
      </c>
      <c r="H7708" s="180">
        <v>0</v>
      </c>
    </row>
    <row r="7709" spans="1:8" x14ac:dyDescent="0.2">
      <c r="A7709" s="180" t="s">
        <v>174</v>
      </c>
      <c r="B7709" s="180" t="s">
        <v>368</v>
      </c>
      <c r="C7709" s="180">
        <v>7147701.1000000006</v>
      </c>
      <c r="D7709" s="180">
        <v>491343.92</v>
      </c>
      <c r="E7709" s="180">
        <v>508181.97</v>
      </c>
      <c r="F7709" s="180">
        <v>0</v>
      </c>
      <c r="G7709" s="180">
        <v>0</v>
      </c>
      <c r="H7709" s="180">
        <v>0</v>
      </c>
    </row>
    <row r="7710" spans="1:8" x14ac:dyDescent="0.2">
      <c r="A7710" s="180" t="s">
        <v>175</v>
      </c>
      <c r="B7710" s="180" t="s">
        <v>333</v>
      </c>
      <c r="C7710" s="180">
        <v>1894891</v>
      </c>
      <c r="D7710" s="180"/>
      <c r="E7710" s="180">
        <v>197721</v>
      </c>
      <c r="F7710" s="180">
        <v>0</v>
      </c>
      <c r="G7710" s="180">
        <v>0</v>
      </c>
      <c r="H7710" s="180">
        <v>0</v>
      </c>
    </row>
    <row r="7711" spans="1:8" x14ac:dyDescent="0.2">
      <c r="A7711" s="180" t="s">
        <v>175</v>
      </c>
      <c r="B7711" s="180" t="s">
        <v>334</v>
      </c>
      <c r="C7711" s="180">
        <v>21836</v>
      </c>
      <c r="D7711" s="180"/>
      <c r="E7711" s="180">
        <v>2279</v>
      </c>
      <c r="F7711" s="180">
        <v>0</v>
      </c>
      <c r="G7711" s="180">
        <v>0</v>
      </c>
      <c r="H7711" s="180">
        <v>0</v>
      </c>
    </row>
    <row r="7712" spans="1:8" x14ac:dyDescent="0.2">
      <c r="A7712" s="180" t="s">
        <v>175</v>
      </c>
      <c r="B7712" s="180" t="s">
        <v>335</v>
      </c>
      <c r="C7712" s="180">
        <v>162462</v>
      </c>
      <c r="D7712" s="180"/>
      <c r="E7712" s="180"/>
      <c r="F7712" s="180"/>
      <c r="G7712" s="180"/>
      <c r="H7712" s="180"/>
    </row>
    <row r="7713" spans="1:8" x14ac:dyDescent="0.2">
      <c r="A7713" s="180" t="s">
        <v>175</v>
      </c>
      <c r="B7713" s="180" t="s">
        <v>336</v>
      </c>
      <c r="C7713" s="180">
        <v>502600</v>
      </c>
      <c r="D7713" s="180"/>
      <c r="E7713" s="180"/>
      <c r="F7713" s="180"/>
      <c r="G7713" s="180"/>
      <c r="H7713" s="180"/>
    </row>
    <row r="7714" spans="1:8" x14ac:dyDescent="0.2">
      <c r="A7714" s="180" t="s">
        <v>175</v>
      </c>
      <c r="B7714" s="180" t="s">
        <v>337</v>
      </c>
      <c r="C7714" s="180">
        <v>30000</v>
      </c>
      <c r="D7714" s="180">
        <v>1000</v>
      </c>
      <c r="E7714" s="180">
        <v>5000</v>
      </c>
      <c r="F7714" s="180"/>
      <c r="G7714" s="180"/>
      <c r="H7714" s="180"/>
    </row>
    <row r="7715" spans="1:8" x14ac:dyDescent="0.2">
      <c r="A7715" s="180" t="s">
        <v>175</v>
      </c>
      <c r="B7715" s="180" t="s">
        <v>338</v>
      </c>
      <c r="C7715" s="180"/>
      <c r="D7715" s="180"/>
      <c r="E7715" s="180"/>
      <c r="F7715" s="180"/>
      <c r="G7715" s="180"/>
      <c r="H7715" s="180"/>
    </row>
    <row r="7716" spans="1:8" x14ac:dyDescent="0.2">
      <c r="A7716" s="180" t="s">
        <v>175</v>
      </c>
      <c r="B7716" s="180" t="s">
        <v>339</v>
      </c>
      <c r="C7716" s="180">
        <v>15000</v>
      </c>
      <c r="D7716" s="180">
        <v>115000</v>
      </c>
      <c r="E7716" s="180"/>
      <c r="F7716" s="180"/>
      <c r="G7716" s="180"/>
      <c r="H7716" s="180"/>
    </row>
    <row r="7717" spans="1:8" x14ac:dyDescent="0.2">
      <c r="A7717" s="180" t="s">
        <v>175</v>
      </c>
      <c r="B7717" s="180" t="s">
        <v>340</v>
      </c>
      <c r="C7717" s="180">
        <v>136051</v>
      </c>
      <c r="D7717" s="180">
        <v>10000</v>
      </c>
      <c r="E7717" s="180">
        <v>2000</v>
      </c>
      <c r="F7717" s="180"/>
      <c r="G7717" s="180"/>
      <c r="H7717" s="180"/>
    </row>
    <row r="7718" spans="1:8" x14ac:dyDescent="0.2">
      <c r="A7718" s="180" t="s">
        <v>175</v>
      </c>
      <c r="B7718" s="180" t="s">
        <v>341</v>
      </c>
      <c r="C7718" s="180"/>
      <c r="D7718" s="180"/>
      <c r="E7718" s="180"/>
      <c r="F7718" s="180"/>
      <c r="G7718" s="180"/>
      <c r="H7718" s="180"/>
    </row>
    <row r="7719" spans="1:8" x14ac:dyDescent="0.2">
      <c r="A7719" s="180" t="s">
        <v>175</v>
      </c>
      <c r="B7719" s="180" t="s">
        <v>342</v>
      </c>
      <c r="C7719" s="180">
        <v>5025577</v>
      </c>
      <c r="D7719" s="180"/>
      <c r="E7719" s="180"/>
      <c r="F7719" s="180"/>
      <c r="G7719" s="180"/>
      <c r="H7719" s="180"/>
    </row>
    <row r="7720" spans="1:8" x14ac:dyDescent="0.2">
      <c r="A7720" s="180" t="s">
        <v>175</v>
      </c>
      <c r="B7720" s="180" t="s">
        <v>343</v>
      </c>
      <c r="C7720" s="180">
        <v>30629</v>
      </c>
      <c r="D7720" s="180"/>
      <c r="E7720" s="180"/>
      <c r="F7720" s="180"/>
      <c r="G7720" s="180"/>
      <c r="H7720" s="180"/>
    </row>
    <row r="7721" spans="1:8" x14ac:dyDescent="0.2">
      <c r="A7721" s="180" t="s">
        <v>175</v>
      </c>
      <c r="B7721" s="180" t="s">
        <v>344</v>
      </c>
      <c r="C7721" s="180">
        <v>24559</v>
      </c>
      <c r="D7721" s="180"/>
      <c r="E7721" s="180">
        <v>250</v>
      </c>
      <c r="F7721" s="180"/>
      <c r="G7721" s="180"/>
      <c r="H7721" s="180"/>
    </row>
    <row r="7722" spans="1:8" x14ac:dyDescent="0.2">
      <c r="A7722" s="180" t="s">
        <v>175</v>
      </c>
      <c r="B7722" s="180" t="s">
        <v>475</v>
      </c>
      <c r="C7722" s="180">
        <v>12365</v>
      </c>
      <c r="D7722" s="180"/>
      <c r="E7722" s="180">
        <v>1290</v>
      </c>
      <c r="F7722" s="180">
        <v>0</v>
      </c>
      <c r="G7722" s="180">
        <v>0</v>
      </c>
      <c r="H7722" s="180">
        <v>0</v>
      </c>
    </row>
    <row r="7723" spans="1:8" x14ac:dyDescent="0.2">
      <c r="A7723" s="180" t="s">
        <v>175</v>
      </c>
      <c r="B7723" s="180" t="s">
        <v>332</v>
      </c>
      <c r="C7723" s="180">
        <v>66000</v>
      </c>
      <c r="D7723" s="180"/>
      <c r="E7723" s="180"/>
      <c r="F7723" s="180"/>
      <c r="G7723" s="180"/>
      <c r="H7723" s="180"/>
    </row>
    <row r="7724" spans="1:8" x14ac:dyDescent="0.2">
      <c r="A7724" s="180" t="s">
        <v>175</v>
      </c>
      <c r="B7724" s="180" t="s">
        <v>407</v>
      </c>
      <c r="C7724" s="180">
        <v>55013</v>
      </c>
      <c r="D7724" s="180"/>
      <c r="E7724" s="180"/>
      <c r="F7724" s="180"/>
      <c r="G7724" s="180"/>
      <c r="H7724" s="180"/>
    </row>
    <row r="7725" spans="1:8" x14ac:dyDescent="0.2">
      <c r="A7725" s="180" t="s">
        <v>175</v>
      </c>
      <c r="B7725" s="180" t="s">
        <v>345</v>
      </c>
      <c r="C7725" s="180">
        <v>7976983</v>
      </c>
      <c r="D7725" s="180">
        <v>126000</v>
      </c>
      <c r="E7725" s="180">
        <v>208540</v>
      </c>
      <c r="F7725" s="180">
        <v>0</v>
      </c>
      <c r="G7725" s="180">
        <v>0</v>
      </c>
      <c r="H7725" s="180">
        <v>0</v>
      </c>
    </row>
    <row r="7726" spans="1:8" x14ac:dyDescent="0.2">
      <c r="A7726" s="180" t="s">
        <v>175</v>
      </c>
      <c r="B7726" s="180" t="s">
        <v>346</v>
      </c>
      <c r="C7726" s="180"/>
      <c r="D7726" s="180"/>
      <c r="E7726" s="180"/>
      <c r="F7726" s="180"/>
      <c r="G7726" s="180"/>
      <c r="H7726" s="180"/>
    </row>
    <row r="7727" spans="1:8" x14ac:dyDescent="0.2">
      <c r="A7727" s="180" t="s">
        <v>175</v>
      </c>
      <c r="B7727" s="180" t="s">
        <v>446</v>
      </c>
      <c r="C7727" s="180"/>
      <c r="D7727" s="180"/>
      <c r="E7727" s="180"/>
      <c r="F7727" s="180"/>
      <c r="G7727" s="180"/>
      <c r="H7727" s="180"/>
    </row>
    <row r="7728" spans="1:8" x14ac:dyDescent="0.2">
      <c r="A7728" s="180" t="s">
        <v>175</v>
      </c>
      <c r="B7728" s="180" t="s">
        <v>347</v>
      </c>
      <c r="C7728" s="180"/>
      <c r="D7728" s="180"/>
      <c r="E7728" s="180"/>
      <c r="F7728" s="180"/>
      <c r="G7728" s="180"/>
      <c r="H7728" s="180"/>
    </row>
    <row r="7729" spans="1:8" x14ac:dyDescent="0.2">
      <c r="A7729" s="180" t="s">
        <v>175</v>
      </c>
      <c r="B7729" s="180" t="s">
        <v>348</v>
      </c>
      <c r="C7729" s="180">
        <v>7976983</v>
      </c>
      <c r="D7729" s="180">
        <v>126000</v>
      </c>
      <c r="E7729" s="180">
        <v>208540</v>
      </c>
      <c r="F7729" s="180">
        <v>0</v>
      </c>
      <c r="G7729" s="180">
        <v>0</v>
      </c>
      <c r="H7729" s="180">
        <v>0</v>
      </c>
    </row>
    <row r="7730" spans="1:8" x14ac:dyDescent="0.2">
      <c r="A7730" s="180" t="s">
        <v>175</v>
      </c>
      <c r="B7730" s="180" t="s">
        <v>349</v>
      </c>
      <c r="C7730" s="180">
        <v>1255888.700000003</v>
      </c>
      <c r="D7730" s="180">
        <v>37585.789999999979</v>
      </c>
      <c r="E7730" s="180">
        <v>363719.43000000005</v>
      </c>
      <c r="F7730" s="180">
        <v>0</v>
      </c>
      <c r="G7730" s="180">
        <v>0</v>
      </c>
      <c r="H7730" s="180">
        <v>0</v>
      </c>
    </row>
    <row r="7731" spans="1:8" x14ac:dyDescent="0.2">
      <c r="A7731" s="180" t="s">
        <v>175</v>
      </c>
      <c r="B7731" s="180" t="s">
        <v>350</v>
      </c>
      <c r="C7731" s="180">
        <v>9232871.7000000048</v>
      </c>
      <c r="D7731" s="180">
        <v>163585.78999999998</v>
      </c>
      <c r="E7731" s="180">
        <v>572259.43000000005</v>
      </c>
      <c r="F7731" s="180">
        <v>0</v>
      </c>
      <c r="G7731" s="180">
        <v>0</v>
      </c>
      <c r="H7731" s="180">
        <v>0</v>
      </c>
    </row>
    <row r="7732" spans="1:8" x14ac:dyDescent="0.2">
      <c r="A7732" s="180" t="s">
        <v>175</v>
      </c>
      <c r="B7732" s="180" t="s">
        <v>376</v>
      </c>
      <c r="C7732" s="180"/>
      <c r="D7732" s="180"/>
      <c r="E7732" s="180"/>
      <c r="F7732" s="180"/>
      <c r="G7732" s="180"/>
      <c r="H7732" s="180"/>
    </row>
    <row r="7733" spans="1:8" x14ac:dyDescent="0.2">
      <c r="A7733" s="180" t="s">
        <v>175</v>
      </c>
      <c r="B7733" s="180" t="s">
        <v>377</v>
      </c>
      <c r="C7733" s="180">
        <v>5265000</v>
      </c>
      <c r="D7733" s="180">
        <v>130000</v>
      </c>
      <c r="E7733" s="180">
        <v>197839</v>
      </c>
      <c r="F7733" s="180"/>
      <c r="G7733" s="180"/>
      <c r="H7733" s="180"/>
    </row>
    <row r="7734" spans="1:8" x14ac:dyDescent="0.2">
      <c r="A7734" s="180" t="s">
        <v>175</v>
      </c>
      <c r="B7734" s="180" t="s">
        <v>352</v>
      </c>
      <c r="C7734" s="180">
        <v>265000</v>
      </c>
      <c r="D7734" s="180"/>
      <c r="E7734" s="180"/>
      <c r="F7734" s="180"/>
      <c r="G7734" s="180"/>
      <c r="H7734" s="180"/>
    </row>
    <row r="7735" spans="1:8" x14ac:dyDescent="0.2">
      <c r="A7735" s="180" t="s">
        <v>175</v>
      </c>
      <c r="B7735" s="180" t="s">
        <v>353</v>
      </c>
      <c r="C7735" s="180">
        <v>270000</v>
      </c>
      <c r="D7735" s="180"/>
      <c r="E7735" s="180"/>
      <c r="F7735" s="180"/>
      <c r="G7735" s="180"/>
      <c r="H7735" s="180"/>
    </row>
    <row r="7736" spans="1:8" x14ac:dyDescent="0.2">
      <c r="A7736" s="180" t="s">
        <v>175</v>
      </c>
      <c r="B7736" s="180" t="s">
        <v>354</v>
      </c>
      <c r="C7736" s="180">
        <v>200000</v>
      </c>
      <c r="D7736" s="180"/>
      <c r="E7736" s="180"/>
      <c r="F7736" s="180"/>
      <c r="G7736" s="180"/>
      <c r="H7736" s="180"/>
    </row>
    <row r="7737" spans="1:8" x14ac:dyDescent="0.2">
      <c r="A7737" s="180" t="s">
        <v>175</v>
      </c>
      <c r="B7737" s="180" t="s">
        <v>408</v>
      </c>
      <c r="C7737" s="180">
        <v>515000</v>
      </c>
      <c r="D7737" s="180"/>
      <c r="E7737" s="180"/>
      <c r="F7737" s="180"/>
      <c r="G7737" s="180"/>
      <c r="H7737" s="180"/>
    </row>
    <row r="7738" spans="1:8" x14ac:dyDescent="0.2">
      <c r="A7738" s="180" t="s">
        <v>175</v>
      </c>
      <c r="B7738" s="180" t="s">
        <v>423</v>
      </c>
      <c r="C7738" s="180">
        <v>363000</v>
      </c>
      <c r="D7738" s="180"/>
      <c r="E7738" s="180"/>
      <c r="F7738" s="180"/>
      <c r="G7738" s="180"/>
      <c r="H7738" s="180"/>
    </row>
    <row r="7739" spans="1:8" x14ac:dyDescent="0.2">
      <c r="A7739" s="180" t="s">
        <v>175</v>
      </c>
      <c r="B7739" s="180" t="s">
        <v>355</v>
      </c>
      <c r="C7739" s="180">
        <v>650000</v>
      </c>
      <c r="D7739" s="180"/>
      <c r="E7739" s="180">
        <v>25000</v>
      </c>
      <c r="F7739" s="180"/>
      <c r="G7739" s="180"/>
      <c r="H7739" s="180"/>
    </row>
    <row r="7740" spans="1:8" x14ac:dyDescent="0.2">
      <c r="A7740" s="180" t="s">
        <v>175</v>
      </c>
      <c r="B7740" s="180" t="s">
        <v>356</v>
      </c>
      <c r="C7740" s="180">
        <v>215000</v>
      </c>
      <c r="D7740" s="180"/>
      <c r="E7740" s="180">
        <v>10000</v>
      </c>
      <c r="F7740" s="180"/>
      <c r="G7740" s="180"/>
      <c r="H7740" s="180"/>
    </row>
    <row r="7741" spans="1:8" x14ac:dyDescent="0.2">
      <c r="A7741" s="180" t="s">
        <v>175</v>
      </c>
      <c r="B7741" s="180" t="s">
        <v>409</v>
      </c>
      <c r="C7741" s="180"/>
      <c r="D7741" s="180"/>
      <c r="E7741" s="180"/>
      <c r="F7741" s="180"/>
      <c r="G7741" s="180"/>
      <c r="H7741" s="180"/>
    </row>
    <row r="7742" spans="1:8" x14ac:dyDescent="0.2">
      <c r="A7742" s="180" t="s">
        <v>175</v>
      </c>
      <c r="B7742" s="180" t="s">
        <v>378</v>
      </c>
      <c r="C7742" s="180"/>
      <c r="D7742" s="180"/>
      <c r="E7742" s="180"/>
      <c r="F7742" s="180"/>
      <c r="G7742" s="180"/>
      <c r="H7742" s="180"/>
    </row>
    <row r="7743" spans="1:8" x14ac:dyDescent="0.2">
      <c r="A7743" s="180" t="s">
        <v>175</v>
      </c>
      <c r="B7743" s="180" t="s">
        <v>360</v>
      </c>
      <c r="C7743" s="180"/>
      <c r="D7743" s="180"/>
      <c r="E7743" s="180"/>
      <c r="F7743" s="180"/>
      <c r="G7743" s="180"/>
      <c r="H7743" s="180"/>
    </row>
    <row r="7744" spans="1:8" x14ac:dyDescent="0.2">
      <c r="A7744" s="180" t="s">
        <v>175</v>
      </c>
      <c r="B7744" s="180" t="s">
        <v>379</v>
      </c>
      <c r="C7744" s="180"/>
      <c r="D7744" s="180"/>
      <c r="E7744" s="180"/>
      <c r="F7744" s="180"/>
      <c r="G7744" s="180"/>
      <c r="H7744" s="180"/>
    </row>
    <row r="7745" spans="1:8" x14ac:dyDescent="0.2">
      <c r="A7745" s="180" t="s">
        <v>175</v>
      </c>
      <c r="B7745" s="180" t="s">
        <v>362</v>
      </c>
      <c r="C7745" s="180">
        <v>309545</v>
      </c>
      <c r="D7745" s="180"/>
      <c r="E7745" s="180"/>
      <c r="F7745" s="180"/>
      <c r="G7745" s="180"/>
      <c r="H7745" s="180"/>
    </row>
    <row r="7746" spans="1:8" x14ac:dyDescent="0.2">
      <c r="A7746" s="180" t="s">
        <v>175</v>
      </c>
      <c r="B7746" s="180" t="s">
        <v>365</v>
      </c>
      <c r="C7746" s="180">
        <v>8052545</v>
      </c>
      <c r="D7746" s="180">
        <v>130000</v>
      </c>
      <c r="E7746" s="180">
        <v>232839</v>
      </c>
      <c r="F7746" s="180">
        <v>0</v>
      </c>
      <c r="G7746" s="180">
        <v>0</v>
      </c>
      <c r="H7746" s="180">
        <v>0</v>
      </c>
    </row>
    <row r="7747" spans="1:8" x14ac:dyDescent="0.2">
      <c r="A7747" s="180" t="s">
        <v>175</v>
      </c>
      <c r="B7747" s="180" t="s">
        <v>447</v>
      </c>
      <c r="C7747" s="180">
        <v>3600</v>
      </c>
      <c r="D7747" s="180"/>
      <c r="E7747" s="180"/>
      <c r="F7747" s="180"/>
      <c r="G7747" s="180"/>
      <c r="H7747" s="180"/>
    </row>
    <row r="7748" spans="1:8" x14ac:dyDescent="0.2">
      <c r="A7748" s="180" t="s">
        <v>175</v>
      </c>
      <c r="B7748" s="180" t="s">
        <v>366</v>
      </c>
      <c r="C7748" s="180">
        <v>8056145</v>
      </c>
      <c r="D7748" s="180">
        <v>130000</v>
      </c>
      <c r="E7748" s="180">
        <v>232839</v>
      </c>
      <c r="F7748" s="180">
        <v>0</v>
      </c>
      <c r="G7748" s="180">
        <v>0</v>
      </c>
      <c r="H7748" s="180">
        <v>0</v>
      </c>
    </row>
    <row r="7749" spans="1:8" x14ac:dyDescent="0.2">
      <c r="A7749" s="180" t="s">
        <v>175</v>
      </c>
      <c r="B7749" s="180" t="s">
        <v>367</v>
      </c>
      <c r="C7749" s="180">
        <v>1176726.700000003</v>
      </c>
      <c r="D7749" s="180">
        <v>33585.789999999979</v>
      </c>
      <c r="E7749" s="180">
        <v>339420.43000000005</v>
      </c>
      <c r="F7749" s="180">
        <v>0</v>
      </c>
      <c r="G7749" s="180">
        <v>0</v>
      </c>
      <c r="H7749" s="180">
        <v>0</v>
      </c>
    </row>
    <row r="7750" spans="1:8" x14ac:dyDescent="0.2">
      <c r="A7750" s="180" t="s">
        <v>175</v>
      </c>
      <c r="B7750" s="180" t="s">
        <v>368</v>
      </c>
      <c r="C7750" s="180">
        <v>9232871.7000000048</v>
      </c>
      <c r="D7750" s="180">
        <v>163585.78999999998</v>
      </c>
      <c r="E7750" s="180">
        <v>572259.43000000005</v>
      </c>
      <c r="F7750" s="180">
        <v>0</v>
      </c>
      <c r="G7750" s="180">
        <v>0</v>
      </c>
      <c r="H7750" s="180">
        <v>0</v>
      </c>
    </row>
    <row r="7751" spans="1:8" x14ac:dyDescent="0.2">
      <c r="A7751" s="180" t="s">
        <v>176</v>
      </c>
      <c r="B7751" s="180" t="s">
        <v>333</v>
      </c>
      <c r="C7751" s="180">
        <v>2596369</v>
      </c>
      <c r="D7751" s="180"/>
      <c r="E7751" s="180">
        <v>0</v>
      </c>
      <c r="F7751" s="180">
        <v>0</v>
      </c>
      <c r="G7751" s="180">
        <v>0</v>
      </c>
      <c r="H7751" s="180">
        <v>0</v>
      </c>
    </row>
    <row r="7752" spans="1:8" x14ac:dyDescent="0.2">
      <c r="A7752" s="180" t="s">
        <v>176</v>
      </c>
      <c r="B7752" s="180" t="s">
        <v>334</v>
      </c>
      <c r="C7752" s="180">
        <v>91731</v>
      </c>
      <c r="D7752" s="180"/>
      <c r="E7752" s="180">
        <v>0</v>
      </c>
      <c r="F7752" s="180">
        <v>0</v>
      </c>
      <c r="G7752" s="180">
        <v>0</v>
      </c>
      <c r="H7752" s="180">
        <v>0</v>
      </c>
    </row>
    <row r="7753" spans="1:8" x14ac:dyDescent="0.2">
      <c r="A7753" s="180" t="s">
        <v>176</v>
      </c>
      <c r="B7753" s="180" t="s">
        <v>335</v>
      </c>
      <c r="C7753" s="180">
        <v>222069</v>
      </c>
      <c r="D7753" s="180"/>
      <c r="E7753" s="180"/>
      <c r="F7753" s="180"/>
      <c r="G7753" s="180"/>
      <c r="H7753" s="180"/>
    </row>
    <row r="7754" spans="1:8" x14ac:dyDescent="0.2">
      <c r="A7754" s="180" t="s">
        <v>176</v>
      </c>
      <c r="B7754" s="180" t="s">
        <v>336</v>
      </c>
      <c r="C7754" s="180">
        <v>86000</v>
      </c>
      <c r="D7754" s="180">
        <v>0</v>
      </c>
      <c r="E7754" s="180"/>
      <c r="F7754" s="180"/>
      <c r="G7754" s="180"/>
      <c r="H7754" s="180"/>
    </row>
    <row r="7755" spans="1:8" x14ac:dyDescent="0.2">
      <c r="A7755" s="180" t="s">
        <v>176</v>
      </c>
      <c r="B7755" s="180" t="s">
        <v>337</v>
      </c>
      <c r="C7755" s="180">
        <v>45000</v>
      </c>
      <c r="D7755" s="180">
        <v>650</v>
      </c>
      <c r="E7755" s="180">
        <v>20000</v>
      </c>
      <c r="F7755" s="180"/>
      <c r="G7755" s="180"/>
      <c r="H7755" s="180"/>
    </row>
    <row r="7756" spans="1:8" x14ac:dyDescent="0.2">
      <c r="A7756" s="180" t="s">
        <v>176</v>
      </c>
      <c r="B7756" s="180" t="s">
        <v>338</v>
      </c>
      <c r="C7756" s="180"/>
      <c r="D7756" s="180"/>
      <c r="E7756" s="180"/>
      <c r="F7756" s="180"/>
      <c r="G7756" s="180"/>
      <c r="H7756" s="180"/>
    </row>
    <row r="7757" spans="1:8" x14ac:dyDescent="0.2">
      <c r="A7757" s="180" t="s">
        <v>176</v>
      </c>
      <c r="B7757" s="180" t="s">
        <v>339</v>
      </c>
      <c r="C7757" s="180">
        <v>0</v>
      </c>
      <c r="D7757" s="180">
        <v>115000</v>
      </c>
      <c r="E7757" s="180"/>
      <c r="F7757" s="180"/>
      <c r="G7757" s="180"/>
      <c r="H7757" s="180"/>
    </row>
    <row r="7758" spans="1:8" x14ac:dyDescent="0.2">
      <c r="A7758" s="180" t="s">
        <v>176</v>
      </c>
      <c r="B7758" s="180" t="s">
        <v>340</v>
      </c>
      <c r="C7758" s="180">
        <v>201586</v>
      </c>
      <c r="D7758" s="180">
        <v>0</v>
      </c>
      <c r="E7758" s="180">
        <v>1500</v>
      </c>
      <c r="F7758" s="180"/>
      <c r="G7758" s="180"/>
      <c r="H7758" s="180"/>
    </row>
    <row r="7759" spans="1:8" x14ac:dyDescent="0.2">
      <c r="A7759" s="180" t="s">
        <v>176</v>
      </c>
      <c r="B7759" s="180" t="s">
        <v>341</v>
      </c>
      <c r="C7759" s="180">
        <v>0</v>
      </c>
      <c r="D7759" s="180">
        <v>0</v>
      </c>
      <c r="E7759" s="180">
        <v>0</v>
      </c>
      <c r="F7759" s="180"/>
      <c r="G7759" s="180"/>
      <c r="H7759" s="180"/>
    </row>
    <row r="7760" spans="1:8" x14ac:dyDescent="0.2">
      <c r="A7760" s="180" t="s">
        <v>176</v>
      </c>
      <c r="B7760" s="180" t="s">
        <v>342</v>
      </c>
      <c r="C7760" s="180">
        <v>3191461</v>
      </c>
      <c r="D7760" s="180"/>
      <c r="E7760" s="180"/>
      <c r="F7760" s="180"/>
      <c r="G7760" s="180"/>
      <c r="H7760" s="180"/>
    </row>
    <row r="7761" spans="1:8" x14ac:dyDescent="0.2">
      <c r="A7761" s="180" t="s">
        <v>176</v>
      </c>
      <c r="B7761" s="180" t="s">
        <v>343</v>
      </c>
      <c r="C7761" s="180">
        <v>9379</v>
      </c>
      <c r="D7761" s="180"/>
      <c r="E7761" s="180"/>
      <c r="F7761" s="180"/>
      <c r="G7761" s="180"/>
      <c r="H7761" s="180"/>
    </row>
    <row r="7762" spans="1:8" x14ac:dyDescent="0.2">
      <c r="A7762" s="180" t="s">
        <v>176</v>
      </c>
      <c r="B7762" s="180" t="s">
        <v>344</v>
      </c>
      <c r="C7762" s="180">
        <v>17000</v>
      </c>
      <c r="D7762" s="180"/>
      <c r="E7762" s="180">
        <v>0</v>
      </c>
      <c r="F7762" s="180"/>
      <c r="G7762" s="180"/>
      <c r="H7762" s="180"/>
    </row>
    <row r="7763" spans="1:8" x14ac:dyDescent="0.2">
      <c r="A7763" s="180" t="s">
        <v>176</v>
      </c>
      <c r="B7763" s="180" t="s">
        <v>475</v>
      </c>
      <c r="C7763" s="180">
        <v>9400</v>
      </c>
      <c r="D7763" s="180"/>
      <c r="E7763" s="180">
        <v>0</v>
      </c>
      <c r="F7763" s="180">
        <v>0</v>
      </c>
      <c r="G7763" s="180">
        <v>0</v>
      </c>
      <c r="H7763" s="180">
        <v>0</v>
      </c>
    </row>
    <row r="7764" spans="1:8" x14ac:dyDescent="0.2">
      <c r="A7764" s="180" t="s">
        <v>176</v>
      </c>
      <c r="B7764" s="180" t="s">
        <v>332</v>
      </c>
      <c r="C7764" s="180">
        <v>100000</v>
      </c>
      <c r="D7764" s="180"/>
      <c r="E7764" s="180"/>
      <c r="F7764" s="180"/>
      <c r="G7764" s="180"/>
      <c r="H7764" s="180"/>
    </row>
    <row r="7765" spans="1:8" x14ac:dyDescent="0.2">
      <c r="A7765" s="180" t="s">
        <v>176</v>
      </c>
      <c r="B7765" s="180" t="s">
        <v>407</v>
      </c>
      <c r="C7765" s="180">
        <v>100000</v>
      </c>
      <c r="D7765" s="180"/>
      <c r="E7765" s="180">
        <v>0</v>
      </c>
      <c r="F7765" s="180"/>
      <c r="G7765" s="180"/>
      <c r="H7765" s="180"/>
    </row>
    <row r="7766" spans="1:8" x14ac:dyDescent="0.2">
      <c r="A7766" s="180" t="s">
        <v>176</v>
      </c>
      <c r="B7766" s="180" t="s">
        <v>345</v>
      </c>
      <c r="C7766" s="180">
        <v>6669995</v>
      </c>
      <c r="D7766" s="180">
        <v>115650</v>
      </c>
      <c r="E7766" s="180">
        <v>21500</v>
      </c>
      <c r="F7766" s="180">
        <v>0</v>
      </c>
      <c r="G7766" s="180">
        <v>0</v>
      </c>
      <c r="H7766" s="180">
        <v>0</v>
      </c>
    </row>
    <row r="7767" spans="1:8" x14ac:dyDescent="0.2">
      <c r="A7767" s="180" t="s">
        <v>176</v>
      </c>
      <c r="B7767" s="180" t="s">
        <v>346</v>
      </c>
      <c r="C7767" s="180">
        <v>0</v>
      </c>
      <c r="D7767" s="180"/>
      <c r="E7767" s="180"/>
      <c r="F7767" s="180"/>
      <c r="G7767" s="180"/>
      <c r="H7767" s="180"/>
    </row>
    <row r="7768" spans="1:8" x14ac:dyDescent="0.2">
      <c r="A7768" s="180" t="s">
        <v>176</v>
      </c>
      <c r="B7768" s="180" t="s">
        <v>446</v>
      </c>
      <c r="C7768" s="180">
        <v>0</v>
      </c>
      <c r="D7768" s="180">
        <v>2000</v>
      </c>
      <c r="E7768" s="180">
        <v>0</v>
      </c>
      <c r="F7768" s="180"/>
      <c r="G7768" s="180"/>
      <c r="H7768" s="180"/>
    </row>
    <row r="7769" spans="1:8" x14ac:dyDescent="0.2">
      <c r="A7769" s="180" t="s">
        <v>176</v>
      </c>
      <c r="B7769" s="180" t="s">
        <v>347</v>
      </c>
      <c r="C7769" s="180">
        <v>0</v>
      </c>
      <c r="D7769" s="180">
        <v>0</v>
      </c>
      <c r="E7769" s="180"/>
      <c r="F7769" s="180"/>
      <c r="G7769" s="180"/>
      <c r="H7769" s="180"/>
    </row>
    <row r="7770" spans="1:8" x14ac:dyDescent="0.2">
      <c r="A7770" s="180" t="s">
        <v>176</v>
      </c>
      <c r="B7770" s="180" t="s">
        <v>348</v>
      </c>
      <c r="C7770" s="180">
        <v>6669995</v>
      </c>
      <c r="D7770" s="180">
        <v>117650</v>
      </c>
      <c r="E7770" s="180">
        <v>21500</v>
      </c>
      <c r="F7770" s="180">
        <v>0</v>
      </c>
      <c r="G7770" s="180">
        <v>0</v>
      </c>
      <c r="H7770" s="180">
        <v>0</v>
      </c>
    </row>
    <row r="7771" spans="1:8" x14ac:dyDescent="0.2">
      <c r="A7771" s="180" t="s">
        <v>176</v>
      </c>
      <c r="B7771" s="180" t="s">
        <v>349</v>
      </c>
      <c r="C7771" s="180">
        <v>4105299.0500000007</v>
      </c>
      <c r="D7771" s="180">
        <v>67844.520000000019</v>
      </c>
      <c r="E7771" s="180">
        <v>1951312.1599999997</v>
      </c>
      <c r="F7771" s="180">
        <v>0</v>
      </c>
      <c r="G7771" s="180">
        <v>0</v>
      </c>
      <c r="H7771" s="180">
        <v>0</v>
      </c>
    </row>
    <row r="7772" spans="1:8" x14ac:dyDescent="0.2">
      <c r="A7772" s="180" t="s">
        <v>176</v>
      </c>
      <c r="B7772" s="180" t="s">
        <v>350</v>
      </c>
      <c r="C7772" s="180">
        <v>10775294.050000001</v>
      </c>
      <c r="D7772" s="180">
        <v>185494.52</v>
      </c>
      <c r="E7772" s="180">
        <v>1972812.1599999997</v>
      </c>
      <c r="F7772" s="180">
        <v>0</v>
      </c>
      <c r="G7772" s="180">
        <v>0</v>
      </c>
      <c r="H7772" s="180">
        <v>0</v>
      </c>
    </row>
    <row r="7773" spans="1:8" x14ac:dyDescent="0.2">
      <c r="A7773" s="180" t="s">
        <v>176</v>
      </c>
      <c r="B7773" s="180" t="s">
        <v>376</v>
      </c>
      <c r="C7773" s="180"/>
      <c r="D7773" s="180"/>
      <c r="E7773" s="180"/>
      <c r="F7773" s="180"/>
      <c r="G7773" s="180"/>
      <c r="H7773" s="180"/>
    </row>
    <row r="7774" spans="1:8" x14ac:dyDescent="0.2">
      <c r="A7774" s="180" t="s">
        <v>176</v>
      </c>
      <c r="B7774" s="180" t="s">
        <v>377</v>
      </c>
      <c r="C7774" s="180">
        <v>4712250</v>
      </c>
      <c r="D7774" s="180">
        <v>125500</v>
      </c>
      <c r="E7774" s="180">
        <v>59500</v>
      </c>
      <c r="F7774" s="180"/>
      <c r="G7774" s="180"/>
      <c r="H7774" s="180"/>
    </row>
    <row r="7775" spans="1:8" x14ac:dyDescent="0.2">
      <c r="A7775" s="180" t="s">
        <v>176</v>
      </c>
      <c r="B7775" s="180" t="s">
        <v>352</v>
      </c>
      <c r="C7775" s="180">
        <v>123600</v>
      </c>
      <c r="D7775" s="180">
        <v>0</v>
      </c>
      <c r="E7775" s="180">
        <v>0</v>
      </c>
      <c r="F7775" s="180"/>
      <c r="G7775" s="180"/>
      <c r="H7775" s="180"/>
    </row>
    <row r="7776" spans="1:8" x14ac:dyDescent="0.2">
      <c r="A7776" s="180" t="s">
        <v>176</v>
      </c>
      <c r="B7776" s="180" t="s">
        <v>353</v>
      </c>
      <c r="C7776" s="180">
        <v>202250</v>
      </c>
      <c r="D7776" s="180">
        <v>0</v>
      </c>
      <c r="E7776" s="180">
        <v>0</v>
      </c>
      <c r="F7776" s="180"/>
      <c r="G7776" s="180"/>
      <c r="H7776" s="180"/>
    </row>
    <row r="7777" spans="1:8" x14ac:dyDescent="0.2">
      <c r="A7777" s="180" t="s">
        <v>176</v>
      </c>
      <c r="B7777" s="180" t="s">
        <v>354</v>
      </c>
      <c r="C7777" s="180">
        <v>242000</v>
      </c>
      <c r="D7777" s="180">
        <v>0</v>
      </c>
      <c r="E7777" s="180">
        <v>10050</v>
      </c>
      <c r="F7777" s="180"/>
      <c r="G7777" s="180"/>
      <c r="H7777" s="180"/>
    </row>
    <row r="7778" spans="1:8" x14ac:dyDescent="0.2">
      <c r="A7778" s="180" t="s">
        <v>176</v>
      </c>
      <c r="B7778" s="180" t="s">
        <v>408</v>
      </c>
      <c r="C7778" s="180">
        <v>343000</v>
      </c>
      <c r="D7778" s="180">
        <v>0</v>
      </c>
      <c r="E7778" s="180">
        <v>0</v>
      </c>
      <c r="F7778" s="180"/>
      <c r="G7778" s="180"/>
      <c r="H7778" s="180"/>
    </row>
    <row r="7779" spans="1:8" x14ac:dyDescent="0.2">
      <c r="A7779" s="180" t="s">
        <v>176</v>
      </c>
      <c r="B7779" s="180" t="s">
        <v>423</v>
      </c>
      <c r="C7779" s="180">
        <v>140000</v>
      </c>
      <c r="D7779" s="180">
        <v>0</v>
      </c>
      <c r="E7779" s="180">
        <v>0</v>
      </c>
      <c r="F7779" s="180"/>
      <c r="G7779" s="180"/>
      <c r="H7779" s="180"/>
    </row>
    <row r="7780" spans="1:8" x14ac:dyDescent="0.2">
      <c r="A7780" s="180" t="s">
        <v>176</v>
      </c>
      <c r="B7780" s="180" t="s">
        <v>355</v>
      </c>
      <c r="C7780" s="180">
        <v>371000</v>
      </c>
      <c r="D7780" s="180">
        <v>0</v>
      </c>
      <c r="E7780" s="180">
        <v>134000</v>
      </c>
      <c r="F7780" s="180"/>
      <c r="G7780" s="180"/>
      <c r="H7780" s="180"/>
    </row>
    <row r="7781" spans="1:8" x14ac:dyDescent="0.2">
      <c r="A7781" s="180" t="s">
        <v>176</v>
      </c>
      <c r="B7781" s="180" t="s">
        <v>356</v>
      </c>
      <c r="C7781" s="180">
        <v>347000</v>
      </c>
      <c r="D7781" s="180">
        <v>0</v>
      </c>
      <c r="E7781" s="180">
        <v>31000</v>
      </c>
      <c r="F7781" s="180"/>
      <c r="G7781" s="180"/>
      <c r="H7781" s="180"/>
    </row>
    <row r="7782" spans="1:8" x14ac:dyDescent="0.2">
      <c r="A7782" s="180" t="s">
        <v>176</v>
      </c>
      <c r="B7782" s="180" t="s">
        <v>409</v>
      </c>
      <c r="C7782" s="180"/>
      <c r="D7782" s="180"/>
      <c r="E7782" s="180"/>
      <c r="F7782" s="180"/>
      <c r="G7782" s="180"/>
      <c r="H7782" s="180"/>
    </row>
    <row r="7783" spans="1:8" x14ac:dyDescent="0.2">
      <c r="A7783" s="180" t="s">
        <v>176</v>
      </c>
      <c r="B7783" s="180" t="s">
        <v>378</v>
      </c>
      <c r="C7783" s="180">
        <v>0</v>
      </c>
      <c r="D7783" s="180"/>
      <c r="E7783" s="180">
        <v>0</v>
      </c>
      <c r="F7783" s="180"/>
      <c r="G7783" s="180"/>
      <c r="H7783" s="180"/>
    </row>
    <row r="7784" spans="1:8" x14ac:dyDescent="0.2">
      <c r="A7784" s="180" t="s">
        <v>176</v>
      </c>
      <c r="B7784" s="180" t="s">
        <v>360</v>
      </c>
      <c r="C7784" s="180"/>
      <c r="D7784" s="180"/>
      <c r="E7784" s="180">
        <v>0</v>
      </c>
      <c r="F7784" s="180"/>
      <c r="G7784" s="180"/>
      <c r="H7784" s="180"/>
    </row>
    <row r="7785" spans="1:8" x14ac:dyDescent="0.2">
      <c r="A7785" s="180" t="s">
        <v>176</v>
      </c>
      <c r="B7785" s="180" t="s">
        <v>379</v>
      </c>
      <c r="C7785" s="180"/>
      <c r="D7785" s="180"/>
      <c r="E7785" s="180"/>
      <c r="F7785" s="180"/>
      <c r="G7785" s="180"/>
      <c r="H7785" s="180"/>
    </row>
    <row r="7786" spans="1:8" x14ac:dyDescent="0.2">
      <c r="A7786" s="180" t="s">
        <v>176</v>
      </c>
      <c r="B7786" s="180" t="s">
        <v>362</v>
      </c>
      <c r="C7786" s="180">
        <v>269749</v>
      </c>
      <c r="D7786" s="180"/>
      <c r="E7786" s="180"/>
      <c r="F7786" s="180"/>
      <c r="G7786" s="180"/>
      <c r="H7786" s="180"/>
    </row>
    <row r="7787" spans="1:8" x14ac:dyDescent="0.2">
      <c r="A7787" s="180" t="s">
        <v>176</v>
      </c>
      <c r="B7787" s="180" t="s">
        <v>365</v>
      </c>
      <c r="C7787" s="180">
        <v>6750849</v>
      </c>
      <c r="D7787" s="180">
        <v>125500</v>
      </c>
      <c r="E7787" s="180">
        <v>234550</v>
      </c>
      <c r="F7787" s="180">
        <v>0</v>
      </c>
      <c r="G7787" s="180">
        <v>0</v>
      </c>
      <c r="H7787" s="180">
        <v>0</v>
      </c>
    </row>
    <row r="7788" spans="1:8" x14ac:dyDescent="0.2">
      <c r="A7788" s="180" t="s">
        <v>176</v>
      </c>
      <c r="B7788" s="180" t="s">
        <v>447</v>
      </c>
      <c r="C7788" s="180">
        <v>2000</v>
      </c>
      <c r="D7788" s="180">
        <v>0</v>
      </c>
      <c r="E7788" s="180">
        <v>0</v>
      </c>
      <c r="F7788" s="180"/>
      <c r="G7788" s="180"/>
      <c r="H7788" s="180"/>
    </row>
    <row r="7789" spans="1:8" x14ac:dyDescent="0.2">
      <c r="A7789" s="180" t="s">
        <v>176</v>
      </c>
      <c r="B7789" s="180" t="s">
        <v>366</v>
      </c>
      <c r="C7789" s="180">
        <v>6752849</v>
      </c>
      <c r="D7789" s="180">
        <v>125500</v>
      </c>
      <c r="E7789" s="180">
        <v>234550</v>
      </c>
      <c r="F7789" s="180">
        <v>0</v>
      </c>
      <c r="G7789" s="180">
        <v>0</v>
      </c>
      <c r="H7789" s="180">
        <v>0</v>
      </c>
    </row>
    <row r="7790" spans="1:8" x14ac:dyDescent="0.2">
      <c r="A7790" s="180" t="s">
        <v>176</v>
      </c>
      <c r="B7790" s="180" t="s">
        <v>367</v>
      </c>
      <c r="C7790" s="180">
        <v>4022445.0500000007</v>
      </c>
      <c r="D7790" s="180">
        <v>59994.520000000019</v>
      </c>
      <c r="E7790" s="180">
        <v>1738262.1599999997</v>
      </c>
      <c r="F7790" s="180">
        <v>0</v>
      </c>
      <c r="G7790" s="180">
        <v>0</v>
      </c>
      <c r="H7790" s="180">
        <v>0</v>
      </c>
    </row>
    <row r="7791" spans="1:8" x14ac:dyDescent="0.2">
      <c r="A7791" s="180" t="s">
        <v>176</v>
      </c>
      <c r="B7791" s="180" t="s">
        <v>368</v>
      </c>
      <c r="C7791" s="180">
        <v>10775294.050000001</v>
      </c>
      <c r="D7791" s="180">
        <v>185494.52</v>
      </c>
      <c r="E7791" s="180">
        <v>1972812.1599999997</v>
      </c>
      <c r="F7791" s="180">
        <v>0</v>
      </c>
      <c r="G7791" s="180">
        <v>0</v>
      </c>
      <c r="H7791" s="180">
        <v>0</v>
      </c>
    </row>
    <row r="7792" spans="1:8" x14ac:dyDescent="0.2">
      <c r="A7792" s="180" t="s">
        <v>177</v>
      </c>
      <c r="B7792" s="180" t="s">
        <v>333</v>
      </c>
      <c r="C7792" s="180">
        <v>3051954</v>
      </c>
      <c r="D7792" s="180"/>
      <c r="E7792" s="180">
        <v>377620</v>
      </c>
      <c r="F7792" s="180">
        <v>0</v>
      </c>
      <c r="G7792" s="180">
        <v>0</v>
      </c>
      <c r="H7792" s="180">
        <v>0</v>
      </c>
    </row>
    <row r="7793" spans="1:8" x14ac:dyDescent="0.2">
      <c r="A7793" s="180" t="s">
        <v>177</v>
      </c>
      <c r="B7793" s="180" t="s">
        <v>334</v>
      </c>
      <c r="C7793" s="180">
        <v>199766</v>
      </c>
      <c r="D7793" s="180"/>
      <c r="E7793" s="180">
        <v>24741</v>
      </c>
      <c r="F7793" s="180">
        <v>0</v>
      </c>
      <c r="G7793" s="180">
        <v>0</v>
      </c>
      <c r="H7793" s="180">
        <v>0</v>
      </c>
    </row>
    <row r="7794" spans="1:8" x14ac:dyDescent="0.2">
      <c r="A7794" s="180" t="s">
        <v>177</v>
      </c>
      <c r="B7794" s="180" t="s">
        <v>335</v>
      </c>
      <c r="C7794" s="180">
        <v>332604</v>
      </c>
      <c r="D7794" s="180"/>
      <c r="E7794" s="180"/>
      <c r="F7794" s="180"/>
      <c r="G7794" s="180"/>
      <c r="H7794" s="180"/>
    </row>
    <row r="7795" spans="1:8" x14ac:dyDescent="0.2">
      <c r="A7795" s="180" t="s">
        <v>177</v>
      </c>
      <c r="B7795" s="180" t="s">
        <v>336</v>
      </c>
      <c r="C7795" s="180">
        <v>1509426</v>
      </c>
      <c r="D7795" s="180">
        <v>0</v>
      </c>
      <c r="E7795" s="180"/>
      <c r="F7795" s="180"/>
      <c r="G7795" s="180"/>
      <c r="H7795" s="180"/>
    </row>
    <row r="7796" spans="1:8" x14ac:dyDescent="0.2">
      <c r="A7796" s="180" t="s">
        <v>177</v>
      </c>
      <c r="B7796" s="180" t="s">
        <v>337</v>
      </c>
      <c r="C7796" s="180">
        <v>10771</v>
      </c>
      <c r="D7796" s="180">
        <v>2012</v>
      </c>
      <c r="E7796" s="180">
        <v>938</v>
      </c>
      <c r="F7796" s="180">
        <v>0</v>
      </c>
      <c r="G7796" s="180">
        <v>0</v>
      </c>
      <c r="H7796" s="180">
        <v>0</v>
      </c>
    </row>
    <row r="7797" spans="1:8" x14ac:dyDescent="0.2">
      <c r="A7797" s="180" t="s">
        <v>177</v>
      </c>
      <c r="B7797" s="180" t="s">
        <v>338</v>
      </c>
      <c r="C7797" s="180"/>
      <c r="D7797" s="180"/>
      <c r="E7797" s="180"/>
      <c r="F7797" s="180"/>
      <c r="G7797" s="180"/>
      <c r="H7797" s="180"/>
    </row>
    <row r="7798" spans="1:8" x14ac:dyDescent="0.2">
      <c r="A7798" s="180" t="s">
        <v>177</v>
      </c>
      <c r="B7798" s="180" t="s">
        <v>339</v>
      </c>
      <c r="C7798" s="180">
        <v>11272</v>
      </c>
      <c r="D7798" s="180">
        <v>348246</v>
      </c>
      <c r="E7798" s="180"/>
      <c r="F7798" s="180"/>
      <c r="G7798" s="180"/>
      <c r="H7798" s="180"/>
    </row>
    <row r="7799" spans="1:8" x14ac:dyDescent="0.2">
      <c r="A7799" s="180" t="s">
        <v>177</v>
      </c>
      <c r="B7799" s="180" t="s">
        <v>340</v>
      </c>
      <c r="C7799" s="180">
        <v>58571</v>
      </c>
      <c r="D7799" s="180">
        <v>0</v>
      </c>
      <c r="E7799" s="180">
        <v>12276</v>
      </c>
      <c r="F7799" s="180">
        <v>0</v>
      </c>
      <c r="G7799" s="180">
        <v>0</v>
      </c>
      <c r="H7799" s="180">
        <v>0</v>
      </c>
    </row>
    <row r="7800" spans="1:8" x14ac:dyDescent="0.2">
      <c r="A7800" s="180" t="s">
        <v>177</v>
      </c>
      <c r="B7800" s="180" t="s">
        <v>341</v>
      </c>
      <c r="C7800" s="180">
        <v>0</v>
      </c>
      <c r="D7800" s="180">
        <v>0</v>
      </c>
      <c r="E7800" s="180">
        <v>0</v>
      </c>
      <c r="F7800" s="180">
        <v>0</v>
      </c>
      <c r="G7800" s="180">
        <v>0</v>
      </c>
      <c r="H7800" s="180">
        <v>0</v>
      </c>
    </row>
    <row r="7801" spans="1:8" x14ac:dyDescent="0.2">
      <c r="A7801" s="180" t="s">
        <v>177</v>
      </c>
      <c r="B7801" s="180" t="s">
        <v>342</v>
      </c>
      <c r="C7801" s="180">
        <v>3326021</v>
      </c>
      <c r="D7801" s="180"/>
      <c r="E7801" s="180"/>
      <c r="F7801" s="180"/>
      <c r="G7801" s="180"/>
      <c r="H7801" s="180"/>
    </row>
    <row r="7802" spans="1:8" x14ac:dyDescent="0.2">
      <c r="A7802" s="180" t="s">
        <v>177</v>
      </c>
      <c r="B7802" s="180" t="s">
        <v>343</v>
      </c>
      <c r="C7802" s="180">
        <v>0</v>
      </c>
      <c r="D7802" s="180"/>
      <c r="E7802" s="180"/>
      <c r="F7802" s="180"/>
      <c r="G7802" s="180"/>
      <c r="H7802" s="180"/>
    </row>
    <row r="7803" spans="1:8" x14ac:dyDescent="0.2">
      <c r="A7803" s="180" t="s">
        <v>177</v>
      </c>
      <c r="B7803" s="180" t="s">
        <v>344</v>
      </c>
      <c r="C7803" s="180">
        <v>351919</v>
      </c>
      <c r="D7803" s="180"/>
      <c r="E7803" s="180">
        <v>97</v>
      </c>
      <c r="F7803" s="180">
        <v>0</v>
      </c>
      <c r="G7803" s="180">
        <v>0</v>
      </c>
      <c r="H7803" s="180">
        <v>0</v>
      </c>
    </row>
    <row r="7804" spans="1:8" x14ac:dyDescent="0.2">
      <c r="A7804" s="180" t="s">
        <v>177</v>
      </c>
      <c r="B7804" s="180" t="s">
        <v>475</v>
      </c>
      <c r="C7804" s="180">
        <v>102033</v>
      </c>
      <c r="D7804" s="180"/>
      <c r="E7804" s="180">
        <v>12637</v>
      </c>
      <c r="F7804" s="180">
        <v>0</v>
      </c>
      <c r="G7804" s="180">
        <v>0</v>
      </c>
      <c r="H7804" s="180">
        <v>0</v>
      </c>
    </row>
    <row r="7805" spans="1:8" x14ac:dyDescent="0.2">
      <c r="A7805" s="180" t="s">
        <v>177</v>
      </c>
      <c r="B7805" s="180" t="s">
        <v>332</v>
      </c>
      <c r="C7805" s="180">
        <v>93543</v>
      </c>
      <c r="D7805" s="180"/>
      <c r="E7805" s="180"/>
      <c r="F7805" s="180"/>
      <c r="G7805" s="180"/>
      <c r="H7805" s="180"/>
    </row>
    <row r="7806" spans="1:8" x14ac:dyDescent="0.2">
      <c r="A7806" s="180" t="s">
        <v>177</v>
      </c>
      <c r="B7806" s="180" t="s">
        <v>407</v>
      </c>
      <c r="C7806" s="180">
        <v>71883</v>
      </c>
      <c r="D7806" s="180"/>
      <c r="E7806" s="180">
        <v>0</v>
      </c>
      <c r="F7806" s="180">
        <v>0</v>
      </c>
      <c r="G7806" s="180">
        <v>0</v>
      </c>
      <c r="H7806" s="180">
        <v>0</v>
      </c>
    </row>
    <row r="7807" spans="1:8" x14ac:dyDescent="0.2">
      <c r="A7807" s="180" t="s">
        <v>177</v>
      </c>
      <c r="B7807" s="180" t="s">
        <v>345</v>
      </c>
      <c r="C7807" s="180">
        <v>9119763</v>
      </c>
      <c r="D7807" s="180">
        <v>350258</v>
      </c>
      <c r="E7807" s="180">
        <v>428309</v>
      </c>
      <c r="F7807" s="180">
        <v>0</v>
      </c>
      <c r="G7807" s="180">
        <v>0</v>
      </c>
      <c r="H7807" s="180">
        <v>0</v>
      </c>
    </row>
    <row r="7808" spans="1:8" x14ac:dyDescent="0.2">
      <c r="A7808" s="180" t="s">
        <v>177</v>
      </c>
      <c r="B7808" s="180" t="s">
        <v>346</v>
      </c>
      <c r="C7808" s="180">
        <v>0</v>
      </c>
      <c r="D7808" s="180"/>
      <c r="E7808" s="180"/>
      <c r="F7808" s="180"/>
      <c r="G7808" s="180"/>
      <c r="H7808" s="180"/>
    </row>
    <row r="7809" spans="1:8" x14ac:dyDescent="0.2">
      <c r="A7809" s="180" t="s">
        <v>177</v>
      </c>
      <c r="B7809" s="180" t="s">
        <v>446</v>
      </c>
      <c r="C7809" s="180">
        <v>46696</v>
      </c>
      <c r="D7809" s="180">
        <v>0</v>
      </c>
      <c r="E7809" s="180">
        <v>0</v>
      </c>
      <c r="F7809" s="180">
        <v>0</v>
      </c>
      <c r="G7809" s="180">
        <v>0</v>
      </c>
      <c r="H7809" s="180">
        <v>0</v>
      </c>
    </row>
    <row r="7810" spans="1:8" x14ac:dyDescent="0.2">
      <c r="A7810" s="180" t="s">
        <v>177</v>
      </c>
      <c r="B7810" s="180" t="s">
        <v>347</v>
      </c>
      <c r="C7810" s="180">
        <v>3889</v>
      </c>
      <c r="D7810" s="180">
        <v>0</v>
      </c>
      <c r="E7810" s="180"/>
      <c r="F7810" s="180">
        <v>0</v>
      </c>
      <c r="G7810" s="180">
        <v>0</v>
      </c>
      <c r="H7810" s="180">
        <v>0</v>
      </c>
    </row>
    <row r="7811" spans="1:8" x14ac:dyDescent="0.2">
      <c r="A7811" s="180" t="s">
        <v>177</v>
      </c>
      <c r="B7811" s="180" t="s">
        <v>348</v>
      </c>
      <c r="C7811" s="180">
        <v>9170348</v>
      </c>
      <c r="D7811" s="180">
        <v>350258</v>
      </c>
      <c r="E7811" s="180">
        <v>428309</v>
      </c>
      <c r="F7811" s="180">
        <v>0</v>
      </c>
      <c r="G7811" s="180">
        <v>0</v>
      </c>
      <c r="H7811" s="180">
        <v>0</v>
      </c>
    </row>
    <row r="7812" spans="1:8" x14ac:dyDescent="0.2">
      <c r="A7812" s="180" t="s">
        <v>177</v>
      </c>
      <c r="B7812" s="180" t="s">
        <v>349</v>
      </c>
      <c r="C7812" s="180">
        <v>1695967.75</v>
      </c>
      <c r="D7812" s="180">
        <v>253950.94999999995</v>
      </c>
      <c r="E7812" s="180">
        <v>430846.07000000007</v>
      </c>
      <c r="F7812" s="180">
        <v>0</v>
      </c>
      <c r="G7812" s="180">
        <v>0</v>
      </c>
      <c r="H7812" s="180">
        <v>0</v>
      </c>
    </row>
    <row r="7813" spans="1:8" x14ac:dyDescent="0.2">
      <c r="A7813" s="180" t="s">
        <v>177</v>
      </c>
      <c r="B7813" s="180" t="s">
        <v>350</v>
      </c>
      <c r="C7813" s="180">
        <v>10866315.75</v>
      </c>
      <c r="D7813" s="180">
        <v>604208.94999999995</v>
      </c>
      <c r="E7813" s="180">
        <v>859155.07</v>
      </c>
      <c r="F7813" s="180">
        <v>0</v>
      </c>
      <c r="G7813" s="180">
        <v>0</v>
      </c>
      <c r="H7813" s="180">
        <v>0</v>
      </c>
    </row>
    <row r="7814" spans="1:8" x14ac:dyDescent="0.2">
      <c r="A7814" s="180" t="s">
        <v>177</v>
      </c>
      <c r="B7814" s="180" t="s">
        <v>376</v>
      </c>
      <c r="C7814" s="180"/>
      <c r="D7814" s="180"/>
      <c r="E7814" s="180"/>
      <c r="F7814" s="180"/>
      <c r="G7814" s="180"/>
      <c r="H7814" s="180"/>
    </row>
    <row r="7815" spans="1:8" x14ac:dyDescent="0.2">
      <c r="A7815" s="180" t="s">
        <v>177</v>
      </c>
      <c r="B7815" s="180" t="s">
        <v>377</v>
      </c>
      <c r="C7815" s="180">
        <v>5750000</v>
      </c>
      <c r="D7815" s="180">
        <v>330000</v>
      </c>
      <c r="E7815" s="180">
        <v>150000</v>
      </c>
      <c r="F7815" s="180">
        <v>0</v>
      </c>
      <c r="G7815" s="180">
        <v>0</v>
      </c>
      <c r="H7815" s="180">
        <v>0</v>
      </c>
    </row>
    <row r="7816" spans="1:8" x14ac:dyDescent="0.2">
      <c r="A7816" s="180" t="s">
        <v>177</v>
      </c>
      <c r="B7816" s="180" t="s">
        <v>352</v>
      </c>
      <c r="C7816" s="180">
        <v>212000</v>
      </c>
      <c r="D7816" s="180">
        <v>0</v>
      </c>
      <c r="E7816" s="180">
        <v>0</v>
      </c>
      <c r="F7816" s="180">
        <v>0</v>
      </c>
      <c r="G7816" s="180">
        <v>0</v>
      </c>
      <c r="H7816" s="180">
        <v>0</v>
      </c>
    </row>
    <row r="7817" spans="1:8" x14ac:dyDescent="0.2">
      <c r="A7817" s="180" t="s">
        <v>177</v>
      </c>
      <c r="B7817" s="180" t="s">
        <v>353</v>
      </c>
      <c r="C7817" s="180">
        <v>504000</v>
      </c>
      <c r="D7817" s="180">
        <v>0</v>
      </c>
      <c r="E7817" s="180">
        <v>0</v>
      </c>
      <c r="F7817" s="180">
        <v>0</v>
      </c>
      <c r="G7817" s="180">
        <v>0</v>
      </c>
      <c r="H7817" s="180">
        <v>0</v>
      </c>
    </row>
    <row r="7818" spans="1:8" x14ac:dyDescent="0.2">
      <c r="A7818" s="180" t="s">
        <v>177</v>
      </c>
      <c r="B7818" s="180" t="s">
        <v>354</v>
      </c>
      <c r="C7818" s="180">
        <v>265000</v>
      </c>
      <c r="D7818" s="180">
        <v>0</v>
      </c>
      <c r="E7818" s="180">
        <v>0</v>
      </c>
      <c r="F7818" s="180">
        <v>0</v>
      </c>
      <c r="G7818" s="180">
        <v>0</v>
      </c>
      <c r="H7818" s="180">
        <v>0</v>
      </c>
    </row>
    <row r="7819" spans="1:8" x14ac:dyDescent="0.2">
      <c r="A7819" s="180" t="s">
        <v>177</v>
      </c>
      <c r="B7819" s="180" t="s">
        <v>408</v>
      </c>
      <c r="C7819" s="180">
        <v>465000</v>
      </c>
      <c r="D7819" s="180">
        <v>0</v>
      </c>
      <c r="E7819" s="180">
        <v>0</v>
      </c>
      <c r="F7819" s="180">
        <v>0</v>
      </c>
      <c r="G7819" s="180">
        <v>0</v>
      </c>
      <c r="H7819" s="180">
        <v>0</v>
      </c>
    </row>
    <row r="7820" spans="1:8" x14ac:dyDescent="0.2">
      <c r="A7820" s="180" t="s">
        <v>177</v>
      </c>
      <c r="B7820" s="180" t="s">
        <v>423</v>
      </c>
      <c r="C7820" s="180">
        <v>150000</v>
      </c>
      <c r="D7820" s="180">
        <v>0</v>
      </c>
      <c r="E7820" s="180">
        <v>0</v>
      </c>
      <c r="F7820" s="180">
        <v>0</v>
      </c>
      <c r="G7820" s="180">
        <v>0</v>
      </c>
      <c r="H7820" s="180">
        <v>0</v>
      </c>
    </row>
    <row r="7821" spans="1:8" x14ac:dyDescent="0.2">
      <c r="A7821" s="180" t="s">
        <v>177</v>
      </c>
      <c r="B7821" s="180" t="s">
        <v>355</v>
      </c>
      <c r="C7821" s="180">
        <v>645000</v>
      </c>
      <c r="D7821" s="180">
        <v>0</v>
      </c>
      <c r="E7821" s="180">
        <v>120000</v>
      </c>
      <c r="F7821" s="180">
        <v>0</v>
      </c>
      <c r="G7821" s="180">
        <v>0</v>
      </c>
      <c r="H7821" s="180">
        <v>0</v>
      </c>
    </row>
    <row r="7822" spans="1:8" x14ac:dyDescent="0.2">
      <c r="A7822" s="180" t="s">
        <v>177</v>
      </c>
      <c r="B7822" s="180" t="s">
        <v>356</v>
      </c>
      <c r="C7822" s="180">
        <v>650000</v>
      </c>
      <c r="D7822" s="180">
        <v>0</v>
      </c>
      <c r="E7822" s="180">
        <v>0</v>
      </c>
      <c r="F7822" s="180">
        <v>0</v>
      </c>
      <c r="G7822" s="180"/>
      <c r="H7822" s="180">
        <v>0</v>
      </c>
    </row>
    <row r="7823" spans="1:8" x14ac:dyDescent="0.2">
      <c r="A7823" s="180" t="s">
        <v>177</v>
      </c>
      <c r="B7823" s="180" t="s">
        <v>409</v>
      </c>
      <c r="C7823" s="180"/>
      <c r="D7823" s="180"/>
      <c r="E7823" s="180"/>
      <c r="F7823" s="180"/>
      <c r="G7823" s="180"/>
      <c r="H7823" s="180">
        <v>0</v>
      </c>
    </row>
    <row r="7824" spans="1:8" x14ac:dyDescent="0.2">
      <c r="A7824" s="180" t="s">
        <v>177</v>
      </c>
      <c r="B7824" s="180" t="s">
        <v>378</v>
      </c>
      <c r="C7824" s="180">
        <v>0</v>
      </c>
      <c r="D7824" s="180"/>
      <c r="E7824" s="180">
        <v>0</v>
      </c>
      <c r="F7824" s="180">
        <v>0</v>
      </c>
      <c r="G7824" s="180">
        <v>0</v>
      </c>
      <c r="H7824" s="180">
        <v>0</v>
      </c>
    </row>
    <row r="7825" spans="1:8" x14ac:dyDescent="0.2">
      <c r="A7825" s="180" t="s">
        <v>177</v>
      </c>
      <c r="B7825" s="180" t="s">
        <v>360</v>
      </c>
      <c r="C7825" s="180"/>
      <c r="D7825" s="180"/>
      <c r="E7825" s="180">
        <v>0</v>
      </c>
      <c r="F7825" s="180">
        <v>0</v>
      </c>
      <c r="G7825" s="180"/>
      <c r="H7825" s="180">
        <v>0</v>
      </c>
    </row>
    <row r="7826" spans="1:8" x14ac:dyDescent="0.2">
      <c r="A7826" s="180" t="s">
        <v>177</v>
      </c>
      <c r="B7826" s="180" t="s">
        <v>379</v>
      </c>
      <c r="C7826" s="180"/>
      <c r="D7826" s="180"/>
      <c r="E7826" s="180"/>
      <c r="F7826" s="180"/>
      <c r="G7826" s="180"/>
      <c r="H7826" s="180"/>
    </row>
    <row r="7827" spans="1:8" x14ac:dyDescent="0.2">
      <c r="A7827" s="180" t="s">
        <v>177</v>
      </c>
      <c r="B7827" s="180" t="s">
        <v>362</v>
      </c>
      <c r="C7827" s="180">
        <v>298737</v>
      </c>
      <c r="D7827" s="180"/>
      <c r="E7827" s="180"/>
      <c r="F7827" s="180"/>
      <c r="G7827" s="180"/>
      <c r="H7827" s="180"/>
    </row>
    <row r="7828" spans="1:8" x14ac:dyDescent="0.2">
      <c r="A7828" s="180" t="s">
        <v>177</v>
      </c>
      <c r="B7828" s="180" t="s">
        <v>365</v>
      </c>
      <c r="C7828" s="180">
        <v>8939737</v>
      </c>
      <c r="D7828" s="180">
        <v>330000</v>
      </c>
      <c r="E7828" s="180">
        <v>270000</v>
      </c>
      <c r="F7828" s="180">
        <v>0</v>
      </c>
      <c r="G7828" s="180">
        <v>0</v>
      </c>
      <c r="H7828" s="180">
        <v>0</v>
      </c>
    </row>
    <row r="7829" spans="1:8" x14ac:dyDescent="0.2">
      <c r="A7829" s="180" t="s">
        <v>177</v>
      </c>
      <c r="B7829" s="180" t="s">
        <v>447</v>
      </c>
      <c r="C7829" s="180">
        <v>74000</v>
      </c>
      <c r="D7829" s="180">
        <v>0</v>
      </c>
      <c r="E7829" s="180">
        <v>0</v>
      </c>
      <c r="F7829" s="180">
        <v>0</v>
      </c>
      <c r="G7829" s="180">
        <v>0</v>
      </c>
      <c r="H7829" s="180">
        <v>0</v>
      </c>
    </row>
    <row r="7830" spans="1:8" x14ac:dyDescent="0.2">
      <c r="A7830" s="180" t="s">
        <v>177</v>
      </c>
      <c r="B7830" s="180" t="s">
        <v>366</v>
      </c>
      <c r="C7830" s="180">
        <v>9013737</v>
      </c>
      <c r="D7830" s="180">
        <v>330000</v>
      </c>
      <c r="E7830" s="180">
        <v>270000</v>
      </c>
      <c r="F7830" s="180">
        <v>0</v>
      </c>
      <c r="G7830" s="180">
        <v>0</v>
      </c>
      <c r="H7830" s="180">
        <v>0</v>
      </c>
    </row>
    <row r="7831" spans="1:8" x14ac:dyDescent="0.2">
      <c r="A7831" s="180" t="s">
        <v>177</v>
      </c>
      <c r="B7831" s="180" t="s">
        <v>367</v>
      </c>
      <c r="C7831" s="180">
        <v>1852578.75</v>
      </c>
      <c r="D7831" s="180">
        <v>274208.94999999995</v>
      </c>
      <c r="E7831" s="180">
        <v>589155.07000000007</v>
      </c>
      <c r="F7831" s="180">
        <v>0</v>
      </c>
      <c r="G7831" s="180">
        <v>0</v>
      </c>
      <c r="H7831" s="180">
        <v>0</v>
      </c>
    </row>
    <row r="7832" spans="1:8" x14ac:dyDescent="0.2">
      <c r="A7832" s="180" t="s">
        <v>177</v>
      </c>
      <c r="B7832" s="180" t="s">
        <v>368</v>
      </c>
      <c r="C7832" s="180">
        <v>10866315.75</v>
      </c>
      <c r="D7832" s="180">
        <v>604208.94999999995</v>
      </c>
      <c r="E7832" s="180">
        <v>859155.07</v>
      </c>
      <c r="F7832" s="180">
        <v>0</v>
      </c>
      <c r="G7832" s="180">
        <v>0</v>
      </c>
      <c r="H7832" s="180">
        <v>0</v>
      </c>
    </row>
    <row r="7833" spans="1:8" x14ac:dyDescent="0.2">
      <c r="A7833" s="180" t="s">
        <v>178</v>
      </c>
      <c r="B7833" s="180" t="s">
        <v>333</v>
      </c>
      <c r="C7833" s="180">
        <v>3678690</v>
      </c>
      <c r="D7833" s="180"/>
      <c r="E7833" s="180">
        <v>196374</v>
      </c>
      <c r="F7833" s="180">
        <v>0</v>
      </c>
      <c r="G7833" s="180">
        <v>0</v>
      </c>
      <c r="H7833" s="180">
        <v>0</v>
      </c>
    </row>
    <row r="7834" spans="1:8" x14ac:dyDescent="0.2">
      <c r="A7834" s="180" t="s">
        <v>178</v>
      </c>
      <c r="B7834" s="180" t="s">
        <v>334</v>
      </c>
      <c r="C7834" s="180">
        <v>67861</v>
      </c>
      <c r="D7834" s="180"/>
      <c r="E7834" s="180">
        <v>3626</v>
      </c>
      <c r="F7834" s="180">
        <v>0</v>
      </c>
      <c r="G7834" s="180">
        <v>0</v>
      </c>
      <c r="H7834" s="180">
        <v>0</v>
      </c>
    </row>
    <row r="7835" spans="1:8" x14ac:dyDescent="0.2">
      <c r="A7835" s="180" t="s">
        <v>178</v>
      </c>
      <c r="B7835" s="180" t="s">
        <v>335</v>
      </c>
      <c r="C7835" s="180">
        <v>150670</v>
      </c>
      <c r="D7835" s="180"/>
      <c r="E7835" s="180"/>
      <c r="F7835" s="180"/>
      <c r="G7835" s="180"/>
      <c r="H7835" s="180"/>
    </row>
    <row r="7836" spans="1:8" x14ac:dyDescent="0.2">
      <c r="A7836" s="180" t="s">
        <v>178</v>
      </c>
      <c r="B7836" s="180" t="s">
        <v>336</v>
      </c>
      <c r="C7836" s="180">
        <v>600000</v>
      </c>
      <c r="D7836" s="180">
        <v>1500</v>
      </c>
      <c r="E7836" s="180"/>
      <c r="F7836" s="180"/>
      <c r="G7836" s="180"/>
      <c r="H7836" s="180"/>
    </row>
    <row r="7837" spans="1:8" x14ac:dyDescent="0.2">
      <c r="A7837" s="180" t="s">
        <v>178</v>
      </c>
      <c r="B7837" s="180" t="s">
        <v>337</v>
      </c>
      <c r="C7837" s="180">
        <v>5000</v>
      </c>
      <c r="D7837" s="180"/>
      <c r="E7837" s="180">
        <v>300</v>
      </c>
      <c r="F7837" s="180"/>
      <c r="G7837" s="180"/>
      <c r="H7837" s="180"/>
    </row>
    <row r="7838" spans="1:8" x14ac:dyDescent="0.2">
      <c r="A7838" s="180" t="s">
        <v>178</v>
      </c>
      <c r="B7838" s="180" t="s">
        <v>338</v>
      </c>
      <c r="C7838" s="180"/>
      <c r="D7838" s="180"/>
      <c r="E7838" s="180"/>
      <c r="F7838" s="180"/>
      <c r="G7838" s="180"/>
      <c r="H7838" s="180"/>
    </row>
    <row r="7839" spans="1:8" x14ac:dyDescent="0.2">
      <c r="A7839" s="180" t="s">
        <v>178</v>
      </c>
      <c r="B7839" s="180" t="s">
        <v>339</v>
      </c>
      <c r="C7839" s="180">
        <v>11000</v>
      </c>
      <c r="D7839" s="180">
        <v>375000</v>
      </c>
      <c r="E7839" s="180"/>
      <c r="F7839" s="180"/>
      <c r="G7839" s="180"/>
      <c r="H7839" s="180"/>
    </row>
    <row r="7840" spans="1:8" x14ac:dyDescent="0.2">
      <c r="A7840" s="180" t="s">
        <v>178</v>
      </c>
      <c r="B7840" s="180" t="s">
        <v>340</v>
      </c>
      <c r="C7840" s="180">
        <v>230000</v>
      </c>
      <c r="D7840" s="180">
        <v>1500</v>
      </c>
      <c r="E7840" s="180">
        <v>18000</v>
      </c>
      <c r="F7840" s="180"/>
      <c r="G7840" s="180"/>
      <c r="H7840" s="180"/>
    </row>
    <row r="7841" spans="1:8" x14ac:dyDescent="0.2">
      <c r="A7841" s="180" t="s">
        <v>178</v>
      </c>
      <c r="B7841" s="180" t="s">
        <v>341</v>
      </c>
      <c r="C7841" s="180"/>
      <c r="D7841" s="180"/>
      <c r="E7841" s="180"/>
      <c r="F7841" s="180"/>
      <c r="G7841" s="180"/>
      <c r="H7841" s="180"/>
    </row>
    <row r="7842" spans="1:8" x14ac:dyDescent="0.2">
      <c r="A7842" s="180" t="s">
        <v>178</v>
      </c>
      <c r="B7842" s="180" t="s">
        <v>342</v>
      </c>
      <c r="C7842" s="180">
        <v>3353063</v>
      </c>
      <c r="D7842" s="180"/>
      <c r="E7842" s="180"/>
      <c r="F7842" s="180"/>
      <c r="G7842" s="180"/>
      <c r="H7842" s="180"/>
    </row>
    <row r="7843" spans="1:8" x14ac:dyDescent="0.2">
      <c r="A7843" s="180" t="s">
        <v>178</v>
      </c>
      <c r="B7843" s="180" t="s">
        <v>343</v>
      </c>
      <c r="C7843" s="180">
        <v>10918</v>
      </c>
      <c r="D7843" s="180"/>
      <c r="E7843" s="180"/>
      <c r="F7843" s="180"/>
      <c r="G7843" s="180"/>
      <c r="H7843" s="180"/>
    </row>
    <row r="7844" spans="1:8" x14ac:dyDescent="0.2">
      <c r="A7844" s="180" t="s">
        <v>178</v>
      </c>
      <c r="B7844" s="180" t="s">
        <v>344</v>
      </c>
      <c r="C7844" s="180">
        <v>250000</v>
      </c>
      <c r="D7844" s="180"/>
      <c r="E7844" s="180"/>
      <c r="F7844" s="180"/>
      <c r="G7844" s="180"/>
      <c r="H7844" s="180"/>
    </row>
    <row r="7845" spans="1:8" x14ac:dyDescent="0.2">
      <c r="A7845" s="180" t="s">
        <v>178</v>
      </c>
      <c r="B7845" s="180" t="s">
        <v>475</v>
      </c>
      <c r="C7845" s="180">
        <v>29903</v>
      </c>
      <c r="D7845" s="180"/>
      <c r="E7845" s="180">
        <v>1585</v>
      </c>
      <c r="F7845" s="180">
        <v>0</v>
      </c>
      <c r="G7845" s="180">
        <v>0</v>
      </c>
      <c r="H7845" s="180">
        <v>0</v>
      </c>
    </row>
    <row r="7846" spans="1:8" x14ac:dyDescent="0.2">
      <c r="A7846" s="180" t="s">
        <v>178</v>
      </c>
      <c r="B7846" s="180" t="s">
        <v>332</v>
      </c>
      <c r="C7846" s="180">
        <v>150000</v>
      </c>
      <c r="D7846" s="180"/>
      <c r="E7846" s="180"/>
      <c r="F7846" s="180"/>
      <c r="G7846" s="180"/>
      <c r="H7846" s="180"/>
    </row>
    <row r="7847" spans="1:8" x14ac:dyDescent="0.2">
      <c r="A7847" s="180" t="s">
        <v>178</v>
      </c>
      <c r="B7847" s="180" t="s">
        <v>407</v>
      </c>
      <c r="C7847" s="180">
        <v>180000</v>
      </c>
      <c r="D7847" s="180"/>
      <c r="E7847" s="180"/>
      <c r="F7847" s="180"/>
      <c r="G7847" s="180"/>
      <c r="H7847" s="180"/>
    </row>
    <row r="7848" spans="1:8" x14ac:dyDescent="0.2">
      <c r="A7848" s="180" t="s">
        <v>178</v>
      </c>
      <c r="B7848" s="180" t="s">
        <v>345</v>
      </c>
      <c r="C7848" s="180">
        <v>8717105</v>
      </c>
      <c r="D7848" s="180">
        <v>378000</v>
      </c>
      <c r="E7848" s="180">
        <v>219885</v>
      </c>
      <c r="F7848" s="180">
        <v>0</v>
      </c>
      <c r="G7848" s="180">
        <v>0</v>
      </c>
      <c r="H7848" s="180">
        <v>0</v>
      </c>
    </row>
    <row r="7849" spans="1:8" x14ac:dyDescent="0.2">
      <c r="A7849" s="180" t="s">
        <v>178</v>
      </c>
      <c r="B7849" s="180" t="s">
        <v>346</v>
      </c>
      <c r="C7849" s="180"/>
      <c r="D7849" s="180"/>
      <c r="E7849" s="180"/>
      <c r="F7849" s="180"/>
      <c r="G7849" s="180"/>
      <c r="H7849" s="180"/>
    </row>
    <row r="7850" spans="1:8" x14ac:dyDescent="0.2">
      <c r="A7850" s="180" t="s">
        <v>178</v>
      </c>
      <c r="B7850" s="180" t="s">
        <v>446</v>
      </c>
      <c r="C7850" s="180"/>
      <c r="D7850" s="180"/>
      <c r="E7850" s="180"/>
      <c r="F7850" s="180"/>
      <c r="G7850" s="180"/>
      <c r="H7850" s="180"/>
    </row>
    <row r="7851" spans="1:8" x14ac:dyDescent="0.2">
      <c r="A7851" s="180" t="s">
        <v>178</v>
      </c>
      <c r="B7851" s="180" t="s">
        <v>347</v>
      </c>
      <c r="C7851" s="180"/>
      <c r="D7851" s="180"/>
      <c r="E7851" s="180"/>
      <c r="F7851" s="180"/>
      <c r="G7851" s="180"/>
      <c r="H7851" s="180"/>
    </row>
    <row r="7852" spans="1:8" x14ac:dyDescent="0.2">
      <c r="A7852" s="180" t="s">
        <v>178</v>
      </c>
      <c r="B7852" s="180" t="s">
        <v>348</v>
      </c>
      <c r="C7852" s="180">
        <v>8717105</v>
      </c>
      <c r="D7852" s="180">
        <v>378000</v>
      </c>
      <c r="E7852" s="180">
        <v>219885</v>
      </c>
      <c r="F7852" s="180">
        <v>0</v>
      </c>
      <c r="G7852" s="180">
        <v>0</v>
      </c>
      <c r="H7852" s="180">
        <v>0</v>
      </c>
    </row>
    <row r="7853" spans="1:8" x14ac:dyDescent="0.2">
      <c r="A7853" s="180" t="s">
        <v>178</v>
      </c>
      <c r="B7853" s="180" t="s">
        <v>349</v>
      </c>
      <c r="C7853" s="180">
        <v>0.32999999634921551</v>
      </c>
      <c r="D7853" s="180">
        <v>-0.34999999997671694</v>
      </c>
      <c r="E7853" s="180">
        <v>-0.10999999998603016</v>
      </c>
      <c r="F7853" s="180">
        <v>0</v>
      </c>
      <c r="G7853" s="180">
        <v>0</v>
      </c>
      <c r="H7853" s="180">
        <v>0</v>
      </c>
    </row>
    <row r="7854" spans="1:8" x14ac:dyDescent="0.2">
      <c r="A7854" s="180" t="s">
        <v>178</v>
      </c>
      <c r="B7854" s="180" t="s">
        <v>350</v>
      </c>
      <c r="C7854" s="180">
        <v>8717105.3299999963</v>
      </c>
      <c r="D7854" s="180">
        <v>377999.65</v>
      </c>
      <c r="E7854" s="180">
        <v>219884.89</v>
      </c>
      <c r="F7854" s="180">
        <v>0</v>
      </c>
      <c r="G7854" s="180">
        <v>0</v>
      </c>
      <c r="H7854" s="180">
        <v>0</v>
      </c>
    </row>
    <row r="7855" spans="1:8" x14ac:dyDescent="0.2">
      <c r="A7855" s="180" t="s">
        <v>178</v>
      </c>
      <c r="B7855" s="180" t="s">
        <v>376</v>
      </c>
      <c r="C7855" s="180"/>
      <c r="D7855" s="180"/>
      <c r="E7855" s="180"/>
      <c r="F7855" s="180"/>
      <c r="G7855" s="180"/>
      <c r="H7855" s="180"/>
    </row>
    <row r="7856" spans="1:8" x14ac:dyDescent="0.2">
      <c r="A7856" s="180" t="s">
        <v>178</v>
      </c>
      <c r="B7856" s="180" t="s">
        <v>377</v>
      </c>
      <c r="C7856" s="180">
        <v>5898088</v>
      </c>
      <c r="D7856" s="180">
        <v>378000</v>
      </c>
      <c r="E7856" s="180">
        <v>215685</v>
      </c>
      <c r="F7856" s="180"/>
      <c r="G7856" s="180"/>
      <c r="H7856" s="180"/>
    </row>
    <row r="7857" spans="1:8" x14ac:dyDescent="0.2">
      <c r="A7857" s="180" t="s">
        <v>178</v>
      </c>
      <c r="B7857" s="180" t="s">
        <v>352</v>
      </c>
      <c r="C7857" s="180">
        <v>225000</v>
      </c>
      <c r="D7857" s="180"/>
      <c r="E7857" s="180"/>
      <c r="F7857" s="180"/>
      <c r="G7857" s="180"/>
      <c r="H7857" s="180"/>
    </row>
    <row r="7858" spans="1:8" x14ac:dyDescent="0.2">
      <c r="A7858" s="180" t="s">
        <v>178</v>
      </c>
      <c r="B7858" s="180" t="s">
        <v>353</v>
      </c>
      <c r="C7858" s="180">
        <v>225000</v>
      </c>
      <c r="D7858" s="180"/>
      <c r="E7858" s="180"/>
      <c r="F7858" s="180"/>
      <c r="G7858" s="180"/>
      <c r="H7858" s="180"/>
    </row>
    <row r="7859" spans="1:8" x14ac:dyDescent="0.2">
      <c r="A7859" s="180" t="s">
        <v>178</v>
      </c>
      <c r="B7859" s="180" t="s">
        <v>354</v>
      </c>
      <c r="C7859" s="180">
        <v>325000</v>
      </c>
      <c r="D7859" s="180"/>
      <c r="E7859" s="180"/>
      <c r="F7859" s="180"/>
      <c r="G7859" s="180"/>
      <c r="H7859" s="180"/>
    </row>
    <row r="7860" spans="1:8" x14ac:dyDescent="0.2">
      <c r="A7860" s="180" t="s">
        <v>178</v>
      </c>
      <c r="B7860" s="180" t="s">
        <v>408</v>
      </c>
      <c r="C7860" s="180">
        <v>500000</v>
      </c>
      <c r="D7860" s="180"/>
      <c r="E7860" s="180">
        <v>600</v>
      </c>
      <c r="F7860" s="180"/>
      <c r="G7860" s="180"/>
      <c r="H7860" s="180"/>
    </row>
    <row r="7861" spans="1:8" x14ac:dyDescent="0.2">
      <c r="A7861" s="180" t="s">
        <v>178</v>
      </c>
      <c r="B7861" s="180" t="s">
        <v>423</v>
      </c>
      <c r="C7861" s="180">
        <v>200000</v>
      </c>
      <c r="D7861" s="180"/>
      <c r="E7861" s="180"/>
      <c r="F7861" s="180"/>
      <c r="G7861" s="180"/>
      <c r="H7861" s="180"/>
    </row>
    <row r="7862" spans="1:8" x14ac:dyDescent="0.2">
      <c r="A7862" s="180" t="s">
        <v>178</v>
      </c>
      <c r="B7862" s="180" t="s">
        <v>355</v>
      </c>
      <c r="C7862" s="180">
        <v>550000</v>
      </c>
      <c r="D7862" s="180"/>
      <c r="E7862" s="180"/>
      <c r="F7862" s="180"/>
      <c r="G7862" s="180"/>
      <c r="H7862" s="180"/>
    </row>
    <row r="7863" spans="1:8" x14ac:dyDescent="0.2">
      <c r="A7863" s="180" t="s">
        <v>178</v>
      </c>
      <c r="B7863" s="180" t="s">
        <v>356</v>
      </c>
      <c r="C7863" s="180">
        <v>450000</v>
      </c>
      <c r="D7863" s="180"/>
      <c r="E7863" s="180">
        <v>600</v>
      </c>
      <c r="F7863" s="180"/>
      <c r="G7863" s="180"/>
      <c r="H7863" s="180"/>
    </row>
    <row r="7864" spans="1:8" x14ac:dyDescent="0.2">
      <c r="A7864" s="180" t="s">
        <v>178</v>
      </c>
      <c r="B7864" s="180" t="s">
        <v>409</v>
      </c>
      <c r="C7864" s="180"/>
      <c r="D7864" s="180"/>
      <c r="E7864" s="180"/>
      <c r="F7864" s="180"/>
      <c r="G7864" s="180"/>
      <c r="H7864" s="180"/>
    </row>
    <row r="7865" spans="1:8" x14ac:dyDescent="0.2">
      <c r="A7865" s="180" t="s">
        <v>178</v>
      </c>
      <c r="B7865" s="180" t="s">
        <v>378</v>
      </c>
      <c r="C7865" s="180">
        <v>20000</v>
      </c>
      <c r="D7865" s="180"/>
      <c r="E7865" s="180">
        <v>3000</v>
      </c>
      <c r="F7865" s="180"/>
      <c r="G7865" s="180"/>
      <c r="H7865" s="180"/>
    </row>
    <row r="7866" spans="1:8" x14ac:dyDescent="0.2">
      <c r="A7866" s="180" t="s">
        <v>178</v>
      </c>
      <c r="B7866" s="180" t="s">
        <v>360</v>
      </c>
      <c r="C7866" s="180"/>
      <c r="D7866" s="180"/>
      <c r="E7866" s="180"/>
      <c r="F7866" s="180"/>
      <c r="G7866" s="180"/>
      <c r="H7866" s="180"/>
    </row>
    <row r="7867" spans="1:8" x14ac:dyDescent="0.2">
      <c r="A7867" s="180" t="s">
        <v>178</v>
      </c>
      <c r="B7867" s="180" t="s">
        <v>379</v>
      </c>
      <c r="C7867" s="180"/>
      <c r="D7867" s="180"/>
      <c r="E7867" s="180"/>
      <c r="F7867" s="180"/>
      <c r="G7867" s="180"/>
      <c r="H7867" s="180"/>
    </row>
    <row r="7868" spans="1:8" x14ac:dyDescent="0.2">
      <c r="A7868" s="180" t="s">
        <v>178</v>
      </c>
      <c r="B7868" s="180" t="s">
        <v>362</v>
      </c>
      <c r="C7868" s="180">
        <v>324017</v>
      </c>
      <c r="D7868" s="180"/>
      <c r="E7868" s="180"/>
      <c r="F7868" s="180"/>
      <c r="G7868" s="180"/>
      <c r="H7868" s="180"/>
    </row>
    <row r="7869" spans="1:8" x14ac:dyDescent="0.2">
      <c r="A7869" s="180" t="s">
        <v>178</v>
      </c>
      <c r="B7869" s="180" t="s">
        <v>365</v>
      </c>
      <c r="C7869" s="180">
        <v>8717105</v>
      </c>
      <c r="D7869" s="180">
        <v>378000</v>
      </c>
      <c r="E7869" s="180">
        <v>219885</v>
      </c>
      <c r="F7869" s="180">
        <v>0</v>
      </c>
      <c r="G7869" s="180">
        <v>0</v>
      </c>
      <c r="H7869" s="180">
        <v>0</v>
      </c>
    </row>
    <row r="7870" spans="1:8" x14ac:dyDescent="0.2">
      <c r="A7870" s="180" t="s">
        <v>178</v>
      </c>
      <c r="B7870" s="180" t="s">
        <v>447</v>
      </c>
      <c r="C7870" s="180"/>
      <c r="D7870" s="180"/>
      <c r="E7870" s="180"/>
      <c r="F7870" s="180"/>
      <c r="G7870" s="180"/>
      <c r="H7870" s="180"/>
    </row>
    <row r="7871" spans="1:8" x14ac:dyDescent="0.2">
      <c r="A7871" s="180" t="s">
        <v>178</v>
      </c>
      <c r="B7871" s="180" t="s">
        <v>366</v>
      </c>
      <c r="C7871" s="180">
        <v>8717105</v>
      </c>
      <c r="D7871" s="180">
        <v>378000</v>
      </c>
      <c r="E7871" s="180">
        <v>219885</v>
      </c>
      <c r="F7871" s="180">
        <v>0</v>
      </c>
      <c r="G7871" s="180">
        <v>0</v>
      </c>
      <c r="H7871" s="180">
        <v>0</v>
      </c>
    </row>
    <row r="7872" spans="1:8" x14ac:dyDescent="0.2">
      <c r="A7872" s="180" t="s">
        <v>178</v>
      </c>
      <c r="B7872" s="180" t="s">
        <v>367</v>
      </c>
      <c r="C7872" s="180">
        <v>0.32999999634921551</v>
      </c>
      <c r="D7872" s="180">
        <v>-0.34999999997671694</v>
      </c>
      <c r="E7872" s="180">
        <v>-0.10999999998603016</v>
      </c>
      <c r="F7872" s="180">
        <v>0</v>
      </c>
      <c r="G7872" s="180">
        <v>0</v>
      </c>
      <c r="H7872" s="180">
        <v>0</v>
      </c>
    </row>
    <row r="7873" spans="1:8" x14ac:dyDescent="0.2">
      <c r="A7873" s="180" t="s">
        <v>178</v>
      </c>
      <c r="B7873" s="180" t="s">
        <v>368</v>
      </c>
      <c r="C7873" s="180">
        <v>8717105.3299999963</v>
      </c>
      <c r="D7873" s="180">
        <v>377999.65</v>
      </c>
      <c r="E7873" s="180">
        <v>219884.89</v>
      </c>
      <c r="F7873" s="180">
        <v>0</v>
      </c>
      <c r="G7873" s="180">
        <v>0</v>
      </c>
      <c r="H7873" s="180">
        <v>0</v>
      </c>
    </row>
    <row r="7874" spans="1:8" x14ac:dyDescent="0.2">
      <c r="A7874" s="180" t="s">
        <v>179</v>
      </c>
      <c r="B7874" s="180" t="s">
        <v>333</v>
      </c>
      <c r="C7874" s="180">
        <v>4495770</v>
      </c>
      <c r="D7874" s="180"/>
      <c r="E7874" s="180">
        <v>278338</v>
      </c>
      <c r="F7874" s="180">
        <v>0</v>
      </c>
      <c r="G7874" s="180">
        <v>0</v>
      </c>
      <c r="H7874" s="180">
        <v>0</v>
      </c>
    </row>
    <row r="7875" spans="1:8" x14ac:dyDescent="0.2">
      <c r="A7875" s="180" t="s">
        <v>179</v>
      </c>
      <c r="B7875" s="180" t="s">
        <v>334</v>
      </c>
      <c r="C7875" s="180">
        <v>107589</v>
      </c>
      <c r="D7875" s="180"/>
      <c r="E7875" s="180">
        <v>6662</v>
      </c>
      <c r="F7875" s="180">
        <v>0</v>
      </c>
      <c r="G7875" s="180">
        <v>0</v>
      </c>
      <c r="H7875" s="180">
        <v>0</v>
      </c>
    </row>
    <row r="7876" spans="1:8" x14ac:dyDescent="0.2">
      <c r="A7876" s="180" t="s">
        <v>179</v>
      </c>
      <c r="B7876" s="180" t="s">
        <v>335</v>
      </c>
      <c r="C7876" s="180">
        <v>592033</v>
      </c>
      <c r="D7876" s="180"/>
      <c r="E7876" s="180"/>
      <c r="F7876" s="180"/>
      <c r="G7876" s="180"/>
      <c r="H7876" s="180"/>
    </row>
    <row r="7877" spans="1:8" x14ac:dyDescent="0.2">
      <c r="A7877" s="180" t="s">
        <v>179</v>
      </c>
      <c r="B7877" s="180" t="s">
        <v>336</v>
      </c>
      <c r="C7877" s="180">
        <v>1800000</v>
      </c>
      <c r="D7877" s="180"/>
      <c r="E7877" s="180"/>
      <c r="F7877" s="180"/>
      <c r="G7877" s="180"/>
      <c r="H7877" s="180"/>
    </row>
    <row r="7878" spans="1:8" x14ac:dyDescent="0.2">
      <c r="A7878" s="180" t="s">
        <v>179</v>
      </c>
      <c r="B7878" s="180" t="s">
        <v>337</v>
      </c>
      <c r="C7878" s="180">
        <v>80000</v>
      </c>
      <c r="D7878" s="180">
        <v>2000</v>
      </c>
      <c r="E7878" s="180"/>
      <c r="F7878" s="180"/>
      <c r="G7878" s="180">
        <v>500</v>
      </c>
      <c r="H7878" s="180"/>
    </row>
    <row r="7879" spans="1:8" x14ac:dyDescent="0.2">
      <c r="A7879" s="180" t="s">
        <v>179</v>
      </c>
      <c r="B7879" s="180" t="s">
        <v>338</v>
      </c>
      <c r="C7879" s="180"/>
      <c r="D7879" s="180"/>
      <c r="E7879" s="180"/>
      <c r="F7879" s="180"/>
      <c r="G7879" s="180"/>
      <c r="H7879" s="180"/>
    </row>
    <row r="7880" spans="1:8" x14ac:dyDescent="0.2">
      <c r="A7880" s="180" t="s">
        <v>179</v>
      </c>
      <c r="B7880" s="180" t="s">
        <v>339</v>
      </c>
      <c r="C7880" s="180">
        <v>40000</v>
      </c>
      <c r="D7880" s="180">
        <v>475000</v>
      </c>
      <c r="E7880" s="180"/>
      <c r="F7880" s="180"/>
      <c r="G7880" s="180"/>
      <c r="H7880" s="180"/>
    </row>
    <row r="7881" spans="1:8" x14ac:dyDescent="0.2">
      <c r="A7881" s="180" t="s">
        <v>179</v>
      </c>
      <c r="B7881" s="180" t="s">
        <v>340</v>
      </c>
      <c r="C7881" s="180">
        <v>170000</v>
      </c>
      <c r="D7881" s="180">
        <v>75000</v>
      </c>
      <c r="E7881" s="180">
        <v>15000</v>
      </c>
      <c r="F7881" s="180"/>
      <c r="G7881" s="180">
        <v>500</v>
      </c>
      <c r="H7881" s="180"/>
    </row>
    <row r="7882" spans="1:8" x14ac:dyDescent="0.2">
      <c r="A7882" s="180" t="s">
        <v>179</v>
      </c>
      <c r="B7882" s="180" t="s">
        <v>341</v>
      </c>
      <c r="C7882" s="180">
        <v>10000</v>
      </c>
      <c r="D7882" s="180"/>
      <c r="E7882" s="180"/>
      <c r="F7882" s="180"/>
      <c r="G7882" s="180"/>
      <c r="H7882" s="180"/>
    </row>
    <row r="7883" spans="1:8" x14ac:dyDescent="0.2">
      <c r="A7883" s="180" t="s">
        <v>179</v>
      </c>
      <c r="B7883" s="180" t="s">
        <v>342</v>
      </c>
      <c r="C7883" s="180">
        <v>10051043</v>
      </c>
      <c r="D7883" s="180"/>
      <c r="E7883" s="180"/>
      <c r="F7883" s="180"/>
      <c r="G7883" s="180"/>
      <c r="H7883" s="180"/>
    </row>
    <row r="7884" spans="1:8" x14ac:dyDescent="0.2">
      <c r="A7884" s="180" t="s">
        <v>179</v>
      </c>
      <c r="B7884" s="180" t="s">
        <v>343</v>
      </c>
      <c r="C7884" s="180">
        <v>41106</v>
      </c>
      <c r="D7884" s="180"/>
      <c r="E7884" s="180"/>
      <c r="F7884" s="180"/>
      <c r="G7884" s="180"/>
      <c r="H7884" s="180"/>
    </row>
    <row r="7885" spans="1:8" x14ac:dyDescent="0.2">
      <c r="A7885" s="180" t="s">
        <v>179</v>
      </c>
      <c r="B7885" s="180" t="s">
        <v>344</v>
      </c>
      <c r="C7885" s="180">
        <v>325000</v>
      </c>
      <c r="D7885" s="180"/>
      <c r="E7885" s="180"/>
      <c r="F7885" s="180"/>
      <c r="G7885" s="180"/>
      <c r="H7885" s="180"/>
    </row>
    <row r="7886" spans="1:8" x14ac:dyDescent="0.2">
      <c r="A7886" s="180" t="s">
        <v>179</v>
      </c>
      <c r="B7886" s="180" t="s">
        <v>475</v>
      </c>
      <c r="C7886" s="180">
        <v>98470</v>
      </c>
      <c r="D7886" s="180"/>
      <c r="E7886" s="180">
        <v>6099</v>
      </c>
      <c r="F7886" s="180">
        <v>0</v>
      </c>
      <c r="G7886" s="180">
        <v>0</v>
      </c>
      <c r="H7886" s="180">
        <v>0</v>
      </c>
    </row>
    <row r="7887" spans="1:8" x14ac:dyDescent="0.2">
      <c r="A7887" s="180" t="s">
        <v>179</v>
      </c>
      <c r="B7887" s="180" t="s">
        <v>332</v>
      </c>
      <c r="C7887" s="180">
        <v>350000</v>
      </c>
      <c r="D7887" s="180"/>
      <c r="E7887" s="180"/>
      <c r="F7887" s="180"/>
      <c r="G7887" s="180"/>
      <c r="H7887" s="180"/>
    </row>
    <row r="7888" spans="1:8" x14ac:dyDescent="0.2">
      <c r="A7888" s="180" t="s">
        <v>179</v>
      </c>
      <c r="B7888" s="180" t="s">
        <v>407</v>
      </c>
      <c r="C7888" s="180">
        <v>450000</v>
      </c>
      <c r="D7888" s="180"/>
      <c r="E7888" s="180"/>
      <c r="F7888" s="180"/>
      <c r="G7888" s="180"/>
      <c r="H7888" s="180"/>
    </row>
    <row r="7889" spans="1:8" x14ac:dyDescent="0.2">
      <c r="A7889" s="180" t="s">
        <v>179</v>
      </c>
      <c r="B7889" s="180" t="s">
        <v>345</v>
      </c>
      <c r="C7889" s="180">
        <v>18611011</v>
      </c>
      <c r="D7889" s="180">
        <v>552000</v>
      </c>
      <c r="E7889" s="180">
        <v>306099</v>
      </c>
      <c r="F7889" s="180">
        <v>0</v>
      </c>
      <c r="G7889" s="180">
        <v>1000</v>
      </c>
      <c r="H7889" s="180">
        <v>0</v>
      </c>
    </row>
    <row r="7890" spans="1:8" x14ac:dyDescent="0.2">
      <c r="A7890" s="180" t="s">
        <v>179</v>
      </c>
      <c r="B7890" s="180" t="s">
        <v>346</v>
      </c>
      <c r="C7890" s="180"/>
      <c r="D7890" s="180"/>
      <c r="E7890" s="180"/>
      <c r="F7890" s="180"/>
      <c r="G7890" s="180"/>
      <c r="H7890" s="180"/>
    </row>
    <row r="7891" spans="1:8" x14ac:dyDescent="0.2">
      <c r="A7891" s="180" t="s">
        <v>179</v>
      </c>
      <c r="B7891" s="180" t="s">
        <v>446</v>
      </c>
      <c r="C7891" s="180"/>
      <c r="D7891" s="180"/>
      <c r="E7891" s="180"/>
      <c r="F7891" s="180"/>
      <c r="G7891" s="180"/>
      <c r="H7891" s="180"/>
    </row>
    <row r="7892" spans="1:8" x14ac:dyDescent="0.2">
      <c r="A7892" s="180" t="s">
        <v>179</v>
      </c>
      <c r="B7892" s="180" t="s">
        <v>347</v>
      </c>
      <c r="C7892" s="180"/>
      <c r="D7892" s="180"/>
      <c r="E7892" s="180"/>
      <c r="F7892" s="180"/>
      <c r="G7892" s="180"/>
      <c r="H7892" s="180"/>
    </row>
    <row r="7893" spans="1:8" x14ac:dyDescent="0.2">
      <c r="A7893" s="180" t="s">
        <v>179</v>
      </c>
      <c r="B7893" s="180" t="s">
        <v>348</v>
      </c>
      <c r="C7893" s="180">
        <v>18611011</v>
      </c>
      <c r="D7893" s="180">
        <v>552000</v>
      </c>
      <c r="E7893" s="180">
        <v>306099</v>
      </c>
      <c r="F7893" s="180">
        <v>0</v>
      </c>
      <c r="G7893" s="180">
        <v>1000</v>
      </c>
      <c r="H7893" s="180">
        <v>0</v>
      </c>
    </row>
    <row r="7894" spans="1:8" x14ac:dyDescent="0.2">
      <c r="A7894" s="180" t="s">
        <v>179</v>
      </c>
      <c r="B7894" s="180" t="s">
        <v>349</v>
      </c>
      <c r="C7894" s="180">
        <v>2863613.8599999994</v>
      </c>
      <c r="D7894" s="180">
        <v>148124.5</v>
      </c>
      <c r="E7894" s="180">
        <v>590452.39999999991</v>
      </c>
      <c r="F7894" s="180">
        <v>0</v>
      </c>
      <c r="G7894" s="180">
        <v>123475</v>
      </c>
      <c r="H7894" s="180">
        <v>0</v>
      </c>
    </row>
    <row r="7895" spans="1:8" x14ac:dyDescent="0.2">
      <c r="A7895" s="180" t="s">
        <v>179</v>
      </c>
      <c r="B7895" s="180" t="s">
        <v>350</v>
      </c>
      <c r="C7895" s="180">
        <v>21474624.859999999</v>
      </c>
      <c r="D7895" s="180">
        <v>700124.5</v>
      </c>
      <c r="E7895" s="180">
        <v>896551.39999999979</v>
      </c>
      <c r="F7895" s="180">
        <v>0</v>
      </c>
      <c r="G7895" s="180">
        <v>124475</v>
      </c>
      <c r="H7895" s="180">
        <v>0</v>
      </c>
    </row>
    <row r="7896" spans="1:8" x14ac:dyDescent="0.2">
      <c r="A7896" s="180" t="s">
        <v>179</v>
      </c>
      <c r="B7896" s="180" t="s">
        <v>376</v>
      </c>
      <c r="C7896" s="180"/>
      <c r="D7896" s="180"/>
      <c r="E7896" s="180"/>
      <c r="F7896" s="180"/>
      <c r="G7896" s="180"/>
      <c r="H7896" s="180"/>
    </row>
    <row r="7897" spans="1:8" x14ac:dyDescent="0.2">
      <c r="A7897" s="180" t="s">
        <v>179</v>
      </c>
      <c r="B7897" s="180" t="s">
        <v>377</v>
      </c>
      <c r="C7897" s="180">
        <v>14300000</v>
      </c>
      <c r="D7897" s="180">
        <v>450000</v>
      </c>
      <c r="E7897" s="180">
        <v>150000</v>
      </c>
      <c r="F7897" s="180"/>
      <c r="G7897" s="180">
        <v>2000</v>
      </c>
      <c r="H7897" s="180"/>
    </row>
    <row r="7898" spans="1:8" x14ac:dyDescent="0.2">
      <c r="A7898" s="180" t="s">
        <v>179</v>
      </c>
      <c r="B7898" s="180" t="s">
        <v>352</v>
      </c>
      <c r="C7898" s="180">
        <v>750000</v>
      </c>
      <c r="D7898" s="180">
        <v>40000</v>
      </c>
      <c r="E7898" s="180">
        <v>45000</v>
      </c>
      <c r="F7898" s="180"/>
      <c r="G7898" s="180"/>
      <c r="H7898" s="180"/>
    </row>
    <row r="7899" spans="1:8" x14ac:dyDescent="0.2">
      <c r="A7899" s="180" t="s">
        <v>179</v>
      </c>
      <c r="B7899" s="180" t="s">
        <v>353</v>
      </c>
      <c r="C7899" s="180">
        <v>725000</v>
      </c>
      <c r="D7899" s="180"/>
      <c r="E7899" s="180"/>
      <c r="F7899" s="180"/>
      <c r="G7899" s="180"/>
      <c r="H7899" s="180"/>
    </row>
    <row r="7900" spans="1:8" x14ac:dyDescent="0.2">
      <c r="A7900" s="180" t="s">
        <v>179</v>
      </c>
      <c r="B7900" s="180" t="s">
        <v>354</v>
      </c>
      <c r="C7900" s="180">
        <v>375000</v>
      </c>
      <c r="D7900" s="180"/>
      <c r="E7900" s="180"/>
      <c r="F7900" s="180"/>
      <c r="G7900" s="180"/>
      <c r="H7900" s="180"/>
    </row>
    <row r="7901" spans="1:8" x14ac:dyDescent="0.2">
      <c r="A7901" s="180" t="s">
        <v>179</v>
      </c>
      <c r="B7901" s="180" t="s">
        <v>408</v>
      </c>
      <c r="C7901" s="180">
        <v>1100000</v>
      </c>
      <c r="D7901" s="180"/>
      <c r="E7901" s="180"/>
      <c r="F7901" s="180"/>
      <c r="G7901" s="180"/>
      <c r="H7901" s="180"/>
    </row>
    <row r="7902" spans="1:8" x14ac:dyDescent="0.2">
      <c r="A7902" s="180" t="s">
        <v>179</v>
      </c>
      <c r="B7902" s="180" t="s">
        <v>423</v>
      </c>
      <c r="C7902" s="180">
        <v>350000</v>
      </c>
      <c r="D7902" s="180">
        <v>35000</v>
      </c>
      <c r="E7902" s="180">
        <v>160000</v>
      </c>
      <c r="F7902" s="180"/>
      <c r="G7902" s="180"/>
      <c r="H7902" s="180"/>
    </row>
    <row r="7903" spans="1:8" x14ac:dyDescent="0.2">
      <c r="A7903" s="180" t="s">
        <v>179</v>
      </c>
      <c r="B7903" s="180" t="s">
        <v>355</v>
      </c>
      <c r="C7903" s="180">
        <v>1300000</v>
      </c>
      <c r="D7903" s="180">
        <v>3000</v>
      </c>
      <c r="E7903" s="180">
        <v>150000</v>
      </c>
      <c r="F7903" s="180"/>
      <c r="G7903" s="180"/>
      <c r="H7903" s="180"/>
    </row>
    <row r="7904" spans="1:8" x14ac:dyDescent="0.2">
      <c r="A7904" s="180" t="s">
        <v>179</v>
      </c>
      <c r="B7904" s="180" t="s">
        <v>356</v>
      </c>
      <c r="C7904" s="180">
        <v>650000</v>
      </c>
      <c r="D7904" s="180">
        <v>45000</v>
      </c>
      <c r="E7904" s="180">
        <v>45000</v>
      </c>
      <c r="F7904" s="180"/>
      <c r="G7904" s="180"/>
      <c r="H7904" s="180"/>
    </row>
    <row r="7905" spans="1:8" x14ac:dyDescent="0.2">
      <c r="A7905" s="180" t="s">
        <v>179</v>
      </c>
      <c r="B7905" s="180" t="s">
        <v>409</v>
      </c>
      <c r="C7905" s="180"/>
      <c r="D7905" s="180"/>
      <c r="E7905" s="180"/>
      <c r="F7905" s="180"/>
      <c r="G7905" s="180"/>
      <c r="H7905" s="180"/>
    </row>
    <row r="7906" spans="1:8" x14ac:dyDescent="0.2">
      <c r="A7906" s="180" t="s">
        <v>179</v>
      </c>
      <c r="B7906" s="180" t="s">
        <v>378</v>
      </c>
      <c r="C7906" s="180"/>
      <c r="D7906" s="180"/>
      <c r="E7906" s="180"/>
      <c r="F7906" s="180"/>
      <c r="G7906" s="180"/>
      <c r="H7906" s="180"/>
    </row>
    <row r="7907" spans="1:8" x14ac:dyDescent="0.2">
      <c r="A7907" s="180" t="s">
        <v>179</v>
      </c>
      <c r="B7907" s="180" t="s">
        <v>360</v>
      </c>
      <c r="C7907" s="180"/>
      <c r="D7907" s="180"/>
      <c r="E7907" s="180"/>
      <c r="F7907" s="180"/>
      <c r="G7907" s="180"/>
      <c r="H7907" s="180"/>
    </row>
    <row r="7908" spans="1:8" x14ac:dyDescent="0.2">
      <c r="A7908" s="180" t="s">
        <v>179</v>
      </c>
      <c r="B7908" s="180" t="s">
        <v>379</v>
      </c>
      <c r="C7908" s="180"/>
      <c r="D7908" s="180"/>
      <c r="E7908" s="180"/>
      <c r="F7908" s="180"/>
      <c r="G7908" s="180"/>
      <c r="H7908" s="180"/>
    </row>
    <row r="7909" spans="1:8" x14ac:dyDescent="0.2">
      <c r="A7909" s="180" t="s">
        <v>179</v>
      </c>
      <c r="B7909" s="180" t="s">
        <v>362</v>
      </c>
      <c r="C7909" s="180">
        <v>687854</v>
      </c>
      <c r="D7909" s="180"/>
      <c r="E7909" s="180"/>
      <c r="F7909" s="180"/>
      <c r="G7909" s="180"/>
      <c r="H7909" s="180"/>
    </row>
    <row r="7910" spans="1:8" x14ac:dyDescent="0.2">
      <c r="A7910" s="180" t="s">
        <v>179</v>
      </c>
      <c r="B7910" s="180" t="s">
        <v>365</v>
      </c>
      <c r="C7910" s="180">
        <v>20237854</v>
      </c>
      <c r="D7910" s="180">
        <v>573000</v>
      </c>
      <c r="E7910" s="180">
        <v>550000</v>
      </c>
      <c r="F7910" s="180">
        <v>0</v>
      </c>
      <c r="G7910" s="180">
        <v>2000</v>
      </c>
      <c r="H7910" s="180">
        <v>0</v>
      </c>
    </row>
    <row r="7911" spans="1:8" x14ac:dyDescent="0.2">
      <c r="A7911" s="180" t="s">
        <v>179</v>
      </c>
      <c r="B7911" s="180" t="s">
        <v>447</v>
      </c>
      <c r="C7911" s="180"/>
      <c r="D7911" s="180"/>
      <c r="E7911" s="180"/>
      <c r="F7911" s="180"/>
      <c r="G7911" s="180"/>
      <c r="H7911" s="180"/>
    </row>
    <row r="7912" spans="1:8" x14ac:dyDescent="0.2">
      <c r="A7912" s="180" t="s">
        <v>179</v>
      </c>
      <c r="B7912" s="180" t="s">
        <v>366</v>
      </c>
      <c r="C7912" s="180">
        <v>20237854</v>
      </c>
      <c r="D7912" s="180">
        <v>573000</v>
      </c>
      <c r="E7912" s="180">
        <v>550000</v>
      </c>
      <c r="F7912" s="180">
        <v>0</v>
      </c>
      <c r="G7912" s="180">
        <v>2000</v>
      </c>
      <c r="H7912" s="180">
        <v>0</v>
      </c>
    </row>
    <row r="7913" spans="1:8" x14ac:dyDescent="0.2">
      <c r="A7913" s="180" t="s">
        <v>179</v>
      </c>
      <c r="B7913" s="180" t="s">
        <v>367</v>
      </c>
      <c r="C7913" s="180">
        <v>1236770.8599999994</v>
      </c>
      <c r="D7913" s="180">
        <v>127124.5</v>
      </c>
      <c r="E7913" s="180">
        <v>346551.39999999991</v>
      </c>
      <c r="F7913" s="180">
        <v>0</v>
      </c>
      <c r="G7913" s="180">
        <v>122475</v>
      </c>
      <c r="H7913" s="180">
        <v>0</v>
      </c>
    </row>
    <row r="7914" spans="1:8" x14ac:dyDescent="0.2">
      <c r="A7914" s="180" t="s">
        <v>179</v>
      </c>
      <c r="B7914" s="180" t="s">
        <v>368</v>
      </c>
      <c r="C7914" s="180">
        <v>21474624.859999999</v>
      </c>
      <c r="D7914" s="180">
        <v>700124.5</v>
      </c>
      <c r="E7914" s="180">
        <v>896551.39999999979</v>
      </c>
      <c r="F7914" s="180">
        <v>0</v>
      </c>
      <c r="G7914" s="180">
        <v>124475</v>
      </c>
      <c r="H7914" s="180">
        <v>0</v>
      </c>
    </row>
    <row r="7915" spans="1:8" x14ac:dyDescent="0.2">
      <c r="A7915" s="180" t="s">
        <v>180</v>
      </c>
      <c r="B7915" s="180" t="s">
        <v>333</v>
      </c>
      <c r="C7915" s="180">
        <v>3182825</v>
      </c>
      <c r="D7915" s="180"/>
      <c r="E7915" s="180">
        <v>295089</v>
      </c>
      <c r="F7915" s="180">
        <v>0</v>
      </c>
      <c r="G7915" s="180">
        <v>0</v>
      </c>
      <c r="H7915" s="180">
        <v>0</v>
      </c>
    </row>
    <row r="7916" spans="1:8" x14ac:dyDescent="0.2">
      <c r="A7916" s="180" t="s">
        <v>180</v>
      </c>
      <c r="B7916" s="180" t="s">
        <v>334</v>
      </c>
      <c r="C7916" s="180">
        <v>52881</v>
      </c>
      <c r="D7916" s="180"/>
      <c r="E7916" s="180">
        <v>4911</v>
      </c>
      <c r="F7916" s="180">
        <v>0</v>
      </c>
      <c r="G7916" s="180">
        <v>0</v>
      </c>
      <c r="H7916" s="180">
        <v>0</v>
      </c>
    </row>
    <row r="7917" spans="1:8" x14ac:dyDescent="0.2">
      <c r="A7917" s="180" t="s">
        <v>180</v>
      </c>
      <c r="B7917" s="180" t="s">
        <v>335</v>
      </c>
      <c r="C7917" s="180">
        <v>0</v>
      </c>
      <c r="D7917" s="180"/>
      <c r="E7917" s="180"/>
      <c r="F7917" s="180"/>
      <c r="G7917" s="180"/>
      <c r="H7917" s="180"/>
    </row>
    <row r="7918" spans="1:8" x14ac:dyDescent="0.2">
      <c r="A7918" s="180" t="s">
        <v>180</v>
      </c>
      <c r="B7918" s="180" t="s">
        <v>336</v>
      </c>
      <c r="C7918" s="180">
        <v>374798</v>
      </c>
      <c r="D7918" s="180">
        <v>0</v>
      </c>
      <c r="E7918" s="180"/>
      <c r="F7918" s="180"/>
      <c r="G7918" s="180"/>
      <c r="H7918" s="180"/>
    </row>
    <row r="7919" spans="1:8" x14ac:dyDescent="0.2">
      <c r="A7919" s="180" t="s">
        <v>180</v>
      </c>
      <c r="B7919" s="180" t="s">
        <v>337</v>
      </c>
      <c r="C7919" s="180">
        <v>40203</v>
      </c>
      <c r="D7919" s="180">
        <v>784</v>
      </c>
      <c r="E7919" s="180">
        <v>19594</v>
      </c>
      <c r="F7919" s="180">
        <v>0</v>
      </c>
      <c r="G7919" s="180">
        <v>0</v>
      </c>
      <c r="H7919" s="180">
        <v>0</v>
      </c>
    </row>
    <row r="7920" spans="1:8" x14ac:dyDescent="0.2">
      <c r="A7920" s="180" t="s">
        <v>180</v>
      </c>
      <c r="B7920" s="180" t="s">
        <v>338</v>
      </c>
      <c r="C7920" s="180"/>
      <c r="D7920" s="180"/>
      <c r="E7920" s="180"/>
      <c r="F7920" s="180"/>
      <c r="G7920" s="180"/>
      <c r="H7920" s="180"/>
    </row>
    <row r="7921" spans="1:8" x14ac:dyDescent="0.2">
      <c r="A7921" s="180" t="s">
        <v>180</v>
      </c>
      <c r="B7921" s="180" t="s">
        <v>339</v>
      </c>
      <c r="C7921" s="180">
        <v>2384</v>
      </c>
      <c r="D7921" s="180">
        <v>296301</v>
      </c>
      <c r="E7921" s="180"/>
      <c r="F7921" s="180"/>
      <c r="G7921" s="180"/>
      <c r="H7921" s="180"/>
    </row>
    <row r="7922" spans="1:8" x14ac:dyDescent="0.2">
      <c r="A7922" s="180" t="s">
        <v>180</v>
      </c>
      <c r="B7922" s="180" t="s">
        <v>340</v>
      </c>
      <c r="C7922" s="180">
        <v>285290</v>
      </c>
      <c r="D7922" s="180">
        <v>32393</v>
      </c>
      <c r="E7922" s="180">
        <v>12468</v>
      </c>
      <c r="F7922" s="180">
        <v>0</v>
      </c>
      <c r="G7922" s="180">
        <v>0</v>
      </c>
      <c r="H7922" s="180">
        <v>0</v>
      </c>
    </row>
    <row r="7923" spans="1:8" x14ac:dyDescent="0.2">
      <c r="A7923" s="180" t="s">
        <v>180</v>
      </c>
      <c r="B7923" s="180" t="s">
        <v>341</v>
      </c>
      <c r="C7923" s="180">
        <v>0</v>
      </c>
      <c r="D7923" s="180">
        <v>0</v>
      </c>
      <c r="E7923" s="180">
        <v>0</v>
      </c>
      <c r="F7923" s="180">
        <v>0</v>
      </c>
      <c r="G7923" s="180">
        <v>0</v>
      </c>
      <c r="H7923" s="180">
        <v>0</v>
      </c>
    </row>
    <row r="7924" spans="1:8" x14ac:dyDescent="0.2">
      <c r="A7924" s="180" t="s">
        <v>180</v>
      </c>
      <c r="B7924" s="180" t="s">
        <v>342</v>
      </c>
      <c r="C7924" s="180">
        <v>4000334</v>
      </c>
      <c r="D7924" s="180"/>
      <c r="E7924" s="180"/>
      <c r="F7924" s="180"/>
      <c r="G7924" s="180"/>
      <c r="H7924" s="180"/>
    </row>
    <row r="7925" spans="1:8" x14ac:dyDescent="0.2">
      <c r="A7925" s="180" t="s">
        <v>180</v>
      </c>
      <c r="B7925" s="180" t="s">
        <v>343</v>
      </c>
      <c r="C7925" s="180">
        <v>0</v>
      </c>
      <c r="D7925" s="180"/>
      <c r="E7925" s="180"/>
      <c r="F7925" s="180"/>
      <c r="G7925" s="180"/>
      <c r="H7925" s="180"/>
    </row>
    <row r="7926" spans="1:8" x14ac:dyDescent="0.2">
      <c r="A7926" s="180" t="s">
        <v>180</v>
      </c>
      <c r="B7926" s="180" t="s">
        <v>344</v>
      </c>
      <c r="C7926" s="180">
        <v>33537</v>
      </c>
      <c r="D7926" s="180"/>
      <c r="E7926" s="180">
        <v>0</v>
      </c>
      <c r="F7926" s="180">
        <v>0</v>
      </c>
      <c r="G7926" s="180">
        <v>0</v>
      </c>
      <c r="H7926" s="180">
        <v>0</v>
      </c>
    </row>
    <row r="7927" spans="1:8" x14ac:dyDescent="0.2">
      <c r="A7927" s="180" t="s">
        <v>180</v>
      </c>
      <c r="B7927" s="180" t="s">
        <v>475</v>
      </c>
      <c r="C7927" s="180">
        <v>24672</v>
      </c>
      <c r="D7927" s="180"/>
      <c r="E7927" s="180">
        <v>2291</v>
      </c>
      <c r="F7927" s="180">
        <v>0</v>
      </c>
      <c r="G7927" s="180">
        <v>0</v>
      </c>
      <c r="H7927" s="180">
        <v>0</v>
      </c>
    </row>
    <row r="7928" spans="1:8" x14ac:dyDescent="0.2">
      <c r="A7928" s="180" t="s">
        <v>180</v>
      </c>
      <c r="B7928" s="180" t="s">
        <v>332</v>
      </c>
      <c r="C7928" s="180">
        <v>102339</v>
      </c>
      <c r="D7928" s="180"/>
      <c r="E7928" s="180"/>
      <c r="F7928" s="180"/>
      <c r="G7928" s="180"/>
      <c r="H7928" s="180"/>
    </row>
    <row r="7929" spans="1:8" x14ac:dyDescent="0.2">
      <c r="A7929" s="180" t="s">
        <v>180</v>
      </c>
      <c r="B7929" s="180" t="s">
        <v>407</v>
      </c>
      <c r="C7929" s="180">
        <v>155500</v>
      </c>
      <c r="D7929" s="180"/>
      <c r="E7929" s="180">
        <v>0</v>
      </c>
      <c r="F7929" s="180">
        <v>0</v>
      </c>
      <c r="G7929" s="180">
        <v>0</v>
      </c>
      <c r="H7929" s="180">
        <v>0</v>
      </c>
    </row>
    <row r="7930" spans="1:8" x14ac:dyDescent="0.2">
      <c r="A7930" s="180" t="s">
        <v>180</v>
      </c>
      <c r="B7930" s="180" t="s">
        <v>345</v>
      </c>
      <c r="C7930" s="180">
        <v>8254763</v>
      </c>
      <c r="D7930" s="180">
        <v>329478</v>
      </c>
      <c r="E7930" s="180">
        <v>334353</v>
      </c>
      <c r="F7930" s="180">
        <v>0</v>
      </c>
      <c r="G7930" s="180">
        <v>0</v>
      </c>
      <c r="H7930" s="180">
        <v>0</v>
      </c>
    </row>
    <row r="7931" spans="1:8" x14ac:dyDescent="0.2">
      <c r="A7931" s="180" t="s">
        <v>180</v>
      </c>
      <c r="B7931" s="180" t="s">
        <v>346</v>
      </c>
      <c r="C7931" s="180">
        <v>0</v>
      </c>
      <c r="D7931" s="180"/>
      <c r="E7931" s="180"/>
      <c r="F7931" s="180"/>
      <c r="G7931" s="180"/>
      <c r="H7931" s="180"/>
    </row>
    <row r="7932" spans="1:8" x14ac:dyDescent="0.2">
      <c r="A7932" s="180" t="s">
        <v>180</v>
      </c>
      <c r="B7932" s="180" t="s">
        <v>446</v>
      </c>
      <c r="C7932" s="180">
        <v>71</v>
      </c>
      <c r="D7932" s="180">
        <v>0</v>
      </c>
      <c r="E7932" s="180">
        <v>0</v>
      </c>
      <c r="F7932" s="180">
        <v>0</v>
      </c>
      <c r="G7932" s="180">
        <v>0</v>
      </c>
      <c r="H7932" s="180">
        <v>0</v>
      </c>
    </row>
    <row r="7933" spans="1:8" x14ac:dyDescent="0.2">
      <c r="A7933" s="180" t="s">
        <v>180</v>
      </c>
      <c r="B7933" s="180" t="s">
        <v>347</v>
      </c>
      <c r="C7933" s="180">
        <v>0</v>
      </c>
      <c r="D7933" s="180">
        <v>0</v>
      </c>
      <c r="E7933" s="180"/>
      <c r="F7933" s="180">
        <v>0</v>
      </c>
      <c r="G7933" s="180">
        <v>0</v>
      </c>
      <c r="H7933" s="180">
        <v>0</v>
      </c>
    </row>
    <row r="7934" spans="1:8" x14ac:dyDescent="0.2">
      <c r="A7934" s="180" t="s">
        <v>180</v>
      </c>
      <c r="B7934" s="180" t="s">
        <v>348</v>
      </c>
      <c r="C7934" s="180">
        <v>8254834</v>
      </c>
      <c r="D7934" s="180">
        <v>329478</v>
      </c>
      <c r="E7934" s="180">
        <v>334353</v>
      </c>
      <c r="F7934" s="180">
        <v>0</v>
      </c>
      <c r="G7934" s="180">
        <v>0</v>
      </c>
      <c r="H7934" s="180">
        <v>0</v>
      </c>
    </row>
    <row r="7935" spans="1:8" x14ac:dyDescent="0.2">
      <c r="A7935" s="180" t="s">
        <v>180</v>
      </c>
      <c r="B7935" s="180" t="s">
        <v>349</v>
      </c>
      <c r="C7935" s="180">
        <v>2767428.6699999981</v>
      </c>
      <c r="D7935" s="180">
        <v>64649.299999999981</v>
      </c>
      <c r="E7935" s="180">
        <v>1842370.91</v>
      </c>
      <c r="F7935" s="180">
        <v>0</v>
      </c>
      <c r="G7935" s="180">
        <v>0</v>
      </c>
      <c r="H7935" s="180">
        <v>0</v>
      </c>
    </row>
    <row r="7936" spans="1:8" x14ac:dyDescent="0.2">
      <c r="A7936" s="180" t="s">
        <v>180</v>
      </c>
      <c r="B7936" s="180" t="s">
        <v>350</v>
      </c>
      <c r="C7936" s="180">
        <v>11022262.669999998</v>
      </c>
      <c r="D7936" s="180">
        <v>394127.3</v>
      </c>
      <c r="E7936" s="180">
        <v>2176723.91</v>
      </c>
      <c r="F7936" s="180">
        <v>0</v>
      </c>
      <c r="G7936" s="180">
        <v>0</v>
      </c>
      <c r="H7936" s="180">
        <v>0</v>
      </c>
    </row>
    <row r="7937" spans="1:8" x14ac:dyDescent="0.2">
      <c r="A7937" s="180" t="s">
        <v>180</v>
      </c>
      <c r="B7937" s="180" t="s">
        <v>376</v>
      </c>
      <c r="C7937" s="180"/>
      <c r="D7937" s="180"/>
      <c r="E7937" s="180"/>
      <c r="F7937" s="180"/>
      <c r="G7937" s="180"/>
      <c r="H7937" s="180"/>
    </row>
    <row r="7938" spans="1:8" x14ac:dyDescent="0.2">
      <c r="A7938" s="180" t="s">
        <v>180</v>
      </c>
      <c r="B7938" s="180" t="s">
        <v>377</v>
      </c>
      <c r="C7938" s="180">
        <v>5766379</v>
      </c>
      <c r="D7938" s="180">
        <v>413904</v>
      </c>
      <c r="E7938" s="180">
        <v>210049</v>
      </c>
      <c r="F7938" s="180">
        <v>0</v>
      </c>
      <c r="G7938" s="180">
        <v>0</v>
      </c>
      <c r="H7938" s="180">
        <v>0</v>
      </c>
    </row>
    <row r="7939" spans="1:8" x14ac:dyDescent="0.2">
      <c r="A7939" s="180" t="s">
        <v>180</v>
      </c>
      <c r="B7939" s="180" t="s">
        <v>352</v>
      </c>
      <c r="C7939" s="180">
        <v>285112</v>
      </c>
      <c r="D7939" s="180">
        <v>0</v>
      </c>
      <c r="E7939" s="180">
        <v>0</v>
      </c>
      <c r="F7939" s="180">
        <v>0</v>
      </c>
      <c r="G7939" s="180">
        <v>0</v>
      </c>
      <c r="H7939" s="180">
        <v>0</v>
      </c>
    </row>
    <row r="7940" spans="1:8" x14ac:dyDescent="0.2">
      <c r="A7940" s="180" t="s">
        <v>180</v>
      </c>
      <c r="B7940" s="180" t="s">
        <v>353</v>
      </c>
      <c r="C7940" s="180">
        <v>294694</v>
      </c>
      <c r="D7940" s="180">
        <v>0</v>
      </c>
      <c r="E7940" s="180">
        <v>0</v>
      </c>
      <c r="F7940" s="180">
        <v>0</v>
      </c>
      <c r="G7940" s="180">
        <v>0</v>
      </c>
      <c r="H7940" s="180">
        <v>0</v>
      </c>
    </row>
    <row r="7941" spans="1:8" x14ac:dyDescent="0.2">
      <c r="A7941" s="180" t="s">
        <v>180</v>
      </c>
      <c r="B7941" s="180" t="s">
        <v>354</v>
      </c>
      <c r="C7941" s="180">
        <v>445294</v>
      </c>
      <c r="D7941" s="180">
        <v>0</v>
      </c>
      <c r="E7941" s="180">
        <v>0</v>
      </c>
      <c r="F7941" s="180">
        <v>0</v>
      </c>
      <c r="G7941" s="180">
        <v>0</v>
      </c>
      <c r="H7941" s="180">
        <v>0</v>
      </c>
    </row>
    <row r="7942" spans="1:8" x14ac:dyDescent="0.2">
      <c r="A7942" s="180" t="s">
        <v>180</v>
      </c>
      <c r="B7942" s="180" t="s">
        <v>408</v>
      </c>
      <c r="C7942" s="180">
        <v>479909</v>
      </c>
      <c r="D7942" s="180">
        <v>0</v>
      </c>
      <c r="E7942" s="180">
        <v>0</v>
      </c>
      <c r="F7942" s="180">
        <v>0</v>
      </c>
      <c r="G7942" s="180">
        <v>0</v>
      </c>
      <c r="H7942" s="180">
        <v>0</v>
      </c>
    </row>
    <row r="7943" spans="1:8" x14ac:dyDescent="0.2">
      <c r="A7943" s="180" t="s">
        <v>180</v>
      </c>
      <c r="B7943" s="180" t="s">
        <v>423</v>
      </c>
      <c r="C7943" s="180">
        <v>187461</v>
      </c>
      <c r="D7943" s="180">
        <v>0</v>
      </c>
      <c r="E7943" s="180">
        <v>0</v>
      </c>
      <c r="F7943" s="180">
        <v>0</v>
      </c>
      <c r="G7943" s="180">
        <v>0</v>
      </c>
      <c r="H7943" s="180">
        <v>0</v>
      </c>
    </row>
    <row r="7944" spans="1:8" x14ac:dyDescent="0.2">
      <c r="A7944" s="180" t="s">
        <v>180</v>
      </c>
      <c r="B7944" s="180" t="s">
        <v>355</v>
      </c>
      <c r="C7944" s="180">
        <v>657695</v>
      </c>
      <c r="D7944" s="180">
        <v>0</v>
      </c>
      <c r="E7944" s="180">
        <v>79127</v>
      </c>
      <c r="F7944" s="180">
        <v>0</v>
      </c>
      <c r="G7944" s="180">
        <v>0</v>
      </c>
      <c r="H7944" s="180">
        <v>0</v>
      </c>
    </row>
    <row r="7945" spans="1:8" x14ac:dyDescent="0.2">
      <c r="A7945" s="180" t="s">
        <v>180</v>
      </c>
      <c r="B7945" s="180" t="s">
        <v>356</v>
      </c>
      <c r="C7945" s="180">
        <v>443166</v>
      </c>
      <c r="D7945" s="180">
        <v>0</v>
      </c>
      <c r="E7945" s="180">
        <v>9857</v>
      </c>
      <c r="F7945" s="180">
        <v>0</v>
      </c>
      <c r="G7945" s="180"/>
      <c r="H7945" s="180">
        <v>0</v>
      </c>
    </row>
    <row r="7946" spans="1:8" x14ac:dyDescent="0.2">
      <c r="A7946" s="180" t="s">
        <v>180</v>
      </c>
      <c r="B7946" s="180" t="s">
        <v>409</v>
      </c>
      <c r="C7946" s="180"/>
      <c r="D7946" s="180"/>
      <c r="E7946" s="180"/>
      <c r="F7946" s="180"/>
      <c r="G7946" s="180"/>
      <c r="H7946" s="180">
        <v>0</v>
      </c>
    </row>
    <row r="7947" spans="1:8" x14ac:dyDescent="0.2">
      <c r="A7947" s="180" t="s">
        <v>180</v>
      </c>
      <c r="B7947" s="180" t="s">
        <v>378</v>
      </c>
      <c r="C7947" s="180">
        <v>0</v>
      </c>
      <c r="D7947" s="180"/>
      <c r="E7947" s="180">
        <v>0</v>
      </c>
      <c r="F7947" s="180">
        <v>0</v>
      </c>
      <c r="G7947" s="180">
        <v>0</v>
      </c>
      <c r="H7947" s="180">
        <v>0</v>
      </c>
    </row>
    <row r="7948" spans="1:8" x14ac:dyDescent="0.2">
      <c r="A7948" s="180" t="s">
        <v>180</v>
      </c>
      <c r="B7948" s="180" t="s">
        <v>360</v>
      </c>
      <c r="C7948" s="180"/>
      <c r="D7948" s="180"/>
      <c r="E7948" s="180">
        <v>0</v>
      </c>
      <c r="F7948" s="180">
        <v>0</v>
      </c>
      <c r="G7948" s="180"/>
      <c r="H7948" s="180">
        <v>0</v>
      </c>
    </row>
    <row r="7949" spans="1:8" x14ac:dyDescent="0.2">
      <c r="A7949" s="180" t="s">
        <v>180</v>
      </c>
      <c r="B7949" s="180" t="s">
        <v>379</v>
      </c>
      <c r="C7949" s="180"/>
      <c r="D7949" s="180"/>
      <c r="E7949" s="180"/>
      <c r="F7949" s="180"/>
      <c r="G7949" s="180"/>
      <c r="H7949" s="180"/>
    </row>
    <row r="7950" spans="1:8" x14ac:dyDescent="0.2">
      <c r="A7950" s="180" t="s">
        <v>180</v>
      </c>
      <c r="B7950" s="180" t="s">
        <v>362</v>
      </c>
      <c r="C7950" s="180">
        <v>310386</v>
      </c>
      <c r="D7950" s="180"/>
      <c r="E7950" s="180"/>
      <c r="F7950" s="180"/>
      <c r="G7950" s="180"/>
      <c r="H7950" s="180"/>
    </row>
    <row r="7951" spans="1:8" x14ac:dyDescent="0.2">
      <c r="A7951" s="180" t="s">
        <v>180</v>
      </c>
      <c r="B7951" s="180" t="s">
        <v>365</v>
      </c>
      <c r="C7951" s="180">
        <v>8870096</v>
      </c>
      <c r="D7951" s="180">
        <v>413904</v>
      </c>
      <c r="E7951" s="180">
        <v>299033</v>
      </c>
      <c r="F7951" s="180">
        <v>0</v>
      </c>
      <c r="G7951" s="180">
        <v>0</v>
      </c>
      <c r="H7951" s="180">
        <v>0</v>
      </c>
    </row>
    <row r="7952" spans="1:8" x14ac:dyDescent="0.2">
      <c r="A7952" s="180" t="s">
        <v>180</v>
      </c>
      <c r="B7952" s="180" t="s">
        <v>447</v>
      </c>
      <c r="C7952" s="180">
        <v>0</v>
      </c>
      <c r="D7952" s="180">
        <v>0</v>
      </c>
      <c r="E7952" s="180">
        <v>0</v>
      </c>
      <c r="F7952" s="180">
        <v>0</v>
      </c>
      <c r="G7952" s="180">
        <v>0</v>
      </c>
      <c r="H7952" s="180">
        <v>0</v>
      </c>
    </row>
    <row r="7953" spans="1:8" x14ac:dyDescent="0.2">
      <c r="A7953" s="180" t="s">
        <v>180</v>
      </c>
      <c r="B7953" s="180" t="s">
        <v>366</v>
      </c>
      <c r="C7953" s="180">
        <v>8870096</v>
      </c>
      <c r="D7953" s="180">
        <v>413904</v>
      </c>
      <c r="E7953" s="180">
        <v>299033</v>
      </c>
      <c r="F7953" s="180">
        <v>0</v>
      </c>
      <c r="G7953" s="180">
        <v>0</v>
      </c>
      <c r="H7953" s="180">
        <v>0</v>
      </c>
    </row>
    <row r="7954" spans="1:8" x14ac:dyDescent="0.2">
      <c r="A7954" s="180" t="s">
        <v>180</v>
      </c>
      <c r="B7954" s="180" t="s">
        <v>367</v>
      </c>
      <c r="C7954" s="180">
        <v>2152166.6699999981</v>
      </c>
      <c r="D7954" s="180">
        <v>-19776.700000000012</v>
      </c>
      <c r="E7954" s="180">
        <v>1877690.91</v>
      </c>
      <c r="F7954" s="180">
        <v>0</v>
      </c>
      <c r="G7954" s="180">
        <v>0</v>
      </c>
      <c r="H7954" s="180">
        <v>0</v>
      </c>
    </row>
    <row r="7955" spans="1:8" x14ac:dyDescent="0.2">
      <c r="A7955" s="180" t="s">
        <v>180</v>
      </c>
      <c r="B7955" s="180" t="s">
        <v>368</v>
      </c>
      <c r="C7955" s="180">
        <v>11022262.669999998</v>
      </c>
      <c r="D7955" s="180">
        <v>394127.3</v>
      </c>
      <c r="E7955" s="180">
        <v>2176723.91</v>
      </c>
      <c r="F7955" s="180">
        <v>0</v>
      </c>
      <c r="G7955" s="180">
        <v>0</v>
      </c>
      <c r="H7955" s="180">
        <v>0</v>
      </c>
    </row>
    <row r="7956" spans="1:8" x14ac:dyDescent="0.2">
      <c r="A7956" s="180" t="s">
        <v>181</v>
      </c>
      <c r="B7956" s="180" t="s">
        <v>333</v>
      </c>
      <c r="C7956" s="180">
        <v>2624145</v>
      </c>
      <c r="D7956" s="180"/>
      <c r="E7956" s="180">
        <v>47724</v>
      </c>
      <c r="F7956" s="180">
        <v>0</v>
      </c>
      <c r="G7956" s="180">
        <v>0</v>
      </c>
      <c r="H7956" s="180">
        <v>0</v>
      </c>
    </row>
    <row r="7957" spans="1:8" x14ac:dyDescent="0.2">
      <c r="A7957" s="180" t="s">
        <v>181</v>
      </c>
      <c r="B7957" s="180" t="s">
        <v>334</v>
      </c>
      <c r="C7957" s="180">
        <v>125179</v>
      </c>
      <c r="D7957" s="180"/>
      <c r="E7957" s="180">
        <v>2276</v>
      </c>
      <c r="F7957" s="180">
        <v>0</v>
      </c>
      <c r="G7957" s="180">
        <v>0</v>
      </c>
      <c r="H7957" s="180">
        <v>0</v>
      </c>
    </row>
    <row r="7958" spans="1:8" x14ac:dyDescent="0.2">
      <c r="A7958" s="180" t="s">
        <v>181</v>
      </c>
      <c r="B7958" s="180" t="s">
        <v>335</v>
      </c>
      <c r="C7958" s="180">
        <v>217034</v>
      </c>
      <c r="D7958" s="180"/>
      <c r="E7958" s="180"/>
      <c r="F7958" s="180"/>
      <c r="G7958" s="180"/>
      <c r="H7958" s="180"/>
    </row>
    <row r="7959" spans="1:8" x14ac:dyDescent="0.2">
      <c r="A7959" s="180" t="s">
        <v>181</v>
      </c>
      <c r="B7959" s="180" t="s">
        <v>336</v>
      </c>
      <c r="C7959" s="180">
        <v>767446</v>
      </c>
      <c r="D7959" s="180"/>
      <c r="E7959" s="180"/>
      <c r="F7959" s="180"/>
      <c r="G7959" s="180"/>
      <c r="H7959" s="180"/>
    </row>
    <row r="7960" spans="1:8" x14ac:dyDescent="0.2">
      <c r="A7960" s="180" t="s">
        <v>181</v>
      </c>
      <c r="B7960" s="180" t="s">
        <v>337</v>
      </c>
      <c r="C7960" s="180">
        <v>6500</v>
      </c>
      <c r="D7960" s="180"/>
      <c r="E7960" s="180">
        <v>1500</v>
      </c>
      <c r="F7960" s="180"/>
      <c r="G7960" s="180"/>
      <c r="H7960" s="180"/>
    </row>
    <row r="7961" spans="1:8" x14ac:dyDescent="0.2">
      <c r="A7961" s="180" t="s">
        <v>181</v>
      </c>
      <c r="B7961" s="180" t="s">
        <v>338</v>
      </c>
      <c r="C7961" s="180"/>
      <c r="D7961" s="180"/>
      <c r="E7961" s="180"/>
      <c r="F7961" s="180"/>
      <c r="G7961" s="180"/>
      <c r="H7961" s="180"/>
    </row>
    <row r="7962" spans="1:8" x14ac:dyDescent="0.2">
      <c r="A7962" s="180" t="s">
        <v>181</v>
      </c>
      <c r="B7962" s="180" t="s">
        <v>339</v>
      </c>
      <c r="C7962" s="180">
        <v>6903</v>
      </c>
      <c r="D7962" s="180">
        <v>140000</v>
      </c>
      <c r="E7962" s="180"/>
      <c r="F7962" s="180"/>
      <c r="G7962" s="180"/>
      <c r="H7962" s="180"/>
    </row>
    <row r="7963" spans="1:8" x14ac:dyDescent="0.2">
      <c r="A7963" s="180" t="s">
        <v>181</v>
      </c>
      <c r="B7963" s="180" t="s">
        <v>340</v>
      </c>
      <c r="C7963" s="180">
        <v>292658</v>
      </c>
      <c r="D7963" s="180"/>
      <c r="E7963" s="180">
        <v>2000</v>
      </c>
      <c r="F7963" s="180"/>
      <c r="G7963" s="180"/>
      <c r="H7963" s="180"/>
    </row>
    <row r="7964" spans="1:8" x14ac:dyDescent="0.2">
      <c r="A7964" s="180" t="s">
        <v>181</v>
      </c>
      <c r="B7964" s="180" t="s">
        <v>341</v>
      </c>
      <c r="C7964" s="180"/>
      <c r="D7964" s="180"/>
      <c r="E7964" s="180"/>
      <c r="F7964" s="180"/>
      <c r="G7964" s="180"/>
      <c r="H7964" s="180"/>
    </row>
    <row r="7965" spans="1:8" x14ac:dyDescent="0.2">
      <c r="A7965" s="180" t="s">
        <v>181</v>
      </c>
      <c r="B7965" s="180" t="s">
        <v>342</v>
      </c>
      <c r="C7965" s="180">
        <v>1918395</v>
      </c>
      <c r="D7965" s="180"/>
      <c r="E7965" s="180"/>
      <c r="F7965" s="180"/>
      <c r="G7965" s="180"/>
      <c r="H7965" s="180"/>
    </row>
    <row r="7966" spans="1:8" x14ac:dyDescent="0.2">
      <c r="A7966" s="180" t="s">
        <v>181</v>
      </c>
      <c r="B7966" s="180" t="s">
        <v>343</v>
      </c>
      <c r="C7966" s="180">
        <v>5227</v>
      </c>
      <c r="D7966" s="180"/>
      <c r="E7966" s="180"/>
      <c r="F7966" s="180"/>
      <c r="G7966" s="180"/>
      <c r="H7966" s="180"/>
    </row>
    <row r="7967" spans="1:8" x14ac:dyDescent="0.2">
      <c r="A7967" s="180" t="s">
        <v>181</v>
      </c>
      <c r="B7967" s="180" t="s">
        <v>344</v>
      </c>
      <c r="C7967" s="180">
        <v>52899</v>
      </c>
      <c r="D7967" s="180"/>
      <c r="E7967" s="180"/>
      <c r="F7967" s="180"/>
      <c r="G7967" s="180"/>
      <c r="H7967" s="180"/>
    </row>
    <row r="7968" spans="1:8" x14ac:dyDescent="0.2">
      <c r="A7968" s="180" t="s">
        <v>181</v>
      </c>
      <c r="B7968" s="180" t="s">
        <v>475</v>
      </c>
      <c r="C7968" s="180">
        <v>30695</v>
      </c>
      <c r="D7968" s="180"/>
      <c r="E7968" s="180">
        <v>558</v>
      </c>
      <c r="F7968" s="180">
        <v>0</v>
      </c>
      <c r="G7968" s="180">
        <v>0</v>
      </c>
      <c r="H7968" s="180">
        <v>0</v>
      </c>
    </row>
    <row r="7969" spans="1:8" x14ac:dyDescent="0.2">
      <c r="A7969" s="180" t="s">
        <v>181</v>
      </c>
      <c r="B7969" s="180" t="s">
        <v>332</v>
      </c>
      <c r="C7969" s="180">
        <v>49414</v>
      </c>
      <c r="D7969" s="180"/>
      <c r="E7969" s="180"/>
      <c r="F7969" s="180"/>
      <c r="G7969" s="180"/>
      <c r="H7969" s="180"/>
    </row>
    <row r="7970" spans="1:8" x14ac:dyDescent="0.2">
      <c r="A7970" s="180" t="s">
        <v>181</v>
      </c>
      <c r="B7970" s="180" t="s">
        <v>407</v>
      </c>
      <c r="C7970" s="180">
        <v>71633</v>
      </c>
      <c r="D7970" s="180"/>
      <c r="E7970" s="180"/>
      <c r="F7970" s="180"/>
      <c r="G7970" s="180"/>
      <c r="H7970" s="180"/>
    </row>
    <row r="7971" spans="1:8" x14ac:dyDescent="0.2">
      <c r="A7971" s="180" t="s">
        <v>181</v>
      </c>
      <c r="B7971" s="180" t="s">
        <v>345</v>
      </c>
      <c r="C7971" s="180">
        <v>6168128</v>
      </c>
      <c r="D7971" s="180">
        <v>140000</v>
      </c>
      <c r="E7971" s="180">
        <v>54058</v>
      </c>
      <c r="F7971" s="180">
        <v>0</v>
      </c>
      <c r="G7971" s="180">
        <v>0</v>
      </c>
      <c r="H7971" s="180">
        <v>0</v>
      </c>
    </row>
    <row r="7972" spans="1:8" x14ac:dyDescent="0.2">
      <c r="A7972" s="180" t="s">
        <v>181</v>
      </c>
      <c r="B7972" s="180" t="s">
        <v>346</v>
      </c>
      <c r="C7972" s="180"/>
      <c r="D7972" s="180"/>
      <c r="E7972" s="180"/>
      <c r="F7972" s="180"/>
      <c r="G7972" s="180"/>
      <c r="H7972" s="180"/>
    </row>
    <row r="7973" spans="1:8" x14ac:dyDescent="0.2">
      <c r="A7973" s="180" t="s">
        <v>181</v>
      </c>
      <c r="B7973" s="180" t="s">
        <v>446</v>
      </c>
      <c r="C7973" s="180"/>
      <c r="D7973" s="180"/>
      <c r="E7973" s="180"/>
      <c r="F7973" s="180"/>
      <c r="G7973" s="180"/>
      <c r="H7973" s="180"/>
    </row>
    <row r="7974" spans="1:8" x14ac:dyDescent="0.2">
      <c r="A7974" s="180" t="s">
        <v>181</v>
      </c>
      <c r="B7974" s="180" t="s">
        <v>347</v>
      </c>
      <c r="C7974" s="180"/>
      <c r="D7974" s="180"/>
      <c r="E7974" s="180"/>
      <c r="F7974" s="180"/>
      <c r="G7974" s="180"/>
      <c r="H7974" s="180"/>
    </row>
    <row r="7975" spans="1:8" x14ac:dyDescent="0.2">
      <c r="A7975" s="180" t="s">
        <v>181</v>
      </c>
      <c r="B7975" s="180" t="s">
        <v>348</v>
      </c>
      <c r="C7975" s="180">
        <v>6168128</v>
      </c>
      <c r="D7975" s="180">
        <v>140000</v>
      </c>
      <c r="E7975" s="180">
        <v>54058</v>
      </c>
      <c r="F7975" s="180">
        <v>0</v>
      </c>
      <c r="G7975" s="180">
        <v>0</v>
      </c>
      <c r="H7975" s="180">
        <v>0</v>
      </c>
    </row>
    <row r="7976" spans="1:8" x14ac:dyDescent="0.2">
      <c r="A7976" s="180" t="s">
        <v>181</v>
      </c>
      <c r="B7976" s="180" t="s">
        <v>349</v>
      </c>
      <c r="C7976" s="180">
        <v>1201214.4999999993</v>
      </c>
      <c r="D7976" s="180">
        <v>52082.59</v>
      </c>
      <c r="E7976" s="180">
        <v>442638.75</v>
      </c>
      <c r="F7976" s="180">
        <v>0</v>
      </c>
      <c r="G7976" s="180">
        <v>0</v>
      </c>
      <c r="H7976" s="180">
        <v>0</v>
      </c>
    </row>
    <row r="7977" spans="1:8" x14ac:dyDescent="0.2">
      <c r="A7977" s="180" t="s">
        <v>181</v>
      </c>
      <c r="B7977" s="180" t="s">
        <v>350</v>
      </c>
      <c r="C7977" s="180">
        <v>7369342.4999999981</v>
      </c>
      <c r="D7977" s="180">
        <v>192082.59</v>
      </c>
      <c r="E7977" s="180">
        <v>496696.75</v>
      </c>
      <c r="F7977" s="180">
        <v>0</v>
      </c>
      <c r="G7977" s="180">
        <v>0</v>
      </c>
      <c r="H7977" s="180">
        <v>0</v>
      </c>
    </row>
    <row r="7978" spans="1:8" x14ac:dyDescent="0.2">
      <c r="A7978" s="180" t="s">
        <v>181</v>
      </c>
      <c r="B7978" s="180" t="s">
        <v>376</v>
      </c>
      <c r="C7978" s="180"/>
      <c r="D7978" s="180"/>
      <c r="E7978" s="180"/>
      <c r="F7978" s="180"/>
      <c r="G7978" s="180"/>
      <c r="H7978" s="180"/>
    </row>
    <row r="7979" spans="1:8" x14ac:dyDescent="0.2">
      <c r="A7979" s="180" t="s">
        <v>181</v>
      </c>
      <c r="B7979" s="180" t="s">
        <v>377</v>
      </c>
      <c r="C7979" s="180">
        <v>4600000</v>
      </c>
      <c r="D7979" s="180">
        <v>140000</v>
      </c>
      <c r="E7979" s="180"/>
      <c r="F7979" s="180"/>
      <c r="G7979" s="180"/>
      <c r="H7979" s="180"/>
    </row>
    <row r="7980" spans="1:8" x14ac:dyDescent="0.2">
      <c r="A7980" s="180" t="s">
        <v>181</v>
      </c>
      <c r="B7980" s="180" t="s">
        <v>352</v>
      </c>
      <c r="C7980" s="180">
        <v>150000</v>
      </c>
      <c r="D7980" s="180"/>
      <c r="E7980" s="180"/>
      <c r="F7980" s="180"/>
      <c r="G7980" s="180"/>
      <c r="H7980" s="180"/>
    </row>
    <row r="7981" spans="1:8" x14ac:dyDescent="0.2">
      <c r="A7981" s="180" t="s">
        <v>181</v>
      </c>
      <c r="B7981" s="180" t="s">
        <v>353</v>
      </c>
      <c r="C7981" s="180">
        <v>60000</v>
      </c>
      <c r="D7981" s="180"/>
      <c r="E7981" s="180"/>
      <c r="F7981" s="180"/>
      <c r="G7981" s="180"/>
      <c r="H7981" s="180"/>
    </row>
    <row r="7982" spans="1:8" x14ac:dyDescent="0.2">
      <c r="A7982" s="180" t="s">
        <v>181</v>
      </c>
      <c r="B7982" s="180" t="s">
        <v>354</v>
      </c>
      <c r="C7982" s="180">
        <v>140000</v>
      </c>
      <c r="D7982" s="180"/>
      <c r="E7982" s="180"/>
      <c r="F7982" s="180"/>
      <c r="G7982" s="180"/>
      <c r="H7982" s="180"/>
    </row>
    <row r="7983" spans="1:8" x14ac:dyDescent="0.2">
      <c r="A7983" s="180" t="s">
        <v>181</v>
      </c>
      <c r="B7983" s="180" t="s">
        <v>408</v>
      </c>
      <c r="C7983" s="180">
        <v>220000</v>
      </c>
      <c r="D7983" s="180"/>
      <c r="E7983" s="180"/>
      <c r="F7983" s="180"/>
      <c r="G7983" s="180"/>
      <c r="H7983" s="180"/>
    </row>
    <row r="7984" spans="1:8" x14ac:dyDescent="0.2">
      <c r="A7984" s="180" t="s">
        <v>181</v>
      </c>
      <c r="B7984" s="180" t="s">
        <v>423</v>
      </c>
      <c r="C7984" s="180">
        <v>110000</v>
      </c>
      <c r="D7984" s="180"/>
      <c r="E7984" s="180">
        <v>24000</v>
      </c>
      <c r="F7984" s="180"/>
      <c r="G7984" s="180"/>
      <c r="H7984" s="180"/>
    </row>
    <row r="7985" spans="1:8" x14ac:dyDescent="0.2">
      <c r="A7985" s="180" t="s">
        <v>181</v>
      </c>
      <c r="B7985" s="180" t="s">
        <v>355</v>
      </c>
      <c r="C7985" s="180">
        <v>320000</v>
      </c>
      <c r="D7985" s="180"/>
      <c r="E7985" s="180">
        <v>65000</v>
      </c>
      <c r="F7985" s="180"/>
      <c r="G7985" s="180"/>
      <c r="H7985" s="180"/>
    </row>
    <row r="7986" spans="1:8" x14ac:dyDescent="0.2">
      <c r="A7986" s="180" t="s">
        <v>181</v>
      </c>
      <c r="B7986" s="180" t="s">
        <v>356</v>
      </c>
      <c r="C7986" s="180">
        <v>220000</v>
      </c>
      <c r="D7986" s="180"/>
      <c r="E7986" s="180">
        <v>15000</v>
      </c>
      <c r="F7986" s="180"/>
      <c r="G7986" s="180"/>
      <c r="H7986" s="180"/>
    </row>
    <row r="7987" spans="1:8" x14ac:dyDescent="0.2">
      <c r="A7987" s="180" t="s">
        <v>181</v>
      </c>
      <c r="B7987" s="180" t="s">
        <v>409</v>
      </c>
      <c r="C7987" s="180"/>
      <c r="D7987" s="180"/>
      <c r="E7987" s="180"/>
      <c r="F7987" s="180"/>
      <c r="G7987" s="180"/>
      <c r="H7987" s="180"/>
    </row>
    <row r="7988" spans="1:8" x14ac:dyDescent="0.2">
      <c r="A7988" s="180" t="s">
        <v>181</v>
      </c>
      <c r="B7988" s="180" t="s">
        <v>378</v>
      </c>
      <c r="C7988" s="180"/>
      <c r="D7988" s="180"/>
      <c r="E7988" s="180"/>
      <c r="F7988" s="180"/>
      <c r="G7988" s="180"/>
      <c r="H7988" s="180"/>
    </row>
    <row r="7989" spans="1:8" x14ac:dyDescent="0.2">
      <c r="A7989" s="180" t="s">
        <v>181</v>
      </c>
      <c r="B7989" s="180" t="s">
        <v>360</v>
      </c>
      <c r="C7989" s="180"/>
      <c r="D7989" s="180"/>
      <c r="E7989" s="180"/>
      <c r="F7989" s="180"/>
      <c r="G7989" s="180"/>
      <c r="H7989" s="180"/>
    </row>
    <row r="7990" spans="1:8" x14ac:dyDescent="0.2">
      <c r="A7990" s="180" t="s">
        <v>181</v>
      </c>
      <c r="B7990" s="180" t="s">
        <v>379</v>
      </c>
      <c r="C7990" s="180"/>
      <c r="D7990" s="180"/>
      <c r="E7990" s="180"/>
      <c r="F7990" s="180"/>
      <c r="G7990" s="180"/>
      <c r="H7990" s="180"/>
    </row>
    <row r="7991" spans="1:8" x14ac:dyDescent="0.2">
      <c r="A7991" s="180" t="s">
        <v>181</v>
      </c>
      <c r="B7991" s="180" t="s">
        <v>362</v>
      </c>
      <c r="C7991" s="180">
        <v>207092</v>
      </c>
      <c r="D7991" s="180"/>
      <c r="E7991" s="180"/>
      <c r="F7991" s="180"/>
      <c r="G7991" s="180"/>
      <c r="H7991" s="180"/>
    </row>
    <row r="7992" spans="1:8" x14ac:dyDescent="0.2">
      <c r="A7992" s="180" t="s">
        <v>181</v>
      </c>
      <c r="B7992" s="180" t="s">
        <v>365</v>
      </c>
      <c r="C7992" s="180">
        <v>6027092</v>
      </c>
      <c r="D7992" s="180">
        <v>140000</v>
      </c>
      <c r="E7992" s="180">
        <v>104000</v>
      </c>
      <c r="F7992" s="180">
        <v>0</v>
      </c>
      <c r="G7992" s="180">
        <v>0</v>
      </c>
      <c r="H7992" s="180">
        <v>0</v>
      </c>
    </row>
    <row r="7993" spans="1:8" x14ac:dyDescent="0.2">
      <c r="A7993" s="180" t="s">
        <v>181</v>
      </c>
      <c r="B7993" s="180" t="s">
        <v>447</v>
      </c>
      <c r="C7993" s="180"/>
      <c r="D7993" s="180"/>
      <c r="E7993" s="180"/>
      <c r="F7993" s="180"/>
      <c r="G7993" s="180"/>
      <c r="H7993" s="180"/>
    </row>
    <row r="7994" spans="1:8" x14ac:dyDescent="0.2">
      <c r="A7994" s="180" t="s">
        <v>181</v>
      </c>
      <c r="B7994" s="180" t="s">
        <v>366</v>
      </c>
      <c r="C7994" s="180">
        <v>6027092</v>
      </c>
      <c r="D7994" s="180">
        <v>140000</v>
      </c>
      <c r="E7994" s="180">
        <v>104000</v>
      </c>
      <c r="F7994" s="180">
        <v>0</v>
      </c>
      <c r="G7994" s="180">
        <v>0</v>
      </c>
      <c r="H7994" s="180">
        <v>0</v>
      </c>
    </row>
    <row r="7995" spans="1:8" x14ac:dyDescent="0.2">
      <c r="A7995" s="180" t="s">
        <v>181</v>
      </c>
      <c r="B7995" s="180" t="s">
        <v>367</v>
      </c>
      <c r="C7995" s="180">
        <v>1342250.4999999993</v>
      </c>
      <c r="D7995" s="180">
        <v>52082.59</v>
      </c>
      <c r="E7995" s="180">
        <v>392696.75</v>
      </c>
      <c r="F7995" s="180">
        <v>0</v>
      </c>
      <c r="G7995" s="180">
        <v>0</v>
      </c>
      <c r="H7995" s="180">
        <v>0</v>
      </c>
    </row>
    <row r="7996" spans="1:8" x14ac:dyDescent="0.2">
      <c r="A7996" s="180" t="s">
        <v>181</v>
      </c>
      <c r="B7996" s="180" t="s">
        <v>368</v>
      </c>
      <c r="C7996" s="180">
        <v>7369342.4999999981</v>
      </c>
      <c r="D7996" s="180">
        <v>192082.59</v>
      </c>
      <c r="E7996" s="180">
        <v>496696.75</v>
      </c>
      <c r="F7996" s="180">
        <v>0</v>
      </c>
      <c r="G7996" s="180">
        <v>0</v>
      </c>
      <c r="H7996" s="180">
        <v>0</v>
      </c>
    </row>
    <row r="7997" spans="1:8" x14ac:dyDescent="0.2">
      <c r="A7997" s="180" t="s">
        <v>182</v>
      </c>
      <c r="B7997" s="180" t="s">
        <v>333</v>
      </c>
      <c r="C7997" s="180">
        <v>6377615</v>
      </c>
      <c r="D7997" s="180"/>
      <c r="E7997" s="180">
        <v>618011</v>
      </c>
      <c r="F7997" s="180">
        <v>0</v>
      </c>
      <c r="G7997" s="180">
        <v>0</v>
      </c>
      <c r="H7997" s="180">
        <v>0</v>
      </c>
    </row>
    <row r="7998" spans="1:8" x14ac:dyDescent="0.2">
      <c r="A7998" s="180" t="s">
        <v>182</v>
      </c>
      <c r="B7998" s="180" t="s">
        <v>334</v>
      </c>
      <c r="C7998" s="180">
        <v>128208</v>
      </c>
      <c r="D7998" s="180"/>
      <c r="E7998" s="180">
        <v>12519</v>
      </c>
      <c r="F7998" s="180">
        <v>0</v>
      </c>
      <c r="G7998" s="180">
        <v>0</v>
      </c>
      <c r="H7998" s="180">
        <v>0</v>
      </c>
    </row>
    <row r="7999" spans="1:8" x14ac:dyDescent="0.2">
      <c r="A7999" s="180" t="s">
        <v>182</v>
      </c>
      <c r="B7999" s="180" t="s">
        <v>335</v>
      </c>
      <c r="C7999" s="180">
        <v>262550</v>
      </c>
      <c r="D7999" s="180"/>
      <c r="E7999" s="180"/>
      <c r="F7999" s="180"/>
      <c r="G7999" s="180"/>
      <c r="H7999" s="180"/>
    </row>
    <row r="8000" spans="1:8" x14ac:dyDescent="0.2">
      <c r="A8000" s="180" t="s">
        <v>182</v>
      </c>
      <c r="B8000" s="180" t="s">
        <v>336</v>
      </c>
      <c r="C8000" s="180">
        <v>5935000</v>
      </c>
      <c r="D8000" s="180"/>
      <c r="E8000" s="180"/>
      <c r="F8000" s="180"/>
      <c r="G8000" s="180"/>
      <c r="H8000" s="180"/>
    </row>
    <row r="8001" spans="1:8" x14ac:dyDescent="0.2">
      <c r="A8001" s="180" t="s">
        <v>182</v>
      </c>
      <c r="B8001" s="180" t="s">
        <v>337</v>
      </c>
      <c r="C8001" s="180">
        <v>40000</v>
      </c>
      <c r="D8001" s="180">
        <v>5000</v>
      </c>
      <c r="E8001" s="180"/>
      <c r="F8001" s="180"/>
      <c r="G8001" s="180"/>
      <c r="H8001" s="180"/>
    </row>
    <row r="8002" spans="1:8" x14ac:dyDescent="0.2">
      <c r="A8002" s="180" t="s">
        <v>182</v>
      </c>
      <c r="B8002" s="180" t="s">
        <v>338</v>
      </c>
      <c r="C8002" s="180"/>
      <c r="D8002" s="180"/>
      <c r="E8002" s="180"/>
      <c r="F8002" s="180"/>
      <c r="G8002" s="180"/>
      <c r="H8002" s="180"/>
    </row>
    <row r="8003" spans="1:8" x14ac:dyDescent="0.2">
      <c r="A8003" s="180" t="s">
        <v>182</v>
      </c>
      <c r="B8003" s="180" t="s">
        <v>339</v>
      </c>
      <c r="C8003" s="180"/>
      <c r="D8003" s="180">
        <v>560000</v>
      </c>
      <c r="E8003" s="180"/>
      <c r="F8003" s="180"/>
      <c r="G8003" s="180"/>
      <c r="H8003" s="180"/>
    </row>
    <row r="8004" spans="1:8" x14ac:dyDescent="0.2">
      <c r="A8004" s="180" t="s">
        <v>182</v>
      </c>
      <c r="B8004" s="180" t="s">
        <v>340</v>
      </c>
      <c r="C8004" s="180">
        <v>385000</v>
      </c>
      <c r="D8004" s="180"/>
      <c r="E8004" s="180">
        <v>20000</v>
      </c>
      <c r="F8004" s="180"/>
      <c r="G8004" s="180"/>
      <c r="H8004" s="180"/>
    </row>
    <row r="8005" spans="1:8" x14ac:dyDescent="0.2">
      <c r="A8005" s="180" t="s">
        <v>182</v>
      </c>
      <c r="B8005" s="180" t="s">
        <v>341</v>
      </c>
      <c r="C8005" s="180"/>
      <c r="D8005" s="180"/>
      <c r="E8005" s="180"/>
      <c r="F8005" s="180"/>
      <c r="G8005" s="180"/>
      <c r="H8005" s="180"/>
    </row>
    <row r="8006" spans="1:8" x14ac:dyDescent="0.2">
      <c r="A8006" s="180" t="s">
        <v>182</v>
      </c>
      <c r="B8006" s="180" t="s">
        <v>342</v>
      </c>
      <c r="C8006" s="180">
        <v>14227199</v>
      </c>
      <c r="D8006" s="180"/>
      <c r="E8006" s="180"/>
      <c r="F8006" s="180"/>
      <c r="G8006" s="180"/>
      <c r="H8006" s="180"/>
    </row>
    <row r="8007" spans="1:8" x14ac:dyDescent="0.2">
      <c r="A8007" s="180" t="s">
        <v>182</v>
      </c>
      <c r="B8007" s="180" t="s">
        <v>343</v>
      </c>
      <c r="C8007" s="180">
        <v>81906</v>
      </c>
      <c r="D8007" s="180"/>
      <c r="E8007" s="180"/>
      <c r="F8007" s="180"/>
      <c r="G8007" s="180"/>
      <c r="H8007" s="180"/>
    </row>
    <row r="8008" spans="1:8" x14ac:dyDescent="0.2">
      <c r="A8008" s="180" t="s">
        <v>182</v>
      </c>
      <c r="B8008" s="180" t="s">
        <v>344</v>
      </c>
      <c r="C8008" s="180">
        <v>70000</v>
      </c>
      <c r="D8008" s="180"/>
      <c r="E8008" s="180"/>
      <c r="F8008" s="180"/>
      <c r="G8008" s="180"/>
      <c r="H8008" s="180"/>
    </row>
    <row r="8009" spans="1:8" x14ac:dyDescent="0.2">
      <c r="A8009" s="180" t="s">
        <v>182</v>
      </c>
      <c r="B8009" s="180" t="s">
        <v>475</v>
      </c>
      <c r="C8009" s="180">
        <v>184525</v>
      </c>
      <c r="D8009" s="180"/>
      <c r="E8009" s="180">
        <v>18020</v>
      </c>
      <c r="F8009" s="180">
        <v>0</v>
      </c>
      <c r="G8009" s="180">
        <v>0</v>
      </c>
      <c r="H8009" s="180">
        <v>0</v>
      </c>
    </row>
    <row r="8010" spans="1:8" x14ac:dyDescent="0.2">
      <c r="A8010" s="180" t="s">
        <v>182</v>
      </c>
      <c r="B8010" s="180" t="s">
        <v>332</v>
      </c>
      <c r="C8010" s="180">
        <v>240000</v>
      </c>
      <c r="D8010" s="180"/>
      <c r="E8010" s="180"/>
      <c r="F8010" s="180"/>
      <c r="G8010" s="180"/>
      <c r="H8010" s="180"/>
    </row>
    <row r="8011" spans="1:8" x14ac:dyDescent="0.2">
      <c r="A8011" s="180" t="s">
        <v>182</v>
      </c>
      <c r="B8011" s="180" t="s">
        <v>407</v>
      </c>
      <c r="C8011" s="180">
        <v>475000</v>
      </c>
      <c r="D8011" s="180"/>
      <c r="E8011" s="180"/>
      <c r="F8011" s="180"/>
      <c r="G8011" s="180"/>
      <c r="H8011" s="180"/>
    </row>
    <row r="8012" spans="1:8" x14ac:dyDescent="0.2">
      <c r="A8012" s="180" t="s">
        <v>182</v>
      </c>
      <c r="B8012" s="180" t="s">
        <v>345</v>
      </c>
      <c r="C8012" s="180">
        <v>28407003</v>
      </c>
      <c r="D8012" s="180">
        <v>565000</v>
      </c>
      <c r="E8012" s="180">
        <v>668550</v>
      </c>
      <c r="F8012" s="180">
        <v>0</v>
      </c>
      <c r="G8012" s="180">
        <v>0</v>
      </c>
      <c r="H8012" s="180">
        <v>0</v>
      </c>
    </row>
    <row r="8013" spans="1:8" x14ac:dyDescent="0.2">
      <c r="A8013" s="180" t="s">
        <v>182</v>
      </c>
      <c r="B8013" s="180" t="s">
        <v>346</v>
      </c>
      <c r="C8013" s="180"/>
      <c r="D8013" s="180"/>
      <c r="E8013" s="180"/>
      <c r="F8013" s="180"/>
      <c r="G8013" s="180"/>
      <c r="H8013" s="180"/>
    </row>
    <row r="8014" spans="1:8" x14ac:dyDescent="0.2">
      <c r="A8014" s="180" t="s">
        <v>182</v>
      </c>
      <c r="B8014" s="180" t="s">
        <v>446</v>
      </c>
      <c r="C8014" s="180"/>
      <c r="D8014" s="180"/>
      <c r="E8014" s="180"/>
      <c r="F8014" s="180"/>
      <c r="G8014" s="180"/>
      <c r="H8014" s="180"/>
    </row>
    <row r="8015" spans="1:8" x14ac:dyDescent="0.2">
      <c r="A8015" s="180" t="s">
        <v>182</v>
      </c>
      <c r="B8015" s="180" t="s">
        <v>347</v>
      </c>
      <c r="C8015" s="180"/>
      <c r="D8015" s="180"/>
      <c r="E8015" s="180"/>
      <c r="F8015" s="180"/>
      <c r="G8015" s="180"/>
      <c r="H8015" s="180"/>
    </row>
    <row r="8016" spans="1:8" x14ac:dyDescent="0.2">
      <c r="A8016" s="180" t="s">
        <v>182</v>
      </c>
      <c r="B8016" s="180" t="s">
        <v>348</v>
      </c>
      <c r="C8016" s="180">
        <v>28407003</v>
      </c>
      <c r="D8016" s="180">
        <v>565000</v>
      </c>
      <c r="E8016" s="180">
        <v>668550</v>
      </c>
      <c r="F8016" s="180">
        <v>0</v>
      </c>
      <c r="G8016" s="180">
        <v>0</v>
      </c>
      <c r="H8016" s="180">
        <v>0</v>
      </c>
    </row>
    <row r="8017" spans="1:8" x14ac:dyDescent="0.2">
      <c r="A8017" s="180" t="s">
        <v>182</v>
      </c>
      <c r="B8017" s="180" t="s">
        <v>349</v>
      </c>
      <c r="C8017" s="180">
        <v>4614190.8499999978</v>
      </c>
      <c r="D8017" s="180">
        <v>273878.83999999997</v>
      </c>
      <c r="E8017" s="180">
        <v>373542.0399999998</v>
      </c>
      <c r="F8017" s="180">
        <v>0</v>
      </c>
      <c r="G8017" s="180">
        <v>0</v>
      </c>
      <c r="H8017" s="180">
        <v>0</v>
      </c>
    </row>
    <row r="8018" spans="1:8" x14ac:dyDescent="0.2">
      <c r="A8018" s="180" t="s">
        <v>182</v>
      </c>
      <c r="B8018" s="180" t="s">
        <v>350</v>
      </c>
      <c r="C8018" s="180">
        <v>33021193.850000001</v>
      </c>
      <c r="D8018" s="180">
        <v>838878.84</v>
      </c>
      <c r="E8018" s="180">
        <v>1042092.0399999998</v>
      </c>
      <c r="F8018" s="180">
        <v>0</v>
      </c>
      <c r="G8018" s="180">
        <v>0</v>
      </c>
      <c r="H8018" s="180">
        <v>0</v>
      </c>
    </row>
    <row r="8019" spans="1:8" x14ac:dyDescent="0.2">
      <c r="A8019" s="180" t="s">
        <v>182</v>
      </c>
      <c r="B8019" s="180" t="s">
        <v>376</v>
      </c>
      <c r="C8019" s="180"/>
      <c r="D8019" s="180"/>
      <c r="E8019" s="180"/>
      <c r="F8019" s="180"/>
      <c r="G8019" s="180"/>
      <c r="H8019" s="180"/>
    </row>
    <row r="8020" spans="1:8" x14ac:dyDescent="0.2">
      <c r="A8020" s="180" t="s">
        <v>182</v>
      </c>
      <c r="B8020" s="180" t="s">
        <v>377</v>
      </c>
      <c r="C8020" s="180">
        <v>19055000</v>
      </c>
      <c r="D8020" s="180">
        <v>590000</v>
      </c>
      <c r="E8020" s="180">
        <v>300000</v>
      </c>
      <c r="F8020" s="180"/>
      <c r="G8020" s="180"/>
      <c r="H8020" s="180"/>
    </row>
    <row r="8021" spans="1:8" x14ac:dyDescent="0.2">
      <c r="A8021" s="180" t="s">
        <v>182</v>
      </c>
      <c r="B8021" s="180" t="s">
        <v>352</v>
      </c>
      <c r="C8021" s="180">
        <v>1210000</v>
      </c>
      <c r="D8021" s="180"/>
      <c r="E8021" s="180"/>
      <c r="F8021" s="180"/>
      <c r="G8021" s="180"/>
      <c r="H8021" s="180"/>
    </row>
    <row r="8022" spans="1:8" x14ac:dyDescent="0.2">
      <c r="A8022" s="180" t="s">
        <v>182</v>
      </c>
      <c r="B8022" s="180" t="s">
        <v>353</v>
      </c>
      <c r="C8022" s="180">
        <v>2039000</v>
      </c>
      <c r="D8022" s="180"/>
      <c r="E8022" s="180">
        <v>25000</v>
      </c>
      <c r="F8022" s="180"/>
      <c r="G8022" s="180"/>
      <c r="H8022" s="180"/>
    </row>
    <row r="8023" spans="1:8" x14ac:dyDescent="0.2">
      <c r="A8023" s="180" t="s">
        <v>182</v>
      </c>
      <c r="B8023" s="180" t="s">
        <v>354</v>
      </c>
      <c r="C8023" s="180">
        <v>390000</v>
      </c>
      <c r="D8023" s="180"/>
      <c r="E8023" s="180">
        <v>50000</v>
      </c>
      <c r="F8023" s="180"/>
      <c r="G8023" s="180"/>
      <c r="H8023" s="180"/>
    </row>
    <row r="8024" spans="1:8" x14ac:dyDescent="0.2">
      <c r="A8024" s="180" t="s">
        <v>182</v>
      </c>
      <c r="B8024" s="180" t="s">
        <v>408</v>
      </c>
      <c r="C8024" s="180">
        <v>1640000</v>
      </c>
      <c r="D8024" s="180"/>
      <c r="E8024" s="180"/>
      <c r="F8024" s="180"/>
      <c r="G8024" s="180"/>
      <c r="H8024" s="180"/>
    </row>
    <row r="8025" spans="1:8" x14ac:dyDescent="0.2">
      <c r="A8025" s="180" t="s">
        <v>182</v>
      </c>
      <c r="B8025" s="180" t="s">
        <v>423</v>
      </c>
      <c r="C8025" s="180">
        <v>435000</v>
      </c>
      <c r="D8025" s="180"/>
      <c r="E8025" s="180"/>
      <c r="F8025" s="180"/>
      <c r="G8025" s="180"/>
      <c r="H8025" s="180"/>
    </row>
    <row r="8026" spans="1:8" x14ac:dyDescent="0.2">
      <c r="A8026" s="180" t="s">
        <v>182</v>
      </c>
      <c r="B8026" s="180" t="s">
        <v>355</v>
      </c>
      <c r="C8026" s="180">
        <v>2255000</v>
      </c>
      <c r="D8026" s="180"/>
      <c r="E8026" s="180">
        <v>180000</v>
      </c>
      <c r="F8026" s="180"/>
      <c r="G8026" s="180"/>
      <c r="H8026" s="180"/>
    </row>
    <row r="8027" spans="1:8" x14ac:dyDescent="0.2">
      <c r="A8027" s="180" t="s">
        <v>182</v>
      </c>
      <c r="B8027" s="180" t="s">
        <v>356</v>
      </c>
      <c r="C8027" s="180">
        <v>773000</v>
      </c>
      <c r="D8027" s="180"/>
      <c r="E8027" s="180">
        <v>40000</v>
      </c>
      <c r="F8027" s="180"/>
      <c r="G8027" s="180"/>
      <c r="H8027" s="180"/>
    </row>
    <row r="8028" spans="1:8" x14ac:dyDescent="0.2">
      <c r="A8028" s="180" t="s">
        <v>182</v>
      </c>
      <c r="B8028" s="180" t="s">
        <v>409</v>
      </c>
      <c r="C8028" s="180"/>
      <c r="D8028" s="180"/>
      <c r="E8028" s="180"/>
      <c r="F8028" s="180"/>
      <c r="G8028" s="180"/>
      <c r="H8028" s="180"/>
    </row>
    <row r="8029" spans="1:8" x14ac:dyDescent="0.2">
      <c r="A8029" s="180" t="s">
        <v>182</v>
      </c>
      <c r="B8029" s="180" t="s">
        <v>378</v>
      </c>
      <c r="C8029" s="180"/>
      <c r="D8029" s="180"/>
      <c r="E8029" s="180">
        <v>18000</v>
      </c>
      <c r="F8029" s="180"/>
      <c r="G8029" s="180"/>
      <c r="H8029" s="180"/>
    </row>
    <row r="8030" spans="1:8" x14ac:dyDescent="0.2">
      <c r="A8030" s="180" t="s">
        <v>182</v>
      </c>
      <c r="B8030" s="180" t="s">
        <v>360</v>
      </c>
      <c r="C8030" s="180"/>
      <c r="D8030" s="180"/>
      <c r="E8030" s="180"/>
      <c r="F8030" s="180"/>
      <c r="G8030" s="180"/>
      <c r="H8030" s="180"/>
    </row>
    <row r="8031" spans="1:8" x14ac:dyDescent="0.2">
      <c r="A8031" s="180" t="s">
        <v>182</v>
      </c>
      <c r="B8031" s="180" t="s">
        <v>379</v>
      </c>
      <c r="C8031" s="180"/>
      <c r="D8031" s="180"/>
      <c r="E8031" s="180"/>
      <c r="F8031" s="180"/>
      <c r="G8031" s="180"/>
      <c r="H8031" s="180"/>
    </row>
    <row r="8032" spans="1:8" x14ac:dyDescent="0.2">
      <c r="A8032" s="180" t="s">
        <v>182</v>
      </c>
      <c r="B8032" s="180" t="s">
        <v>362</v>
      </c>
      <c r="C8032" s="180">
        <v>926442</v>
      </c>
      <c r="D8032" s="180"/>
      <c r="E8032" s="180"/>
      <c r="F8032" s="180"/>
      <c r="G8032" s="180"/>
      <c r="H8032" s="180"/>
    </row>
    <row r="8033" spans="1:8" x14ac:dyDescent="0.2">
      <c r="A8033" s="180" t="s">
        <v>182</v>
      </c>
      <c r="B8033" s="180" t="s">
        <v>365</v>
      </c>
      <c r="C8033" s="180">
        <v>28723442</v>
      </c>
      <c r="D8033" s="180">
        <v>590000</v>
      </c>
      <c r="E8033" s="180">
        <v>613000</v>
      </c>
      <c r="F8033" s="180">
        <v>0</v>
      </c>
      <c r="G8033" s="180">
        <v>0</v>
      </c>
      <c r="H8033" s="180">
        <v>0</v>
      </c>
    </row>
    <row r="8034" spans="1:8" x14ac:dyDescent="0.2">
      <c r="A8034" s="180" t="s">
        <v>182</v>
      </c>
      <c r="B8034" s="180" t="s">
        <v>447</v>
      </c>
      <c r="C8034" s="180"/>
      <c r="D8034" s="180"/>
      <c r="E8034" s="180"/>
      <c r="F8034" s="180"/>
      <c r="G8034" s="180"/>
      <c r="H8034" s="180"/>
    </row>
    <row r="8035" spans="1:8" x14ac:dyDescent="0.2">
      <c r="A8035" s="180" t="s">
        <v>182</v>
      </c>
      <c r="B8035" s="180" t="s">
        <v>366</v>
      </c>
      <c r="C8035" s="180">
        <v>28723442</v>
      </c>
      <c r="D8035" s="180">
        <v>590000</v>
      </c>
      <c r="E8035" s="180">
        <v>613000</v>
      </c>
      <c r="F8035" s="180">
        <v>0</v>
      </c>
      <c r="G8035" s="180">
        <v>0</v>
      </c>
      <c r="H8035" s="180">
        <v>0</v>
      </c>
    </row>
    <row r="8036" spans="1:8" x14ac:dyDescent="0.2">
      <c r="A8036" s="180" t="s">
        <v>182</v>
      </c>
      <c r="B8036" s="180" t="s">
        <v>367</v>
      </c>
      <c r="C8036" s="180">
        <v>4297751.8499999978</v>
      </c>
      <c r="D8036" s="180">
        <v>248878.83999999997</v>
      </c>
      <c r="E8036" s="180">
        <v>429092.0399999998</v>
      </c>
      <c r="F8036" s="180">
        <v>0</v>
      </c>
      <c r="G8036" s="180">
        <v>0</v>
      </c>
      <c r="H8036" s="180">
        <v>0</v>
      </c>
    </row>
    <row r="8037" spans="1:8" x14ac:dyDescent="0.2">
      <c r="A8037" s="180" t="s">
        <v>182</v>
      </c>
      <c r="B8037" s="180" t="s">
        <v>368</v>
      </c>
      <c r="C8037" s="180">
        <v>33021193.850000001</v>
      </c>
      <c r="D8037" s="180">
        <v>838878.84</v>
      </c>
      <c r="E8037" s="180">
        <v>1042092.0399999998</v>
      </c>
      <c r="F8037" s="180">
        <v>0</v>
      </c>
      <c r="G8037" s="180">
        <v>0</v>
      </c>
      <c r="H8037" s="180">
        <v>0</v>
      </c>
    </row>
    <row r="8038" spans="1:8" x14ac:dyDescent="0.2">
      <c r="A8038" s="180" t="s">
        <v>183</v>
      </c>
      <c r="B8038" s="180" t="s">
        <v>333</v>
      </c>
      <c r="C8038" s="180">
        <v>15958461</v>
      </c>
      <c r="D8038" s="180"/>
      <c r="E8038" s="180">
        <v>805749</v>
      </c>
      <c r="F8038" s="180">
        <v>132699</v>
      </c>
      <c r="G8038" s="180">
        <v>0</v>
      </c>
      <c r="H8038" s="180">
        <v>0</v>
      </c>
    </row>
    <row r="8039" spans="1:8" x14ac:dyDescent="0.2">
      <c r="A8039" s="180" t="s">
        <v>183</v>
      </c>
      <c r="B8039" s="180" t="s">
        <v>334</v>
      </c>
      <c r="C8039" s="180">
        <v>1862415</v>
      </c>
      <c r="D8039" s="180"/>
      <c r="E8039" s="180">
        <v>94251</v>
      </c>
      <c r="F8039" s="180">
        <v>15522</v>
      </c>
      <c r="G8039" s="180">
        <v>0</v>
      </c>
      <c r="H8039" s="180">
        <v>0</v>
      </c>
    </row>
    <row r="8040" spans="1:8" x14ac:dyDescent="0.2">
      <c r="A8040" s="180" t="s">
        <v>183</v>
      </c>
      <c r="B8040" s="180" t="s">
        <v>335</v>
      </c>
      <c r="C8040" s="180">
        <v>0</v>
      </c>
      <c r="D8040" s="180"/>
      <c r="E8040" s="180"/>
      <c r="F8040" s="180"/>
      <c r="G8040" s="180"/>
      <c r="H8040" s="180"/>
    </row>
    <row r="8041" spans="1:8" x14ac:dyDescent="0.2">
      <c r="A8041" s="180" t="s">
        <v>183</v>
      </c>
      <c r="B8041" s="180" t="s">
        <v>336</v>
      </c>
      <c r="C8041" s="180">
        <v>875000</v>
      </c>
      <c r="D8041" s="180"/>
      <c r="E8041" s="180"/>
      <c r="F8041" s="180"/>
      <c r="G8041" s="180"/>
      <c r="H8041" s="180"/>
    </row>
    <row r="8042" spans="1:8" x14ac:dyDescent="0.2">
      <c r="A8042" s="180" t="s">
        <v>183</v>
      </c>
      <c r="B8042" s="180" t="s">
        <v>337</v>
      </c>
      <c r="C8042" s="180">
        <v>50000</v>
      </c>
      <c r="D8042" s="180">
        <v>1500</v>
      </c>
      <c r="E8042" s="180">
        <v>12000</v>
      </c>
      <c r="F8042" s="180">
        <v>1500</v>
      </c>
      <c r="G8042" s="180">
        <v>500</v>
      </c>
      <c r="H8042" s="180"/>
    </row>
    <row r="8043" spans="1:8" x14ac:dyDescent="0.2">
      <c r="A8043" s="180" t="s">
        <v>183</v>
      </c>
      <c r="B8043" s="180" t="s">
        <v>338</v>
      </c>
      <c r="C8043" s="180"/>
      <c r="D8043" s="180"/>
      <c r="E8043" s="180"/>
      <c r="F8043" s="180"/>
      <c r="G8043" s="180"/>
      <c r="H8043" s="180"/>
    </row>
    <row r="8044" spans="1:8" x14ac:dyDescent="0.2">
      <c r="A8044" s="180" t="s">
        <v>183</v>
      </c>
      <c r="B8044" s="180" t="s">
        <v>339</v>
      </c>
      <c r="C8044" s="180">
        <v>115000</v>
      </c>
      <c r="D8044" s="180">
        <v>410000</v>
      </c>
      <c r="E8044" s="180"/>
      <c r="F8044" s="180"/>
      <c r="G8044" s="180"/>
      <c r="H8044" s="180"/>
    </row>
    <row r="8045" spans="1:8" x14ac:dyDescent="0.2">
      <c r="A8045" s="180" t="s">
        <v>183</v>
      </c>
      <c r="B8045" s="180" t="s">
        <v>340</v>
      </c>
      <c r="C8045" s="180">
        <v>92500</v>
      </c>
      <c r="D8045" s="180">
        <v>35000</v>
      </c>
      <c r="E8045" s="180"/>
      <c r="F8045" s="180"/>
      <c r="G8045" s="180"/>
      <c r="H8045" s="180"/>
    </row>
    <row r="8046" spans="1:8" x14ac:dyDescent="0.2">
      <c r="A8046" s="180" t="s">
        <v>183</v>
      </c>
      <c r="B8046" s="180" t="s">
        <v>341</v>
      </c>
      <c r="C8046" s="180">
        <v>0</v>
      </c>
      <c r="D8046" s="180"/>
      <c r="E8046" s="180"/>
      <c r="F8046" s="180"/>
      <c r="G8046" s="180"/>
      <c r="H8046" s="180"/>
    </row>
    <row r="8047" spans="1:8" x14ac:dyDescent="0.2">
      <c r="A8047" s="180" t="s">
        <v>183</v>
      </c>
      <c r="B8047" s="180" t="s">
        <v>342</v>
      </c>
      <c r="C8047" s="180">
        <v>42749544</v>
      </c>
      <c r="D8047" s="180"/>
      <c r="E8047" s="180"/>
      <c r="F8047" s="180"/>
      <c r="G8047" s="180"/>
      <c r="H8047" s="180"/>
    </row>
    <row r="8048" spans="1:8" x14ac:dyDescent="0.2">
      <c r="A8048" s="180" t="s">
        <v>183</v>
      </c>
      <c r="B8048" s="180" t="s">
        <v>343</v>
      </c>
      <c r="C8048" s="180">
        <v>265075</v>
      </c>
      <c r="D8048" s="180"/>
      <c r="E8048" s="180"/>
      <c r="F8048" s="180"/>
      <c r="G8048" s="180"/>
      <c r="H8048" s="180"/>
    </row>
    <row r="8049" spans="1:8" x14ac:dyDescent="0.2">
      <c r="A8049" s="180" t="s">
        <v>183</v>
      </c>
      <c r="B8049" s="180" t="s">
        <v>344</v>
      </c>
      <c r="C8049" s="180">
        <v>167800</v>
      </c>
      <c r="D8049" s="180"/>
      <c r="E8049" s="180">
        <v>500</v>
      </c>
      <c r="F8049" s="180">
        <v>65</v>
      </c>
      <c r="G8049" s="180"/>
      <c r="H8049" s="180"/>
    </row>
    <row r="8050" spans="1:8" x14ac:dyDescent="0.2">
      <c r="A8050" s="180" t="s">
        <v>183</v>
      </c>
      <c r="B8050" s="180" t="s">
        <v>475</v>
      </c>
      <c r="C8050" s="180">
        <v>453192</v>
      </c>
      <c r="D8050" s="180"/>
      <c r="E8050" s="180">
        <v>22934</v>
      </c>
      <c r="F8050" s="180">
        <v>3777</v>
      </c>
      <c r="G8050" s="180">
        <v>0</v>
      </c>
      <c r="H8050" s="180">
        <v>0</v>
      </c>
    </row>
    <row r="8051" spans="1:8" x14ac:dyDescent="0.2">
      <c r="A8051" s="180" t="s">
        <v>183</v>
      </c>
      <c r="B8051" s="180" t="s">
        <v>332</v>
      </c>
      <c r="C8051" s="180">
        <v>1680000</v>
      </c>
      <c r="D8051" s="180"/>
      <c r="E8051" s="180"/>
      <c r="F8051" s="180"/>
      <c r="G8051" s="180"/>
      <c r="H8051" s="180"/>
    </row>
    <row r="8052" spans="1:8" x14ac:dyDescent="0.2">
      <c r="A8052" s="180" t="s">
        <v>183</v>
      </c>
      <c r="B8052" s="180" t="s">
        <v>407</v>
      </c>
      <c r="C8052" s="180">
        <v>1571000</v>
      </c>
      <c r="D8052" s="180"/>
      <c r="E8052" s="180"/>
      <c r="F8052" s="180"/>
      <c r="G8052" s="180"/>
      <c r="H8052" s="180"/>
    </row>
    <row r="8053" spans="1:8" x14ac:dyDescent="0.2">
      <c r="A8053" s="180" t="s">
        <v>183</v>
      </c>
      <c r="B8053" s="180" t="s">
        <v>345</v>
      </c>
      <c r="C8053" s="180">
        <v>65839987</v>
      </c>
      <c r="D8053" s="180">
        <v>446500</v>
      </c>
      <c r="E8053" s="180">
        <v>935434</v>
      </c>
      <c r="F8053" s="180">
        <v>153563</v>
      </c>
      <c r="G8053" s="180">
        <v>500</v>
      </c>
      <c r="H8053" s="180">
        <v>0</v>
      </c>
    </row>
    <row r="8054" spans="1:8" x14ac:dyDescent="0.2">
      <c r="A8054" s="180" t="s">
        <v>183</v>
      </c>
      <c r="B8054" s="180" t="s">
        <v>346</v>
      </c>
      <c r="C8054" s="180"/>
      <c r="D8054" s="180"/>
      <c r="E8054" s="180"/>
      <c r="F8054" s="180"/>
      <c r="G8054" s="180"/>
      <c r="H8054" s="180"/>
    </row>
    <row r="8055" spans="1:8" x14ac:dyDescent="0.2">
      <c r="A8055" s="180" t="s">
        <v>183</v>
      </c>
      <c r="B8055" s="180" t="s">
        <v>446</v>
      </c>
      <c r="C8055" s="180"/>
      <c r="D8055" s="180"/>
      <c r="E8055" s="180"/>
      <c r="F8055" s="180"/>
      <c r="G8055" s="180"/>
      <c r="H8055" s="180"/>
    </row>
    <row r="8056" spans="1:8" x14ac:dyDescent="0.2">
      <c r="A8056" s="180" t="s">
        <v>183</v>
      </c>
      <c r="B8056" s="180" t="s">
        <v>347</v>
      </c>
      <c r="C8056" s="180"/>
      <c r="D8056" s="180"/>
      <c r="E8056" s="180"/>
      <c r="F8056" s="180"/>
      <c r="G8056" s="180"/>
      <c r="H8056" s="180"/>
    </row>
    <row r="8057" spans="1:8" x14ac:dyDescent="0.2">
      <c r="A8057" s="180" t="s">
        <v>183</v>
      </c>
      <c r="B8057" s="180" t="s">
        <v>348</v>
      </c>
      <c r="C8057" s="180">
        <v>65839987</v>
      </c>
      <c r="D8057" s="180">
        <v>446500</v>
      </c>
      <c r="E8057" s="180">
        <v>935434</v>
      </c>
      <c r="F8057" s="180">
        <v>153563</v>
      </c>
      <c r="G8057" s="180">
        <v>500</v>
      </c>
      <c r="H8057" s="180">
        <v>0</v>
      </c>
    </row>
    <row r="8058" spans="1:8" x14ac:dyDescent="0.2">
      <c r="A8058" s="180" t="s">
        <v>183</v>
      </c>
      <c r="B8058" s="180" t="s">
        <v>349</v>
      </c>
      <c r="C8058" s="180">
        <v>3213761.0399999917</v>
      </c>
      <c r="D8058" s="180">
        <v>142864.65999999992</v>
      </c>
      <c r="E8058" s="180">
        <v>1712746.58</v>
      </c>
      <c r="F8058" s="180">
        <v>188767</v>
      </c>
      <c r="G8058" s="180">
        <v>47144</v>
      </c>
      <c r="H8058" s="180">
        <v>0</v>
      </c>
    </row>
    <row r="8059" spans="1:8" x14ac:dyDescent="0.2">
      <c r="A8059" s="180" t="s">
        <v>183</v>
      </c>
      <c r="B8059" s="180" t="s">
        <v>350</v>
      </c>
      <c r="C8059" s="180">
        <v>69053748.039999992</v>
      </c>
      <c r="D8059" s="180">
        <v>589364.65999999992</v>
      </c>
      <c r="E8059" s="180">
        <v>2648180.58</v>
      </c>
      <c r="F8059" s="180">
        <v>342330</v>
      </c>
      <c r="G8059" s="180">
        <v>47644</v>
      </c>
      <c r="H8059" s="180">
        <v>0</v>
      </c>
    </row>
    <row r="8060" spans="1:8" x14ac:dyDescent="0.2">
      <c r="A8060" s="180" t="s">
        <v>183</v>
      </c>
      <c r="B8060" s="180" t="s">
        <v>376</v>
      </c>
      <c r="C8060" s="180"/>
      <c r="D8060" s="180"/>
      <c r="E8060" s="180"/>
      <c r="F8060" s="180"/>
      <c r="G8060" s="180"/>
      <c r="H8060" s="180"/>
    </row>
    <row r="8061" spans="1:8" x14ac:dyDescent="0.2">
      <c r="A8061" s="180" t="s">
        <v>183</v>
      </c>
      <c r="B8061" s="180" t="s">
        <v>377</v>
      </c>
      <c r="C8061" s="180">
        <v>43012000</v>
      </c>
      <c r="D8061" s="180">
        <v>435000</v>
      </c>
      <c r="E8061" s="180">
        <v>737000</v>
      </c>
      <c r="F8061" s="180"/>
      <c r="G8061" s="180">
        <v>2000</v>
      </c>
      <c r="H8061" s="180"/>
    </row>
    <row r="8062" spans="1:8" x14ac:dyDescent="0.2">
      <c r="A8062" s="180" t="s">
        <v>183</v>
      </c>
      <c r="B8062" s="180" t="s">
        <v>352</v>
      </c>
      <c r="C8062" s="180">
        <v>2710000</v>
      </c>
      <c r="D8062" s="180"/>
      <c r="E8062" s="180"/>
      <c r="F8062" s="180"/>
      <c r="G8062" s="180"/>
      <c r="H8062" s="180"/>
    </row>
    <row r="8063" spans="1:8" x14ac:dyDescent="0.2">
      <c r="A8063" s="180" t="s">
        <v>183</v>
      </c>
      <c r="B8063" s="180" t="s">
        <v>353</v>
      </c>
      <c r="C8063" s="180">
        <v>4573300</v>
      </c>
      <c r="D8063" s="180"/>
      <c r="E8063" s="180"/>
      <c r="F8063" s="180"/>
      <c r="G8063" s="180"/>
      <c r="H8063" s="180"/>
    </row>
    <row r="8064" spans="1:8" x14ac:dyDescent="0.2">
      <c r="A8064" s="180" t="s">
        <v>183</v>
      </c>
      <c r="B8064" s="180" t="s">
        <v>354</v>
      </c>
      <c r="C8064" s="180">
        <v>1221700</v>
      </c>
      <c r="D8064" s="180"/>
      <c r="E8064" s="180"/>
      <c r="F8064" s="180"/>
      <c r="G8064" s="180"/>
      <c r="H8064" s="180"/>
    </row>
    <row r="8065" spans="1:8" x14ac:dyDescent="0.2">
      <c r="A8065" s="180" t="s">
        <v>183</v>
      </c>
      <c r="B8065" s="180" t="s">
        <v>408</v>
      </c>
      <c r="C8065" s="180">
        <v>3304000</v>
      </c>
      <c r="D8065" s="180"/>
      <c r="E8065" s="180">
        <v>10000</v>
      </c>
      <c r="F8065" s="180"/>
      <c r="G8065" s="180"/>
      <c r="H8065" s="180"/>
    </row>
    <row r="8066" spans="1:8" x14ac:dyDescent="0.2">
      <c r="A8066" s="180" t="s">
        <v>183</v>
      </c>
      <c r="B8066" s="180" t="s">
        <v>423</v>
      </c>
      <c r="C8066" s="180">
        <v>1199700</v>
      </c>
      <c r="D8066" s="180"/>
      <c r="E8066" s="180">
        <v>425000</v>
      </c>
      <c r="F8066" s="180"/>
      <c r="G8066" s="180"/>
      <c r="H8066" s="180"/>
    </row>
    <row r="8067" spans="1:8" x14ac:dyDescent="0.2">
      <c r="A8067" s="180" t="s">
        <v>183</v>
      </c>
      <c r="B8067" s="180" t="s">
        <v>355</v>
      </c>
      <c r="C8067" s="180">
        <v>5023200</v>
      </c>
      <c r="D8067" s="180"/>
      <c r="E8067" s="180">
        <v>125000</v>
      </c>
      <c r="F8067" s="180"/>
      <c r="G8067" s="180"/>
      <c r="H8067" s="180"/>
    </row>
    <row r="8068" spans="1:8" x14ac:dyDescent="0.2">
      <c r="A8068" s="180" t="s">
        <v>183</v>
      </c>
      <c r="B8068" s="180" t="s">
        <v>356</v>
      </c>
      <c r="C8068" s="180">
        <v>1710000</v>
      </c>
      <c r="D8068" s="180"/>
      <c r="E8068" s="180"/>
      <c r="F8068" s="180"/>
      <c r="G8068" s="180"/>
      <c r="H8068" s="180"/>
    </row>
    <row r="8069" spans="1:8" x14ac:dyDescent="0.2">
      <c r="A8069" s="180" t="s">
        <v>183</v>
      </c>
      <c r="B8069" s="180" t="s">
        <v>409</v>
      </c>
      <c r="C8069" s="180"/>
      <c r="D8069" s="180"/>
      <c r="E8069" s="180"/>
      <c r="F8069" s="180"/>
      <c r="G8069" s="180"/>
      <c r="H8069" s="180"/>
    </row>
    <row r="8070" spans="1:8" x14ac:dyDescent="0.2">
      <c r="A8070" s="180" t="s">
        <v>183</v>
      </c>
      <c r="B8070" s="180" t="s">
        <v>378</v>
      </c>
      <c r="C8070" s="180">
        <v>15000</v>
      </c>
      <c r="D8070" s="180"/>
      <c r="E8070" s="180"/>
      <c r="F8070" s="180">
        <v>50000</v>
      </c>
      <c r="G8070" s="180"/>
      <c r="H8070" s="180"/>
    </row>
    <row r="8071" spans="1:8" x14ac:dyDescent="0.2">
      <c r="A8071" s="180" t="s">
        <v>183</v>
      </c>
      <c r="B8071" s="180" t="s">
        <v>360</v>
      </c>
      <c r="C8071" s="180"/>
      <c r="D8071" s="180"/>
      <c r="E8071" s="180"/>
      <c r="F8071" s="180">
        <v>130000</v>
      </c>
      <c r="G8071" s="180"/>
      <c r="H8071" s="180"/>
    </row>
    <row r="8072" spans="1:8" x14ac:dyDescent="0.2">
      <c r="A8072" s="180" t="s">
        <v>183</v>
      </c>
      <c r="B8072" s="180" t="s">
        <v>379</v>
      </c>
      <c r="C8072" s="180"/>
      <c r="D8072" s="180"/>
      <c r="E8072" s="180"/>
      <c r="F8072" s="180"/>
      <c r="G8072" s="180"/>
      <c r="H8072" s="180"/>
    </row>
    <row r="8073" spans="1:8" x14ac:dyDescent="0.2">
      <c r="A8073" s="180" t="s">
        <v>183</v>
      </c>
      <c r="B8073" s="180" t="s">
        <v>362</v>
      </c>
      <c r="C8073" s="180">
        <v>2692163</v>
      </c>
      <c r="D8073" s="180"/>
      <c r="E8073" s="180"/>
      <c r="F8073" s="180"/>
      <c r="G8073" s="180"/>
      <c r="H8073" s="180"/>
    </row>
    <row r="8074" spans="1:8" x14ac:dyDescent="0.2">
      <c r="A8074" s="180" t="s">
        <v>183</v>
      </c>
      <c r="B8074" s="180" t="s">
        <v>365</v>
      </c>
      <c r="C8074" s="180">
        <v>65461063</v>
      </c>
      <c r="D8074" s="180">
        <v>435000</v>
      </c>
      <c r="E8074" s="180">
        <v>1297000</v>
      </c>
      <c r="F8074" s="180">
        <v>180000</v>
      </c>
      <c r="G8074" s="180">
        <v>2000</v>
      </c>
      <c r="H8074" s="180">
        <v>0</v>
      </c>
    </row>
    <row r="8075" spans="1:8" x14ac:dyDescent="0.2">
      <c r="A8075" s="180" t="s">
        <v>183</v>
      </c>
      <c r="B8075" s="180" t="s">
        <v>447</v>
      </c>
      <c r="C8075" s="180"/>
      <c r="D8075" s="180"/>
      <c r="E8075" s="180"/>
      <c r="F8075" s="180"/>
      <c r="G8075" s="180"/>
      <c r="H8075" s="180"/>
    </row>
    <row r="8076" spans="1:8" x14ac:dyDescent="0.2">
      <c r="A8076" s="180" t="s">
        <v>183</v>
      </c>
      <c r="B8076" s="180" t="s">
        <v>366</v>
      </c>
      <c r="C8076" s="180">
        <v>65461063</v>
      </c>
      <c r="D8076" s="180">
        <v>435000</v>
      </c>
      <c r="E8076" s="180">
        <v>1297000</v>
      </c>
      <c r="F8076" s="180">
        <v>180000</v>
      </c>
      <c r="G8076" s="180">
        <v>2000</v>
      </c>
      <c r="H8076" s="180">
        <v>0</v>
      </c>
    </row>
    <row r="8077" spans="1:8" x14ac:dyDescent="0.2">
      <c r="A8077" s="180" t="s">
        <v>183</v>
      </c>
      <c r="B8077" s="180" t="s">
        <v>367</v>
      </c>
      <c r="C8077" s="180">
        <v>3592685.0399999917</v>
      </c>
      <c r="D8077" s="180">
        <v>154364.65999999992</v>
      </c>
      <c r="E8077" s="180">
        <v>1351180.58</v>
      </c>
      <c r="F8077" s="180">
        <v>162330</v>
      </c>
      <c r="G8077" s="180">
        <v>45644</v>
      </c>
      <c r="H8077" s="180">
        <v>0</v>
      </c>
    </row>
    <row r="8078" spans="1:8" x14ac:dyDescent="0.2">
      <c r="A8078" s="180" t="s">
        <v>183</v>
      </c>
      <c r="B8078" s="180" t="s">
        <v>368</v>
      </c>
      <c r="C8078" s="180">
        <v>69053748.039999992</v>
      </c>
      <c r="D8078" s="180">
        <v>589364.65999999992</v>
      </c>
      <c r="E8078" s="180">
        <v>2648180.58</v>
      </c>
      <c r="F8078" s="180">
        <v>342330</v>
      </c>
      <c r="G8078" s="180">
        <v>47644</v>
      </c>
      <c r="H8078" s="180">
        <v>0</v>
      </c>
    </row>
    <row r="8079" spans="1:8" x14ac:dyDescent="0.2">
      <c r="A8079" s="180" t="s">
        <v>184</v>
      </c>
      <c r="B8079" s="180" t="s">
        <v>333</v>
      </c>
      <c r="C8079" s="180">
        <v>1944127</v>
      </c>
      <c r="D8079" s="180"/>
      <c r="E8079" s="180">
        <v>616479</v>
      </c>
      <c r="F8079" s="180">
        <v>0</v>
      </c>
      <c r="G8079" s="180">
        <v>0</v>
      </c>
      <c r="H8079" s="180">
        <v>0</v>
      </c>
    </row>
    <row r="8080" spans="1:8" x14ac:dyDescent="0.2">
      <c r="A8080" s="180" t="s">
        <v>184</v>
      </c>
      <c r="B8080" s="180" t="s">
        <v>334</v>
      </c>
      <c r="C8080" s="180">
        <v>35244</v>
      </c>
      <c r="D8080" s="180"/>
      <c r="E8080" s="180">
        <v>11176</v>
      </c>
      <c r="F8080" s="180">
        <v>0</v>
      </c>
      <c r="G8080" s="180">
        <v>0</v>
      </c>
      <c r="H8080" s="180">
        <v>0</v>
      </c>
    </row>
    <row r="8081" spans="1:8" x14ac:dyDescent="0.2">
      <c r="A8081" s="180" t="s">
        <v>184</v>
      </c>
      <c r="B8081" s="180" t="s">
        <v>335</v>
      </c>
      <c r="C8081" s="180">
        <v>36702</v>
      </c>
      <c r="D8081" s="180"/>
      <c r="E8081" s="180"/>
      <c r="F8081" s="180"/>
      <c r="G8081" s="180"/>
      <c r="H8081" s="180"/>
    </row>
    <row r="8082" spans="1:8" x14ac:dyDescent="0.2">
      <c r="A8082" s="180" t="s">
        <v>184</v>
      </c>
      <c r="B8082" s="180" t="s">
        <v>336</v>
      </c>
      <c r="C8082" s="180">
        <v>877719</v>
      </c>
      <c r="D8082" s="180">
        <v>0</v>
      </c>
      <c r="E8082" s="180"/>
      <c r="F8082" s="180"/>
      <c r="G8082" s="180"/>
      <c r="H8082" s="180"/>
    </row>
    <row r="8083" spans="1:8" x14ac:dyDescent="0.2">
      <c r="A8083" s="180" t="s">
        <v>184</v>
      </c>
      <c r="B8083" s="180" t="s">
        <v>337</v>
      </c>
      <c r="C8083" s="180">
        <v>24435</v>
      </c>
      <c r="D8083" s="180">
        <v>0</v>
      </c>
      <c r="E8083" s="180">
        <v>0</v>
      </c>
      <c r="F8083" s="180">
        <v>0</v>
      </c>
      <c r="G8083" s="180">
        <v>0</v>
      </c>
      <c r="H8083" s="180">
        <v>0</v>
      </c>
    </row>
    <row r="8084" spans="1:8" x14ac:dyDescent="0.2">
      <c r="A8084" s="180" t="s">
        <v>184</v>
      </c>
      <c r="B8084" s="180" t="s">
        <v>338</v>
      </c>
      <c r="C8084" s="180"/>
      <c r="D8084" s="180"/>
      <c r="E8084" s="180"/>
      <c r="F8084" s="180"/>
      <c r="G8084" s="180"/>
      <c r="H8084" s="180"/>
    </row>
    <row r="8085" spans="1:8" x14ac:dyDescent="0.2">
      <c r="A8085" s="180" t="s">
        <v>184</v>
      </c>
      <c r="B8085" s="180" t="s">
        <v>339</v>
      </c>
      <c r="C8085" s="180">
        <v>0</v>
      </c>
      <c r="D8085" s="180">
        <v>165313</v>
      </c>
      <c r="E8085" s="180"/>
      <c r="F8085" s="180"/>
      <c r="G8085" s="180"/>
      <c r="H8085" s="180"/>
    </row>
    <row r="8086" spans="1:8" x14ac:dyDescent="0.2">
      <c r="A8086" s="180" t="s">
        <v>184</v>
      </c>
      <c r="B8086" s="180" t="s">
        <v>340</v>
      </c>
      <c r="C8086" s="180">
        <v>126616</v>
      </c>
      <c r="D8086" s="180">
        <v>0</v>
      </c>
      <c r="E8086" s="180">
        <v>9392</v>
      </c>
      <c r="F8086" s="180">
        <v>0</v>
      </c>
      <c r="G8086" s="180">
        <v>0</v>
      </c>
      <c r="H8086" s="180">
        <v>0</v>
      </c>
    </row>
    <row r="8087" spans="1:8" x14ac:dyDescent="0.2">
      <c r="A8087" s="180" t="s">
        <v>184</v>
      </c>
      <c r="B8087" s="180" t="s">
        <v>341</v>
      </c>
      <c r="C8087" s="180">
        <v>0</v>
      </c>
      <c r="D8087" s="180">
        <v>0</v>
      </c>
      <c r="E8087" s="180">
        <v>0</v>
      </c>
      <c r="F8087" s="180">
        <v>0</v>
      </c>
      <c r="G8087" s="180">
        <v>0</v>
      </c>
      <c r="H8087" s="180">
        <v>0</v>
      </c>
    </row>
    <row r="8088" spans="1:8" x14ac:dyDescent="0.2">
      <c r="A8088" s="180" t="s">
        <v>184</v>
      </c>
      <c r="B8088" s="180" t="s">
        <v>342</v>
      </c>
      <c r="C8088" s="180">
        <v>3354145</v>
      </c>
      <c r="D8088" s="180"/>
      <c r="E8088" s="180"/>
      <c r="F8088" s="180"/>
      <c r="G8088" s="180"/>
      <c r="H8088" s="180"/>
    </row>
    <row r="8089" spans="1:8" x14ac:dyDescent="0.2">
      <c r="A8089" s="180" t="s">
        <v>184</v>
      </c>
      <c r="B8089" s="180" t="s">
        <v>343</v>
      </c>
      <c r="C8089" s="180">
        <v>0</v>
      </c>
      <c r="D8089" s="180"/>
      <c r="E8089" s="180"/>
      <c r="F8089" s="180"/>
      <c r="G8089" s="180"/>
      <c r="H8089" s="180"/>
    </row>
    <row r="8090" spans="1:8" x14ac:dyDescent="0.2">
      <c r="A8090" s="180" t="s">
        <v>184</v>
      </c>
      <c r="B8090" s="180" t="s">
        <v>344</v>
      </c>
      <c r="C8090" s="180">
        <v>29956</v>
      </c>
      <c r="D8090" s="180"/>
      <c r="E8090" s="180">
        <v>177</v>
      </c>
      <c r="F8090" s="180">
        <v>0</v>
      </c>
      <c r="G8090" s="180">
        <v>0</v>
      </c>
      <c r="H8090" s="180">
        <v>0</v>
      </c>
    </row>
    <row r="8091" spans="1:8" x14ac:dyDescent="0.2">
      <c r="A8091" s="180" t="s">
        <v>184</v>
      </c>
      <c r="B8091" s="180" t="s">
        <v>475</v>
      </c>
      <c r="C8091" s="180">
        <v>10983</v>
      </c>
      <c r="D8091" s="180"/>
      <c r="E8091" s="180">
        <v>3483</v>
      </c>
      <c r="F8091" s="180">
        <v>0</v>
      </c>
      <c r="G8091" s="180">
        <v>0</v>
      </c>
      <c r="H8091" s="180">
        <v>0</v>
      </c>
    </row>
    <row r="8092" spans="1:8" x14ac:dyDescent="0.2">
      <c r="A8092" s="180" t="s">
        <v>184</v>
      </c>
      <c r="B8092" s="180" t="s">
        <v>332</v>
      </c>
      <c r="C8092" s="180">
        <v>30796</v>
      </c>
      <c r="D8092" s="180"/>
      <c r="E8092" s="180"/>
      <c r="F8092" s="180"/>
      <c r="G8092" s="180"/>
      <c r="H8092" s="180"/>
    </row>
    <row r="8093" spans="1:8" x14ac:dyDescent="0.2">
      <c r="A8093" s="180" t="s">
        <v>184</v>
      </c>
      <c r="B8093" s="180" t="s">
        <v>407</v>
      </c>
      <c r="C8093" s="180">
        <v>113369</v>
      </c>
      <c r="D8093" s="180"/>
      <c r="E8093" s="180">
        <v>0</v>
      </c>
      <c r="F8093" s="180">
        <v>0</v>
      </c>
      <c r="G8093" s="180">
        <v>0</v>
      </c>
      <c r="H8093" s="180">
        <v>0</v>
      </c>
    </row>
    <row r="8094" spans="1:8" x14ac:dyDescent="0.2">
      <c r="A8094" s="180" t="s">
        <v>184</v>
      </c>
      <c r="B8094" s="180" t="s">
        <v>345</v>
      </c>
      <c r="C8094" s="180">
        <v>6584092</v>
      </c>
      <c r="D8094" s="180">
        <v>165313</v>
      </c>
      <c r="E8094" s="180">
        <v>640707</v>
      </c>
      <c r="F8094" s="180">
        <v>0</v>
      </c>
      <c r="G8094" s="180">
        <v>0</v>
      </c>
      <c r="H8094" s="180">
        <v>0</v>
      </c>
    </row>
    <row r="8095" spans="1:8" x14ac:dyDescent="0.2">
      <c r="A8095" s="180" t="s">
        <v>184</v>
      </c>
      <c r="B8095" s="180" t="s">
        <v>346</v>
      </c>
      <c r="C8095" s="180">
        <v>0</v>
      </c>
      <c r="D8095" s="180"/>
      <c r="E8095" s="180"/>
      <c r="F8095" s="180"/>
      <c r="G8095" s="180"/>
      <c r="H8095" s="180"/>
    </row>
    <row r="8096" spans="1:8" x14ac:dyDescent="0.2">
      <c r="A8096" s="180" t="s">
        <v>184</v>
      </c>
      <c r="B8096" s="180" t="s">
        <v>446</v>
      </c>
      <c r="C8096" s="180">
        <v>0</v>
      </c>
      <c r="D8096" s="180">
        <v>0</v>
      </c>
      <c r="E8096" s="180">
        <v>0</v>
      </c>
      <c r="F8096" s="180">
        <v>0</v>
      </c>
      <c r="G8096" s="180">
        <v>0</v>
      </c>
      <c r="H8096" s="180">
        <v>0</v>
      </c>
    </row>
    <row r="8097" spans="1:8" x14ac:dyDescent="0.2">
      <c r="A8097" s="180" t="s">
        <v>184</v>
      </c>
      <c r="B8097" s="180" t="s">
        <v>347</v>
      </c>
      <c r="C8097" s="180">
        <v>0</v>
      </c>
      <c r="D8097" s="180">
        <v>0</v>
      </c>
      <c r="E8097" s="180"/>
      <c r="F8097" s="180">
        <v>0</v>
      </c>
      <c r="G8097" s="180">
        <v>0</v>
      </c>
      <c r="H8097" s="180">
        <v>0</v>
      </c>
    </row>
    <row r="8098" spans="1:8" x14ac:dyDescent="0.2">
      <c r="A8098" s="180" t="s">
        <v>184</v>
      </c>
      <c r="B8098" s="180" t="s">
        <v>348</v>
      </c>
      <c r="C8098" s="180">
        <v>6584092</v>
      </c>
      <c r="D8098" s="180">
        <v>165313</v>
      </c>
      <c r="E8098" s="180">
        <v>640707</v>
      </c>
      <c r="F8098" s="180">
        <v>0</v>
      </c>
      <c r="G8098" s="180">
        <v>0</v>
      </c>
      <c r="H8098" s="180">
        <v>0</v>
      </c>
    </row>
    <row r="8099" spans="1:8" x14ac:dyDescent="0.2">
      <c r="A8099" s="180" t="s">
        <v>184</v>
      </c>
      <c r="B8099" s="180" t="s">
        <v>349</v>
      </c>
      <c r="C8099" s="180">
        <v>923305.40000000037</v>
      </c>
      <c r="D8099" s="180">
        <v>94369.65</v>
      </c>
      <c r="E8099" s="180">
        <v>1625653.9700000002</v>
      </c>
      <c r="F8099" s="180">
        <v>0</v>
      </c>
      <c r="G8099" s="180">
        <v>0</v>
      </c>
      <c r="H8099" s="180">
        <v>0</v>
      </c>
    </row>
    <row r="8100" spans="1:8" x14ac:dyDescent="0.2">
      <c r="A8100" s="180" t="s">
        <v>184</v>
      </c>
      <c r="B8100" s="180" t="s">
        <v>350</v>
      </c>
      <c r="C8100" s="180">
        <v>7507397.4000000004</v>
      </c>
      <c r="D8100" s="180">
        <v>259682.65</v>
      </c>
      <c r="E8100" s="180">
        <v>2266360.9700000002</v>
      </c>
      <c r="F8100" s="180">
        <v>0</v>
      </c>
      <c r="G8100" s="180">
        <v>0</v>
      </c>
      <c r="H8100" s="180">
        <v>0</v>
      </c>
    </row>
    <row r="8101" spans="1:8" x14ac:dyDescent="0.2">
      <c r="A8101" s="180" t="s">
        <v>184</v>
      </c>
      <c r="B8101" s="180" t="s">
        <v>376</v>
      </c>
      <c r="C8101" s="180"/>
      <c r="D8101" s="180"/>
      <c r="E8101" s="180"/>
      <c r="F8101" s="180"/>
      <c r="G8101" s="180"/>
      <c r="H8101" s="180"/>
    </row>
    <row r="8102" spans="1:8" x14ac:dyDescent="0.2">
      <c r="A8102" s="180" t="s">
        <v>184</v>
      </c>
      <c r="B8102" s="180" t="s">
        <v>377</v>
      </c>
      <c r="C8102" s="180">
        <v>4809075</v>
      </c>
      <c r="D8102" s="180">
        <v>152555</v>
      </c>
      <c r="E8102" s="180">
        <v>165580</v>
      </c>
      <c r="F8102" s="180">
        <v>0</v>
      </c>
      <c r="G8102" s="180">
        <v>0</v>
      </c>
      <c r="H8102" s="180">
        <v>0</v>
      </c>
    </row>
    <row r="8103" spans="1:8" x14ac:dyDescent="0.2">
      <c r="A8103" s="180" t="s">
        <v>184</v>
      </c>
      <c r="B8103" s="180" t="s">
        <v>352</v>
      </c>
      <c r="C8103" s="180">
        <v>152819</v>
      </c>
      <c r="D8103" s="180">
        <v>0</v>
      </c>
      <c r="E8103" s="180">
        <v>0</v>
      </c>
      <c r="F8103" s="180">
        <v>0</v>
      </c>
      <c r="G8103" s="180">
        <v>0</v>
      </c>
      <c r="H8103" s="180">
        <v>0</v>
      </c>
    </row>
    <row r="8104" spans="1:8" x14ac:dyDescent="0.2">
      <c r="A8104" s="180" t="s">
        <v>184</v>
      </c>
      <c r="B8104" s="180" t="s">
        <v>353</v>
      </c>
      <c r="C8104" s="180">
        <v>64221</v>
      </c>
      <c r="D8104" s="180">
        <v>0</v>
      </c>
      <c r="E8104" s="180">
        <v>6425</v>
      </c>
      <c r="F8104" s="180">
        <v>0</v>
      </c>
      <c r="G8104" s="180">
        <v>0</v>
      </c>
      <c r="H8104" s="180">
        <v>0</v>
      </c>
    </row>
    <row r="8105" spans="1:8" x14ac:dyDescent="0.2">
      <c r="A8105" s="180" t="s">
        <v>184</v>
      </c>
      <c r="B8105" s="180" t="s">
        <v>354</v>
      </c>
      <c r="C8105" s="180">
        <v>139044</v>
      </c>
      <c r="D8105" s="180">
        <v>0</v>
      </c>
      <c r="E8105" s="180">
        <v>4428</v>
      </c>
      <c r="F8105" s="180">
        <v>0</v>
      </c>
      <c r="G8105" s="180">
        <v>0</v>
      </c>
      <c r="H8105" s="180">
        <v>0</v>
      </c>
    </row>
    <row r="8106" spans="1:8" x14ac:dyDescent="0.2">
      <c r="A8106" s="180" t="s">
        <v>184</v>
      </c>
      <c r="B8106" s="180" t="s">
        <v>408</v>
      </c>
      <c r="C8106" s="180">
        <v>497634</v>
      </c>
      <c r="D8106" s="180">
        <v>0</v>
      </c>
      <c r="E8106" s="180">
        <v>0</v>
      </c>
      <c r="F8106" s="180">
        <v>0</v>
      </c>
      <c r="G8106" s="180">
        <v>0</v>
      </c>
      <c r="H8106" s="180">
        <v>0</v>
      </c>
    </row>
    <row r="8107" spans="1:8" x14ac:dyDescent="0.2">
      <c r="A8107" s="180" t="s">
        <v>184</v>
      </c>
      <c r="B8107" s="180" t="s">
        <v>423</v>
      </c>
      <c r="C8107" s="180">
        <v>214290</v>
      </c>
      <c r="D8107" s="180">
        <v>0</v>
      </c>
      <c r="E8107" s="180">
        <v>0</v>
      </c>
      <c r="F8107" s="180">
        <v>0</v>
      </c>
      <c r="G8107" s="180">
        <v>0</v>
      </c>
      <c r="H8107" s="180">
        <v>0</v>
      </c>
    </row>
    <row r="8108" spans="1:8" x14ac:dyDescent="0.2">
      <c r="A8108" s="180" t="s">
        <v>184</v>
      </c>
      <c r="B8108" s="180" t="s">
        <v>355</v>
      </c>
      <c r="C8108" s="180">
        <v>519690</v>
      </c>
      <c r="D8108" s="180">
        <v>0</v>
      </c>
      <c r="E8108" s="180">
        <v>72627</v>
      </c>
      <c r="F8108" s="180">
        <v>0</v>
      </c>
      <c r="G8108" s="180">
        <v>0</v>
      </c>
      <c r="H8108" s="180">
        <v>0</v>
      </c>
    </row>
    <row r="8109" spans="1:8" x14ac:dyDescent="0.2">
      <c r="A8109" s="180" t="s">
        <v>184</v>
      </c>
      <c r="B8109" s="180" t="s">
        <v>356</v>
      </c>
      <c r="C8109" s="180">
        <v>278628</v>
      </c>
      <c r="D8109" s="180">
        <v>0</v>
      </c>
      <c r="E8109" s="180">
        <v>5325</v>
      </c>
      <c r="F8109" s="180">
        <v>0</v>
      </c>
      <c r="G8109" s="180"/>
      <c r="H8109" s="180">
        <v>0</v>
      </c>
    </row>
    <row r="8110" spans="1:8" x14ac:dyDescent="0.2">
      <c r="A8110" s="180" t="s">
        <v>184</v>
      </c>
      <c r="B8110" s="180" t="s">
        <v>409</v>
      </c>
      <c r="C8110" s="180"/>
      <c r="D8110" s="180"/>
      <c r="E8110" s="180"/>
      <c r="F8110" s="180"/>
      <c r="G8110" s="180"/>
      <c r="H8110" s="180">
        <v>0</v>
      </c>
    </row>
    <row r="8111" spans="1:8" x14ac:dyDescent="0.2">
      <c r="A8111" s="180" t="s">
        <v>184</v>
      </c>
      <c r="B8111" s="180" t="s">
        <v>378</v>
      </c>
      <c r="C8111" s="180">
        <v>0</v>
      </c>
      <c r="D8111" s="180"/>
      <c r="E8111" s="180">
        <v>0</v>
      </c>
      <c r="F8111" s="180">
        <v>0</v>
      </c>
      <c r="G8111" s="180">
        <v>0</v>
      </c>
      <c r="H8111" s="180">
        <v>0</v>
      </c>
    </row>
    <row r="8112" spans="1:8" x14ac:dyDescent="0.2">
      <c r="A8112" s="180" t="s">
        <v>184</v>
      </c>
      <c r="B8112" s="180" t="s">
        <v>360</v>
      </c>
      <c r="C8112" s="180"/>
      <c r="D8112" s="180"/>
      <c r="E8112" s="180">
        <v>0</v>
      </c>
      <c r="F8112" s="180">
        <v>0</v>
      </c>
      <c r="G8112" s="180"/>
      <c r="H8112" s="180">
        <v>0</v>
      </c>
    </row>
    <row r="8113" spans="1:8" x14ac:dyDescent="0.2">
      <c r="A8113" s="180" t="s">
        <v>184</v>
      </c>
      <c r="B8113" s="180" t="s">
        <v>379</v>
      </c>
      <c r="C8113" s="180"/>
      <c r="D8113" s="180"/>
      <c r="E8113" s="180"/>
      <c r="F8113" s="180"/>
      <c r="G8113" s="180"/>
      <c r="H8113" s="180"/>
    </row>
    <row r="8114" spans="1:8" x14ac:dyDescent="0.2">
      <c r="A8114" s="180" t="s">
        <v>184</v>
      </c>
      <c r="B8114" s="180" t="s">
        <v>362</v>
      </c>
      <c r="C8114" s="180">
        <v>223369</v>
      </c>
      <c r="D8114" s="180"/>
      <c r="E8114" s="180"/>
      <c r="F8114" s="180"/>
      <c r="G8114" s="180"/>
      <c r="H8114" s="180"/>
    </row>
    <row r="8115" spans="1:8" x14ac:dyDescent="0.2">
      <c r="A8115" s="180" t="s">
        <v>184</v>
      </c>
      <c r="B8115" s="180" t="s">
        <v>365</v>
      </c>
      <c r="C8115" s="180">
        <v>6898770</v>
      </c>
      <c r="D8115" s="180">
        <v>152555</v>
      </c>
      <c r="E8115" s="180">
        <v>254385</v>
      </c>
      <c r="F8115" s="180">
        <v>0</v>
      </c>
      <c r="G8115" s="180">
        <v>0</v>
      </c>
      <c r="H8115" s="180">
        <v>0</v>
      </c>
    </row>
    <row r="8116" spans="1:8" x14ac:dyDescent="0.2">
      <c r="A8116" s="180" t="s">
        <v>184</v>
      </c>
      <c r="B8116" s="180" t="s">
        <v>447</v>
      </c>
      <c r="C8116" s="180">
        <v>0</v>
      </c>
      <c r="D8116" s="180">
        <v>0</v>
      </c>
      <c r="E8116" s="180">
        <v>0</v>
      </c>
      <c r="F8116" s="180">
        <v>0</v>
      </c>
      <c r="G8116" s="180">
        <v>0</v>
      </c>
      <c r="H8116" s="180">
        <v>0</v>
      </c>
    </row>
    <row r="8117" spans="1:8" x14ac:dyDescent="0.2">
      <c r="A8117" s="180" t="s">
        <v>184</v>
      </c>
      <c r="B8117" s="180" t="s">
        <v>366</v>
      </c>
      <c r="C8117" s="180">
        <v>6898770</v>
      </c>
      <c r="D8117" s="180">
        <v>152555</v>
      </c>
      <c r="E8117" s="180">
        <v>254385</v>
      </c>
      <c r="F8117" s="180">
        <v>0</v>
      </c>
      <c r="G8117" s="180">
        <v>0</v>
      </c>
      <c r="H8117" s="180">
        <v>0</v>
      </c>
    </row>
    <row r="8118" spans="1:8" x14ac:dyDescent="0.2">
      <c r="A8118" s="180" t="s">
        <v>184</v>
      </c>
      <c r="B8118" s="180" t="s">
        <v>367</v>
      </c>
      <c r="C8118" s="180">
        <v>608627.40000000037</v>
      </c>
      <c r="D8118" s="180">
        <v>107127.65</v>
      </c>
      <c r="E8118" s="180">
        <v>2011975.97</v>
      </c>
      <c r="F8118" s="180">
        <v>0</v>
      </c>
      <c r="G8118" s="180">
        <v>0</v>
      </c>
      <c r="H8118" s="180">
        <v>0</v>
      </c>
    </row>
    <row r="8119" spans="1:8" x14ac:dyDescent="0.2">
      <c r="A8119" s="180" t="s">
        <v>184</v>
      </c>
      <c r="B8119" s="180" t="s">
        <v>368</v>
      </c>
      <c r="C8119" s="180">
        <v>7507397.4000000004</v>
      </c>
      <c r="D8119" s="180">
        <v>259682.65</v>
      </c>
      <c r="E8119" s="180">
        <v>2266360.9700000002</v>
      </c>
      <c r="F8119" s="180">
        <v>0</v>
      </c>
      <c r="G8119" s="180">
        <v>0</v>
      </c>
      <c r="H8119" s="180">
        <v>0</v>
      </c>
    </row>
    <row r="8120" spans="1:8" x14ac:dyDescent="0.2">
      <c r="A8120" s="180" t="s">
        <v>185</v>
      </c>
      <c r="B8120" s="180" t="s">
        <v>333</v>
      </c>
      <c r="C8120" s="180">
        <v>15381365</v>
      </c>
      <c r="D8120" s="180"/>
      <c r="E8120" s="180">
        <v>1802955</v>
      </c>
      <c r="F8120" s="180">
        <v>0</v>
      </c>
      <c r="G8120" s="180">
        <v>0</v>
      </c>
      <c r="H8120" s="180">
        <v>0</v>
      </c>
    </row>
    <row r="8121" spans="1:8" x14ac:dyDescent="0.2">
      <c r="A8121" s="180" t="s">
        <v>185</v>
      </c>
      <c r="B8121" s="180" t="s">
        <v>334</v>
      </c>
      <c r="C8121" s="180">
        <v>401341</v>
      </c>
      <c r="D8121" s="180"/>
      <c r="E8121" s="180">
        <v>47045</v>
      </c>
      <c r="F8121" s="180">
        <v>0</v>
      </c>
      <c r="G8121" s="180">
        <v>0</v>
      </c>
      <c r="H8121" s="180">
        <v>0</v>
      </c>
    </row>
    <row r="8122" spans="1:8" x14ac:dyDescent="0.2">
      <c r="A8122" s="180" t="s">
        <v>185</v>
      </c>
      <c r="B8122" s="180" t="s">
        <v>335</v>
      </c>
      <c r="C8122" s="180">
        <v>1824655</v>
      </c>
      <c r="D8122" s="180"/>
      <c r="E8122" s="180"/>
      <c r="F8122" s="180"/>
      <c r="G8122" s="180"/>
      <c r="H8122" s="180"/>
    </row>
    <row r="8123" spans="1:8" x14ac:dyDescent="0.2">
      <c r="A8123" s="180" t="s">
        <v>185</v>
      </c>
      <c r="B8123" s="180" t="s">
        <v>336</v>
      </c>
      <c r="C8123" s="180">
        <v>2962613</v>
      </c>
      <c r="D8123" s="180"/>
      <c r="E8123" s="180"/>
      <c r="F8123" s="180"/>
      <c r="G8123" s="180"/>
      <c r="H8123" s="180"/>
    </row>
    <row r="8124" spans="1:8" x14ac:dyDescent="0.2">
      <c r="A8124" s="180" t="s">
        <v>185</v>
      </c>
      <c r="B8124" s="180" t="s">
        <v>337</v>
      </c>
      <c r="C8124" s="180">
        <v>162810</v>
      </c>
      <c r="D8124" s="180">
        <v>5075</v>
      </c>
      <c r="E8124" s="180">
        <v>35525</v>
      </c>
      <c r="F8124" s="180"/>
      <c r="G8124" s="180"/>
      <c r="H8124" s="180"/>
    </row>
    <row r="8125" spans="1:8" x14ac:dyDescent="0.2">
      <c r="A8125" s="180" t="s">
        <v>185</v>
      </c>
      <c r="B8125" s="180" t="s">
        <v>338</v>
      </c>
      <c r="C8125" s="180"/>
      <c r="D8125" s="180"/>
      <c r="E8125" s="180"/>
      <c r="F8125" s="180"/>
      <c r="G8125" s="180"/>
      <c r="H8125" s="180"/>
    </row>
    <row r="8126" spans="1:8" x14ac:dyDescent="0.2">
      <c r="A8126" s="180" t="s">
        <v>185</v>
      </c>
      <c r="B8126" s="180" t="s">
        <v>339</v>
      </c>
      <c r="C8126" s="180"/>
      <c r="D8126" s="180">
        <v>600462</v>
      </c>
      <c r="E8126" s="180"/>
      <c r="F8126" s="180"/>
      <c r="G8126" s="180"/>
      <c r="H8126" s="180"/>
    </row>
    <row r="8127" spans="1:8" x14ac:dyDescent="0.2">
      <c r="A8127" s="180" t="s">
        <v>185</v>
      </c>
      <c r="B8127" s="180" t="s">
        <v>340</v>
      </c>
      <c r="C8127" s="180">
        <v>232579</v>
      </c>
      <c r="D8127" s="180"/>
      <c r="E8127" s="180">
        <v>1503</v>
      </c>
      <c r="F8127" s="180"/>
      <c r="G8127" s="180"/>
      <c r="H8127" s="180"/>
    </row>
    <row r="8128" spans="1:8" x14ac:dyDescent="0.2">
      <c r="A8128" s="180" t="s">
        <v>185</v>
      </c>
      <c r="B8128" s="180" t="s">
        <v>341</v>
      </c>
      <c r="C8128" s="180"/>
      <c r="D8128" s="180"/>
      <c r="E8128" s="180"/>
      <c r="F8128" s="180"/>
      <c r="G8128" s="180"/>
      <c r="H8128" s="180"/>
    </row>
    <row r="8129" spans="1:8" x14ac:dyDescent="0.2">
      <c r="A8129" s="180" t="s">
        <v>185</v>
      </c>
      <c r="B8129" s="180" t="s">
        <v>342</v>
      </c>
      <c r="C8129" s="180">
        <v>24421291</v>
      </c>
      <c r="D8129" s="180"/>
      <c r="E8129" s="180"/>
      <c r="F8129" s="180"/>
      <c r="G8129" s="180"/>
      <c r="H8129" s="180"/>
    </row>
    <row r="8130" spans="1:8" x14ac:dyDescent="0.2">
      <c r="A8130" s="180" t="s">
        <v>185</v>
      </c>
      <c r="B8130" s="180" t="s">
        <v>343</v>
      </c>
      <c r="C8130" s="180">
        <v>98195</v>
      </c>
      <c r="D8130" s="180"/>
      <c r="E8130" s="180"/>
      <c r="F8130" s="180"/>
      <c r="G8130" s="180"/>
      <c r="H8130" s="180"/>
    </row>
    <row r="8131" spans="1:8" x14ac:dyDescent="0.2">
      <c r="A8131" s="180" t="s">
        <v>185</v>
      </c>
      <c r="B8131" s="180" t="s">
        <v>344</v>
      </c>
      <c r="C8131" s="180">
        <v>273298</v>
      </c>
      <c r="D8131" s="180"/>
      <c r="E8131" s="180">
        <v>400</v>
      </c>
      <c r="F8131" s="180"/>
      <c r="G8131" s="180"/>
      <c r="H8131" s="180"/>
    </row>
    <row r="8132" spans="1:8" x14ac:dyDescent="0.2">
      <c r="A8132" s="180" t="s">
        <v>185</v>
      </c>
      <c r="B8132" s="180" t="s">
        <v>475</v>
      </c>
      <c r="C8132" s="180">
        <v>681496</v>
      </c>
      <c r="D8132" s="180"/>
      <c r="E8132" s="180">
        <v>79889</v>
      </c>
      <c r="F8132" s="180">
        <v>0</v>
      </c>
      <c r="G8132" s="180">
        <v>0</v>
      </c>
      <c r="H8132" s="180">
        <v>0</v>
      </c>
    </row>
    <row r="8133" spans="1:8" x14ac:dyDescent="0.2">
      <c r="A8133" s="180" t="s">
        <v>185</v>
      </c>
      <c r="B8133" s="180" t="s">
        <v>332</v>
      </c>
      <c r="C8133" s="180">
        <v>865069</v>
      </c>
      <c r="D8133" s="180"/>
      <c r="E8133" s="180"/>
      <c r="F8133" s="180"/>
      <c r="G8133" s="180"/>
      <c r="H8133" s="180"/>
    </row>
    <row r="8134" spans="1:8" x14ac:dyDescent="0.2">
      <c r="A8134" s="180" t="s">
        <v>185</v>
      </c>
      <c r="B8134" s="180" t="s">
        <v>407</v>
      </c>
      <c r="C8134" s="180">
        <v>942090</v>
      </c>
      <c r="D8134" s="180"/>
      <c r="E8134" s="180"/>
      <c r="F8134" s="180"/>
      <c r="G8134" s="180"/>
      <c r="H8134" s="180"/>
    </row>
    <row r="8135" spans="1:8" x14ac:dyDescent="0.2">
      <c r="A8135" s="180" t="s">
        <v>185</v>
      </c>
      <c r="B8135" s="180" t="s">
        <v>345</v>
      </c>
      <c r="C8135" s="180">
        <v>48246802</v>
      </c>
      <c r="D8135" s="180">
        <v>605537</v>
      </c>
      <c r="E8135" s="180">
        <v>1967317</v>
      </c>
      <c r="F8135" s="180">
        <v>0</v>
      </c>
      <c r="G8135" s="180">
        <v>0</v>
      </c>
      <c r="H8135" s="180">
        <v>0</v>
      </c>
    </row>
    <row r="8136" spans="1:8" x14ac:dyDescent="0.2">
      <c r="A8136" s="180" t="s">
        <v>185</v>
      </c>
      <c r="B8136" s="180" t="s">
        <v>346</v>
      </c>
      <c r="C8136" s="180"/>
      <c r="D8136" s="180"/>
      <c r="E8136" s="180"/>
      <c r="F8136" s="180"/>
      <c r="G8136" s="180"/>
      <c r="H8136" s="180"/>
    </row>
    <row r="8137" spans="1:8" x14ac:dyDescent="0.2">
      <c r="A8137" s="180" t="s">
        <v>185</v>
      </c>
      <c r="B8137" s="180" t="s">
        <v>446</v>
      </c>
      <c r="C8137" s="180"/>
      <c r="D8137" s="180"/>
      <c r="E8137" s="180"/>
      <c r="F8137" s="180"/>
      <c r="G8137" s="180"/>
      <c r="H8137" s="180"/>
    </row>
    <row r="8138" spans="1:8" x14ac:dyDescent="0.2">
      <c r="A8138" s="180" t="s">
        <v>185</v>
      </c>
      <c r="B8138" s="180" t="s">
        <v>347</v>
      </c>
      <c r="C8138" s="180"/>
      <c r="D8138" s="180"/>
      <c r="E8138" s="180"/>
      <c r="F8138" s="180"/>
      <c r="G8138" s="180"/>
      <c r="H8138" s="180"/>
    </row>
    <row r="8139" spans="1:8" x14ac:dyDescent="0.2">
      <c r="A8139" s="180" t="s">
        <v>185</v>
      </c>
      <c r="B8139" s="180" t="s">
        <v>348</v>
      </c>
      <c r="C8139" s="180">
        <v>48246802</v>
      </c>
      <c r="D8139" s="180">
        <v>605537</v>
      </c>
      <c r="E8139" s="180">
        <v>1967317</v>
      </c>
      <c r="F8139" s="180">
        <v>0</v>
      </c>
      <c r="G8139" s="180">
        <v>0</v>
      </c>
      <c r="H8139" s="180">
        <v>0</v>
      </c>
    </row>
    <row r="8140" spans="1:8" x14ac:dyDescent="0.2">
      <c r="A8140" s="180" t="s">
        <v>185</v>
      </c>
      <c r="B8140" s="180" t="s">
        <v>349</v>
      </c>
      <c r="C8140" s="180">
        <v>4943655.4199999943</v>
      </c>
      <c r="D8140" s="180">
        <v>106804.47999999998</v>
      </c>
      <c r="E8140" s="180">
        <v>1961946.3600000003</v>
      </c>
      <c r="F8140" s="180">
        <v>0</v>
      </c>
      <c r="G8140" s="180">
        <v>0</v>
      </c>
      <c r="H8140" s="180">
        <v>0</v>
      </c>
    </row>
    <row r="8141" spans="1:8" x14ac:dyDescent="0.2">
      <c r="A8141" s="180" t="s">
        <v>185</v>
      </c>
      <c r="B8141" s="180" t="s">
        <v>350</v>
      </c>
      <c r="C8141" s="180">
        <v>53190457.419999994</v>
      </c>
      <c r="D8141" s="180">
        <v>712341.48</v>
      </c>
      <c r="E8141" s="180">
        <v>3929263.36</v>
      </c>
      <c r="F8141" s="180">
        <v>0</v>
      </c>
      <c r="G8141" s="180">
        <v>0</v>
      </c>
      <c r="H8141" s="180">
        <v>0</v>
      </c>
    </row>
    <row r="8142" spans="1:8" x14ac:dyDescent="0.2">
      <c r="A8142" s="180" t="s">
        <v>185</v>
      </c>
      <c r="B8142" s="180" t="s">
        <v>376</v>
      </c>
      <c r="C8142" s="180"/>
      <c r="D8142" s="180"/>
      <c r="E8142" s="180"/>
      <c r="F8142" s="180"/>
      <c r="G8142" s="180"/>
      <c r="H8142" s="180"/>
    </row>
    <row r="8143" spans="1:8" x14ac:dyDescent="0.2">
      <c r="A8143" s="180" t="s">
        <v>185</v>
      </c>
      <c r="B8143" s="180" t="s">
        <v>377</v>
      </c>
      <c r="C8143" s="180">
        <v>34999295</v>
      </c>
      <c r="D8143" s="180">
        <v>665109</v>
      </c>
      <c r="E8143" s="180">
        <v>317537</v>
      </c>
      <c r="F8143" s="180"/>
      <c r="G8143" s="180"/>
      <c r="H8143" s="180"/>
    </row>
    <row r="8144" spans="1:8" x14ac:dyDescent="0.2">
      <c r="A8144" s="180" t="s">
        <v>185</v>
      </c>
      <c r="B8144" s="180" t="s">
        <v>352</v>
      </c>
      <c r="C8144" s="180">
        <v>2004538</v>
      </c>
      <c r="D8144" s="180"/>
      <c r="E8144" s="180"/>
      <c r="F8144" s="180"/>
      <c r="G8144" s="180"/>
      <c r="H8144" s="180"/>
    </row>
    <row r="8145" spans="1:8" x14ac:dyDescent="0.2">
      <c r="A8145" s="180" t="s">
        <v>185</v>
      </c>
      <c r="B8145" s="180" t="s">
        <v>353</v>
      </c>
      <c r="C8145" s="180">
        <v>1620947</v>
      </c>
      <c r="D8145" s="180"/>
      <c r="E8145" s="180"/>
      <c r="F8145" s="180"/>
      <c r="G8145" s="180"/>
      <c r="H8145" s="180"/>
    </row>
    <row r="8146" spans="1:8" x14ac:dyDescent="0.2">
      <c r="A8146" s="180" t="s">
        <v>185</v>
      </c>
      <c r="B8146" s="180" t="s">
        <v>354</v>
      </c>
      <c r="C8146" s="180">
        <v>929427</v>
      </c>
      <c r="D8146" s="180"/>
      <c r="E8146" s="180">
        <v>1000000</v>
      </c>
      <c r="F8146" s="180"/>
      <c r="G8146" s="180"/>
      <c r="H8146" s="180"/>
    </row>
    <row r="8147" spans="1:8" x14ac:dyDescent="0.2">
      <c r="A8147" s="180" t="s">
        <v>185</v>
      </c>
      <c r="B8147" s="180" t="s">
        <v>408</v>
      </c>
      <c r="C8147" s="180">
        <v>3043687</v>
      </c>
      <c r="D8147" s="180"/>
      <c r="E8147" s="180">
        <v>152313</v>
      </c>
      <c r="F8147" s="180"/>
      <c r="G8147" s="180"/>
      <c r="H8147" s="180"/>
    </row>
    <row r="8148" spans="1:8" x14ac:dyDescent="0.2">
      <c r="A8148" s="180" t="s">
        <v>185</v>
      </c>
      <c r="B8148" s="180" t="s">
        <v>423</v>
      </c>
      <c r="C8148" s="180">
        <v>1072935</v>
      </c>
      <c r="D8148" s="180"/>
      <c r="E8148" s="180"/>
      <c r="F8148" s="180"/>
      <c r="G8148" s="180"/>
      <c r="H8148" s="180"/>
    </row>
    <row r="8149" spans="1:8" x14ac:dyDescent="0.2">
      <c r="A8149" s="180" t="s">
        <v>185</v>
      </c>
      <c r="B8149" s="180" t="s">
        <v>355</v>
      </c>
      <c r="C8149" s="180">
        <v>3556862</v>
      </c>
      <c r="D8149" s="180"/>
      <c r="E8149" s="180">
        <v>750000</v>
      </c>
      <c r="F8149" s="180"/>
      <c r="G8149" s="180"/>
      <c r="H8149" s="180"/>
    </row>
    <row r="8150" spans="1:8" x14ac:dyDescent="0.2">
      <c r="A8150" s="180" t="s">
        <v>185</v>
      </c>
      <c r="B8150" s="180" t="s">
        <v>356</v>
      </c>
      <c r="C8150" s="180">
        <v>2146713</v>
      </c>
      <c r="D8150" s="180">
        <v>73038</v>
      </c>
      <c r="E8150" s="180"/>
      <c r="F8150" s="180"/>
      <c r="G8150" s="180"/>
      <c r="H8150" s="180"/>
    </row>
    <row r="8151" spans="1:8" x14ac:dyDescent="0.2">
      <c r="A8151" s="180" t="s">
        <v>185</v>
      </c>
      <c r="B8151" s="180" t="s">
        <v>409</v>
      </c>
      <c r="C8151" s="180"/>
      <c r="D8151" s="180"/>
      <c r="E8151" s="180"/>
      <c r="F8151" s="180"/>
      <c r="G8151" s="180"/>
      <c r="H8151" s="180"/>
    </row>
    <row r="8152" spans="1:8" x14ac:dyDescent="0.2">
      <c r="A8152" s="180" t="s">
        <v>185</v>
      </c>
      <c r="B8152" s="180" t="s">
        <v>378</v>
      </c>
      <c r="C8152" s="180">
        <v>13139</v>
      </c>
      <c r="D8152" s="180"/>
      <c r="E8152" s="180"/>
      <c r="F8152" s="180"/>
      <c r="G8152" s="180"/>
      <c r="H8152" s="180"/>
    </row>
    <row r="8153" spans="1:8" x14ac:dyDescent="0.2">
      <c r="A8153" s="180" t="s">
        <v>185</v>
      </c>
      <c r="B8153" s="180" t="s">
        <v>360</v>
      </c>
      <c r="C8153" s="180"/>
      <c r="D8153" s="180"/>
      <c r="E8153" s="180"/>
      <c r="F8153" s="180"/>
      <c r="G8153" s="180"/>
      <c r="H8153" s="180"/>
    </row>
    <row r="8154" spans="1:8" x14ac:dyDescent="0.2">
      <c r="A8154" s="180" t="s">
        <v>185</v>
      </c>
      <c r="B8154" s="180" t="s">
        <v>379</v>
      </c>
      <c r="C8154" s="180"/>
      <c r="D8154" s="180"/>
      <c r="E8154" s="180"/>
      <c r="F8154" s="180"/>
      <c r="G8154" s="180"/>
      <c r="H8154" s="180"/>
    </row>
    <row r="8155" spans="1:8" x14ac:dyDescent="0.2">
      <c r="A8155" s="180" t="s">
        <v>185</v>
      </c>
      <c r="B8155" s="180" t="s">
        <v>362</v>
      </c>
      <c r="C8155" s="180">
        <v>1898056</v>
      </c>
      <c r="D8155" s="180"/>
      <c r="E8155" s="180"/>
      <c r="F8155" s="180"/>
      <c r="G8155" s="180"/>
      <c r="H8155" s="180"/>
    </row>
    <row r="8156" spans="1:8" x14ac:dyDescent="0.2">
      <c r="A8156" s="180" t="s">
        <v>185</v>
      </c>
      <c r="B8156" s="180" t="s">
        <v>365</v>
      </c>
      <c r="C8156" s="180">
        <v>51285599</v>
      </c>
      <c r="D8156" s="180">
        <v>738147</v>
      </c>
      <c r="E8156" s="180">
        <v>2219850</v>
      </c>
      <c r="F8156" s="180">
        <v>0</v>
      </c>
      <c r="G8156" s="180">
        <v>0</v>
      </c>
      <c r="H8156" s="180">
        <v>0</v>
      </c>
    </row>
    <row r="8157" spans="1:8" x14ac:dyDescent="0.2">
      <c r="A8157" s="180" t="s">
        <v>185</v>
      </c>
      <c r="B8157" s="180" t="s">
        <v>447</v>
      </c>
      <c r="C8157" s="180"/>
      <c r="D8157" s="180"/>
      <c r="E8157" s="180"/>
      <c r="F8157" s="180"/>
      <c r="G8157" s="180"/>
      <c r="H8157" s="180"/>
    </row>
    <row r="8158" spans="1:8" x14ac:dyDescent="0.2">
      <c r="A8158" s="180" t="s">
        <v>185</v>
      </c>
      <c r="B8158" s="180" t="s">
        <v>366</v>
      </c>
      <c r="C8158" s="180">
        <v>51285599</v>
      </c>
      <c r="D8158" s="180">
        <v>738147</v>
      </c>
      <c r="E8158" s="180">
        <v>2219850</v>
      </c>
      <c r="F8158" s="180">
        <v>0</v>
      </c>
      <c r="G8158" s="180">
        <v>0</v>
      </c>
      <c r="H8158" s="180">
        <v>0</v>
      </c>
    </row>
    <row r="8159" spans="1:8" x14ac:dyDescent="0.2">
      <c r="A8159" s="180" t="s">
        <v>185</v>
      </c>
      <c r="B8159" s="180" t="s">
        <v>367</v>
      </c>
      <c r="C8159" s="180">
        <v>1904858.4199999943</v>
      </c>
      <c r="D8159" s="180">
        <v>-25805.520000000019</v>
      </c>
      <c r="E8159" s="180">
        <v>1709413.3600000003</v>
      </c>
      <c r="F8159" s="180">
        <v>0</v>
      </c>
      <c r="G8159" s="180">
        <v>0</v>
      </c>
      <c r="H8159" s="180">
        <v>0</v>
      </c>
    </row>
    <row r="8160" spans="1:8" x14ac:dyDescent="0.2">
      <c r="A8160" s="180" t="s">
        <v>185</v>
      </c>
      <c r="B8160" s="180" t="s">
        <v>368</v>
      </c>
      <c r="C8160" s="180">
        <v>53190457.419999994</v>
      </c>
      <c r="D8160" s="180">
        <v>712341.48</v>
      </c>
      <c r="E8160" s="180">
        <v>3929263.36</v>
      </c>
      <c r="F8160" s="180">
        <v>0</v>
      </c>
      <c r="G8160" s="180">
        <v>0</v>
      </c>
      <c r="H8160" s="180">
        <v>0</v>
      </c>
    </row>
    <row r="8161" spans="1:8" x14ac:dyDescent="0.2">
      <c r="A8161" s="180" t="s">
        <v>186</v>
      </c>
      <c r="B8161" s="180" t="s">
        <v>333</v>
      </c>
      <c r="C8161" s="180">
        <v>5902824</v>
      </c>
      <c r="D8161" s="180"/>
      <c r="E8161" s="180">
        <v>511210</v>
      </c>
      <c r="F8161" s="180">
        <v>0</v>
      </c>
      <c r="G8161" s="180">
        <v>0</v>
      </c>
      <c r="H8161" s="180">
        <v>0</v>
      </c>
    </row>
    <row r="8162" spans="1:8" x14ac:dyDescent="0.2">
      <c r="A8162" s="180" t="s">
        <v>186</v>
      </c>
      <c r="B8162" s="180" t="s">
        <v>334</v>
      </c>
      <c r="C8162" s="180">
        <v>43427</v>
      </c>
      <c r="D8162" s="180"/>
      <c r="E8162" s="180">
        <v>3790</v>
      </c>
      <c r="F8162" s="180">
        <v>0</v>
      </c>
      <c r="G8162" s="180">
        <v>0</v>
      </c>
      <c r="H8162" s="180">
        <v>0</v>
      </c>
    </row>
    <row r="8163" spans="1:8" x14ac:dyDescent="0.2">
      <c r="A8163" s="180" t="s">
        <v>186</v>
      </c>
      <c r="B8163" s="180" t="s">
        <v>335</v>
      </c>
      <c r="C8163" s="180">
        <v>467510</v>
      </c>
      <c r="D8163" s="180"/>
      <c r="E8163" s="180"/>
      <c r="F8163" s="180"/>
      <c r="G8163" s="180"/>
      <c r="H8163" s="180"/>
    </row>
    <row r="8164" spans="1:8" x14ac:dyDescent="0.2">
      <c r="A8164" s="180" t="s">
        <v>186</v>
      </c>
      <c r="B8164" s="180" t="s">
        <v>336</v>
      </c>
      <c r="C8164" s="180">
        <v>458000</v>
      </c>
      <c r="D8164" s="180"/>
      <c r="E8164" s="180"/>
      <c r="F8164" s="180"/>
      <c r="G8164" s="180"/>
      <c r="H8164" s="180"/>
    </row>
    <row r="8165" spans="1:8" x14ac:dyDescent="0.2">
      <c r="A8165" s="180" t="s">
        <v>186</v>
      </c>
      <c r="B8165" s="180" t="s">
        <v>337</v>
      </c>
      <c r="C8165" s="180">
        <v>120000</v>
      </c>
      <c r="D8165" s="180"/>
      <c r="E8165" s="180">
        <v>35000</v>
      </c>
      <c r="F8165" s="180"/>
      <c r="G8165" s="180"/>
      <c r="H8165" s="180"/>
    </row>
    <row r="8166" spans="1:8" x14ac:dyDescent="0.2">
      <c r="A8166" s="180" t="s">
        <v>186</v>
      </c>
      <c r="B8166" s="180" t="s">
        <v>338</v>
      </c>
      <c r="C8166" s="180"/>
      <c r="D8166" s="180"/>
      <c r="E8166" s="180"/>
      <c r="F8166" s="180"/>
      <c r="G8166" s="180"/>
      <c r="H8166" s="180"/>
    </row>
    <row r="8167" spans="1:8" x14ac:dyDescent="0.2">
      <c r="A8167" s="180" t="s">
        <v>186</v>
      </c>
      <c r="B8167" s="180" t="s">
        <v>339</v>
      </c>
      <c r="C8167" s="180"/>
      <c r="D8167" s="180">
        <v>400000</v>
      </c>
      <c r="E8167" s="180"/>
      <c r="F8167" s="180"/>
      <c r="G8167" s="180"/>
      <c r="H8167" s="180"/>
    </row>
    <row r="8168" spans="1:8" x14ac:dyDescent="0.2">
      <c r="A8168" s="180" t="s">
        <v>186</v>
      </c>
      <c r="B8168" s="180" t="s">
        <v>340</v>
      </c>
      <c r="C8168" s="180">
        <v>134000</v>
      </c>
      <c r="D8168" s="180"/>
      <c r="E8168" s="180">
        <v>3000</v>
      </c>
      <c r="F8168" s="180"/>
      <c r="G8168" s="180"/>
      <c r="H8168" s="180"/>
    </row>
    <row r="8169" spans="1:8" x14ac:dyDescent="0.2">
      <c r="A8169" s="180" t="s">
        <v>186</v>
      </c>
      <c r="B8169" s="180" t="s">
        <v>341</v>
      </c>
      <c r="C8169" s="180"/>
      <c r="D8169" s="180"/>
      <c r="E8169" s="180"/>
      <c r="F8169" s="180"/>
      <c r="G8169" s="180"/>
      <c r="H8169" s="180"/>
    </row>
    <row r="8170" spans="1:8" x14ac:dyDescent="0.2">
      <c r="A8170" s="180" t="s">
        <v>186</v>
      </c>
      <c r="B8170" s="180" t="s">
        <v>342</v>
      </c>
      <c r="C8170" s="180">
        <v>8824906</v>
      </c>
      <c r="D8170" s="180"/>
      <c r="E8170" s="180"/>
      <c r="F8170" s="180"/>
      <c r="G8170" s="180"/>
      <c r="H8170" s="180"/>
    </row>
    <row r="8171" spans="1:8" x14ac:dyDescent="0.2">
      <c r="A8171" s="180" t="s">
        <v>186</v>
      </c>
      <c r="B8171" s="180" t="s">
        <v>343</v>
      </c>
      <c r="C8171" s="180">
        <v>32918</v>
      </c>
      <c r="D8171" s="180"/>
      <c r="E8171" s="180"/>
      <c r="F8171" s="180"/>
      <c r="G8171" s="180"/>
      <c r="H8171" s="180"/>
    </row>
    <row r="8172" spans="1:8" x14ac:dyDescent="0.2">
      <c r="A8172" s="180" t="s">
        <v>186</v>
      </c>
      <c r="B8172" s="180" t="s">
        <v>344</v>
      </c>
      <c r="C8172" s="180">
        <v>227300</v>
      </c>
      <c r="D8172" s="180"/>
      <c r="E8172" s="180">
        <v>300</v>
      </c>
      <c r="F8172" s="180"/>
      <c r="G8172" s="180"/>
      <c r="H8172" s="180"/>
    </row>
    <row r="8173" spans="1:8" x14ac:dyDescent="0.2">
      <c r="A8173" s="180" t="s">
        <v>186</v>
      </c>
      <c r="B8173" s="180" t="s">
        <v>475</v>
      </c>
      <c r="C8173" s="180">
        <v>73704</v>
      </c>
      <c r="D8173" s="180"/>
      <c r="E8173" s="180">
        <v>6429</v>
      </c>
      <c r="F8173" s="180">
        <v>0</v>
      </c>
      <c r="G8173" s="180">
        <v>0</v>
      </c>
      <c r="H8173" s="180">
        <v>0</v>
      </c>
    </row>
    <row r="8174" spans="1:8" x14ac:dyDescent="0.2">
      <c r="A8174" s="180" t="s">
        <v>186</v>
      </c>
      <c r="B8174" s="180" t="s">
        <v>332</v>
      </c>
      <c r="C8174" s="180">
        <v>120000</v>
      </c>
      <c r="D8174" s="180"/>
      <c r="E8174" s="180"/>
      <c r="F8174" s="180"/>
      <c r="G8174" s="180"/>
      <c r="H8174" s="180"/>
    </row>
    <row r="8175" spans="1:8" x14ac:dyDescent="0.2">
      <c r="A8175" s="180" t="s">
        <v>186</v>
      </c>
      <c r="B8175" s="180" t="s">
        <v>407</v>
      </c>
      <c r="C8175" s="180">
        <v>429000</v>
      </c>
      <c r="D8175" s="180"/>
      <c r="E8175" s="180"/>
      <c r="F8175" s="180"/>
      <c r="G8175" s="180"/>
      <c r="H8175" s="180"/>
    </row>
    <row r="8176" spans="1:8" x14ac:dyDescent="0.2">
      <c r="A8176" s="180" t="s">
        <v>186</v>
      </c>
      <c r="B8176" s="180" t="s">
        <v>345</v>
      </c>
      <c r="C8176" s="180">
        <v>16833589</v>
      </c>
      <c r="D8176" s="180">
        <v>400000</v>
      </c>
      <c r="E8176" s="180">
        <v>559729</v>
      </c>
      <c r="F8176" s="180">
        <v>0</v>
      </c>
      <c r="G8176" s="180">
        <v>0</v>
      </c>
      <c r="H8176" s="180">
        <v>0</v>
      </c>
    </row>
    <row r="8177" spans="1:8" x14ac:dyDescent="0.2">
      <c r="A8177" s="180" t="s">
        <v>186</v>
      </c>
      <c r="B8177" s="180" t="s">
        <v>346</v>
      </c>
      <c r="C8177" s="180"/>
      <c r="D8177" s="180"/>
      <c r="E8177" s="180"/>
      <c r="F8177" s="180"/>
      <c r="G8177" s="180"/>
      <c r="H8177" s="180"/>
    </row>
    <row r="8178" spans="1:8" x14ac:dyDescent="0.2">
      <c r="A8178" s="180" t="s">
        <v>186</v>
      </c>
      <c r="B8178" s="180" t="s">
        <v>446</v>
      </c>
      <c r="C8178" s="180">
        <v>24000</v>
      </c>
      <c r="D8178" s="180"/>
      <c r="E8178" s="180"/>
      <c r="F8178" s="180"/>
      <c r="G8178" s="180"/>
      <c r="H8178" s="180"/>
    </row>
    <row r="8179" spans="1:8" x14ac:dyDescent="0.2">
      <c r="A8179" s="180" t="s">
        <v>186</v>
      </c>
      <c r="B8179" s="180" t="s">
        <v>347</v>
      </c>
      <c r="C8179" s="180">
        <v>1000</v>
      </c>
      <c r="D8179" s="180"/>
      <c r="E8179" s="180"/>
      <c r="F8179" s="180"/>
      <c r="G8179" s="180"/>
      <c r="H8179" s="180"/>
    </row>
    <row r="8180" spans="1:8" x14ac:dyDescent="0.2">
      <c r="A8180" s="180" t="s">
        <v>186</v>
      </c>
      <c r="B8180" s="180" t="s">
        <v>348</v>
      </c>
      <c r="C8180" s="180">
        <v>16858589</v>
      </c>
      <c r="D8180" s="180">
        <v>400000</v>
      </c>
      <c r="E8180" s="180">
        <v>559729</v>
      </c>
      <c r="F8180" s="180">
        <v>0</v>
      </c>
      <c r="G8180" s="180">
        <v>0</v>
      </c>
      <c r="H8180" s="180">
        <v>0</v>
      </c>
    </row>
    <row r="8181" spans="1:8" x14ac:dyDescent="0.2">
      <c r="A8181" s="180" t="s">
        <v>186</v>
      </c>
      <c r="B8181" s="180" t="s">
        <v>349</v>
      </c>
      <c r="C8181" s="180">
        <v>3716561.6199999978</v>
      </c>
      <c r="D8181" s="180">
        <v>232994.87</v>
      </c>
      <c r="E8181" s="180">
        <v>979534.71</v>
      </c>
      <c r="F8181" s="180">
        <v>0</v>
      </c>
      <c r="G8181" s="180">
        <v>0</v>
      </c>
      <c r="H8181" s="180">
        <v>0</v>
      </c>
    </row>
    <row r="8182" spans="1:8" x14ac:dyDescent="0.2">
      <c r="A8182" s="180" t="s">
        <v>186</v>
      </c>
      <c r="B8182" s="180" t="s">
        <v>350</v>
      </c>
      <c r="C8182" s="180">
        <v>20575150.619999997</v>
      </c>
      <c r="D8182" s="180">
        <v>632994.87</v>
      </c>
      <c r="E8182" s="180">
        <v>1539263.71</v>
      </c>
      <c r="F8182" s="180">
        <v>0</v>
      </c>
      <c r="G8182" s="180">
        <v>0</v>
      </c>
      <c r="H8182" s="180">
        <v>0</v>
      </c>
    </row>
    <row r="8183" spans="1:8" x14ac:dyDescent="0.2">
      <c r="A8183" s="180" t="s">
        <v>186</v>
      </c>
      <c r="B8183" s="180" t="s">
        <v>376</v>
      </c>
      <c r="C8183" s="180"/>
      <c r="D8183" s="180"/>
      <c r="E8183" s="180"/>
      <c r="F8183" s="180"/>
      <c r="G8183" s="180"/>
      <c r="H8183" s="180"/>
    </row>
    <row r="8184" spans="1:8" x14ac:dyDescent="0.2">
      <c r="A8184" s="180" t="s">
        <v>186</v>
      </c>
      <c r="B8184" s="180" t="s">
        <v>377</v>
      </c>
      <c r="C8184" s="180">
        <v>11382515</v>
      </c>
      <c r="D8184" s="180">
        <v>500000</v>
      </c>
      <c r="E8184" s="180">
        <v>28543</v>
      </c>
      <c r="F8184" s="180"/>
      <c r="G8184" s="180"/>
      <c r="H8184" s="180"/>
    </row>
    <row r="8185" spans="1:8" x14ac:dyDescent="0.2">
      <c r="A8185" s="180" t="s">
        <v>186</v>
      </c>
      <c r="B8185" s="180" t="s">
        <v>352</v>
      </c>
      <c r="C8185" s="180">
        <v>434386</v>
      </c>
      <c r="D8185" s="180"/>
      <c r="E8185" s="180">
        <v>1037</v>
      </c>
      <c r="F8185" s="180"/>
      <c r="G8185" s="180"/>
      <c r="H8185" s="180"/>
    </row>
    <row r="8186" spans="1:8" x14ac:dyDescent="0.2">
      <c r="A8186" s="180" t="s">
        <v>186</v>
      </c>
      <c r="B8186" s="180" t="s">
        <v>353</v>
      </c>
      <c r="C8186" s="180">
        <v>1073754</v>
      </c>
      <c r="D8186" s="180"/>
      <c r="E8186" s="180">
        <v>2474</v>
      </c>
      <c r="F8186" s="180"/>
      <c r="G8186" s="180"/>
      <c r="H8186" s="180"/>
    </row>
    <row r="8187" spans="1:8" x14ac:dyDescent="0.2">
      <c r="A8187" s="180" t="s">
        <v>186</v>
      </c>
      <c r="B8187" s="180" t="s">
        <v>354</v>
      </c>
      <c r="C8187" s="180">
        <v>335253</v>
      </c>
      <c r="D8187" s="180"/>
      <c r="E8187" s="180">
        <v>38450</v>
      </c>
      <c r="F8187" s="180"/>
      <c r="G8187" s="180"/>
      <c r="H8187" s="180"/>
    </row>
    <row r="8188" spans="1:8" x14ac:dyDescent="0.2">
      <c r="A8188" s="180" t="s">
        <v>186</v>
      </c>
      <c r="B8188" s="180" t="s">
        <v>408</v>
      </c>
      <c r="C8188" s="180">
        <v>878530</v>
      </c>
      <c r="D8188" s="180"/>
      <c r="E8188" s="180">
        <v>2203</v>
      </c>
      <c r="F8188" s="180"/>
      <c r="G8188" s="180"/>
      <c r="H8188" s="180"/>
    </row>
    <row r="8189" spans="1:8" x14ac:dyDescent="0.2">
      <c r="A8189" s="180" t="s">
        <v>186</v>
      </c>
      <c r="B8189" s="180" t="s">
        <v>423</v>
      </c>
      <c r="C8189" s="180">
        <v>142686</v>
      </c>
      <c r="D8189" s="180"/>
      <c r="E8189" s="180">
        <v>291</v>
      </c>
      <c r="F8189" s="180"/>
      <c r="G8189" s="180"/>
      <c r="H8189" s="180"/>
    </row>
    <row r="8190" spans="1:8" x14ac:dyDescent="0.2">
      <c r="A8190" s="180" t="s">
        <v>186</v>
      </c>
      <c r="B8190" s="180" t="s">
        <v>355</v>
      </c>
      <c r="C8190" s="180">
        <v>1242830</v>
      </c>
      <c r="D8190" s="180">
        <v>3000</v>
      </c>
      <c r="E8190" s="180">
        <v>69359</v>
      </c>
      <c r="F8190" s="180"/>
      <c r="G8190" s="180"/>
      <c r="H8190" s="180"/>
    </row>
    <row r="8191" spans="1:8" x14ac:dyDescent="0.2">
      <c r="A8191" s="180" t="s">
        <v>186</v>
      </c>
      <c r="B8191" s="180" t="s">
        <v>356</v>
      </c>
      <c r="C8191" s="180">
        <v>668141</v>
      </c>
      <c r="D8191" s="180"/>
      <c r="E8191" s="180">
        <v>37506</v>
      </c>
      <c r="F8191" s="180"/>
      <c r="G8191" s="180"/>
      <c r="H8191" s="180"/>
    </row>
    <row r="8192" spans="1:8" x14ac:dyDescent="0.2">
      <c r="A8192" s="180" t="s">
        <v>186</v>
      </c>
      <c r="B8192" s="180" t="s">
        <v>409</v>
      </c>
      <c r="C8192" s="180"/>
      <c r="D8192" s="180"/>
      <c r="E8192" s="180"/>
      <c r="F8192" s="180"/>
      <c r="G8192" s="180"/>
      <c r="H8192" s="180"/>
    </row>
    <row r="8193" spans="1:8" x14ac:dyDescent="0.2">
      <c r="A8193" s="180" t="s">
        <v>186</v>
      </c>
      <c r="B8193" s="180" t="s">
        <v>378</v>
      </c>
      <c r="C8193" s="180">
        <v>59068</v>
      </c>
      <c r="D8193" s="180"/>
      <c r="E8193" s="180">
        <v>12046</v>
      </c>
      <c r="F8193" s="180"/>
      <c r="G8193" s="180"/>
      <c r="H8193" s="180"/>
    </row>
    <row r="8194" spans="1:8" x14ac:dyDescent="0.2">
      <c r="A8194" s="180" t="s">
        <v>186</v>
      </c>
      <c r="B8194" s="180" t="s">
        <v>360</v>
      </c>
      <c r="C8194" s="180"/>
      <c r="D8194" s="180"/>
      <c r="E8194" s="180"/>
      <c r="F8194" s="180"/>
      <c r="G8194" s="180"/>
      <c r="H8194" s="180"/>
    </row>
    <row r="8195" spans="1:8" x14ac:dyDescent="0.2">
      <c r="A8195" s="180" t="s">
        <v>186</v>
      </c>
      <c r="B8195" s="180" t="s">
        <v>379</v>
      </c>
      <c r="C8195" s="180"/>
      <c r="D8195" s="180"/>
      <c r="E8195" s="180"/>
      <c r="F8195" s="180"/>
      <c r="G8195" s="180"/>
      <c r="H8195" s="180"/>
    </row>
    <row r="8196" spans="1:8" x14ac:dyDescent="0.2">
      <c r="A8196" s="180" t="s">
        <v>186</v>
      </c>
      <c r="B8196" s="180" t="s">
        <v>362</v>
      </c>
      <c r="C8196" s="180">
        <v>770420</v>
      </c>
      <c r="D8196" s="180"/>
      <c r="E8196" s="180"/>
      <c r="F8196" s="180"/>
      <c r="G8196" s="180"/>
      <c r="H8196" s="180"/>
    </row>
    <row r="8197" spans="1:8" x14ac:dyDescent="0.2">
      <c r="A8197" s="180" t="s">
        <v>186</v>
      </c>
      <c r="B8197" s="180" t="s">
        <v>365</v>
      </c>
      <c r="C8197" s="180">
        <v>16987583</v>
      </c>
      <c r="D8197" s="180">
        <v>503000</v>
      </c>
      <c r="E8197" s="180">
        <v>191909</v>
      </c>
      <c r="F8197" s="180">
        <v>0</v>
      </c>
      <c r="G8197" s="180">
        <v>0</v>
      </c>
      <c r="H8197" s="180">
        <v>0</v>
      </c>
    </row>
    <row r="8198" spans="1:8" x14ac:dyDescent="0.2">
      <c r="A8198" s="180" t="s">
        <v>186</v>
      </c>
      <c r="B8198" s="180" t="s">
        <v>447</v>
      </c>
      <c r="C8198" s="180"/>
      <c r="D8198" s="180"/>
      <c r="E8198" s="180"/>
      <c r="F8198" s="180"/>
      <c r="G8198" s="180"/>
      <c r="H8198" s="180"/>
    </row>
    <row r="8199" spans="1:8" x14ac:dyDescent="0.2">
      <c r="A8199" s="180" t="s">
        <v>186</v>
      </c>
      <c r="B8199" s="180" t="s">
        <v>366</v>
      </c>
      <c r="C8199" s="180">
        <v>16987583</v>
      </c>
      <c r="D8199" s="180">
        <v>503000</v>
      </c>
      <c r="E8199" s="180">
        <v>191909</v>
      </c>
      <c r="F8199" s="180">
        <v>0</v>
      </c>
      <c r="G8199" s="180">
        <v>0</v>
      </c>
      <c r="H8199" s="180">
        <v>0</v>
      </c>
    </row>
    <row r="8200" spans="1:8" x14ac:dyDescent="0.2">
      <c r="A8200" s="180" t="s">
        <v>186</v>
      </c>
      <c r="B8200" s="180" t="s">
        <v>367</v>
      </c>
      <c r="C8200" s="180">
        <v>3587567.6199999973</v>
      </c>
      <c r="D8200" s="180">
        <v>129994.87</v>
      </c>
      <c r="E8200" s="180">
        <v>1347354.71</v>
      </c>
      <c r="F8200" s="180">
        <v>0</v>
      </c>
      <c r="G8200" s="180">
        <v>0</v>
      </c>
      <c r="H8200" s="180">
        <v>0</v>
      </c>
    </row>
    <row r="8201" spans="1:8" x14ac:dyDescent="0.2">
      <c r="A8201" s="180" t="s">
        <v>186</v>
      </c>
      <c r="B8201" s="180" t="s">
        <v>368</v>
      </c>
      <c r="C8201" s="180">
        <v>20575150.619999997</v>
      </c>
      <c r="D8201" s="180">
        <v>632994.87</v>
      </c>
      <c r="E8201" s="180">
        <v>1539263.71</v>
      </c>
      <c r="F8201" s="180">
        <v>0</v>
      </c>
      <c r="G8201" s="180">
        <v>0</v>
      </c>
      <c r="H8201" s="180">
        <v>0</v>
      </c>
    </row>
    <row r="8202" spans="1:8" x14ac:dyDescent="0.2">
      <c r="A8202" s="180" t="s">
        <v>187</v>
      </c>
      <c r="B8202" s="180" t="s">
        <v>333</v>
      </c>
      <c r="C8202" s="180">
        <v>3345882</v>
      </c>
      <c r="D8202" s="180"/>
      <c r="E8202" s="180">
        <v>82874</v>
      </c>
      <c r="F8202" s="180">
        <v>0</v>
      </c>
      <c r="G8202" s="180">
        <v>0</v>
      </c>
      <c r="H8202" s="180">
        <v>0</v>
      </c>
    </row>
    <row r="8203" spans="1:8" x14ac:dyDescent="0.2">
      <c r="A8203" s="180" t="s">
        <v>187</v>
      </c>
      <c r="B8203" s="180" t="s">
        <v>334</v>
      </c>
      <c r="C8203" s="180">
        <v>45440</v>
      </c>
      <c r="D8203" s="180"/>
      <c r="E8203" s="180">
        <v>1126</v>
      </c>
      <c r="F8203" s="180">
        <v>0</v>
      </c>
      <c r="G8203" s="180">
        <v>0</v>
      </c>
      <c r="H8203" s="180">
        <v>0</v>
      </c>
    </row>
    <row r="8204" spans="1:8" x14ac:dyDescent="0.2">
      <c r="A8204" s="180" t="s">
        <v>187</v>
      </c>
      <c r="B8204" s="180" t="s">
        <v>335</v>
      </c>
      <c r="C8204" s="180">
        <v>305706</v>
      </c>
      <c r="D8204" s="180"/>
      <c r="E8204" s="180"/>
      <c r="F8204" s="180"/>
      <c r="G8204" s="180"/>
      <c r="H8204" s="180"/>
    </row>
    <row r="8205" spans="1:8" x14ac:dyDescent="0.2">
      <c r="A8205" s="180" t="s">
        <v>187</v>
      </c>
      <c r="B8205" s="180" t="s">
        <v>336</v>
      </c>
      <c r="C8205" s="180">
        <v>950000</v>
      </c>
      <c r="D8205" s="180"/>
      <c r="E8205" s="180"/>
      <c r="F8205" s="180"/>
      <c r="G8205" s="180"/>
      <c r="H8205" s="180"/>
    </row>
    <row r="8206" spans="1:8" x14ac:dyDescent="0.2">
      <c r="A8206" s="180" t="s">
        <v>187</v>
      </c>
      <c r="B8206" s="180" t="s">
        <v>337</v>
      </c>
      <c r="C8206" s="180">
        <v>20000</v>
      </c>
      <c r="D8206" s="180">
        <v>1000</v>
      </c>
      <c r="E8206" s="180">
        <v>2000</v>
      </c>
      <c r="F8206" s="180"/>
      <c r="G8206" s="180"/>
      <c r="H8206" s="180"/>
    </row>
    <row r="8207" spans="1:8" x14ac:dyDescent="0.2">
      <c r="A8207" s="180" t="s">
        <v>187</v>
      </c>
      <c r="B8207" s="180" t="s">
        <v>338</v>
      </c>
      <c r="C8207" s="180"/>
      <c r="D8207" s="180"/>
      <c r="E8207" s="180"/>
      <c r="F8207" s="180"/>
      <c r="G8207" s="180"/>
      <c r="H8207" s="180"/>
    </row>
    <row r="8208" spans="1:8" x14ac:dyDescent="0.2">
      <c r="A8208" s="180" t="s">
        <v>187</v>
      </c>
      <c r="B8208" s="180" t="s">
        <v>339</v>
      </c>
      <c r="C8208" s="180"/>
      <c r="D8208" s="180">
        <v>250000</v>
      </c>
      <c r="E8208" s="180"/>
      <c r="F8208" s="180"/>
      <c r="G8208" s="180"/>
      <c r="H8208" s="180"/>
    </row>
    <row r="8209" spans="1:8" x14ac:dyDescent="0.2">
      <c r="A8209" s="180" t="s">
        <v>187</v>
      </c>
      <c r="B8209" s="180" t="s">
        <v>340</v>
      </c>
      <c r="C8209" s="180">
        <v>160000</v>
      </c>
      <c r="D8209" s="180">
        <v>100000</v>
      </c>
      <c r="E8209" s="180"/>
      <c r="F8209" s="180"/>
      <c r="G8209" s="180"/>
      <c r="H8209" s="180"/>
    </row>
    <row r="8210" spans="1:8" x14ac:dyDescent="0.2">
      <c r="A8210" s="180" t="s">
        <v>187</v>
      </c>
      <c r="B8210" s="180" t="s">
        <v>341</v>
      </c>
      <c r="C8210" s="180"/>
      <c r="D8210" s="180"/>
      <c r="E8210" s="180"/>
      <c r="F8210" s="180"/>
      <c r="G8210" s="180"/>
      <c r="H8210" s="180"/>
    </row>
    <row r="8211" spans="1:8" x14ac:dyDescent="0.2">
      <c r="A8211" s="180" t="s">
        <v>187</v>
      </c>
      <c r="B8211" s="180" t="s">
        <v>342</v>
      </c>
      <c r="C8211" s="180">
        <v>4872767</v>
      </c>
      <c r="D8211" s="180"/>
      <c r="E8211" s="180"/>
      <c r="F8211" s="180"/>
      <c r="G8211" s="180"/>
      <c r="H8211" s="180"/>
    </row>
    <row r="8212" spans="1:8" x14ac:dyDescent="0.2">
      <c r="A8212" s="180" t="s">
        <v>187</v>
      </c>
      <c r="B8212" s="180" t="s">
        <v>343</v>
      </c>
      <c r="C8212" s="180">
        <v>19707</v>
      </c>
      <c r="D8212" s="180"/>
      <c r="E8212" s="180"/>
      <c r="F8212" s="180"/>
      <c r="G8212" s="180"/>
      <c r="H8212" s="180"/>
    </row>
    <row r="8213" spans="1:8" x14ac:dyDescent="0.2">
      <c r="A8213" s="180" t="s">
        <v>187</v>
      </c>
      <c r="B8213" s="180" t="s">
        <v>344</v>
      </c>
      <c r="C8213" s="180">
        <v>100000</v>
      </c>
      <c r="D8213" s="180"/>
      <c r="E8213" s="180"/>
      <c r="F8213" s="180"/>
      <c r="G8213" s="180"/>
      <c r="H8213" s="180"/>
    </row>
    <row r="8214" spans="1:8" x14ac:dyDescent="0.2">
      <c r="A8214" s="180" t="s">
        <v>187</v>
      </c>
      <c r="B8214" s="180" t="s">
        <v>475</v>
      </c>
      <c r="C8214" s="180">
        <v>37567</v>
      </c>
      <c r="D8214" s="180"/>
      <c r="E8214" s="180">
        <v>931</v>
      </c>
      <c r="F8214" s="180">
        <v>0</v>
      </c>
      <c r="G8214" s="180">
        <v>0</v>
      </c>
      <c r="H8214" s="180">
        <v>0</v>
      </c>
    </row>
    <row r="8215" spans="1:8" x14ac:dyDescent="0.2">
      <c r="A8215" s="180" t="s">
        <v>187</v>
      </c>
      <c r="B8215" s="180" t="s">
        <v>332</v>
      </c>
      <c r="C8215" s="180">
        <v>70416</v>
      </c>
      <c r="D8215" s="180"/>
      <c r="E8215" s="180"/>
      <c r="F8215" s="180"/>
      <c r="G8215" s="180"/>
      <c r="H8215" s="180"/>
    </row>
    <row r="8216" spans="1:8" x14ac:dyDescent="0.2">
      <c r="A8216" s="180" t="s">
        <v>187</v>
      </c>
      <c r="B8216" s="180" t="s">
        <v>407</v>
      </c>
      <c r="C8216" s="180">
        <v>70000</v>
      </c>
      <c r="D8216" s="180"/>
      <c r="E8216" s="180"/>
      <c r="F8216" s="180"/>
      <c r="G8216" s="180"/>
      <c r="H8216" s="180"/>
    </row>
    <row r="8217" spans="1:8" x14ac:dyDescent="0.2">
      <c r="A8217" s="180" t="s">
        <v>187</v>
      </c>
      <c r="B8217" s="180" t="s">
        <v>345</v>
      </c>
      <c r="C8217" s="180">
        <v>9997485</v>
      </c>
      <c r="D8217" s="180">
        <v>351000</v>
      </c>
      <c r="E8217" s="180">
        <v>86931</v>
      </c>
      <c r="F8217" s="180">
        <v>0</v>
      </c>
      <c r="G8217" s="180">
        <v>0</v>
      </c>
      <c r="H8217" s="180">
        <v>0</v>
      </c>
    </row>
    <row r="8218" spans="1:8" x14ac:dyDescent="0.2">
      <c r="A8218" s="180" t="s">
        <v>187</v>
      </c>
      <c r="B8218" s="180" t="s">
        <v>346</v>
      </c>
      <c r="C8218" s="180"/>
      <c r="D8218" s="180"/>
      <c r="E8218" s="180"/>
      <c r="F8218" s="180"/>
      <c r="G8218" s="180"/>
      <c r="H8218" s="180"/>
    </row>
    <row r="8219" spans="1:8" x14ac:dyDescent="0.2">
      <c r="A8219" s="180" t="s">
        <v>187</v>
      </c>
      <c r="B8219" s="180" t="s">
        <v>446</v>
      </c>
      <c r="C8219" s="180">
        <v>14475</v>
      </c>
      <c r="D8219" s="180"/>
      <c r="E8219" s="180"/>
      <c r="F8219" s="180"/>
      <c r="G8219" s="180"/>
      <c r="H8219" s="180"/>
    </row>
    <row r="8220" spans="1:8" x14ac:dyDescent="0.2">
      <c r="A8220" s="180" t="s">
        <v>187</v>
      </c>
      <c r="B8220" s="180" t="s">
        <v>347</v>
      </c>
      <c r="C8220" s="180"/>
      <c r="D8220" s="180"/>
      <c r="E8220" s="180"/>
      <c r="F8220" s="180"/>
      <c r="G8220" s="180"/>
      <c r="H8220" s="180"/>
    </row>
    <row r="8221" spans="1:8" x14ac:dyDescent="0.2">
      <c r="A8221" s="180" t="s">
        <v>187</v>
      </c>
      <c r="B8221" s="180" t="s">
        <v>348</v>
      </c>
      <c r="C8221" s="180">
        <v>10011960</v>
      </c>
      <c r="D8221" s="180">
        <v>351000</v>
      </c>
      <c r="E8221" s="180">
        <v>86931</v>
      </c>
      <c r="F8221" s="180">
        <v>0</v>
      </c>
      <c r="G8221" s="180">
        <v>0</v>
      </c>
      <c r="H8221" s="180">
        <v>0</v>
      </c>
    </row>
    <row r="8222" spans="1:8" x14ac:dyDescent="0.2">
      <c r="A8222" s="180" t="s">
        <v>187</v>
      </c>
      <c r="B8222" s="180" t="s">
        <v>349</v>
      </c>
      <c r="C8222" s="180">
        <v>848545.8200000003</v>
      </c>
      <c r="D8222" s="180">
        <v>72499.969999999972</v>
      </c>
      <c r="E8222" s="180">
        <v>150453.26</v>
      </c>
      <c r="F8222" s="180">
        <v>0</v>
      </c>
      <c r="G8222" s="180">
        <v>0</v>
      </c>
      <c r="H8222" s="180">
        <v>0</v>
      </c>
    </row>
    <row r="8223" spans="1:8" x14ac:dyDescent="0.2">
      <c r="A8223" s="180" t="s">
        <v>187</v>
      </c>
      <c r="B8223" s="180" t="s">
        <v>350</v>
      </c>
      <c r="C8223" s="180">
        <v>10860505.82</v>
      </c>
      <c r="D8223" s="180">
        <v>423499.97</v>
      </c>
      <c r="E8223" s="180">
        <v>237384.26</v>
      </c>
      <c r="F8223" s="180">
        <v>0</v>
      </c>
      <c r="G8223" s="180">
        <v>0</v>
      </c>
      <c r="H8223" s="180">
        <v>0</v>
      </c>
    </row>
    <row r="8224" spans="1:8" x14ac:dyDescent="0.2">
      <c r="A8224" s="180" t="s">
        <v>187</v>
      </c>
      <c r="B8224" s="180" t="s">
        <v>376</v>
      </c>
      <c r="C8224" s="180"/>
      <c r="D8224" s="180"/>
      <c r="E8224" s="180"/>
      <c r="F8224" s="180"/>
      <c r="G8224" s="180"/>
      <c r="H8224" s="180"/>
    </row>
    <row r="8225" spans="1:8" x14ac:dyDescent="0.2">
      <c r="A8225" s="180" t="s">
        <v>187</v>
      </c>
      <c r="B8225" s="180" t="s">
        <v>377</v>
      </c>
      <c r="C8225" s="180">
        <v>6540000</v>
      </c>
      <c r="D8225" s="180">
        <v>400000</v>
      </c>
      <c r="E8225" s="180">
        <v>30000</v>
      </c>
      <c r="F8225" s="180"/>
      <c r="G8225" s="180"/>
      <c r="H8225" s="180"/>
    </row>
    <row r="8226" spans="1:8" x14ac:dyDescent="0.2">
      <c r="A8226" s="180" t="s">
        <v>187</v>
      </c>
      <c r="B8226" s="180" t="s">
        <v>352</v>
      </c>
      <c r="C8226" s="180">
        <v>400000</v>
      </c>
      <c r="D8226" s="180"/>
      <c r="E8226" s="180">
        <v>2000</v>
      </c>
      <c r="F8226" s="180"/>
      <c r="G8226" s="180"/>
      <c r="H8226" s="180"/>
    </row>
    <row r="8227" spans="1:8" x14ac:dyDescent="0.2">
      <c r="A8227" s="180" t="s">
        <v>187</v>
      </c>
      <c r="B8227" s="180" t="s">
        <v>353</v>
      </c>
      <c r="C8227" s="180">
        <v>810000</v>
      </c>
      <c r="D8227" s="180"/>
      <c r="E8227" s="180">
        <v>2000</v>
      </c>
      <c r="F8227" s="180"/>
      <c r="G8227" s="180"/>
      <c r="H8227" s="180"/>
    </row>
    <row r="8228" spans="1:8" x14ac:dyDescent="0.2">
      <c r="A8228" s="180" t="s">
        <v>187</v>
      </c>
      <c r="B8228" s="180" t="s">
        <v>354</v>
      </c>
      <c r="C8228" s="180">
        <v>348000</v>
      </c>
      <c r="D8228" s="180"/>
      <c r="E8228" s="180">
        <v>30000</v>
      </c>
      <c r="F8228" s="180"/>
      <c r="G8228" s="180"/>
      <c r="H8228" s="180"/>
    </row>
    <row r="8229" spans="1:8" x14ac:dyDescent="0.2">
      <c r="A8229" s="180" t="s">
        <v>187</v>
      </c>
      <c r="B8229" s="180" t="s">
        <v>408</v>
      </c>
      <c r="C8229" s="180">
        <v>375000</v>
      </c>
      <c r="D8229" s="180"/>
      <c r="E8229" s="180">
        <v>10000</v>
      </c>
      <c r="F8229" s="180"/>
      <c r="G8229" s="180"/>
      <c r="H8229" s="180"/>
    </row>
    <row r="8230" spans="1:8" x14ac:dyDescent="0.2">
      <c r="A8230" s="180" t="s">
        <v>187</v>
      </c>
      <c r="B8230" s="180" t="s">
        <v>423</v>
      </c>
      <c r="C8230" s="180">
        <v>265000</v>
      </c>
      <c r="D8230" s="180"/>
      <c r="E8230" s="180">
        <v>15000</v>
      </c>
      <c r="F8230" s="180"/>
      <c r="G8230" s="180"/>
      <c r="H8230" s="180"/>
    </row>
    <row r="8231" spans="1:8" x14ac:dyDescent="0.2">
      <c r="A8231" s="180" t="s">
        <v>187</v>
      </c>
      <c r="B8231" s="180" t="s">
        <v>355</v>
      </c>
      <c r="C8231" s="180">
        <v>750000</v>
      </c>
      <c r="D8231" s="180"/>
      <c r="E8231" s="180">
        <v>60000</v>
      </c>
      <c r="F8231" s="180"/>
      <c r="G8231" s="180"/>
      <c r="H8231" s="180"/>
    </row>
    <row r="8232" spans="1:8" x14ac:dyDescent="0.2">
      <c r="A8232" s="180" t="s">
        <v>187</v>
      </c>
      <c r="B8232" s="180" t="s">
        <v>356</v>
      </c>
      <c r="C8232" s="180">
        <v>575000</v>
      </c>
      <c r="D8232" s="180"/>
      <c r="E8232" s="180">
        <v>42000</v>
      </c>
      <c r="F8232" s="180"/>
      <c r="G8232" s="180"/>
      <c r="H8232" s="180"/>
    </row>
    <row r="8233" spans="1:8" x14ac:dyDescent="0.2">
      <c r="A8233" s="180" t="s">
        <v>187</v>
      </c>
      <c r="B8233" s="180" t="s">
        <v>409</v>
      </c>
      <c r="C8233" s="180"/>
      <c r="D8233" s="180"/>
      <c r="E8233" s="180"/>
      <c r="F8233" s="180"/>
      <c r="G8233" s="180"/>
      <c r="H8233" s="180"/>
    </row>
    <row r="8234" spans="1:8" x14ac:dyDescent="0.2">
      <c r="A8234" s="180" t="s">
        <v>187</v>
      </c>
      <c r="B8234" s="180" t="s">
        <v>378</v>
      </c>
      <c r="C8234" s="180"/>
      <c r="D8234" s="180"/>
      <c r="E8234" s="180">
        <v>37000</v>
      </c>
      <c r="F8234" s="180"/>
      <c r="G8234" s="180"/>
      <c r="H8234" s="180"/>
    </row>
    <row r="8235" spans="1:8" x14ac:dyDescent="0.2">
      <c r="A8235" s="180" t="s">
        <v>187</v>
      </c>
      <c r="B8235" s="180" t="s">
        <v>360</v>
      </c>
      <c r="C8235" s="180"/>
      <c r="D8235" s="180"/>
      <c r="E8235" s="180"/>
      <c r="F8235" s="180"/>
      <c r="G8235" s="180"/>
      <c r="H8235" s="180"/>
    </row>
    <row r="8236" spans="1:8" x14ac:dyDescent="0.2">
      <c r="A8236" s="180" t="s">
        <v>187</v>
      </c>
      <c r="B8236" s="180" t="s">
        <v>379</v>
      </c>
      <c r="C8236" s="180"/>
      <c r="D8236" s="180"/>
      <c r="E8236" s="180"/>
      <c r="F8236" s="180"/>
      <c r="G8236" s="180"/>
      <c r="H8236" s="180"/>
    </row>
    <row r="8237" spans="1:8" x14ac:dyDescent="0.2">
      <c r="A8237" s="180" t="s">
        <v>187</v>
      </c>
      <c r="B8237" s="180" t="s">
        <v>362</v>
      </c>
      <c r="C8237" s="180">
        <v>381907</v>
      </c>
      <c r="D8237" s="180"/>
      <c r="E8237" s="180"/>
      <c r="F8237" s="180"/>
      <c r="G8237" s="180"/>
      <c r="H8237" s="180"/>
    </row>
    <row r="8238" spans="1:8" x14ac:dyDescent="0.2">
      <c r="A8238" s="180" t="s">
        <v>187</v>
      </c>
      <c r="B8238" s="180" t="s">
        <v>365</v>
      </c>
      <c r="C8238" s="180">
        <v>10444907</v>
      </c>
      <c r="D8238" s="180">
        <v>400000</v>
      </c>
      <c r="E8238" s="180">
        <v>228000</v>
      </c>
      <c r="F8238" s="180">
        <v>0</v>
      </c>
      <c r="G8238" s="180">
        <v>0</v>
      </c>
      <c r="H8238" s="180">
        <v>0</v>
      </c>
    </row>
    <row r="8239" spans="1:8" x14ac:dyDescent="0.2">
      <c r="A8239" s="180" t="s">
        <v>187</v>
      </c>
      <c r="B8239" s="180" t="s">
        <v>447</v>
      </c>
      <c r="C8239" s="180"/>
      <c r="D8239" s="180"/>
      <c r="E8239" s="180"/>
      <c r="F8239" s="180"/>
      <c r="G8239" s="180"/>
      <c r="H8239" s="180"/>
    </row>
    <row r="8240" spans="1:8" x14ac:dyDescent="0.2">
      <c r="A8240" s="180" t="s">
        <v>187</v>
      </c>
      <c r="B8240" s="180" t="s">
        <v>366</v>
      </c>
      <c r="C8240" s="180">
        <v>10444907</v>
      </c>
      <c r="D8240" s="180">
        <v>400000</v>
      </c>
      <c r="E8240" s="180">
        <v>228000</v>
      </c>
      <c r="F8240" s="180">
        <v>0</v>
      </c>
      <c r="G8240" s="180">
        <v>0</v>
      </c>
      <c r="H8240" s="180">
        <v>0</v>
      </c>
    </row>
    <row r="8241" spans="1:8" x14ac:dyDescent="0.2">
      <c r="A8241" s="180" t="s">
        <v>187</v>
      </c>
      <c r="B8241" s="180" t="s">
        <v>367</v>
      </c>
      <c r="C8241" s="180">
        <v>415598.8200000003</v>
      </c>
      <c r="D8241" s="180">
        <v>23499.969999999972</v>
      </c>
      <c r="E8241" s="180">
        <v>9384.2600000000093</v>
      </c>
      <c r="F8241" s="180">
        <v>0</v>
      </c>
      <c r="G8241" s="180">
        <v>0</v>
      </c>
      <c r="H8241" s="180">
        <v>0</v>
      </c>
    </row>
    <row r="8242" spans="1:8" x14ac:dyDescent="0.2">
      <c r="A8242" s="180" t="s">
        <v>187</v>
      </c>
      <c r="B8242" s="180" t="s">
        <v>368</v>
      </c>
      <c r="C8242" s="180">
        <v>10860505.82</v>
      </c>
      <c r="D8242" s="180">
        <v>423499.97</v>
      </c>
      <c r="E8242" s="180">
        <v>237384.26</v>
      </c>
      <c r="F8242" s="180">
        <v>0</v>
      </c>
      <c r="G8242" s="180">
        <v>0</v>
      </c>
      <c r="H8242" s="180">
        <v>0</v>
      </c>
    </row>
    <row r="8243" spans="1:8" x14ac:dyDescent="0.2">
      <c r="A8243" s="180" t="s">
        <v>188</v>
      </c>
      <c r="B8243" s="180" t="s">
        <v>333</v>
      </c>
      <c r="C8243" s="180">
        <v>898909</v>
      </c>
      <c r="D8243" s="180"/>
      <c r="E8243" s="180">
        <v>133350</v>
      </c>
      <c r="F8243" s="180">
        <v>0</v>
      </c>
      <c r="G8243" s="180">
        <v>0</v>
      </c>
      <c r="H8243" s="180">
        <v>0</v>
      </c>
    </row>
    <row r="8244" spans="1:8" x14ac:dyDescent="0.2">
      <c r="A8244" s="180" t="s">
        <v>188</v>
      </c>
      <c r="B8244" s="180" t="s">
        <v>334</v>
      </c>
      <c r="C8244" s="180">
        <v>44830</v>
      </c>
      <c r="D8244" s="180"/>
      <c r="E8244" s="180">
        <v>6650</v>
      </c>
      <c r="F8244" s="180">
        <v>0</v>
      </c>
      <c r="G8244" s="180">
        <v>0</v>
      </c>
      <c r="H8244" s="180">
        <v>0</v>
      </c>
    </row>
    <row r="8245" spans="1:8" x14ac:dyDescent="0.2">
      <c r="A8245" s="180" t="s">
        <v>188</v>
      </c>
      <c r="B8245" s="180" t="s">
        <v>335</v>
      </c>
      <c r="C8245" s="180">
        <v>58661</v>
      </c>
      <c r="D8245" s="180"/>
      <c r="E8245" s="180"/>
      <c r="F8245" s="180"/>
      <c r="G8245" s="180"/>
      <c r="H8245" s="180"/>
    </row>
    <row r="8246" spans="1:8" x14ac:dyDescent="0.2">
      <c r="A8246" s="180" t="s">
        <v>188</v>
      </c>
      <c r="B8246" s="180" t="s">
        <v>336</v>
      </c>
      <c r="C8246" s="180">
        <v>273500</v>
      </c>
      <c r="D8246" s="180"/>
      <c r="E8246" s="180"/>
      <c r="F8246" s="180"/>
      <c r="G8246" s="180"/>
      <c r="H8246" s="180"/>
    </row>
    <row r="8247" spans="1:8" x14ac:dyDescent="0.2">
      <c r="A8247" s="180" t="s">
        <v>188</v>
      </c>
      <c r="B8247" s="180" t="s">
        <v>337</v>
      </c>
      <c r="C8247" s="180">
        <v>1100</v>
      </c>
      <c r="D8247" s="180">
        <v>60</v>
      </c>
      <c r="E8247" s="180">
        <v>100</v>
      </c>
      <c r="F8247" s="180"/>
      <c r="G8247" s="180"/>
      <c r="H8247" s="180"/>
    </row>
    <row r="8248" spans="1:8" x14ac:dyDescent="0.2">
      <c r="A8248" s="180" t="s">
        <v>188</v>
      </c>
      <c r="B8248" s="180" t="s">
        <v>338</v>
      </c>
      <c r="C8248" s="180"/>
      <c r="D8248" s="180"/>
      <c r="E8248" s="180"/>
      <c r="F8248" s="180"/>
      <c r="G8248" s="180"/>
      <c r="H8248" s="180"/>
    </row>
    <row r="8249" spans="1:8" x14ac:dyDescent="0.2">
      <c r="A8249" s="180" t="s">
        <v>188</v>
      </c>
      <c r="B8249" s="180" t="s">
        <v>339</v>
      </c>
      <c r="C8249" s="180"/>
      <c r="D8249" s="180">
        <v>98500</v>
      </c>
      <c r="E8249" s="180"/>
      <c r="F8249" s="180"/>
      <c r="G8249" s="180"/>
      <c r="H8249" s="180"/>
    </row>
    <row r="8250" spans="1:8" x14ac:dyDescent="0.2">
      <c r="A8250" s="180" t="s">
        <v>188</v>
      </c>
      <c r="B8250" s="180" t="s">
        <v>340</v>
      </c>
      <c r="C8250" s="180">
        <v>40800</v>
      </c>
      <c r="D8250" s="180"/>
      <c r="E8250" s="180"/>
      <c r="F8250" s="180"/>
      <c r="G8250" s="180"/>
      <c r="H8250" s="180"/>
    </row>
    <row r="8251" spans="1:8" x14ac:dyDescent="0.2">
      <c r="A8251" s="180" t="s">
        <v>188</v>
      </c>
      <c r="B8251" s="180" t="s">
        <v>341</v>
      </c>
      <c r="C8251" s="180"/>
      <c r="D8251" s="180"/>
      <c r="E8251" s="180"/>
      <c r="F8251" s="180"/>
      <c r="G8251" s="180"/>
      <c r="H8251" s="180"/>
    </row>
    <row r="8252" spans="1:8" x14ac:dyDescent="0.2">
      <c r="A8252" s="180" t="s">
        <v>188</v>
      </c>
      <c r="B8252" s="180" t="s">
        <v>342</v>
      </c>
      <c r="C8252" s="180">
        <v>2706737</v>
      </c>
      <c r="D8252" s="180"/>
      <c r="E8252" s="180"/>
      <c r="F8252" s="180"/>
      <c r="G8252" s="180"/>
      <c r="H8252" s="180"/>
    </row>
    <row r="8253" spans="1:8" x14ac:dyDescent="0.2">
      <c r="A8253" s="180" t="s">
        <v>188</v>
      </c>
      <c r="B8253" s="180" t="s">
        <v>343</v>
      </c>
      <c r="C8253" s="180">
        <v>15256</v>
      </c>
      <c r="D8253" s="180"/>
      <c r="E8253" s="180"/>
      <c r="F8253" s="180"/>
      <c r="G8253" s="180"/>
      <c r="H8253" s="180"/>
    </row>
    <row r="8254" spans="1:8" x14ac:dyDescent="0.2">
      <c r="A8254" s="180" t="s">
        <v>188</v>
      </c>
      <c r="B8254" s="180" t="s">
        <v>344</v>
      </c>
      <c r="C8254" s="180">
        <v>459500</v>
      </c>
      <c r="D8254" s="180"/>
      <c r="E8254" s="180"/>
      <c r="F8254" s="180"/>
      <c r="G8254" s="180"/>
      <c r="H8254" s="180"/>
    </row>
    <row r="8255" spans="1:8" x14ac:dyDescent="0.2">
      <c r="A8255" s="180" t="s">
        <v>188</v>
      </c>
      <c r="B8255" s="180" t="s">
        <v>475</v>
      </c>
      <c r="C8255" s="180">
        <v>4200</v>
      </c>
      <c r="D8255" s="180"/>
      <c r="E8255" s="180">
        <v>400</v>
      </c>
      <c r="F8255" s="180">
        <v>0</v>
      </c>
      <c r="G8255" s="180">
        <v>0</v>
      </c>
      <c r="H8255" s="180">
        <v>0</v>
      </c>
    </row>
    <row r="8256" spans="1:8" x14ac:dyDescent="0.2">
      <c r="A8256" s="180" t="s">
        <v>188</v>
      </c>
      <c r="B8256" s="180" t="s">
        <v>332</v>
      </c>
      <c r="C8256" s="180">
        <v>66000</v>
      </c>
      <c r="D8256" s="180"/>
      <c r="E8256" s="180"/>
      <c r="F8256" s="180"/>
      <c r="G8256" s="180"/>
      <c r="H8256" s="180"/>
    </row>
    <row r="8257" spans="1:8" x14ac:dyDescent="0.2">
      <c r="A8257" s="180" t="s">
        <v>188</v>
      </c>
      <c r="B8257" s="180" t="s">
        <v>407</v>
      </c>
      <c r="C8257" s="180">
        <v>226000</v>
      </c>
      <c r="D8257" s="180"/>
      <c r="E8257" s="180"/>
      <c r="F8257" s="180"/>
      <c r="G8257" s="180"/>
      <c r="H8257" s="180"/>
    </row>
    <row r="8258" spans="1:8" x14ac:dyDescent="0.2">
      <c r="A8258" s="180" t="s">
        <v>188</v>
      </c>
      <c r="B8258" s="180" t="s">
        <v>345</v>
      </c>
      <c r="C8258" s="180">
        <v>4795493</v>
      </c>
      <c r="D8258" s="180">
        <v>98560</v>
      </c>
      <c r="E8258" s="180">
        <v>140500</v>
      </c>
      <c r="F8258" s="180">
        <v>0</v>
      </c>
      <c r="G8258" s="180">
        <v>0</v>
      </c>
      <c r="H8258" s="180">
        <v>0</v>
      </c>
    </row>
    <row r="8259" spans="1:8" x14ac:dyDescent="0.2">
      <c r="A8259" s="180" t="s">
        <v>188</v>
      </c>
      <c r="B8259" s="180" t="s">
        <v>346</v>
      </c>
      <c r="C8259" s="180"/>
      <c r="D8259" s="180"/>
      <c r="E8259" s="180"/>
      <c r="F8259" s="180"/>
      <c r="G8259" s="180"/>
      <c r="H8259" s="180"/>
    </row>
    <row r="8260" spans="1:8" x14ac:dyDescent="0.2">
      <c r="A8260" s="180" t="s">
        <v>188</v>
      </c>
      <c r="B8260" s="180" t="s">
        <v>446</v>
      </c>
      <c r="C8260" s="180">
        <v>172200</v>
      </c>
      <c r="D8260" s="180"/>
      <c r="E8260" s="180"/>
      <c r="F8260" s="180"/>
      <c r="G8260" s="180"/>
      <c r="H8260" s="180"/>
    </row>
    <row r="8261" spans="1:8" x14ac:dyDescent="0.2">
      <c r="A8261" s="180" t="s">
        <v>188</v>
      </c>
      <c r="B8261" s="180" t="s">
        <v>347</v>
      </c>
      <c r="C8261" s="180"/>
      <c r="D8261" s="180"/>
      <c r="E8261" s="180"/>
      <c r="F8261" s="180"/>
      <c r="G8261" s="180"/>
      <c r="H8261" s="180"/>
    </row>
    <row r="8262" spans="1:8" x14ac:dyDescent="0.2">
      <c r="A8262" s="180" t="s">
        <v>188</v>
      </c>
      <c r="B8262" s="180" t="s">
        <v>348</v>
      </c>
      <c r="C8262" s="180">
        <v>4967693</v>
      </c>
      <c r="D8262" s="180">
        <v>98560</v>
      </c>
      <c r="E8262" s="180">
        <v>140500</v>
      </c>
      <c r="F8262" s="180">
        <v>0</v>
      </c>
      <c r="G8262" s="180">
        <v>0</v>
      </c>
      <c r="H8262" s="180">
        <v>0</v>
      </c>
    </row>
    <row r="8263" spans="1:8" x14ac:dyDescent="0.2">
      <c r="A8263" s="180" t="s">
        <v>188</v>
      </c>
      <c r="B8263" s="180" t="s">
        <v>349</v>
      </c>
      <c r="C8263" s="180">
        <v>961191.87999999907</v>
      </c>
      <c r="D8263" s="180">
        <v>58842.799999999981</v>
      </c>
      <c r="E8263" s="180">
        <v>131265.54</v>
      </c>
      <c r="F8263" s="180">
        <v>0</v>
      </c>
      <c r="G8263" s="180">
        <v>0</v>
      </c>
      <c r="H8263" s="180">
        <v>0</v>
      </c>
    </row>
    <row r="8264" spans="1:8" x14ac:dyDescent="0.2">
      <c r="A8264" s="180" t="s">
        <v>188</v>
      </c>
      <c r="B8264" s="180" t="s">
        <v>350</v>
      </c>
      <c r="C8264" s="180">
        <v>5928884.879999999</v>
      </c>
      <c r="D8264" s="180">
        <v>157402.79999999999</v>
      </c>
      <c r="E8264" s="180">
        <v>271765.54000000004</v>
      </c>
      <c r="F8264" s="180">
        <v>0</v>
      </c>
      <c r="G8264" s="180">
        <v>0</v>
      </c>
      <c r="H8264" s="180">
        <v>0</v>
      </c>
    </row>
    <row r="8265" spans="1:8" x14ac:dyDescent="0.2">
      <c r="A8265" s="180" t="s">
        <v>188</v>
      </c>
      <c r="B8265" s="180" t="s">
        <v>376</v>
      </c>
      <c r="C8265" s="180"/>
      <c r="D8265" s="180"/>
      <c r="E8265" s="180"/>
      <c r="F8265" s="180"/>
      <c r="G8265" s="180"/>
      <c r="H8265" s="180"/>
    </row>
    <row r="8266" spans="1:8" x14ac:dyDescent="0.2">
      <c r="A8266" s="180" t="s">
        <v>188</v>
      </c>
      <c r="B8266" s="180" t="s">
        <v>377</v>
      </c>
      <c r="C8266" s="180">
        <v>3350000</v>
      </c>
      <c r="D8266" s="180">
        <v>90000</v>
      </c>
      <c r="E8266" s="180">
        <v>6500</v>
      </c>
      <c r="F8266" s="180"/>
      <c r="G8266" s="180"/>
      <c r="H8266" s="180"/>
    </row>
    <row r="8267" spans="1:8" x14ac:dyDescent="0.2">
      <c r="A8267" s="180" t="s">
        <v>188</v>
      </c>
      <c r="B8267" s="180" t="s">
        <v>352</v>
      </c>
      <c r="C8267" s="180">
        <v>70000</v>
      </c>
      <c r="D8267" s="180"/>
      <c r="E8267" s="180"/>
      <c r="F8267" s="180"/>
      <c r="G8267" s="180"/>
      <c r="H8267" s="180"/>
    </row>
    <row r="8268" spans="1:8" x14ac:dyDescent="0.2">
      <c r="A8268" s="180" t="s">
        <v>188</v>
      </c>
      <c r="B8268" s="180" t="s">
        <v>353</v>
      </c>
      <c r="C8268" s="180">
        <v>160000</v>
      </c>
      <c r="D8268" s="180"/>
      <c r="E8268" s="180"/>
      <c r="F8268" s="180"/>
      <c r="G8268" s="180"/>
      <c r="H8268" s="180"/>
    </row>
    <row r="8269" spans="1:8" x14ac:dyDescent="0.2">
      <c r="A8269" s="180" t="s">
        <v>188</v>
      </c>
      <c r="B8269" s="180" t="s">
        <v>354</v>
      </c>
      <c r="C8269" s="180">
        <v>145500</v>
      </c>
      <c r="D8269" s="180"/>
      <c r="E8269" s="180">
        <v>53000</v>
      </c>
      <c r="F8269" s="180"/>
      <c r="G8269" s="180"/>
      <c r="H8269" s="180"/>
    </row>
    <row r="8270" spans="1:8" x14ac:dyDescent="0.2">
      <c r="A8270" s="180" t="s">
        <v>188</v>
      </c>
      <c r="B8270" s="180" t="s">
        <v>408</v>
      </c>
      <c r="C8270" s="180">
        <v>277000</v>
      </c>
      <c r="D8270" s="180"/>
      <c r="E8270" s="180"/>
      <c r="F8270" s="180"/>
      <c r="G8270" s="180"/>
      <c r="H8270" s="180"/>
    </row>
    <row r="8271" spans="1:8" x14ac:dyDescent="0.2">
      <c r="A8271" s="180" t="s">
        <v>188</v>
      </c>
      <c r="B8271" s="180" t="s">
        <v>423</v>
      </c>
      <c r="C8271" s="180">
        <v>98500</v>
      </c>
      <c r="D8271" s="180"/>
      <c r="E8271" s="180"/>
      <c r="F8271" s="180"/>
      <c r="G8271" s="180"/>
      <c r="H8271" s="180"/>
    </row>
    <row r="8272" spans="1:8" x14ac:dyDescent="0.2">
      <c r="A8272" s="180" t="s">
        <v>188</v>
      </c>
      <c r="B8272" s="180" t="s">
        <v>355</v>
      </c>
      <c r="C8272" s="180">
        <v>227000</v>
      </c>
      <c r="D8272" s="180"/>
      <c r="E8272" s="180">
        <v>50000</v>
      </c>
      <c r="F8272" s="180"/>
      <c r="G8272" s="180"/>
      <c r="H8272" s="180"/>
    </row>
    <row r="8273" spans="1:8" x14ac:dyDescent="0.2">
      <c r="A8273" s="180" t="s">
        <v>188</v>
      </c>
      <c r="B8273" s="180" t="s">
        <v>356</v>
      </c>
      <c r="C8273" s="180">
        <v>176000</v>
      </c>
      <c r="D8273" s="180"/>
      <c r="E8273" s="180"/>
      <c r="F8273" s="180"/>
      <c r="G8273" s="180"/>
      <c r="H8273" s="180"/>
    </row>
    <row r="8274" spans="1:8" x14ac:dyDescent="0.2">
      <c r="A8274" s="180" t="s">
        <v>188</v>
      </c>
      <c r="B8274" s="180" t="s">
        <v>409</v>
      </c>
      <c r="C8274" s="180"/>
      <c r="D8274" s="180"/>
      <c r="E8274" s="180"/>
      <c r="F8274" s="180"/>
      <c r="G8274" s="180"/>
      <c r="H8274" s="180"/>
    </row>
    <row r="8275" spans="1:8" x14ac:dyDescent="0.2">
      <c r="A8275" s="180" t="s">
        <v>188</v>
      </c>
      <c r="B8275" s="180" t="s">
        <v>378</v>
      </c>
      <c r="C8275" s="180">
        <v>25000</v>
      </c>
      <c r="D8275" s="180"/>
      <c r="E8275" s="180"/>
      <c r="F8275" s="180"/>
      <c r="G8275" s="180"/>
      <c r="H8275" s="180"/>
    </row>
    <row r="8276" spans="1:8" x14ac:dyDescent="0.2">
      <c r="A8276" s="180" t="s">
        <v>188</v>
      </c>
      <c r="B8276" s="180" t="s">
        <v>360</v>
      </c>
      <c r="C8276" s="180"/>
      <c r="D8276" s="180"/>
      <c r="E8276" s="180"/>
      <c r="F8276" s="180"/>
      <c r="G8276" s="180"/>
      <c r="H8276" s="180"/>
    </row>
    <row r="8277" spans="1:8" x14ac:dyDescent="0.2">
      <c r="A8277" s="180" t="s">
        <v>188</v>
      </c>
      <c r="B8277" s="180" t="s">
        <v>379</v>
      </c>
      <c r="C8277" s="180"/>
      <c r="D8277" s="180"/>
      <c r="E8277" s="180"/>
      <c r="F8277" s="180"/>
      <c r="G8277" s="180"/>
      <c r="H8277" s="180"/>
    </row>
    <row r="8278" spans="1:8" x14ac:dyDescent="0.2">
      <c r="A8278" s="180" t="s">
        <v>188</v>
      </c>
      <c r="B8278" s="180" t="s">
        <v>362</v>
      </c>
      <c r="C8278" s="180">
        <v>160688</v>
      </c>
      <c r="D8278" s="180"/>
      <c r="E8278" s="180"/>
      <c r="F8278" s="180"/>
      <c r="G8278" s="180"/>
      <c r="H8278" s="180"/>
    </row>
    <row r="8279" spans="1:8" x14ac:dyDescent="0.2">
      <c r="A8279" s="180" t="s">
        <v>188</v>
      </c>
      <c r="B8279" s="180" t="s">
        <v>365</v>
      </c>
      <c r="C8279" s="180">
        <v>4689688</v>
      </c>
      <c r="D8279" s="180">
        <v>90000</v>
      </c>
      <c r="E8279" s="180">
        <v>109500</v>
      </c>
      <c r="F8279" s="180">
        <v>0</v>
      </c>
      <c r="G8279" s="180">
        <v>0</v>
      </c>
      <c r="H8279" s="180">
        <v>0</v>
      </c>
    </row>
    <row r="8280" spans="1:8" x14ac:dyDescent="0.2">
      <c r="A8280" s="180" t="s">
        <v>188</v>
      </c>
      <c r="B8280" s="180" t="s">
        <v>447</v>
      </c>
      <c r="C8280" s="180"/>
      <c r="D8280" s="180"/>
      <c r="E8280" s="180"/>
      <c r="F8280" s="180"/>
      <c r="G8280" s="180"/>
      <c r="H8280" s="180"/>
    </row>
    <row r="8281" spans="1:8" x14ac:dyDescent="0.2">
      <c r="A8281" s="180" t="s">
        <v>188</v>
      </c>
      <c r="B8281" s="180" t="s">
        <v>366</v>
      </c>
      <c r="C8281" s="180">
        <v>4689688</v>
      </c>
      <c r="D8281" s="180">
        <v>90000</v>
      </c>
      <c r="E8281" s="180">
        <v>109500</v>
      </c>
      <c r="F8281" s="180">
        <v>0</v>
      </c>
      <c r="G8281" s="180">
        <v>0</v>
      </c>
      <c r="H8281" s="180">
        <v>0</v>
      </c>
    </row>
    <row r="8282" spans="1:8" x14ac:dyDescent="0.2">
      <c r="A8282" s="180" t="s">
        <v>188</v>
      </c>
      <c r="B8282" s="180" t="s">
        <v>367</v>
      </c>
      <c r="C8282" s="180">
        <v>1239196.879999999</v>
      </c>
      <c r="D8282" s="180">
        <v>67402.799999999988</v>
      </c>
      <c r="E8282" s="180">
        <v>162265.54000000004</v>
      </c>
      <c r="F8282" s="180">
        <v>0</v>
      </c>
      <c r="G8282" s="180">
        <v>0</v>
      </c>
      <c r="H8282" s="180">
        <v>0</v>
      </c>
    </row>
    <row r="8283" spans="1:8" x14ac:dyDescent="0.2">
      <c r="A8283" s="180" t="s">
        <v>188</v>
      </c>
      <c r="B8283" s="180" t="s">
        <v>368</v>
      </c>
      <c r="C8283" s="180">
        <v>5928884.879999999</v>
      </c>
      <c r="D8283" s="180">
        <v>157402.79999999999</v>
      </c>
      <c r="E8283" s="180">
        <v>271765.54000000004</v>
      </c>
      <c r="F8283" s="180">
        <v>0</v>
      </c>
      <c r="G8283" s="180">
        <v>0</v>
      </c>
      <c r="H8283" s="180">
        <v>0</v>
      </c>
    </row>
    <row r="8284" spans="1:8" x14ac:dyDescent="0.2">
      <c r="A8284" s="180" t="s">
        <v>189</v>
      </c>
      <c r="B8284" s="180" t="s">
        <v>333</v>
      </c>
      <c r="C8284" s="180">
        <v>2188610</v>
      </c>
      <c r="D8284" s="180"/>
      <c r="E8284" s="180">
        <v>186073</v>
      </c>
      <c r="F8284" s="180">
        <v>0</v>
      </c>
      <c r="G8284" s="180">
        <v>0</v>
      </c>
      <c r="H8284" s="180">
        <v>0</v>
      </c>
    </row>
    <row r="8285" spans="1:8" x14ac:dyDescent="0.2">
      <c r="A8285" s="180" t="s">
        <v>189</v>
      </c>
      <c r="B8285" s="180" t="s">
        <v>334</v>
      </c>
      <c r="C8285" s="180">
        <v>46176</v>
      </c>
      <c r="D8285" s="180"/>
      <c r="E8285" s="180">
        <v>3927</v>
      </c>
      <c r="F8285" s="180">
        <v>0</v>
      </c>
      <c r="G8285" s="180">
        <v>0</v>
      </c>
      <c r="H8285" s="180">
        <v>0</v>
      </c>
    </row>
    <row r="8286" spans="1:8" x14ac:dyDescent="0.2">
      <c r="A8286" s="180" t="s">
        <v>189</v>
      </c>
      <c r="B8286" s="180" t="s">
        <v>335</v>
      </c>
      <c r="C8286" s="180">
        <v>285621</v>
      </c>
      <c r="D8286" s="180"/>
      <c r="E8286" s="180"/>
      <c r="F8286" s="180"/>
      <c r="G8286" s="180"/>
      <c r="H8286" s="180"/>
    </row>
    <row r="8287" spans="1:8" x14ac:dyDescent="0.2">
      <c r="A8287" s="180" t="s">
        <v>189</v>
      </c>
      <c r="B8287" s="180" t="s">
        <v>336</v>
      </c>
      <c r="C8287" s="180">
        <v>175000</v>
      </c>
      <c r="D8287" s="180"/>
      <c r="E8287" s="180"/>
      <c r="F8287" s="180"/>
      <c r="G8287" s="180"/>
      <c r="H8287" s="180"/>
    </row>
    <row r="8288" spans="1:8" x14ac:dyDescent="0.2">
      <c r="A8288" s="180" t="s">
        <v>189</v>
      </c>
      <c r="B8288" s="180" t="s">
        <v>337</v>
      </c>
      <c r="C8288" s="180">
        <v>25000</v>
      </c>
      <c r="D8288" s="180">
        <v>1000</v>
      </c>
      <c r="E8288" s="180">
        <v>1000</v>
      </c>
      <c r="F8288" s="180"/>
      <c r="G8288" s="180"/>
      <c r="H8288" s="180"/>
    </row>
    <row r="8289" spans="1:8" x14ac:dyDescent="0.2">
      <c r="A8289" s="180" t="s">
        <v>189</v>
      </c>
      <c r="B8289" s="180" t="s">
        <v>338</v>
      </c>
      <c r="C8289" s="180"/>
      <c r="D8289" s="180"/>
      <c r="E8289" s="180"/>
      <c r="F8289" s="180"/>
      <c r="G8289" s="180"/>
      <c r="H8289" s="180"/>
    </row>
    <row r="8290" spans="1:8" x14ac:dyDescent="0.2">
      <c r="A8290" s="180" t="s">
        <v>189</v>
      </c>
      <c r="B8290" s="180" t="s">
        <v>339</v>
      </c>
      <c r="C8290" s="180">
        <v>100</v>
      </c>
      <c r="D8290" s="180">
        <v>120000</v>
      </c>
      <c r="E8290" s="180"/>
      <c r="F8290" s="180"/>
      <c r="G8290" s="180"/>
      <c r="H8290" s="180"/>
    </row>
    <row r="8291" spans="1:8" x14ac:dyDescent="0.2">
      <c r="A8291" s="180" t="s">
        <v>189</v>
      </c>
      <c r="B8291" s="180" t="s">
        <v>340</v>
      </c>
      <c r="C8291" s="180">
        <v>100000</v>
      </c>
      <c r="D8291" s="180"/>
      <c r="E8291" s="180"/>
      <c r="F8291" s="180"/>
      <c r="G8291" s="180"/>
      <c r="H8291" s="180"/>
    </row>
    <row r="8292" spans="1:8" x14ac:dyDescent="0.2">
      <c r="A8292" s="180" t="s">
        <v>189</v>
      </c>
      <c r="B8292" s="180" t="s">
        <v>341</v>
      </c>
      <c r="C8292" s="180"/>
      <c r="D8292" s="180"/>
      <c r="E8292" s="180"/>
      <c r="F8292" s="180"/>
      <c r="G8292" s="180"/>
      <c r="H8292" s="180"/>
    </row>
    <row r="8293" spans="1:8" x14ac:dyDescent="0.2">
      <c r="A8293" s="180" t="s">
        <v>189</v>
      </c>
      <c r="B8293" s="180" t="s">
        <v>342</v>
      </c>
      <c r="C8293" s="180">
        <v>3350553</v>
      </c>
      <c r="D8293" s="180"/>
      <c r="E8293" s="180"/>
      <c r="F8293" s="180"/>
      <c r="G8293" s="180"/>
      <c r="H8293" s="180"/>
    </row>
    <row r="8294" spans="1:8" x14ac:dyDescent="0.2">
      <c r="A8294" s="180" t="s">
        <v>189</v>
      </c>
      <c r="B8294" s="180" t="s">
        <v>343</v>
      </c>
      <c r="C8294" s="180">
        <v>10692</v>
      </c>
      <c r="D8294" s="180"/>
      <c r="E8294" s="180"/>
      <c r="F8294" s="180"/>
      <c r="G8294" s="180"/>
      <c r="H8294" s="180"/>
    </row>
    <row r="8295" spans="1:8" x14ac:dyDescent="0.2">
      <c r="A8295" s="180" t="s">
        <v>189</v>
      </c>
      <c r="B8295" s="180" t="s">
        <v>344</v>
      </c>
      <c r="C8295" s="180">
        <v>20000</v>
      </c>
      <c r="D8295" s="180"/>
      <c r="E8295" s="180"/>
      <c r="F8295" s="180"/>
      <c r="G8295" s="180"/>
      <c r="H8295" s="180"/>
    </row>
    <row r="8296" spans="1:8" x14ac:dyDescent="0.2">
      <c r="A8296" s="180" t="s">
        <v>189</v>
      </c>
      <c r="B8296" s="180" t="s">
        <v>475</v>
      </c>
      <c r="C8296" s="180">
        <v>10153</v>
      </c>
      <c r="D8296" s="180"/>
      <c r="E8296" s="180">
        <v>863</v>
      </c>
      <c r="F8296" s="180">
        <v>0</v>
      </c>
      <c r="G8296" s="180">
        <v>0</v>
      </c>
      <c r="H8296" s="180">
        <v>0</v>
      </c>
    </row>
    <row r="8297" spans="1:8" x14ac:dyDescent="0.2">
      <c r="A8297" s="180" t="s">
        <v>189</v>
      </c>
      <c r="B8297" s="180" t="s">
        <v>332</v>
      </c>
      <c r="C8297" s="180">
        <v>90000</v>
      </c>
      <c r="D8297" s="180"/>
      <c r="E8297" s="180"/>
      <c r="F8297" s="180"/>
      <c r="G8297" s="180"/>
      <c r="H8297" s="180"/>
    </row>
    <row r="8298" spans="1:8" x14ac:dyDescent="0.2">
      <c r="A8298" s="180" t="s">
        <v>189</v>
      </c>
      <c r="B8298" s="180" t="s">
        <v>407</v>
      </c>
      <c r="C8298" s="180">
        <v>175000</v>
      </c>
      <c r="D8298" s="180"/>
      <c r="E8298" s="180"/>
      <c r="F8298" s="180"/>
      <c r="G8298" s="180"/>
      <c r="H8298" s="180"/>
    </row>
    <row r="8299" spans="1:8" x14ac:dyDescent="0.2">
      <c r="A8299" s="180" t="s">
        <v>189</v>
      </c>
      <c r="B8299" s="180" t="s">
        <v>345</v>
      </c>
      <c r="C8299" s="180">
        <v>6476905</v>
      </c>
      <c r="D8299" s="180">
        <v>121000</v>
      </c>
      <c r="E8299" s="180">
        <v>191863</v>
      </c>
      <c r="F8299" s="180">
        <v>0</v>
      </c>
      <c r="G8299" s="180">
        <v>0</v>
      </c>
      <c r="H8299" s="180">
        <v>0</v>
      </c>
    </row>
    <row r="8300" spans="1:8" x14ac:dyDescent="0.2">
      <c r="A8300" s="180" t="s">
        <v>189</v>
      </c>
      <c r="B8300" s="180" t="s">
        <v>346</v>
      </c>
      <c r="C8300" s="180"/>
      <c r="D8300" s="180"/>
      <c r="E8300" s="180"/>
      <c r="F8300" s="180"/>
      <c r="G8300" s="180"/>
      <c r="H8300" s="180"/>
    </row>
    <row r="8301" spans="1:8" x14ac:dyDescent="0.2">
      <c r="A8301" s="180" t="s">
        <v>189</v>
      </c>
      <c r="B8301" s="180" t="s">
        <v>446</v>
      </c>
      <c r="C8301" s="180"/>
      <c r="D8301" s="180"/>
      <c r="E8301" s="180"/>
      <c r="F8301" s="180"/>
      <c r="G8301" s="180"/>
      <c r="H8301" s="180"/>
    </row>
    <row r="8302" spans="1:8" x14ac:dyDescent="0.2">
      <c r="A8302" s="180" t="s">
        <v>189</v>
      </c>
      <c r="B8302" s="180" t="s">
        <v>347</v>
      </c>
      <c r="C8302" s="180"/>
      <c r="D8302" s="180"/>
      <c r="E8302" s="180"/>
      <c r="F8302" s="180"/>
      <c r="G8302" s="180"/>
      <c r="H8302" s="180"/>
    </row>
    <row r="8303" spans="1:8" x14ac:dyDescent="0.2">
      <c r="A8303" s="180" t="s">
        <v>189</v>
      </c>
      <c r="B8303" s="180" t="s">
        <v>348</v>
      </c>
      <c r="C8303" s="180">
        <v>6476905</v>
      </c>
      <c r="D8303" s="180">
        <v>121000</v>
      </c>
      <c r="E8303" s="180">
        <v>191863</v>
      </c>
      <c r="F8303" s="180">
        <v>0</v>
      </c>
      <c r="G8303" s="180">
        <v>0</v>
      </c>
      <c r="H8303" s="180">
        <v>0</v>
      </c>
    </row>
    <row r="8304" spans="1:8" x14ac:dyDescent="0.2">
      <c r="A8304" s="180" t="s">
        <v>189</v>
      </c>
      <c r="B8304" s="180" t="s">
        <v>349</v>
      </c>
      <c r="C8304" s="180">
        <v>600699.29999999795</v>
      </c>
      <c r="D8304" s="180">
        <v>43027.850000000006</v>
      </c>
      <c r="E8304" s="180">
        <v>449786.00000000017</v>
      </c>
      <c r="F8304" s="180">
        <v>0</v>
      </c>
      <c r="G8304" s="180">
        <v>0</v>
      </c>
      <c r="H8304" s="180">
        <v>0</v>
      </c>
    </row>
    <row r="8305" spans="1:8" x14ac:dyDescent="0.2">
      <c r="A8305" s="180" t="s">
        <v>189</v>
      </c>
      <c r="B8305" s="180" t="s">
        <v>350</v>
      </c>
      <c r="C8305" s="180">
        <v>7077604.299999998</v>
      </c>
      <c r="D8305" s="180">
        <v>164027.85</v>
      </c>
      <c r="E8305" s="180">
        <v>641649.00000000012</v>
      </c>
      <c r="F8305" s="180">
        <v>0</v>
      </c>
      <c r="G8305" s="180">
        <v>0</v>
      </c>
      <c r="H8305" s="180">
        <v>0</v>
      </c>
    </row>
    <row r="8306" spans="1:8" x14ac:dyDescent="0.2">
      <c r="A8306" s="180" t="s">
        <v>189</v>
      </c>
      <c r="B8306" s="180" t="s">
        <v>376</v>
      </c>
      <c r="C8306" s="180"/>
      <c r="D8306" s="180"/>
      <c r="E8306" s="180"/>
      <c r="F8306" s="180"/>
      <c r="G8306" s="180"/>
      <c r="H8306" s="180"/>
    </row>
    <row r="8307" spans="1:8" x14ac:dyDescent="0.2">
      <c r="A8307" s="180" t="s">
        <v>189</v>
      </c>
      <c r="B8307" s="180" t="s">
        <v>377</v>
      </c>
      <c r="C8307" s="180">
        <v>4500000</v>
      </c>
      <c r="D8307" s="180">
        <v>150000</v>
      </c>
      <c r="E8307" s="180">
        <v>110000</v>
      </c>
      <c r="F8307" s="180"/>
      <c r="G8307" s="180"/>
      <c r="H8307" s="180"/>
    </row>
    <row r="8308" spans="1:8" x14ac:dyDescent="0.2">
      <c r="A8308" s="180" t="s">
        <v>189</v>
      </c>
      <c r="B8308" s="180" t="s">
        <v>352</v>
      </c>
      <c r="C8308" s="180">
        <v>200000</v>
      </c>
      <c r="D8308" s="180"/>
      <c r="E8308" s="180">
        <v>10000</v>
      </c>
      <c r="F8308" s="180"/>
      <c r="G8308" s="180"/>
      <c r="H8308" s="180"/>
    </row>
    <row r="8309" spans="1:8" x14ac:dyDescent="0.2">
      <c r="A8309" s="180" t="s">
        <v>189</v>
      </c>
      <c r="B8309" s="180" t="s">
        <v>353</v>
      </c>
      <c r="C8309" s="180">
        <v>140000</v>
      </c>
      <c r="D8309" s="180"/>
      <c r="E8309" s="180"/>
      <c r="F8309" s="180"/>
      <c r="G8309" s="180"/>
      <c r="H8309" s="180"/>
    </row>
    <row r="8310" spans="1:8" x14ac:dyDescent="0.2">
      <c r="A8310" s="180" t="s">
        <v>189</v>
      </c>
      <c r="B8310" s="180" t="s">
        <v>354</v>
      </c>
      <c r="C8310" s="180">
        <v>150000</v>
      </c>
      <c r="D8310" s="180"/>
      <c r="E8310" s="180"/>
      <c r="F8310" s="180"/>
      <c r="G8310" s="180"/>
      <c r="H8310" s="180"/>
    </row>
    <row r="8311" spans="1:8" x14ac:dyDescent="0.2">
      <c r="A8311" s="180" t="s">
        <v>189</v>
      </c>
      <c r="B8311" s="180" t="s">
        <v>408</v>
      </c>
      <c r="C8311" s="180">
        <v>335000</v>
      </c>
      <c r="D8311" s="180"/>
      <c r="E8311" s="180">
        <v>40000</v>
      </c>
      <c r="F8311" s="180"/>
      <c r="G8311" s="180"/>
      <c r="H8311" s="180"/>
    </row>
    <row r="8312" spans="1:8" x14ac:dyDescent="0.2">
      <c r="A8312" s="180" t="s">
        <v>189</v>
      </c>
      <c r="B8312" s="180" t="s">
        <v>423</v>
      </c>
      <c r="C8312" s="180">
        <v>130000</v>
      </c>
      <c r="D8312" s="180"/>
      <c r="E8312" s="180">
        <v>25000</v>
      </c>
      <c r="F8312" s="180"/>
      <c r="G8312" s="180"/>
      <c r="H8312" s="180"/>
    </row>
    <row r="8313" spans="1:8" x14ac:dyDescent="0.2">
      <c r="A8313" s="180" t="s">
        <v>189</v>
      </c>
      <c r="B8313" s="180" t="s">
        <v>355</v>
      </c>
      <c r="C8313" s="180">
        <v>475000</v>
      </c>
      <c r="D8313" s="180"/>
      <c r="E8313" s="180">
        <v>50000</v>
      </c>
      <c r="F8313" s="180"/>
      <c r="G8313" s="180"/>
      <c r="H8313" s="180"/>
    </row>
    <row r="8314" spans="1:8" x14ac:dyDescent="0.2">
      <c r="A8314" s="180" t="s">
        <v>189</v>
      </c>
      <c r="B8314" s="180" t="s">
        <v>356</v>
      </c>
      <c r="C8314" s="180">
        <v>575000</v>
      </c>
      <c r="D8314" s="180"/>
      <c r="E8314" s="180">
        <v>20000</v>
      </c>
      <c r="F8314" s="180"/>
      <c r="G8314" s="180"/>
      <c r="H8314" s="180"/>
    </row>
    <row r="8315" spans="1:8" x14ac:dyDescent="0.2">
      <c r="A8315" s="180" t="s">
        <v>189</v>
      </c>
      <c r="B8315" s="180" t="s">
        <v>409</v>
      </c>
      <c r="C8315" s="180"/>
      <c r="D8315" s="180"/>
      <c r="E8315" s="180"/>
      <c r="F8315" s="180"/>
      <c r="G8315" s="180"/>
      <c r="H8315" s="180"/>
    </row>
    <row r="8316" spans="1:8" x14ac:dyDescent="0.2">
      <c r="A8316" s="180" t="s">
        <v>189</v>
      </c>
      <c r="B8316" s="180" t="s">
        <v>378</v>
      </c>
      <c r="C8316" s="180"/>
      <c r="D8316" s="180"/>
      <c r="E8316" s="180">
        <v>5000</v>
      </c>
      <c r="F8316" s="180"/>
      <c r="G8316" s="180"/>
      <c r="H8316" s="180"/>
    </row>
    <row r="8317" spans="1:8" x14ac:dyDescent="0.2">
      <c r="A8317" s="180" t="s">
        <v>189</v>
      </c>
      <c r="B8317" s="180" t="s">
        <v>360</v>
      </c>
      <c r="C8317" s="180"/>
      <c r="D8317" s="180"/>
      <c r="E8317" s="180"/>
      <c r="F8317" s="180"/>
      <c r="G8317" s="180"/>
      <c r="H8317" s="180"/>
    </row>
    <row r="8318" spans="1:8" x14ac:dyDescent="0.2">
      <c r="A8318" s="180" t="s">
        <v>189</v>
      </c>
      <c r="B8318" s="180" t="s">
        <v>379</v>
      </c>
      <c r="C8318" s="180"/>
      <c r="D8318" s="180"/>
      <c r="E8318" s="180"/>
      <c r="F8318" s="180"/>
      <c r="G8318" s="180"/>
      <c r="H8318" s="180"/>
    </row>
    <row r="8319" spans="1:8" x14ac:dyDescent="0.2">
      <c r="A8319" s="180" t="s">
        <v>189</v>
      </c>
      <c r="B8319" s="180" t="s">
        <v>362</v>
      </c>
      <c r="C8319" s="180">
        <v>257295</v>
      </c>
      <c r="D8319" s="180"/>
      <c r="E8319" s="180"/>
      <c r="F8319" s="180"/>
      <c r="G8319" s="180"/>
      <c r="H8319" s="180"/>
    </row>
    <row r="8320" spans="1:8" x14ac:dyDescent="0.2">
      <c r="A8320" s="180" t="s">
        <v>189</v>
      </c>
      <c r="B8320" s="180" t="s">
        <v>365</v>
      </c>
      <c r="C8320" s="180">
        <v>6762295</v>
      </c>
      <c r="D8320" s="180">
        <v>150000</v>
      </c>
      <c r="E8320" s="180">
        <v>260000</v>
      </c>
      <c r="F8320" s="180">
        <v>0</v>
      </c>
      <c r="G8320" s="180">
        <v>0</v>
      </c>
      <c r="H8320" s="180">
        <v>0</v>
      </c>
    </row>
    <row r="8321" spans="1:8" x14ac:dyDescent="0.2">
      <c r="A8321" s="180" t="s">
        <v>189</v>
      </c>
      <c r="B8321" s="180" t="s">
        <v>447</v>
      </c>
      <c r="C8321" s="180"/>
      <c r="D8321" s="180"/>
      <c r="E8321" s="180"/>
      <c r="F8321" s="180"/>
      <c r="G8321" s="180"/>
      <c r="H8321" s="180"/>
    </row>
    <row r="8322" spans="1:8" x14ac:dyDescent="0.2">
      <c r="A8322" s="180" t="s">
        <v>189</v>
      </c>
      <c r="B8322" s="180" t="s">
        <v>366</v>
      </c>
      <c r="C8322" s="180">
        <v>6762295</v>
      </c>
      <c r="D8322" s="180">
        <v>150000</v>
      </c>
      <c r="E8322" s="180">
        <v>260000</v>
      </c>
      <c r="F8322" s="180">
        <v>0</v>
      </c>
      <c r="G8322" s="180">
        <v>0</v>
      </c>
      <c r="H8322" s="180">
        <v>0</v>
      </c>
    </row>
    <row r="8323" spans="1:8" x14ac:dyDescent="0.2">
      <c r="A8323" s="180" t="s">
        <v>189</v>
      </c>
      <c r="B8323" s="180" t="s">
        <v>367</v>
      </c>
      <c r="C8323" s="180">
        <v>315309.29999999795</v>
      </c>
      <c r="D8323" s="180">
        <v>14027.850000000006</v>
      </c>
      <c r="E8323" s="180">
        <v>381649.00000000017</v>
      </c>
      <c r="F8323" s="180">
        <v>0</v>
      </c>
      <c r="G8323" s="180">
        <v>0</v>
      </c>
      <c r="H8323" s="180">
        <v>0</v>
      </c>
    </row>
    <row r="8324" spans="1:8" x14ac:dyDescent="0.2">
      <c r="A8324" s="180" t="s">
        <v>189</v>
      </c>
      <c r="B8324" s="180" t="s">
        <v>368</v>
      </c>
      <c r="C8324" s="180">
        <v>7077604.299999998</v>
      </c>
      <c r="D8324" s="180">
        <v>164027.85</v>
      </c>
      <c r="E8324" s="180">
        <v>641649.00000000012</v>
      </c>
      <c r="F8324" s="180">
        <v>0</v>
      </c>
      <c r="G8324" s="180">
        <v>0</v>
      </c>
      <c r="H8324" s="180">
        <v>0</v>
      </c>
    </row>
    <row r="8325" spans="1:8" x14ac:dyDescent="0.2">
      <c r="A8325" s="180" t="s">
        <v>190</v>
      </c>
      <c r="B8325" s="180" t="s">
        <v>333</v>
      </c>
      <c r="C8325" s="180">
        <v>4409600</v>
      </c>
      <c r="D8325" s="180"/>
      <c r="E8325" s="180">
        <v>392754</v>
      </c>
      <c r="F8325" s="180">
        <v>0</v>
      </c>
      <c r="G8325" s="180">
        <v>0</v>
      </c>
      <c r="H8325" s="180">
        <v>0</v>
      </c>
    </row>
    <row r="8326" spans="1:8" x14ac:dyDescent="0.2">
      <c r="A8326" s="180" t="s">
        <v>190</v>
      </c>
      <c r="B8326" s="180" t="s">
        <v>334</v>
      </c>
      <c r="C8326" s="180">
        <v>81200</v>
      </c>
      <c r="D8326" s="180"/>
      <c r="E8326" s="180">
        <v>7246</v>
      </c>
      <c r="F8326" s="180">
        <v>0</v>
      </c>
      <c r="G8326" s="180">
        <v>0</v>
      </c>
      <c r="H8326" s="180">
        <v>0</v>
      </c>
    </row>
    <row r="8327" spans="1:8" x14ac:dyDescent="0.2">
      <c r="A8327" s="180" t="s">
        <v>190</v>
      </c>
      <c r="B8327" s="180" t="s">
        <v>335</v>
      </c>
      <c r="C8327" s="180">
        <v>651439</v>
      </c>
      <c r="D8327" s="180"/>
      <c r="E8327" s="180"/>
      <c r="F8327" s="180"/>
      <c r="G8327" s="180"/>
      <c r="H8327" s="180"/>
    </row>
    <row r="8328" spans="1:8" x14ac:dyDescent="0.2">
      <c r="A8328" s="180" t="s">
        <v>190</v>
      </c>
      <c r="B8328" s="180" t="s">
        <v>336</v>
      </c>
      <c r="C8328" s="180">
        <v>2340000</v>
      </c>
      <c r="D8328" s="180"/>
      <c r="E8328" s="180"/>
      <c r="F8328" s="180"/>
      <c r="G8328" s="180"/>
      <c r="H8328" s="180"/>
    </row>
    <row r="8329" spans="1:8" x14ac:dyDescent="0.2">
      <c r="A8329" s="180" t="s">
        <v>190</v>
      </c>
      <c r="B8329" s="180" t="s">
        <v>337</v>
      </c>
      <c r="C8329" s="180">
        <v>15000</v>
      </c>
      <c r="D8329" s="180"/>
      <c r="E8329" s="180"/>
      <c r="F8329" s="180"/>
      <c r="G8329" s="180"/>
      <c r="H8329" s="180"/>
    </row>
    <row r="8330" spans="1:8" x14ac:dyDescent="0.2">
      <c r="A8330" s="180" t="s">
        <v>190</v>
      </c>
      <c r="B8330" s="180" t="s">
        <v>338</v>
      </c>
      <c r="C8330" s="180"/>
      <c r="D8330" s="180"/>
      <c r="E8330" s="180"/>
      <c r="F8330" s="180"/>
      <c r="G8330" s="180"/>
      <c r="H8330" s="180"/>
    </row>
    <row r="8331" spans="1:8" x14ac:dyDescent="0.2">
      <c r="A8331" s="180" t="s">
        <v>190</v>
      </c>
      <c r="B8331" s="180" t="s">
        <v>339</v>
      </c>
      <c r="C8331" s="180">
        <v>75000</v>
      </c>
      <c r="D8331" s="180">
        <v>300000</v>
      </c>
      <c r="E8331" s="180"/>
      <c r="F8331" s="180"/>
      <c r="G8331" s="180"/>
      <c r="H8331" s="180"/>
    </row>
    <row r="8332" spans="1:8" x14ac:dyDescent="0.2">
      <c r="A8332" s="180" t="s">
        <v>190</v>
      </c>
      <c r="B8332" s="180" t="s">
        <v>340</v>
      </c>
      <c r="C8332" s="180">
        <v>370000</v>
      </c>
      <c r="D8332" s="180"/>
      <c r="E8332" s="180">
        <v>25000</v>
      </c>
      <c r="F8332" s="180"/>
      <c r="G8332" s="180"/>
      <c r="H8332" s="180"/>
    </row>
    <row r="8333" spans="1:8" x14ac:dyDescent="0.2">
      <c r="A8333" s="180" t="s">
        <v>190</v>
      </c>
      <c r="B8333" s="180" t="s">
        <v>341</v>
      </c>
      <c r="C8333" s="180"/>
      <c r="D8333" s="180"/>
      <c r="E8333" s="180"/>
      <c r="F8333" s="180"/>
      <c r="G8333" s="180"/>
      <c r="H8333" s="180"/>
    </row>
    <row r="8334" spans="1:8" x14ac:dyDescent="0.2">
      <c r="A8334" s="180" t="s">
        <v>190</v>
      </c>
      <c r="B8334" s="180" t="s">
        <v>342</v>
      </c>
      <c r="C8334" s="180">
        <v>8333819</v>
      </c>
      <c r="D8334" s="180"/>
      <c r="E8334" s="180"/>
      <c r="F8334" s="180"/>
      <c r="G8334" s="180"/>
      <c r="H8334" s="180"/>
    </row>
    <row r="8335" spans="1:8" x14ac:dyDescent="0.2">
      <c r="A8335" s="180" t="s">
        <v>190</v>
      </c>
      <c r="B8335" s="180" t="s">
        <v>343</v>
      </c>
      <c r="C8335" s="180">
        <v>31959</v>
      </c>
      <c r="D8335" s="180"/>
      <c r="E8335" s="180"/>
      <c r="F8335" s="180"/>
      <c r="G8335" s="180"/>
      <c r="H8335" s="180"/>
    </row>
    <row r="8336" spans="1:8" x14ac:dyDescent="0.2">
      <c r="A8336" s="180" t="s">
        <v>190</v>
      </c>
      <c r="B8336" s="180" t="s">
        <v>344</v>
      </c>
      <c r="C8336" s="180"/>
      <c r="D8336" s="180"/>
      <c r="E8336" s="180"/>
      <c r="F8336" s="180"/>
      <c r="G8336" s="180"/>
      <c r="H8336" s="180"/>
    </row>
    <row r="8337" spans="1:8" x14ac:dyDescent="0.2">
      <c r="A8337" s="180" t="s">
        <v>190</v>
      </c>
      <c r="B8337" s="180" t="s">
        <v>475</v>
      </c>
      <c r="C8337" s="180">
        <v>48639</v>
      </c>
      <c r="D8337" s="180"/>
      <c r="E8337" s="180">
        <v>4340</v>
      </c>
      <c r="F8337" s="180">
        <v>0</v>
      </c>
      <c r="G8337" s="180">
        <v>0</v>
      </c>
      <c r="H8337" s="180">
        <v>0</v>
      </c>
    </row>
    <row r="8338" spans="1:8" x14ac:dyDescent="0.2">
      <c r="A8338" s="180" t="s">
        <v>190</v>
      </c>
      <c r="B8338" s="180" t="s">
        <v>332</v>
      </c>
      <c r="C8338" s="180">
        <v>275000</v>
      </c>
      <c r="D8338" s="180"/>
      <c r="E8338" s="180"/>
      <c r="F8338" s="180"/>
      <c r="G8338" s="180"/>
      <c r="H8338" s="180"/>
    </row>
    <row r="8339" spans="1:8" x14ac:dyDescent="0.2">
      <c r="A8339" s="180" t="s">
        <v>190</v>
      </c>
      <c r="B8339" s="180" t="s">
        <v>407</v>
      </c>
      <c r="C8339" s="180">
        <v>575000</v>
      </c>
      <c r="D8339" s="180"/>
      <c r="E8339" s="180"/>
      <c r="F8339" s="180"/>
      <c r="G8339" s="180"/>
      <c r="H8339" s="180"/>
    </row>
    <row r="8340" spans="1:8" x14ac:dyDescent="0.2">
      <c r="A8340" s="180" t="s">
        <v>190</v>
      </c>
      <c r="B8340" s="180" t="s">
        <v>345</v>
      </c>
      <c r="C8340" s="180">
        <v>17206656</v>
      </c>
      <c r="D8340" s="180">
        <v>300000</v>
      </c>
      <c r="E8340" s="180">
        <v>429340</v>
      </c>
      <c r="F8340" s="180">
        <v>0</v>
      </c>
      <c r="G8340" s="180">
        <v>0</v>
      </c>
      <c r="H8340" s="180">
        <v>0</v>
      </c>
    </row>
    <row r="8341" spans="1:8" x14ac:dyDescent="0.2">
      <c r="A8341" s="180" t="s">
        <v>190</v>
      </c>
      <c r="B8341" s="180" t="s">
        <v>346</v>
      </c>
      <c r="C8341" s="180"/>
      <c r="D8341" s="180"/>
      <c r="E8341" s="180"/>
      <c r="F8341" s="180"/>
      <c r="G8341" s="180"/>
      <c r="H8341" s="180"/>
    </row>
    <row r="8342" spans="1:8" x14ac:dyDescent="0.2">
      <c r="A8342" s="180" t="s">
        <v>190</v>
      </c>
      <c r="B8342" s="180" t="s">
        <v>446</v>
      </c>
      <c r="C8342" s="180"/>
      <c r="D8342" s="180"/>
      <c r="E8342" s="180"/>
      <c r="F8342" s="180"/>
      <c r="G8342" s="180"/>
      <c r="H8342" s="180"/>
    </row>
    <row r="8343" spans="1:8" x14ac:dyDescent="0.2">
      <c r="A8343" s="180" t="s">
        <v>190</v>
      </c>
      <c r="B8343" s="180" t="s">
        <v>347</v>
      </c>
      <c r="C8343" s="180"/>
      <c r="D8343" s="180"/>
      <c r="E8343" s="180"/>
      <c r="F8343" s="180"/>
      <c r="G8343" s="180"/>
      <c r="H8343" s="180"/>
    </row>
    <row r="8344" spans="1:8" x14ac:dyDescent="0.2">
      <c r="A8344" s="180" t="s">
        <v>190</v>
      </c>
      <c r="B8344" s="180" t="s">
        <v>348</v>
      </c>
      <c r="C8344" s="180">
        <v>17206656</v>
      </c>
      <c r="D8344" s="180">
        <v>300000</v>
      </c>
      <c r="E8344" s="180">
        <v>429340</v>
      </c>
      <c r="F8344" s="180">
        <v>0</v>
      </c>
      <c r="G8344" s="180">
        <v>0</v>
      </c>
      <c r="H8344" s="180">
        <v>0</v>
      </c>
    </row>
    <row r="8345" spans="1:8" x14ac:dyDescent="0.2">
      <c r="A8345" s="180" t="s">
        <v>190</v>
      </c>
      <c r="B8345" s="180" t="s">
        <v>349</v>
      </c>
      <c r="C8345" s="180">
        <v>3173433.6400000006</v>
      </c>
      <c r="D8345" s="180">
        <v>190634.57</v>
      </c>
      <c r="E8345" s="180">
        <v>828769.95000000019</v>
      </c>
      <c r="F8345" s="180">
        <v>0</v>
      </c>
      <c r="G8345" s="180">
        <v>0</v>
      </c>
      <c r="H8345" s="180">
        <v>0</v>
      </c>
    </row>
    <row r="8346" spans="1:8" x14ac:dyDescent="0.2">
      <c r="A8346" s="180" t="s">
        <v>190</v>
      </c>
      <c r="B8346" s="180" t="s">
        <v>350</v>
      </c>
      <c r="C8346" s="180">
        <v>20380089.640000001</v>
      </c>
      <c r="D8346" s="180">
        <v>490634.57</v>
      </c>
      <c r="E8346" s="180">
        <v>1258109.9500000002</v>
      </c>
      <c r="F8346" s="180">
        <v>0</v>
      </c>
      <c r="G8346" s="180">
        <v>0</v>
      </c>
      <c r="H8346" s="180">
        <v>0</v>
      </c>
    </row>
    <row r="8347" spans="1:8" x14ac:dyDescent="0.2">
      <c r="A8347" s="180" t="s">
        <v>190</v>
      </c>
      <c r="B8347" s="180" t="s">
        <v>376</v>
      </c>
      <c r="C8347" s="180"/>
      <c r="D8347" s="180"/>
      <c r="E8347" s="180"/>
      <c r="F8347" s="180"/>
      <c r="G8347" s="180"/>
      <c r="H8347" s="180"/>
    </row>
    <row r="8348" spans="1:8" x14ac:dyDescent="0.2">
      <c r="A8348" s="180" t="s">
        <v>190</v>
      </c>
      <c r="B8348" s="180" t="s">
        <v>377</v>
      </c>
      <c r="C8348" s="180">
        <v>11340000</v>
      </c>
      <c r="D8348" s="180">
        <v>305000</v>
      </c>
      <c r="E8348" s="180">
        <v>130000</v>
      </c>
      <c r="F8348" s="180"/>
      <c r="G8348" s="180"/>
      <c r="H8348" s="180"/>
    </row>
    <row r="8349" spans="1:8" x14ac:dyDescent="0.2">
      <c r="A8349" s="180" t="s">
        <v>190</v>
      </c>
      <c r="B8349" s="180" t="s">
        <v>352</v>
      </c>
      <c r="C8349" s="180">
        <v>435000</v>
      </c>
      <c r="D8349" s="180"/>
      <c r="E8349" s="180"/>
      <c r="F8349" s="180"/>
      <c r="G8349" s="180"/>
      <c r="H8349" s="180"/>
    </row>
    <row r="8350" spans="1:8" x14ac:dyDescent="0.2">
      <c r="A8350" s="180" t="s">
        <v>190</v>
      </c>
      <c r="B8350" s="180" t="s">
        <v>353</v>
      </c>
      <c r="C8350" s="180">
        <v>1150000</v>
      </c>
      <c r="D8350" s="180"/>
      <c r="E8350" s="180"/>
      <c r="F8350" s="180"/>
      <c r="G8350" s="180"/>
      <c r="H8350" s="180"/>
    </row>
    <row r="8351" spans="1:8" x14ac:dyDescent="0.2">
      <c r="A8351" s="180" t="s">
        <v>190</v>
      </c>
      <c r="B8351" s="180" t="s">
        <v>354</v>
      </c>
      <c r="C8351" s="180">
        <v>430000</v>
      </c>
      <c r="D8351" s="180"/>
      <c r="E8351" s="180"/>
      <c r="F8351" s="180"/>
      <c r="G8351" s="180"/>
      <c r="H8351" s="180"/>
    </row>
    <row r="8352" spans="1:8" x14ac:dyDescent="0.2">
      <c r="A8352" s="180" t="s">
        <v>190</v>
      </c>
      <c r="B8352" s="180" t="s">
        <v>408</v>
      </c>
      <c r="C8352" s="180">
        <v>1450000</v>
      </c>
      <c r="D8352" s="180"/>
      <c r="E8352" s="180"/>
      <c r="F8352" s="180"/>
      <c r="G8352" s="180"/>
      <c r="H8352" s="180"/>
    </row>
    <row r="8353" spans="1:8" x14ac:dyDescent="0.2">
      <c r="A8353" s="180" t="s">
        <v>190</v>
      </c>
      <c r="B8353" s="180" t="s">
        <v>423</v>
      </c>
      <c r="C8353" s="180">
        <v>290000</v>
      </c>
      <c r="D8353" s="180"/>
      <c r="E8353" s="180"/>
      <c r="F8353" s="180"/>
      <c r="G8353" s="180"/>
      <c r="H8353" s="180"/>
    </row>
    <row r="8354" spans="1:8" x14ac:dyDescent="0.2">
      <c r="A8354" s="180" t="s">
        <v>190</v>
      </c>
      <c r="B8354" s="180" t="s">
        <v>355</v>
      </c>
      <c r="C8354" s="180">
        <v>1290000</v>
      </c>
      <c r="D8354" s="180"/>
      <c r="E8354" s="180">
        <v>245000</v>
      </c>
      <c r="F8354" s="180"/>
      <c r="G8354" s="180"/>
      <c r="H8354" s="180"/>
    </row>
    <row r="8355" spans="1:8" x14ac:dyDescent="0.2">
      <c r="A8355" s="180" t="s">
        <v>190</v>
      </c>
      <c r="B8355" s="180" t="s">
        <v>356</v>
      </c>
      <c r="C8355" s="180">
        <v>995000</v>
      </c>
      <c r="D8355" s="180"/>
      <c r="E8355" s="180">
        <v>55000</v>
      </c>
      <c r="F8355" s="180"/>
      <c r="G8355" s="180"/>
      <c r="H8355" s="180"/>
    </row>
    <row r="8356" spans="1:8" x14ac:dyDescent="0.2">
      <c r="A8356" s="180" t="s">
        <v>190</v>
      </c>
      <c r="B8356" s="180" t="s">
        <v>409</v>
      </c>
      <c r="C8356" s="180"/>
      <c r="D8356" s="180"/>
      <c r="E8356" s="180"/>
      <c r="F8356" s="180"/>
      <c r="G8356" s="180"/>
      <c r="H8356" s="180"/>
    </row>
    <row r="8357" spans="1:8" x14ac:dyDescent="0.2">
      <c r="A8357" s="180" t="s">
        <v>190</v>
      </c>
      <c r="B8357" s="180" t="s">
        <v>378</v>
      </c>
      <c r="C8357" s="180"/>
      <c r="D8357" s="180"/>
      <c r="E8357" s="180"/>
      <c r="F8357" s="180"/>
      <c r="G8357" s="180"/>
      <c r="H8357" s="180"/>
    </row>
    <row r="8358" spans="1:8" x14ac:dyDescent="0.2">
      <c r="A8358" s="180" t="s">
        <v>190</v>
      </c>
      <c r="B8358" s="180" t="s">
        <v>360</v>
      </c>
      <c r="C8358" s="180"/>
      <c r="D8358" s="180"/>
      <c r="E8358" s="180"/>
      <c r="F8358" s="180"/>
      <c r="G8358" s="180"/>
      <c r="H8358" s="180"/>
    </row>
    <row r="8359" spans="1:8" x14ac:dyDescent="0.2">
      <c r="A8359" s="180" t="s">
        <v>190</v>
      </c>
      <c r="B8359" s="180" t="s">
        <v>379</v>
      </c>
      <c r="C8359" s="180"/>
      <c r="D8359" s="180"/>
      <c r="E8359" s="180"/>
      <c r="F8359" s="180"/>
      <c r="G8359" s="180"/>
      <c r="H8359" s="180"/>
    </row>
    <row r="8360" spans="1:8" x14ac:dyDescent="0.2">
      <c r="A8360" s="180" t="s">
        <v>190</v>
      </c>
      <c r="B8360" s="180" t="s">
        <v>362</v>
      </c>
      <c r="C8360" s="180">
        <v>608313</v>
      </c>
      <c r="D8360" s="180"/>
      <c r="E8360" s="180"/>
      <c r="F8360" s="180"/>
      <c r="G8360" s="180"/>
      <c r="H8360" s="180"/>
    </row>
    <row r="8361" spans="1:8" x14ac:dyDescent="0.2">
      <c r="A8361" s="180" t="s">
        <v>190</v>
      </c>
      <c r="B8361" s="180" t="s">
        <v>365</v>
      </c>
      <c r="C8361" s="180">
        <v>17988313</v>
      </c>
      <c r="D8361" s="180">
        <v>305000</v>
      </c>
      <c r="E8361" s="180">
        <v>430000</v>
      </c>
      <c r="F8361" s="180">
        <v>0</v>
      </c>
      <c r="G8361" s="180">
        <v>0</v>
      </c>
      <c r="H8361" s="180">
        <v>0</v>
      </c>
    </row>
    <row r="8362" spans="1:8" x14ac:dyDescent="0.2">
      <c r="A8362" s="180" t="s">
        <v>190</v>
      </c>
      <c r="B8362" s="180" t="s">
        <v>447</v>
      </c>
      <c r="C8362" s="180"/>
      <c r="D8362" s="180"/>
      <c r="E8362" s="180"/>
      <c r="F8362" s="180"/>
      <c r="G8362" s="180"/>
      <c r="H8362" s="180"/>
    </row>
    <row r="8363" spans="1:8" x14ac:dyDescent="0.2">
      <c r="A8363" s="180" t="s">
        <v>190</v>
      </c>
      <c r="B8363" s="180" t="s">
        <v>366</v>
      </c>
      <c r="C8363" s="180">
        <v>17988313</v>
      </c>
      <c r="D8363" s="180">
        <v>305000</v>
      </c>
      <c r="E8363" s="180">
        <v>430000</v>
      </c>
      <c r="F8363" s="180">
        <v>0</v>
      </c>
      <c r="G8363" s="180">
        <v>0</v>
      </c>
      <c r="H8363" s="180">
        <v>0</v>
      </c>
    </row>
    <row r="8364" spans="1:8" x14ac:dyDescent="0.2">
      <c r="A8364" s="180" t="s">
        <v>190</v>
      </c>
      <c r="B8364" s="180" t="s">
        <v>367</v>
      </c>
      <c r="C8364" s="180">
        <v>2391776.6400000006</v>
      </c>
      <c r="D8364" s="180">
        <v>185634.57</v>
      </c>
      <c r="E8364" s="180">
        <v>828109.95000000019</v>
      </c>
      <c r="F8364" s="180">
        <v>0</v>
      </c>
      <c r="G8364" s="180">
        <v>0</v>
      </c>
      <c r="H8364" s="180">
        <v>0</v>
      </c>
    </row>
    <row r="8365" spans="1:8" x14ac:dyDescent="0.2">
      <c r="A8365" s="180" t="s">
        <v>190</v>
      </c>
      <c r="B8365" s="180" t="s">
        <v>368</v>
      </c>
      <c r="C8365" s="180">
        <v>20380089.640000001</v>
      </c>
      <c r="D8365" s="180">
        <v>490634.57</v>
      </c>
      <c r="E8365" s="180">
        <v>1258109.9500000002</v>
      </c>
      <c r="F8365" s="180">
        <v>0</v>
      </c>
      <c r="G8365" s="180">
        <v>0</v>
      </c>
      <c r="H8365" s="180">
        <v>0</v>
      </c>
    </row>
    <row r="8366" spans="1:8" x14ac:dyDescent="0.2">
      <c r="A8366" s="180" t="s">
        <v>191</v>
      </c>
      <c r="B8366" s="180" t="s">
        <v>333</v>
      </c>
      <c r="C8366" s="180">
        <v>2901176</v>
      </c>
      <c r="D8366" s="180"/>
      <c r="E8366" s="180">
        <v>86964</v>
      </c>
      <c r="F8366" s="180">
        <v>39162</v>
      </c>
      <c r="G8366" s="180">
        <v>0</v>
      </c>
      <c r="H8366" s="180">
        <v>0</v>
      </c>
    </row>
    <row r="8367" spans="1:8" x14ac:dyDescent="0.2">
      <c r="A8367" s="180" t="s">
        <v>191</v>
      </c>
      <c r="B8367" s="180" t="s">
        <v>334</v>
      </c>
      <c r="C8367" s="180">
        <v>67950</v>
      </c>
      <c r="D8367" s="180"/>
      <c r="E8367" s="180">
        <v>2036</v>
      </c>
      <c r="F8367" s="180">
        <v>918</v>
      </c>
      <c r="G8367" s="180">
        <v>0</v>
      </c>
      <c r="H8367" s="180">
        <v>0</v>
      </c>
    </row>
    <row r="8368" spans="1:8" x14ac:dyDescent="0.2">
      <c r="A8368" s="180" t="s">
        <v>191</v>
      </c>
      <c r="B8368" s="180" t="s">
        <v>335</v>
      </c>
      <c r="C8368" s="180">
        <v>156544</v>
      </c>
      <c r="D8368" s="180"/>
      <c r="E8368" s="180"/>
      <c r="F8368" s="180"/>
      <c r="G8368" s="180"/>
      <c r="H8368" s="180"/>
    </row>
    <row r="8369" spans="1:8" x14ac:dyDescent="0.2">
      <c r="A8369" s="180" t="s">
        <v>191</v>
      </c>
      <c r="B8369" s="180" t="s">
        <v>336</v>
      </c>
      <c r="C8369" s="180">
        <v>220000</v>
      </c>
      <c r="D8369" s="180">
        <v>0</v>
      </c>
      <c r="E8369" s="180"/>
      <c r="F8369" s="180"/>
      <c r="G8369" s="180"/>
      <c r="H8369" s="180"/>
    </row>
    <row r="8370" spans="1:8" x14ac:dyDescent="0.2">
      <c r="A8370" s="180" t="s">
        <v>191</v>
      </c>
      <c r="B8370" s="180" t="s">
        <v>337</v>
      </c>
      <c r="C8370" s="180">
        <v>31000</v>
      </c>
      <c r="D8370" s="180">
        <v>15</v>
      </c>
      <c r="E8370" s="180">
        <v>1500</v>
      </c>
      <c r="F8370" s="180">
        <v>50</v>
      </c>
      <c r="G8370" s="180">
        <v>0</v>
      </c>
      <c r="H8370" s="180">
        <v>0</v>
      </c>
    </row>
    <row r="8371" spans="1:8" x14ac:dyDescent="0.2">
      <c r="A8371" s="180" t="s">
        <v>191</v>
      </c>
      <c r="B8371" s="180" t="s">
        <v>338</v>
      </c>
      <c r="C8371" s="180"/>
      <c r="D8371" s="180"/>
      <c r="E8371" s="180"/>
      <c r="F8371" s="180"/>
      <c r="G8371" s="180"/>
      <c r="H8371" s="180"/>
    </row>
    <row r="8372" spans="1:8" x14ac:dyDescent="0.2">
      <c r="A8372" s="180" t="s">
        <v>191</v>
      </c>
      <c r="B8372" s="180" t="s">
        <v>339</v>
      </c>
      <c r="C8372" s="180">
        <v>500</v>
      </c>
      <c r="D8372" s="180">
        <v>230000</v>
      </c>
      <c r="E8372" s="180"/>
      <c r="F8372" s="180"/>
      <c r="G8372" s="180"/>
      <c r="H8372" s="180"/>
    </row>
    <row r="8373" spans="1:8" x14ac:dyDescent="0.2">
      <c r="A8373" s="180" t="s">
        <v>191</v>
      </c>
      <c r="B8373" s="180" t="s">
        <v>340</v>
      </c>
      <c r="C8373" s="180">
        <v>150000</v>
      </c>
      <c r="D8373" s="180">
        <v>25000</v>
      </c>
      <c r="E8373" s="180">
        <v>11700</v>
      </c>
      <c r="F8373" s="180">
        <v>0</v>
      </c>
      <c r="G8373" s="180">
        <v>0</v>
      </c>
      <c r="H8373" s="180">
        <v>0</v>
      </c>
    </row>
    <row r="8374" spans="1:8" x14ac:dyDescent="0.2">
      <c r="A8374" s="180" t="s">
        <v>191</v>
      </c>
      <c r="B8374" s="180" t="s">
        <v>341</v>
      </c>
      <c r="C8374" s="180">
        <v>0</v>
      </c>
      <c r="D8374" s="180">
        <v>0</v>
      </c>
      <c r="E8374" s="180">
        <v>0</v>
      </c>
      <c r="F8374" s="180">
        <v>0</v>
      </c>
      <c r="G8374" s="180">
        <v>0</v>
      </c>
      <c r="H8374" s="180">
        <v>0</v>
      </c>
    </row>
    <row r="8375" spans="1:8" x14ac:dyDescent="0.2">
      <c r="A8375" s="180" t="s">
        <v>191</v>
      </c>
      <c r="B8375" s="180" t="s">
        <v>342</v>
      </c>
      <c r="C8375" s="180">
        <v>5528235</v>
      </c>
      <c r="D8375" s="180"/>
      <c r="E8375" s="180"/>
      <c r="F8375" s="180"/>
      <c r="G8375" s="180"/>
      <c r="H8375" s="180"/>
    </row>
    <row r="8376" spans="1:8" x14ac:dyDescent="0.2">
      <c r="A8376" s="180" t="s">
        <v>191</v>
      </c>
      <c r="B8376" s="180" t="s">
        <v>343</v>
      </c>
      <c r="C8376" s="180">
        <v>22429</v>
      </c>
      <c r="D8376" s="180"/>
      <c r="E8376" s="180"/>
      <c r="F8376" s="180"/>
      <c r="G8376" s="180"/>
      <c r="H8376" s="180"/>
    </row>
    <row r="8377" spans="1:8" x14ac:dyDescent="0.2">
      <c r="A8377" s="180" t="s">
        <v>191</v>
      </c>
      <c r="B8377" s="180" t="s">
        <v>344</v>
      </c>
      <c r="C8377" s="180">
        <v>24000</v>
      </c>
      <c r="D8377" s="180"/>
      <c r="E8377" s="180">
        <v>100</v>
      </c>
      <c r="F8377" s="180">
        <v>0</v>
      </c>
      <c r="G8377" s="180">
        <v>0</v>
      </c>
      <c r="H8377" s="180">
        <v>0</v>
      </c>
    </row>
    <row r="8378" spans="1:8" x14ac:dyDescent="0.2">
      <c r="A8378" s="180" t="s">
        <v>191</v>
      </c>
      <c r="B8378" s="180" t="s">
        <v>475</v>
      </c>
      <c r="C8378" s="180">
        <v>40462</v>
      </c>
      <c r="D8378" s="180"/>
      <c r="E8378" s="180">
        <v>2500</v>
      </c>
      <c r="F8378" s="180">
        <v>547</v>
      </c>
      <c r="G8378" s="180">
        <v>0</v>
      </c>
      <c r="H8378" s="180">
        <v>0</v>
      </c>
    </row>
    <row r="8379" spans="1:8" x14ac:dyDescent="0.2">
      <c r="A8379" s="180" t="s">
        <v>191</v>
      </c>
      <c r="B8379" s="180" t="s">
        <v>332</v>
      </c>
      <c r="C8379" s="180">
        <v>172000</v>
      </c>
      <c r="D8379" s="180"/>
      <c r="E8379" s="180"/>
      <c r="F8379" s="180"/>
      <c r="G8379" s="180"/>
      <c r="H8379" s="180"/>
    </row>
    <row r="8380" spans="1:8" x14ac:dyDescent="0.2">
      <c r="A8380" s="180" t="s">
        <v>191</v>
      </c>
      <c r="B8380" s="180" t="s">
        <v>407</v>
      </c>
      <c r="C8380" s="180">
        <v>155000</v>
      </c>
      <c r="D8380" s="180"/>
      <c r="E8380" s="180">
        <v>0</v>
      </c>
      <c r="F8380" s="180">
        <v>0</v>
      </c>
      <c r="G8380" s="180">
        <v>0</v>
      </c>
      <c r="H8380" s="180">
        <v>0</v>
      </c>
    </row>
    <row r="8381" spans="1:8" x14ac:dyDescent="0.2">
      <c r="A8381" s="180" t="s">
        <v>191</v>
      </c>
      <c r="B8381" s="180" t="s">
        <v>345</v>
      </c>
      <c r="C8381" s="180">
        <v>9469296</v>
      </c>
      <c r="D8381" s="180">
        <v>255015</v>
      </c>
      <c r="E8381" s="180">
        <v>104800</v>
      </c>
      <c r="F8381" s="180">
        <v>40677</v>
      </c>
      <c r="G8381" s="180">
        <v>0</v>
      </c>
      <c r="H8381" s="180">
        <v>0</v>
      </c>
    </row>
    <row r="8382" spans="1:8" x14ac:dyDescent="0.2">
      <c r="A8382" s="180" t="s">
        <v>191</v>
      </c>
      <c r="B8382" s="180" t="s">
        <v>346</v>
      </c>
      <c r="C8382" s="180">
        <v>0</v>
      </c>
      <c r="D8382" s="180"/>
      <c r="E8382" s="180"/>
      <c r="F8382" s="180"/>
      <c r="G8382" s="180"/>
      <c r="H8382" s="180"/>
    </row>
    <row r="8383" spans="1:8" x14ac:dyDescent="0.2">
      <c r="A8383" s="180" t="s">
        <v>191</v>
      </c>
      <c r="B8383" s="180" t="s">
        <v>446</v>
      </c>
      <c r="C8383" s="180">
        <v>0</v>
      </c>
      <c r="D8383" s="180">
        <v>8000</v>
      </c>
      <c r="E8383" s="180">
        <v>0</v>
      </c>
      <c r="F8383" s="180">
        <v>0</v>
      </c>
      <c r="G8383" s="180">
        <v>0</v>
      </c>
      <c r="H8383" s="180">
        <v>0</v>
      </c>
    </row>
    <row r="8384" spans="1:8" x14ac:dyDescent="0.2">
      <c r="A8384" s="180" t="s">
        <v>191</v>
      </c>
      <c r="B8384" s="180" t="s">
        <v>347</v>
      </c>
      <c r="C8384" s="180">
        <v>3000</v>
      </c>
      <c r="D8384" s="180">
        <v>0</v>
      </c>
      <c r="E8384" s="180"/>
      <c r="F8384" s="180">
        <v>0</v>
      </c>
      <c r="G8384" s="180">
        <v>0</v>
      </c>
      <c r="H8384" s="180">
        <v>0</v>
      </c>
    </row>
    <row r="8385" spans="1:8" x14ac:dyDescent="0.2">
      <c r="A8385" s="180" t="s">
        <v>191</v>
      </c>
      <c r="B8385" s="180" t="s">
        <v>348</v>
      </c>
      <c r="C8385" s="180">
        <v>9472296</v>
      </c>
      <c r="D8385" s="180">
        <v>263015</v>
      </c>
      <c r="E8385" s="180">
        <v>104800</v>
      </c>
      <c r="F8385" s="180">
        <v>40677</v>
      </c>
      <c r="G8385" s="180">
        <v>0</v>
      </c>
      <c r="H8385" s="180">
        <v>0</v>
      </c>
    </row>
    <row r="8386" spans="1:8" x14ac:dyDescent="0.2">
      <c r="A8386" s="180" t="s">
        <v>191</v>
      </c>
      <c r="B8386" s="180" t="s">
        <v>349</v>
      </c>
      <c r="C8386" s="180">
        <v>2859826.9800000004</v>
      </c>
      <c r="D8386" s="180">
        <v>127411.59999999998</v>
      </c>
      <c r="E8386" s="180">
        <v>1381169.27</v>
      </c>
      <c r="F8386" s="180">
        <v>0</v>
      </c>
      <c r="G8386" s="180">
        <v>0</v>
      </c>
      <c r="H8386" s="180">
        <v>0</v>
      </c>
    </row>
    <row r="8387" spans="1:8" x14ac:dyDescent="0.2">
      <c r="A8387" s="180" t="s">
        <v>191</v>
      </c>
      <c r="B8387" s="180" t="s">
        <v>350</v>
      </c>
      <c r="C8387" s="180">
        <v>12332122.98</v>
      </c>
      <c r="D8387" s="180">
        <v>390426.6</v>
      </c>
      <c r="E8387" s="180">
        <v>1485969.27</v>
      </c>
      <c r="F8387" s="180">
        <v>40677</v>
      </c>
      <c r="G8387" s="180">
        <v>0</v>
      </c>
      <c r="H8387" s="180">
        <v>0</v>
      </c>
    </row>
    <row r="8388" spans="1:8" x14ac:dyDescent="0.2">
      <c r="A8388" s="180" t="s">
        <v>191</v>
      </c>
      <c r="B8388" s="180" t="s">
        <v>376</v>
      </c>
      <c r="C8388" s="180"/>
      <c r="D8388" s="180"/>
      <c r="E8388" s="180"/>
      <c r="F8388" s="180"/>
      <c r="G8388" s="180"/>
      <c r="H8388" s="180"/>
    </row>
    <row r="8389" spans="1:8" x14ac:dyDescent="0.2">
      <c r="A8389" s="180" t="s">
        <v>191</v>
      </c>
      <c r="B8389" s="180" t="s">
        <v>377</v>
      </c>
      <c r="C8389" s="180">
        <v>6300000</v>
      </c>
      <c r="D8389" s="180">
        <v>240000</v>
      </c>
      <c r="E8389" s="180">
        <v>52000</v>
      </c>
      <c r="F8389" s="180">
        <v>0</v>
      </c>
      <c r="G8389" s="180"/>
      <c r="H8389" s="180"/>
    </row>
    <row r="8390" spans="1:8" x14ac:dyDescent="0.2">
      <c r="A8390" s="180" t="s">
        <v>191</v>
      </c>
      <c r="B8390" s="180" t="s">
        <v>352</v>
      </c>
      <c r="C8390" s="180">
        <v>370000</v>
      </c>
      <c r="D8390" s="180">
        <v>0</v>
      </c>
      <c r="E8390" s="180">
        <v>0</v>
      </c>
      <c r="F8390" s="180">
        <v>0</v>
      </c>
      <c r="G8390" s="180"/>
      <c r="H8390" s="180"/>
    </row>
    <row r="8391" spans="1:8" x14ac:dyDescent="0.2">
      <c r="A8391" s="180" t="s">
        <v>191</v>
      </c>
      <c r="B8391" s="180" t="s">
        <v>353</v>
      </c>
      <c r="C8391" s="180">
        <v>240000</v>
      </c>
      <c r="D8391" s="180">
        <v>0</v>
      </c>
      <c r="E8391" s="180">
        <v>0</v>
      </c>
      <c r="F8391" s="180">
        <v>0</v>
      </c>
      <c r="G8391" s="180"/>
      <c r="H8391" s="180"/>
    </row>
    <row r="8392" spans="1:8" x14ac:dyDescent="0.2">
      <c r="A8392" s="180" t="s">
        <v>191</v>
      </c>
      <c r="B8392" s="180" t="s">
        <v>354</v>
      </c>
      <c r="C8392" s="180">
        <v>290000</v>
      </c>
      <c r="D8392" s="180">
        <v>0</v>
      </c>
      <c r="E8392" s="180">
        <v>0</v>
      </c>
      <c r="F8392" s="180">
        <v>0</v>
      </c>
      <c r="G8392" s="180"/>
      <c r="H8392" s="180"/>
    </row>
    <row r="8393" spans="1:8" x14ac:dyDescent="0.2">
      <c r="A8393" s="180" t="s">
        <v>191</v>
      </c>
      <c r="B8393" s="180" t="s">
        <v>408</v>
      </c>
      <c r="C8393" s="180">
        <v>585000</v>
      </c>
      <c r="D8393" s="180">
        <v>0</v>
      </c>
      <c r="E8393" s="180">
        <v>0</v>
      </c>
      <c r="F8393" s="180">
        <v>0</v>
      </c>
      <c r="G8393" s="180"/>
      <c r="H8393" s="180"/>
    </row>
    <row r="8394" spans="1:8" x14ac:dyDescent="0.2">
      <c r="A8394" s="180" t="s">
        <v>191</v>
      </c>
      <c r="B8394" s="180" t="s">
        <v>423</v>
      </c>
      <c r="C8394" s="180">
        <v>170000</v>
      </c>
      <c r="D8394" s="180">
        <v>0</v>
      </c>
      <c r="E8394" s="180">
        <v>0</v>
      </c>
      <c r="F8394" s="180">
        <v>0</v>
      </c>
      <c r="G8394" s="180"/>
      <c r="H8394" s="180"/>
    </row>
    <row r="8395" spans="1:8" x14ac:dyDescent="0.2">
      <c r="A8395" s="180" t="s">
        <v>191</v>
      </c>
      <c r="B8395" s="180" t="s">
        <v>355</v>
      </c>
      <c r="C8395" s="180">
        <v>725000</v>
      </c>
      <c r="D8395" s="180">
        <v>0</v>
      </c>
      <c r="E8395" s="180">
        <v>112000</v>
      </c>
      <c r="F8395" s="180">
        <v>0</v>
      </c>
      <c r="G8395" s="180"/>
      <c r="H8395" s="180"/>
    </row>
    <row r="8396" spans="1:8" x14ac:dyDescent="0.2">
      <c r="A8396" s="180" t="s">
        <v>191</v>
      </c>
      <c r="B8396" s="180" t="s">
        <v>356</v>
      </c>
      <c r="C8396" s="180">
        <v>240000</v>
      </c>
      <c r="D8396" s="180">
        <v>0</v>
      </c>
      <c r="E8396" s="180">
        <v>21000</v>
      </c>
      <c r="F8396" s="180">
        <v>0</v>
      </c>
      <c r="G8396" s="180"/>
      <c r="H8396" s="180"/>
    </row>
    <row r="8397" spans="1:8" x14ac:dyDescent="0.2">
      <c r="A8397" s="180" t="s">
        <v>191</v>
      </c>
      <c r="B8397" s="180" t="s">
        <v>409</v>
      </c>
      <c r="C8397" s="180"/>
      <c r="D8397" s="180"/>
      <c r="E8397" s="180"/>
      <c r="F8397" s="180"/>
      <c r="G8397" s="180"/>
      <c r="H8397" s="180"/>
    </row>
    <row r="8398" spans="1:8" x14ac:dyDescent="0.2">
      <c r="A8398" s="180" t="s">
        <v>191</v>
      </c>
      <c r="B8398" s="180" t="s">
        <v>378</v>
      </c>
      <c r="C8398" s="180">
        <v>0</v>
      </c>
      <c r="D8398" s="180"/>
      <c r="E8398" s="180">
        <v>0</v>
      </c>
      <c r="F8398" s="180">
        <v>40677</v>
      </c>
      <c r="G8398" s="180"/>
      <c r="H8398" s="180"/>
    </row>
    <row r="8399" spans="1:8" x14ac:dyDescent="0.2">
      <c r="A8399" s="180" t="s">
        <v>191</v>
      </c>
      <c r="B8399" s="180" t="s">
        <v>360</v>
      </c>
      <c r="C8399" s="180"/>
      <c r="D8399" s="180"/>
      <c r="E8399" s="180">
        <v>0</v>
      </c>
      <c r="F8399" s="180">
        <v>0</v>
      </c>
      <c r="G8399" s="180"/>
      <c r="H8399" s="180"/>
    </row>
    <row r="8400" spans="1:8" x14ac:dyDescent="0.2">
      <c r="A8400" s="180" t="s">
        <v>191</v>
      </c>
      <c r="B8400" s="180" t="s">
        <v>379</v>
      </c>
      <c r="C8400" s="180"/>
      <c r="D8400" s="180"/>
      <c r="E8400" s="180"/>
      <c r="F8400" s="180"/>
      <c r="G8400" s="180"/>
      <c r="H8400" s="180"/>
    </row>
    <row r="8401" spans="1:8" x14ac:dyDescent="0.2">
      <c r="A8401" s="180" t="s">
        <v>191</v>
      </c>
      <c r="B8401" s="180" t="s">
        <v>362</v>
      </c>
      <c r="C8401" s="180">
        <v>403092</v>
      </c>
      <c r="D8401" s="180"/>
      <c r="E8401" s="180"/>
      <c r="F8401" s="180"/>
      <c r="G8401" s="180"/>
      <c r="H8401" s="180"/>
    </row>
    <row r="8402" spans="1:8" x14ac:dyDescent="0.2">
      <c r="A8402" s="180" t="s">
        <v>191</v>
      </c>
      <c r="B8402" s="180" t="s">
        <v>365</v>
      </c>
      <c r="C8402" s="180">
        <v>9323092</v>
      </c>
      <c r="D8402" s="180">
        <v>240000</v>
      </c>
      <c r="E8402" s="180">
        <v>185000</v>
      </c>
      <c r="F8402" s="180">
        <v>40677</v>
      </c>
      <c r="G8402" s="180">
        <v>0</v>
      </c>
      <c r="H8402" s="180">
        <v>0</v>
      </c>
    </row>
    <row r="8403" spans="1:8" x14ac:dyDescent="0.2">
      <c r="A8403" s="180" t="s">
        <v>191</v>
      </c>
      <c r="B8403" s="180" t="s">
        <v>447</v>
      </c>
      <c r="C8403" s="180">
        <v>8000</v>
      </c>
      <c r="D8403" s="180">
        <v>0</v>
      </c>
      <c r="E8403" s="180">
        <v>0</v>
      </c>
      <c r="F8403" s="180">
        <v>0</v>
      </c>
      <c r="G8403" s="180"/>
      <c r="H8403" s="180"/>
    </row>
    <row r="8404" spans="1:8" x14ac:dyDescent="0.2">
      <c r="A8404" s="180" t="s">
        <v>191</v>
      </c>
      <c r="B8404" s="180" t="s">
        <v>366</v>
      </c>
      <c r="C8404" s="180">
        <v>9331092</v>
      </c>
      <c r="D8404" s="180">
        <v>240000</v>
      </c>
      <c r="E8404" s="180">
        <v>185000</v>
      </c>
      <c r="F8404" s="180">
        <v>40677</v>
      </c>
      <c r="G8404" s="180">
        <v>0</v>
      </c>
      <c r="H8404" s="180">
        <v>0</v>
      </c>
    </row>
    <row r="8405" spans="1:8" x14ac:dyDescent="0.2">
      <c r="A8405" s="180" t="s">
        <v>191</v>
      </c>
      <c r="B8405" s="180" t="s">
        <v>367</v>
      </c>
      <c r="C8405" s="180">
        <v>3001030.9800000004</v>
      </c>
      <c r="D8405" s="180">
        <v>150426.59999999998</v>
      </c>
      <c r="E8405" s="180">
        <v>1300969.27</v>
      </c>
      <c r="F8405" s="180">
        <v>0</v>
      </c>
      <c r="G8405" s="180">
        <v>0</v>
      </c>
      <c r="H8405" s="180">
        <v>0</v>
      </c>
    </row>
    <row r="8406" spans="1:8" x14ac:dyDescent="0.2">
      <c r="A8406" s="180" t="s">
        <v>191</v>
      </c>
      <c r="B8406" s="180" t="s">
        <v>368</v>
      </c>
      <c r="C8406" s="180">
        <v>12332122.98</v>
      </c>
      <c r="D8406" s="180">
        <v>390426.6</v>
      </c>
      <c r="E8406" s="180">
        <v>1485969.27</v>
      </c>
      <c r="F8406" s="180">
        <v>40677</v>
      </c>
      <c r="G8406" s="180">
        <v>0</v>
      </c>
      <c r="H8406" s="180">
        <v>0</v>
      </c>
    </row>
    <row r="8407" spans="1:8" x14ac:dyDescent="0.2">
      <c r="A8407" s="180" t="s">
        <v>192</v>
      </c>
      <c r="B8407" s="180" t="s">
        <v>333</v>
      </c>
      <c r="C8407" s="180">
        <v>3053579</v>
      </c>
      <c r="D8407" s="180"/>
      <c r="E8407" s="180">
        <v>567186</v>
      </c>
      <c r="F8407" s="180">
        <v>0</v>
      </c>
      <c r="G8407" s="180">
        <v>0</v>
      </c>
      <c r="H8407" s="180">
        <v>0</v>
      </c>
    </row>
    <row r="8408" spans="1:8" x14ac:dyDescent="0.2">
      <c r="A8408" s="180" t="s">
        <v>192</v>
      </c>
      <c r="B8408" s="180" t="s">
        <v>334</v>
      </c>
      <c r="C8408" s="180">
        <v>41839</v>
      </c>
      <c r="D8408" s="180"/>
      <c r="E8408" s="180">
        <v>7814</v>
      </c>
      <c r="F8408" s="180">
        <v>0</v>
      </c>
      <c r="G8408" s="180">
        <v>0</v>
      </c>
      <c r="H8408" s="180">
        <v>0</v>
      </c>
    </row>
    <row r="8409" spans="1:8" x14ac:dyDescent="0.2">
      <c r="A8409" s="180" t="s">
        <v>192</v>
      </c>
      <c r="B8409" s="180" t="s">
        <v>335</v>
      </c>
      <c r="C8409" s="180">
        <v>139632</v>
      </c>
      <c r="D8409" s="180"/>
      <c r="E8409" s="180"/>
      <c r="F8409" s="180"/>
      <c r="G8409" s="180"/>
      <c r="H8409" s="180"/>
    </row>
    <row r="8410" spans="1:8" x14ac:dyDescent="0.2">
      <c r="A8410" s="180" t="s">
        <v>192</v>
      </c>
      <c r="B8410" s="180" t="s">
        <v>336</v>
      </c>
      <c r="C8410" s="180">
        <v>330000</v>
      </c>
      <c r="D8410" s="180"/>
      <c r="E8410" s="180"/>
      <c r="F8410" s="180"/>
      <c r="G8410" s="180"/>
      <c r="H8410" s="180"/>
    </row>
    <row r="8411" spans="1:8" x14ac:dyDescent="0.2">
      <c r="A8411" s="180" t="s">
        <v>192</v>
      </c>
      <c r="B8411" s="180" t="s">
        <v>337</v>
      </c>
      <c r="C8411" s="180">
        <v>20000</v>
      </c>
      <c r="D8411" s="180">
        <v>100</v>
      </c>
      <c r="E8411" s="180"/>
      <c r="F8411" s="180"/>
      <c r="G8411" s="180"/>
      <c r="H8411" s="180"/>
    </row>
    <row r="8412" spans="1:8" x14ac:dyDescent="0.2">
      <c r="A8412" s="180" t="s">
        <v>192</v>
      </c>
      <c r="B8412" s="180" t="s">
        <v>338</v>
      </c>
      <c r="C8412" s="180"/>
      <c r="D8412" s="180"/>
      <c r="E8412" s="180"/>
      <c r="F8412" s="180"/>
      <c r="G8412" s="180"/>
      <c r="H8412" s="180"/>
    </row>
    <row r="8413" spans="1:8" x14ac:dyDescent="0.2">
      <c r="A8413" s="180" t="s">
        <v>192</v>
      </c>
      <c r="B8413" s="180" t="s">
        <v>339</v>
      </c>
      <c r="C8413" s="180">
        <v>1500</v>
      </c>
      <c r="D8413" s="180">
        <v>325000</v>
      </c>
      <c r="E8413" s="180"/>
      <c r="F8413" s="180"/>
      <c r="G8413" s="180"/>
      <c r="H8413" s="180"/>
    </row>
    <row r="8414" spans="1:8" x14ac:dyDescent="0.2">
      <c r="A8414" s="180" t="s">
        <v>192</v>
      </c>
      <c r="B8414" s="180" t="s">
        <v>340</v>
      </c>
      <c r="C8414" s="180">
        <v>110000</v>
      </c>
      <c r="D8414" s="180"/>
      <c r="E8414" s="180">
        <v>4500</v>
      </c>
      <c r="F8414" s="180"/>
      <c r="G8414" s="180"/>
      <c r="H8414" s="180"/>
    </row>
    <row r="8415" spans="1:8" x14ac:dyDescent="0.2">
      <c r="A8415" s="180" t="s">
        <v>192</v>
      </c>
      <c r="B8415" s="180" t="s">
        <v>341</v>
      </c>
      <c r="C8415" s="180"/>
      <c r="D8415" s="180"/>
      <c r="E8415" s="180"/>
      <c r="F8415" s="180"/>
      <c r="G8415" s="180"/>
      <c r="H8415" s="180"/>
    </row>
    <row r="8416" spans="1:8" x14ac:dyDescent="0.2">
      <c r="A8416" s="180" t="s">
        <v>192</v>
      </c>
      <c r="B8416" s="180" t="s">
        <v>342</v>
      </c>
      <c r="C8416" s="180">
        <v>5290108</v>
      </c>
      <c r="D8416" s="180"/>
      <c r="E8416" s="180"/>
      <c r="F8416" s="180"/>
      <c r="G8416" s="180"/>
      <c r="H8416" s="180"/>
    </row>
    <row r="8417" spans="1:8" x14ac:dyDescent="0.2">
      <c r="A8417" s="180" t="s">
        <v>192</v>
      </c>
      <c r="B8417" s="180" t="s">
        <v>343</v>
      </c>
      <c r="C8417" s="180">
        <v>21834</v>
      </c>
      <c r="D8417" s="180"/>
      <c r="E8417" s="180"/>
      <c r="F8417" s="180"/>
      <c r="G8417" s="180"/>
      <c r="H8417" s="180"/>
    </row>
    <row r="8418" spans="1:8" x14ac:dyDescent="0.2">
      <c r="A8418" s="180" t="s">
        <v>192</v>
      </c>
      <c r="B8418" s="180" t="s">
        <v>344</v>
      </c>
      <c r="C8418" s="180">
        <v>40000</v>
      </c>
      <c r="D8418" s="180"/>
      <c r="E8418" s="180"/>
      <c r="F8418" s="180"/>
      <c r="G8418" s="180"/>
      <c r="H8418" s="180"/>
    </row>
    <row r="8419" spans="1:8" x14ac:dyDescent="0.2">
      <c r="A8419" s="180" t="s">
        <v>192</v>
      </c>
      <c r="B8419" s="180" t="s">
        <v>475</v>
      </c>
      <c r="C8419" s="180">
        <v>49195</v>
      </c>
      <c r="D8419" s="180"/>
      <c r="E8419" s="180">
        <v>9187</v>
      </c>
      <c r="F8419" s="180">
        <v>0</v>
      </c>
      <c r="G8419" s="180">
        <v>0</v>
      </c>
      <c r="H8419" s="180">
        <v>0</v>
      </c>
    </row>
    <row r="8420" spans="1:8" x14ac:dyDescent="0.2">
      <c r="A8420" s="180" t="s">
        <v>192</v>
      </c>
      <c r="B8420" s="180" t="s">
        <v>332</v>
      </c>
      <c r="C8420" s="180">
        <v>135000</v>
      </c>
      <c r="D8420" s="180"/>
      <c r="E8420" s="180"/>
      <c r="F8420" s="180"/>
      <c r="G8420" s="180"/>
      <c r="H8420" s="180"/>
    </row>
    <row r="8421" spans="1:8" x14ac:dyDescent="0.2">
      <c r="A8421" s="180" t="s">
        <v>192</v>
      </c>
      <c r="B8421" s="180" t="s">
        <v>407</v>
      </c>
      <c r="C8421" s="180">
        <v>140000</v>
      </c>
      <c r="D8421" s="180"/>
      <c r="E8421" s="180"/>
      <c r="F8421" s="180"/>
      <c r="G8421" s="180"/>
      <c r="H8421" s="180"/>
    </row>
    <row r="8422" spans="1:8" x14ac:dyDescent="0.2">
      <c r="A8422" s="180" t="s">
        <v>192</v>
      </c>
      <c r="B8422" s="180" t="s">
        <v>345</v>
      </c>
      <c r="C8422" s="180">
        <v>9372687</v>
      </c>
      <c r="D8422" s="180">
        <v>325100</v>
      </c>
      <c r="E8422" s="180">
        <v>588687</v>
      </c>
      <c r="F8422" s="180">
        <v>0</v>
      </c>
      <c r="G8422" s="180">
        <v>0</v>
      </c>
      <c r="H8422" s="180">
        <v>0</v>
      </c>
    </row>
    <row r="8423" spans="1:8" x14ac:dyDescent="0.2">
      <c r="A8423" s="180" t="s">
        <v>192</v>
      </c>
      <c r="B8423" s="180" t="s">
        <v>346</v>
      </c>
      <c r="C8423" s="180"/>
      <c r="D8423" s="180"/>
      <c r="E8423" s="180"/>
      <c r="F8423" s="180"/>
      <c r="G8423" s="180"/>
      <c r="H8423" s="180"/>
    </row>
    <row r="8424" spans="1:8" x14ac:dyDescent="0.2">
      <c r="A8424" s="180" t="s">
        <v>192</v>
      </c>
      <c r="B8424" s="180" t="s">
        <v>446</v>
      </c>
      <c r="C8424" s="180">
        <v>3500</v>
      </c>
      <c r="D8424" s="180">
        <v>4000</v>
      </c>
      <c r="E8424" s="180"/>
      <c r="F8424" s="180"/>
      <c r="G8424" s="180"/>
      <c r="H8424" s="180"/>
    </row>
    <row r="8425" spans="1:8" x14ac:dyDescent="0.2">
      <c r="A8425" s="180" t="s">
        <v>192</v>
      </c>
      <c r="B8425" s="180" t="s">
        <v>347</v>
      </c>
      <c r="C8425" s="180"/>
      <c r="D8425" s="180"/>
      <c r="E8425" s="180"/>
      <c r="F8425" s="180"/>
      <c r="G8425" s="180"/>
      <c r="H8425" s="180"/>
    </row>
    <row r="8426" spans="1:8" x14ac:dyDescent="0.2">
      <c r="A8426" s="180" t="s">
        <v>192</v>
      </c>
      <c r="B8426" s="180" t="s">
        <v>348</v>
      </c>
      <c r="C8426" s="180">
        <v>9376187</v>
      </c>
      <c r="D8426" s="180">
        <v>329100</v>
      </c>
      <c r="E8426" s="180">
        <v>588687</v>
      </c>
      <c r="F8426" s="180">
        <v>0</v>
      </c>
      <c r="G8426" s="180">
        <v>0</v>
      </c>
      <c r="H8426" s="180">
        <v>0</v>
      </c>
    </row>
    <row r="8427" spans="1:8" x14ac:dyDescent="0.2">
      <c r="A8427" s="180" t="s">
        <v>192</v>
      </c>
      <c r="B8427" s="180" t="s">
        <v>349</v>
      </c>
      <c r="C8427" s="180">
        <v>1172454.0200000014</v>
      </c>
      <c r="D8427" s="180">
        <v>93949.43</v>
      </c>
      <c r="E8427" s="180">
        <v>743625.52</v>
      </c>
      <c r="F8427" s="180">
        <v>0</v>
      </c>
      <c r="G8427" s="180">
        <v>0</v>
      </c>
      <c r="H8427" s="180">
        <v>0</v>
      </c>
    </row>
    <row r="8428" spans="1:8" x14ac:dyDescent="0.2">
      <c r="A8428" s="180" t="s">
        <v>192</v>
      </c>
      <c r="B8428" s="180" t="s">
        <v>350</v>
      </c>
      <c r="C8428" s="180">
        <v>10548641.02</v>
      </c>
      <c r="D8428" s="180">
        <v>423049.43</v>
      </c>
      <c r="E8428" s="180">
        <v>1332312.52</v>
      </c>
      <c r="F8428" s="180">
        <v>0</v>
      </c>
      <c r="G8428" s="180">
        <v>0</v>
      </c>
      <c r="H8428" s="180">
        <v>0</v>
      </c>
    </row>
    <row r="8429" spans="1:8" x14ac:dyDescent="0.2">
      <c r="A8429" s="180" t="s">
        <v>192</v>
      </c>
      <c r="B8429" s="180" t="s">
        <v>376</v>
      </c>
      <c r="C8429" s="180"/>
      <c r="D8429" s="180"/>
      <c r="E8429" s="180"/>
      <c r="F8429" s="180"/>
      <c r="G8429" s="180"/>
      <c r="H8429" s="180"/>
    </row>
    <row r="8430" spans="1:8" x14ac:dyDescent="0.2">
      <c r="A8430" s="180" t="s">
        <v>192</v>
      </c>
      <c r="B8430" s="180" t="s">
        <v>377</v>
      </c>
      <c r="C8430" s="180">
        <v>6625000</v>
      </c>
      <c r="D8430" s="180">
        <v>370000</v>
      </c>
      <c r="E8430" s="180">
        <v>90000</v>
      </c>
      <c r="F8430" s="180"/>
      <c r="G8430" s="180"/>
      <c r="H8430" s="180"/>
    </row>
    <row r="8431" spans="1:8" x14ac:dyDescent="0.2">
      <c r="A8431" s="180" t="s">
        <v>192</v>
      </c>
      <c r="B8431" s="180" t="s">
        <v>352</v>
      </c>
      <c r="C8431" s="180">
        <v>185000</v>
      </c>
      <c r="D8431" s="180"/>
      <c r="E8431" s="180"/>
      <c r="F8431" s="180"/>
      <c r="G8431" s="180"/>
      <c r="H8431" s="180"/>
    </row>
    <row r="8432" spans="1:8" x14ac:dyDescent="0.2">
      <c r="A8432" s="180" t="s">
        <v>192</v>
      </c>
      <c r="B8432" s="180" t="s">
        <v>353</v>
      </c>
      <c r="C8432" s="180">
        <v>170000</v>
      </c>
      <c r="D8432" s="180"/>
      <c r="E8432" s="180"/>
      <c r="F8432" s="180"/>
      <c r="G8432" s="180"/>
      <c r="H8432" s="180"/>
    </row>
    <row r="8433" spans="1:8" x14ac:dyDescent="0.2">
      <c r="A8433" s="180" t="s">
        <v>192</v>
      </c>
      <c r="B8433" s="180" t="s">
        <v>354</v>
      </c>
      <c r="C8433" s="180">
        <v>345000</v>
      </c>
      <c r="D8433" s="180"/>
      <c r="E8433" s="180"/>
      <c r="F8433" s="180"/>
      <c r="G8433" s="180"/>
      <c r="H8433" s="180"/>
    </row>
    <row r="8434" spans="1:8" x14ac:dyDescent="0.2">
      <c r="A8434" s="180" t="s">
        <v>192</v>
      </c>
      <c r="B8434" s="180" t="s">
        <v>408</v>
      </c>
      <c r="C8434" s="180">
        <v>598000</v>
      </c>
      <c r="D8434" s="180"/>
      <c r="E8434" s="180"/>
      <c r="F8434" s="180"/>
      <c r="G8434" s="180"/>
      <c r="H8434" s="180"/>
    </row>
    <row r="8435" spans="1:8" x14ac:dyDescent="0.2">
      <c r="A8435" s="180" t="s">
        <v>192</v>
      </c>
      <c r="B8435" s="180" t="s">
        <v>423</v>
      </c>
      <c r="C8435" s="180">
        <v>262000</v>
      </c>
      <c r="D8435" s="180"/>
      <c r="E8435" s="180"/>
      <c r="F8435" s="180"/>
      <c r="G8435" s="180"/>
      <c r="H8435" s="180"/>
    </row>
    <row r="8436" spans="1:8" x14ac:dyDescent="0.2">
      <c r="A8436" s="180" t="s">
        <v>192</v>
      </c>
      <c r="B8436" s="180" t="s">
        <v>355</v>
      </c>
      <c r="C8436" s="180">
        <v>770000</v>
      </c>
      <c r="D8436" s="180"/>
      <c r="E8436" s="180">
        <v>215000</v>
      </c>
      <c r="F8436" s="180"/>
      <c r="G8436" s="180"/>
      <c r="H8436" s="180"/>
    </row>
    <row r="8437" spans="1:8" x14ac:dyDescent="0.2">
      <c r="A8437" s="180" t="s">
        <v>192</v>
      </c>
      <c r="B8437" s="180" t="s">
        <v>356</v>
      </c>
      <c r="C8437" s="180">
        <v>480000</v>
      </c>
      <c r="D8437" s="180"/>
      <c r="E8437" s="180">
        <v>25000</v>
      </c>
      <c r="F8437" s="180"/>
      <c r="G8437" s="180"/>
      <c r="H8437" s="180"/>
    </row>
    <row r="8438" spans="1:8" x14ac:dyDescent="0.2">
      <c r="A8438" s="180" t="s">
        <v>192</v>
      </c>
      <c r="B8438" s="180" t="s">
        <v>409</v>
      </c>
      <c r="C8438" s="180"/>
      <c r="D8438" s="180"/>
      <c r="E8438" s="180"/>
      <c r="F8438" s="180"/>
      <c r="G8438" s="180"/>
      <c r="H8438" s="180"/>
    </row>
    <row r="8439" spans="1:8" x14ac:dyDescent="0.2">
      <c r="A8439" s="180" t="s">
        <v>192</v>
      </c>
      <c r="B8439" s="180" t="s">
        <v>378</v>
      </c>
      <c r="C8439" s="180"/>
      <c r="D8439" s="180"/>
      <c r="E8439" s="180"/>
      <c r="F8439" s="180"/>
      <c r="G8439" s="180"/>
      <c r="H8439" s="180"/>
    </row>
    <row r="8440" spans="1:8" x14ac:dyDescent="0.2">
      <c r="A8440" s="180" t="s">
        <v>192</v>
      </c>
      <c r="B8440" s="180" t="s">
        <v>360</v>
      </c>
      <c r="C8440" s="180"/>
      <c r="D8440" s="180"/>
      <c r="E8440" s="180"/>
      <c r="F8440" s="180"/>
      <c r="G8440" s="180"/>
      <c r="H8440" s="180"/>
    </row>
    <row r="8441" spans="1:8" x14ac:dyDescent="0.2">
      <c r="A8441" s="180" t="s">
        <v>192</v>
      </c>
      <c r="B8441" s="180" t="s">
        <v>379</v>
      </c>
      <c r="C8441" s="180"/>
      <c r="D8441" s="180"/>
      <c r="E8441" s="180"/>
      <c r="F8441" s="180"/>
      <c r="G8441" s="180"/>
      <c r="H8441" s="180"/>
    </row>
    <row r="8442" spans="1:8" x14ac:dyDescent="0.2">
      <c r="A8442" s="180" t="s">
        <v>192</v>
      </c>
      <c r="B8442" s="180" t="s">
        <v>362</v>
      </c>
      <c r="C8442" s="180">
        <v>381685</v>
      </c>
      <c r="D8442" s="180"/>
      <c r="E8442" s="180"/>
      <c r="F8442" s="180"/>
      <c r="G8442" s="180"/>
      <c r="H8442" s="180"/>
    </row>
    <row r="8443" spans="1:8" x14ac:dyDescent="0.2">
      <c r="A8443" s="180" t="s">
        <v>192</v>
      </c>
      <c r="B8443" s="180" t="s">
        <v>365</v>
      </c>
      <c r="C8443" s="180">
        <v>9816685</v>
      </c>
      <c r="D8443" s="180">
        <v>370000</v>
      </c>
      <c r="E8443" s="180">
        <v>330000</v>
      </c>
      <c r="F8443" s="180">
        <v>0</v>
      </c>
      <c r="G8443" s="180">
        <v>0</v>
      </c>
      <c r="H8443" s="180">
        <v>0</v>
      </c>
    </row>
    <row r="8444" spans="1:8" x14ac:dyDescent="0.2">
      <c r="A8444" s="180" t="s">
        <v>192</v>
      </c>
      <c r="B8444" s="180" t="s">
        <v>447</v>
      </c>
      <c r="C8444" s="180">
        <v>40000</v>
      </c>
      <c r="D8444" s="180"/>
      <c r="E8444" s="180"/>
      <c r="F8444" s="180"/>
      <c r="G8444" s="180"/>
      <c r="H8444" s="180"/>
    </row>
    <row r="8445" spans="1:8" x14ac:dyDescent="0.2">
      <c r="A8445" s="180" t="s">
        <v>192</v>
      </c>
      <c r="B8445" s="180" t="s">
        <v>366</v>
      </c>
      <c r="C8445" s="180">
        <v>9856685</v>
      </c>
      <c r="D8445" s="180">
        <v>370000</v>
      </c>
      <c r="E8445" s="180">
        <v>330000</v>
      </c>
      <c r="F8445" s="180">
        <v>0</v>
      </c>
      <c r="G8445" s="180">
        <v>0</v>
      </c>
      <c r="H8445" s="180">
        <v>0</v>
      </c>
    </row>
    <row r="8446" spans="1:8" x14ac:dyDescent="0.2">
      <c r="A8446" s="180" t="s">
        <v>192</v>
      </c>
      <c r="B8446" s="180" t="s">
        <v>367</v>
      </c>
      <c r="C8446" s="180">
        <v>691956.02000000142</v>
      </c>
      <c r="D8446" s="180">
        <v>53049.429999999993</v>
      </c>
      <c r="E8446" s="180">
        <v>1002312.52</v>
      </c>
      <c r="F8446" s="180">
        <v>0</v>
      </c>
      <c r="G8446" s="180">
        <v>0</v>
      </c>
      <c r="H8446" s="180">
        <v>0</v>
      </c>
    </row>
    <row r="8447" spans="1:8" x14ac:dyDescent="0.2">
      <c r="A8447" s="180" t="s">
        <v>192</v>
      </c>
      <c r="B8447" s="180" t="s">
        <v>368</v>
      </c>
      <c r="C8447" s="180">
        <v>10548641.02</v>
      </c>
      <c r="D8447" s="180">
        <v>423049.43</v>
      </c>
      <c r="E8447" s="180">
        <v>1332312.52</v>
      </c>
      <c r="F8447" s="180">
        <v>0</v>
      </c>
      <c r="G8447" s="180">
        <v>0</v>
      </c>
      <c r="H8447" s="180">
        <v>0</v>
      </c>
    </row>
    <row r="8448" spans="1:8" x14ac:dyDescent="0.2">
      <c r="A8448" s="180" t="s">
        <v>193</v>
      </c>
      <c r="B8448" s="180" t="s">
        <v>333</v>
      </c>
      <c r="C8448" s="180">
        <v>2859718</v>
      </c>
      <c r="D8448" s="180"/>
      <c r="E8448" s="180">
        <v>206525</v>
      </c>
      <c r="F8448" s="180">
        <v>0</v>
      </c>
      <c r="G8448" s="180">
        <v>0</v>
      </c>
      <c r="H8448" s="180">
        <v>0</v>
      </c>
    </row>
    <row r="8449" spans="1:8" x14ac:dyDescent="0.2">
      <c r="A8449" s="180" t="s">
        <v>193</v>
      </c>
      <c r="B8449" s="180" t="s">
        <v>334</v>
      </c>
      <c r="C8449" s="180">
        <v>186586</v>
      </c>
      <c r="D8449" s="180"/>
      <c r="E8449" s="180">
        <v>13475</v>
      </c>
      <c r="F8449" s="180">
        <v>0</v>
      </c>
      <c r="G8449" s="180">
        <v>0</v>
      </c>
      <c r="H8449" s="180">
        <v>0</v>
      </c>
    </row>
    <row r="8450" spans="1:8" x14ac:dyDescent="0.2">
      <c r="A8450" s="180" t="s">
        <v>193</v>
      </c>
      <c r="B8450" s="180" t="s">
        <v>335</v>
      </c>
      <c r="C8450" s="180">
        <v>237570</v>
      </c>
      <c r="D8450" s="180"/>
      <c r="E8450" s="180"/>
      <c r="F8450" s="180"/>
      <c r="G8450" s="180"/>
      <c r="H8450" s="180"/>
    </row>
    <row r="8451" spans="1:8" x14ac:dyDescent="0.2">
      <c r="A8451" s="180" t="s">
        <v>193</v>
      </c>
      <c r="B8451" s="180" t="s">
        <v>336</v>
      </c>
      <c r="C8451" s="180">
        <v>290000</v>
      </c>
      <c r="D8451" s="180"/>
      <c r="E8451" s="180"/>
      <c r="F8451" s="180"/>
      <c r="G8451" s="180"/>
      <c r="H8451" s="180"/>
    </row>
    <row r="8452" spans="1:8" x14ac:dyDescent="0.2">
      <c r="A8452" s="180" t="s">
        <v>193</v>
      </c>
      <c r="B8452" s="180" t="s">
        <v>337</v>
      </c>
      <c r="C8452" s="180">
        <v>850</v>
      </c>
      <c r="D8452" s="180">
        <v>1000</v>
      </c>
      <c r="E8452" s="180"/>
      <c r="F8452" s="180"/>
      <c r="G8452" s="180"/>
      <c r="H8452" s="180"/>
    </row>
    <row r="8453" spans="1:8" x14ac:dyDescent="0.2">
      <c r="A8453" s="180" t="s">
        <v>193</v>
      </c>
      <c r="B8453" s="180" t="s">
        <v>338</v>
      </c>
      <c r="C8453" s="180"/>
      <c r="D8453" s="180"/>
      <c r="E8453" s="180"/>
      <c r="F8453" s="180"/>
      <c r="G8453" s="180"/>
      <c r="H8453" s="180"/>
    </row>
    <row r="8454" spans="1:8" x14ac:dyDescent="0.2">
      <c r="A8454" s="180" t="s">
        <v>193</v>
      </c>
      <c r="B8454" s="180" t="s">
        <v>339</v>
      </c>
      <c r="C8454" s="180"/>
      <c r="D8454" s="180">
        <v>225000</v>
      </c>
      <c r="E8454" s="180"/>
      <c r="F8454" s="180"/>
      <c r="G8454" s="180"/>
      <c r="H8454" s="180"/>
    </row>
    <row r="8455" spans="1:8" x14ac:dyDescent="0.2">
      <c r="A8455" s="180" t="s">
        <v>193</v>
      </c>
      <c r="B8455" s="180" t="s">
        <v>340</v>
      </c>
      <c r="C8455" s="180">
        <v>60000</v>
      </c>
      <c r="D8455" s="180">
        <v>85000</v>
      </c>
      <c r="E8455" s="180"/>
      <c r="F8455" s="180"/>
      <c r="G8455" s="180">
        <v>10000</v>
      </c>
      <c r="H8455" s="180"/>
    </row>
    <row r="8456" spans="1:8" x14ac:dyDescent="0.2">
      <c r="A8456" s="180" t="s">
        <v>193</v>
      </c>
      <c r="B8456" s="180" t="s">
        <v>341</v>
      </c>
      <c r="C8456" s="180"/>
      <c r="D8456" s="180"/>
      <c r="E8456" s="180"/>
      <c r="F8456" s="180"/>
      <c r="G8456" s="180"/>
      <c r="H8456" s="180"/>
    </row>
    <row r="8457" spans="1:8" x14ac:dyDescent="0.2">
      <c r="A8457" s="180" t="s">
        <v>193</v>
      </c>
      <c r="B8457" s="180" t="s">
        <v>342</v>
      </c>
      <c r="C8457" s="180">
        <v>2591938</v>
      </c>
      <c r="D8457" s="180"/>
      <c r="E8457" s="180"/>
      <c r="F8457" s="180"/>
      <c r="G8457" s="180"/>
      <c r="H8457" s="180"/>
    </row>
    <row r="8458" spans="1:8" x14ac:dyDescent="0.2">
      <c r="A8458" s="180" t="s">
        <v>193</v>
      </c>
      <c r="B8458" s="180" t="s">
        <v>343</v>
      </c>
      <c r="C8458" s="180">
        <v>7830</v>
      </c>
      <c r="D8458" s="180"/>
      <c r="E8458" s="180"/>
      <c r="F8458" s="180"/>
      <c r="G8458" s="180"/>
      <c r="H8458" s="180"/>
    </row>
    <row r="8459" spans="1:8" x14ac:dyDescent="0.2">
      <c r="A8459" s="180" t="s">
        <v>193</v>
      </c>
      <c r="B8459" s="180" t="s">
        <v>344</v>
      </c>
      <c r="C8459" s="180">
        <v>17500</v>
      </c>
      <c r="D8459" s="180"/>
      <c r="E8459" s="180"/>
      <c r="F8459" s="180"/>
      <c r="G8459" s="180"/>
      <c r="H8459" s="180"/>
    </row>
    <row r="8460" spans="1:8" x14ac:dyDescent="0.2">
      <c r="A8460" s="180" t="s">
        <v>193</v>
      </c>
      <c r="B8460" s="180" t="s">
        <v>475</v>
      </c>
      <c r="C8460" s="180">
        <v>20166</v>
      </c>
      <c r="D8460" s="180"/>
      <c r="E8460" s="180">
        <v>1456</v>
      </c>
      <c r="F8460" s="180">
        <v>0</v>
      </c>
      <c r="G8460" s="180">
        <v>0</v>
      </c>
      <c r="H8460" s="180">
        <v>0</v>
      </c>
    </row>
    <row r="8461" spans="1:8" x14ac:dyDescent="0.2">
      <c r="A8461" s="180" t="s">
        <v>193</v>
      </c>
      <c r="B8461" s="180" t="s">
        <v>332</v>
      </c>
      <c r="C8461" s="180">
        <v>48000</v>
      </c>
      <c r="D8461" s="180"/>
      <c r="E8461" s="180"/>
      <c r="F8461" s="180"/>
      <c r="G8461" s="180"/>
      <c r="H8461" s="180"/>
    </row>
    <row r="8462" spans="1:8" x14ac:dyDescent="0.2">
      <c r="A8462" s="180" t="s">
        <v>193</v>
      </c>
      <c r="B8462" s="180" t="s">
        <v>407</v>
      </c>
      <c r="C8462" s="180">
        <v>104000</v>
      </c>
      <c r="D8462" s="180"/>
      <c r="E8462" s="180"/>
      <c r="F8462" s="180"/>
      <c r="G8462" s="180"/>
      <c r="H8462" s="180"/>
    </row>
    <row r="8463" spans="1:8" x14ac:dyDescent="0.2">
      <c r="A8463" s="180" t="s">
        <v>193</v>
      </c>
      <c r="B8463" s="180" t="s">
        <v>345</v>
      </c>
      <c r="C8463" s="180">
        <v>6424158</v>
      </c>
      <c r="D8463" s="180">
        <v>311000</v>
      </c>
      <c r="E8463" s="180">
        <v>221456</v>
      </c>
      <c r="F8463" s="180">
        <v>0</v>
      </c>
      <c r="G8463" s="180">
        <v>10000</v>
      </c>
      <c r="H8463" s="180">
        <v>0</v>
      </c>
    </row>
    <row r="8464" spans="1:8" x14ac:dyDescent="0.2">
      <c r="A8464" s="180" t="s">
        <v>193</v>
      </c>
      <c r="B8464" s="180" t="s">
        <v>346</v>
      </c>
      <c r="C8464" s="180"/>
      <c r="D8464" s="180"/>
      <c r="E8464" s="180"/>
      <c r="F8464" s="180"/>
      <c r="G8464" s="180"/>
      <c r="H8464" s="180"/>
    </row>
    <row r="8465" spans="1:8" x14ac:dyDescent="0.2">
      <c r="A8465" s="180" t="s">
        <v>193</v>
      </c>
      <c r="B8465" s="180" t="s">
        <v>446</v>
      </c>
      <c r="C8465" s="180">
        <v>5000</v>
      </c>
      <c r="D8465" s="180"/>
      <c r="E8465" s="180"/>
      <c r="F8465" s="180"/>
      <c r="G8465" s="180"/>
      <c r="H8465" s="180"/>
    </row>
    <row r="8466" spans="1:8" x14ac:dyDescent="0.2">
      <c r="A8466" s="180" t="s">
        <v>193</v>
      </c>
      <c r="B8466" s="180" t="s">
        <v>347</v>
      </c>
      <c r="C8466" s="180"/>
      <c r="D8466" s="180"/>
      <c r="E8466" s="180"/>
      <c r="F8466" s="180"/>
      <c r="G8466" s="180"/>
      <c r="H8466" s="180"/>
    </row>
    <row r="8467" spans="1:8" x14ac:dyDescent="0.2">
      <c r="A8467" s="180" t="s">
        <v>193</v>
      </c>
      <c r="B8467" s="180" t="s">
        <v>348</v>
      </c>
      <c r="C8467" s="180">
        <v>6429158</v>
      </c>
      <c r="D8467" s="180">
        <v>311000</v>
      </c>
      <c r="E8467" s="180">
        <v>221456</v>
      </c>
      <c r="F8467" s="180">
        <v>0</v>
      </c>
      <c r="G8467" s="180">
        <v>10000</v>
      </c>
      <c r="H8467" s="180">
        <v>0</v>
      </c>
    </row>
    <row r="8468" spans="1:8" x14ac:dyDescent="0.2">
      <c r="A8468" s="180" t="s">
        <v>193</v>
      </c>
      <c r="B8468" s="180" t="s">
        <v>349</v>
      </c>
      <c r="C8468" s="180">
        <v>610934.83999999892</v>
      </c>
      <c r="D8468" s="180">
        <v>151034.03000000003</v>
      </c>
      <c r="E8468" s="180">
        <v>142364.96999999997</v>
      </c>
      <c r="F8468" s="180">
        <v>0</v>
      </c>
      <c r="G8468" s="180">
        <v>4616</v>
      </c>
      <c r="H8468" s="180">
        <v>0</v>
      </c>
    </row>
    <row r="8469" spans="1:8" x14ac:dyDescent="0.2">
      <c r="A8469" s="180" t="s">
        <v>193</v>
      </c>
      <c r="B8469" s="180" t="s">
        <v>350</v>
      </c>
      <c r="C8469" s="180">
        <v>7040092.8399999989</v>
      </c>
      <c r="D8469" s="180">
        <v>462034.03</v>
      </c>
      <c r="E8469" s="180">
        <v>363820.97</v>
      </c>
      <c r="F8469" s="180">
        <v>0</v>
      </c>
      <c r="G8469" s="180">
        <v>14616</v>
      </c>
      <c r="H8469" s="180">
        <v>0</v>
      </c>
    </row>
    <row r="8470" spans="1:8" x14ac:dyDescent="0.2">
      <c r="A8470" s="180" t="s">
        <v>193</v>
      </c>
      <c r="B8470" s="180" t="s">
        <v>376</v>
      </c>
      <c r="C8470" s="180"/>
      <c r="D8470" s="180"/>
      <c r="E8470" s="180"/>
      <c r="F8470" s="180"/>
      <c r="G8470" s="180"/>
      <c r="H8470" s="180"/>
    </row>
    <row r="8471" spans="1:8" x14ac:dyDescent="0.2">
      <c r="A8471" s="180" t="s">
        <v>193</v>
      </c>
      <c r="B8471" s="180" t="s">
        <v>377</v>
      </c>
      <c r="C8471" s="180">
        <v>4555000</v>
      </c>
      <c r="D8471" s="180">
        <v>350000</v>
      </c>
      <c r="E8471" s="180">
        <v>80000</v>
      </c>
      <c r="F8471" s="180"/>
      <c r="G8471" s="180">
        <v>10000</v>
      </c>
      <c r="H8471" s="180"/>
    </row>
    <row r="8472" spans="1:8" x14ac:dyDescent="0.2">
      <c r="A8472" s="180" t="s">
        <v>193</v>
      </c>
      <c r="B8472" s="180" t="s">
        <v>352</v>
      </c>
      <c r="C8472" s="180">
        <v>191500</v>
      </c>
      <c r="D8472" s="180"/>
      <c r="E8472" s="180"/>
      <c r="F8472" s="180"/>
      <c r="G8472" s="180"/>
      <c r="H8472" s="180"/>
    </row>
    <row r="8473" spans="1:8" x14ac:dyDescent="0.2">
      <c r="A8473" s="180" t="s">
        <v>193</v>
      </c>
      <c r="B8473" s="180" t="s">
        <v>353</v>
      </c>
      <c r="C8473" s="180">
        <v>90000</v>
      </c>
      <c r="D8473" s="180"/>
      <c r="E8473" s="180"/>
      <c r="F8473" s="180"/>
      <c r="G8473" s="180"/>
      <c r="H8473" s="180"/>
    </row>
    <row r="8474" spans="1:8" x14ac:dyDescent="0.2">
      <c r="A8474" s="180" t="s">
        <v>193</v>
      </c>
      <c r="B8474" s="180" t="s">
        <v>354</v>
      </c>
      <c r="C8474" s="180">
        <v>213000</v>
      </c>
      <c r="D8474" s="180"/>
      <c r="E8474" s="180"/>
      <c r="F8474" s="180"/>
      <c r="G8474" s="180"/>
      <c r="H8474" s="180"/>
    </row>
    <row r="8475" spans="1:8" x14ac:dyDescent="0.2">
      <c r="A8475" s="180" t="s">
        <v>193</v>
      </c>
      <c r="B8475" s="180" t="s">
        <v>408</v>
      </c>
      <c r="C8475" s="180">
        <v>355000</v>
      </c>
      <c r="D8475" s="180"/>
      <c r="E8475" s="180"/>
      <c r="F8475" s="180"/>
      <c r="G8475" s="180"/>
      <c r="H8475" s="180"/>
    </row>
    <row r="8476" spans="1:8" x14ac:dyDescent="0.2">
      <c r="A8476" s="180" t="s">
        <v>193</v>
      </c>
      <c r="B8476" s="180" t="s">
        <v>423</v>
      </c>
      <c r="C8476" s="180">
        <v>100000</v>
      </c>
      <c r="D8476" s="180"/>
      <c r="E8476" s="180"/>
      <c r="F8476" s="180"/>
      <c r="G8476" s="180"/>
      <c r="H8476" s="180"/>
    </row>
    <row r="8477" spans="1:8" x14ac:dyDescent="0.2">
      <c r="A8477" s="180" t="s">
        <v>193</v>
      </c>
      <c r="B8477" s="180" t="s">
        <v>355</v>
      </c>
      <c r="C8477" s="180">
        <v>455000</v>
      </c>
      <c r="D8477" s="180"/>
      <c r="E8477" s="180">
        <v>79000</v>
      </c>
      <c r="F8477" s="180"/>
      <c r="G8477" s="180"/>
      <c r="H8477" s="180"/>
    </row>
    <row r="8478" spans="1:8" x14ac:dyDescent="0.2">
      <c r="A8478" s="180" t="s">
        <v>193</v>
      </c>
      <c r="B8478" s="180" t="s">
        <v>356</v>
      </c>
      <c r="C8478" s="180">
        <v>225000</v>
      </c>
      <c r="D8478" s="180"/>
      <c r="E8478" s="180">
        <v>13000</v>
      </c>
      <c r="F8478" s="180"/>
      <c r="G8478" s="180"/>
      <c r="H8478" s="180"/>
    </row>
    <row r="8479" spans="1:8" x14ac:dyDescent="0.2">
      <c r="A8479" s="180" t="s">
        <v>193</v>
      </c>
      <c r="B8479" s="180" t="s">
        <v>409</v>
      </c>
      <c r="C8479" s="180"/>
      <c r="D8479" s="180"/>
      <c r="E8479" s="180"/>
      <c r="F8479" s="180"/>
      <c r="G8479" s="180"/>
      <c r="H8479" s="180"/>
    </row>
    <row r="8480" spans="1:8" x14ac:dyDescent="0.2">
      <c r="A8480" s="180" t="s">
        <v>193</v>
      </c>
      <c r="B8480" s="180" t="s">
        <v>378</v>
      </c>
      <c r="C8480" s="180"/>
      <c r="D8480" s="180"/>
      <c r="E8480" s="180"/>
      <c r="F8480" s="180"/>
      <c r="G8480" s="180"/>
      <c r="H8480" s="180"/>
    </row>
    <row r="8481" spans="1:8" x14ac:dyDescent="0.2">
      <c r="A8481" s="180" t="s">
        <v>193</v>
      </c>
      <c r="B8481" s="180" t="s">
        <v>360</v>
      </c>
      <c r="C8481" s="180"/>
      <c r="D8481" s="180"/>
      <c r="E8481" s="180"/>
      <c r="F8481" s="180"/>
      <c r="G8481" s="180"/>
      <c r="H8481" s="180"/>
    </row>
    <row r="8482" spans="1:8" x14ac:dyDescent="0.2">
      <c r="A8482" s="180" t="s">
        <v>193</v>
      </c>
      <c r="B8482" s="180" t="s">
        <v>379</v>
      </c>
      <c r="C8482" s="180"/>
      <c r="D8482" s="180"/>
      <c r="E8482" s="180"/>
      <c r="F8482" s="180"/>
      <c r="G8482" s="180"/>
      <c r="H8482" s="180"/>
    </row>
    <row r="8483" spans="1:8" x14ac:dyDescent="0.2">
      <c r="A8483" s="180" t="s">
        <v>193</v>
      </c>
      <c r="B8483" s="180" t="s">
        <v>362</v>
      </c>
      <c r="C8483" s="180">
        <v>247207</v>
      </c>
      <c r="D8483" s="180"/>
      <c r="E8483" s="180"/>
      <c r="F8483" s="180"/>
      <c r="G8483" s="180"/>
      <c r="H8483" s="180"/>
    </row>
    <row r="8484" spans="1:8" x14ac:dyDescent="0.2">
      <c r="A8484" s="180" t="s">
        <v>193</v>
      </c>
      <c r="B8484" s="180" t="s">
        <v>365</v>
      </c>
      <c r="C8484" s="180">
        <v>6431707</v>
      </c>
      <c r="D8484" s="180">
        <v>350000</v>
      </c>
      <c r="E8484" s="180">
        <v>172000</v>
      </c>
      <c r="F8484" s="180">
        <v>0</v>
      </c>
      <c r="G8484" s="180">
        <v>10000</v>
      </c>
      <c r="H8484" s="180">
        <v>0</v>
      </c>
    </row>
    <row r="8485" spans="1:8" x14ac:dyDescent="0.2">
      <c r="A8485" s="180" t="s">
        <v>193</v>
      </c>
      <c r="B8485" s="180" t="s">
        <v>447</v>
      </c>
      <c r="C8485" s="180"/>
      <c r="D8485" s="180"/>
      <c r="E8485" s="180"/>
      <c r="F8485" s="180"/>
      <c r="G8485" s="180"/>
      <c r="H8485" s="180"/>
    </row>
    <row r="8486" spans="1:8" x14ac:dyDescent="0.2">
      <c r="A8486" s="180" t="s">
        <v>193</v>
      </c>
      <c r="B8486" s="180" t="s">
        <v>366</v>
      </c>
      <c r="C8486" s="180">
        <v>6431707</v>
      </c>
      <c r="D8486" s="180">
        <v>350000</v>
      </c>
      <c r="E8486" s="180">
        <v>172000</v>
      </c>
      <c r="F8486" s="180">
        <v>0</v>
      </c>
      <c r="G8486" s="180">
        <v>10000</v>
      </c>
      <c r="H8486" s="180">
        <v>0</v>
      </c>
    </row>
    <row r="8487" spans="1:8" x14ac:dyDescent="0.2">
      <c r="A8487" s="180" t="s">
        <v>193</v>
      </c>
      <c r="B8487" s="180" t="s">
        <v>367</v>
      </c>
      <c r="C8487" s="180">
        <v>608385.83999999892</v>
      </c>
      <c r="D8487" s="180">
        <v>112034.03000000004</v>
      </c>
      <c r="E8487" s="180">
        <v>191820.96999999997</v>
      </c>
      <c r="F8487" s="180">
        <v>0</v>
      </c>
      <c r="G8487" s="180">
        <v>4616</v>
      </c>
      <c r="H8487" s="180">
        <v>0</v>
      </c>
    </row>
    <row r="8488" spans="1:8" x14ac:dyDescent="0.2">
      <c r="A8488" s="180" t="s">
        <v>193</v>
      </c>
      <c r="B8488" s="180" t="s">
        <v>368</v>
      </c>
      <c r="C8488" s="180">
        <v>7040092.8399999989</v>
      </c>
      <c r="D8488" s="180">
        <v>462034.03</v>
      </c>
      <c r="E8488" s="180">
        <v>363820.97</v>
      </c>
      <c r="F8488" s="180">
        <v>0</v>
      </c>
      <c r="G8488" s="180">
        <v>14616</v>
      </c>
      <c r="H8488" s="180">
        <v>0</v>
      </c>
    </row>
    <row r="8489" spans="1:8" x14ac:dyDescent="0.2">
      <c r="A8489" s="180" t="s">
        <v>194</v>
      </c>
      <c r="B8489" s="180" t="s">
        <v>333</v>
      </c>
      <c r="C8489" s="180">
        <v>3869366</v>
      </c>
      <c r="D8489" s="180"/>
      <c r="E8489" s="180">
        <v>196355</v>
      </c>
      <c r="F8489" s="180">
        <v>0</v>
      </c>
      <c r="G8489" s="180">
        <v>0</v>
      </c>
      <c r="H8489" s="180">
        <v>0</v>
      </c>
    </row>
    <row r="8490" spans="1:8" x14ac:dyDescent="0.2">
      <c r="A8490" s="180" t="s">
        <v>194</v>
      </c>
      <c r="B8490" s="180" t="s">
        <v>334</v>
      </c>
      <c r="C8490" s="180">
        <v>71665</v>
      </c>
      <c r="D8490" s="180"/>
      <c r="E8490" s="180">
        <v>3645</v>
      </c>
      <c r="F8490" s="180">
        <v>0</v>
      </c>
      <c r="G8490" s="180">
        <v>0</v>
      </c>
      <c r="H8490" s="180">
        <v>0</v>
      </c>
    </row>
    <row r="8491" spans="1:8" x14ac:dyDescent="0.2">
      <c r="A8491" s="180" t="s">
        <v>194</v>
      </c>
      <c r="B8491" s="180" t="s">
        <v>335</v>
      </c>
      <c r="C8491" s="180">
        <v>119062</v>
      </c>
      <c r="D8491" s="180"/>
      <c r="E8491" s="180"/>
      <c r="F8491" s="180"/>
      <c r="G8491" s="180"/>
      <c r="H8491" s="180"/>
    </row>
    <row r="8492" spans="1:8" x14ac:dyDescent="0.2">
      <c r="A8492" s="180" t="s">
        <v>194</v>
      </c>
      <c r="B8492" s="180" t="s">
        <v>336</v>
      </c>
      <c r="C8492" s="180">
        <v>760000</v>
      </c>
      <c r="D8492" s="180"/>
      <c r="E8492" s="180"/>
      <c r="F8492" s="180"/>
      <c r="G8492" s="180"/>
      <c r="H8492" s="180"/>
    </row>
    <row r="8493" spans="1:8" x14ac:dyDescent="0.2">
      <c r="A8493" s="180" t="s">
        <v>194</v>
      </c>
      <c r="B8493" s="180" t="s">
        <v>337</v>
      </c>
      <c r="C8493" s="180">
        <v>60000</v>
      </c>
      <c r="D8493" s="180">
        <v>5000</v>
      </c>
      <c r="E8493" s="180">
        <v>13000</v>
      </c>
      <c r="F8493" s="180"/>
      <c r="G8493" s="180"/>
      <c r="H8493" s="180"/>
    </row>
    <row r="8494" spans="1:8" x14ac:dyDescent="0.2">
      <c r="A8494" s="180" t="s">
        <v>194</v>
      </c>
      <c r="B8494" s="180" t="s">
        <v>338</v>
      </c>
      <c r="C8494" s="180"/>
      <c r="D8494" s="180"/>
      <c r="E8494" s="180"/>
      <c r="F8494" s="180"/>
      <c r="G8494" s="180"/>
      <c r="H8494" s="180"/>
    </row>
    <row r="8495" spans="1:8" x14ac:dyDescent="0.2">
      <c r="A8495" s="180" t="s">
        <v>194</v>
      </c>
      <c r="B8495" s="180" t="s">
        <v>339</v>
      </c>
      <c r="C8495" s="180"/>
      <c r="D8495" s="180">
        <v>300000</v>
      </c>
      <c r="E8495" s="180"/>
      <c r="F8495" s="180"/>
      <c r="G8495" s="180"/>
      <c r="H8495" s="180"/>
    </row>
    <row r="8496" spans="1:8" x14ac:dyDescent="0.2">
      <c r="A8496" s="180" t="s">
        <v>194</v>
      </c>
      <c r="B8496" s="180" t="s">
        <v>340</v>
      </c>
      <c r="C8496" s="180">
        <v>190000</v>
      </c>
      <c r="D8496" s="180">
        <v>50000</v>
      </c>
      <c r="E8496" s="180">
        <v>4000</v>
      </c>
      <c r="F8496" s="180"/>
      <c r="G8496" s="180"/>
      <c r="H8496" s="180"/>
    </row>
    <row r="8497" spans="1:8" x14ac:dyDescent="0.2">
      <c r="A8497" s="180" t="s">
        <v>194</v>
      </c>
      <c r="B8497" s="180" t="s">
        <v>341</v>
      </c>
      <c r="C8497" s="180">
        <v>15000</v>
      </c>
      <c r="D8497" s="180"/>
      <c r="E8497" s="180"/>
      <c r="F8497" s="180"/>
      <c r="G8497" s="180"/>
      <c r="H8497" s="180"/>
    </row>
    <row r="8498" spans="1:8" x14ac:dyDescent="0.2">
      <c r="A8498" s="180" t="s">
        <v>194</v>
      </c>
      <c r="B8498" s="180" t="s">
        <v>342</v>
      </c>
      <c r="C8498" s="180">
        <v>6232560</v>
      </c>
      <c r="D8498" s="180"/>
      <c r="E8498" s="180"/>
      <c r="F8498" s="180"/>
      <c r="G8498" s="180"/>
      <c r="H8498" s="180"/>
    </row>
    <row r="8499" spans="1:8" x14ac:dyDescent="0.2">
      <c r="A8499" s="180" t="s">
        <v>194</v>
      </c>
      <c r="B8499" s="180" t="s">
        <v>343</v>
      </c>
      <c r="C8499" s="180">
        <v>24509</v>
      </c>
      <c r="D8499" s="180"/>
      <c r="E8499" s="180"/>
      <c r="F8499" s="180"/>
      <c r="G8499" s="180"/>
      <c r="H8499" s="180"/>
    </row>
    <row r="8500" spans="1:8" x14ac:dyDescent="0.2">
      <c r="A8500" s="180" t="s">
        <v>194</v>
      </c>
      <c r="B8500" s="180" t="s">
        <v>344</v>
      </c>
      <c r="C8500" s="180">
        <v>60000</v>
      </c>
      <c r="D8500" s="180"/>
      <c r="E8500" s="180">
        <v>0</v>
      </c>
      <c r="F8500" s="180"/>
      <c r="G8500" s="180"/>
      <c r="H8500" s="180"/>
    </row>
    <row r="8501" spans="1:8" x14ac:dyDescent="0.2">
      <c r="A8501" s="180" t="s">
        <v>194</v>
      </c>
      <c r="B8501" s="180" t="s">
        <v>475</v>
      </c>
      <c r="C8501" s="180">
        <v>65483</v>
      </c>
      <c r="D8501" s="180"/>
      <c r="E8501" s="180">
        <v>3331</v>
      </c>
      <c r="F8501" s="180">
        <v>0</v>
      </c>
      <c r="G8501" s="180">
        <v>0</v>
      </c>
      <c r="H8501" s="180">
        <v>0</v>
      </c>
    </row>
    <row r="8502" spans="1:8" x14ac:dyDescent="0.2">
      <c r="A8502" s="180" t="s">
        <v>194</v>
      </c>
      <c r="B8502" s="180" t="s">
        <v>332</v>
      </c>
      <c r="C8502" s="180">
        <v>126000</v>
      </c>
      <c r="D8502" s="180"/>
      <c r="E8502" s="180"/>
      <c r="F8502" s="180"/>
      <c r="G8502" s="180"/>
      <c r="H8502" s="180"/>
    </row>
    <row r="8503" spans="1:8" x14ac:dyDescent="0.2">
      <c r="A8503" s="180" t="s">
        <v>194</v>
      </c>
      <c r="B8503" s="180" t="s">
        <v>407</v>
      </c>
      <c r="C8503" s="180">
        <v>270000</v>
      </c>
      <c r="D8503" s="180"/>
      <c r="E8503" s="180"/>
      <c r="F8503" s="180"/>
      <c r="G8503" s="180"/>
      <c r="H8503" s="180"/>
    </row>
    <row r="8504" spans="1:8" x14ac:dyDescent="0.2">
      <c r="A8504" s="180" t="s">
        <v>194</v>
      </c>
      <c r="B8504" s="180" t="s">
        <v>345</v>
      </c>
      <c r="C8504" s="180">
        <v>11863645</v>
      </c>
      <c r="D8504" s="180">
        <v>355000</v>
      </c>
      <c r="E8504" s="180">
        <v>220331</v>
      </c>
      <c r="F8504" s="180">
        <v>0</v>
      </c>
      <c r="G8504" s="180">
        <v>0</v>
      </c>
      <c r="H8504" s="180">
        <v>0</v>
      </c>
    </row>
    <row r="8505" spans="1:8" x14ac:dyDescent="0.2">
      <c r="A8505" s="180" t="s">
        <v>194</v>
      </c>
      <c r="B8505" s="180" t="s">
        <v>346</v>
      </c>
      <c r="C8505" s="180"/>
      <c r="D8505" s="180"/>
      <c r="E8505" s="180"/>
      <c r="F8505" s="180"/>
      <c r="G8505" s="180"/>
      <c r="H8505" s="180"/>
    </row>
    <row r="8506" spans="1:8" x14ac:dyDescent="0.2">
      <c r="A8506" s="180" t="s">
        <v>194</v>
      </c>
      <c r="B8506" s="180" t="s">
        <v>446</v>
      </c>
      <c r="C8506" s="180"/>
      <c r="D8506" s="180"/>
      <c r="E8506" s="180"/>
      <c r="F8506" s="180"/>
      <c r="G8506" s="180"/>
      <c r="H8506" s="180"/>
    </row>
    <row r="8507" spans="1:8" x14ac:dyDescent="0.2">
      <c r="A8507" s="180" t="s">
        <v>194</v>
      </c>
      <c r="B8507" s="180" t="s">
        <v>347</v>
      </c>
      <c r="C8507" s="180"/>
      <c r="D8507" s="180"/>
      <c r="E8507" s="180"/>
      <c r="F8507" s="180"/>
      <c r="G8507" s="180"/>
      <c r="H8507" s="180"/>
    </row>
    <row r="8508" spans="1:8" x14ac:dyDescent="0.2">
      <c r="A8508" s="180" t="s">
        <v>194</v>
      </c>
      <c r="B8508" s="180" t="s">
        <v>348</v>
      </c>
      <c r="C8508" s="180">
        <v>11863645</v>
      </c>
      <c r="D8508" s="180">
        <v>355000</v>
      </c>
      <c r="E8508" s="180">
        <v>220331</v>
      </c>
      <c r="F8508" s="180">
        <v>0</v>
      </c>
      <c r="G8508" s="180">
        <v>0</v>
      </c>
      <c r="H8508" s="180">
        <v>0</v>
      </c>
    </row>
    <row r="8509" spans="1:8" x14ac:dyDescent="0.2">
      <c r="A8509" s="180" t="s">
        <v>194</v>
      </c>
      <c r="B8509" s="180" t="s">
        <v>349</v>
      </c>
      <c r="C8509" s="180">
        <v>2392040.0199999996</v>
      </c>
      <c r="D8509" s="180">
        <v>79130.650000000081</v>
      </c>
      <c r="E8509" s="180">
        <v>924366.49</v>
      </c>
      <c r="F8509" s="180">
        <v>0</v>
      </c>
      <c r="G8509" s="180">
        <v>0</v>
      </c>
      <c r="H8509" s="180">
        <v>0</v>
      </c>
    </row>
    <row r="8510" spans="1:8" x14ac:dyDescent="0.2">
      <c r="A8510" s="180" t="s">
        <v>194</v>
      </c>
      <c r="B8510" s="180" t="s">
        <v>350</v>
      </c>
      <c r="C8510" s="180">
        <v>14255685.02</v>
      </c>
      <c r="D8510" s="180">
        <v>434130.65000000008</v>
      </c>
      <c r="E8510" s="180">
        <v>1144697.49</v>
      </c>
      <c r="F8510" s="180">
        <v>0</v>
      </c>
      <c r="G8510" s="180">
        <v>0</v>
      </c>
      <c r="H8510" s="180">
        <v>0</v>
      </c>
    </row>
    <row r="8511" spans="1:8" x14ac:dyDescent="0.2">
      <c r="A8511" s="180" t="s">
        <v>194</v>
      </c>
      <c r="B8511" s="180" t="s">
        <v>376</v>
      </c>
      <c r="C8511" s="180"/>
      <c r="D8511" s="180"/>
      <c r="E8511" s="180"/>
      <c r="F8511" s="180"/>
      <c r="G8511" s="180"/>
      <c r="H8511" s="180"/>
    </row>
    <row r="8512" spans="1:8" x14ac:dyDescent="0.2">
      <c r="A8512" s="180" t="s">
        <v>194</v>
      </c>
      <c r="B8512" s="180" t="s">
        <v>377</v>
      </c>
      <c r="C8512" s="180">
        <v>8600000</v>
      </c>
      <c r="D8512" s="180">
        <v>385000</v>
      </c>
      <c r="E8512" s="180"/>
      <c r="F8512" s="180"/>
      <c r="G8512" s="180"/>
      <c r="H8512" s="180"/>
    </row>
    <row r="8513" spans="1:8" x14ac:dyDescent="0.2">
      <c r="A8513" s="180" t="s">
        <v>194</v>
      </c>
      <c r="B8513" s="180" t="s">
        <v>352</v>
      </c>
      <c r="C8513" s="180">
        <v>655000</v>
      </c>
      <c r="D8513" s="180"/>
      <c r="E8513" s="180"/>
      <c r="F8513" s="180"/>
      <c r="G8513" s="180"/>
      <c r="H8513" s="180"/>
    </row>
    <row r="8514" spans="1:8" x14ac:dyDescent="0.2">
      <c r="A8514" s="180" t="s">
        <v>194</v>
      </c>
      <c r="B8514" s="180" t="s">
        <v>353</v>
      </c>
      <c r="C8514" s="180">
        <v>655000</v>
      </c>
      <c r="D8514" s="180"/>
      <c r="E8514" s="180"/>
      <c r="F8514" s="180"/>
      <c r="G8514" s="180"/>
      <c r="H8514" s="180"/>
    </row>
    <row r="8515" spans="1:8" x14ac:dyDescent="0.2">
      <c r="A8515" s="180" t="s">
        <v>194</v>
      </c>
      <c r="B8515" s="180" t="s">
        <v>354</v>
      </c>
      <c r="C8515" s="180">
        <v>395000</v>
      </c>
      <c r="D8515" s="180"/>
      <c r="E8515" s="180">
        <v>138000</v>
      </c>
      <c r="F8515" s="180"/>
      <c r="G8515" s="180"/>
      <c r="H8515" s="180"/>
    </row>
    <row r="8516" spans="1:8" x14ac:dyDescent="0.2">
      <c r="A8516" s="180" t="s">
        <v>194</v>
      </c>
      <c r="B8516" s="180" t="s">
        <v>408</v>
      </c>
      <c r="C8516" s="180">
        <v>810000</v>
      </c>
      <c r="D8516" s="180"/>
      <c r="E8516" s="180"/>
      <c r="F8516" s="180"/>
      <c r="G8516" s="180"/>
      <c r="H8516" s="180"/>
    </row>
    <row r="8517" spans="1:8" x14ac:dyDescent="0.2">
      <c r="A8517" s="180" t="s">
        <v>194</v>
      </c>
      <c r="B8517" s="180" t="s">
        <v>423</v>
      </c>
      <c r="C8517" s="180">
        <v>205000</v>
      </c>
      <c r="D8517" s="180">
        <v>100</v>
      </c>
      <c r="E8517" s="180"/>
      <c r="F8517" s="180"/>
      <c r="G8517" s="180"/>
      <c r="H8517" s="180"/>
    </row>
    <row r="8518" spans="1:8" x14ac:dyDescent="0.2">
      <c r="A8518" s="180" t="s">
        <v>194</v>
      </c>
      <c r="B8518" s="180" t="s">
        <v>355</v>
      </c>
      <c r="C8518" s="180">
        <v>1000000</v>
      </c>
      <c r="D8518" s="180"/>
      <c r="E8518" s="180">
        <v>90000</v>
      </c>
      <c r="F8518" s="180"/>
      <c r="G8518" s="180"/>
      <c r="H8518" s="180"/>
    </row>
    <row r="8519" spans="1:8" x14ac:dyDescent="0.2">
      <c r="A8519" s="180" t="s">
        <v>194</v>
      </c>
      <c r="B8519" s="180" t="s">
        <v>356</v>
      </c>
      <c r="C8519" s="180">
        <v>475000</v>
      </c>
      <c r="D8519" s="180"/>
      <c r="E8519" s="180"/>
      <c r="F8519" s="180"/>
      <c r="G8519" s="180"/>
      <c r="H8519" s="180"/>
    </row>
    <row r="8520" spans="1:8" x14ac:dyDescent="0.2">
      <c r="A8520" s="180" t="s">
        <v>194</v>
      </c>
      <c r="B8520" s="180" t="s">
        <v>409</v>
      </c>
      <c r="C8520" s="180"/>
      <c r="D8520" s="180"/>
      <c r="E8520" s="180"/>
      <c r="F8520" s="180"/>
      <c r="G8520" s="180"/>
      <c r="H8520" s="180"/>
    </row>
    <row r="8521" spans="1:8" x14ac:dyDescent="0.2">
      <c r="A8521" s="180" t="s">
        <v>194</v>
      </c>
      <c r="B8521" s="180" t="s">
        <v>378</v>
      </c>
      <c r="C8521" s="180"/>
      <c r="D8521" s="180"/>
      <c r="E8521" s="180"/>
      <c r="F8521" s="180"/>
      <c r="G8521" s="180"/>
      <c r="H8521" s="180"/>
    </row>
    <row r="8522" spans="1:8" x14ac:dyDescent="0.2">
      <c r="A8522" s="180" t="s">
        <v>194</v>
      </c>
      <c r="B8522" s="180" t="s">
        <v>360</v>
      </c>
      <c r="C8522" s="180"/>
      <c r="D8522" s="180"/>
      <c r="E8522" s="180"/>
      <c r="F8522" s="180"/>
      <c r="G8522" s="180"/>
      <c r="H8522" s="180"/>
    </row>
    <row r="8523" spans="1:8" x14ac:dyDescent="0.2">
      <c r="A8523" s="180" t="s">
        <v>194</v>
      </c>
      <c r="B8523" s="180" t="s">
        <v>379</v>
      </c>
      <c r="C8523" s="180"/>
      <c r="D8523" s="180"/>
      <c r="E8523" s="180"/>
      <c r="F8523" s="180"/>
      <c r="G8523" s="180"/>
      <c r="H8523" s="180"/>
    </row>
    <row r="8524" spans="1:8" x14ac:dyDescent="0.2">
      <c r="A8524" s="180" t="s">
        <v>194</v>
      </c>
      <c r="B8524" s="180" t="s">
        <v>362</v>
      </c>
      <c r="C8524" s="180">
        <v>486433</v>
      </c>
      <c r="D8524" s="180"/>
      <c r="E8524" s="180"/>
      <c r="F8524" s="180"/>
      <c r="G8524" s="180"/>
      <c r="H8524" s="180"/>
    </row>
    <row r="8525" spans="1:8" x14ac:dyDescent="0.2">
      <c r="A8525" s="180" t="s">
        <v>194</v>
      </c>
      <c r="B8525" s="180" t="s">
        <v>365</v>
      </c>
      <c r="C8525" s="180">
        <v>13281433</v>
      </c>
      <c r="D8525" s="180">
        <v>385100</v>
      </c>
      <c r="E8525" s="180">
        <v>228000</v>
      </c>
      <c r="F8525" s="180">
        <v>0</v>
      </c>
      <c r="G8525" s="180">
        <v>0</v>
      </c>
      <c r="H8525" s="180">
        <v>0</v>
      </c>
    </row>
    <row r="8526" spans="1:8" x14ac:dyDescent="0.2">
      <c r="A8526" s="180" t="s">
        <v>194</v>
      </c>
      <c r="B8526" s="180" t="s">
        <v>447</v>
      </c>
      <c r="C8526" s="180"/>
      <c r="D8526" s="180"/>
      <c r="E8526" s="180"/>
      <c r="F8526" s="180"/>
      <c r="G8526" s="180"/>
      <c r="H8526" s="180"/>
    </row>
    <row r="8527" spans="1:8" x14ac:dyDescent="0.2">
      <c r="A8527" s="180" t="s">
        <v>194</v>
      </c>
      <c r="B8527" s="180" t="s">
        <v>366</v>
      </c>
      <c r="C8527" s="180">
        <v>13281433</v>
      </c>
      <c r="D8527" s="180">
        <v>385100</v>
      </c>
      <c r="E8527" s="180">
        <v>228000</v>
      </c>
      <c r="F8527" s="180">
        <v>0</v>
      </c>
      <c r="G8527" s="180">
        <v>0</v>
      </c>
      <c r="H8527" s="180">
        <v>0</v>
      </c>
    </row>
    <row r="8528" spans="1:8" x14ac:dyDescent="0.2">
      <c r="A8528" s="180" t="s">
        <v>194</v>
      </c>
      <c r="B8528" s="180" t="s">
        <v>367</v>
      </c>
      <c r="C8528" s="180">
        <v>974252.01999999955</v>
      </c>
      <c r="D8528" s="180">
        <v>49030.650000000081</v>
      </c>
      <c r="E8528" s="180">
        <v>916697.49</v>
      </c>
      <c r="F8528" s="180">
        <v>0</v>
      </c>
      <c r="G8528" s="180">
        <v>0</v>
      </c>
      <c r="H8528" s="180">
        <v>0</v>
      </c>
    </row>
    <row r="8529" spans="1:8" x14ac:dyDescent="0.2">
      <c r="A8529" s="180" t="s">
        <v>194</v>
      </c>
      <c r="B8529" s="180" t="s">
        <v>368</v>
      </c>
      <c r="C8529" s="180">
        <v>14255685.02</v>
      </c>
      <c r="D8529" s="180">
        <v>434130.65000000008</v>
      </c>
      <c r="E8529" s="180">
        <v>1144697.49</v>
      </c>
      <c r="F8529" s="180">
        <v>0</v>
      </c>
      <c r="G8529" s="180">
        <v>0</v>
      </c>
      <c r="H8529" s="180">
        <v>0</v>
      </c>
    </row>
    <row r="8530" spans="1:8" x14ac:dyDescent="0.2">
      <c r="A8530" s="180" t="s">
        <v>195</v>
      </c>
      <c r="B8530" s="180" t="s">
        <v>333</v>
      </c>
      <c r="C8530" s="180">
        <v>1060059</v>
      </c>
      <c r="D8530" s="180"/>
      <c r="E8530" s="180">
        <v>123299</v>
      </c>
      <c r="F8530" s="180">
        <v>0</v>
      </c>
      <c r="G8530" s="180">
        <v>0</v>
      </c>
      <c r="H8530" s="180">
        <v>0</v>
      </c>
    </row>
    <row r="8531" spans="1:8" x14ac:dyDescent="0.2">
      <c r="A8531" s="180" t="s">
        <v>195</v>
      </c>
      <c r="B8531" s="180" t="s">
        <v>334</v>
      </c>
      <c r="C8531" s="180">
        <v>14617</v>
      </c>
      <c r="D8531" s="180"/>
      <c r="E8531" s="180">
        <v>1701</v>
      </c>
      <c r="F8531" s="180">
        <v>0</v>
      </c>
      <c r="G8531" s="180">
        <v>0</v>
      </c>
      <c r="H8531" s="180">
        <v>0</v>
      </c>
    </row>
    <row r="8532" spans="1:8" x14ac:dyDescent="0.2">
      <c r="A8532" s="180" t="s">
        <v>195</v>
      </c>
      <c r="B8532" s="180" t="s">
        <v>335</v>
      </c>
      <c r="C8532" s="180">
        <v>154876</v>
      </c>
      <c r="D8532" s="180"/>
      <c r="E8532" s="180"/>
      <c r="F8532" s="180"/>
      <c r="G8532" s="180"/>
      <c r="H8532" s="180"/>
    </row>
    <row r="8533" spans="1:8" x14ac:dyDescent="0.2">
      <c r="A8533" s="180" t="s">
        <v>195</v>
      </c>
      <c r="B8533" s="180" t="s">
        <v>336</v>
      </c>
      <c r="C8533" s="180">
        <v>810000</v>
      </c>
      <c r="D8533" s="180"/>
      <c r="E8533" s="180"/>
      <c r="F8533" s="180"/>
      <c r="G8533" s="180"/>
      <c r="H8533" s="180"/>
    </row>
    <row r="8534" spans="1:8" x14ac:dyDescent="0.2">
      <c r="A8534" s="180" t="s">
        <v>195</v>
      </c>
      <c r="B8534" s="180" t="s">
        <v>337</v>
      </c>
      <c r="C8534" s="180">
        <v>1100</v>
      </c>
      <c r="D8534" s="180">
        <v>850</v>
      </c>
      <c r="E8534" s="180"/>
      <c r="F8534" s="180"/>
      <c r="G8534" s="180"/>
      <c r="H8534" s="180"/>
    </row>
    <row r="8535" spans="1:8" x14ac:dyDescent="0.2">
      <c r="A8535" s="180" t="s">
        <v>195</v>
      </c>
      <c r="B8535" s="180" t="s">
        <v>338</v>
      </c>
      <c r="C8535" s="180"/>
      <c r="D8535" s="180"/>
      <c r="E8535" s="180"/>
      <c r="F8535" s="180"/>
      <c r="G8535" s="180"/>
      <c r="H8535" s="180"/>
    </row>
    <row r="8536" spans="1:8" x14ac:dyDescent="0.2">
      <c r="A8536" s="180" t="s">
        <v>195</v>
      </c>
      <c r="B8536" s="180" t="s">
        <v>339</v>
      </c>
      <c r="C8536" s="180">
        <v>500</v>
      </c>
      <c r="D8536" s="180">
        <v>265000</v>
      </c>
      <c r="E8536" s="180"/>
      <c r="F8536" s="180"/>
      <c r="G8536" s="180"/>
      <c r="H8536" s="180"/>
    </row>
    <row r="8537" spans="1:8" x14ac:dyDescent="0.2">
      <c r="A8537" s="180" t="s">
        <v>195</v>
      </c>
      <c r="B8537" s="180" t="s">
        <v>340</v>
      </c>
      <c r="C8537" s="180">
        <v>12500</v>
      </c>
      <c r="D8537" s="180"/>
      <c r="E8537" s="180"/>
      <c r="F8537" s="180"/>
      <c r="G8537" s="180"/>
      <c r="H8537" s="180"/>
    </row>
    <row r="8538" spans="1:8" x14ac:dyDescent="0.2">
      <c r="A8538" s="180" t="s">
        <v>195</v>
      </c>
      <c r="B8538" s="180" t="s">
        <v>341</v>
      </c>
      <c r="C8538" s="180"/>
      <c r="D8538" s="180"/>
      <c r="E8538" s="180"/>
      <c r="F8538" s="180"/>
      <c r="G8538" s="180"/>
      <c r="H8538" s="180"/>
    </row>
    <row r="8539" spans="1:8" x14ac:dyDescent="0.2">
      <c r="A8539" s="180" t="s">
        <v>195</v>
      </c>
      <c r="B8539" s="180" t="s">
        <v>342</v>
      </c>
      <c r="C8539" s="180">
        <v>2560590</v>
      </c>
      <c r="D8539" s="180"/>
      <c r="E8539" s="180"/>
      <c r="F8539" s="180"/>
      <c r="G8539" s="180"/>
      <c r="H8539" s="180"/>
    </row>
    <row r="8540" spans="1:8" x14ac:dyDescent="0.2">
      <c r="A8540" s="180" t="s">
        <v>195</v>
      </c>
      <c r="B8540" s="180" t="s">
        <v>343</v>
      </c>
      <c r="C8540" s="180">
        <v>11360</v>
      </c>
      <c r="D8540" s="180"/>
      <c r="E8540" s="180"/>
      <c r="F8540" s="180"/>
      <c r="G8540" s="180"/>
      <c r="H8540" s="180"/>
    </row>
    <row r="8541" spans="1:8" x14ac:dyDescent="0.2">
      <c r="A8541" s="180" t="s">
        <v>195</v>
      </c>
      <c r="B8541" s="180" t="s">
        <v>344</v>
      </c>
      <c r="C8541" s="180">
        <v>25000</v>
      </c>
      <c r="D8541" s="180"/>
      <c r="E8541" s="180"/>
      <c r="F8541" s="180"/>
      <c r="G8541" s="180"/>
      <c r="H8541" s="180"/>
    </row>
    <row r="8542" spans="1:8" x14ac:dyDescent="0.2">
      <c r="A8542" s="180" t="s">
        <v>195</v>
      </c>
      <c r="B8542" s="180" t="s">
        <v>475</v>
      </c>
      <c r="C8542" s="180">
        <v>9883</v>
      </c>
      <c r="D8542" s="180"/>
      <c r="E8542" s="180">
        <v>1150</v>
      </c>
      <c r="F8542" s="180">
        <v>0</v>
      </c>
      <c r="G8542" s="180">
        <v>0</v>
      </c>
      <c r="H8542" s="180">
        <v>0</v>
      </c>
    </row>
    <row r="8543" spans="1:8" x14ac:dyDescent="0.2">
      <c r="A8543" s="180" t="s">
        <v>195</v>
      </c>
      <c r="B8543" s="180" t="s">
        <v>332</v>
      </c>
      <c r="C8543" s="180">
        <v>78000</v>
      </c>
      <c r="D8543" s="180"/>
      <c r="E8543" s="180"/>
      <c r="F8543" s="180"/>
      <c r="G8543" s="180"/>
      <c r="H8543" s="180"/>
    </row>
    <row r="8544" spans="1:8" x14ac:dyDescent="0.2">
      <c r="A8544" s="180" t="s">
        <v>195</v>
      </c>
      <c r="B8544" s="180" t="s">
        <v>407</v>
      </c>
      <c r="C8544" s="180">
        <v>155000</v>
      </c>
      <c r="D8544" s="180"/>
      <c r="E8544" s="180"/>
      <c r="F8544" s="180"/>
      <c r="G8544" s="180"/>
      <c r="H8544" s="180"/>
    </row>
    <row r="8545" spans="1:8" x14ac:dyDescent="0.2">
      <c r="A8545" s="180" t="s">
        <v>195</v>
      </c>
      <c r="B8545" s="180" t="s">
        <v>345</v>
      </c>
      <c r="C8545" s="180">
        <v>4893485</v>
      </c>
      <c r="D8545" s="180">
        <v>265850</v>
      </c>
      <c r="E8545" s="180">
        <v>126150</v>
      </c>
      <c r="F8545" s="180">
        <v>0</v>
      </c>
      <c r="G8545" s="180">
        <v>0</v>
      </c>
      <c r="H8545" s="180">
        <v>0</v>
      </c>
    </row>
    <row r="8546" spans="1:8" x14ac:dyDescent="0.2">
      <c r="A8546" s="180" t="s">
        <v>195</v>
      </c>
      <c r="B8546" s="180" t="s">
        <v>346</v>
      </c>
      <c r="C8546" s="180"/>
      <c r="D8546" s="180"/>
      <c r="E8546" s="180"/>
      <c r="F8546" s="180"/>
      <c r="G8546" s="180"/>
      <c r="H8546" s="180"/>
    </row>
    <row r="8547" spans="1:8" x14ac:dyDescent="0.2">
      <c r="A8547" s="180" t="s">
        <v>195</v>
      </c>
      <c r="B8547" s="180" t="s">
        <v>446</v>
      </c>
      <c r="C8547" s="180"/>
      <c r="D8547" s="180"/>
      <c r="E8547" s="180"/>
      <c r="F8547" s="180"/>
      <c r="G8547" s="180"/>
      <c r="H8547" s="180"/>
    </row>
    <row r="8548" spans="1:8" x14ac:dyDescent="0.2">
      <c r="A8548" s="180" t="s">
        <v>195</v>
      </c>
      <c r="B8548" s="180" t="s">
        <v>347</v>
      </c>
      <c r="C8548" s="180"/>
      <c r="D8548" s="180"/>
      <c r="E8548" s="180"/>
      <c r="F8548" s="180"/>
      <c r="G8548" s="180"/>
      <c r="H8548" s="180"/>
    </row>
    <row r="8549" spans="1:8" x14ac:dyDescent="0.2">
      <c r="A8549" s="180" t="s">
        <v>195</v>
      </c>
      <c r="B8549" s="180" t="s">
        <v>348</v>
      </c>
      <c r="C8549" s="180">
        <v>4893485</v>
      </c>
      <c r="D8549" s="180">
        <v>265850</v>
      </c>
      <c r="E8549" s="180">
        <v>126150</v>
      </c>
      <c r="F8549" s="180">
        <v>0</v>
      </c>
      <c r="G8549" s="180">
        <v>0</v>
      </c>
      <c r="H8549" s="180">
        <v>0</v>
      </c>
    </row>
    <row r="8550" spans="1:8" x14ac:dyDescent="0.2">
      <c r="A8550" s="180" t="s">
        <v>195</v>
      </c>
      <c r="B8550" s="180" t="s">
        <v>349</v>
      </c>
      <c r="C8550" s="180">
        <v>1428364.5599999996</v>
      </c>
      <c r="D8550" s="180">
        <v>133043.52000000002</v>
      </c>
      <c r="E8550" s="180">
        <v>151130.54000000004</v>
      </c>
      <c r="F8550" s="180">
        <v>0</v>
      </c>
      <c r="G8550" s="180">
        <v>0</v>
      </c>
      <c r="H8550" s="180">
        <v>0</v>
      </c>
    </row>
    <row r="8551" spans="1:8" x14ac:dyDescent="0.2">
      <c r="A8551" s="180" t="s">
        <v>195</v>
      </c>
      <c r="B8551" s="180" t="s">
        <v>350</v>
      </c>
      <c r="C8551" s="180">
        <v>6321849.5599999996</v>
      </c>
      <c r="D8551" s="180">
        <v>398893.52</v>
      </c>
      <c r="E8551" s="180">
        <v>277280.54000000004</v>
      </c>
      <c r="F8551" s="180">
        <v>0</v>
      </c>
      <c r="G8551" s="180">
        <v>0</v>
      </c>
      <c r="H8551" s="180">
        <v>0</v>
      </c>
    </row>
    <row r="8552" spans="1:8" x14ac:dyDescent="0.2">
      <c r="A8552" s="180" t="s">
        <v>195</v>
      </c>
      <c r="B8552" s="180" t="s">
        <v>376</v>
      </c>
      <c r="C8552" s="180"/>
      <c r="D8552" s="180"/>
      <c r="E8552" s="180"/>
      <c r="F8552" s="180"/>
      <c r="G8552" s="180"/>
      <c r="H8552" s="180"/>
    </row>
    <row r="8553" spans="1:8" x14ac:dyDescent="0.2">
      <c r="A8553" s="180" t="s">
        <v>195</v>
      </c>
      <c r="B8553" s="180" t="s">
        <v>377</v>
      </c>
      <c r="C8553" s="180">
        <v>3300000</v>
      </c>
      <c r="D8553" s="180">
        <v>270000</v>
      </c>
      <c r="E8553" s="180">
        <v>75000</v>
      </c>
      <c r="F8553" s="180"/>
      <c r="G8553" s="180"/>
      <c r="H8553" s="180"/>
    </row>
    <row r="8554" spans="1:8" x14ac:dyDescent="0.2">
      <c r="A8554" s="180" t="s">
        <v>195</v>
      </c>
      <c r="B8554" s="180" t="s">
        <v>352</v>
      </c>
      <c r="C8554" s="180">
        <v>100000</v>
      </c>
      <c r="D8554" s="180"/>
      <c r="E8554" s="180"/>
      <c r="F8554" s="180"/>
      <c r="G8554" s="180"/>
      <c r="H8554" s="180"/>
    </row>
    <row r="8555" spans="1:8" x14ac:dyDescent="0.2">
      <c r="A8555" s="180" t="s">
        <v>195</v>
      </c>
      <c r="B8555" s="180" t="s">
        <v>353</v>
      </c>
      <c r="C8555" s="180">
        <v>90000</v>
      </c>
      <c r="D8555" s="180"/>
      <c r="E8555" s="180"/>
      <c r="F8555" s="180"/>
      <c r="G8555" s="180"/>
      <c r="H8555" s="180"/>
    </row>
    <row r="8556" spans="1:8" x14ac:dyDescent="0.2">
      <c r="A8556" s="180" t="s">
        <v>195</v>
      </c>
      <c r="B8556" s="180" t="s">
        <v>354</v>
      </c>
      <c r="C8556" s="180">
        <v>205000</v>
      </c>
      <c r="D8556" s="180"/>
      <c r="E8556" s="180"/>
      <c r="F8556" s="180"/>
      <c r="G8556" s="180"/>
      <c r="H8556" s="180"/>
    </row>
    <row r="8557" spans="1:8" x14ac:dyDescent="0.2">
      <c r="A8557" s="180" t="s">
        <v>195</v>
      </c>
      <c r="B8557" s="180" t="s">
        <v>408</v>
      </c>
      <c r="C8557" s="180">
        <v>325000</v>
      </c>
      <c r="D8557" s="180"/>
      <c r="E8557" s="180"/>
      <c r="F8557" s="180"/>
      <c r="G8557" s="180"/>
      <c r="H8557" s="180"/>
    </row>
    <row r="8558" spans="1:8" x14ac:dyDescent="0.2">
      <c r="A8558" s="180" t="s">
        <v>195</v>
      </c>
      <c r="B8558" s="180" t="s">
        <v>423</v>
      </c>
      <c r="C8558" s="180">
        <v>100000</v>
      </c>
      <c r="D8558" s="180"/>
      <c r="E8558" s="180"/>
      <c r="F8558" s="180"/>
      <c r="G8558" s="180"/>
      <c r="H8558" s="180"/>
    </row>
    <row r="8559" spans="1:8" x14ac:dyDescent="0.2">
      <c r="A8559" s="180" t="s">
        <v>195</v>
      </c>
      <c r="B8559" s="180" t="s">
        <v>355</v>
      </c>
      <c r="C8559" s="180">
        <v>400000</v>
      </c>
      <c r="D8559" s="180"/>
      <c r="E8559" s="180">
        <v>100000</v>
      </c>
      <c r="F8559" s="180"/>
      <c r="G8559" s="180"/>
      <c r="H8559" s="180"/>
    </row>
    <row r="8560" spans="1:8" x14ac:dyDescent="0.2">
      <c r="A8560" s="180" t="s">
        <v>195</v>
      </c>
      <c r="B8560" s="180" t="s">
        <v>356</v>
      </c>
      <c r="C8560" s="180">
        <v>250000</v>
      </c>
      <c r="D8560" s="180"/>
      <c r="E8560" s="180"/>
      <c r="F8560" s="180"/>
      <c r="G8560" s="180"/>
      <c r="H8560" s="180"/>
    </row>
    <row r="8561" spans="1:8" x14ac:dyDescent="0.2">
      <c r="A8561" s="180" t="s">
        <v>195</v>
      </c>
      <c r="B8561" s="180" t="s">
        <v>409</v>
      </c>
      <c r="C8561" s="180"/>
      <c r="D8561" s="180"/>
      <c r="E8561" s="180"/>
      <c r="F8561" s="180"/>
      <c r="G8561" s="180"/>
      <c r="H8561" s="180"/>
    </row>
    <row r="8562" spans="1:8" x14ac:dyDescent="0.2">
      <c r="A8562" s="180" t="s">
        <v>195</v>
      </c>
      <c r="B8562" s="180" t="s">
        <v>378</v>
      </c>
      <c r="C8562" s="180"/>
      <c r="D8562" s="180"/>
      <c r="E8562" s="180"/>
      <c r="F8562" s="180"/>
      <c r="G8562" s="180"/>
      <c r="H8562" s="180"/>
    </row>
    <row r="8563" spans="1:8" x14ac:dyDescent="0.2">
      <c r="A8563" s="180" t="s">
        <v>195</v>
      </c>
      <c r="B8563" s="180" t="s">
        <v>360</v>
      </c>
      <c r="C8563" s="180"/>
      <c r="D8563" s="180"/>
      <c r="E8563" s="180"/>
      <c r="F8563" s="180"/>
      <c r="G8563" s="180"/>
      <c r="H8563" s="180"/>
    </row>
    <row r="8564" spans="1:8" x14ac:dyDescent="0.2">
      <c r="A8564" s="180" t="s">
        <v>195</v>
      </c>
      <c r="B8564" s="180" t="s">
        <v>379</v>
      </c>
      <c r="C8564" s="180"/>
      <c r="D8564" s="180"/>
      <c r="E8564" s="180"/>
      <c r="F8564" s="180"/>
      <c r="G8564" s="180"/>
      <c r="H8564" s="180"/>
    </row>
    <row r="8565" spans="1:8" x14ac:dyDescent="0.2">
      <c r="A8565" s="180" t="s">
        <v>195</v>
      </c>
      <c r="B8565" s="180" t="s">
        <v>362</v>
      </c>
      <c r="C8565" s="180">
        <v>167885</v>
      </c>
      <c r="D8565" s="180"/>
      <c r="E8565" s="180"/>
      <c r="F8565" s="180"/>
      <c r="G8565" s="180"/>
      <c r="H8565" s="180"/>
    </row>
    <row r="8566" spans="1:8" x14ac:dyDescent="0.2">
      <c r="A8566" s="180" t="s">
        <v>195</v>
      </c>
      <c r="B8566" s="180" t="s">
        <v>365</v>
      </c>
      <c r="C8566" s="180">
        <v>4937885</v>
      </c>
      <c r="D8566" s="180">
        <v>270000</v>
      </c>
      <c r="E8566" s="180">
        <v>175000</v>
      </c>
      <c r="F8566" s="180">
        <v>0</v>
      </c>
      <c r="G8566" s="180">
        <v>0</v>
      </c>
      <c r="H8566" s="180">
        <v>0</v>
      </c>
    </row>
    <row r="8567" spans="1:8" x14ac:dyDescent="0.2">
      <c r="A8567" s="180" t="s">
        <v>195</v>
      </c>
      <c r="B8567" s="180" t="s">
        <v>447</v>
      </c>
      <c r="C8567" s="180"/>
      <c r="D8567" s="180"/>
      <c r="E8567" s="180"/>
      <c r="F8567" s="180"/>
      <c r="G8567" s="180"/>
      <c r="H8567" s="180"/>
    </row>
    <row r="8568" spans="1:8" x14ac:dyDescent="0.2">
      <c r="A8568" s="180" t="s">
        <v>195</v>
      </c>
      <c r="B8568" s="180" t="s">
        <v>366</v>
      </c>
      <c r="C8568" s="180">
        <v>4937885</v>
      </c>
      <c r="D8568" s="180">
        <v>270000</v>
      </c>
      <c r="E8568" s="180">
        <v>175000</v>
      </c>
      <c r="F8568" s="180">
        <v>0</v>
      </c>
      <c r="G8568" s="180">
        <v>0</v>
      </c>
      <c r="H8568" s="180">
        <v>0</v>
      </c>
    </row>
    <row r="8569" spans="1:8" x14ac:dyDescent="0.2">
      <c r="A8569" s="180" t="s">
        <v>195</v>
      </c>
      <c r="B8569" s="180" t="s">
        <v>367</v>
      </c>
      <c r="C8569" s="180">
        <v>1383964.5599999996</v>
      </c>
      <c r="D8569" s="180">
        <v>128893.52000000002</v>
      </c>
      <c r="E8569" s="180">
        <v>102280.54000000004</v>
      </c>
      <c r="F8569" s="180">
        <v>0</v>
      </c>
      <c r="G8569" s="180">
        <v>0</v>
      </c>
      <c r="H8569" s="180">
        <v>0</v>
      </c>
    </row>
    <row r="8570" spans="1:8" x14ac:dyDescent="0.2">
      <c r="A8570" s="180" t="s">
        <v>195</v>
      </c>
      <c r="B8570" s="180" t="s">
        <v>368</v>
      </c>
      <c r="C8570" s="180">
        <v>6321849.5599999996</v>
      </c>
      <c r="D8570" s="180">
        <v>398893.52</v>
      </c>
      <c r="E8570" s="180">
        <v>277280.54000000004</v>
      </c>
      <c r="F8570" s="180">
        <v>0</v>
      </c>
      <c r="G8570" s="180">
        <v>0</v>
      </c>
      <c r="H8570" s="180">
        <v>0</v>
      </c>
    </row>
    <row r="8571" spans="1:8" x14ac:dyDescent="0.2">
      <c r="A8571" s="180" t="s">
        <v>196</v>
      </c>
      <c r="B8571" s="180" t="s">
        <v>333</v>
      </c>
      <c r="C8571" s="180">
        <v>975432</v>
      </c>
      <c r="D8571" s="180"/>
      <c r="E8571" s="180">
        <v>341795</v>
      </c>
      <c r="F8571" s="180">
        <v>0</v>
      </c>
      <c r="G8571" s="180">
        <v>0</v>
      </c>
      <c r="H8571" s="180">
        <v>0</v>
      </c>
    </row>
    <row r="8572" spans="1:8" x14ac:dyDescent="0.2">
      <c r="A8572" s="180" t="s">
        <v>196</v>
      </c>
      <c r="B8572" s="180" t="s">
        <v>334</v>
      </c>
      <c r="C8572" s="180">
        <v>23414</v>
      </c>
      <c r="D8572" s="180"/>
      <c r="E8572" s="180">
        <v>8205</v>
      </c>
      <c r="F8572" s="180">
        <v>0</v>
      </c>
      <c r="G8572" s="180">
        <v>0</v>
      </c>
      <c r="H8572" s="180">
        <v>0</v>
      </c>
    </row>
    <row r="8573" spans="1:8" x14ac:dyDescent="0.2">
      <c r="A8573" s="180" t="s">
        <v>196</v>
      </c>
      <c r="B8573" s="180" t="s">
        <v>335</v>
      </c>
      <c r="C8573" s="180">
        <v>64917</v>
      </c>
      <c r="D8573" s="180"/>
      <c r="E8573" s="180"/>
      <c r="F8573" s="180"/>
      <c r="G8573" s="180"/>
      <c r="H8573" s="180"/>
    </row>
    <row r="8574" spans="1:8" x14ac:dyDescent="0.2">
      <c r="A8574" s="180" t="s">
        <v>196</v>
      </c>
      <c r="B8574" s="180" t="s">
        <v>336</v>
      </c>
      <c r="C8574" s="180">
        <v>225000</v>
      </c>
      <c r="D8574" s="180"/>
      <c r="E8574" s="180"/>
      <c r="F8574" s="180"/>
      <c r="G8574" s="180"/>
      <c r="H8574" s="180"/>
    </row>
    <row r="8575" spans="1:8" x14ac:dyDescent="0.2">
      <c r="A8575" s="180" t="s">
        <v>196</v>
      </c>
      <c r="B8575" s="180" t="s">
        <v>337</v>
      </c>
      <c r="C8575" s="180">
        <v>22000</v>
      </c>
      <c r="D8575" s="180">
        <v>1250</v>
      </c>
      <c r="E8575" s="180"/>
      <c r="F8575" s="180"/>
      <c r="G8575" s="180"/>
      <c r="H8575" s="180"/>
    </row>
    <row r="8576" spans="1:8" x14ac:dyDescent="0.2">
      <c r="A8576" s="180" t="s">
        <v>196</v>
      </c>
      <c r="B8576" s="180" t="s">
        <v>338</v>
      </c>
      <c r="C8576" s="180"/>
      <c r="D8576" s="180"/>
      <c r="E8576" s="180"/>
      <c r="F8576" s="180"/>
      <c r="G8576" s="180"/>
      <c r="H8576" s="180"/>
    </row>
    <row r="8577" spans="1:8" x14ac:dyDescent="0.2">
      <c r="A8577" s="180" t="s">
        <v>196</v>
      </c>
      <c r="B8577" s="180" t="s">
        <v>339</v>
      </c>
      <c r="C8577" s="180">
        <v>5000</v>
      </c>
      <c r="D8577" s="180">
        <v>115000</v>
      </c>
      <c r="E8577" s="180"/>
      <c r="F8577" s="180"/>
      <c r="G8577" s="180"/>
      <c r="H8577" s="180"/>
    </row>
    <row r="8578" spans="1:8" x14ac:dyDescent="0.2">
      <c r="A8578" s="180" t="s">
        <v>196</v>
      </c>
      <c r="B8578" s="180" t="s">
        <v>340</v>
      </c>
      <c r="C8578" s="180">
        <v>125000</v>
      </c>
      <c r="D8578" s="180"/>
      <c r="E8578" s="180">
        <v>2500</v>
      </c>
      <c r="F8578" s="180"/>
      <c r="G8578" s="180"/>
      <c r="H8578" s="180"/>
    </row>
    <row r="8579" spans="1:8" x14ac:dyDescent="0.2">
      <c r="A8579" s="180" t="s">
        <v>196</v>
      </c>
      <c r="B8579" s="180" t="s">
        <v>341</v>
      </c>
      <c r="C8579" s="180">
        <v>12000</v>
      </c>
      <c r="D8579" s="180"/>
      <c r="E8579" s="180"/>
      <c r="F8579" s="180"/>
      <c r="G8579" s="180"/>
      <c r="H8579" s="180"/>
    </row>
    <row r="8580" spans="1:8" x14ac:dyDescent="0.2">
      <c r="A8580" s="180" t="s">
        <v>196</v>
      </c>
      <c r="B8580" s="180" t="s">
        <v>342</v>
      </c>
      <c r="C8580" s="180">
        <v>1808487</v>
      </c>
      <c r="D8580" s="180"/>
      <c r="E8580" s="180"/>
      <c r="F8580" s="180"/>
      <c r="G8580" s="180"/>
      <c r="H8580" s="180"/>
    </row>
    <row r="8581" spans="1:8" x14ac:dyDescent="0.2">
      <c r="A8581" s="180" t="s">
        <v>196</v>
      </c>
      <c r="B8581" s="180" t="s">
        <v>343</v>
      </c>
      <c r="C8581" s="180">
        <v>6875</v>
      </c>
      <c r="D8581" s="180"/>
      <c r="E8581" s="180"/>
      <c r="F8581" s="180"/>
      <c r="G8581" s="180"/>
      <c r="H8581" s="180"/>
    </row>
    <row r="8582" spans="1:8" x14ac:dyDescent="0.2">
      <c r="A8582" s="180" t="s">
        <v>196</v>
      </c>
      <c r="B8582" s="180" t="s">
        <v>344</v>
      </c>
      <c r="C8582" s="180">
        <v>15000</v>
      </c>
      <c r="D8582" s="180"/>
      <c r="E8582" s="180"/>
      <c r="F8582" s="180"/>
      <c r="G8582" s="180"/>
      <c r="H8582" s="180"/>
    </row>
    <row r="8583" spans="1:8" x14ac:dyDescent="0.2">
      <c r="A8583" s="180" t="s">
        <v>196</v>
      </c>
      <c r="B8583" s="180" t="s">
        <v>475</v>
      </c>
      <c r="C8583" s="180">
        <v>5781</v>
      </c>
      <c r="D8583" s="180"/>
      <c r="E8583" s="180">
        <v>2026</v>
      </c>
      <c r="F8583" s="180">
        <v>0</v>
      </c>
      <c r="G8583" s="180">
        <v>0</v>
      </c>
      <c r="H8583" s="180">
        <v>0</v>
      </c>
    </row>
    <row r="8584" spans="1:8" x14ac:dyDescent="0.2">
      <c r="A8584" s="180" t="s">
        <v>196</v>
      </c>
      <c r="B8584" s="180" t="s">
        <v>332</v>
      </c>
      <c r="C8584" s="180">
        <v>72500</v>
      </c>
      <c r="D8584" s="180"/>
      <c r="E8584" s="180"/>
      <c r="F8584" s="180"/>
      <c r="G8584" s="180"/>
      <c r="H8584" s="180"/>
    </row>
    <row r="8585" spans="1:8" x14ac:dyDescent="0.2">
      <c r="A8585" s="180" t="s">
        <v>196</v>
      </c>
      <c r="B8585" s="180" t="s">
        <v>407</v>
      </c>
      <c r="C8585" s="180">
        <v>75750</v>
      </c>
      <c r="D8585" s="180"/>
      <c r="E8585" s="180"/>
      <c r="F8585" s="180"/>
      <c r="G8585" s="180"/>
      <c r="H8585" s="180"/>
    </row>
    <row r="8586" spans="1:8" x14ac:dyDescent="0.2">
      <c r="A8586" s="180" t="s">
        <v>196</v>
      </c>
      <c r="B8586" s="180" t="s">
        <v>345</v>
      </c>
      <c r="C8586" s="180">
        <v>3437156</v>
      </c>
      <c r="D8586" s="180">
        <v>116250</v>
      </c>
      <c r="E8586" s="180">
        <v>354526</v>
      </c>
      <c r="F8586" s="180">
        <v>0</v>
      </c>
      <c r="G8586" s="180">
        <v>0</v>
      </c>
      <c r="H8586" s="180">
        <v>0</v>
      </c>
    </row>
    <row r="8587" spans="1:8" x14ac:dyDescent="0.2">
      <c r="A8587" s="180" t="s">
        <v>196</v>
      </c>
      <c r="B8587" s="180" t="s">
        <v>346</v>
      </c>
      <c r="C8587" s="180"/>
      <c r="D8587" s="180"/>
      <c r="E8587" s="180"/>
      <c r="F8587" s="180"/>
      <c r="G8587" s="180"/>
      <c r="H8587" s="180"/>
    </row>
    <row r="8588" spans="1:8" x14ac:dyDescent="0.2">
      <c r="A8588" s="180" t="s">
        <v>196</v>
      </c>
      <c r="B8588" s="180" t="s">
        <v>446</v>
      </c>
      <c r="C8588" s="180"/>
      <c r="D8588" s="180"/>
      <c r="E8588" s="180"/>
      <c r="F8588" s="180"/>
      <c r="G8588" s="180"/>
      <c r="H8588" s="180"/>
    </row>
    <row r="8589" spans="1:8" x14ac:dyDescent="0.2">
      <c r="A8589" s="180" t="s">
        <v>196</v>
      </c>
      <c r="B8589" s="180" t="s">
        <v>347</v>
      </c>
      <c r="C8589" s="180"/>
      <c r="D8589" s="180"/>
      <c r="E8589" s="180"/>
      <c r="F8589" s="180"/>
      <c r="G8589" s="180"/>
      <c r="H8589" s="180"/>
    </row>
    <row r="8590" spans="1:8" x14ac:dyDescent="0.2">
      <c r="A8590" s="180" t="s">
        <v>196</v>
      </c>
      <c r="B8590" s="180" t="s">
        <v>348</v>
      </c>
      <c r="C8590" s="180">
        <v>3437156</v>
      </c>
      <c r="D8590" s="180">
        <v>116250</v>
      </c>
      <c r="E8590" s="180">
        <v>354526</v>
      </c>
      <c r="F8590" s="180">
        <v>0</v>
      </c>
      <c r="G8590" s="180">
        <v>0</v>
      </c>
      <c r="H8590" s="180">
        <v>0</v>
      </c>
    </row>
    <row r="8591" spans="1:8" x14ac:dyDescent="0.2">
      <c r="A8591" s="180" t="s">
        <v>196</v>
      </c>
      <c r="B8591" s="180" t="s">
        <v>349</v>
      </c>
      <c r="C8591" s="180">
        <v>818955.99000000011</v>
      </c>
      <c r="D8591" s="180">
        <v>87119.039999999979</v>
      </c>
      <c r="E8591" s="180">
        <v>361885.16</v>
      </c>
      <c r="F8591" s="180">
        <v>0</v>
      </c>
      <c r="G8591" s="180">
        <v>0</v>
      </c>
      <c r="H8591" s="180">
        <v>0</v>
      </c>
    </row>
    <row r="8592" spans="1:8" x14ac:dyDescent="0.2">
      <c r="A8592" s="180" t="s">
        <v>196</v>
      </c>
      <c r="B8592" s="180" t="s">
        <v>350</v>
      </c>
      <c r="C8592" s="180">
        <v>4256111.99</v>
      </c>
      <c r="D8592" s="180">
        <v>203369.04</v>
      </c>
      <c r="E8592" s="180">
        <v>716411.16</v>
      </c>
      <c r="F8592" s="180">
        <v>0</v>
      </c>
      <c r="G8592" s="180">
        <v>0</v>
      </c>
      <c r="H8592" s="180">
        <v>0</v>
      </c>
    </row>
    <row r="8593" spans="1:8" x14ac:dyDescent="0.2">
      <c r="A8593" s="180" t="s">
        <v>196</v>
      </c>
      <c r="B8593" s="180" t="s">
        <v>376</v>
      </c>
      <c r="C8593" s="180"/>
      <c r="D8593" s="180"/>
      <c r="E8593" s="180"/>
      <c r="F8593" s="180"/>
      <c r="G8593" s="180"/>
      <c r="H8593" s="180"/>
    </row>
    <row r="8594" spans="1:8" x14ac:dyDescent="0.2">
      <c r="A8594" s="180" t="s">
        <v>196</v>
      </c>
      <c r="B8594" s="180" t="s">
        <v>377</v>
      </c>
      <c r="C8594" s="180">
        <v>2500000</v>
      </c>
      <c r="D8594" s="180">
        <v>97750</v>
      </c>
      <c r="E8594" s="180">
        <v>7500</v>
      </c>
      <c r="F8594" s="180"/>
      <c r="G8594" s="180"/>
      <c r="H8594" s="180"/>
    </row>
    <row r="8595" spans="1:8" x14ac:dyDescent="0.2">
      <c r="A8595" s="180" t="s">
        <v>196</v>
      </c>
      <c r="B8595" s="180" t="s">
        <v>352</v>
      </c>
      <c r="C8595" s="180">
        <v>42500</v>
      </c>
      <c r="D8595" s="180"/>
      <c r="E8595" s="180"/>
      <c r="F8595" s="180"/>
      <c r="G8595" s="180"/>
      <c r="H8595" s="180"/>
    </row>
    <row r="8596" spans="1:8" x14ac:dyDescent="0.2">
      <c r="A8596" s="180" t="s">
        <v>196</v>
      </c>
      <c r="B8596" s="180" t="s">
        <v>353</v>
      </c>
      <c r="C8596" s="180">
        <v>175000</v>
      </c>
      <c r="D8596" s="180"/>
      <c r="E8596" s="180"/>
      <c r="F8596" s="180"/>
      <c r="G8596" s="180"/>
      <c r="H8596" s="180"/>
    </row>
    <row r="8597" spans="1:8" x14ac:dyDescent="0.2">
      <c r="A8597" s="180" t="s">
        <v>196</v>
      </c>
      <c r="B8597" s="180" t="s">
        <v>354</v>
      </c>
      <c r="C8597" s="180">
        <v>176000</v>
      </c>
      <c r="D8597" s="180"/>
      <c r="E8597" s="180">
        <v>14000</v>
      </c>
      <c r="F8597" s="180"/>
      <c r="G8597" s="180"/>
      <c r="H8597" s="180"/>
    </row>
    <row r="8598" spans="1:8" x14ac:dyDescent="0.2">
      <c r="A8598" s="180" t="s">
        <v>196</v>
      </c>
      <c r="B8598" s="180" t="s">
        <v>408</v>
      </c>
      <c r="C8598" s="180">
        <v>130000</v>
      </c>
      <c r="D8598" s="180"/>
      <c r="E8598" s="180">
        <v>2500</v>
      </c>
      <c r="F8598" s="180"/>
      <c r="G8598" s="180"/>
      <c r="H8598" s="180"/>
    </row>
    <row r="8599" spans="1:8" x14ac:dyDescent="0.2">
      <c r="A8599" s="180" t="s">
        <v>196</v>
      </c>
      <c r="B8599" s="180" t="s">
        <v>423</v>
      </c>
      <c r="C8599" s="180">
        <v>79000</v>
      </c>
      <c r="D8599" s="180"/>
      <c r="E8599" s="180"/>
      <c r="F8599" s="180"/>
      <c r="G8599" s="180"/>
      <c r="H8599" s="180"/>
    </row>
    <row r="8600" spans="1:8" x14ac:dyDescent="0.2">
      <c r="A8600" s="180" t="s">
        <v>196</v>
      </c>
      <c r="B8600" s="180" t="s">
        <v>355</v>
      </c>
      <c r="C8600" s="180">
        <v>380000</v>
      </c>
      <c r="D8600" s="180"/>
      <c r="E8600" s="180">
        <v>50000</v>
      </c>
      <c r="F8600" s="180"/>
      <c r="G8600" s="180"/>
      <c r="H8600" s="180"/>
    </row>
    <row r="8601" spans="1:8" x14ac:dyDescent="0.2">
      <c r="A8601" s="180" t="s">
        <v>196</v>
      </c>
      <c r="B8601" s="180" t="s">
        <v>356</v>
      </c>
      <c r="C8601" s="180">
        <v>175000</v>
      </c>
      <c r="D8601" s="180"/>
      <c r="E8601" s="180"/>
      <c r="F8601" s="180"/>
      <c r="G8601" s="180"/>
      <c r="H8601" s="180"/>
    </row>
    <row r="8602" spans="1:8" x14ac:dyDescent="0.2">
      <c r="A8602" s="180" t="s">
        <v>196</v>
      </c>
      <c r="B8602" s="180" t="s">
        <v>409</v>
      </c>
      <c r="C8602" s="180"/>
      <c r="D8602" s="180"/>
      <c r="E8602" s="180"/>
      <c r="F8602" s="180"/>
      <c r="G8602" s="180"/>
      <c r="H8602" s="180"/>
    </row>
    <row r="8603" spans="1:8" x14ac:dyDescent="0.2">
      <c r="A8603" s="180" t="s">
        <v>196</v>
      </c>
      <c r="B8603" s="180" t="s">
        <v>378</v>
      </c>
      <c r="C8603" s="180"/>
      <c r="D8603" s="180"/>
      <c r="E8603" s="180"/>
      <c r="F8603" s="180"/>
      <c r="G8603" s="180"/>
      <c r="H8603" s="180"/>
    </row>
    <row r="8604" spans="1:8" x14ac:dyDescent="0.2">
      <c r="A8604" s="180" t="s">
        <v>196</v>
      </c>
      <c r="B8604" s="180" t="s">
        <v>360</v>
      </c>
      <c r="C8604" s="180"/>
      <c r="D8604" s="180"/>
      <c r="E8604" s="180"/>
      <c r="F8604" s="180"/>
      <c r="G8604" s="180"/>
      <c r="H8604" s="180"/>
    </row>
    <row r="8605" spans="1:8" x14ac:dyDescent="0.2">
      <c r="A8605" s="180" t="s">
        <v>196</v>
      </c>
      <c r="B8605" s="180" t="s">
        <v>379</v>
      </c>
      <c r="C8605" s="180"/>
      <c r="D8605" s="180"/>
      <c r="E8605" s="180"/>
      <c r="F8605" s="180"/>
      <c r="G8605" s="180"/>
      <c r="H8605" s="180"/>
    </row>
    <row r="8606" spans="1:8" x14ac:dyDescent="0.2">
      <c r="A8606" s="180" t="s">
        <v>196</v>
      </c>
      <c r="B8606" s="180" t="s">
        <v>362</v>
      </c>
      <c r="C8606" s="180">
        <v>127934</v>
      </c>
      <c r="D8606" s="180"/>
      <c r="E8606" s="180"/>
      <c r="F8606" s="180"/>
      <c r="G8606" s="180"/>
      <c r="H8606" s="180"/>
    </row>
    <row r="8607" spans="1:8" x14ac:dyDescent="0.2">
      <c r="A8607" s="180" t="s">
        <v>196</v>
      </c>
      <c r="B8607" s="180" t="s">
        <v>365</v>
      </c>
      <c r="C8607" s="180">
        <v>3785434</v>
      </c>
      <c r="D8607" s="180">
        <v>97750</v>
      </c>
      <c r="E8607" s="180">
        <v>74000</v>
      </c>
      <c r="F8607" s="180">
        <v>0</v>
      </c>
      <c r="G8607" s="180">
        <v>0</v>
      </c>
      <c r="H8607" s="180">
        <v>0</v>
      </c>
    </row>
    <row r="8608" spans="1:8" x14ac:dyDescent="0.2">
      <c r="A8608" s="180" t="s">
        <v>196</v>
      </c>
      <c r="B8608" s="180" t="s">
        <v>447</v>
      </c>
      <c r="C8608" s="180"/>
      <c r="D8608" s="180"/>
      <c r="E8608" s="180"/>
      <c r="F8608" s="180"/>
      <c r="G8608" s="180"/>
      <c r="H8608" s="180"/>
    </row>
    <row r="8609" spans="1:8" x14ac:dyDescent="0.2">
      <c r="A8609" s="180" t="s">
        <v>196</v>
      </c>
      <c r="B8609" s="180" t="s">
        <v>366</v>
      </c>
      <c r="C8609" s="180">
        <v>3785434</v>
      </c>
      <c r="D8609" s="180">
        <v>97750</v>
      </c>
      <c r="E8609" s="180">
        <v>74000</v>
      </c>
      <c r="F8609" s="180">
        <v>0</v>
      </c>
      <c r="G8609" s="180">
        <v>0</v>
      </c>
      <c r="H8609" s="180">
        <v>0</v>
      </c>
    </row>
    <row r="8610" spans="1:8" x14ac:dyDescent="0.2">
      <c r="A8610" s="180" t="s">
        <v>196</v>
      </c>
      <c r="B8610" s="180" t="s">
        <v>367</v>
      </c>
      <c r="C8610" s="180">
        <v>470677.99000000022</v>
      </c>
      <c r="D8610" s="180">
        <v>105619.03999999998</v>
      </c>
      <c r="E8610" s="180">
        <v>642411.16</v>
      </c>
      <c r="F8610" s="180">
        <v>0</v>
      </c>
      <c r="G8610" s="180">
        <v>0</v>
      </c>
      <c r="H8610" s="180">
        <v>0</v>
      </c>
    </row>
    <row r="8611" spans="1:8" x14ac:dyDescent="0.2">
      <c r="A8611" s="180" t="s">
        <v>196</v>
      </c>
      <c r="B8611" s="180" t="s">
        <v>368</v>
      </c>
      <c r="C8611" s="180">
        <v>4256111.99</v>
      </c>
      <c r="D8611" s="180">
        <v>203369.04</v>
      </c>
      <c r="E8611" s="180">
        <v>716411.16</v>
      </c>
      <c r="F8611" s="180">
        <v>0</v>
      </c>
      <c r="G8611" s="180">
        <v>0</v>
      </c>
      <c r="H8611" s="180">
        <v>0</v>
      </c>
    </row>
    <row r="8612" spans="1:8" x14ac:dyDescent="0.2">
      <c r="A8612" s="180" t="s">
        <v>197</v>
      </c>
      <c r="B8612" s="180" t="s">
        <v>333</v>
      </c>
      <c r="C8612" s="180">
        <v>661309</v>
      </c>
      <c r="D8612" s="180"/>
      <c r="E8612" s="180">
        <v>391218</v>
      </c>
      <c r="F8612" s="180">
        <v>0</v>
      </c>
      <c r="G8612" s="180">
        <v>0</v>
      </c>
      <c r="H8612" s="180">
        <v>0</v>
      </c>
    </row>
    <row r="8613" spans="1:8" x14ac:dyDescent="0.2">
      <c r="A8613" s="180" t="s">
        <v>197</v>
      </c>
      <c r="B8613" s="180" t="s">
        <v>334</v>
      </c>
      <c r="C8613" s="180">
        <v>14845</v>
      </c>
      <c r="D8613" s="180"/>
      <c r="E8613" s="180">
        <v>8782</v>
      </c>
      <c r="F8613" s="180">
        <v>0</v>
      </c>
      <c r="G8613" s="180">
        <v>0</v>
      </c>
      <c r="H8613" s="180">
        <v>0</v>
      </c>
    </row>
    <row r="8614" spans="1:8" x14ac:dyDescent="0.2">
      <c r="A8614" s="180" t="s">
        <v>197</v>
      </c>
      <c r="B8614" s="180" t="s">
        <v>335</v>
      </c>
      <c r="C8614" s="180">
        <v>10964</v>
      </c>
      <c r="D8614" s="180"/>
      <c r="E8614" s="180"/>
      <c r="F8614" s="180"/>
      <c r="G8614" s="180"/>
      <c r="H8614" s="180"/>
    </row>
    <row r="8615" spans="1:8" x14ac:dyDescent="0.2">
      <c r="A8615" s="180" t="s">
        <v>197</v>
      </c>
      <c r="B8615" s="180" t="s">
        <v>336</v>
      </c>
      <c r="C8615" s="180">
        <v>215000</v>
      </c>
      <c r="D8615" s="180"/>
      <c r="E8615" s="180"/>
      <c r="F8615" s="180"/>
      <c r="G8615" s="180"/>
      <c r="H8615" s="180"/>
    </row>
    <row r="8616" spans="1:8" x14ac:dyDescent="0.2">
      <c r="A8616" s="180" t="s">
        <v>197</v>
      </c>
      <c r="B8616" s="180" t="s">
        <v>337</v>
      </c>
      <c r="C8616" s="180">
        <v>6200</v>
      </c>
      <c r="D8616" s="180"/>
      <c r="E8616" s="180"/>
      <c r="F8616" s="180"/>
      <c r="G8616" s="180"/>
      <c r="H8616" s="180"/>
    </row>
    <row r="8617" spans="1:8" x14ac:dyDescent="0.2">
      <c r="A8617" s="180" t="s">
        <v>197</v>
      </c>
      <c r="B8617" s="180" t="s">
        <v>338</v>
      </c>
      <c r="C8617" s="180"/>
      <c r="D8617" s="180"/>
      <c r="E8617" s="180"/>
      <c r="F8617" s="180"/>
      <c r="G8617" s="180"/>
      <c r="H8617" s="180"/>
    </row>
    <row r="8618" spans="1:8" x14ac:dyDescent="0.2">
      <c r="A8618" s="180" t="s">
        <v>197</v>
      </c>
      <c r="B8618" s="180" t="s">
        <v>339</v>
      </c>
      <c r="C8618" s="180"/>
      <c r="D8618" s="180"/>
      <c r="E8618" s="180"/>
      <c r="F8618" s="180"/>
      <c r="G8618" s="180"/>
      <c r="H8618" s="180"/>
    </row>
    <row r="8619" spans="1:8" x14ac:dyDescent="0.2">
      <c r="A8619" s="180" t="s">
        <v>197</v>
      </c>
      <c r="B8619" s="180" t="s">
        <v>340</v>
      </c>
      <c r="C8619" s="180">
        <v>36000</v>
      </c>
      <c r="D8619" s="180"/>
      <c r="E8619" s="180"/>
      <c r="F8619" s="180"/>
      <c r="G8619" s="180"/>
      <c r="H8619" s="180"/>
    </row>
    <row r="8620" spans="1:8" x14ac:dyDescent="0.2">
      <c r="A8620" s="180" t="s">
        <v>197</v>
      </c>
      <c r="B8620" s="180" t="s">
        <v>341</v>
      </c>
      <c r="C8620" s="180"/>
      <c r="D8620" s="180"/>
      <c r="E8620" s="180"/>
      <c r="F8620" s="180"/>
      <c r="G8620" s="180"/>
      <c r="H8620" s="180"/>
    </row>
    <row r="8621" spans="1:8" x14ac:dyDescent="0.2">
      <c r="A8621" s="180" t="s">
        <v>197</v>
      </c>
      <c r="B8621" s="180" t="s">
        <v>342</v>
      </c>
      <c r="C8621" s="180">
        <v>1461467</v>
      </c>
      <c r="D8621" s="180"/>
      <c r="E8621" s="180"/>
      <c r="F8621" s="180"/>
      <c r="G8621" s="180"/>
      <c r="H8621" s="180"/>
    </row>
    <row r="8622" spans="1:8" x14ac:dyDescent="0.2">
      <c r="A8622" s="180" t="s">
        <v>197</v>
      </c>
      <c r="B8622" s="180" t="s">
        <v>343</v>
      </c>
      <c r="C8622" s="180">
        <v>6038</v>
      </c>
      <c r="D8622" s="180"/>
      <c r="E8622" s="180"/>
      <c r="F8622" s="180"/>
      <c r="G8622" s="180"/>
      <c r="H8622" s="180"/>
    </row>
    <row r="8623" spans="1:8" x14ac:dyDescent="0.2">
      <c r="A8623" s="180" t="s">
        <v>197</v>
      </c>
      <c r="B8623" s="180" t="s">
        <v>344</v>
      </c>
      <c r="C8623" s="180">
        <v>21000</v>
      </c>
      <c r="D8623" s="180"/>
      <c r="E8623" s="180"/>
      <c r="F8623" s="180"/>
      <c r="G8623" s="180"/>
      <c r="H8623" s="180"/>
    </row>
    <row r="8624" spans="1:8" x14ac:dyDescent="0.2">
      <c r="A8624" s="180" t="s">
        <v>197</v>
      </c>
      <c r="B8624" s="180" t="s">
        <v>475</v>
      </c>
      <c r="C8624" s="180">
        <v>5609</v>
      </c>
      <c r="D8624" s="180"/>
      <c r="E8624" s="180">
        <v>3318</v>
      </c>
      <c r="F8624" s="180">
        <v>0</v>
      </c>
      <c r="G8624" s="180">
        <v>0</v>
      </c>
      <c r="H8624" s="180">
        <v>0</v>
      </c>
    </row>
    <row r="8625" spans="1:8" x14ac:dyDescent="0.2">
      <c r="A8625" s="180" t="s">
        <v>197</v>
      </c>
      <c r="B8625" s="180" t="s">
        <v>332</v>
      </c>
      <c r="C8625" s="180">
        <v>41000</v>
      </c>
      <c r="D8625" s="180"/>
      <c r="E8625" s="180"/>
      <c r="F8625" s="180"/>
      <c r="G8625" s="180"/>
      <c r="H8625" s="180"/>
    </row>
    <row r="8626" spans="1:8" x14ac:dyDescent="0.2">
      <c r="A8626" s="180" t="s">
        <v>197</v>
      </c>
      <c r="B8626" s="180" t="s">
        <v>407</v>
      </c>
      <c r="C8626" s="180">
        <v>75000</v>
      </c>
      <c r="D8626" s="180"/>
      <c r="E8626" s="180"/>
      <c r="F8626" s="180"/>
      <c r="G8626" s="180"/>
      <c r="H8626" s="180"/>
    </row>
    <row r="8627" spans="1:8" x14ac:dyDescent="0.2">
      <c r="A8627" s="180" t="s">
        <v>197</v>
      </c>
      <c r="B8627" s="180" t="s">
        <v>345</v>
      </c>
      <c r="C8627" s="180">
        <v>2554432</v>
      </c>
      <c r="D8627" s="180">
        <v>0</v>
      </c>
      <c r="E8627" s="180">
        <v>403318</v>
      </c>
      <c r="F8627" s="180">
        <v>0</v>
      </c>
      <c r="G8627" s="180">
        <v>0</v>
      </c>
      <c r="H8627" s="180">
        <v>0</v>
      </c>
    </row>
    <row r="8628" spans="1:8" x14ac:dyDescent="0.2">
      <c r="A8628" s="180" t="s">
        <v>197</v>
      </c>
      <c r="B8628" s="180" t="s">
        <v>346</v>
      </c>
      <c r="C8628" s="180"/>
      <c r="D8628" s="180"/>
      <c r="E8628" s="180"/>
      <c r="F8628" s="180"/>
      <c r="G8628" s="180"/>
      <c r="H8628" s="180"/>
    </row>
    <row r="8629" spans="1:8" x14ac:dyDescent="0.2">
      <c r="A8629" s="180" t="s">
        <v>197</v>
      </c>
      <c r="B8629" s="180" t="s">
        <v>446</v>
      </c>
      <c r="C8629" s="180"/>
      <c r="D8629" s="180"/>
      <c r="E8629" s="180"/>
      <c r="F8629" s="180"/>
      <c r="G8629" s="180"/>
      <c r="H8629" s="180"/>
    </row>
    <row r="8630" spans="1:8" x14ac:dyDescent="0.2">
      <c r="A8630" s="180" t="s">
        <v>197</v>
      </c>
      <c r="B8630" s="180" t="s">
        <v>347</v>
      </c>
      <c r="C8630" s="180"/>
      <c r="D8630" s="180"/>
      <c r="E8630" s="180"/>
      <c r="F8630" s="180"/>
      <c r="G8630" s="180"/>
      <c r="H8630" s="180"/>
    </row>
    <row r="8631" spans="1:8" x14ac:dyDescent="0.2">
      <c r="A8631" s="180" t="s">
        <v>197</v>
      </c>
      <c r="B8631" s="180" t="s">
        <v>348</v>
      </c>
      <c r="C8631" s="180">
        <v>2554432</v>
      </c>
      <c r="D8631" s="180">
        <v>0</v>
      </c>
      <c r="E8631" s="180">
        <v>403318</v>
      </c>
      <c r="F8631" s="180">
        <v>0</v>
      </c>
      <c r="G8631" s="180">
        <v>0</v>
      </c>
      <c r="H8631" s="180">
        <v>0</v>
      </c>
    </row>
    <row r="8632" spans="1:8" x14ac:dyDescent="0.2">
      <c r="A8632" s="180" t="s">
        <v>197</v>
      </c>
      <c r="B8632" s="180" t="s">
        <v>349</v>
      </c>
      <c r="C8632" s="180">
        <v>878061.27000000048</v>
      </c>
      <c r="D8632" s="180">
        <v>0</v>
      </c>
      <c r="E8632" s="180">
        <v>842848.74</v>
      </c>
      <c r="F8632" s="180">
        <v>0</v>
      </c>
      <c r="G8632" s="180">
        <v>0</v>
      </c>
      <c r="H8632" s="180">
        <v>0</v>
      </c>
    </row>
    <row r="8633" spans="1:8" x14ac:dyDescent="0.2">
      <c r="A8633" s="180" t="s">
        <v>197</v>
      </c>
      <c r="B8633" s="180" t="s">
        <v>350</v>
      </c>
      <c r="C8633" s="180">
        <v>3432493.2700000005</v>
      </c>
      <c r="D8633" s="180">
        <v>0</v>
      </c>
      <c r="E8633" s="180">
        <v>1246166.74</v>
      </c>
      <c r="F8633" s="180">
        <v>0</v>
      </c>
      <c r="G8633" s="180">
        <v>0</v>
      </c>
      <c r="H8633" s="180">
        <v>0</v>
      </c>
    </row>
    <row r="8634" spans="1:8" x14ac:dyDescent="0.2">
      <c r="A8634" s="180" t="s">
        <v>197</v>
      </c>
      <c r="B8634" s="180" t="s">
        <v>376</v>
      </c>
      <c r="C8634" s="180"/>
      <c r="D8634" s="180"/>
      <c r="E8634" s="180"/>
      <c r="F8634" s="180"/>
      <c r="G8634" s="180"/>
      <c r="H8634" s="180"/>
    </row>
    <row r="8635" spans="1:8" x14ac:dyDescent="0.2">
      <c r="A8635" s="180" t="s">
        <v>197</v>
      </c>
      <c r="B8635" s="180" t="s">
        <v>377</v>
      </c>
      <c r="C8635" s="180">
        <v>2300000</v>
      </c>
      <c r="D8635" s="180"/>
      <c r="E8635" s="180">
        <v>50000</v>
      </c>
      <c r="F8635" s="180"/>
      <c r="G8635" s="180"/>
      <c r="H8635" s="180"/>
    </row>
    <row r="8636" spans="1:8" x14ac:dyDescent="0.2">
      <c r="A8636" s="180" t="s">
        <v>197</v>
      </c>
      <c r="B8636" s="180" t="s">
        <v>352</v>
      </c>
      <c r="C8636" s="180">
        <v>70000</v>
      </c>
      <c r="D8636" s="180"/>
      <c r="E8636" s="180"/>
      <c r="F8636" s="180"/>
      <c r="G8636" s="180"/>
      <c r="H8636" s="180"/>
    </row>
    <row r="8637" spans="1:8" x14ac:dyDescent="0.2">
      <c r="A8637" s="180" t="s">
        <v>197</v>
      </c>
      <c r="B8637" s="180" t="s">
        <v>353</v>
      </c>
      <c r="C8637" s="180">
        <v>50000</v>
      </c>
      <c r="D8637" s="180"/>
      <c r="E8637" s="180"/>
      <c r="F8637" s="180"/>
      <c r="G8637" s="180"/>
      <c r="H8637" s="180"/>
    </row>
    <row r="8638" spans="1:8" x14ac:dyDescent="0.2">
      <c r="A8638" s="180" t="s">
        <v>197</v>
      </c>
      <c r="B8638" s="180" t="s">
        <v>354</v>
      </c>
      <c r="C8638" s="180">
        <v>70000</v>
      </c>
      <c r="D8638" s="180"/>
      <c r="E8638" s="180">
        <v>3500</v>
      </c>
      <c r="F8638" s="180"/>
      <c r="G8638" s="180"/>
      <c r="H8638" s="180"/>
    </row>
    <row r="8639" spans="1:8" x14ac:dyDescent="0.2">
      <c r="A8639" s="180" t="s">
        <v>197</v>
      </c>
      <c r="B8639" s="180" t="s">
        <v>408</v>
      </c>
      <c r="C8639" s="180">
        <v>110000</v>
      </c>
      <c r="D8639" s="180"/>
      <c r="E8639" s="180"/>
      <c r="F8639" s="180"/>
      <c r="G8639" s="180"/>
      <c r="H8639" s="180"/>
    </row>
    <row r="8640" spans="1:8" x14ac:dyDescent="0.2">
      <c r="A8640" s="180" t="s">
        <v>197</v>
      </c>
      <c r="B8640" s="180" t="s">
        <v>423</v>
      </c>
      <c r="C8640" s="180">
        <v>115000</v>
      </c>
      <c r="D8640" s="180"/>
      <c r="E8640" s="180"/>
      <c r="F8640" s="180"/>
      <c r="G8640" s="180"/>
      <c r="H8640" s="180"/>
    </row>
    <row r="8641" spans="1:8" x14ac:dyDescent="0.2">
      <c r="A8641" s="180" t="s">
        <v>197</v>
      </c>
      <c r="B8641" s="180" t="s">
        <v>355</v>
      </c>
      <c r="C8641" s="180">
        <v>100000</v>
      </c>
      <c r="D8641" s="180"/>
      <c r="E8641" s="180">
        <v>50000</v>
      </c>
      <c r="F8641" s="180"/>
      <c r="G8641" s="180"/>
      <c r="H8641" s="180"/>
    </row>
    <row r="8642" spans="1:8" x14ac:dyDescent="0.2">
      <c r="A8642" s="180" t="s">
        <v>197</v>
      </c>
      <c r="B8642" s="180" t="s">
        <v>356</v>
      </c>
      <c r="C8642" s="180">
        <v>46000</v>
      </c>
      <c r="D8642" s="180"/>
      <c r="E8642" s="180"/>
      <c r="F8642" s="180"/>
      <c r="G8642" s="180"/>
      <c r="H8642" s="180"/>
    </row>
    <row r="8643" spans="1:8" x14ac:dyDescent="0.2">
      <c r="A8643" s="180" t="s">
        <v>197</v>
      </c>
      <c r="B8643" s="180" t="s">
        <v>409</v>
      </c>
      <c r="C8643" s="180"/>
      <c r="D8643" s="180"/>
      <c r="E8643" s="180"/>
      <c r="F8643" s="180"/>
      <c r="G8643" s="180"/>
      <c r="H8643" s="180"/>
    </row>
    <row r="8644" spans="1:8" x14ac:dyDescent="0.2">
      <c r="A8644" s="180" t="s">
        <v>197</v>
      </c>
      <c r="B8644" s="180" t="s">
        <v>378</v>
      </c>
      <c r="C8644" s="180"/>
      <c r="D8644" s="180"/>
      <c r="E8644" s="180"/>
      <c r="F8644" s="180"/>
      <c r="G8644" s="180"/>
      <c r="H8644" s="180"/>
    </row>
    <row r="8645" spans="1:8" x14ac:dyDescent="0.2">
      <c r="A8645" s="180" t="s">
        <v>197</v>
      </c>
      <c r="B8645" s="180" t="s">
        <v>360</v>
      </c>
      <c r="C8645" s="180"/>
      <c r="D8645" s="180"/>
      <c r="E8645" s="180"/>
      <c r="F8645" s="180"/>
      <c r="G8645" s="180"/>
      <c r="H8645" s="180"/>
    </row>
    <row r="8646" spans="1:8" x14ac:dyDescent="0.2">
      <c r="A8646" s="180" t="s">
        <v>197</v>
      </c>
      <c r="B8646" s="180" t="s">
        <v>379</v>
      </c>
      <c r="C8646" s="180"/>
      <c r="D8646" s="180"/>
      <c r="E8646" s="180"/>
      <c r="F8646" s="180"/>
      <c r="G8646" s="180"/>
      <c r="H8646" s="180"/>
    </row>
    <row r="8647" spans="1:8" x14ac:dyDescent="0.2">
      <c r="A8647" s="180" t="s">
        <v>197</v>
      </c>
      <c r="B8647" s="180" t="s">
        <v>362</v>
      </c>
      <c r="C8647" s="180">
        <v>97584</v>
      </c>
      <c r="D8647" s="180"/>
      <c r="E8647" s="180"/>
      <c r="F8647" s="180"/>
      <c r="G8647" s="180"/>
      <c r="H8647" s="180"/>
    </row>
    <row r="8648" spans="1:8" x14ac:dyDescent="0.2">
      <c r="A8648" s="180" t="s">
        <v>197</v>
      </c>
      <c r="B8648" s="180" t="s">
        <v>365</v>
      </c>
      <c r="C8648" s="180">
        <v>2958584</v>
      </c>
      <c r="D8648" s="180">
        <v>0</v>
      </c>
      <c r="E8648" s="180">
        <v>103500</v>
      </c>
      <c r="F8648" s="180">
        <v>0</v>
      </c>
      <c r="G8648" s="180">
        <v>0</v>
      </c>
      <c r="H8648" s="180">
        <v>0</v>
      </c>
    </row>
    <row r="8649" spans="1:8" x14ac:dyDescent="0.2">
      <c r="A8649" s="180" t="s">
        <v>197</v>
      </c>
      <c r="B8649" s="180" t="s">
        <v>447</v>
      </c>
      <c r="C8649" s="180"/>
      <c r="D8649" s="180"/>
      <c r="E8649" s="180"/>
      <c r="F8649" s="180"/>
      <c r="G8649" s="180"/>
      <c r="H8649" s="180"/>
    </row>
    <row r="8650" spans="1:8" x14ac:dyDescent="0.2">
      <c r="A8650" s="180" t="s">
        <v>197</v>
      </c>
      <c r="B8650" s="180" t="s">
        <v>366</v>
      </c>
      <c r="C8650" s="180">
        <v>2958584</v>
      </c>
      <c r="D8650" s="180">
        <v>0</v>
      </c>
      <c r="E8650" s="180">
        <v>103500</v>
      </c>
      <c r="F8650" s="180">
        <v>0</v>
      </c>
      <c r="G8650" s="180">
        <v>0</v>
      </c>
      <c r="H8650" s="180">
        <v>0</v>
      </c>
    </row>
    <row r="8651" spans="1:8" x14ac:dyDescent="0.2">
      <c r="A8651" s="180" t="s">
        <v>197</v>
      </c>
      <c r="B8651" s="180" t="s">
        <v>367</v>
      </c>
      <c r="C8651" s="180">
        <v>473909.27000000048</v>
      </c>
      <c r="D8651" s="180">
        <v>0</v>
      </c>
      <c r="E8651" s="180">
        <v>1142666.74</v>
      </c>
      <c r="F8651" s="180">
        <v>0</v>
      </c>
      <c r="G8651" s="180">
        <v>0</v>
      </c>
      <c r="H8651" s="180">
        <v>0</v>
      </c>
    </row>
    <row r="8652" spans="1:8" x14ac:dyDescent="0.2">
      <c r="A8652" s="180" t="s">
        <v>197</v>
      </c>
      <c r="B8652" s="180" t="s">
        <v>368</v>
      </c>
      <c r="C8652" s="180">
        <v>3432493.2700000005</v>
      </c>
      <c r="D8652" s="180">
        <v>0</v>
      </c>
      <c r="E8652" s="180">
        <v>1246166.74</v>
      </c>
      <c r="F8652" s="180">
        <v>0</v>
      </c>
      <c r="G8652" s="180">
        <v>0</v>
      </c>
      <c r="H8652" s="180">
        <v>0</v>
      </c>
    </row>
    <row r="8653" spans="1:8" x14ac:dyDescent="0.2">
      <c r="A8653" s="180" t="s">
        <v>198</v>
      </c>
      <c r="B8653" s="180" t="s">
        <v>333</v>
      </c>
      <c r="C8653" s="180">
        <v>620350</v>
      </c>
      <c r="D8653" s="180"/>
      <c r="E8653" s="180">
        <v>53502</v>
      </c>
      <c r="F8653" s="180">
        <v>0</v>
      </c>
      <c r="G8653" s="180">
        <v>0</v>
      </c>
      <c r="H8653" s="180">
        <v>0</v>
      </c>
    </row>
    <row r="8654" spans="1:8" x14ac:dyDescent="0.2">
      <c r="A8654" s="180" t="s">
        <v>198</v>
      </c>
      <c r="B8654" s="180" t="s">
        <v>334</v>
      </c>
      <c r="C8654" s="180">
        <v>17342</v>
      </c>
      <c r="D8654" s="180"/>
      <c r="E8654" s="180">
        <v>1498</v>
      </c>
      <c r="F8654" s="180">
        <v>0</v>
      </c>
      <c r="G8654" s="180">
        <v>0</v>
      </c>
      <c r="H8654" s="180">
        <v>0</v>
      </c>
    </row>
    <row r="8655" spans="1:8" x14ac:dyDescent="0.2">
      <c r="A8655" s="180" t="s">
        <v>198</v>
      </c>
      <c r="B8655" s="180" t="s">
        <v>335</v>
      </c>
      <c r="C8655" s="180">
        <v>82990</v>
      </c>
      <c r="D8655" s="180"/>
      <c r="E8655" s="180"/>
      <c r="F8655" s="180"/>
      <c r="G8655" s="180"/>
      <c r="H8655" s="180"/>
    </row>
    <row r="8656" spans="1:8" x14ac:dyDescent="0.2">
      <c r="A8656" s="180" t="s">
        <v>198</v>
      </c>
      <c r="B8656" s="180" t="s">
        <v>336</v>
      </c>
      <c r="C8656" s="180">
        <v>185000</v>
      </c>
      <c r="D8656" s="180"/>
      <c r="E8656" s="180"/>
      <c r="F8656" s="180"/>
      <c r="G8656" s="180"/>
      <c r="H8656" s="180"/>
    </row>
    <row r="8657" spans="1:8" x14ac:dyDescent="0.2">
      <c r="A8657" s="180" t="s">
        <v>198</v>
      </c>
      <c r="B8657" s="180" t="s">
        <v>337</v>
      </c>
      <c r="C8657" s="180">
        <v>10300</v>
      </c>
      <c r="D8657" s="180">
        <v>430</v>
      </c>
      <c r="E8657" s="180">
        <v>381</v>
      </c>
      <c r="F8657" s="180"/>
      <c r="G8657" s="180"/>
      <c r="H8657" s="180"/>
    </row>
    <row r="8658" spans="1:8" x14ac:dyDescent="0.2">
      <c r="A8658" s="180" t="s">
        <v>198</v>
      </c>
      <c r="B8658" s="180" t="s">
        <v>338</v>
      </c>
      <c r="C8658" s="180"/>
      <c r="D8658" s="180"/>
      <c r="E8658" s="180"/>
      <c r="F8658" s="180"/>
      <c r="G8658" s="180"/>
      <c r="H8658" s="180"/>
    </row>
    <row r="8659" spans="1:8" x14ac:dyDescent="0.2">
      <c r="A8659" s="180" t="s">
        <v>198</v>
      </c>
      <c r="B8659" s="180" t="s">
        <v>339</v>
      </c>
      <c r="C8659" s="180"/>
      <c r="D8659" s="180">
        <v>68500</v>
      </c>
      <c r="E8659" s="180"/>
      <c r="F8659" s="180"/>
      <c r="G8659" s="180"/>
      <c r="H8659" s="180"/>
    </row>
    <row r="8660" spans="1:8" x14ac:dyDescent="0.2">
      <c r="A8660" s="180" t="s">
        <v>198</v>
      </c>
      <c r="B8660" s="180" t="s">
        <v>340</v>
      </c>
      <c r="C8660" s="180">
        <v>21500</v>
      </c>
      <c r="D8660" s="180"/>
      <c r="E8660" s="180">
        <v>4840</v>
      </c>
      <c r="F8660" s="180"/>
      <c r="G8660" s="180"/>
      <c r="H8660" s="180"/>
    </row>
    <row r="8661" spans="1:8" x14ac:dyDescent="0.2">
      <c r="A8661" s="180" t="s">
        <v>198</v>
      </c>
      <c r="B8661" s="180" t="s">
        <v>341</v>
      </c>
      <c r="C8661" s="180"/>
      <c r="D8661" s="180"/>
      <c r="E8661" s="180"/>
      <c r="F8661" s="180"/>
      <c r="G8661" s="180"/>
      <c r="H8661" s="180"/>
    </row>
    <row r="8662" spans="1:8" x14ac:dyDescent="0.2">
      <c r="A8662" s="180" t="s">
        <v>198</v>
      </c>
      <c r="B8662" s="180" t="s">
        <v>342</v>
      </c>
      <c r="C8662" s="180">
        <v>1650567</v>
      </c>
      <c r="D8662" s="180"/>
      <c r="E8662" s="180"/>
      <c r="F8662" s="180"/>
      <c r="G8662" s="180"/>
      <c r="H8662" s="180"/>
    </row>
    <row r="8663" spans="1:8" x14ac:dyDescent="0.2">
      <c r="A8663" s="180" t="s">
        <v>198</v>
      </c>
      <c r="B8663" s="180" t="s">
        <v>343</v>
      </c>
      <c r="C8663" s="180">
        <v>7251</v>
      </c>
      <c r="D8663" s="180"/>
      <c r="E8663" s="180"/>
      <c r="F8663" s="180"/>
      <c r="G8663" s="180"/>
      <c r="H8663" s="180"/>
    </row>
    <row r="8664" spans="1:8" x14ac:dyDescent="0.2">
      <c r="A8664" s="180" t="s">
        <v>198</v>
      </c>
      <c r="B8664" s="180" t="s">
        <v>344</v>
      </c>
      <c r="C8664" s="180">
        <v>15600</v>
      </c>
      <c r="D8664" s="180"/>
      <c r="E8664" s="180">
        <v>40</v>
      </c>
      <c r="F8664" s="180"/>
      <c r="G8664" s="180"/>
      <c r="H8664" s="180"/>
    </row>
    <row r="8665" spans="1:8" x14ac:dyDescent="0.2">
      <c r="A8665" s="180" t="s">
        <v>198</v>
      </c>
      <c r="B8665" s="180" t="s">
        <v>475</v>
      </c>
      <c r="C8665" s="180">
        <v>1629</v>
      </c>
      <c r="D8665" s="180"/>
      <c r="E8665" s="180">
        <v>141</v>
      </c>
      <c r="F8665" s="180">
        <v>0</v>
      </c>
      <c r="G8665" s="180">
        <v>0</v>
      </c>
      <c r="H8665" s="180">
        <v>0</v>
      </c>
    </row>
    <row r="8666" spans="1:8" x14ac:dyDescent="0.2">
      <c r="A8666" s="180" t="s">
        <v>198</v>
      </c>
      <c r="B8666" s="180" t="s">
        <v>332</v>
      </c>
      <c r="C8666" s="180">
        <v>70400</v>
      </c>
      <c r="D8666" s="180"/>
      <c r="E8666" s="180"/>
      <c r="F8666" s="180"/>
      <c r="G8666" s="180"/>
      <c r="H8666" s="180"/>
    </row>
    <row r="8667" spans="1:8" x14ac:dyDescent="0.2">
      <c r="A8667" s="180" t="s">
        <v>198</v>
      </c>
      <c r="B8667" s="180" t="s">
        <v>407</v>
      </c>
      <c r="C8667" s="180">
        <v>48000</v>
      </c>
      <c r="D8667" s="180"/>
      <c r="E8667" s="180"/>
      <c r="F8667" s="180"/>
      <c r="G8667" s="180"/>
      <c r="H8667" s="180"/>
    </row>
    <row r="8668" spans="1:8" x14ac:dyDescent="0.2">
      <c r="A8668" s="180" t="s">
        <v>198</v>
      </c>
      <c r="B8668" s="180" t="s">
        <v>345</v>
      </c>
      <c r="C8668" s="180">
        <v>2730929</v>
      </c>
      <c r="D8668" s="180">
        <v>68930</v>
      </c>
      <c r="E8668" s="180">
        <v>60402</v>
      </c>
      <c r="F8668" s="180">
        <v>0</v>
      </c>
      <c r="G8668" s="180">
        <v>0</v>
      </c>
      <c r="H8668" s="180">
        <v>0</v>
      </c>
    </row>
    <row r="8669" spans="1:8" x14ac:dyDescent="0.2">
      <c r="A8669" s="180" t="s">
        <v>198</v>
      </c>
      <c r="B8669" s="180" t="s">
        <v>346</v>
      </c>
      <c r="C8669" s="180"/>
      <c r="D8669" s="180"/>
      <c r="E8669" s="180"/>
      <c r="F8669" s="180"/>
      <c r="G8669" s="180"/>
      <c r="H8669" s="180"/>
    </row>
    <row r="8670" spans="1:8" x14ac:dyDescent="0.2">
      <c r="A8670" s="180" t="s">
        <v>198</v>
      </c>
      <c r="B8670" s="180" t="s">
        <v>446</v>
      </c>
      <c r="C8670" s="180"/>
      <c r="D8670" s="180"/>
      <c r="E8670" s="180"/>
      <c r="F8670" s="180"/>
      <c r="G8670" s="180"/>
      <c r="H8670" s="180"/>
    </row>
    <row r="8671" spans="1:8" x14ac:dyDescent="0.2">
      <c r="A8671" s="180" t="s">
        <v>198</v>
      </c>
      <c r="B8671" s="180" t="s">
        <v>347</v>
      </c>
      <c r="C8671" s="180"/>
      <c r="D8671" s="180"/>
      <c r="E8671" s="180"/>
      <c r="F8671" s="180"/>
      <c r="G8671" s="180"/>
      <c r="H8671" s="180"/>
    </row>
    <row r="8672" spans="1:8" x14ac:dyDescent="0.2">
      <c r="A8672" s="180" t="s">
        <v>198</v>
      </c>
      <c r="B8672" s="180" t="s">
        <v>348</v>
      </c>
      <c r="C8672" s="180">
        <v>2730929</v>
      </c>
      <c r="D8672" s="180">
        <v>68930</v>
      </c>
      <c r="E8672" s="180">
        <v>60402</v>
      </c>
      <c r="F8672" s="180">
        <v>0</v>
      </c>
      <c r="G8672" s="180">
        <v>0</v>
      </c>
      <c r="H8672" s="180">
        <v>0</v>
      </c>
    </row>
    <row r="8673" spans="1:8" x14ac:dyDescent="0.2">
      <c r="A8673" s="180" t="s">
        <v>198</v>
      </c>
      <c r="B8673" s="180" t="s">
        <v>349</v>
      </c>
      <c r="C8673" s="180">
        <v>952951.42999999959</v>
      </c>
      <c r="D8673" s="180">
        <v>37726.480000000003</v>
      </c>
      <c r="E8673" s="180">
        <v>112007.38</v>
      </c>
      <c r="F8673" s="180">
        <v>0</v>
      </c>
      <c r="G8673" s="180">
        <v>0</v>
      </c>
      <c r="H8673" s="180">
        <v>0</v>
      </c>
    </row>
    <row r="8674" spans="1:8" x14ac:dyDescent="0.2">
      <c r="A8674" s="180" t="s">
        <v>198</v>
      </c>
      <c r="B8674" s="180" t="s">
        <v>350</v>
      </c>
      <c r="C8674" s="180">
        <v>3683880.43</v>
      </c>
      <c r="D8674" s="180">
        <v>106656.48</v>
      </c>
      <c r="E8674" s="180">
        <v>172409.38</v>
      </c>
      <c r="F8674" s="180">
        <v>0</v>
      </c>
      <c r="G8674" s="180">
        <v>0</v>
      </c>
      <c r="H8674" s="180">
        <v>0</v>
      </c>
    </row>
    <row r="8675" spans="1:8" x14ac:dyDescent="0.2">
      <c r="A8675" s="180" t="s">
        <v>198</v>
      </c>
      <c r="B8675" s="180" t="s">
        <v>376</v>
      </c>
      <c r="C8675" s="180"/>
      <c r="D8675" s="180"/>
      <c r="E8675" s="180"/>
      <c r="F8675" s="180"/>
      <c r="G8675" s="180"/>
      <c r="H8675" s="180"/>
    </row>
    <row r="8676" spans="1:8" x14ac:dyDescent="0.2">
      <c r="A8676" s="180" t="s">
        <v>198</v>
      </c>
      <c r="B8676" s="180" t="s">
        <v>377</v>
      </c>
      <c r="C8676" s="180">
        <v>2110000</v>
      </c>
      <c r="D8676" s="180">
        <v>71000</v>
      </c>
      <c r="E8676" s="180"/>
      <c r="F8676" s="180"/>
      <c r="G8676" s="180"/>
      <c r="H8676" s="180"/>
    </row>
    <row r="8677" spans="1:8" x14ac:dyDescent="0.2">
      <c r="A8677" s="180" t="s">
        <v>198</v>
      </c>
      <c r="B8677" s="180" t="s">
        <v>352</v>
      </c>
      <c r="C8677" s="180">
        <v>82000</v>
      </c>
      <c r="D8677" s="180"/>
      <c r="E8677" s="180"/>
      <c r="F8677" s="180"/>
      <c r="G8677" s="180"/>
      <c r="H8677" s="180"/>
    </row>
    <row r="8678" spans="1:8" x14ac:dyDescent="0.2">
      <c r="A8678" s="180" t="s">
        <v>198</v>
      </c>
      <c r="B8678" s="180" t="s">
        <v>353</v>
      </c>
      <c r="C8678" s="180">
        <v>89000</v>
      </c>
      <c r="D8678" s="180"/>
      <c r="E8678" s="180"/>
      <c r="F8678" s="180"/>
      <c r="G8678" s="180"/>
      <c r="H8678" s="180"/>
    </row>
    <row r="8679" spans="1:8" x14ac:dyDescent="0.2">
      <c r="A8679" s="180" t="s">
        <v>198</v>
      </c>
      <c r="B8679" s="180" t="s">
        <v>354</v>
      </c>
      <c r="C8679" s="180">
        <v>52000</v>
      </c>
      <c r="D8679" s="180"/>
      <c r="E8679" s="180"/>
      <c r="F8679" s="180"/>
      <c r="G8679" s="180"/>
      <c r="H8679" s="180"/>
    </row>
    <row r="8680" spans="1:8" x14ac:dyDescent="0.2">
      <c r="A8680" s="180" t="s">
        <v>198</v>
      </c>
      <c r="B8680" s="180" t="s">
        <v>408</v>
      </c>
      <c r="C8680" s="180">
        <v>138000</v>
      </c>
      <c r="D8680" s="180"/>
      <c r="E8680" s="180"/>
      <c r="F8680" s="180"/>
      <c r="G8680" s="180"/>
      <c r="H8680" s="180"/>
    </row>
    <row r="8681" spans="1:8" x14ac:dyDescent="0.2">
      <c r="A8681" s="180" t="s">
        <v>198</v>
      </c>
      <c r="B8681" s="180" t="s">
        <v>423</v>
      </c>
      <c r="C8681" s="180">
        <v>88000</v>
      </c>
      <c r="D8681" s="180"/>
      <c r="E8681" s="180"/>
      <c r="F8681" s="180"/>
      <c r="G8681" s="180"/>
      <c r="H8681" s="180"/>
    </row>
    <row r="8682" spans="1:8" x14ac:dyDescent="0.2">
      <c r="A8682" s="180" t="s">
        <v>198</v>
      </c>
      <c r="B8682" s="180" t="s">
        <v>355</v>
      </c>
      <c r="C8682" s="180">
        <v>188000</v>
      </c>
      <c r="D8682" s="180"/>
      <c r="E8682" s="180">
        <v>39000</v>
      </c>
      <c r="F8682" s="180"/>
      <c r="G8682" s="180"/>
      <c r="H8682" s="180"/>
    </row>
    <row r="8683" spans="1:8" x14ac:dyDescent="0.2">
      <c r="A8683" s="180" t="s">
        <v>198</v>
      </c>
      <c r="B8683" s="180" t="s">
        <v>356</v>
      </c>
      <c r="C8683" s="180">
        <v>124000</v>
      </c>
      <c r="D8683" s="180"/>
      <c r="E8683" s="180">
        <v>6300</v>
      </c>
      <c r="F8683" s="180"/>
      <c r="G8683" s="180"/>
      <c r="H8683" s="180"/>
    </row>
    <row r="8684" spans="1:8" x14ac:dyDescent="0.2">
      <c r="A8684" s="180" t="s">
        <v>198</v>
      </c>
      <c r="B8684" s="180" t="s">
        <v>409</v>
      </c>
      <c r="C8684" s="180"/>
      <c r="D8684" s="180"/>
      <c r="E8684" s="180"/>
      <c r="F8684" s="180"/>
      <c r="G8684" s="180"/>
      <c r="H8684" s="180"/>
    </row>
    <row r="8685" spans="1:8" x14ac:dyDescent="0.2">
      <c r="A8685" s="180" t="s">
        <v>198</v>
      </c>
      <c r="B8685" s="180" t="s">
        <v>378</v>
      </c>
      <c r="C8685" s="180"/>
      <c r="D8685" s="180"/>
      <c r="E8685" s="180"/>
      <c r="F8685" s="180"/>
      <c r="G8685" s="180"/>
      <c r="H8685" s="180"/>
    </row>
    <row r="8686" spans="1:8" x14ac:dyDescent="0.2">
      <c r="A8686" s="180" t="s">
        <v>198</v>
      </c>
      <c r="B8686" s="180" t="s">
        <v>360</v>
      </c>
      <c r="C8686" s="180"/>
      <c r="D8686" s="180"/>
      <c r="E8686" s="180"/>
      <c r="F8686" s="180"/>
      <c r="G8686" s="180"/>
      <c r="H8686" s="180"/>
    </row>
    <row r="8687" spans="1:8" x14ac:dyDescent="0.2">
      <c r="A8687" s="180" t="s">
        <v>198</v>
      </c>
      <c r="B8687" s="180" t="s">
        <v>379</v>
      </c>
      <c r="C8687" s="180"/>
      <c r="D8687" s="180"/>
      <c r="E8687" s="180"/>
      <c r="F8687" s="180"/>
      <c r="G8687" s="180"/>
      <c r="H8687" s="180"/>
    </row>
    <row r="8688" spans="1:8" x14ac:dyDescent="0.2">
      <c r="A8688" s="180" t="s">
        <v>198</v>
      </c>
      <c r="B8688" s="180" t="s">
        <v>362</v>
      </c>
      <c r="C8688" s="180">
        <v>103808</v>
      </c>
      <c r="D8688" s="180"/>
      <c r="E8688" s="180"/>
      <c r="F8688" s="180"/>
      <c r="G8688" s="180"/>
      <c r="H8688" s="180"/>
    </row>
    <row r="8689" spans="1:8" x14ac:dyDescent="0.2">
      <c r="A8689" s="180" t="s">
        <v>198</v>
      </c>
      <c r="B8689" s="180" t="s">
        <v>365</v>
      </c>
      <c r="C8689" s="180">
        <v>2974808</v>
      </c>
      <c r="D8689" s="180">
        <v>71000</v>
      </c>
      <c r="E8689" s="180">
        <v>45300</v>
      </c>
      <c r="F8689" s="180">
        <v>0</v>
      </c>
      <c r="G8689" s="180">
        <v>0</v>
      </c>
      <c r="H8689" s="180">
        <v>0</v>
      </c>
    </row>
    <row r="8690" spans="1:8" x14ac:dyDescent="0.2">
      <c r="A8690" s="180" t="s">
        <v>198</v>
      </c>
      <c r="B8690" s="180" t="s">
        <v>447</v>
      </c>
      <c r="C8690" s="180"/>
      <c r="D8690" s="180"/>
      <c r="E8690" s="180"/>
      <c r="F8690" s="180"/>
      <c r="G8690" s="180"/>
      <c r="H8690" s="180"/>
    </row>
    <row r="8691" spans="1:8" x14ac:dyDescent="0.2">
      <c r="A8691" s="180" t="s">
        <v>198</v>
      </c>
      <c r="B8691" s="180" t="s">
        <v>366</v>
      </c>
      <c r="C8691" s="180">
        <v>2974808</v>
      </c>
      <c r="D8691" s="180">
        <v>71000</v>
      </c>
      <c r="E8691" s="180">
        <v>45300</v>
      </c>
      <c r="F8691" s="180">
        <v>0</v>
      </c>
      <c r="G8691" s="180">
        <v>0</v>
      </c>
      <c r="H8691" s="180">
        <v>0</v>
      </c>
    </row>
    <row r="8692" spans="1:8" x14ac:dyDescent="0.2">
      <c r="A8692" s="180" t="s">
        <v>198</v>
      </c>
      <c r="B8692" s="180" t="s">
        <v>367</v>
      </c>
      <c r="C8692" s="180">
        <v>709072.4299999997</v>
      </c>
      <c r="D8692" s="180">
        <v>35656.479999999996</v>
      </c>
      <c r="E8692" s="180">
        <v>127109.38</v>
      </c>
      <c r="F8692" s="180">
        <v>0</v>
      </c>
      <c r="G8692" s="180">
        <v>0</v>
      </c>
      <c r="H8692" s="180">
        <v>0</v>
      </c>
    </row>
    <row r="8693" spans="1:8" x14ac:dyDescent="0.2">
      <c r="A8693" s="180" t="s">
        <v>198</v>
      </c>
      <c r="B8693" s="180" t="s">
        <v>368</v>
      </c>
      <c r="C8693" s="180">
        <v>3683880.43</v>
      </c>
      <c r="D8693" s="180">
        <v>106656.48</v>
      </c>
      <c r="E8693" s="180">
        <v>172409.38</v>
      </c>
      <c r="F8693" s="180">
        <v>0</v>
      </c>
      <c r="G8693" s="180">
        <v>0</v>
      </c>
      <c r="H8693" s="180">
        <v>0</v>
      </c>
    </row>
    <row r="8694" spans="1:8" x14ac:dyDescent="0.2">
      <c r="A8694" s="180" t="s">
        <v>199</v>
      </c>
      <c r="B8694" s="180" t="s">
        <v>333</v>
      </c>
      <c r="C8694" s="180">
        <v>2880863</v>
      </c>
      <c r="D8694" s="180"/>
      <c r="E8694" s="180">
        <v>196065</v>
      </c>
      <c r="F8694" s="180">
        <v>0</v>
      </c>
      <c r="G8694" s="180">
        <v>0</v>
      </c>
      <c r="H8694" s="180">
        <v>0</v>
      </c>
    </row>
    <row r="8695" spans="1:8" x14ac:dyDescent="0.2">
      <c r="A8695" s="180" t="s">
        <v>199</v>
      </c>
      <c r="B8695" s="180" t="s">
        <v>334</v>
      </c>
      <c r="C8695" s="180">
        <v>57438</v>
      </c>
      <c r="D8695" s="180"/>
      <c r="E8695" s="180">
        <v>3935</v>
      </c>
      <c r="F8695" s="180">
        <v>0</v>
      </c>
      <c r="G8695" s="180">
        <v>0</v>
      </c>
      <c r="H8695" s="180">
        <v>0</v>
      </c>
    </row>
    <row r="8696" spans="1:8" x14ac:dyDescent="0.2">
      <c r="A8696" s="180" t="s">
        <v>199</v>
      </c>
      <c r="B8696" s="180" t="s">
        <v>335</v>
      </c>
      <c r="C8696" s="180">
        <v>174483</v>
      </c>
      <c r="D8696" s="180"/>
      <c r="E8696" s="180"/>
      <c r="F8696" s="180"/>
      <c r="G8696" s="180"/>
      <c r="H8696" s="180"/>
    </row>
    <row r="8697" spans="1:8" x14ac:dyDescent="0.2">
      <c r="A8697" s="180" t="s">
        <v>199</v>
      </c>
      <c r="B8697" s="180" t="s">
        <v>336</v>
      </c>
      <c r="C8697" s="180">
        <v>600000</v>
      </c>
      <c r="D8697" s="180"/>
      <c r="E8697" s="180"/>
      <c r="F8697" s="180"/>
      <c r="G8697" s="180"/>
      <c r="H8697" s="180"/>
    </row>
    <row r="8698" spans="1:8" x14ac:dyDescent="0.2">
      <c r="A8698" s="180" t="s">
        <v>199</v>
      </c>
      <c r="B8698" s="180" t="s">
        <v>337</v>
      </c>
      <c r="C8698" s="180">
        <v>15000</v>
      </c>
      <c r="D8698" s="180"/>
      <c r="E8698" s="180"/>
      <c r="F8698" s="180"/>
      <c r="G8698" s="180"/>
      <c r="H8698" s="180"/>
    </row>
    <row r="8699" spans="1:8" x14ac:dyDescent="0.2">
      <c r="A8699" s="180" t="s">
        <v>199</v>
      </c>
      <c r="B8699" s="180" t="s">
        <v>338</v>
      </c>
      <c r="C8699" s="180"/>
      <c r="D8699" s="180"/>
      <c r="E8699" s="180"/>
      <c r="F8699" s="180"/>
      <c r="G8699" s="180"/>
      <c r="H8699" s="180"/>
    </row>
    <row r="8700" spans="1:8" x14ac:dyDescent="0.2">
      <c r="A8700" s="180" t="s">
        <v>199</v>
      </c>
      <c r="B8700" s="180" t="s">
        <v>339</v>
      </c>
      <c r="C8700" s="180">
        <v>15000</v>
      </c>
      <c r="D8700" s="180">
        <v>410000</v>
      </c>
      <c r="E8700" s="180"/>
      <c r="F8700" s="180"/>
      <c r="G8700" s="180"/>
      <c r="H8700" s="180"/>
    </row>
    <row r="8701" spans="1:8" x14ac:dyDescent="0.2">
      <c r="A8701" s="180" t="s">
        <v>199</v>
      </c>
      <c r="B8701" s="180" t="s">
        <v>340</v>
      </c>
      <c r="C8701" s="180">
        <v>120000</v>
      </c>
      <c r="D8701" s="180"/>
      <c r="E8701" s="180">
        <v>45000</v>
      </c>
      <c r="F8701" s="180"/>
      <c r="G8701" s="180"/>
      <c r="H8701" s="180"/>
    </row>
    <row r="8702" spans="1:8" x14ac:dyDescent="0.2">
      <c r="A8702" s="180" t="s">
        <v>199</v>
      </c>
      <c r="B8702" s="180" t="s">
        <v>341</v>
      </c>
      <c r="C8702" s="180"/>
      <c r="D8702" s="180"/>
      <c r="E8702" s="180"/>
      <c r="F8702" s="180"/>
      <c r="G8702" s="180"/>
      <c r="H8702" s="180"/>
    </row>
    <row r="8703" spans="1:8" x14ac:dyDescent="0.2">
      <c r="A8703" s="180" t="s">
        <v>199</v>
      </c>
      <c r="B8703" s="180" t="s">
        <v>342</v>
      </c>
      <c r="C8703" s="180">
        <v>3898641</v>
      </c>
      <c r="D8703" s="180"/>
      <c r="E8703" s="180"/>
      <c r="F8703" s="180"/>
      <c r="G8703" s="180"/>
      <c r="H8703" s="180"/>
    </row>
    <row r="8704" spans="1:8" x14ac:dyDescent="0.2">
      <c r="A8704" s="180" t="s">
        <v>199</v>
      </c>
      <c r="B8704" s="180" t="s">
        <v>343</v>
      </c>
      <c r="C8704" s="180">
        <v>13425</v>
      </c>
      <c r="D8704" s="180"/>
      <c r="E8704" s="180"/>
      <c r="F8704" s="180"/>
      <c r="G8704" s="180"/>
      <c r="H8704" s="180"/>
    </row>
    <row r="8705" spans="1:8" x14ac:dyDescent="0.2">
      <c r="A8705" s="180" t="s">
        <v>199</v>
      </c>
      <c r="B8705" s="180" t="s">
        <v>344</v>
      </c>
      <c r="C8705" s="180">
        <v>30000</v>
      </c>
      <c r="D8705" s="180"/>
      <c r="E8705" s="180"/>
      <c r="F8705" s="180"/>
      <c r="G8705" s="180"/>
      <c r="H8705" s="180"/>
    </row>
    <row r="8706" spans="1:8" x14ac:dyDescent="0.2">
      <c r="A8706" s="180" t="s">
        <v>199</v>
      </c>
      <c r="B8706" s="180" t="s">
        <v>475</v>
      </c>
      <c r="C8706" s="180">
        <v>20387</v>
      </c>
      <c r="D8706" s="180"/>
      <c r="E8706" s="180">
        <v>1397</v>
      </c>
      <c r="F8706" s="180">
        <v>0</v>
      </c>
      <c r="G8706" s="180">
        <v>0</v>
      </c>
      <c r="H8706" s="180">
        <v>0</v>
      </c>
    </row>
    <row r="8707" spans="1:8" x14ac:dyDescent="0.2">
      <c r="A8707" s="180" t="s">
        <v>199</v>
      </c>
      <c r="B8707" s="180" t="s">
        <v>332</v>
      </c>
      <c r="C8707" s="180">
        <v>165000</v>
      </c>
      <c r="D8707" s="180"/>
      <c r="E8707" s="180"/>
      <c r="F8707" s="180"/>
      <c r="G8707" s="180"/>
      <c r="H8707" s="180"/>
    </row>
    <row r="8708" spans="1:8" x14ac:dyDescent="0.2">
      <c r="A8708" s="180" t="s">
        <v>199</v>
      </c>
      <c r="B8708" s="180" t="s">
        <v>407</v>
      </c>
      <c r="C8708" s="180">
        <v>140000</v>
      </c>
      <c r="D8708" s="180"/>
      <c r="E8708" s="180"/>
      <c r="F8708" s="180"/>
      <c r="G8708" s="180"/>
      <c r="H8708" s="180"/>
    </row>
    <row r="8709" spans="1:8" x14ac:dyDescent="0.2">
      <c r="A8709" s="180" t="s">
        <v>199</v>
      </c>
      <c r="B8709" s="180" t="s">
        <v>345</v>
      </c>
      <c r="C8709" s="180">
        <v>8130237</v>
      </c>
      <c r="D8709" s="180">
        <v>410000</v>
      </c>
      <c r="E8709" s="180">
        <v>246397</v>
      </c>
      <c r="F8709" s="180">
        <v>0</v>
      </c>
      <c r="G8709" s="180">
        <v>0</v>
      </c>
      <c r="H8709" s="180">
        <v>0</v>
      </c>
    </row>
    <row r="8710" spans="1:8" x14ac:dyDescent="0.2">
      <c r="A8710" s="180" t="s">
        <v>199</v>
      </c>
      <c r="B8710" s="180" t="s">
        <v>346</v>
      </c>
      <c r="C8710" s="180"/>
      <c r="D8710" s="180"/>
      <c r="E8710" s="180"/>
      <c r="F8710" s="180"/>
      <c r="G8710" s="180"/>
      <c r="H8710" s="180"/>
    </row>
    <row r="8711" spans="1:8" x14ac:dyDescent="0.2">
      <c r="A8711" s="180" t="s">
        <v>199</v>
      </c>
      <c r="B8711" s="180" t="s">
        <v>446</v>
      </c>
      <c r="C8711" s="180"/>
      <c r="D8711" s="180"/>
      <c r="E8711" s="180"/>
      <c r="F8711" s="180"/>
      <c r="G8711" s="180"/>
      <c r="H8711" s="180"/>
    </row>
    <row r="8712" spans="1:8" x14ac:dyDescent="0.2">
      <c r="A8712" s="180" t="s">
        <v>199</v>
      </c>
      <c r="B8712" s="180" t="s">
        <v>347</v>
      </c>
      <c r="C8712" s="180">
        <v>5000</v>
      </c>
      <c r="D8712" s="180"/>
      <c r="E8712" s="180"/>
      <c r="F8712" s="180"/>
      <c r="G8712" s="180"/>
      <c r="H8712" s="180"/>
    </row>
    <row r="8713" spans="1:8" x14ac:dyDescent="0.2">
      <c r="A8713" s="180" t="s">
        <v>199</v>
      </c>
      <c r="B8713" s="180" t="s">
        <v>348</v>
      </c>
      <c r="C8713" s="180">
        <v>8135237</v>
      </c>
      <c r="D8713" s="180">
        <v>410000</v>
      </c>
      <c r="E8713" s="180">
        <v>246397</v>
      </c>
      <c r="F8713" s="180">
        <v>0</v>
      </c>
      <c r="G8713" s="180">
        <v>0</v>
      </c>
      <c r="H8713" s="180">
        <v>0</v>
      </c>
    </row>
    <row r="8714" spans="1:8" x14ac:dyDescent="0.2">
      <c r="A8714" s="180" t="s">
        <v>199</v>
      </c>
      <c r="B8714" s="180" t="s">
        <v>349</v>
      </c>
      <c r="C8714" s="180">
        <v>1305721.5300000012</v>
      </c>
      <c r="D8714" s="180">
        <v>197393.67999999991</v>
      </c>
      <c r="E8714" s="180">
        <v>322273.8899999999</v>
      </c>
      <c r="F8714" s="180">
        <v>0</v>
      </c>
      <c r="G8714" s="180">
        <v>0</v>
      </c>
      <c r="H8714" s="180">
        <v>0</v>
      </c>
    </row>
    <row r="8715" spans="1:8" x14ac:dyDescent="0.2">
      <c r="A8715" s="180" t="s">
        <v>199</v>
      </c>
      <c r="B8715" s="180" t="s">
        <v>350</v>
      </c>
      <c r="C8715" s="180">
        <v>9440958.5300000012</v>
      </c>
      <c r="D8715" s="180">
        <v>607393.67999999993</v>
      </c>
      <c r="E8715" s="180">
        <v>568670.8899999999</v>
      </c>
      <c r="F8715" s="180">
        <v>0</v>
      </c>
      <c r="G8715" s="180">
        <v>0</v>
      </c>
      <c r="H8715" s="180">
        <v>0</v>
      </c>
    </row>
    <row r="8716" spans="1:8" x14ac:dyDescent="0.2">
      <c r="A8716" s="180" t="s">
        <v>199</v>
      </c>
      <c r="B8716" s="180" t="s">
        <v>376</v>
      </c>
      <c r="C8716" s="180"/>
      <c r="D8716" s="180"/>
      <c r="E8716" s="180"/>
      <c r="F8716" s="180"/>
      <c r="G8716" s="180"/>
      <c r="H8716" s="180"/>
    </row>
    <row r="8717" spans="1:8" x14ac:dyDescent="0.2">
      <c r="A8717" s="180" t="s">
        <v>199</v>
      </c>
      <c r="B8717" s="180" t="s">
        <v>377</v>
      </c>
      <c r="C8717" s="180">
        <v>5700000</v>
      </c>
      <c r="D8717" s="180"/>
      <c r="E8717" s="180">
        <v>150000</v>
      </c>
      <c r="F8717" s="180"/>
      <c r="G8717" s="180"/>
      <c r="H8717" s="180"/>
    </row>
    <row r="8718" spans="1:8" x14ac:dyDescent="0.2">
      <c r="A8718" s="180" t="s">
        <v>199</v>
      </c>
      <c r="B8718" s="180" t="s">
        <v>352</v>
      </c>
      <c r="C8718" s="180">
        <v>280000</v>
      </c>
      <c r="D8718" s="180">
        <v>410000</v>
      </c>
      <c r="E8718" s="180"/>
      <c r="F8718" s="180"/>
      <c r="G8718" s="180"/>
      <c r="H8718" s="180"/>
    </row>
    <row r="8719" spans="1:8" x14ac:dyDescent="0.2">
      <c r="A8719" s="180" t="s">
        <v>199</v>
      </c>
      <c r="B8719" s="180" t="s">
        <v>353</v>
      </c>
      <c r="C8719" s="180">
        <v>260000</v>
      </c>
      <c r="D8719" s="180"/>
      <c r="E8719" s="180"/>
      <c r="F8719" s="180"/>
      <c r="G8719" s="180"/>
      <c r="H8719" s="180"/>
    </row>
    <row r="8720" spans="1:8" x14ac:dyDescent="0.2">
      <c r="A8720" s="180" t="s">
        <v>199</v>
      </c>
      <c r="B8720" s="180" t="s">
        <v>354</v>
      </c>
      <c r="C8720" s="180">
        <v>210000</v>
      </c>
      <c r="D8720" s="180"/>
      <c r="E8720" s="180">
        <v>80000</v>
      </c>
      <c r="F8720" s="180"/>
      <c r="G8720" s="180"/>
      <c r="H8720" s="180"/>
    </row>
    <row r="8721" spans="1:8" x14ac:dyDescent="0.2">
      <c r="A8721" s="180" t="s">
        <v>199</v>
      </c>
      <c r="B8721" s="180" t="s">
        <v>408</v>
      </c>
      <c r="C8721" s="180">
        <v>350000</v>
      </c>
      <c r="D8721" s="180"/>
      <c r="E8721" s="180"/>
      <c r="F8721" s="180"/>
      <c r="G8721" s="180"/>
      <c r="H8721" s="180"/>
    </row>
    <row r="8722" spans="1:8" x14ac:dyDescent="0.2">
      <c r="A8722" s="180" t="s">
        <v>199</v>
      </c>
      <c r="B8722" s="180" t="s">
        <v>423</v>
      </c>
      <c r="C8722" s="180">
        <v>150000</v>
      </c>
      <c r="D8722" s="180"/>
      <c r="E8722" s="180"/>
      <c r="F8722" s="180"/>
      <c r="G8722" s="180"/>
      <c r="H8722" s="180"/>
    </row>
    <row r="8723" spans="1:8" x14ac:dyDescent="0.2">
      <c r="A8723" s="180" t="s">
        <v>199</v>
      </c>
      <c r="B8723" s="180" t="s">
        <v>355</v>
      </c>
      <c r="C8723" s="180">
        <v>760000</v>
      </c>
      <c r="D8723" s="180"/>
      <c r="E8723" s="180">
        <v>60000</v>
      </c>
      <c r="F8723" s="180"/>
      <c r="G8723" s="180"/>
      <c r="H8723" s="180"/>
    </row>
    <row r="8724" spans="1:8" x14ac:dyDescent="0.2">
      <c r="A8724" s="180" t="s">
        <v>199</v>
      </c>
      <c r="B8724" s="180" t="s">
        <v>356</v>
      </c>
      <c r="C8724" s="180">
        <v>420000</v>
      </c>
      <c r="D8724" s="180"/>
      <c r="E8724" s="180">
        <v>25000</v>
      </c>
      <c r="F8724" s="180"/>
      <c r="G8724" s="180"/>
      <c r="H8724" s="180"/>
    </row>
    <row r="8725" spans="1:8" x14ac:dyDescent="0.2">
      <c r="A8725" s="180" t="s">
        <v>199</v>
      </c>
      <c r="B8725" s="180" t="s">
        <v>409</v>
      </c>
      <c r="C8725" s="180"/>
      <c r="D8725" s="180"/>
      <c r="E8725" s="180"/>
      <c r="F8725" s="180"/>
      <c r="G8725" s="180"/>
      <c r="H8725" s="180"/>
    </row>
    <row r="8726" spans="1:8" x14ac:dyDescent="0.2">
      <c r="A8726" s="180" t="s">
        <v>199</v>
      </c>
      <c r="B8726" s="180" t="s">
        <v>378</v>
      </c>
      <c r="C8726" s="180"/>
      <c r="D8726" s="180"/>
      <c r="E8726" s="180"/>
      <c r="F8726" s="180"/>
      <c r="G8726" s="180"/>
      <c r="H8726" s="180"/>
    </row>
    <row r="8727" spans="1:8" x14ac:dyDescent="0.2">
      <c r="A8727" s="180" t="s">
        <v>199</v>
      </c>
      <c r="B8727" s="180" t="s">
        <v>360</v>
      </c>
      <c r="C8727" s="180"/>
      <c r="D8727" s="180"/>
      <c r="E8727" s="180"/>
      <c r="F8727" s="180"/>
      <c r="G8727" s="180"/>
      <c r="H8727" s="180"/>
    </row>
    <row r="8728" spans="1:8" x14ac:dyDescent="0.2">
      <c r="A8728" s="180" t="s">
        <v>199</v>
      </c>
      <c r="B8728" s="180" t="s">
        <v>379</v>
      </c>
      <c r="C8728" s="180"/>
      <c r="D8728" s="180"/>
      <c r="E8728" s="180"/>
      <c r="F8728" s="180"/>
      <c r="G8728" s="180"/>
      <c r="H8728" s="180"/>
    </row>
    <row r="8729" spans="1:8" x14ac:dyDescent="0.2">
      <c r="A8729" s="180" t="s">
        <v>199</v>
      </c>
      <c r="B8729" s="180" t="s">
        <v>362</v>
      </c>
      <c r="C8729" s="180">
        <v>294803</v>
      </c>
      <c r="D8729" s="180"/>
      <c r="E8729" s="180"/>
      <c r="F8729" s="180"/>
      <c r="G8729" s="180"/>
      <c r="H8729" s="180"/>
    </row>
    <row r="8730" spans="1:8" x14ac:dyDescent="0.2">
      <c r="A8730" s="180" t="s">
        <v>199</v>
      </c>
      <c r="B8730" s="180" t="s">
        <v>365</v>
      </c>
      <c r="C8730" s="180">
        <v>8424803</v>
      </c>
      <c r="D8730" s="180">
        <v>410000</v>
      </c>
      <c r="E8730" s="180">
        <v>315000</v>
      </c>
      <c r="F8730" s="180">
        <v>0</v>
      </c>
      <c r="G8730" s="180">
        <v>0</v>
      </c>
      <c r="H8730" s="180">
        <v>0</v>
      </c>
    </row>
    <row r="8731" spans="1:8" x14ac:dyDescent="0.2">
      <c r="A8731" s="180" t="s">
        <v>199</v>
      </c>
      <c r="B8731" s="180" t="s">
        <v>447</v>
      </c>
      <c r="C8731" s="180"/>
      <c r="D8731" s="180">
        <v>30000</v>
      </c>
      <c r="E8731" s="180"/>
      <c r="F8731" s="180"/>
      <c r="G8731" s="180"/>
      <c r="H8731" s="180"/>
    </row>
    <row r="8732" spans="1:8" x14ac:dyDescent="0.2">
      <c r="A8732" s="180" t="s">
        <v>199</v>
      </c>
      <c r="B8732" s="180" t="s">
        <v>366</v>
      </c>
      <c r="C8732" s="180">
        <v>8424803</v>
      </c>
      <c r="D8732" s="180">
        <v>440000</v>
      </c>
      <c r="E8732" s="180">
        <v>315000</v>
      </c>
      <c r="F8732" s="180">
        <v>0</v>
      </c>
      <c r="G8732" s="180">
        <v>0</v>
      </c>
      <c r="H8732" s="180">
        <v>0</v>
      </c>
    </row>
    <row r="8733" spans="1:8" x14ac:dyDescent="0.2">
      <c r="A8733" s="180" t="s">
        <v>199</v>
      </c>
      <c r="B8733" s="180" t="s">
        <v>367</v>
      </c>
      <c r="C8733" s="180">
        <v>1016155.5300000012</v>
      </c>
      <c r="D8733" s="180">
        <v>167393.67999999991</v>
      </c>
      <c r="E8733" s="180">
        <v>253670.8899999999</v>
      </c>
      <c r="F8733" s="180">
        <v>0</v>
      </c>
      <c r="G8733" s="180">
        <v>0</v>
      </c>
      <c r="H8733" s="180">
        <v>0</v>
      </c>
    </row>
    <row r="8734" spans="1:8" x14ac:dyDescent="0.2">
      <c r="A8734" s="180" t="s">
        <v>199</v>
      </c>
      <c r="B8734" s="180" t="s">
        <v>368</v>
      </c>
      <c r="C8734" s="180">
        <v>9440958.5300000012</v>
      </c>
      <c r="D8734" s="180">
        <v>607393.67999999993</v>
      </c>
      <c r="E8734" s="180">
        <v>568670.8899999999</v>
      </c>
      <c r="F8734" s="180">
        <v>0</v>
      </c>
      <c r="G8734" s="180">
        <v>0</v>
      </c>
      <c r="H8734" s="180">
        <v>0</v>
      </c>
    </row>
    <row r="8735" spans="1:8" x14ac:dyDescent="0.2">
      <c r="A8735" s="180" t="s">
        <v>200</v>
      </c>
      <c r="B8735" s="180" t="s">
        <v>333</v>
      </c>
      <c r="C8735" s="180">
        <v>6534211</v>
      </c>
      <c r="D8735" s="180"/>
      <c r="E8735" s="180">
        <v>510516</v>
      </c>
      <c r="F8735" s="180">
        <v>0</v>
      </c>
      <c r="G8735" s="180">
        <v>0</v>
      </c>
      <c r="H8735" s="180">
        <v>0</v>
      </c>
    </row>
    <row r="8736" spans="1:8" x14ac:dyDescent="0.2">
      <c r="A8736" s="180" t="s">
        <v>200</v>
      </c>
      <c r="B8736" s="180" t="s">
        <v>334</v>
      </c>
      <c r="C8736" s="180">
        <v>57352</v>
      </c>
      <c r="D8736" s="180"/>
      <c r="E8736" s="180">
        <v>4484</v>
      </c>
      <c r="F8736" s="180">
        <v>0</v>
      </c>
      <c r="G8736" s="180">
        <v>0</v>
      </c>
      <c r="H8736" s="180">
        <v>0</v>
      </c>
    </row>
    <row r="8737" spans="1:8" x14ac:dyDescent="0.2">
      <c r="A8737" s="180" t="s">
        <v>200</v>
      </c>
      <c r="B8737" s="180" t="s">
        <v>335</v>
      </c>
      <c r="C8737" s="180">
        <v>479731</v>
      </c>
      <c r="D8737" s="180"/>
      <c r="E8737" s="180"/>
      <c r="F8737" s="180"/>
      <c r="G8737" s="180"/>
      <c r="H8737" s="180"/>
    </row>
    <row r="8738" spans="1:8" x14ac:dyDescent="0.2">
      <c r="A8738" s="180" t="s">
        <v>200</v>
      </c>
      <c r="B8738" s="180" t="s">
        <v>336</v>
      </c>
      <c r="C8738" s="180">
        <v>1106953</v>
      </c>
      <c r="D8738" s="180">
        <v>0</v>
      </c>
      <c r="E8738" s="180"/>
      <c r="F8738" s="180"/>
      <c r="G8738" s="180"/>
      <c r="H8738" s="180"/>
    </row>
    <row r="8739" spans="1:8" x14ac:dyDescent="0.2">
      <c r="A8739" s="180" t="s">
        <v>200</v>
      </c>
      <c r="B8739" s="180" t="s">
        <v>337</v>
      </c>
      <c r="C8739" s="180">
        <v>66000</v>
      </c>
      <c r="D8739" s="180">
        <v>2650</v>
      </c>
      <c r="E8739" s="180">
        <v>1260</v>
      </c>
      <c r="F8739" s="180">
        <v>0</v>
      </c>
      <c r="G8739" s="180">
        <v>0</v>
      </c>
      <c r="H8739" s="180">
        <v>0</v>
      </c>
    </row>
    <row r="8740" spans="1:8" x14ac:dyDescent="0.2">
      <c r="A8740" s="180" t="s">
        <v>200</v>
      </c>
      <c r="B8740" s="180" t="s">
        <v>338</v>
      </c>
      <c r="C8740" s="180"/>
      <c r="D8740" s="180"/>
      <c r="E8740" s="180"/>
      <c r="F8740" s="180"/>
      <c r="G8740" s="180"/>
      <c r="H8740" s="180"/>
    </row>
    <row r="8741" spans="1:8" x14ac:dyDescent="0.2">
      <c r="A8741" s="180" t="s">
        <v>200</v>
      </c>
      <c r="B8741" s="180" t="s">
        <v>339</v>
      </c>
      <c r="C8741" s="180">
        <v>32800</v>
      </c>
      <c r="D8741" s="180">
        <v>269399</v>
      </c>
      <c r="E8741" s="180"/>
      <c r="F8741" s="180"/>
      <c r="G8741" s="180"/>
      <c r="H8741" s="180"/>
    </row>
    <row r="8742" spans="1:8" x14ac:dyDescent="0.2">
      <c r="A8742" s="180" t="s">
        <v>200</v>
      </c>
      <c r="B8742" s="180" t="s">
        <v>340</v>
      </c>
      <c r="C8742" s="180">
        <v>177676</v>
      </c>
      <c r="D8742" s="180">
        <v>38902</v>
      </c>
      <c r="E8742" s="180">
        <v>4456</v>
      </c>
      <c r="F8742" s="180">
        <v>0</v>
      </c>
      <c r="G8742" s="180">
        <v>0</v>
      </c>
      <c r="H8742" s="180">
        <v>0</v>
      </c>
    </row>
    <row r="8743" spans="1:8" x14ac:dyDescent="0.2">
      <c r="A8743" s="180" t="s">
        <v>200</v>
      </c>
      <c r="B8743" s="180" t="s">
        <v>341</v>
      </c>
      <c r="C8743" s="180">
        <v>0</v>
      </c>
      <c r="D8743" s="180">
        <v>0</v>
      </c>
      <c r="E8743" s="180">
        <v>0</v>
      </c>
      <c r="F8743" s="180">
        <v>0</v>
      </c>
      <c r="G8743" s="180">
        <v>0</v>
      </c>
      <c r="H8743" s="180">
        <v>0</v>
      </c>
    </row>
    <row r="8744" spans="1:8" x14ac:dyDescent="0.2">
      <c r="A8744" s="180" t="s">
        <v>200</v>
      </c>
      <c r="B8744" s="180" t="s">
        <v>342</v>
      </c>
      <c r="C8744" s="180">
        <v>13260148</v>
      </c>
      <c r="D8744" s="180"/>
      <c r="E8744" s="180"/>
      <c r="F8744" s="180"/>
      <c r="G8744" s="180"/>
      <c r="H8744" s="180"/>
    </row>
    <row r="8745" spans="1:8" x14ac:dyDescent="0.2">
      <c r="A8745" s="180" t="s">
        <v>200</v>
      </c>
      <c r="B8745" s="180" t="s">
        <v>343</v>
      </c>
      <c r="C8745" s="180">
        <v>0</v>
      </c>
      <c r="D8745" s="180"/>
      <c r="E8745" s="180"/>
      <c r="F8745" s="180"/>
      <c r="G8745" s="180"/>
      <c r="H8745" s="180"/>
    </row>
    <row r="8746" spans="1:8" x14ac:dyDescent="0.2">
      <c r="A8746" s="180" t="s">
        <v>200</v>
      </c>
      <c r="B8746" s="180" t="s">
        <v>344</v>
      </c>
      <c r="C8746" s="180">
        <v>49848</v>
      </c>
      <c r="D8746" s="180"/>
      <c r="E8746" s="180">
        <v>0</v>
      </c>
      <c r="F8746" s="180">
        <v>0</v>
      </c>
      <c r="G8746" s="180">
        <v>0</v>
      </c>
      <c r="H8746" s="180">
        <v>0</v>
      </c>
    </row>
    <row r="8747" spans="1:8" x14ac:dyDescent="0.2">
      <c r="A8747" s="180" t="s">
        <v>200</v>
      </c>
      <c r="B8747" s="180" t="s">
        <v>475</v>
      </c>
      <c r="C8747" s="180">
        <v>188138</v>
      </c>
      <c r="D8747" s="180"/>
      <c r="E8747" s="180">
        <v>14702</v>
      </c>
      <c r="F8747" s="180">
        <v>0</v>
      </c>
      <c r="G8747" s="180">
        <v>0</v>
      </c>
      <c r="H8747" s="180">
        <v>0</v>
      </c>
    </row>
    <row r="8748" spans="1:8" x14ac:dyDescent="0.2">
      <c r="A8748" s="180" t="s">
        <v>200</v>
      </c>
      <c r="B8748" s="180" t="s">
        <v>332</v>
      </c>
      <c r="C8748" s="180">
        <v>511324</v>
      </c>
      <c r="D8748" s="180"/>
      <c r="E8748" s="180"/>
      <c r="F8748" s="180"/>
      <c r="G8748" s="180"/>
      <c r="H8748" s="180"/>
    </row>
    <row r="8749" spans="1:8" x14ac:dyDescent="0.2">
      <c r="A8749" s="180" t="s">
        <v>200</v>
      </c>
      <c r="B8749" s="180" t="s">
        <v>407</v>
      </c>
      <c r="C8749" s="180">
        <v>491661</v>
      </c>
      <c r="D8749" s="180"/>
      <c r="E8749" s="180">
        <v>0</v>
      </c>
      <c r="F8749" s="180">
        <v>0</v>
      </c>
      <c r="G8749" s="180">
        <v>0</v>
      </c>
      <c r="H8749" s="180">
        <v>0</v>
      </c>
    </row>
    <row r="8750" spans="1:8" x14ac:dyDescent="0.2">
      <c r="A8750" s="180" t="s">
        <v>200</v>
      </c>
      <c r="B8750" s="180" t="s">
        <v>345</v>
      </c>
      <c r="C8750" s="180">
        <v>22955842</v>
      </c>
      <c r="D8750" s="180">
        <v>310951</v>
      </c>
      <c r="E8750" s="180">
        <v>535418</v>
      </c>
      <c r="F8750" s="180">
        <v>0</v>
      </c>
      <c r="G8750" s="180">
        <v>0</v>
      </c>
      <c r="H8750" s="180">
        <v>0</v>
      </c>
    </row>
    <row r="8751" spans="1:8" x14ac:dyDescent="0.2">
      <c r="A8751" s="180" t="s">
        <v>200</v>
      </c>
      <c r="B8751" s="180" t="s">
        <v>346</v>
      </c>
      <c r="C8751" s="180">
        <v>0</v>
      </c>
      <c r="D8751" s="180"/>
      <c r="E8751" s="180"/>
      <c r="F8751" s="180"/>
      <c r="G8751" s="180"/>
      <c r="H8751" s="180"/>
    </row>
    <row r="8752" spans="1:8" x14ac:dyDescent="0.2">
      <c r="A8752" s="180" t="s">
        <v>200</v>
      </c>
      <c r="B8752" s="180" t="s">
        <v>446</v>
      </c>
      <c r="C8752" s="180">
        <v>20300</v>
      </c>
      <c r="D8752" s="180">
        <v>0</v>
      </c>
      <c r="E8752" s="180">
        <v>0</v>
      </c>
      <c r="F8752" s="180">
        <v>0</v>
      </c>
      <c r="G8752" s="180">
        <v>0</v>
      </c>
      <c r="H8752" s="180">
        <v>0</v>
      </c>
    </row>
    <row r="8753" spans="1:8" x14ac:dyDescent="0.2">
      <c r="A8753" s="180" t="s">
        <v>200</v>
      </c>
      <c r="B8753" s="180" t="s">
        <v>347</v>
      </c>
      <c r="C8753" s="180">
        <v>10150</v>
      </c>
      <c r="D8753" s="180">
        <v>0</v>
      </c>
      <c r="E8753" s="180"/>
      <c r="F8753" s="180">
        <v>0</v>
      </c>
      <c r="G8753" s="180">
        <v>0</v>
      </c>
      <c r="H8753" s="180">
        <v>0</v>
      </c>
    </row>
    <row r="8754" spans="1:8" x14ac:dyDescent="0.2">
      <c r="A8754" s="180" t="s">
        <v>200</v>
      </c>
      <c r="B8754" s="180" t="s">
        <v>348</v>
      </c>
      <c r="C8754" s="180">
        <v>22986292</v>
      </c>
      <c r="D8754" s="180">
        <v>310951</v>
      </c>
      <c r="E8754" s="180">
        <v>535418</v>
      </c>
      <c r="F8754" s="180">
        <v>0</v>
      </c>
      <c r="G8754" s="180">
        <v>0</v>
      </c>
      <c r="H8754" s="180">
        <v>0</v>
      </c>
    </row>
    <row r="8755" spans="1:8" x14ac:dyDescent="0.2">
      <c r="A8755" s="180" t="s">
        <v>200</v>
      </c>
      <c r="B8755" s="180" t="s">
        <v>349</v>
      </c>
      <c r="C8755" s="180">
        <v>2150536.7899999991</v>
      </c>
      <c r="D8755" s="180">
        <v>136141.88</v>
      </c>
      <c r="E8755" s="180">
        <v>271132.49</v>
      </c>
      <c r="F8755" s="180">
        <v>0</v>
      </c>
      <c r="G8755" s="180">
        <v>0</v>
      </c>
      <c r="H8755" s="180">
        <v>0</v>
      </c>
    </row>
    <row r="8756" spans="1:8" x14ac:dyDescent="0.2">
      <c r="A8756" s="180" t="s">
        <v>200</v>
      </c>
      <c r="B8756" s="180" t="s">
        <v>350</v>
      </c>
      <c r="C8756" s="180">
        <v>25136828.789999999</v>
      </c>
      <c r="D8756" s="180">
        <v>447092.88</v>
      </c>
      <c r="E8756" s="180">
        <v>806550.49</v>
      </c>
      <c r="F8756" s="180">
        <v>0</v>
      </c>
      <c r="G8756" s="180">
        <v>0</v>
      </c>
      <c r="H8756" s="180">
        <v>0</v>
      </c>
    </row>
    <row r="8757" spans="1:8" x14ac:dyDescent="0.2">
      <c r="A8757" s="180" t="s">
        <v>200</v>
      </c>
      <c r="B8757" s="180" t="s">
        <v>376</v>
      </c>
      <c r="C8757" s="180"/>
      <c r="D8757" s="180"/>
      <c r="E8757" s="180"/>
      <c r="F8757" s="180"/>
      <c r="G8757" s="180"/>
      <c r="H8757" s="180"/>
    </row>
    <row r="8758" spans="1:8" x14ac:dyDescent="0.2">
      <c r="A8758" s="180" t="s">
        <v>200</v>
      </c>
      <c r="B8758" s="180" t="s">
        <v>377</v>
      </c>
      <c r="C8758" s="180">
        <v>16293043</v>
      </c>
      <c r="D8758" s="180">
        <v>319954</v>
      </c>
      <c r="E8758" s="180">
        <v>0</v>
      </c>
      <c r="F8758" s="180">
        <v>0</v>
      </c>
      <c r="G8758" s="180">
        <v>0</v>
      </c>
      <c r="H8758" s="180">
        <v>0</v>
      </c>
    </row>
    <row r="8759" spans="1:8" x14ac:dyDescent="0.2">
      <c r="A8759" s="180" t="s">
        <v>200</v>
      </c>
      <c r="B8759" s="180" t="s">
        <v>352</v>
      </c>
      <c r="C8759" s="180">
        <v>552562</v>
      </c>
      <c r="D8759" s="180">
        <v>0</v>
      </c>
      <c r="E8759" s="180">
        <v>0</v>
      </c>
      <c r="F8759" s="180">
        <v>0</v>
      </c>
      <c r="G8759" s="180">
        <v>0</v>
      </c>
      <c r="H8759" s="180">
        <v>0</v>
      </c>
    </row>
    <row r="8760" spans="1:8" x14ac:dyDescent="0.2">
      <c r="A8760" s="180" t="s">
        <v>200</v>
      </c>
      <c r="B8760" s="180" t="s">
        <v>353</v>
      </c>
      <c r="C8760" s="180">
        <v>360848</v>
      </c>
      <c r="D8760" s="180">
        <v>0</v>
      </c>
      <c r="E8760" s="180">
        <v>0</v>
      </c>
      <c r="F8760" s="180">
        <v>0</v>
      </c>
      <c r="G8760" s="180">
        <v>0</v>
      </c>
      <c r="H8760" s="180">
        <v>0</v>
      </c>
    </row>
    <row r="8761" spans="1:8" x14ac:dyDescent="0.2">
      <c r="A8761" s="180" t="s">
        <v>200</v>
      </c>
      <c r="B8761" s="180" t="s">
        <v>354</v>
      </c>
      <c r="C8761" s="180">
        <v>410632</v>
      </c>
      <c r="D8761" s="180">
        <v>0</v>
      </c>
      <c r="E8761" s="180">
        <v>10091</v>
      </c>
      <c r="F8761" s="180">
        <v>0</v>
      </c>
      <c r="G8761" s="180">
        <v>0</v>
      </c>
      <c r="H8761" s="180">
        <v>0</v>
      </c>
    </row>
    <row r="8762" spans="1:8" x14ac:dyDescent="0.2">
      <c r="A8762" s="180" t="s">
        <v>200</v>
      </c>
      <c r="B8762" s="180" t="s">
        <v>408</v>
      </c>
      <c r="C8762" s="180">
        <v>1413425</v>
      </c>
      <c r="D8762" s="180">
        <v>0</v>
      </c>
      <c r="E8762" s="180">
        <v>0</v>
      </c>
      <c r="F8762" s="180">
        <v>0</v>
      </c>
      <c r="G8762" s="180">
        <v>0</v>
      </c>
      <c r="H8762" s="180">
        <v>0</v>
      </c>
    </row>
    <row r="8763" spans="1:8" x14ac:dyDescent="0.2">
      <c r="A8763" s="180" t="s">
        <v>200</v>
      </c>
      <c r="B8763" s="180" t="s">
        <v>423</v>
      </c>
      <c r="C8763" s="180">
        <v>646903</v>
      </c>
      <c r="D8763" s="180">
        <v>0</v>
      </c>
      <c r="E8763" s="180">
        <v>406038</v>
      </c>
      <c r="F8763" s="180">
        <v>0</v>
      </c>
      <c r="G8763" s="180">
        <v>0</v>
      </c>
      <c r="H8763" s="180">
        <v>0</v>
      </c>
    </row>
    <row r="8764" spans="1:8" x14ac:dyDescent="0.2">
      <c r="A8764" s="180" t="s">
        <v>200</v>
      </c>
      <c r="B8764" s="180" t="s">
        <v>355</v>
      </c>
      <c r="C8764" s="180">
        <v>1474062</v>
      </c>
      <c r="D8764" s="180">
        <v>0</v>
      </c>
      <c r="E8764" s="180">
        <v>65946</v>
      </c>
      <c r="F8764" s="180">
        <v>0</v>
      </c>
      <c r="G8764" s="180">
        <v>0</v>
      </c>
      <c r="H8764" s="180">
        <v>0</v>
      </c>
    </row>
    <row r="8765" spans="1:8" x14ac:dyDescent="0.2">
      <c r="A8765" s="180" t="s">
        <v>200</v>
      </c>
      <c r="B8765" s="180" t="s">
        <v>356</v>
      </c>
      <c r="C8765" s="180">
        <v>750197</v>
      </c>
      <c r="D8765" s="180">
        <v>0</v>
      </c>
      <c r="E8765" s="180">
        <v>27900</v>
      </c>
      <c r="F8765" s="180">
        <v>0</v>
      </c>
      <c r="G8765" s="180"/>
      <c r="H8765" s="180">
        <v>0</v>
      </c>
    </row>
    <row r="8766" spans="1:8" x14ac:dyDescent="0.2">
      <c r="A8766" s="180" t="s">
        <v>200</v>
      </c>
      <c r="B8766" s="180" t="s">
        <v>409</v>
      </c>
      <c r="C8766" s="180"/>
      <c r="D8766" s="180"/>
      <c r="E8766" s="180"/>
      <c r="F8766" s="180"/>
      <c r="G8766" s="180"/>
      <c r="H8766" s="180">
        <v>0</v>
      </c>
    </row>
    <row r="8767" spans="1:8" x14ac:dyDescent="0.2">
      <c r="A8767" s="180" t="s">
        <v>200</v>
      </c>
      <c r="B8767" s="180" t="s">
        <v>378</v>
      </c>
      <c r="C8767" s="180">
        <v>30450</v>
      </c>
      <c r="D8767" s="180"/>
      <c r="E8767" s="180">
        <v>0</v>
      </c>
      <c r="F8767" s="180">
        <v>0</v>
      </c>
      <c r="G8767" s="180">
        <v>0</v>
      </c>
      <c r="H8767" s="180">
        <v>0</v>
      </c>
    </row>
    <row r="8768" spans="1:8" x14ac:dyDescent="0.2">
      <c r="A8768" s="180" t="s">
        <v>200</v>
      </c>
      <c r="B8768" s="180" t="s">
        <v>360</v>
      </c>
      <c r="C8768" s="180"/>
      <c r="D8768" s="180"/>
      <c r="E8768" s="180">
        <v>0</v>
      </c>
      <c r="F8768" s="180">
        <v>0</v>
      </c>
      <c r="G8768" s="180"/>
      <c r="H8768" s="180">
        <v>0</v>
      </c>
    </row>
    <row r="8769" spans="1:8" x14ac:dyDescent="0.2">
      <c r="A8769" s="180" t="s">
        <v>200</v>
      </c>
      <c r="B8769" s="180" t="s">
        <v>379</v>
      </c>
      <c r="C8769" s="180"/>
      <c r="D8769" s="180"/>
      <c r="E8769" s="180"/>
      <c r="F8769" s="180"/>
      <c r="G8769" s="180"/>
      <c r="H8769" s="180"/>
    </row>
    <row r="8770" spans="1:8" x14ac:dyDescent="0.2">
      <c r="A8770" s="180" t="s">
        <v>200</v>
      </c>
      <c r="B8770" s="180" t="s">
        <v>362</v>
      </c>
      <c r="C8770" s="180">
        <v>861678</v>
      </c>
      <c r="D8770" s="180"/>
      <c r="E8770" s="180"/>
      <c r="F8770" s="180"/>
      <c r="G8770" s="180"/>
      <c r="H8770" s="180"/>
    </row>
    <row r="8771" spans="1:8" x14ac:dyDescent="0.2">
      <c r="A8771" s="180" t="s">
        <v>200</v>
      </c>
      <c r="B8771" s="180" t="s">
        <v>365</v>
      </c>
      <c r="C8771" s="180">
        <v>22793800</v>
      </c>
      <c r="D8771" s="180">
        <v>319954</v>
      </c>
      <c r="E8771" s="180">
        <v>509975</v>
      </c>
      <c r="F8771" s="180">
        <v>0</v>
      </c>
      <c r="G8771" s="180">
        <v>0</v>
      </c>
      <c r="H8771" s="180">
        <v>0</v>
      </c>
    </row>
    <row r="8772" spans="1:8" x14ac:dyDescent="0.2">
      <c r="A8772" s="180" t="s">
        <v>200</v>
      </c>
      <c r="B8772" s="180" t="s">
        <v>447</v>
      </c>
      <c r="C8772" s="180">
        <v>0</v>
      </c>
      <c r="D8772" s="180">
        <v>0</v>
      </c>
      <c r="E8772" s="180">
        <v>0</v>
      </c>
      <c r="F8772" s="180">
        <v>0</v>
      </c>
      <c r="G8772" s="180">
        <v>0</v>
      </c>
      <c r="H8772" s="180">
        <v>0</v>
      </c>
    </row>
    <row r="8773" spans="1:8" x14ac:dyDescent="0.2">
      <c r="A8773" s="180" t="s">
        <v>200</v>
      </c>
      <c r="B8773" s="180" t="s">
        <v>366</v>
      </c>
      <c r="C8773" s="180">
        <v>22793800</v>
      </c>
      <c r="D8773" s="180">
        <v>319954</v>
      </c>
      <c r="E8773" s="180">
        <v>509975</v>
      </c>
      <c r="F8773" s="180">
        <v>0</v>
      </c>
      <c r="G8773" s="180">
        <v>0</v>
      </c>
      <c r="H8773" s="180">
        <v>0</v>
      </c>
    </row>
    <row r="8774" spans="1:8" x14ac:dyDescent="0.2">
      <c r="A8774" s="180" t="s">
        <v>200</v>
      </c>
      <c r="B8774" s="180" t="s">
        <v>367</v>
      </c>
      <c r="C8774" s="180">
        <v>2343028.7899999991</v>
      </c>
      <c r="D8774" s="180">
        <v>127138.88</v>
      </c>
      <c r="E8774" s="180">
        <v>296575.49</v>
      </c>
      <c r="F8774" s="180">
        <v>0</v>
      </c>
      <c r="G8774" s="180">
        <v>0</v>
      </c>
      <c r="H8774" s="180">
        <v>0</v>
      </c>
    </row>
    <row r="8775" spans="1:8" x14ac:dyDescent="0.2">
      <c r="A8775" s="180" t="s">
        <v>200</v>
      </c>
      <c r="B8775" s="180" t="s">
        <v>368</v>
      </c>
      <c r="C8775" s="180">
        <v>25136828.789999999</v>
      </c>
      <c r="D8775" s="180">
        <v>447092.88</v>
      </c>
      <c r="E8775" s="180">
        <v>806550.49</v>
      </c>
      <c r="F8775" s="180">
        <v>0</v>
      </c>
      <c r="G8775" s="180">
        <v>0</v>
      </c>
      <c r="H8775" s="180">
        <v>0</v>
      </c>
    </row>
    <row r="8776" spans="1:8" x14ac:dyDescent="0.2">
      <c r="A8776" s="180" t="s">
        <v>201</v>
      </c>
      <c r="B8776" s="180" t="s">
        <v>333</v>
      </c>
      <c r="C8776" s="180">
        <v>3942779</v>
      </c>
      <c r="D8776" s="180"/>
      <c r="E8776" s="180">
        <v>129695</v>
      </c>
      <c r="F8776" s="180">
        <v>41273</v>
      </c>
      <c r="G8776" s="180">
        <v>0</v>
      </c>
      <c r="H8776" s="180">
        <v>0</v>
      </c>
    </row>
    <row r="8777" spans="1:8" x14ac:dyDescent="0.2">
      <c r="A8777" s="180" t="s">
        <v>201</v>
      </c>
      <c r="B8777" s="180" t="s">
        <v>334</v>
      </c>
      <c r="C8777" s="180">
        <v>66751</v>
      </c>
      <c r="D8777" s="180"/>
      <c r="E8777" s="180">
        <v>2198</v>
      </c>
      <c r="F8777" s="180">
        <v>699</v>
      </c>
      <c r="G8777" s="180">
        <v>0</v>
      </c>
      <c r="H8777" s="180">
        <v>0</v>
      </c>
    </row>
    <row r="8778" spans="1:8" x14ac:dyDescent="0.2">
      <c r="A8778" s="180" t="s">
        <v>201</v>
      </c>
      <c r="B8778" s="180" t="s">
        <v>335</v>
      </c>
      <c r="C8778" s="180">
        <v>441454</v>
      </c>
      <c r="D8778" s="180"/>
      <c r="E8778" s="180"/>
      <c r="F8778" s="180"/>
      <c r="G8778" s="180"/>
      <c r="H8778" s="180"/>
    </row>
    <row r="8779" spans="1:8" x14ac:dyDescent="0.2">
      <c r="A8779" s="180" t="s">
        <v>201</v>
      </c>
      <c r="B8779" s="180" t="s">
        <v>336</v>
      </c>
      <c r="C8779" s="180">
        <v>2446922</v>
      </c>
      <c r="D8779" s="180"/>
      <c r="E8779" s="180"/>
      <c r="F8779" s="180"/>
      <c r="G8779" s="180"/>
      <c r="H8779" s="180"/>
    </row>
    <row r="8780" spans="1:8" x14ac:dyDescent="0.2">
      <c r="A8780" s="180" t="s">
        <v>201</v>
      </c>
      <c r="B8780" s="180" t="s">
        <v>337</v>
      </c>
      <c r="C8780" s="180">
        <v>34001</v>
      </c>
      <c r="D8780" s="180"/>
      <c r="E8780" s="180">
        <v>2692</v>
      </c>
      <c r="F8780" s="180">
        <v>901</v>
      </c>
      <c r="G8780" s="180"/>
      <c r="H8780" s="180"/>
    </row>
    <row r="8781" spans="1:8" x14ac:dyDescent="0.2">
      <c r="A8781" s="180" t="s">
        <v>201</v>
      </c>
      <c r="B8781" s="180" t="s">
        <v>338</v>
      </c>
      <c r="C8781" s="180"/>
      <c r="D8781" s="180"/>
      <c r="E8781" s="180"/>
      <c r="F8781" s="180"/>
      <c r="G8781" s="180"/>
      <c r="H8781" s="180"/>
    </row>
    <row r="8782" spans="1:8" x14ac:dyDescent="0.2">
      <c r="A8782" s="180" t="s">
        <v>201</v>
      </c>
      <c r="B8782" s="180" t="s">
        <v>339</v>
      </c>
      <c r="C8782" s="180"/>
      <c r="D8782" s="180">
        <v>684321</v>
      </c>
      <c r="E8782" s="180"/>
      <c r="F8782" s="180"/>
      <c r="G8782" s="180"/>
      <c r="H8782" s="180"/>
    </row>
    <row r="8783" spans="1:8" x14ac:dyDescent="0.2">
      <c r="A8783" s="180" t="s">
        <v>201</v>
      </c>
      <c r="B8783" s="180" t="s">
        <v>340</v>
      </c>
      <c r="C8783" s="180">
        <v>157487</v>
      </c>
      <c r="D8783" s="180"/>
      <c r="E8783" s="180">
        <v>20483</v>
      </c>
      <c r="F8783" s="180">
        <v>59</v>
      </c>
      <c r="G8783" s="180"/>
      <c r="H8783" s="180"/>
    </row>
    <row r="8784" spans="1:8" x14ac:dyDescent="0.2">
      <c r="A8784" s="180" t="s">
        <v>201</v>
      </c>
      <c r="B8784" s="180" t="s">
        <v>341</v>
      </c>
      <c r="C8784" s="180"/>
      <c r="D8784" s="180"/>
      <c r="E8784" s="180"/>
      <c r="F8784" s="180"/>
      <c r="G8784" s="180"/>
      <c r="H8784" s="180"/>
    </row>
    <row r="8785" spans="1:8" x14ac:dyDescent="0.2">
      <c r="A8785" s="180" t="s">
        <v>201</v>
      </c>
      <c r="B8785" s="180" t="s">
        <v>342</v>
      </c>
      <c r="C8785" s="180">
        <v>7428518</v>
      </c>
      <c r="D8785" s="180"/>
      <c r="E8785" s="180"/>
      <c r="F8785" s="180"/>
      <c r="G8785" s="180"/>
      <c r="H8785" s="180"/>
    </row>
    <row r="8786" spans="1:8" x14ac:dyDescent="0.2">
      <c r="A8786" s="180" t="s">
        <v>201</v>
      </c>
      <c r="B8786" s="180" t="s">
        <v>343</v>
      </c>
      <c r="C8786" s="180">
        <v>40459</v>
      </c>
      <c r="D8786" s="180"/>
      <c r="E8786" s="180"/>
      <c r="F8786" s="180"/>
      <c r="G8786" s="180"/>
      <c r="H8786" s="180"/>
    </row>
    <row r="8787" spans="1:8" x14ac:dyDescent="0.2">
      <c r="A8787" s="180" t="s">
        <v>201</v>
      </c>
      <c r="B8787" s="180" t="s">
        <v>344</v>
      </c>
      <c r="C8787" s="180">
        <v>10200</v>
      </c>
      <c r="D8787" s="180"/>
      <c r="E8787" s="180">
        <v>134</v>
      </c>
      <c r="F8787" s="180">
        <v>12</v>
      </c>
      <c r="G8787" s="180"/>
      <c r="H8787" s="180"/>
    </row>
    <row r="8788" spans="1:8" x14ac:dyDescent="0.2">
      <c r="A8788" s="180" t="s">
        <v>201</v>
      </c>
      <c r="B8788" s="180" t="s">
        <v>475</v>
      </c>
      <c r="C8788" s="180">
        <v>48882</v>
      </c>
      <c r="D8788" s="180"/>
      <c r="E8788" s="180">
        <v>1609</v>
      </c>
      <c r="F8788" s="180">
        <v>512</v>
      </c>
      <c r="G8788" s="180">
        <v>0</v>
      </c>
      <c r="H8788" s="180">
        <v>0</v>
      </c>
    </row>
    <row r="8789" spans="1:8" x14ac:dyDescent="0.2">
      <c r="A8789" s="180" t="s">
        <v>201</v>
      </c>
      <c r="B8789" s="180" t="s">
        <v>332</v>
      </c>
      <c r="C8789" s="180">
        <v>46568</v>
      </c>
      <c r="D8789" s="180"/>
      <c r="E8789" s="180"/>
      <c r="F8789" s="180"/>
      <c r="G8789" s="180"/>
      <c r="H8789" s="180"/>
    </row>
    <row r="8790" spans="1:8" x14ac:dyDescent="0.2">
      <c r="A8790" s="180" t="s">
        <v>201</v>
      </c>
      <c r="B8790" s="180" t="s">
        <v>407</v>
      </c>
      <c r="C8790" s="180">
        <v>388681</v>
      </c>
      <c r="D8790" s="180"/>
      <c r="E8790" s="180"/>
      <c r="F8790" s="180"/>
      <c r="G8790" s="180"/>
      <c r="H8790" s="180"/>
    </row>
    <row r="8791" spans="1:8" x14ac:dyDescent="0.2">
      <c r="A8791" s="180" t="s">
        <v>201</v>
      </c>
      <c r="B8791" s="180" t="s">
        <v>345</v>
      </c>
      <c r="C8791" s="180">
        <v>15052702</v>
      </c>
      <c r="D8791" s="180">
        <v>684321</v>
      </c>
      <c r="E8791" s="180">
        <v>156811</v>
      </c>
      <c r="F8791" s="180">
        <v>43456</v>
      </c>
      <c r="G8791" s="180">
        <v>0</v>
      </c>
      <c r="H8791" s="180">
        <v>0</v>
      </c>
    </row>
    <row r="8792" spans="1:8" x14ac:dyDescent="0.2">
      <c r="A8792" s="180" t="s">
        <v>201</v>
      </c>
      <c r="B8792" s="180" t="s">
        <v>346</v>
      </c>
      <c r="C8792" s="180"/>
      <c r="D8792" s="180"/>
      <c r="E8792" s="180"/>
      <c r="F8792" s="180"/>
      <c r="G8792" s="180"/>
      <c r="H8792" s="180"/>
    </row>
    <row r="8793" spans="1:8" x14ac:dyDescent="0.2">
      <c r="A8793" s="180" t="s">
        <v>201</v>
      </c>
      <c r="B8793" s="180" t="s">
        <v>446</v>
      </c>
      <c r="C8793" s="180"/>
      <c r="D8793" s="180"/>
      <c r="E8793" s="180"/>
      <c r="F8793" s="180"/>
      <c r="G8793" s="180"/>
      <c r="H8793" s="180"/>
    </row>
    <row r="8794" spans="1:8" x14ac:dyDescent="0.2">
      <c r="A8794" s="180" t="s">
        <v>201</v>
      </c>
      <c r="B8794" s="180" t="s">
        <v>347</v>
      </c>
      <c r="C8794" s="180">
        <v>311</v>
      </c>
      <c r="D8794" s="180"/>
      <c r="E8794" s="180"/>
      <c r="F8794" s="180"/>
      <c r="G8794" s="180"/>
      <c r="H8794" s="180"/>
    </row>
    <row r="8795" spans="1:8" x14ac:dyDescent="0.2">
      <c r="A8795" s="180" t="s">
        <v>201</v>
      </c>
      <c r="B8795" s="180" t="s">
        <v>348</v>
      </c>
      <c r="C8795" s="180">
        <v>15053013</v>
      </c>
      <c r="D8795" s="180">
        <v>684321</v>
      </c>
      <c r="E8795" s="180">
        <v>156811</v>
      </c>
      <c r="F8795" s="180">
        <v>43456</v>
      </c>
      <c r="G8795" s="180">
        <v>0</v>
      </c>
      <c r="H8795" s="180">
        <v>0</v>
      </c>
    </row>
    <row r="8796" spans="1:8" x14ac:dyDescent="0.2">
      <c r="A8796" s="180" t="s">
        <v>201</v>
      </c>
      <c r="B8796" s="180" t="s">
        <v>349</v>
      </c>
      <c r="C8796" s="180">
        <v>1480399.7100000009</v>
      </c>
      <c r="D8796" s="180">
        <v>237138.73</v>
      </c>
      <c r="E8796" s="180">
        <v>390596.77</v>
      </c>
      <c r="F8796" s="180">
        <v>50331</v>
      </c>
      <c r="G8796" s="180">
        <v>0</v>
      </c>
      <c r="H8796" s="180">
        <v>0</v>
      </c>
    </row>
    <row r="8797" spans="1:8" x14ac:dyDescent="0.2">
      <c r="A8797" s="180" t="s">
        <v>201</v>
      </c>
      <c r="B8797" s="180" t="s">
        <v>350</v>
      </c>
      <c r="C8797" s="180">
        <v>16533412.710000001</v>
      </c>
      <c r="D8797" s="180">
        <v>921459.73</v>
      </c>
      <c r="E8797" s="180">
        <v>547407.77</v>
      </c>
      <c r="F8797" s="180">
        <v>93787</v>
      </c>
      <c r="G8797" s="180">
        <v>0</v>
      </c>
      <c r="H8797" s="180">
        <v>0</v>
      </c>
    </row>
    <row r="8798" spans="1:8" x14ac:dyDescent="0.2">
      <c r="A8798" s="180" t="s">
        <v>201</v>
      </c>
      <c r="B8798" s="180" t="s">
        <v>376</v>
      </c>
      <c r="C8798" s="180"/>
      <c r="D8798" s="180"/>
      <c r="E8798" s="180"/>
      <c r="F8798" s="180"/>
      <c r="G8798" s="180"/>
      <c r="H8798" s="180"/>
    </row>
    <row r="8799" spans="1:8" x14ac:dyDescent="0.2">
      <c r="A8799" s="180" t="s">
        <v>201</v>
      </c>
      <c r="B8799" s="180" t="s">
        <v>377</v>
      </c>
      <c r="C8799" s="180">
        <v>10378384</v>
      </c>
      <c r="D8799" s="180">
        <v>684321</v>
      </c>
      <c r="E8799" s="180">
        <v>125560</v>
      </c>
      <c r="F8799" s="180"/>
      <c r="G8799" s="180"/>
      <c r="H8799" s="180"/>
    </row>
    <row r="8800" spans="1:8" x14ac:dyDescent="0.2">
      <c r="A8800" s="180" t="s">
        <v>201</v>
      </c>
      <c r="B8800" s="180" t="s">
        <v>352</v>
      </c>
      <c r="C8800" s="180">
        <v>450080</v>
      </c>
      <c r="D8800" s="180"/>
      <c r="E8800" s="180"/>
      <c r="F8800" s="180"/>
      <c r="G8800" s="180"/>
      <c r="H8800" s="180"/>
    </row>
    <row r="8801" spans="1:8" x14ac:dyDescent="0.2">
      <c r="A8801" s="180" t="s">
        <v>201</v>
      </c>
      <c r="B8801" s="180" t="s">
        <v>353</v>
      </c>
      <c r="C8801" s="180">
        <v>1187373</v>
      </c>
      <c r="D8801" s="180"/>
      <c r="E8801" s="180"/>
      <c r="F8801" s="180"/>
      <c r="G8801" s="180"/>
      <c r="H8801" s="180"/>
    </row>
    <row r="8802" spans="1:8" x14ac:dyDescent="0.2">
      <c r="A8802" s="180" t="s">
        <v>201</v>
      </c>
      <c r="B8802" s="180" t="s">
        <v>354</v>
      </c>
      <c r="C8802" s="180">
        <v>411800</v>
      </c>
      <c r="D8802" s="180"/>
      <c r="E8802" s="180">
        <v>26435</v>
      </c>
      <c r="F8802" s="180"/>
      <c r="G8802" s="180"/>
      <c r="H8802" s="180"/>
    </row>
    <row r="8803" spans="1:8" x14ac:dyDescent="0.2">
      <c r="A8803" s="180" t="s">
        <v>201</v>
      </c>
      <c r="B8803" s="180" t="s">
        <v>408</v>
      </c>
      <c r="C8803" s="180">
        <v>839884</v>
      </c>
      <c r="D8803" s="180"/>
      <c r="E8803" s="180"/>
      <c r="F8803" s="180"/>
      <c r="G8803" s="180"/>
      <c r="H8803" s="180"/>
    </row>
    <row r="8804" spans="1:8" x14ac:dyDescent="0.2">
      <c r="A8804" s="180" t="s">
        <v>201</v>
      </c>
      <c r="B8804" s="180" t="s">
        <v>423</v>
      </c>
      <c r="C8804" s="180">
        <v>312048</v>
      </c>
      <c r="D8804" s="180"/>
      <c r="E8804" s="180">
        <v>3874</v>
      </c>
      <c r="F8804" s="180"/>
      <c r="G8804" s="180"/>
      <c r="H8804" s="180"/>
    </row>
    <row r="8805" spans="1:8" x14ac:dyDescent="0.2">
      <c r="A8805" s="180" t="s">
        <v>201</v>
      </c>
      <c r="B8805" s="180" t="s">
        <v>355</v>
      </c>
      <c r="C8805" s="180">
        <v>1084129</v>
      </c>
      <c r="D8805" s="180"/>
      <c r="E8805" s="180">
        <v>74775</v>
      </c>
      <c r="F8805" s="180"/>
      <c r="G8805" s="180"/>
      <c r="H8805" s="180"/>
    </row>
    <row r="8806" spans="1:8" x14ac:dyDescent="0.2">
      <c r="A8806" s="180" t="s">
        <v>201</v>
      </c>
      <c r="B8806" s="180" t="s">
        <v>356</v>
      </c>
      <c r="C8806" s="180">
        <v>394008</v>
      </c>
      <c r="D8806" s="180"/>
      <c r="E8806" s="180">
        <v>20111</v>
      </c>
      <c r="F8806" s="180"/>
      <c r="G8806" s="180"/>
      <c r="H8806" s="180"/>
    </row>
    <row r="8807" spans="1:8" x14ac:dyDescent="0.2">
      <c r="A8807" s="180" t="s">
        <v>201</v>
      </c>
      <c r="B8807" s="180" t="s">
        <v>409</v>
      </c>
      <c r="C8807" s="180"/>
      <c r="D8807" s="180"/>
      <c r="E8807" s="180"/>
      <c r="F8807" s="180"/>
      <c r="G8807" s="180"/>
      <c r="H8807" s="180"/>
    </row>
    <row r="8808" spans="1:8" x14ac:dyDescent="0.2">
      <c r="A8808" s="180" t="s">
        <v>201</v>
      </c>
      <c r="B8808" s="180" t="s">
        <v>378</v>
      </c>
      <c r="C8808" s="180">
        <v>48306</v>
      </c>
      <c r="D8808" s="180"/>
      <c r="E8808" s="180"/>
      <c r="F8808" s="180"/>
      <c r="G8808" s="180"/>
      <c r="H8808" s="180"/>
    </row>
    <row r="8809" spans="1:8" x14ac:dyDescent="0.2">
      <c r="A8809" s="180" t="s">
        <v>201</v>
      </c>
      <c r="B8809" s="180" t="s">
        <v>360</v>
      </c>
      <c r="C8809" s="180"/>
      <c r="D8809" s="180"/>
      <c r="E8809" s="180"/>
      <c r="F8809" s="180">
        <v>0</v>
      </c>
      <c r="G8809" s="180"/>
      <c r="H8809" s="180"/>
    </row>
    <row r="8810" spans="1:8" x14ac:dyDescent="0.2">
      <c r="A8810" s="180" t="s">
        <v>201</v>
      </c>
      <c r="B8810" s="180" t="s">
        <v>379</v>
      </c>
      <c r="C8810" s="180"/>
      <c r="D8810" s="180"/>
      <c r="E8810" s="180"/>
      <c r="F8810" s="180"/>
      <c r="G8810" s="180"/>
      <c r="H8810" s="180"/>
    </row>
    <row r="8811" spans="1:8" x14ac:dyDescent="0.2">
      <c r="A8811" s="180" t="s">
        <v>201</v>
      </c>
      <c r="B8811" s="180" t="s">
        <v>362</v>
      </c>
      <c r="C8811" s="180">
        <v>516084</v>
      </c>
      <c r="D8811" s="180"/>
      <c r="E8811" s="180"/>
      <c r="F8811" s="180"/>
      <c r="G8811" s="180"/>
      <c r="H8811" s="180"/>
    </row>
    <row r="8812" spans="1:8" x14ac:dyDescent="0.2">
      <c r="A8812" s="180" t="s">
        <v>201</v>
      </c>
      <c r="B8812" s="180" t="s">
        <v>365</v>
      </c>
      <c r="C8812" s="180">
        <v>15622096</v>
      </c>
      <c r="D8812" s="180">
        <v>684321</v>
      </c>
      <c r="E8812" s="180">
        <v>250755</v>
      </c>
      <c r="F8812" s="180">
        <v>0</v>
      </c>
      <c r="G8812" s="180">
        <v>0</v>
      </c>
      <c r="H8812" s="180">
        <v>0</v>
      </c>
    </row>
    <row r="8813" spans="1:8" x14ac:dyDescent="0.2">
      <c r="A8813" s="180" t="s">
        <v>201</v>
      </c>
      <c r="B8813" s="180" t="s">
        <v>447</v>
      </c>
      <c r="C8813" s="180"/>
      <c r="D8813" s="180"/>
      <c r="E8813" s="180"/>
      <c r="F8813" s="180"/>
      <c r="G8813" s="180"/>
      <c r="H8813" s="180"/>
    </row>
    <row r="8814" spans="1:8" x14ac:dyDescent="0.2">
      <c r="A8814" s="180" t="s">
        <v>201</v>
      </c>
      <c r="B8814" s="180" t="s">
        <v>366</v>
      </c>
      <c r="C8814" s="180">
        <v>15622096</v>
      </c>
      <c r="D8814" s="180">
        <v>684321</v>
      </c>
      <c r="E8814" s="180">
        <v>250755</v>
      </c>
      <c r="F8814" s="180">
        <v>0</v>
      </c>
      <c r="G8814" s="180">
        <v>0</v>
      </c>
      <c r="H8814" s="180">
        <v>0</v>
      </c>
    </row>
    <row r="8815" spans="1:8" x14ac:dyDescent="0.2">
      <c r="A8815" s="180" t="s">
        <v>201</v>
      </c>
      <c r="B8815" s="180" t="s">
        <v>367</v>
      </c>
      <c r="C8815" s="180">
        <v>911316.71000000101</v>
      </c>
      <c r="D8815" s="180">
        <v>237138.73</v>
      </c>
      <c r="E8815" s="180">
        <v>296652.77</v>
      </c>
      <c r="F8815" s="180">
        <v>93787</v>
      </c>
      <c r="G8815" s="180">
        <v>0</v>
      </c>
      <c r="H8815" s="180">
        <v>0</v>
      </c>
    </row>
    <row r="8816" spans="1:8" x14ac:dyDescent="0.2">
      <c r="A8816" s="180" t="s">
        <v>201</v>
      </c>
      <c r="B8816" s="180" t="s">
        <v>368</v>
      </c>
      <c r="C8816" s="180">
        <v>16533412.710000001</v>
      </c>
      <c r="D8816" s="180">
        <v>921459.73</v>
      </c>
      <c r="E8816" s="180">
        <v>547407.77</v>
      </c>
      <c r="F8816" s="180">
        <v>93787</v>
      </c>
      <c r="G8816" s="180">
        <v>0</v>
      </c>
      <c r="H8816" s="180">
        <v>0</v>
      </c>
    </row>
    <row r="8817" spans="1:8" x14ac:dyDescent="0.2">
      <c r="A8817" s="180" t="s">
        <v>202</v>
      </c>
      <c r="B8817" s="180" t="s">
        <v>333</v>
      </c>
      <c r="C8817" s="180">
        <v>730231</v>
      </c>
      <c r="D8817" s="180"/>
      <c r="E8817" s="180">
        <v>97226</v>
      </c>
      <c r="F8817" s="180">
        <v>0</v>
      </c>
      <c r="G8817" s="180">
        <v>0</v>
      </c>
      <c r="H8817" s="180">
        <v>0</v>
      </c>
    </row>
    <row r="8818" spans="1:8" x14ac:dyDescent="0.2">
      <c r="A8818" s="180" t="s">
        <v>202</v>
      </c>
      <c r="B8818" s="180" t="s">
        <v>334</v>
      </c>
      <c r="C8818" s="180">
        <v>20833</v>
      </c>
      <c r="D8818" s="180"/>
      <c r="E8818" s="180">
        <v>2774</v>
      </c>
      <c r="F8818" s="180">
        <v>0</v>
      </c>
      <c r="G8818" s="180">
        <v>0</v>
      </c>
      <c r="H8818" s="180">
        <v>0</v>
      </c>
    </row>
    <row r="8819" spans="1:8" x14ac:dyDescent="0.2">
      <c r="A8819" s="180" t="s">
        <v>202</v>
      </c>
      <c r="B8819" s="180" t="s">
        <v>335</v>
      </c>
      <c r="C8819" s="180">
        <v>102279</v>
      </c>
      <c r="D8819" s="180"/>
      <c r="E8819" s="180"/>
      <c r="F8819" s="180"/>
      <c r="G8819" s="180"/>
      <c r="H8819" s="180"/>
    </row>
    <row r="8820" spans="1:8" x14ac:dyDescent="0.2">
      <c r="A8820" s="180" t="s">
        <v>202</v>
      </c>
      <c r="B8820" s="180" t="s">
        <v>336</v>
      </c>
      <c r="C8820" s="180">
        <v>400000</v>
      </c>
      <c r="D8820" s="180"/>
      <c r="E8820" s="180"/>
      <c r="F8820" s="180"/>
      <c r="G8820" s="180"/>
      <c r="H8820" s="180"/>
    </row>
    <row r="8821" spans="1:8" x14ac:dyDescent="0.2">
      <c r="A8821" s="180" t="s">
        <v>202</v>
      </c>
      <c r="B8821" s="180" t="s">
        <v>337</v>
      </c>
      <c r="C8821" s="180">
        <v>17500</v>
      </c>
      <c r="D8821" s="180"/>
      <c r="E8821" s="180">
        <v>100</v>
      </c>
      <c r="F8821" s="180"/>
      <c r="G8821" s="180"/>
      <c r="H8821" s="180"/>
    </row>
    <row r="8822" spans="1:8" x14ac:dyDescent="0.2">
      <c r="A8822" s="180" t="s">
        <v>202</v>
      </c>
      <c r="B8822" s="180" t="s">
        <v>338</v>
      </c>
      <c r="C8822" s="180"/>
      <c r="D8822" s="180"/>
      <c r="E8822" s="180"/>
      <c r="F8822" s="180"/>
      <c r="G8822" s="180"/>
      <c r="H8822" s="180"/>
    </row>
    <row r="8823" spans="1:8" x14ac:dyDescent="0.2">
      <c r="A8823" s="180" t="s">
        <v>202</v>
      </c>
      <c r="B8823" s="180" t="s">
        <v>339</v>
      </c>
      <c r="C8823" s="180">
        <v>7500</v>
      </c>
      <c r="D8823" s="180">
        <v>100000</v>
      </c>
      <c r="E8823" s="180"/>
      <c r="F8823" s="180"/>
      <c r="G8823" s="180"/>
      <c r="H8823" s="180"/>
    </row>
    <row r="8824" spans="1:8" x14ac:dyDescent="0.2">
      <c r="A8824" s="180" t="s">
        <v>202</v>
      </c>
      <c r="B8824" s="180" t="s">
        <v>340</v>
      </c>
      <c r="C8824" s="180">
        <v>89000</v>
      </c>
      <c r="D8824" s="180"/>
      <c r="E8824" s="180">
        <v>25000</v>
      </c>
      <c r="F8824" s="180"/>
      <c r="G8824" s="180"/>
      <c r="H8824" s="180"/>
    </row>
    <row r="8825" spans="1:8" x14ac:dyDescent="0.2">
      <c r="A8825" s="180" t="s">
        <v>202</v>
      </c>
      <c r="B8825" s="180" t="s">
        <v>341</v>
      </c>
      <c r="C8825" s="180"/>
      <c r="D8825" s="180"/>
      <c r="E8825" s="180"/>
      <c r="F8825" s="180"/>
      <c r="G8825" s="180"/>
      <c r="H8825" s="180"/>
    </row>
    <row r="8826" spans="1:8" x14ac:dyDescent="0.2">
      <c r="A8826" s="180" t="s">
        <v>202</v>
      </c>
      <c r="B8826" s="180" t="s">
        <v>342</v>
      </c>
      <c r="C8826" s="180">
        <v>1729211</v>
      </c>
      <c r="D8826" s="180"/>
      <c r="E8826" s="180"/>
      <c r="F8826" s="180"/>
      <c r="G8826" s="180"/>
      <c r="H8826" s="180"/>
    </row>
    <row r="8827" spans="1:8" x14ac:dyDescent="0.2">
      <c r="A8827" s="180" t="s">
        <v>202</v>
      </c>
      <c r="B8827" s="180" t="s">
        <v>343</v>
      </c>
      <c r="C8827" s="180">
        <v>7898</v>
      </c>
      <c r="D8827" s="180"/>
      <c r="E8827" s="180"/>
      <c r="F8827" s="180"/>
      <c r="G8827" s="180"/>
      <c r="H8827" s="180"/>
    </row>
    <row r="8828" spans="1:8" x14ac:dyDescent="0.2">
      <c r="A8828" s="180" t="s">
        <v>202</v>
      </c>
      <c r="B8828" s="180" t="s">
        <v>344</v>
      </c>
      <c r="C8828" s="180">
        <v>19500</v>
      </c>
      <c r="D8828" s="180"/>
      <c r="E8828" s="180">
        <v>50</v>
      </c>
      <c r="F8828" s="180"/>
      <c r="G8828" s="180"/>
      <c r="H8828" s="180"/>
    </row>
    <row r="8829" spans="1:8" x14ac:dyDescent="0.2">
      <c r="A8829" s="180" t="s">
        <v>202</v>
      </c>
      <c r="B8829" s="180" t="s">
        <v>475</v>
      </c>
      <c r="C8829" s="180">
        <v>2278</v>
      </c>
      <c r="D8829" s="180"/>
      <c r="E8829" s="180">
        <v>303</v>
      </c>
      <c r="F8829" s="180">
        <v>0</v>
      </c>
      <c r="G8829" s="180">
        <v>0</v>
      </c>
      <c r="H8829" s="180">
        <v>0</v>
      </c>
    </row>
    <row r="8830" spans="1:8" x14ac:dyDescent="0.2">
      <c r="A8830" s="180" t="s">
        <v>202</v>
      </c>
      <c r="B8830" s="180" t="s">
        <v>332</v>
      </c>
      <c r="C8830" s="180">
        <v>61000</v>
      </c>
      <c r="D8830" s="180"/>
      <c r="E8830" s="180"/>
      <c r="F8830" s="180"/>
      <c r="G8830" s="180"/>
      <c r="H8830" s="180"/>
    </row>
    <row r="8831" spans="1:8" x14ac:dyDescent="0.2">
      <c r="A8831" s="180" t="s">
        <v>202</v>
      </c>
      <c r="B8831" s="180" t="s">
        <v>407</v>
      </c>
      <c r="C8831" s="180">
        <v>175000</v>
      </c>
      <c r="D8831" s="180"/>
      <c r="E8831" s="180"/>
      <c r="F8831" s="180"/>
      <c r="G8831" s="180"/>
      <c r="H8831" s="180"/>
    </row>
    <row r="8832" spans="1:8" x14ac:dyDescent="0.2">
      <c r="A8832" s="180" t="s">
        <v>202</v>
      </c>
      <c r="B8832" s="180" t="s">
        <v>345</v>
      </c>
      <c r="C8832" s="180">
        <v>3362230</v>
      </c>
      <c r="D8832" s="180">
        <v>100000</v>
      </c>
      <c r="E8832" s="180">
        <v>125453</v>
      </c>
      <c r="F8832" s="180">
        <v>0</v>
      </c>
      <c r="G8832" s="180">
        <v>0</v>
      </c>
      <c r="H8832" s="180">
        <v>0</v>
      </c>
    </row>
    <row r="8833" spans="1:8" x14ac:dyDescent="0.2">
      <c r="A8833" s="180" t="s">
        <v>202</v>
      </c>
      <c r="B8833" s="180" t="s">
        <v>346</v>
      </c>
      <c r="C8833" s="180"/>
      <c r="D8833" s="180"/>
      <c r="E8833" s="180"/>
      <c r="F8833" s="180"/>
      <c r="G8833" s="180"/>
      <c r="H8833" s="180"/>
    </row>
    <row r="8834" spans="1:8" x14ac:dyDescent="0.2">
      <c r="A8834" s="180" t="s">
        <v>202</v>
      </c>
      <c r="B8834" s="180" t="s">
        <v>446</v>
      </c>
      <c r="C8834" s="180"/>
      <c r="D8834" s="180"/>
      <c r="E8834" s="180"/>
      <c r="F8834" s="180"/>
      <c r="G8834" s="180"/>
      <c r="H8834" s="180"/>
    </row>
    <row r="8835" spans="1:8" x14ac:dyDescent="0.2">
      <c r="A8835" s="180" t="s">
        <v>202</v>
      </c>
      <c r="B8835" s="180" t="s">
        <v>347</v>
      </c>
      <c r="C8835" s="180"/>
      <c r="D8835" s="180"/>
      <c r="E8835" s="180"/>
      <c r="F8835" s="180"/>
      <c r="G8835" s="180"/>
      <c r="H8835" s="180"/>
    </row>
    <row r="8836" spans="1:8" x14ac:dyDescent="0.2">
      <c r="A8836" s="180" t="s">
        <v>202</v>
      </c>
      <c r="B8836" s="180" t="s">
        <v>348</v>
      </c>
      <c r="C8836" s="180">
        <v>3362230</v>
      </c>
      <c r="D8836" s="180">
        <v>100000</v>
      </c>
      <c r="E8836" s="180">
        <v>125453</v>
      </c>
      <c r="F8836" s="180">
        <v>0</v>
      </c>
      <c r="G8836" s="180">
        <v>0</v>
      </c>
      <c r="H8836" s="180">
        <v>0</v>
      </c>
    </row>
    <row r="8837" spans="1:8" x14ac:dyDescent="0.2">
      <c r="A8837" s="180" t="s">
        <v>202</v>
      </c>
      <c r="B8837" s="180" t="s">
        <v>349</v>
      </c>
      <c r="C8837" s="180">
        <v>2390964.620000001</v>
      </c>
      <c r="D8837" s="180">
        <v>204065.76</v>
      </c>
      <c r="E8837" s="180">
        <v>289359.77</v>
      </c>
      <c r="F8837" s="180">
        <v>0</v>
      </c>
      <c r="G8837" s="180">
        <v>0</v>
      </c>
      <c r="H8837" s="180">
        <v>0</v>
      </c>
    </row>
    <row r="8838" spans="1:8" x14ac:dyDescent="0.2">
      <c r="A8838" s="180" t="s">
        <v>202</v>
      </c>
      <c r="B8838" s="180" t="s">
        <v>350</v>
      </c>
      <c r="C8838" s="180">
        <v>5753194.620000001</v>
      </c>
      <c r="D8838" s="180">
        <v>304065.76</v>
      </c>
      <c r="E8838" s="180">
        <v>414812.77</v>
      </c>
      <c r="F8838" s="180">
        <v>0</v>
      </c>
      <c r="G8838" s="180">
        <v>0</v>
      </c>
      <c r="H8838" s="180">
        <v>0</v>
      </c>
    </row>
    <row r="8839" spans="1:8" x14ac:dyDescent="0.2">
      <c r="A8839" s="180" t="s">
        <v>202</v>
      </c>
      <c r="B8839" s="180" t="s">
        <v>376</v>
      </c>
      <c r="C8839" s="180"/>
      <c r="D8839" s="180"/>
      <c r="E8839" s="180"/>
      <c r="F8839" s="180"/>
      <c r="G8839" s="180"/>
      <c r="H8839" s="180"/>
    </row>
    <row r="8840" spans="1:8" x14ac:dyDescent="0.2">
      <c r="A8840" s="180" t="s">
        <v>202</v>
      </c>
      <c r="B8840" s="180" t="s">
        <v>377</v>
      </c>
      <c r="C8840" s="180">
        <v>2600000</v>
      </c>
      <c r="D8840" s="180">
        <v>150000</v>
      </c>
      <c r="E8840" s="180">
        <v>100000</v>
      </c>
      <c r="F8840" s="180"/>
      <c r="G8840" s="180"/>
      <c r="H8840" s="180"/>
    </row>
    <row r="8841" spans="1:8" x14ac:dyDescent="0.2">
      <c r="A8841" s="180" t="s">
        <v>202</v>
      </c>
      <c r="B8841" s="180" t="s">
        <v>352</v>
      </c>
      <c r="C8841" s="180">
        <v>100000</v>
      </c>
      <c r="D8841" s="180">
        <v>0</v>
      </c>
      <c r="E8841" s="180">
        <v>5000</v>
      </c>
      <c r="F8841" s="180"/>
      <c r="G8841" s="180"/>
      <c r="H8841" s="180"/>
    </row>
    <row r="8842" spans="1:8" x14ac:dyDescent="0.2">
      <c r="A8842" s="180" t="s">
        <v>202</v>
      </c>
      <c r="B8842" s="180" t="s">
        <v>353</v>
      </c>
      <c r="C8842" s="180">
        <v>150000</v>
      </c>
      <c r="D8842" s="180">
        <v>0</v>
      </c>
      <c r="E8842" s="180">
        <v>5000</v>
      </c>
      <c r="F8842" s="180"/>
      <c r="G8842" s="180"/>
      <c r="H8842" s="180"/>
    </row>
    <row r="8843" spans="1:8" x14ac:dyDescent="0.2">
      <c r="A8843" s="180" t="s">
        <v>202</v>
      </c>
      <c r="B8843" s="180" t="s">
        <v>354</v>
      </c>
      <c r="C8843" s="180">
        <v>250000</v>
      </c>
      <c r="D8843" s="180">
        <v>0</v>
      </c>
      <c r="E8843" s="180">
        <v>5000</v>
      </c>
      <c r="F8843" s="180"/>
      <c r="G8843" s="180"/>
      <c r="H8843" s="180"/>
    </row>
    <row r="8844" spans="1:8" x14ac:dyDescent="0.2">
      <c r="A8844" s="180" t="s">
        <v>202</v>
      </c>
      <c r="B8844" s="180" t="s">
        <v>408</v>
      </c>
      <c r="C8844" s="180">
        <v>175000</v>
      </c>
      <c r="D8844" s="180">
        <v>0</v>
      </c>
      <c r="E8844" s="180">
        <v>5000</v>
      </c>
      <c r="F8844" s="180"/>
      <c r="G8844" s="180"/>
      <c r="H8844" s="180"/>
    </row>
    <row r="8845" spans="1:8" x14ac:dyDescent="0.2">
      <c r="A8845" s="180" t="s">
        <v>202</v>
      </c>
      <c r="B8845" s="180" t="s">
        <v>423</v>
      </c>
      <c r="C8845" s="180">
        <v>125000</v>
      </c>
      <c r="D8845" s="180">
        <v>0</v>
      </c>
      <c r="E8845" s="180">
        <v>5000</v>
      </c>
      <c r="F8845" s="180"/>
      <c r="G8845" s="180"/>
      <c r="H8845" s="180"/>
    </row>
    <row r="8846" spans="1:8" x14ac:dyDescent="0.2">
      <c r="A8846" s="180" t="s">
        <v>202</v>
      </c>
      <c r="B8846" s="180" t="s">
        <v>355</v>
      </c>
      <c r="C8846" s="180">
        <v>350000</v>
      </c>
      <c r="D8846" s="180">
        <v>0</v>
      </c>
      <c r="E8846" s="180">
        <v>75000</v>
      </c>
      <c r="F8846" s="180"/>
      <c r="G8846" s="180"/>
      <c r="H8846" s="180"/>
    </row>
    <row r="8847" spans="1:8" x14ac:dyDescent="0.2">
      <c r="A8847" s="180" t="s">
        <v>202</v>
      </c>
      <c r="B8847" s="180" t="s">
        <v>356</v>
      </c>
      <c r="C8847" s="180">
        <v>150000</v>
      </c>
      <c r="D8847" s="180">
        <v>0</v>
      </c>
      <c r="E8847" s="180">
        <v>50000</v>
      </c>
      <c r="F8847" s="180"/>
      <c r="G8847" s="180"/>
      <c r="H8847" s="180"/>
    </row>
    <row r="8848" spans="1:8" x14ac:dyDescent="0.2">
      <c r="A8848" s="180" t="s">
        <v>202</v>
      </c>
      <c r="B8848" s="180" t="s">
        <v>409</v>
      </c>
      <c r="C8848" s="180"/>
      <c r="D8848" s="180"/>
      <c r="E8848" s="180"/>
      <c r="F8848" s="180"/>
      <c r="G8848" s="180"/>
      <c r="H8848" s="180"/>
    </row>
    <row r="8849" spans="1:8" x14ac:dyDescent="0.2">
      <c r="A8849" s="180" t="s">
        <v>202</v>
      </c>
      <c r="B8849" s="180" t="s">
        <v>378</v>
      </c>
      <c r="C8849" s="180">
        <v>0</v>
      </c>
      <c r="D8849" s="180"/>
      <c r="E8849" s="180"/>
      <c r="F8849" s="180"/>
      <c r="G8849" s="180"/>
      <c r="H8849" s="180"/>
    </row>
    <row r="8850" spans="1:8" x14ac:dyDescent="0.2">
      <c r="A8850" s="180" t="s">
        <v>202</v>
      </c>
      <c r="B8850" s="180" t="s">
        <v>360</v>
      </c>
      <c r="C8850" s="180"/>
      <c r="D8850" s="180"/>
      <c r="E8850" s="180"/>
      <c r="F8850" s="180"/>
      <c r="G8850" s="180"/>
      <c r="H8850" s="180"/>
    </row>
    <row r="8851" spans="1:8" x14ac:dyDescent="0.2">
      <c r="A8851" s="180" t="s">
        <v>202</v>
      </c>
      <c r="B8851" s="180" t="s">
        <v>379</v>
      </c>
      <c r="C8851" s="180"/>
      <c r="D8851" s="180"/>
      <c r="E8851" s="180"/>
      <c r="F8851" s="180"/>
      <c r="G8851" s="180"/>
      <c r="H8851" s="180"/>
    </row>
    <row r="8852" spans="1:8" x14ac:dyDescent="0.2">
      <c r="A8852" s="180" t="s">
        <v>202</v>
      </c>
      <c r="B8852" s="180" t="s">
        <v>362</v>
      </c>
      <c r="C8852" s="180">
        <v>121276</v>
      </c>
      <c r="D8852" s="180"/>
      <c r="E8852" s="180"/>
      <c r="F8852" s="180"/>
      <c r="G8852" s="180"/>
      <c r="H8852" s="180"/>
    </row>
    <row r="8853" spans="1:8" x14ac:dyDescent="0.2">
      <c r="A8853" s="180" t="s">
        <v>202</v>
      </c>
      <c r="B8853" s="180" t="s">
        <v>365</v>
      </c>
      <c r="C8853" s="180">
        <v>4021276</v>
      </c>
      <c r="D8853" s="180">
        <v>150000</v>
      </c>
      <c r="E8853" s="180">
        <v>250000</v>
      </c>
      <c r="F8853" s="180">
        <v>0</v>
      </c>
      <c r="G8853" s="180">
        <v>0</v>
      </c>
      <c r="H8853" s="180">
        <v>0</v>
      </c>
    </row>
    <row r="8854" spans="1:8" x14ac:dyDescent="0.2">
      <c r="A8854" s="180" t="s">
        <v>202</v>
      </c>
      <c r="B8854" s="180" t="s">
        <v>447</v>
      </c>
      <c r="C8854" s="180">
        <v>0</v>
      </c>
      <c r="D8854" s="180"/>
      <c r="E8854" s="180"/>
      <c r="F8854" s="180"/>
      <c r="G8854" s="180"/>
      <c r="H8854" s="180"/>
    </row>
    <row r="8855" spans="1:8" x14ac:dyDescent="0.2">
      <c r="A8855" s="180" t="s">
        <v>202</v>
      </c>
      <c r="B8855" s="180" t="s">
        <v>366</v>
      </c>
      <c r="C8855" s="180">
        <v>4021276</v>
      </c>
      <c r="D8855" s="180">
        <v>150000</v>
      </c>
      <c r="E8855" s="180">
        <v>250000</v>
      </c>
      <c r="F8855" s="180">
        <v>0</v>
      </c>
      <c r="G8855" s="180">
        <v>0</v>
      </c>
      <c r="H8855" s="180">
        <v>0</v>
      </c>
    </row>
    <row r="8856" spans="1:8" x14ac:dyDescent="0.2">
      <c r="A8856" s="180" t="s">
        <v>202</v>
      </c>
      <c r="B8856" s="180" t="s">
        <v>367</v>
      </c>
      <c r="C8856" s="180">
        <v>1731918.620000001</v>
      </c>
      <c r="D8856" s="180">
        <v>154065.76</v>
      </c>
      <c r="E8856" s="180">
        <v>164812.77000000002</v>
      </c>
      <c r="F8856" s="180">
        <v>0</v>
      </c>
      <c r="G8856" s="180">
        <v>0</v>
      </c>
      <c r="H8856" s="180">
        <v>0</v>
      </c>
    </row>
    <row r="8857" spans="1:8" x14ac:dyDescent="0.2">
      <c r="A8857" s="180" t="s">
        <v>202</v>
      </c>
      <c r="B8857" s="180" t="s">
        <v>368</v>
      </c>
      <c r="C8857" s="180">
        <v>5753194.620000001</v>
      </c>
      <c r="D8857" s="180">
        <v>304065.76</v>
      </c>
      <c r="E8857" s="180">
        <v>414812.77</v>
      </c>
      <c r="F8857" s="180">
        <v>0</v>
      </c>
      <c r="G8857" s="180">
        <v>0</v>
      </c>
      <c r="H8857" s="180">
        <v>0</v>
      </c>
    </row>
    <row r="8858" spans="1:8" x14ac:dyDescent="0.2">
      <c r="A8858" s="180" t="s">
        <v>203</v>
      </c>
      <c r="B8858" s="180" t="s">
        <v>333</v>
      </c>
      <c r="C8858" s="180">
        <v>14565609</v>
      </c>
      <c r="D8858" s="180"/>
      <c r="E8858" s="180">
        <v>1511911</v>
      </c>
      <c r="F8858" s="180">
        <v>0</v>
      </c>
      <c r="G8858" s="180">
        <v>0</v>
      </c>
      <c r="H8858" s="180">
        <v>0</v>
      </c>
    </row>
    <row r="8859" spans="1:8" x14ac:dyDescent="0.2">
      <c r="A8859" s="180" t="s">
        <v>203</v>
      </c>
      <c r="B8859" s="180" t="s">
        <v>334</v>
      </c>
      <c r="C8859" s="180">
        <v>172972</v>
      </c>
      <c r="D8859" s="180"/>
      <c r="E8859" s="180">
        <v>18089</v>
      </c>
      <c r="F8859" s="180">
        <v>0</v>
      </c>
      <c r="G8859" s="180">
        <v>0</v>
      </c>
      <c r="H8859" s="180">
        <v>0</v>
      </c>
    </row>
    <row r="8860" spans="1:8" x14ac:dyDescent="0.2">
      <c r="A8860" s="180" t="s">
        <v>203</v>
      </c>
      <c r="B8860" s="180" t="s">
        <v>335</v>
      </c>
      <c r="C8860" s="180">
        <v>298379</v>
      </c>
      <c r="D8860" s="180"/>
      <c r="E8860" s="180"/>
      <c r="F8860" s="180"/>
      <c r="G8860" s="180"/>
      <c r="H8860" s="180"/>
    </row>
    <row r="8861" spans="1:8" x14ac:dyDescent="0.2">
      <c r="A8861" s="180" t="s">
        <v>203</v>
      </c>
      <c r="B8861" s="180" t="s">
        <v>336</v>
      </c>
      <c r="C8861" s="180">
        <v>551558</v>
      </c>
      <c r="D8861" s="180">
        <v>0</v>
      </c>
      <c r="E8861" s="180"/>
      <c r="F8861" s="180"/>
      <c r="G8861" s="180"/>
      <c r="H8861" s="180"/>
    </row>
    <row r="8862" spans="1:8" x14ac:dyDescent="0.2">
      <c r="A8862" s="180" t="s">
        <v>203</v>
      </c>
      <c r="B8862" s="180" t="s">
        <v>337</v>
      </c>
      <c r="C8862" s="180">
        <v>127500</v>
      </c>
      <c r="D8862" s="180">
        <v>620</v>
      </c>
      <c r="E8862" s="180">
        <v>5000</v>
      </c>
      <c r="F8862" s="180">
        <v>0</v>
      </c>
      <c r="G8862" s="180">
        <v>35</v>
      </c>
      <c r="H8862" s="180">
        <v>0</v>
      </c>
    </row>
    <row r="8863" spans="1:8" x14ac:dyDescent="0.2">
      <c r="A8863" s="180" t="s">
        <v>203</v>
      </c>
      <c r="B8863" s="180" t="s">
        <v>338</v>
      </c>
      <c r="C8863" s="180"/>
      <c r="D8863" s="180"/>
      <c r="E8863" s="180"/>
      <c r="F8863" s="180"/>
      <c r="G8863" s="180"/>
      <c r="H8863" s="180"/>
    </row>
    <row r="8864" spans="1:8" x14ac:dyDescent="0.2">
      <c r="A8864" s="180" t="s">
        <v>203</v>
      </c>
      <c r="B8864" s="180" t="s">
        <v>339</v>
      </c>
      <c r="C8864" s="180">
        <v>0</v>
      </c>
      <c r="D8864" s="180">
        <v>329389</v>
      </c>
      <c r="E8864" s="180"/>
      <c r="F8864" s="180"/>
      <c r="G8864" s="180"/>
      <c r="H8864" s="180"/>
    </row>
    <row r="8865" spans="1:8" x14ac:dyDescent="0.2">
      <c r="A8865" s="180" t="s">
        <v>203</v>
      </c>
      <c r="B8865" s="180" t="s">
        <v>340</v>
      </c>
      <c r="C8865" s="180">
        <v>403640</v>
      </c>
      <c r="D8865" s="180">
        <v>195164</v>
      </c>
      <c r="E8865" s="180">
        <v>33000</v>
      </c>
      <c r="F8865" s="180">
        <v>0</v>
      </c>
      <c r="G8865" s="180">
        <v>0</v>
      </c>
      <c r="H8865" s="180">
        <v>0</v>
      </c>
    </row>
    <row r="8866" spans="1:8" x14ac:dyDescent="0.2">
      <c r="A8866" s="180" t="s">
        <v>203</v>
      </c>
      <c r="B8866" s="180" t="s">
        <v>341</v>
      </c>
      <c r="C8866" s="180">
        <v>0</v>
      </c>
      <c r="D8866" s="180">
        <v>0</v>
      </c>
      <c r="E8866" s="180">
        <v>0</v>
      </c>
      <c r="F8866" s="180">
        <v>0</v>
      </c>
      <c r="G8866" s="180">
        <v>0</v>
      </c>
      <c r="H8866" s="180">
        <v>0</v>
      </c>
    </row>
    <row r="8867" spans="1:8" x14ac:dyDescent="0.2">
      <c r="A8867" s="180" t="s">
        <v>203</v>
      </c>
      <c r="B8867" s="180" t="s">
        <v>342</v>
      </c>
      <c r="C8867" s="180">
        <v>35978727</v>
      </c>
      <c r="D8867" s="180"/>
      <c r="E8867" s="180"/>
      <c r="F8867" s="180"/>
      <c r="G8867" s="180"/>
      <c r="H8867" s="180"/>
    </row>
    <row r="8868" spans="1:8" x14ac:dyDescent="0.2">
      <c r="A8868" s="180" t="s">
        <v>203</v>
      </c>
      <c r="B8868" s="180" t="s">
        <v>343</v>
      </c>
      <c r="C8868" s="180">
        <v>180085</v>
      </c>
      <c r="D8868" s="180"/>
      <c r="E8868" s="180"/>
      <c r="F8868" s="180"/>
      <c r="G8868" s="180"/>
      <c r="H8868" s="180"/>
    </row>
    <row r="8869" spans="1:8" x14ac:dyDescent="0.2">
      <c r="A8869" s="180" t="s">
        <v>203</v>
      </c>
      <c r="B8869" s="180" t="s">
        <v>344</v>
      </c>
      <c r="C8869" s="180">
        <v>373942</v>
      </c>
      <c r="D8869" s="180"/>
      <c r="E8869" s="180">
        <v>0</v>
      </c>
      <c r="F8869" s="180">
        <v>0</v>
      </c>
      <c r="G8869" s="180">
        <v>0</v>
      </c>
      <c r="H8869" s="180">
        <v>0</v>
      </c>
    </row>
    <row r="8870" spans="1:8" x14ac:dyDescent="0.2">
      <c r="A8870" s="180" t="s">
        <v>203</v>
      </c>
      <c r="B8870" s="180" t="s">
        <v>475</v>
      </c>
      <c r="C8870" s="180">
        <v>600820</v>
      </c>
      <c r="D8870" s="180"/>
      <c r="E8870" s="180">
        <v>62825</v>
      </c>
      <c r="F8870" s="180">
        <v>0</v>
      </c>
      <c r="G8870" s="180">
        <v>0</v>
      </c>
      <c r="H8870" s="180">
        <v>0</v>
      </c>
    </row>
    <row r="8871" spans="1:8" x14ac:dyDescent="0.2">
      <c r="A8871" s="180" t="s">
        <v>203</v>
      </c>
      <c r="B8871" s="180" t="s">
        <v>332</v>
      </c>
      <c r="C8871" s="180">
        <v>1082981</v>
      </c>
      <c r="D8871" s="180"/>
      <c r="E8871" s="180"/>
      <c r="F8871" s="180"/>
      <c r="G8871" s="180"/>
      <c r="H8871" s="180"/>
    </row>
    <row r="8872" spans="1:8" x14ac:dyDescent="0.2">
      <c r="A8872" s="180" t="s">
        <v>203</v>
      </c>
      <c r="B8872" s="180" t="s">
        <v>407</v>
      </c>
      <c r="C8872" s="180">
        <v>1199073</v>
      </c>
      <c r="D8872" s="180"/>
      <c r="E8872" s="180">
        <v>0</v>
      </c>
      <c r="F8872" s="180">
        <v>0</v>
      </c>
      <c r="G8872" s="180">
        <v>0</v>
      </c>
      <c r="H8872" s="180">
        <v>0</v>
      </c>
    </row>
    <row r="8873" spans="1:8" x14ac:dyDescent="0.2">
      <c r="A8873" s="180" t="s">
        <v>203</v>
      </c>
      <c r="B8873" s="180" t="s">
        <v>345</v>
      </c>
      <c r="C8873" s="180">
        <v>55535286</v>
      </c>
      <c r="D8873" s="180">
        <v>525173</v>
      </c>
      <c r="E8873" s="180">
        <v>1630825</v>
      </c>
      <c r="F8873" s="180">
        <v>0</v>
      </c>
      <c r="G8873" s="180">
        <v>35</v>
      </c>
      <c r="H8873" s="180">
        <v>0</v>
      </c>
    </row>
    <row r="8874" spans="1:8" x14ac:dyDescent="0.2">
      <c r="A8874" s="180" t="s">
        <v>203</v>
      </c>
      <c r="B8874" s="180" t="s">
        <v>346</v>
      </c>
      <c r="C8874" s="180">
        <v>0</v>
      </c>
      <c r="D8874" s="180"/>
      <c r="E8874" s="180"/>
      <c r="F8874" s="180"/>
      <c r="G8874" s="180"/>
      <c r="H8874" s="180"/>
    </row>
    <row r="8875" spans="1:8" x14ac:dyDescent="0.2">
      <c r="A8875" s="180" t="s">
        <v>203</v>
      </c>
      <c r="B8875" s="180" t="s">
        <v>446</v>
      </c>
      <c r="C8875" s="180">
        <v>12000</v>
      </c>
      <c r="D8875" s="180">
        <v>0</v>
      </c>
      <c r="E8875" s="180">
        <v>0</v>
      </c>
      <c r="F8875" s="180">
        <v>0</v>
      </c>
      <c r="G8875" s="180">
        <v>0</v>
      </c>
      <c r="H8875" s="180">
        <v>0</v>
      </c>
    </row>
    <row r="8876" spans="1:8" x14ac:dyDescent="0.2">
      <c r="A8876" s="180" t="s">
        <v>203</v>
      </c>
      <c r="B8876" s="180" t="s">
        <v>347</v>
      </c>
      <c r="C8876" s="180">
        <v>7500</v>
      </c>
      <c r="D8876" s="180">
        <v>0</v>
      </c>
      <c r="E8876" s="180"/>
      <c r="F8876" s="180">
        <v>0</v>
      </c>
      <c r="G8876" s="180">
        <v>0</v>
      </c>
      <c r="H8876" s="180">
        <v>0</v>
      </c>
    </row>
    <row r="8877" spans="1:8" x14ac:dyDescent="0.2">
      <c r="A8877" s="180" t="s">
        <v>203</v>
      </c>
      <c r="B8877" s="180" t="s">
        <v>348</v>
      </c>
      <c r="C8877" s="180">
        <v>55554786</v>
      </c>
      <c r="D8877" s="180">
        <v>525173</v>
      </c>
      <c r="E8877" s="180">
        <v>1630825</v>
      </c>
      <c r="F8877" s="180">
        <v>0</v>
      </c>
      <c r="G8877" s="180">
        <v>35</v>
      </c>
      <c r="H8877" s="180">
        <v>0</v>
      </c>
    </row>
    <row r="8878" spans="1:8" x14ac:dyDescent="0.2">
      <c r="A8878" s="180" t="s">
        <v>203</v>
      </c>
      <c r="B8878" s="180" t="s">
        <v>349</v>
      </c>
      <c r="C8878" s="180">
        <v>13295041.810000002</v>
      </c>
      <c r="D8878" s="180">
        <v>271402.92000000004</v>
      </c>
      <c r="E8878" s="180">
        <v>1477732.3400000008</v>
      </c>
      <c r="F8878" s="180">
        <v>0</v>
      </c>
      <c r="G8878" s="180">
        <v>31522</v>
      </c>
      <c r="H8878" s="180">
        <v>0</v>
      </c>
    </row>
    <row r="8879" spans="1:8" x14ac:dyDescent="0.2">
      <c r="A8879" s="180" t="s">
        <v>203</v>
      </c>
      <c r="B8879" s="180" t="s">
        <v>350</v>
      </c>
      <c r="C8879" s="180">
        <v>68849827.810000002</v>
      </c>
      <c r="D8879" s="180">
        <v>796575.92</v>
      </c>
      <c r="E8879" s="180">
        <v>3108557.3400000008</v>
      </c>
      <c r="F8879" s="180">
        <v>0</v>
      </c>
      <c r="G8879" s="180">
        <v>31557</v>
      </c>
      <c r="H8879" s="180">
        <v>0</v>
      </c>
    </row>
    <row r="8880" spans="1:8" x14ac:dyDescent="0.2">
      <c r="A8880" s="180" t="s">
        <v>203</v>
      </c>
      <c r="B8880" s="180" t="s">
        <v>376</v>
      </c>
      <c r="C8880" s="180"/>
      <c r="D8880" s="180"/>
      <c r="E8880" s="180"/>
      <c r="F8880" s="180"/>
      <c r="G8880" s="180"/>
      <c r="H8880" s="180"/>
    </row>
    <row r="8881" spans="1:8" x14ac:dyDescent="0.2">
      <c r="A8881" s="180" t="s">
        <v>203</v>
      </c>
      <c r="B8881" s="180" t="s">
        <v>377</v>
      </c>
      <c r="C8881" s="180">
        <v>37213105</v>
      </c>
      <c r="D8881" s="180">
        <v>574046</v>
      </c>
      <c r="E8881" s="180">
        <v>657523</v>
      </c>
      <c r="F8881" s="180">
        <v>0</v>
      </c>
      <c r="G8881" s="180">
        <v>13500</v>
      </c>
      <c r="H8881" s="180">
        <v>0</v>
      </c>
    </row>
    <row r="8882" spans="1:8" x14ac:dyDescent="0.2">
      <c r="A8882" s="180" t="s">
        <v>203</v>
      </c>
      <c r="B8882" s="180" t="s">
        <v>352</v>
      </c>
      <c r="C8882" s="180">
        <v>2222899</v>
      </c>
      <c r="D8882" s="180">
        <v>0</v>
      </c>
      <c r="E8882" s="180">
        <v>4732</v>
      </c>
      <c r="F8882" s="180">
        <v>0</v>
      </c>
      <c r="G8882" s="180">
        <v>0</v>
      </c>
      <c r="H8882" s="180">
        <v>0</v>
      </c>
    </row>
    <row r="8883" spans="1:8" x14ac:dyDescent="0.2">
      <c r="A8883" s="180" t="s">
        <v>203</v>
      </c>
      <c r="B8883" s="180" t="s">
        <v>353</v>
      </c>
      <c r="C8883" s="180">
        <v>2662062</v>
      </c>
      <c r="D8883" s="180">
        <v>0</v>
      </c>
      <c r="E8883" s="180">
        <v>1588</v>
      </c>
      <c r="F8883" s="180">
        <v>0</v>
      </c>
      <c r="G8883" s="180">
        <v>0</v>
      </c>
      <c r="H8883" s="180">
        <v>0</v>
      </c>
    </row>
    <row r="8884" spans="1:8" x14ac:dyDescent="0.2">
      <c r="A8884" s="180" t="s">
        <v>203</v>
      </c>
      <c r="B8884" s="180" t="s">
        <v>354</v>
      </c>
      <c r="C8884" s="180">
        <v>995791</v>
      </c>
      <c r="D8884" s="180">
        <v>0</v>
      </c>
      <c r="E8884" s="180">
        <v>22553</v>
      </c>
      <c r="F8884" s="180">
        <v>0</v>
      </c>
      <c r="G8884" s="180">
        <v>0</v>
      </c>
      <c r="H8884" s="180">
        <v>0</v>
      </c>
    </row>
    <row r="8885" spans="1:8" x14ac:dyDescent="0.2">
      <c r="A8885" s="180" t="s">
        <v>203</v>
      </c>
      <c r="B8885" s="180" t="s">
        <v>408</v>
      </c>
      <c r="C8885" s="180">
        <v>3511030</v>
      </c>
      <c r="D8885" s="180">
        <v>0</v>
      </c>
      <c r="E8885" s="180">
        <v>74867</v>
      </c>
      <c r="F8885" s="180">
        <v>0</v>
      </c>
      <c r="G8885" s="180">
        <v>0</v>
      </c>
      <c r="H8885" s="180">
        <v>0</v>
      </c>
    </row>
    <row r="8886" spans="1:8" x14ac:dyDescent="0.2">
      <c r="A8886" s="180" t="s">
        <v>203</v>
      </c>
      <c r="B8886" s="180" t="s">
        <v>423</v>
      </c>
      <c r="C8886" s="180">
        <v>1580112</v>
      </c>
      <c r="D8886" s="180">
        <v>0</v>
      </c>
      <c r="E8886" s="180">
        <v>30890</v>
      </c>
      <c r="F8886" s="180">
        <v>0</v>
      </c>
      <c r="G8886" s="180">
        <v>0</v>
      </c>
      <c r="H8886" s="180">
        <v>0</v>
      </c>
    </row>
    <row r="8887" spans="1:8" x14ac:dyDescent="0.2">
      <c r="A8887" s="180" t="s">
        <v>203</v>
      </c>
      <c r="B8887" s="180" t="s">
        <v>355</v>
      </c>
      <c r="C8887" s="180">
        <v>4292973</v>
      </c>
      <c r="D8887" s="180">
        <v>6667</v>
      </c>
      <c r="E8887" s="180">
        <v>357473</v>
      </c>
      <c r="F8887" s="180">
        <v>0</v>
      </c>
      <c r="G8887" s="180">
        <v>8336</v>
      </c>
      <c r="H8887" s="180">
        <v>0</v>
      </c>
    </row>
    <row r="8888" spans="1:8" x14ac:dyDescent="0.2">
      <c r="A8888" s="180" t="s">
        <v>203</v>
      </c>
      <c r="B8888" s="180" t="s">
        <v>356</v>
      </c>
      <c r="C8888" s="180">
        <v>1571086</v>
      </c>
      <c r="D8888" s="180">
        <v>741</v>
      </c>
      <c r="E8888" s="180">
        <v>100647</v>
      </c>
      <c r="F8888" s="180">
        <v>0</v>
      </c>
      <c r="G8888" s="180"/>
      <c r="H8888" s="180">
        <v>0</v>
      </c>
    </row>
    <row r="8889" spans="1:8" x14ac:dyDescent="0.2">
      <c r="A8889" s="180" t="s">
        <v>203</v>
      </c>
      <c r="B8889" s="180" t="s">
        <v>409</v>
      </c>
      <c r="C8889" s="180"/>
      <c r="D8889" s="180"/>
      <c r="E8889" s="180"/>
      <c r="F8889" s="180"/>
      <c r="G8889" s="180"/>
      <c r="H8889" s="180">
        <v>0</v>
      </c>
    </row>
    <row r="8890" spans="1:8" x14ac:dyDescent="0.2">
      <c r="A8890" s="180" t="s">
        <v>203</v>
      </c>
      <c r="B8890" s="180" t="s">
        <v>378</v>
      </c>
      <c r="C8890" s="180">
        <v>19813</v>
      </c>
      <c r="D8890" s="180"/>
      <c r="E8890" s="180">
        <v>57096</v>
      </c>
      <c r="F8890" s="180">
        <v>0</v>
      </c>
      <c r="G8890" s="180">
        <v>0</v>
      </c>
      <c r="H8890" s="180">
        <v>0</v>
      </c>
    </row>
    <row r="8891" spans="1:8" x14ac:dyDescent="0.2">
      <c r="A8891" s="180" t="s">
        <v>203</v>
      </c>
      <c r="B8891" s="180" t="s">
        <v>360</v>
      </c>
      <c r="C8891" s="180"/>
      <c r="D8891" s="180"/>
      <c r="E8891" s="180">
        <v>0</v>
      </c>
      <c r="F8891" s="180">
        <v>0</v>
      </c>
      <c r="G8891" s="180"/>
      <c r="H8891" s="180">
        <v>0</v>
      </c>
    </row>
    <row r="8892" spans="1:8" x14ac:dyDescent="0.2">
      <c r="A8892" s="180" t="s">
        <v>203</v>
      </c>
      <c r="B8892" s="180" t="s">
        <v>379</v>
      </c>
      <c r="C8892" s="180"/>
      <c r="D8892" s="180"/>
      <c r="E8892" s="180"/>
      <c r="F8892" s="180"/>
      <c r="G8892" s="180"/>
      <c r="H8892" s="180"/>
    </row>
    <row r="8893" spans="1:8" x14ac:dyDescent="0.2">
      <c r="A8893" s="180" t="s">
        <v>203</v>
      </c>
      <c r="B8893" s="180" t="s">
        <v>362</v>
      </c>
      <c r="C8893" s="180">
        <v>2403655</v>
      </c>
      <c r="D8893" s="180"/>
      <c r="E8893" s="180"/>
      <c r="F8893" s="180"/>
      <c r="G8893" s="180"/>
      <c r="H8893" s="180"/>
    </row>
    <row r="8894" spans="1:8" x14ac:dyDescent="0.2">
      <c r="A8894" s="180" t="s">
        <v>203</v>
      </c>
      <c r="B8894" s="180" t="s">
        <v>365</v>
      </c>
      <c r="C8894" s="180">
        <v>56472526</v>
      </c>
      <c r="D8894" s="180">
        <v>581454</v>
      </c>
      <c r="E8894" s="180">
        <v>1307369</v>
      </c>
      <c r="F8894" s="180">
        <v>0</v>
      </c>
      <c r="G8894" s="180">
        <v>21836</v>
      </c>
      <c r="H8894" s="180">
        <v>0</v>
      </c>
    </row>
    <row r="8895" spans="1:8" x14ac:dyDescent="0.2">
      <c r="A8895" s="180" t="s">
        <v>203</v>
      </c>
      <c r="B8895" s="180" t="s">
        <v>447</v>
      </c>
      <c r="C8895" s="180">
        <v>0</v>
      </c>
      <c r="D8895" s="180">
        <v>0</v>
      </c>
      <c r="E8895" s="180">
        <v>0</v>
      </c>
      <c r="F8895" s="180">
        <v>0</v>
      </c>
      <c r="G8895" s="180">
        <v>0</v>
      </c>
      <c r="H8895" s="180">
        <v>0</v>
      </c>
    </row>
    <row r="8896" spans="1:8" x14ac:dyDescent="0.2">
      <c r="A8896" s="180" t="s">
        <v>203</v>
      </c>
      <c r="B8896" s="180" t="s">
        <v>366</v>
      </c>
      <c r="C8896" s="180">
        <v>56472526</v>
      </c>
      <c r="D8896" s="180">
        <v>581454</v>
      </c>
      <c r="E8896" s="180">
        <v>1307369</v>
      </c>
      <c r="F8896" s="180">
        <v>0</v>
      </c>
      <c r="G8896" s="180">
        <v>21836</v>
      </c>
      <c r="H8896" s="180">
        <v>0</v>
      </c>
    </row>
    <row r="8897" spans="1:8" x14ac:dyDescent="0.2">
      <c r="A8897" s="180" t="s">
        <v>203</v>
      </c>
      <c r="B8897" s="180" t="s">
        <v>367</v>
      </c>
      <c r="C8897" s="180">
        <v>12377301.810000002</v>
      </c>
      <c r="D8897" s="180">
        <v>215121.92000000004</v>
      </c>
      <c r="E8897" s="180">
        <v>1801188.3400000008</v>
      </c>
      <c r="F8897" s="180">
        <v>0</v>
      </c>
      <c r="G8897" s="180">
        <v>9721</v>
      </c>
      <c r="H8897" s="180">
        <v>0</v>
      </c>
    </row>
    <row r="8898" spans="1:8" x14ac:dyDescent="0.2">
      <c r="A8898" s="180" t="s">
        <v>203</v>
      </c>
      <c r="B8898" s="180" t="s">
        <v>368</v>
      </c>
      <c r="C8898" s="180">
        <v>68849827.810000002</v>
      </c>
      <c r="D8898" s="180">
        <v>796575.92</v>
      </c>
      <c r="E8898" s="180">
        <v>3108557.3400000008</v>
      </c>
      <c r="F8898" s="180">
        <v>0</v>
      </c>
      <c r="G8898" s="180">
        <v>31557</v>
      </c>
      <c r="H8898" s="180">
        <v>0</v>
      </c>
    </row>
    <row r="8899" spans="1:8" x14ac:dyDescent="0.2">
      <c r="A8899" s="180" t="s">
        <v>204</v>
      </c>
      <c r="B8899" s="180" t="s">
        <v>333</v>
      </c>
      <c r="C8899" s="180">
        <v>2428690</v>
      </c>
      <c r="D8899" s="180"/>
      <c r="E8899" s="180">
        <v>121981</v>
      </c>
      <c r="F8899" s="180">
        <v>0</v>
      </c>
      <c r="G8899" s="180">
        <v>0</v>
      </c>
      <c r="H8899" s="180">
        <v>0</v>
      </c>
    </row>
    <row r="8900" spans="1:8" x14ac:dyDescent="0.2">
      <c r="A8900" s="180" t="s">
        <v>204</v>
      </c>
      <c r="B8900" s="180" t="s">
        <v>334</v>
      </c>
      <c r="C8900" s="180">
        <v>60116</v>
      </c>
      <c r="D8900" s="180"/>
      <c r="E8900" s="180">
        <v>3019</v>
      </c>
      <c r="F8900" s="180">
        <v>0</v>
      </c>
      <c r="G8900" s="180">
        <v>0</v>
      </c>
      <c r="H8900" s="180">
        <v>0</v>
      </c>
    </row>
    <row r="8901" spans="1:8" x14ac:dyDescent="0.2">
      <c r="A8901" s="180" t="s">
        <v>204</v>
      </c>
      <c r="B8901" s="180" t="s">
        <v>335</v>
      </c>
      <c r="C8901" s="180">
        <v>305022</v>
      </c>
      <c r="D8901" s="180"/>
      <c r="E8901" s="180"/>
      <c r="F8901" s="180"/>
      <c r="G8901" s="180"/>
      <c r="H8901" s="180"/>
    </row>
    <row r="8902" spans="1:8" x14ac:dyDescent="0.2">
      <c r="A8902" s="180" t="s">
        <v>204</v>
      </c>
      <c r="B8902" s="180" t="s">
        <v>336</v>
      </c>
      <c r="C8902" s="180">
        <v>137000</v>
      </c>
      <c r="D8902" s="180">
        <v>0</v>
      </c>
      <c r="E8902" s="180"/>
      <c r="F8902" s="180"/>
      <c r="G8902" s="180"/>
      <c r="H8902" s="180"/>
    </row>
    <row r="8903" spans="1:8" x14ac:dyDescent="0.2">
      <c r="A8903" s="180" t="s">
        <v>204</v>
      </c>
      <c r="B8903" s="180" t="s">
        <v>337</v>
      </c>
      <c r="C8903" s="180">
        <v>12356</v>
      </c>
      <c r="D8903" s="180">
        <v>415</v>
      </c>
      <c r="E8903" s="180">
        <v>1650</v>
      </c>
      <c r="F8903" s="180"/>
      <c r="G8903" s="180"/>
      <c r="H8903" s="180"/>
    </row>
    <row r="8904" spans="1:8" x14ac:dyDescent="0.2">
      <c r="A8904" s="180" t="s">
        <v>204</v>
      </c>
      <c r="B8904" s="180" t="s">
        <v>338</v>
      </c>
      <c r="C8904" s="180"/>
      <c r="D8904" s="180"/>
      <c r="E8904" s="180"/>
      <c r="F8904" s="180"/>
      <c r="G8904" s="180"/>
      <c r="H8904" s="180"/>
    </row>
    <row r="8905" spans="1:8" x14ac:dyDescent="0.2">
      <c r="A8905" s="180" t="s">
        <v>204</v>
      </c>
      <c r="B8905" s="180" t="s">
        <v>339</v>
      </c>
      <c r="C8905" s="180">
        <v>3659</v>
      </c>
      <c r="D8905" s="180">
        <v>284750</v>
      </c>
      <c r="E8905" s="180"/>
      <c r="F8905" s="180"/>
      <c r="G8905" s="180"/>
      <c r="H8905" s="180"/>
    </row>
    <row r="8906" spans="1:8" x14ac:dyDescent="0.2">
      <c r="A8906" s="180" t="s">
        <v>204</v>
      </c>
      <c r="B8906" s="180" t="s">
        <v>340</v>
      </c>
      <c r="C8906" s="180">
        <v>138590</v>
      </c>
      <c r="D8906" s="180">
        <v>0</v>
      </c>
      <c r="E8906" s="180">
        <v>9012</v>
      </c>
      <c r="F8906" s="180"/>
      <c r="G8906" s="180"/>
      <c r="H8906" s="180"/>
    </row>
    <row r="8907" spans="1:8" x14ac:dyDescent="0.2">
      <c r="A8907" s="180" t="s">
        <v>204</v>
      </c>
      <c r="B8907" s="180" t="s">
        <v>341</v>
      </c>
      <c r="C8907" s="180"/>
      <c r="D8907" s="180">
        <v>0</v>
      </c>
      <c r="E8907" s="180">
        <v>0</v>
      </c>
      <c r="F8907" s="180"/>
      <c r="G8907" s="180"/>
      <c r="H8907" s="180"/>
    </row>
    <row r="8908" spans="1:8" x14ac:dyDescent="0.2">
      <c r="A8908" s="180" t="s">
        <v>204</v>
      </c>
      <c r="B8908" s="180" t="s">
        <v>342</v>
      </c>
      <c r="C8908" s="180">
        <v>3874429</v>
      </c>
      <c r="D8908" s="180"/>
      <c r="E8908" s="180"/>
      <c r="F8908" s="180"/>
      <c r="G8908" s="180"/>
      <c r="H8908" s="180"/>
    </row>
    <row r="8909" spans="1:8" x14ac:dyDescent="0.2">
      <c r="A8909" s="180" t="s">
        <v>204</v>
      </c>
      <c r="B8909" s="180" t="s">
        <v>343</v>
      </c>
      <c r="C8909" s="180">
        <v>14204</v>
      </c>
      <c r="D8909" s="180"/>
      <c r="E8909" s="180"/>
      <c r="F8909" s="180"/>
      <c r="G8909" s="180"/>
      <c r="H8909" s="180"/>
    </row>
    <row r="8910" spans="1:8" x14ac:dyDescent="0.2">
      <c r="A8910" s="180" t="s">
        <v>204</v>
      </c>
      <c r="B8910" s="180" t="s">
        <v>344</v>
      </c>
      <c r="C8910" s="180">
        <v>32156</v>
      </c>
      <c r="D8910" s="180"/>
      <c r="E8910" s="180">
        <v>0</v>
      </c>
      <c r="F8910" s="180"/>
      <c r="G8910" s="180"/>
      <c r="H8910" s="180"/>
    </row>
    <row r="8911" spans="1:8" x14ac:dyDescent="0.2">
      <c r="A8911" s="180" t="s">
        <v>204</v>
      </c>
      <c r="B8911" s="180" t="s">
        <v>475</v>
      </c>
      <c r="C8911" s="180">
        <v>14630</v>
      </c>
      <c r="D8911" s="180"/>
      <c r="E8911" s="180">
        <v>735</v>
      </c>
      <c r="F8911" s="180">
        <v>0</v>
      </c>
      <c r="G8911" s="180">
        <v>0</v>
      </c>
      <c r="H8911" s="180">
        <v>0</v>
      </c>
    </row>
    <row r="8912" spans="1:8" x14ac:dyDescent="0.2">
      <c r="A8912" s="180" t="s">
        <v>204</v>
      </c>
      <c r="B8912" s="180" t="s">
        <v>332</v>
      </c>
      <c r="C8912" s="180">
        <v>72856</v>
      </c>
      <c r="D8912" s="180"/>
      <c r="E8912" s="180"/>
      <c r="F8912" s="180"/>
      <c r="G8912" s="180"/>
      <c r="H8912" s="180"/>
    </row>
    <row r="8913" spans="1:8" x14ac:dyDescent="0.2">
      <c r="A8913" s="180" t="s">
        <v>204</v>
      </c>
      <c r="B8913" s="180" t="s">
        <v>407</v>
      </c>
      <c r="C8913" s="180">
        <v>152186</v>
      </c>
      <c r="D8913" s="180"/>
      <c r="E8913" s="180">
        <v>143850</v>
      </c>
      <c r="F8913" s="180"/>
      <c r="G8913" s="180"/>
      <c r="H8913" s="180"/>
    </row>
    <row r="8914" spans="1:8" x14ac:dyDescent="0.2">
      <c r="A8914" s="180" t="s">
        <v>204</v>
      </c>
      <c r="B8914" s="180" t="s">
        <v>345</v>
      </c>
      <c r="C8914" s="180">
        <v>7245894</v>
      </c>
      <c r="D8914" s="180">
        <v>285165</v>
      </c>
      <c r="E8914" s="180">
        <v>280247</v>
      </c>
      <c r="F8914" s="180">
        <v>0</v>
      </c>
      <c r="G8914" s="180">
        <v>0</v>
      </c>
      <c r="H8914" s="180">
        <v>0</v>
      </c>
    </row>
    <row r="8915" spans="1:8" x14ac:dyDescent="0.2">
      <c r="A8915" s="180" t="s">
        <v>204</v>
      </c>
      <c r="B8915" s="180" t="s">
        <v>346</v>
      </c>
      <c r="C8915" s="180"/>
      <c r="D8915" s="180"/>
      <c r="E8915" s="180"/>
      <c r="F8915" s="180"/>
      <c r="G8915" s="180"/>
      <c r="H8915" s="180"/>
    </row>
    <row r="8916" spans="1:8" x14ac:dyDescent="0.2">
      <c r="A8916" s="180" t="s">
        <v>204</v>
      </c>
      <c r="B8916" s="180" t="s">
        <v>446</v>
      </c>
      <c r="C8916" s="180"/>
      <c r="D8916" s="180"/>
      <c r="E8916" s="180"/>
      <c r="F8916" s="180"/>
      <c r="G8916" s="180"/>
      <c r="H8916" s="180"/>
    </row>
    <row r="8917" spans="1:8" x14ac:dyDescent="0.2">
      <c r="A8917" s="180" t="s">
        <v>204</v>
      </c>
      <c r="B8917" s="180" t="s">
        <v>347</v>
      </c>
      <c r="C8917" s="180"/>
      <c r="D8917" s="180"/>
      <c r="E8917" s="180"/>
      <c r="F8917" s="180"/>
      <c r="G8917" s="180"/>
      <c r="H8917" s="180"/>
    </row>
    <row r="8918" spans="1:8" x14ac:dyDescent="0.2">
      <c r="A8918" s="180" t="s">
        <v>204</v>
      </c>
      <c r="B8918" s="180" t="s">
        <v>348</v>
      </c>
      <c r="C8918" s="180">
        <v>7245894</v>
      </c>
      <c r="D8918" s="180">
        <v>285165</v>
      </c>
      <c r="E8918" s="180">
        <v>280247</v>
      </c>
      <c r="F8918" s="180">
        <v>0</v>
      </c>
      <c r="G8918" s="180">
        <v>0</v>
      </c>
      <c r="H8918" s="180">
        <v>0</v>
      </c>
    </row>
    <row r="8919" spans="1:8" x14ac:dyDescent="0.2">
      <c r="A8919" s="180" t="s">
        <v>204</v>
      </c>
      <c r="B8919" s="180" t="s">
        <v>349</v>
      </c>
      <c r="C8919" s="180">
        <v>1011870.120000001</v>
      </c>
      <c r="D8919" s="180">
        <v>25284.729999999981</v>
      </c>
      <c r="E8919" s="180">
        <v>305160.20999999996</v>
      </c>
      <c r="F8919" s="180">
        <v>0</v>
      </c>
      <c r="G8919" s="180">
        <v>0</v>
      </c>
      <c r="H8919" s="180">
        <v>0</v>
      </c>
    </row>
    <row r="8920" spans="1:8" x14ac:dyDescent="0.2">
      <c r="A8920" s="180" t="s">
        <v>204</v>
      </c>
      <c r="B8920" s="180" t="s">
        <v>350</v>
      </c>
      <c r="C8920" s="180">
        <v>8257764.120000001</v>
      </c>
      <c r="D8920" s="180">
        <v>310449.73</v>
      </c>
      <c r="E8920" s="180">
        <v>585407.21</v>
      </c>
      <c r="F8920" s="180">
        <v>0</v>
      </c>
      <c r="G8920" s="180">
        <v>0</v>
      </c>
      <c r="H8920" s="180">
        <v>0</v>
      </c>
    </row>
    <row r="8921" spans="1:8" x14ac:dyDescent="0.2">
      <c r="A8921" s="180" t="s">
        <v>204</v>
      </c>
      <c r="B8921" s="180" t="s">
        <v>376</v>
      </c>
      <c r="C8921" s="180"/>
      <c r="D8921" s="180"/>
      <c r="E8921" s="180"/>
      <c r="F8921" s="180"/>
      <c r="G8921" s="180"/>
      <c r="H8921" s="180"/>
    </row>
    <row r="8922" spans="1:8" x14ac:dyDescent="0.2">
      <c r="A8922" s="180" t="s">
        <v>204</v>
      </c>
      <c r="B8922" s="180" t="s">
        <v>377</v>
      </c>
      <c r="C8922" s="180">
        <v>5299489</v>
      </c>
      <c r="D8922" s="180">
        <v>323748</v>
      </c>
      <c r="E8922" s="180">
        <v>132810</v>
      </c>
      <c r="F8922" s="180"/>
      <c r="G8922" s="180"/>
      <c r="H8922" s="180"/>
    </row>
    <row r="8923" spans="1:8" x14ac:dyDescent="0.2">
      <c r="A8923" s="180" t="s">
        <v>204</v>
      </c>
      <c r="B8923" s="180" t="s">
        <v>352</v>
      </c>
      <c r="C8923" s="180">
        <v>227895</v>
      </c>
      <c r="D8923" s="180">
        <v>0</v>
      </c>
      <c r="E8923" s="180">
        <v>0</v>
      </c>
      <c r="F8923" s="180"/>
      <c r="G8923" s="180"/>
      <c r="H8923" s="180"/>
    </row>
    <row r="8924" spans="1:8" x14ac:dyDescent="0.2">
      <c r="A8924" s="180" t="s">
        <v>204</v>
      </c>
      <c r="B8924" s="180" t="s">
        <v>353</v>
      </c>
      <c r="C8924" s="180">
        <v>215658</v>
      </c>
      <c r="D8924" s="180">
        <v>0</v>
      </c>
      <c r="E8924" s="180">
        <v>0</v>
      </c>
      <c r="F8924" s="180"/>
      <c r="G8924" s="180"/>
      <c r="H8924" s="180"/>
    </row>
    <row r="8925" spans="1:8" x14ac:dyDescent="0.2">
      <c r="A8925" s="180" t="s">
        <v>204</v>
      </c>
      <c r="B8925" s="180" t="s">
        <v>354</v>
      </c>
      <c r="C8925" s="180">
        <v>249850</v>
      </c>
      <c r="D8925" s="180">
        <v>0</v>
      </c>
      <c r="E8925" s="180">
        <v>0</v>
      </c>
      <c r="F8925" s="180"/>
      <c r="G8925" s="180"/>
      <c r="H8925" s="180"/>
    </row>
    <row r="8926" spans="1:8" x14ac:dyDescent="0.2">
      <c r="A8926" s="180" t="s">
        <v>204</v>
      </c>
      <c r="B8926" s="180" t="s">
        <v>408</v>
      </c>
      <c r="C8926" s="180">
        <v>339450</v>
      </c>
      <c r="D8926" s="180">
        <v>0</v>
      </c>
      <c r="E8926" s="180">
        <v>0</v>
      </c>
      <c r="F8926" s="180"/>
      <c r="G8926" s="180"/>
      <c r="H8926" s="180"/>
    </row>
    <row r="8927" spans="1:8" x14ac:dyDescent="0.2">
      <c r="A8927" s="180" t="s">
        <v>204</v>
      </c>
      <c r="B8927" s="180" t="s">
        <v>423</v>
      </c>
      <c r="C8927" s="180">
        <v>165108</v>
      </c>
      <c r="D8927" s="180">
        <v>0</v>
      </c>
      <c r="E8927" s="180">
        <v>0</v>
      </c>
      <c r="F8927" s="180"/>
      <c r="G8927" s="180"/>
      <c r="H8927" s="180"/>
    </row>
    <row r="8928" spans="1:8" x14ac:dyDescent="0.2">
      <c r="A8928" s="180" t="s">
        <v>204</v>
      </c>
      <c r="B8928" s="180" t="s">
        <v>355</v>
      </c>
      <c r="C8928" s="180">
        <v>478506</v>
      </c>
      <c r="D8928" s="180">
        <v>0</v>
      </c>
      <c r="E8928" s="180">
        <v>92250</v>
      </c>
      <c r="F8928" s="180"/>
      <c r="G8928" s="180"/>
      <c r="H8928" s="180"/>
    </row>
    <row r="8929" spans="1:8" x14ac:dyDescent="0.2">
      <c r="A8929" s="180" t="s">
        <v>204</v>
      </c>
      <c r="B8929" s="180" t="s">
        <v>356</v>
      </c>
      <c r="C8929" s="180">
        <v>346581</v>
      </c>
      <c r="D8929" s="180">
        <v>0</v>
      </c>
      <c r="E8929" s="180">
        <v>23486</v>
      </c>
      <c r="F8929" s="180"/>
      <c r="G8929" s="180"/>
      <c r="H8929" s="180"/>
    </row>
    <row r="8930" spans="1:8" x14ac:dyDescent="0.2">
      <c r="A8930" s="180" t="s">
        <v>204</v>
      </c>
      <c r="B8930" s="180" t="s">
        <v>409</v>
      </c>
      <c r="C8930" s="180"/>
      <c r="D8930" s="180"/>
      <c r="E8930" s="180"/>
      <c r="F8930" s="180"/>
      <c r="G8930" s="180"/>
      <c r="H8930" s="180"/>
    </row>
    <row r="8931" spans="1:8" x14ac:dyDescent="0.2">
      <c r="A8931" s="180" t="s">
        <v>204</v>
      </c>
      <c r="B8931" s="180" t="s">
        <v>378</v>
      </c>
      <c r="C8931" s="180"/>
      <c r="D8931" s="180"/>
      <c r="E8931" s="180"/>
      <c r="F8931" s="180"/>
      <c r="G8931" s="180"/>
      <c r="H8931" s="180"/>
    </row>
    <row r="8932" spans="1:8" x14ac:dyDescent="0.2">
      <c r="A8932" s="180" t="s">
        <v>204</v>
      </c>
      <c r="B8932" s="180" t="s">
        <v>360</v>
      </c>
      <c r="C8932" s="180"/>
      <c r="D8932" s="180"/>
      <c r="E8932" s="180"/>
      <c r="F8932" s="180"/>
      <c r="G8932" s="180"/>
      <c r="H8932" s="180"/>
    </row>
    <row r="8933" spans="1:8" x14ac:dyDescent="0.2">
      <c r="A8933" s="180" t="s">
        <v>204</v>
      </c>
      <c r="B8933" s="180" t="s">
        <v>379</v>
      </c>
      <c r="C8933" s="180"/>
      <c r="D8933" s="180"/>
      <c r="E8933" s="180"/>
      <c r="F8933" s="180"/>
      <c r="G8933" s="180"/>
      <c r="H8933" s="180"/>
    </row>
    <row r="8934" spans="1:8" x14ac:dyDescent="0.2">
      <c r="A8934" s="180" t="s">
        <v>204</v>
      </c>
      <c r="B8934" s="180" t="s">
        <v>362</v>
      </c>
      <c r="C8934" s="180">
        <v>293234</v>
      </c>
      <c r="D8934" s="180"/>
      <c r="E8934" s="180"/>
      <c r="F8934" s="180"/>
      <c r="G8934" s="180"/>
      <c r="H8934" s="180"/>
    </row>
    <row r="8935" spans="1:8" x14ac:dyDescent="0.2">
      <c r="A8935" s="180" t="s">
        <v>204</v>
      </c>
      <c r="B8935" s="180" t="s">
        <v>365</v>
      </c>
      <c r="C8935" s="180">
        <v>7615771</v>
      </c>
      <c r="D8935" s="180">
        <v>323748</v>
      </c>
      <c r="E8935" s="180">
        <v>248546</v>
      </c>
      <c r="F8935" s="180">
        <v>0</v>
      </c>
      <c r="G8935" s="180">
        <v>0</v>
      </c>
      <c r="H8935" s="180">
        <v>0</v>
      </c>
    </row>
    <row r="8936" spans="1:8" x14ac:dyDescent="0.2">
      <c r="A8936" s="180" t="s">
        <v>204</v>
      </c>
      <c r="B8936" s="180" t="s">
        <v>447</v>
      </c>
      <c r="C8936" s="180"/>
      <c r="D8936" s="180"/>
      <c r="E8936" s="180"/>
      <c r="F8936" s="180"/>
      <c r="G8936" s="180"/>
      <c r="H8936" s="180"/>
    </row>
    <row r="8937" spans="1:8" x14ac:dyDescent="0.2">
      <c r="A8937" s="180" t="s">
        <v>204</v>
      </c>
      <c r="B8937" s="180" t="s">
        <v>366</v>
      </c>
      <c r="C8937" s="180">
        <v>7615771</v>
      </c>
      <c r="D8937" s="180">
        <v>323748</v>
      </c>
      <c r="E8937" s="180">
        <v>248546</v>
      </c>
      <c r="F8937" s="180">
        <v>0</v>
      </c>
      <c r="G8937" s="180">
        <v>0</v>
      </c>
      <c r="H8937" s="180">
        <v>0</v>
      </c>
    </row>
    <row r="8938" spans="1:8" x14ac:dyDescent="0.2">
      <c r="A8938" s="180" t="s">
        <v>204</v>
      </c>
      <c r="B8938" s="180" t="s">
        <v>367</v>
      </c>
      <c r="C8938" s="180">
        <v>641993.12000000104</v>
      </c>
      <c r="D8938" s="180">
        <v>-13298.27000000002</v>
      </c>
      <c r="E8938" s="180">
        <v>336861.20999999996</v>
      </c>
      <c r="F8938" s="180">
        <v>0</v>
      </c>
      <c r="G8938" s="180">
        <v>0</v>
      </c>
      <c r="H8938" s="180">
        <v>0</v>
      </c>
    </row>
    <row r="8939" spans="1:8" x14ac:dyDescent="0.2">
      <c r="A8939" s="180" t="s">
        <v>204</v>
      </c>
      <c r="B8939" s="180" t="s">
        <v>368</v>
      </c>
      <c r="C8939" s="180">
        <v>8257764.120000001</v>
      </c>
      <c r="D8939" s="180">
        <v>310449.73</v>
      </c>
      <c r="E8939" s="180">
        <v>585407.21</v>
      </c>
      <c r="F8939" s="180">
        <v>0</v>
      </c>
      <c r="G8939" s="180">
        <v>0</v>
      </c>
      <c r="H8939" s="180">
        <v>0</v>
      </c>
    </row>
    <row r="8940" spans="1:8" x14ac:dyDescent="0.2">
      <c r="A8940" s="180" t="s">
        <v>205</v>
      </c>
      <c r="B8940" s="180" t="s">
        <v>333</v>
      </c>
      <c r="C8940" s="180">
        <v>5697531</v>
      </c>
      <c r="D8940" s="180"/>
      <c r="E8940" s="180">
        <v>484886</v>
      </c>
      <c r="F8940" s="180">
        <v>0</v>
      </c>
      <c r="G8940" s="180">
        <v>0</v>
      </c>
      <c r="H8940" s="180">
        <v>0</v>
      </c>
    </row>
    <row r="8941" spans="1:8" x14ac:dyDescent="0.2">
      <c r="A8941" s="180" t="s">
        <v>205</v>
      </c>
      <c r="B8941" s="180" t="s">
        <v>334</v>
      </c>
      <c r="C8941" s="180">
        <v>118497</v>
      </c>
      <c r="D8941" s="180"/>
      <c r="E8941" s="180">
        <v>10114</v>
      </c>
      <c r="F8941" s="180">
        <v>0</v>
      </c>
      <c r="G8941" s="180">
        <v>0</v>
      </c>
      <c r="H8941" s="180">
        <v>0</v>
      </c>
    </row>
    <row r="8942" spans="1:8" x14ac:dyDescent="0.2">
      <c r="A8942" s="180" t="s">
        <v>205</v>
      </c>
      <c r="B8942" s="180" t="s">
        <v>335</v>
      </c>
      <c r="C8942" s="180">
        <v>456118</v>
      </c>
      <c r="D8942" s="180"/>
      <c r="E8942" s="180"/>
      <c r="F8942" s="180"/>
      <c r="G8942" s="180"/>
      <c r="H8942" s="180"/>
    </row>
    <row r="8943" spans="1:8" x14ac:dyDescent="0.2">
      <c r="A8943" s="180" t="s">
        <v>205</v>
      </c>
      <c r="B8943" s="180" t="s">
        <v>336</v>
      </c>
      <c r="C8943" s="180">
        <v>1326119</v>
      </c>
      <c r="D8943" s="180"/>
      <c r="E8943" s="180"/>
      <c r="F8943" s="180"/>
      <c r="G8943" s="180"/>
      <c r="H8943" s="180"/>
    </row>
    <row r="8944" spans="1:8" x14ac:dyDescent="0.2">
      <c r="A8944" s="180" t="s">
        <v>205</v>
      </c>
      <c r="B8944" s="180" t="s">
        <v>337</v>
      </c>
      <c r="C8944" s="180">
        <v>110000</v>
      </c>
      <c r="D8944" s="180">
        <v>4380</v>
      </c>
      <c r="E8944" s="180"/>
      <c r="F8944" s="180"/>
      <c r="G8944" s="180"/>
      <c r="H8944" s="180"/>
    </row>
    <row r="8945" spans="1:8" x14ac:dyDescent="0.2">
      <c r="A8945" s="180" t="s">
        <v>205</v>
      </c>
      <c r="B8945" s="180" t="s">
        <v>338</v>
      </c>
      <c r="C8945" s="180"/>
      <c r="D8945" s="180"/>
      <c r="E8945" s="180"/>
      <c r="F8945" s="180"/>
      <c r="G8945" s="180"/>
      <c r="H8945" s="180"/>
    </row>
    <row r="8946" spans="1:8" x14ac:dyDescent="0.2">
      <c r="A8946" s="180" t="s">
        <v>205</v>
      </c>
      <c r="B8946" s="180" t="s">
        <v>339</v>
      </c>
      <c r="C8946" s="180"/>
      <c r="D8946" s="180">
        <v>350620</v>
      </c>
      <c r="E8946" s="180"/>
      <c r="F8946" s="180"/>
      <c r="G8946" s="180"/>
      <c r="H8946" s="180"/>
    </row>
    <row r="8947" spans="1:8" x14ac:dyDescent="0.2">
      <c r="A8947" s="180" t="s">
        <v>205</v>
      </c>
      <c r="B8947" s="180" t="s">
        <v>340</v>
      </c>
      <c r="C8947" s="180">
        <v>213734</v>
      </c>
      <c r="D8947" s="180"/>
      <c r="E8947" s="180"/>
      <c r="F8947" s="180"/>
      <c r="G8947" s="180"/>
      <c r="H8947" s="180"/>
    </row>
    <row r="8948" spans="1:8" x14ac:dyDescent="0.2">
      <c r="A8948" s="180" t="s">
        <v>205</v>
      </c>
      <c r="B8948" s="180" t="s">
        <v>341</v>
      </c>
      <c r="C8948" s="180"/>
      <c r="D8948" s="180"/>
      <c r="E8948" s="180"/>
      <c r="F8948" s="180"/>
      <c r="G8948" s="180"/>
      <c r="H8948" s="180"/>
    </row>
    <row r="8949" spans="1:8" x14ac:dyDescent="0.2">
      <c r="A8949" s="180" t="s">
        <v>205</v>
      </c>
      <c r="B8949" s="180" t="s">
        <v>342</v>
      </c>
      <c r="C8949" s="180">
        <v>10183884</v>
      </c>
      <c r="D8949" s="180"/>
      <c r="E8949" s="180"/>
      <c r="F8949" s="180"/>
      <c r="G8949" s="180"/>
      <c r="H8949" s="180"/>
    </row>
    <row r="8950" spans="1:8" x14ac:dyDescent="0.2">
      <c r="A8950" s="180" t="s">
        <v>205</v>
      </c>
      <c r="B8950" s="180" t="s">
        <v>343</v>
      </c>
      <c r="C8950" s="180">
        <v>45793</v>
      </c>
      <c r="D8950" s="180"/>
      <c r="E8950" s="180"/>
      <c r="F8950" s="180"/>
      <c r="G8950" s="180"/>
      <c r="H8950" s="180"/>
    </row>
    <row r="8951" spans="1:8" x14ac:dyDescent="0.2">
      <c r="A8951" s="180" t="s">
        <v>205</v>
      </c>
      <c r="B8951" s="180" t="s">
        <v>344</v>
      </c>
      <c r="C8951" s="180">
        <v>28052</v>
      </c>
      <c r="D8951" s="180"/>
      <c r="E8951" s="180"/>
      <c r="F8951" s="180"/>
      <c r="G8951" s="180"/>
      <c r="H8951" s="180"/>
    </row>
    <row r="8952" spans="1:8" x14ac:dyDescent="0.2">
      <c r="A8952" s="180" t="s">
        <v>205</v>
      </c>
      <c r="B8952" s="180" t="s">
        <v>475</v>
      </c>
      <c r="C8952" s="180">
        <v>175308</v>
      </c>
      <c r="D8952" s="180"/>
      <c r="E8952" s="180">
        <v>14966</v>
      </c>
      <c r="F8952" s="180">
        <v>0</v>
      </c>
      <c r="G8952" s="180">
        <v>0</v>
      </c>
      <c r="H8952" s="180">
        <v>0</v>
      </c>
    </row>
    <row r="8953" spans="1:8" x14ac:dyDescent="0.2">
      <c r="A8953" s="180" t="s">
        <v>205</v>
      </c>
      <c r="B8953" s="180" t="s">
        <v>332</v>
      </c>
      <c r="C8953" s="180">
        <v>191000</v>
      </c>
      <c r="D8953" s="180"/>
      <c r="E8953" s="180"/>
      <c r="F8953" s="180"/>
      <c r="G8953" s="180"/>
      <c r="H8953" s="180"/>
    </row>
    <row r="8954" spans="1:8" x14ac:dyDescent="0.2">
      <c r="A8954" s="180" t="s">
        <v>205</v>
      </c>
      <c r="B8954" s="180" t="s">
        <v>407</v>
      </c>
      <c r="C8954" s="180">
        <v>446700</v>
      </c>
      <c r="D8954" s="180"/>
      <c r="E8954" s="180"/>
      <c r="F8954" s="180"/>
      <c r="G8954" s="180"/>
      <c r="H8954" s="180"/>
    </row>
    <row r="8955" spans="1:8" x14ac:dyDescent="0.2">
      <c r="A8955" s="180" t="s">
        <v>205</v>
      </c>
      <c r="B8955" s="180" t="s">
        <v>345</v>
      </c>
      <c r="C8955" s="180">
        <v>18992736</v>
      </c>
      <c r="D8955" s="180">
        <v>355000</v>
      </c>
      <c r="E8955" s="180">
        <v>509966</v>
      </c>
      <c r="F8955" s="180">
        <v>0</v>
      </c>
      <c r="G8955" s="180">
        <v>0</v>
      </c>
      <c r="H8955" s="180">
        <v>0</v>
      </c>
    </row>
    <row r="8956" spans="1:8" x14ac:dyDescent="0.2">
      <c r="A8956" s="180" t="s">
        <v>205</v>
      </c>
      <c r="B8956" s="180" t="s">
        <v>346</v>
      </c>
      <c r="C8956" s="180"/>
      <c r="D8956" s="180"/>
      <c r="E8956" s="180"/>
      <c r="F8956" s="180"/>
      <c r="G8956" s="180"/>
      <c r="H8956" s="180"/>
    </row>
    <row r="8957" spans="1:8" x14ac:dyDescent="0.2">
      <c r="A8957" s="180" t="s">
        <v>205</v>
      </c>
      <c r="B8957" s="180" t="s">
        <v>446</v>
      </c>
      <c r="C8957" s="180">
        <v>27000</v>
      </c>
      <c r="D8957" s="180"/>
      <c r="E8957" s="180"/>
      <c r="F8957" s="180"/>
      <c r="G8957" s="180"/>
      <c r="H8957" s="180"/>
    </row>
    <row r="8958" spans="1:8" x14ac:dyDescent="0.2">
      <c r="A8958" s="180" t="s">
        <v>205</v>
      </c>
      <c r="B8958" s="180" t="s">
        <v>347</v>
      </c>
      <c r="C8958" s="180"/>
      <c r="D8958" s="180"/>
      <c r="E8958" s="180"/>
      <c r="F8958" s="180"/>
      <c r="G8958" s="180"/>
      <c r="H8958" s="180"/>
    </row>
    <row r="8959" spans="1:8" x14ac:dyDescent="0.2">
      <c r="A8959" s="180" t="s">
        <v>205</v>
      </c>
      <c r="B8959" s="180" t="s">
        <v>348</v>
      </c>
      <c r="C8959" s="180">
        <v>19019736</v>
      </c>
      <c r="D8959" s="180">
        <v>355000</v>
      </c>
      <c r="E8959" s="180">
        <v>509966</v>
      </c>
      <c r="F8959" s="180">
        <v>0</v>
      </c>
      <c r="G8959" s="180">
        <v>0</v>
      </c>
      <c r="H8959" s="180">
        <v>0</v>
      </c>
    </row>
    <row r="8960" spans="1:8" x14ac:dyDescent="0.2">
      <c r="A8960" s="180" t="s">
        <v>205</v>
      </c>
      <c r="B8960" s="180" t="s">
        <v>349</v>
      </c>
      <c r="C8960" s="180">
        <v>3261919.6600000076</v>
      </c>
      <c r="D8960" s="180">
        <v>274608.59000000008</v>
      </c>
      <c r="E8960" s="180">
        <v>334927.59000000008</v>
      </c>
      <c r="F8960" s="180">
        <v>0</v>
      </c>
      <c r="G8960" s="180">
        <v>11187</v>
      </c>
      <c r="H8960" s="180">
        <v>0</v>
      </c>
    </row>
    <row r="8961" spans="1:8" x14ac:dyDescent="0.2">
      <c r="A8961" s="180" t="s">
        <v>205</v>
      </c>
      <c r="B8961" s="180" t="s">
        <v>350</v>
      </c>
      <c r="C8961" s="180">
        <v>22281655.660000008</v>
      </c>
      <c r="D8961" s="180">
        <v>629608.59000000008</v>
      </c>
      <c r="E8961" s="180">
        <v>844893.59</v>
      </c>
      <c r="F8961" s="180">
        <v>0</v>
      </c>
      <c r="G8961" s="180">
        <v>11187</v>
      </c>
      <c r="H8961" s="180">
        <v>0</v>
      </c>
    </row>
    <row r="8962" spans="1:8" x14ac:dyDescent="0.2">
      <c r="A8962" s="180" t="s">
        <v>205</v>
      </c>
      <c r="B8962" s="180" t="s">
        <v>376</v>
      </c>
      <c r="C8962" s="180"/>
      <c r="D8962" s="180"/>
      <c r="E8962" s="180"/>
      <c r="F8962" s="180"/>
      <c r="G8962" s="180"/>
      <c r="H8962" s="180"/>
    </row>
    <row r="8963" spans="1:8" x14ac:dyDescent="0.2">
      <c r="A8963" s="180" t="s">
        <v>205</v>
      </c>
      <c r="B8963" s="180" t="s">
        <v>377</v>
      </c>
      <c r="C8963" s="180">
        <v>11937700</v>
      </c>
      <c r="D8963" s="180">
        <v>355000</v>
      </c>
      <c r="E8963" s="180">
        <v>194754</v>
      </c>
      <c r="F8963" s="180"/>
      <c r="G8963" s="180">
        <v>11187</v>
      </c>
      <c r="H8963" s="180"/>
    </row>
    <row r="8964" spans="1:8" x14ac:dyDescent="0.2">
      <c r="A8964" s="180" t="s">
        <v>205</v>
      </c>
      <c r="B8964" s="180" t="s">
        <v>352</v>
      </c>
      <c r="C8964" s="180">
        <v>934300</v>
      </c>
      <c r="D8964" s="180"/>
      <c r="E8964" s="180"/>
      <c r="F8964" s="180"/>
      <c r="G8964" s="180"/>
      <c r="H8964" s="180"/>
    </row>
    <row r="8965" spans="1:8" x14ac:dyDescent="0.2">
      <c r="A8965" s="180" t="s">
        <v>205</v>
      </c>
      <c r="B8965" s="180" t="s">
        <v>353</v>
      </c>
      <c r="C8965" s="180">
        <v>1339700</v>
      </c>
      <c r="D8965" s="180"/>
      <c r="E8965" s="180"/>
      <c r="F8965" s="180"/>
      <c r="G8965" s="180"/>
      <c r="H8965" s="180"/>
    </row>
    <row r="8966" spans="1:8" x14ac:dyDescent="0.2">
      <c r="A8966" s="180" t="s">
        <v>205</v>
      </c>
      <c r="B8966" s="180" t="s">
        <v>354</v>
      </c>
      <c r="C8966" s="180">
        <v>407600</v>
      </c>
      <c r="D8966" s="180"/>
      <c r="E8966" s="180"/>
      <c r="F8966" s="180"/>
      <c r="G8966" s="180"/>
      <c r="H8966" s="180"/>
    </row>
    <row r="8967" spans="1:8" x14ac:dyDescent="0.2">
      <c r="A8967" s="180" t="s">
        <v>205</v>
      </c>
      <c r="B8967" s="180" t="s">
        <v>408</v>
      </c>
      <c r="C8967" s="180">
        <v>1458900</v>
      </c>
      <c r="D8967" s="180"/>
      <c r="E8967" s="180"/>
      <c r="F8967" s="180"/>
      <c r="G8967" s="180"/>
      <c r="H8967" s="180"/>
    </row>
    <row r="8968" spans="1:8" x14ac:dyDescent="0.2">
      <c r="A8968" s="180" t="s">
        <v>205</v>
      </c>
      <c r="B8968" s="180" t="s">
        <v>423</v>
      </c>
      <c r="C8968" s="180">
        <v>235270</v>
      </c>
      <c r="D8968" s="180"/>
      <c r="E8968" s="180"/>
      <c r="F8968" s="180"/>
      <c r="G8968" s="180"/>
      <c r="H8968" s="180"/>
    </row>
    <row r="8969" spans="1:8" x14ac:dyDescent="0.2">
      <c r="A8969" s="180" t="s">
        <v>205</v>
      </c>
      <c r="B8969" s="180" t="s">
        <v>355</v>
      </c>
      <c r="C8969" s="180">
        <v>1315900</v>
      </c>
      <c r="D8969" s="180"/>
      <c r="E8969" s="180">
        <v>180951</v>
      </c>
      <c r="F8969" s="180"/>
      <c r="G8969" s="180"/>
      <c r="H8969" s="180"/>
    </row>
    <row r="8970" spans="1:8" x14ac:dyDescent="0.2">
      <c r="A8970" s="180" t="s">
        <v>205</v>
      </c>
      <c r="B8970" s="180" t="s">
        <v>356</v>
      </c>
      <c r="C8970" s="180">
        <v>377200</v>
      </c>
      <c r="D8970" s="180"/>
      <c r="E8970" s="180">
        <v>19048</v>
      </c>
      <c r="F8970" s="180"/>
      <c r="G8970" s="180"/>
      <c r="H8970" s="180"/>
    </row>
    <row r="8971" spans="1:8" x14ac:dyDescent="0.2">
      <c r="A8971" s="180" t="s">
        <v>205</v>
      </c>
      <c r="B8971" s="180" t="s">
        <v>409</v>
      </c>
      <c r="C8971" s="180"/>
      <c r="D8971" s="180"/>
      <c r="E8971" s="180"/>
      <c r="F8971" s="180"/>
      <c r="G8971" s="180"/>
      <c r="H8971" s="180"/>
    </row>
    <row r="8972" spans="1:8" x14ac:dyDescent="0.2">
      <c r="A8972" s="180" t="s">
        <v>205</v>
      </c>
      <c r="B8972" s="180" t="s">
        <v>378</v>
      </c>
      <c r="C8972" s="180"/>
      <c r="D8972" s="180"/>
      <c r="E8972" s="180"/>
      <c r="F8972" s="180"/>
      <c r="G8972" s="180"/>
      <c r="H8972" s="180"/>
    </row>
    <row r="8973" spans="1:8" x14ac:dyDescent="0.2">
      <c r="A8973" s="180" t="s">
        <v>205</v>
      </c>
      <c r="B8973" s="180" t="s">
        <v>360</v>
      </c>
      <c r="C8973" s="180"/>
      <c r="D8973" s="180"/>
      <c r="E8973" s="180"/>
      <c r="F8973" s="180"/>
      <c r="G8973" s="180"/>
      <c r="H8973" s="180"/>
    </row>
    <row r="8974" spans="1:8" x14ac:dyDescent="0.2">
      <c r="A8974" s="180" t="s">
        <v>205</v>
      </c>
      <c r="B8974" s="180" t="s">
        <v>379</v>
      </c>
      <c r="C8974" s="180"/>
      <c r="D8974" s="180"/>
      <c r="E8974" s="180"/>
      <c r="F8974" s="180"/>
      <c r="G8974" s="180"/>
      <c r="H8974" s="180"/>
    </row>
    <row r="8975" spans="1:8" x14ac:dyDescent="0.2">
      <c r="A8975" s="180" t="s">
        <v>205</v>
      </c>
      <c r="B8975" s="180" t="s">
        <v>362</v>
      </c>
      <c r="C8975" s="180">
        <v>693430</v>
      </c>
      <c r="D8975" s="180"/>
      <c r="E8975" s="180"/>
      <c r="F8975" s="180"/>
      <c r="G8975" s="180"/>
      <c r="H8975" s="180"/>
    </row>
    <row r="8976" spans="1:8" x14ac:dyDescent="0.2">
      <c r="A8976" s="180" t="s">
        <v>205</v>
      </c>
      <c r="B8976" s="180" t="s">
        <v>365</v>
      </c>
      <c r="C8976" s="180">
        <v>18700000</v>
      </c>
      <c r="D8976" s="180">
        <v>355000</v>
      </c>
      <c r="E8976" s="180">
        <v>394753</v>
      </c>
      <c r="F8976" s="180">
        <v>0</v>
      </c>
      <c r="G8976" s="180">
        <v>11187</v>
      </c>
      <c r="H8976" s="180">
        <v>0</v>
      </c>
    </row>
    <row r="8977" spans="1:8" x14ac:dyDescent="0.2">
      <c r="A8977" s="180" t="s">
        <v>205</v>
      </c>
      <c r="B8977" s="180" t="s">
        <v>447</v>
      </c>
      <c r="C8977" s="180"/>
      <c r="D8977" s="180"/>
      <c r="E8977" s="180"/>
      <c r="F8977" s="180"/>
      <c r="G8977" s="180"/>
      <c r="H8977" s="180"/>
    </row>
    <row r="8978" spans="1:8" x14ac:dyDescent="0.2">
      <c r="A8978" s="180" t="s">
        <v>205</v>
      </c>
      <c r="B8978" s="180" t="s">
        <v>366</v>
      </c>
      <c r="C8978" s="180">
        <v>18700000</v>
      </c>
      <c r="D8978" s="180">
        <v>355000</v>
      </c>
      <c r="E8978" s="180">
        <v>394753</v>
      </c>
      <c r="F8978" s="180">
        <v>0</v>
      </c>
      <c r="G8978" s="180">
        <v>11187</v>
      </c>
      <c r="H8978" s="180">
        <v>0</v>
      </c>
    </row>
    <row r="8979" spans="1:8" x14ac:dyDescent="0.2">
      <c r="A8979" s="180" t="s">
        <v>205</v>
      </c>
      <c r="B8979" s="180" t="s">
        <v>367</v>
      </c>
      <c r="C8979" s="180">
        <v>3581655.6600000076</v>
      </c>
      <c r="D8979" s="180">
        <v>274608.59000000008</v>
      </c>
      <c r="E8979" s="180">
        <v>450140.59000000008</v>
      </c>
      <c r="F8979" s="180">
        <v>0</v>
      </c>
      <c r="G8979" s="180">
        <v>0</v>
      </c>
      <c r="H8979" s="180">
        <v>0</v>
      </c>
    </row>
    <row r="8980" spans="1:8" x14ac:dyDescent="0.2">
      <c r="A8980" s="180" t="s">
        <v>205</v>
      </c>
      <c r="B8980" s="180" t="s">
        <v>368</v>
      </c>
      <c r="C8980" s="180">
        <v>22281655.660000008</v>
      </c>
      <c r="D8980" s="180">
        <v>629608.59000000008</v>
      </c>
      <c r="E8980" s="180">
        <v>844893.59</v>
      </c>
      <c r="F8980" s="180">
        <v>0</v>
      </c>
      <c r="G8980" s="180">
        <v>11187</v>
      </c>
      <c r="H8980" s="180">
        <v>0</v>
      </c>
    </row>
    <row r="8981" spans="1:8" x14ac:dyDescent="0.2">
      <c r="A8981" s="180" t="s">
        <v>206</v>
      </c>
      <c r="B8981" s="180" t="s">
        <v>333</v>
      </c>
      <c r="C8981" s="180">
        <v>2218055</v>
      </c>
      <c r="D8981" s="180"/>
      <c r="E8981" s="180">
        <v>368525</v>
      </c>
      <c r="F8981" s="180">
        <v>0</v>
      </c>
      <c r="G8981" s="180">
        <v>0</v>
      </c>
      <c r="H8981" s="180">
        <v>0</v>
      </c>
    </row>
    <row r="8982" spans="1:8" x14ac:dyDescent="0.2">
      <c r="A8982" s="180" t="s">
        <v>206</v>
      </c>
      <c r="B8982" s="180" t="s">
        <v>334</v>
      </c>
      <c r="C8982" s="180">
        <v>38970</v>
      </c>
      <c r="D8982" s="180"/>
      <c r="E8982" s="180">
        <v>6475</v>
      </c>
      <c r="F8982" s="180">
        <v>0</v>
      </c>
      <c r="G8982" s="180">
        <v>0</v>
      </c>
      <c r="H8982" s="180">
        <v>0</v>
      </c>
    </row>
    <row r="8983" spans="1:8" x14ac:dyDescent="0.2">
      <c r="A8983" s="180" t="s">
        <v>206</v>
      </c>
      <c r="B8983" s="180" t="s">
        <v>335</v>
      </c>
      <c r="C8983" s="180">
        <v>232815</v>
      </c>
      <c r="D8983" s="180"/>
      <c r="E8983" s="180"/>
      <c r="F8983" s="180"/>
      <c r="G8983" s="180"/>
      <c r="H8983" s="180"/>
    </row>
    <row r="8984" spans="1:8" x14ac:dyDescent="0.2">
      <c r="A8984" s="180" t="s">
        <v>206</v>
      </c>
      <c r="B8984" s="180" t="s">
        <v>336</v>
      </c>
      <c r="C8984" s="180">
        <v>410000</v>
      </c>
      <c r="D8984" s="180"/>
      <c r="E8984" s="180"/>
      <c r="F8984" s="180"/>
      <c r="G8984" s="180"/>
      <c r="H8984" s="180"/>
    </row>
    <row r="8985" spans="1:8" x14ac:dyDescent="0.2">
      <c r="A8985" s="180" t="s">
        <v>206</v>
      </c>
      <c r="B8985" s="180" t="s">
        <v>337</v>
      </c>
      <c r="C8985" s="180">
        <v>16000</v>
      </c>
      <c r="D8985" s="180">
        <v>1500</v>
      </c>
      <c r="E8985" s="180">
        <v>1500</v>
      </c>
      <c r="F8985" s="180"/>
      <c r="G8985" s="180"/>
      <c r="H8985" s="180"/>
    </row>
    <row r="8986" spans="1:8" x14ac:dyDescent="0.2">
      <c r="A8986" s="180" t="s">
        <v>206</v>
      </c>
      <c r="B8986" s="180" t="s">
        <v>338</v>
      </c>
      <c r="C8986" s="180"/>
      <c r="D8986" s="180"/>
      <c r="E8986" s="180"/>
      <c r="F8986" s="180"/>
      <c r="G8986" s="180"/>
      <c r="H8986" s="180"/>
    </row>
    <row r="8987" spans="1:8" x14ac:dyDescent="0.2">
      <c r="A8987" s="180" t="s">
        <v>206</v>
      </c>
      <c r="B8987" s="180" t="s">
        <v>339</v>
      </c>
      <c r="C8987" s="180">
        <v>3000</v>
      </c>
      <c r="D8987" s="180">
        <v>240000</v>
      </c>
      <c r="E8987" s="180"/>
      <c r="F8987" s="180"/>
      <c r="G8987" s="180"/>
      <c r="H8987" s="180"/>
    </row>
    <row r="8988" spans="1:8" x14ac:dyDescent="0.2">
      <c r="A8988" s="180" t="s">
        <v>206</v>
      </c>
      <c r="B8988" s="180" t="s">
        <v>340</v>
      </c>
      <c r="C8988" s="180">
        <v>140000</v>
      </c>
      <c r="D8988" s="180"/>
      <c r="E8988" s="180">
        <v>15000</v>
      </c>
      <c r="F8988" s="180"/>
      <c r="G8988" s="180"/>
      <c r="H8988" s="180"/>
    </row>
    <row r="8989" spans="1:8" x14ac:dyDescent="0.2">
      <c r="A8989" s="180" t="s">
        <v>206</v>
      </c>
      <c r="B8989" s="180" t="s">
        <v>341</v>
      </c>
      <c r="C8989" s="180"/>
      <c r="D8989" s="180"/>
      <c r="E8989" s="180"/>
      <c r="F8989" s="180"/>
      <c r="G8989" s="180"/>
      <c r="H8989" s="180"/>
    </row>
    <row r="8990" spans="1:8" x14ac:dyDescent="0.2">
      <c r="A8990" s="180" t="s">
        <v>206</v>
      </c>
      <c r="B8990" s="180" t="s">
        <v>342</v>
      </c>
      <c r="C8990" s="180">
        <v>2190174</v>
      </c>
      <c r="D8990" s="180"/>
      <c r="E8990" s="180"/>
      <c r="F8990" s="180"/>
      <c r="G8990" s="180"/>
      <c r="H8990" s="180"/>
    </row>
    <row r="8991" spans="1:8" x14ac:dyDescent="0.2">
      <c r="A8991" s="180" t="s">
        <v>206</v>
      </c>
      <c r="B8991" s="180" t="s">
        <v>343</v>
      </c>
      <c r="C8991" s="180">
        <v>6643</v>
      </c>
      <c r="D8991" s="180"/>
      <c r="E8991" s="180"/>
      <c r="F8991" s="180"/>
      <c r="G8991" s="180"/>
      <c r="H8991" s="180"/>
    </row>
    <row r="8992" spans="1:8" x14ac:dyDescent="0.2">
      <c r="A8992" s="180" t="s">
        <v>206</v>
      </c>
      <c r="B8992" s="180" t="s">
        <v>344</v>
      </c>
      <c r="C8992" s="180">
        <v>40000</v>
      </c>
      <c r="D8992" s="180"/>
      <c r="E8992" s="180">
        <v>40</v>
      </c>
      <c r="F8992" s="180"/>
      <c r="G8992" s="180"/>
      <c r="H8992" s="180"/>
    </row>
    <row r="8993" spans="1:8" x14ac:dyDescent="0.2">
      <c r="A8993" s="180" t="s">
        <v>206</v>
      </c>
      <c r="B8993" s="180" t="s">
        <v>475</v>
      </c>
      <c r="C8993" s="180">
        <v>58589</v>
      </c>
      <c r="D8993" s="180"/>
      <c r="E8993" s="180">
        <v>9735</v>
      </c>
      <c r="F8993" s="180">
        <v>0</v>
      </c>
      <c r="G8993" s="180">
        <v>0</v>
      </c>
      <c r="H8993" s="180">
        <v>0</v>
      </c>
    </row>
    <row r="8994" spans="1:8" x14ac:dyDescent="0.2">
      <c r="A8994" s="180" t="s">
        <v>206</v>
      </c>
      <c r="B8994" s="180" t="s">
        <v>332</v>
      </c>
      <c r="C8994" s="180">
        <v>90000</v>
      </c>
      <c r="D8994" s="180"/>
      <c r="E8994" s="180"/>
      <c r="F8994" s="180"/>
      <c r="G8994" s="180"/>
      <c r="H8994" s="180"/>
    </row>
    <row r="8995" spans="1:8" x14ac:dyDescent="0.2">
      <c r="A8995" s="180" t="s">
        <v>206</v>
      </c>
      <c r="B8995" s="180" t="s">
        <v>407</v>
      </c>
      <c r="C8995" s="180">
        <v>117000</v>
      </c>
      <c r="D8995" s="180"/>
      <c r="E8995" s="180"/>
      <c r="F8995" s="180"/>
      <c r="G8995" s="180"/>
      <c r="H8995" s="180"/>
    </row>
    <row r="8996" spans="1:8" x14ac:dyDescent="0.2">
      <c r="A8996" s="180" t="s">
        <v>206</v>
      </c>
      <c r="B8996" s="180" t="s">
        <v>345</v>
      </c>
      <c r="C8996" s="180">
        <v>5561246</v>
      </c>
      <c r="D8996" s="180">
        <v>241500</v>
      </c>
      <c r="E8996" s="180">
        <v>401275</v>
      </c>
      <c r="F8996" s="180">
        <v>0</v>
      </c>
      <c r="G8996" s="180">
        <v>0</v>
      </c>
      <c r="H8996" s="180">
        <v>0</v>
      </c>
    </row>
    <row r="8997" spans="1:8" x14ac:dyDescent="0.2">
      <c r="A8997" s="180" t="s">
        <v>206</v>
      </c>
      <c r="B8997" s="180" t="s">
        <v>346</v>
      </c>
      <c r="C8997" s="180"/>
      <c r="D8997" s="180"/>
      <c r="E8997" s="180"/>
      <c r="F8997" s="180"/>
      <c r="G8997" s="180"/>
      <c r="H8997" s="180"/>
    </row>
    <row r="8998" spans="1:8" x14ac:dyDescent="0.2">
      <c r="A8998" s="180" t="s">
        <v>206</v>
      </c>
      <c r="B8998" s="180" t="s">
        <v>446</v>
      </c>
      <c r="C8998" s="180"/>
      <c r="D8998" s="180"/>
      <c r="E8998" s="180"/>
      <c r="F8998" s="180"/>
      <c r="G8998" s="180"/>
      <c r="H8998" s="180"/>
    </row>
    <row r="8999" spans="1:8" x14ac:dyDescent="0.2">
      <c r="A8999" s="180" t="s">
        <v>206</v>
      </c>
      <c r="B8999" s="180" t="s">
        <v>347</v>
      </c>
      <c r="C8999" s="180"/>
      <c r="D8999" s="180"/>
      <c r="E8999" s="180"/>
      <c r="F8999" s="180"/>
      <c r="G8999" s="180"/>
      <c r="H8999" s="180"/>
    </row>
    <row r="9000" spans="1:8" x14ac:dyDescent="0.2">
      <c r="A9000" s="180" t="s">
        <v>206</v>
      </c>
      <c r="B9000" s="180" t="s">
        <v>348</v>
      </c>
      <c r="C9000" s="180">
        <v>5561246</v>
      </c>
      <c r="D9000" s="180">
        <v>241500</v>
      </c>
      <c r="E9000" s="180">
        <v>401275</v>
      </c>
      <c r="F9000" s="180">
        <v>0</v>
      </c>
      <c r="G9000" s="180">
        <v>0</v>
      </c>
      <c r="H9000" s="180">
        <v>0</v>
      </c>
    </row>
    <row r="9001" spans="1:8" x14ac:dyDescent="0.2">
      <c r="A9001" s="180" t="s">
        <v>206</v>
      </c>
      <c r="B9001" s="180" t="s">
        <v>349</v>
      </c>
      <c r="C9001" s="180">
        <v>871936.62000000011</v>
      </c>
      <c r="D9001" s="180">
        <v>43639.379999999946</v>
      </c>
      <c r="E9001" s="180">
        <v>253400.90999999997</v>
      </c>
      <c r="F9001" s="180">
        <v>0</v>
      </c>
      <c r="G9001" s="180">
        <v>0</v>
      </c>
      <c r="H9001" s="180">
        <v>0</v>
      </c>
    </row>
    <row r="9002" spans="1:8" x14ac:dyDescent="0.2">
      <c r="A9002" s="180" t="s">
        <v>206</v>
      </c>
      <c r="B9002" s="180" t="s">
        <v>350</v>
      </c>
      <c r="C9002" s="180">
        <v>6433182.6200000001</v>
      </c>
      <c r="D9002" s="180">
        <v>285139.37999999995</v>
      </c>
      <c r="E9002" s="180">
        <v>654675.90999999992</v>
      </c>
      <c r="F9002" s="180">
        <v>0</v>
      </c>
      <c r="G9002" s="180">
        <v>0</v>
      </c>
      <c r="H9002" s="180">
        <v>0</v>
      </c>
    </row>
    <row r="9003" spans="1:8" x14ac:dyDescent="0.2">
      <c r="A9003" s="180" t="s">
        <v>206</v>
      </c>
      <c r="B9003" s="180" t="s">
        <v>376</v>
      </c>
      <c r="C9003" s="180"/>
      <c r="D9003" s="180"/>
      <c r="E9003" s="180"/>
      <c r="F9003" s="180"/>
      <c r="G9003" s="180"/>
      <c r="H9003" s="180"/>
    </row>
    <row r="9004" spans="1:8" x14ac:dyDescent="0.2">
      <c r="A9004" s="180" t="s">
        <v>206</v>
      </c>
      <c r="B9004" s="180" t="s">
        <v>377</v>
      </c>
      <c r="C9004" s="180">
        <v>4100000</v>
      </c>
      <c r="D9004" s="180">
        <v>260000</v>
      </c>
      <c r="E9004" s="180">
        <v>13000</v>
      </c>
      <c r="F9004" s="180"/>
      <c r="G9004" s="180"/>
      <c r="H9004" s="180"/>
    </row>
    <row r="9005" spans="1:8" x14ac:dyDescent="0.2">
      <c r="A9005" s="180" t="s">
        <v>206</v>
      </c>
      <c r="B9005" s="180" t="s">
        <v>352</v>
      </c>
      <c r="C9005" s="180">
        <v>180000</v>
      </c>
      <c r="D9005" s="180"/>
      <c r="E9005" s="180"/>
      <c r="F9005" s="180"/>
      <c r="G9005" s="180"/>
      <c r="H9005" s="180"/>
    </row>
    <row r="9006" spans="1:8" x14ac:dyDescent="0.2">
      <c r="A9006" s="180" t="s">
        <v>206</v>
      </c>
      <c r="B9006" s="180" t="s">
        <v>353</v>
      </c>
      <c r="C9006" s="180">
        <v>370000</v>
      </c>
      <c r="D9006" s="180"/>
      <c r="E9006" s="180"/>
      <c r="F9006" s="180"/>
      <c r="G9006" s="180"/>
      <c r="H9006" s="180"/>
    </row>
    <row r="9007" spans="1:8" x14ac:dyDescent="0.2">
      <c r="A9007" s="180" t="s">
        <v>206</v>
      </c>
      <c r="B9007" s="180" t="s">
        <v>354</v>
      </c>
      <c r="C9007" s="180">
        <v>305000</v>
      </c>
      <c r="D9007" s="180"/>
      <c r="E9007" s="180">
        <v>145000</v>
      </c>
      <c r="F9007" s="180"/>
      <c r="G9007" s="180"/>
      <c r="H9007" s="180"/>
    </row>
    <row r="9008" spans="1:8" x14ac:dyDescent="0.2">
      <c r="A9008" s="180" t="s">
        <v>206</v>
      </c>
      <c r="B9008" s="180" t="s">
        <v>408</v>
      </c>
      <c r="C9008" s="180">
        <v>325000</v>
      </c>
      <c r="D9008" s="180"/>
      <c r="E9008" s="180"/>
      <c r="F9008" s="180"/>
      <c r="G9008" s="180"/>
      <c r="H9008" s="180"/>
    </row>
    <row r="9009" spans="1:8" x14ac:dyDescent="0.2">
      <c r="A9009" s="180" t="s">
        <v>206</v>
      </c>
      <c r="B9009" s="180" t="s">
        <v>423</v>
      </c>
      <c r="C9009" s="180">
        <v>175000</v>
      </c>
      <c r="D9009" s="180"/>
      <c r="E9009" s="180"/>
      <c r="F9009" s="180"/>
      <c r="G9009" s="180"/>
      <c r="H9009" s="180"/>
    </row>
    <row r="9010" spans="1:8" x14ac:dyDescent="0.2">
      <c r="A9010" s="180" t="s">
        <v>206</v>
      </c>
      <c r="B9010" s="180" t="s">
        <v>355</v>
      </c>
      <c r="C9010" s="180">
        <v>430000</v>
      </c>
      <c r="D9010" s="180"/>
      <c r="E9010" s="180">
        <v>65000</v>
      </c>
      <c r="F9010" s="180"/>
      <c r="G9010" s="180"/>
      <c r="H9010" s="180"/>
    </row>
    <row r="9011" spans="1:8" x14ac:dyDescent="0.2">
      <c r="A9011" s="180" t="s">
        <v>206</v>
      </c>
      <c r="B9011" s="180" t="s">
        <v>356</v>
      </c>
      <c r="C9011" s="180">
        <v>260000</v>
      </c>
      <c r="D9011" s="180"/>
      <c r="E9011" s="180">
        <v>28000</v>
      </c>
      <c r="F9011" s="180"/>
      <c r="G9011" s="180"/>
      <c r="H9011" s="180"/>
    </row>
    <row r="9012" spans="1:8" x14ac:dyDescent="0.2">
      <c r="A9012" s="180" t="s">
        <v>206</v>
      </c>
      <c r="B9012" s="180" t="s">
        <v>409</v>
      </c>
      <c r="C9012" s="180"/>
      <c r="D9012" s="180"/>
      <c r="E9012" s="180"/>
      <c r="F9012" s="180"/>
      <c r="G9012" s="180"/>
      <c r="H9012" s="180"/>
    </row>
    <row r="9013" spans="1:8" x14ac:dyDescent="0.2">
      <c r="A9013" s="180" t="s">
        <v>206</v>
      </c>
      <c r="B9013" s="180" t="s">
        <v>378</v>
      </c>
      <c r="C9013" s="180"/>
      <c r="D9013" s="180"/>
      <c r="E9013" s="180"/>
      <c r="F9013" s="180"/>
      <c r="G9013" s="180"/>
      <c r="H9013" s="180"/>
    </row>
    <row r="9014" spans="1:8" x14ac:dyDescent="0.2">
      <c r="A9014" s="180" t="s">
        <v>206</v>
      </c>
      <c r="B9014" s="180" t="s">
        <v>360</v>
      </c>
      <c r="C9014" s="180"/>
      <c r="D9014" s="180"/>
      <c r="E9014" s="180"/>
      <c r="F9014" s="180"/>
      <c r="G9014" s="180"/>
      <c r="H9014" s="180"/>
    </row>
    <row r="9015" spans="1:8" x14ac:dyDescent="0.2">
      <c r="A9015" s="180" t="s">
        <v>206</v>
      </c>
      <c r="B9015" s="180" t="s">
        <v>379</v>
      </c>
      <c r="C9015" s="180"/>
      <c r="D9015" s="180"/>
      <c r="E9015" s="180"/>
      <c r="F9015" s="180"/>
      <c r="G9015" s="180"/>
      <c r="H9015" s="180"/>
    </row>
    <row r="9016" spans="1:8" x14ac:dyDescent="0.2">
      <c r="A9016" s="180" t="s">
        <v>206</v>
      </c>
      <c r="B9016" s="180" t="s">
        <v>362</v>
      </c>
      <c r="C9016" s="180">
        <v>220860</v>
      </c>
      <c r="D9016" s="180"/>
      <c r="E9016" s="180"/>
      <c r="F9016" s="180"/>
      <c r="G9016" s="180"/>
      <c r="H9016" s="180"/>
    </row>
    <row r="9017" spans="1:8" x14ac:dyDescent="0.2">
      <c r="A9017" s="180" t="s">
        <v>206</v>
      </c>
      <c r="B9017" s="180" t="s">
        <v>365</v>
      </c>
      <c r="C9017" s="180">
        <v>6365860</v>
      </c>
      <c r="D9017" s="180">
        <v>260000</v>
      </c>
      <c r="E9017" s="180">
        <v>251000</v>
      </c>
      <c r="F9017" s="180">
        <v>0</v>
      </c>
      <c r="G9017" s="180">
        <v>0</v>
      </c>
      <c r="H9017" s="180">
        <v>0</v>
      </c>
    </row>
    <row r="9018" spans="1:8" x14ac:dyDescent="0.2">
      <c r="A9018" s="180" t="s">
        <v>206</v>
      </c>
      <c r="B9018" s="180" t="s">
        <v>447</v>
      </c>
      <c r="C9018" s="180"/>
      <c r="D9018" s="180"/>
      <c r="E9018" s="180"/>
      <c r="F9018" s="180"/>
      <c r="G9018" s="180"/>
      <c r="H9018" s="180"/>
    </row>
    <row r="9019" spans="1:8" x14ac:dyDescent="0.2">
      <c r="A9019" s="180" t="s">
        <v>206</v>
      </c>
      <c r="B9019" s="180" t="s">
        <v>366</v>
      </c>
      <c r="C9019" s="180">
        <v>6365860</v>
      </c>
      <c r="D9019" s="180">
        <v>260000</v>
      </c>
      <c r="E9019" s="180">
        <v>251000</v>
      </c>
      <c r="F9019" s="180">
        <v>0</v>
      </c>
      <c r="G9019" s="180">
        <v>0</v>
      </c>
      <c r="H9019" s="180">
        <v>0</v>
      </c>
    </row>
    <row r="9020" spans="1:8" x14ac:dyDescent="0.2">
      <c r="A9020" s="180" t="s">
        <v>206</v>
      </c>
      <c r="B9020" s="180" t="s">
        <v>367</v>
      </c>
      <c r="C9020" s="180">
        <v>67322.620000000112</v>
      </c>
      <c r="D9020" s="180">
        <v>25139.379999999943</v>
      </c>
      <c r="E9020" s="180">
        <v>403675.90999999992</v>
      </c>
      <c r="F9020" s="180">
        <v>0</v>
      </c>
      <c r="G9020" s="180">
        <v>0</v>
      </c>
      <c r="H9020" s="180">
        <v>0</v>
      </c>
    </row>
    <row r="9021" spans="1:8" x14ac:dyDescent="0.2">
      <c r="A9021" s="180" t="s">
        <v>206</v>
      </c>
      <c r="B9021" s="180" t="s">
        <v>368</v>
      </c>
      <c r="C9021" s="180">
        <v>6433182.6200000001</v>
      </c>
      <c r="D9021" s="180">
        <v>285139.37999999995</v>
      </c>
      <c r="E9021" s="180">
        <v>654675.90999999992</v>
      </c>
      <c r="F9021" s="180">
        <v>0</v>
      </c>
      <c r="G9021" s="180">
        <v>0</v>
      </c>
      <c r="H9021" s="180">
        <v>0</v>
      </c>
    </row>
    <row r="9022" spans="1:8" x14ac:dyDescent="0.2">
      <c r="A9022" s="180" t="s">
        <v>207</v>
      </c>
      <c r="B9022" s="180" t="s">
        <v>333</v>
      </c>
      <c r="C9022" s="180">
        <v>4365392</v>
      </c>
      <c r="D9022" s="180"/>
      <c r="E9022" s="180">
        <v>400293</v>
      </c>
      <c r="F9022" s="180">
        <v>0</v>
      </c>
      <c r="G9022" s="180">
        <v>0</v>
      </c>
      <c r="H9022" s="180">
        <v>0</v>
      </c>
    </row>
    <row r="9023" spans="1:8" x14ac:dyDescent="0.2">
      <c r="A9023" s="180" t="s">
        <v>207</v>
      </c>
      <c r="B9023" s="180" t="s">
        <v>334</v>
      </c>
      <c r="C9023" s="180">
        <v>214900</v>
      </c>
      <c r="D9023" s="180"/>
      <c r="E9023" s="180">
        <v>19707</v>
      </c>
      <c r="F9023" s="180">
        <v>0</v>
      </c>
      <c r="G9023" s="180">
        <v>0</v>
      </c>
      <c r="H9023" s="180">
        <v>0</v>
      </c>
    </row>
    <row r="9024" spans="1:8" x14ac:dyDescent="0.2">
      <c r="A9024" s="180" t="s">
        <v>207</v>
      </c>
      <c r="B9024" s="180" t="s">
        <v>335</v>
      </c>
      <c r="C9024" s="180">
        <v>494230</v>
      </c>
      <c r="D9024" s="180"/>
      <c r="E9024" s="180"/>
      <c r="F9024" s="180"/>
      <c r="G9024" s="180"/>
      <c r="H9024" s="180"/>
    </row>
    <row r="9025" spans="1:8" x14ac:dyDescent="0.2">
      <c r="A9025" s="180" t="s">
        <v>207</v>
      </c>
      <c r="B9025" s="180" t="s">
        <v>336</v>
      </c>
      <c r="C9025" s="180">
        <v>378517</v>
      </c>
      <c r="D9025" s="180"/>
      <c r="E9025" s="180"/>
      <c r="F9025" s="180"/>
      <c r="G9025" s="180"/>
      <c r="H9025" s="180"/>
    </row>
    <row r="9026" spans="1:8" x14ac:dyDescent="0.2">
      <c r="A9026" s="180" t="s">
        <v>207</v>
      </c>
      <c r="B9026" s="180" t="s">
        <v>337</v>
      </c>
      <c r="C9026" s="180">
        <v>8500</v>
      </c>
      <c r="D9026" s="180">
        <v>650</v>
      </c>
      <c r="E9026" s="180">
        <v>1100</v>
      </c>
      <c r="F9026" s="180"/>
      <c r="G9026" s="180"/>
      <c r="H9026" s="180"/>
    </row>
    <row r="9027" spans="1:8" x14ac:dyDescent="0.2">
      <c r="A9027" s="180" t="s">
        <v>207</v>
      </c>
      <c r="B9027" s="180" t="s">
        <v>338</v>
      </c>
      <c r="C9027" s="180"/>
      <c r="D9027" s="180"/>
      <c r="E9027" s="180"/>
      <c r="F9027" s="180"/>
      <c r="G9027" s="180"/>
      <c r="H9027" s="180"/>
    </row>
    <row r="9028" spans="1:8" x14ac:dyDescent="0.2">
      <c r="A9028" s="180" t="s">
        <v>207</v>
      </c>
      <c r="B9028" s="180" t="s">
        <v>339</v>
      </c>
      <c r="C9028" s="180">
        <v>5200</v>
      </c>
      <c r="D9028" s="180">
        <v>528929</v>
      </c>
      <c r="E9028" s="180"/>
      <c r="F9028" s="180"/>
      <c r="G9028" s="180"/>
      <c r="H9028" s="180"/>
    </row>
    <row r="9029" spans="1:8" x14ac:dyDescent="0.2">
      <c r="A9029" s="180" t="s">
        <v>207</v>
      </c>
      <c r="B9029" s="180" t="s">
        <v>340</v>
      </c>
      <c r="C9029" s="180">
        <v>255000</v>
      </c>
      <c r="D9029" s="180"/>
      <c r="E9029" s="180">
        <v>52000</v>
      </c>
      <c r="F9029" s="180"/>
      <c r="G9029" s="180"/>
      <c r="H9029" s="180"/>
    </row>
    <row r="9030" spans="1:8" x14ac:dyDescent="0.2">
      <c r="A9030" s="180" t="s">
        <v>207</v>
      </c>
      <c r="B9030" s="180" t="s">
        <v>341</v>
      </c>
      <c r="C9030" s="180">
        <v>1700</v>
      </c>
      <c r="D9030" s="180"/>
      <c r="E9030" s="180"/>
      <c r="F9030" s="180"/>
      <c r="G9030" s="180"/>
      <c r="H9030" s="180"/>
    </row>
    <row r="9031" spans="1:8" x14ac:dyDescent="0.2">
      <c r="A9031" s="180" t="s">
        <v>207</v>
      </c>
      <c r="B9031" s="180" t="s">
        <v>342</v>
      </c>
      <c r="C9031" s="180">
        <v>5411798</v>
      </c>
      <c r="D9031" s="180"/>
      <c r="E9031" s="180"/>
      <c r="F9031" s="180"/>
      <c r="G9031" s="180"/>
      <c r="H9031" s="180"/>
    </row>
    <row r="9032" spans="1:8" x14ac:dyDescent="0.2">
      <c r="A9032" s="180" t="s">
        <v>207</v>
      </c>
      <c r="B9032" s="180" t="s">
        <v>343</v>
      </c>
      <c r="C9032" s="180">
        <v>17700</v>
      </c>
      <c r="D9032" s="180"/>
      <c r="E9032" s="180"/>
      <c r="F9032" s="180"/>
      <c r="G9032" s="180"/>
      <c r="H9032" s="180"/>
    </row>
    <row r="9033" spans="1:8" x14ac:dyDescent="0.2">
      <c r="A9033" s="180" t="s">
        <v>207</v>
      </c>
      <c r="B9033" s="180" t="s">
        <v>344</v>
      </c>
      <c r="C9033" s="180">
        <v>335000</v>
      </c>
      <c r="D9033" s="180"/>
      <c r="E9033" s="180">
        <v>145</v>
      </c>
      <c r="F9033" s="180"/>
      <c r="G9033" s="180"/>
      <c r="H9033" s="180"/>
    </row>
    <row r="9034" spans="1:8" x14ac:dyDescent="0.2">
      <c r="A9034" s="180" t="s">
        <v>207</v>
      </c>
      <c r="B9034" s="180" t="s">
        <v>475</v>
      </c>
      <c r="C9034" s="180">
        <v>73057</v>
      </c>
      <c r="D9034" s="180"/>
      <c r="E9034" s="180">
        <v>6700</v>
      </c>
      <c r="F9034" s="180">
        <v>0</v>
      </c>
      <c r="G9034" s="180">
        <v>0</v>
      </c>
      <c r="H9034" s="180">
        <v>0</v>
      </c>
    </row>
    <row r="9035" spans="1:8" x14ac:dyDescent="0.2">
      <c r="A9035" s="180" t="s">
        <v>207</v>
      </c>
      <c r="B9035" s="180" t="s">
        <v>332</v>
      </c>
      <c r="C9035" s="180">
        <v>165776</v>
      </c>
      <c r="D9035" s="180"/>
      <c r="E9035" s="180"/>
      <c r="F9035" s="180"/>
      <c r="G9035" s="180"/>
      <c r="H9035" s="180"/>
    </row>
    <row r="9036" spans="1:8" x14ac:dyDescent="0.2">
      <c r="A9036" s="180" t="s">
        <v>207</v>
      </c>
      <c r="B9036" s="180" t="s">
        <v>407</v>
      </c>
      <c r="C9036" s="180">
        <v>225000</v>
      </c>
      <c r="D9036" s="180"/>
      <c r="E9036" s="180"/>
      <c r="F9036" s="180"/>
      <c r="G9036" s="180"/>
      <c r="H9036" s="180"/>
    </row>
    <row r="9037" spans="1:8" x14ac:dyDescent="0.2">
      <c r="A9037" s="180" t="s">
        <v>207</v>
      </c>
      <c r="B9037" s="180" t="s">
        <v>345</v>
      </c>
      <c r="C9037" s="180">
        <v>11951770</v>
      </c>
      <c r="D9037" s="180">
        <v>529579</v>
      </c>
      <c r="E9037" s="180">
        <v>479945</v>
      </c>
      <c r="F9037" s="180">
        <v>0</v>
      </c>
      <c r="G9037" s="180">
        <v>0</v>
      </c>
      <c r="H9037" s="180">
        <v>0</v>
      </c>
    </row>
    <row r="9038" spans="1:8" x14ac:dyDescent="0.2">
      <c r="A9038" s="180" t="s">
        <v>207</v>
      </c>
      <c r="B9038" s="180" t="s">
        <v>346</v>
      </c>
      <c r="C9038" s="180"/>
      <c r="D9038" s="180"/>
      <c r="E9038" s="180"/>
      <c r="F9038" s="180"/>
      <c r="G9038" s="180"/>
      <c r="H9038" s="180"/>
    </row>
    <row r="9039" spans="1:8" x14ac:dyDescent="0.2">
      <c r="A9039" s="180" t="s">
        <v>207</v>
      </c>
      <c r="B9039" s="180" t="s">
        <v>446</v>
      </c>
      <c r="C9039" s="180"/>
      <c r="D9039" s="180"/>
      <c r="E9039" s="180"/>
      <c r="F9039" s="180"/>
      <c r="G9039" s="180"/>
      <c r="H9039" s="180"/>
    </row>
    <row r="9040" spans="1:8" x14ac:dyDescent="0.2">
      <c r="A9040" s="180" t="s">
        <v>207</v>
      </c>
      <c r="B9040" s="180" t="s">
        <v>347</v>
      </c>
      <c r="C9040" s="180"/>
      <c r="D9040" s="180"/>
      <c r="E9040" s="180"/>
      <c r="F9040" s="180"/>
      <c r="G9040" s="180"/>
      <c r="H9040" s="180"/>
    </row>
    <row r="9041" spans="1:8" x14ac:dyDescent="0.2">
      <c r="A9041" s="180" t="s">
        <v>207</v>
      </c>
      <c r="B9041" s="180" t="s">
        <v>348</v>
      </c>
      <c r="C9041" s="180">
        <v>11951770</v>
      </c>
      <c r="D9041" s="180">
        <v>529579</v>
      </c>
      <c r="E9041" s="180">
        <v>479945</v>
      </c>
      <c r="F9041" s="180">
        <v>0</v>
      </c>
      <c r="G9041" s="180">
        <v>0</v>
      </c>
      <c r="H9041" s="180">
        <v>0</v>
      </c>
    </row>
    <row r="9042" spans="1:8" x14ac:dyDescent="0.2">
      <c r="A9042" s="180" t="s">
        <v>207</v>
      </c>
      <c r="B9042" s="180" t="s">
        <v>349</v>
      </c>
      <c r="C9042" s="180">
        <v>1379023.5999999978</v>
      </c>
      <c r="D9042" s="180">
        <v>78796.170000000042</v>
      </c>
      <c r="E9042" s="180">
        <v>344751.48</v>
      </c>
      <c r="F9042" s="180">
        <v>0</v>
      </c>
      <c r="G9042" s="180">
        <v>0</v>
      </c>
      <c r="H9042" s="180">
        <v>0</v>
      </c>
    </row>
    <row r="9043" spans="1:8" x14ac:dyDescent="0.2">
      <c r="A9043" s="180" t="s">
        <v>207</v>
      </c>
      <c r="B9043" s="180" t="s">
        <v>350</v>
      </c>
      <c r="C9043" s="180">
        <v>13330793.599999998</v>
      </c>
      <c r="D9043" s="180">
        <v>608375.17000000004</v>
      </c>
      <c r="E9043" s="180">
        <v>824696.48</v>
      </c>
      <c r="F9043" s="180">
        <v>0</v>
      </c>
      <c r="G9043" s="180">
        <v>0</v>
      </c>
      <c r="H9043" s="180">
        <v>0</v>
      </c>
    </row>
    <row r="9044" spans="1:8" x14ac:dyDescent="0.2">
      <c r="A9044" s="180" t="s">
        <v>207</v>
      </c>
      <c r="B9044" s="180" t="s">
        <v>376</v>
      </c>
      <c r="C9044" s="180"/>
      <c r="D9044" s="180"/>
      <c r="E9044" s="180"/>
      <c r="F9044" s="180"/>
      <c r="G9044" s="180"/>
      <c r="H9044" s="180"/>
    </row>
    <row r="9045" spans="1:8" x14ac:dyDescent="0.2">
      <c r="A9045" s="180" t="s">
        <v>207</v>
      </c>
      <c r="B9045" s="180" t="s">
        <v>377</v>
      </c>
      <c r="C9045" s="180">
        <v>8226774</v>
      </c>
      <c r="D9045" s="180">
        <v>529579</v>
      </c>
      <c r="E9045" s="180">
        <v>155495</v>
      </c>
      <c r="F9045" s="180"/>
      <c r="G9045" s="180"/>
      <c r="H9045" s="180"/>
    </row>
    <row r="9046" spans="1:8" x14ac:dyDescent="0.2">
      <c r="A9046" s="180" t="s">
        <v>207</v>
      </c>
      <c r="B9046" s="180" t="s">
        <v>352</v>
      </c>
      <c r="C9046" s="180">
        <v>230589</v>
      </c>
      <c r="D9046" s="180"/>
      <c r="E9046" s="180"/>
      <c r="F9046" s="180"/>
      <c r="G9046" s="180"/>
      <c r="H9046" s="180"/>
    </row>
    <row r="9047" spans="1:8" x14ac:dyDescent="0.2">
      <c r="A9047" s="180" t="s">
        <v>207</v>
      </c>
      <c r="B9047" s="180" t="s">
        <v>353</v>
      </c>
      <c r="C9047" s="180">
        <v>685976</v>
      </c>
      <c r="D9047" s="180"/>
      <c r="E9047" s="180"/>
      <c r="F9047" s="180"/>
      <c r="G9047" s="180"/>
      <c r="H9047" s="180"/>
    </row>
    <row r="9048" spans="1:8" x14ac:dyDescent="0.2">
      <c r="A9048" s="180" t="s">
        <v>207</v>
      </c>
      <c r="B9048" s="180" t="s">
        <v>354</v>
      </c>
      <c r="C9048" s="180">
        <v>735597</v>
      </c>
      <c r="D9048" s="180"/>
      <c r="E9048" s="180">
        <v>10248</v>
      </c>
      <c r="F9048" s="180"/>
      <c r="G9048" s="180"/>
      <c r="H9048" s="180"/>
    </row>
    <row r="9049" spans="1:8" x14ac:dyDescent="0.2">
      <c r="A9049" s="180" t="s">
        <v>207</v>
      </c>
      <c r="B9049" s="180" t="s">
        <v>408</v>
      </c>
      <c r="C9049" s="180">
        <v>865274</v>
      </c>
      <c r="D9049" s="180"/>
      <c r="E9049" s="180"/>
      <c r="F9049" s="180"/>
      <c r="G9049" s="180"/>
      <c r="H9049" s="180"/>
    </row>
    <row r="9050" spans="1:8" x14ac:dyDescent="0.2">
      <c r="A9050" s="180" t="s">
        <v>207</v>
      </c>
      <c r="B9050" s="180" t="s">
        <v>423</v>
      </c>
      <c r="C9050" s="180">
        <v>118748</v>
      </c>
      <c r="D9050" s="180"/>
      <c r="E9050" s="180">
        <v>3587</v>
      </c>
      <c r="F9050" s="180"/>
      <c r="G9050" s="180"/>
      <c r="H9050" s="180"/>
    </row>
    <row r="9051" spans="1:8" x14ac:dyDescent="0.2">
      <c r="A9051" s="180" t="s">
        <v>207</v>
      </c>
      <c r="B9051" s="180" t="s">
        <v>355</v>
      </c>
      <c r="C9051" s="180">
        <v>1150473</v>
      </c>
      <c r="D9051" s="180"/>
      <c r="E9051" s="180">
        <v>230288</v>
      </c>
      <c r="F9051" s="180"/>
      <c r="G9051" s="180"/>
      <c r="H9051" s="180"/>
    </row>
    <row r="9052" spans="1:8" x14ac:dyDescent="0.2">
      <c r="A9052" s="180" t="s">
        <v>207</v>
      </c>
      <c r="B9052" s="180" t="s">
        <v>356</v>
      </c>
      <c r="C9052" s="180">
        <v>630473</v>
      </c>
      <c r="D9052" s="180"/>
      <c r="E9052" s="180">
        <v>66989</v>
      </c>
      <c r="F9052" s="180"/>
      <c r="G9052" s="180"/>
      <c r="H9052" s="180"/>
    </row>
    <row r="9053" spans="1:8" x14ac:dyDescent="0.2">
      <c r="A9053" s="180" t="s">
        <v>207</v>
      </c>
      <c r="B9053" s="180" t="s">
        <v>409</v>
      </c>
      <c r="C9053" s="180"/>
      <c r="D9053" s="180"/>
      <c r="E9053" s="180"/>
      <c r="F9053" s="180"/>
      <c r="G9053" s="180"/>
      <c r="H9053" s="180"/>
    </row>
    <row r="9054" spans="1:8" x14ac:dyDescent="0.2">
      <c r="A9054" s="180" t="s">
        <v>207</v>
      </c>
      <c r="B9054" s="180" t="s">
        <v>378</v>
      </c>
      <c r="C9054" s="180"/>
      <c r="D9054" s="180"/>
      <c r="E9054" s="180"/>
      <c r="F9054" s="180"/>
      <c r="G9054" s="180"/>
      <c r="H9054" s="180"/>
    </row>
    <row r="9055" spans="1:8" x14ac:dyDescent="0.2">
      <c r="A9055" s="180" t="s">
        <v>207</v>
      </c>
      <c r="B9055" s="180" t="s">
        <v>360</v>
      </c>
      <c r="C9055" s="180"/>
      <c r="D9055" s="180"/>
      <c r="E9055" s="180"/>
      <c r="F9055" s="180"/>
      <c r="G9055" s="180"/>
      <c r="H9055" s="180"/>
    </row>
    <row r="9056" spans="1:8" x14ac:dyDescent="0.2">
      <c r="A9056" s="180" t="s">
        <v>207</v>
      </c>
      <c r="B9056" s="180" t="s">
        <v>379</v>
      </c>
      <c r="C9056" s="180"/>
      <c r="D9056" s="180"/>
      <c r="E9056" s="180"/>
      <c r="F9056" s="180"/>
      <c r="G9056" s="180"/>
      <c r="H9056" s="180"/>
    </row>
    <row r="9057" spans="1:8" x14ac:dyDescent="0.2">
      <c r="A9057" s="180" t="s">
        <v>207</v>
      </c>
      <c r="B9057" s="180" t="s">
        <v>362</v>
      </c>
      <c r="C9057" s="180">
        <v>480607</v>
      </c>
      <c r="D9057" s="180"/>
      <c r="E9057" s="180"/>
      <c r="F9057" s="180"/>
      <c r="G9057" s="180"/>
      <c r="H9057" s="180"/>
    </row>
    <row r="9058" spans="1:8" x14ac:dyDescent="0.2">
      <c r="A9058" s="180" t="s">
        <v>207</v>
      </c>
      <c r="B9058" s="180" t="s">
        <v>365</v>
      </c>
      <c r="C9058" s="180">
        <v>13124511</v>
      </c>
      <c r="D9058" s="180">
        <v>529579</v>
      </c>
      <c r="E9058" s="180">
        <v>466607</v>
      </c>
      <c r="F9058" s="180">
        <v>0</v>
      </c>
      <c r="G9058" s="180">
        <v>0</v>
      </c>
      <c r="H9058" s="180">
        <v>0</v>
      </c>
    </row>
    <row r="9059" spans="1:8" x14ac:dyDescent="0.2">
      <c r="A9059" s="180" t="s">
        <v>207</v>
      </c>
      <c r="B9059" s="180" t="s">
        <v>447</v>
      </c>
      <c r="C9059" s="180"/>
      <c r="D9059" s="180"/>
      <c r="E9059" s="180"/>
      <c r="F9059" s="180"/>
      <c r="G9059" s="180"/>
      <c r="H9059" s="180"/>
    </row>
    <row r="9060" spans="1:8" x14ac:dyDescent="0.2">
      <c r="A9060" s="180" t="s">
        <v>207</v>
      </c>
      <c r="B9060" s="180" t="s">
        <v>366</v>
      </c>
      <c r="C9060" s="180">
        <v>13124511</v>
      </c>
      <c r="D9060" s="180">
        <v>529579</v>
      </c>
      <c r="E9060" s="180">
        <v>466607</v>
      </c>
      <c r="F9060" s="180">
        <v>0</v>
      </c>
      <c r="G9060" s="180">
        <v>0</v>
      </c>
      <c r="H9060" s="180">
        <v>0</v>
      </c>
    </row>
    <row r="9061" spans="1:8" x14ac:dyDescent="0.2">
      <c r="A9061" s="180" t="s">
        <v>207</v>
      </c>
      <c r="B9061" s="180" t="s">
        <v>367</v>
      </c>
      <c r="C9061" s="180">
        <v>206282.59999999776</v>
      </c>
      <c r="D9061" s="180">
        <v>78796.170000000042</v>
      </c>
      <c r="E9061" s="180">
        <v>358089.48</v>
      </c>
      <c r="F9061" s="180">
        <v>0</v>
      </c>
      <c r="G9061" s="180">
        <v>0</v>
      </c>
      <c r="H9061" s="180">
        <v>0</v>
      </c>
    </row>
    <row r="9062" spans="1:8" x14ac:dyDescent="0.2">
      <c r="A9062" s="180" t="s">
        <v>207</v>
      </c>
      <c r="B9062" s="180" t="s">
        <v>368</v>
      </c>
      <c r="C9062" s="180">
        <v>13330793.599999998</v>
      </c>
      <c r="D9062" s="180">
        <v>608375.17000000004</v>
      </c>
      <c r="E9062" s="180">
        <v>824696.48</v>
      </c>
      <c r="F9062" s="180">
        <v>0</v>
      </c>
      <c r="G9062" s="180">
        <v>0</v>
      </c>
      <c r="H9062" s="180">
        <v>0</v>
      </c>
    </row>
    <row r="9063" spans="1:8" x14ac:dyDescent="0.2">
      <c r="A9063" s="180" t="s">
        <v>208</v>
      </c>
      <c r="B9063" s="180" t="s">
        <v>333</v>
      </c>
      <c r="C9063" s="180">
        <v>1355214</v>
      </c>
      <c r="D9063" s="180"/>
      <c r="E9063" s="180">
        <v>397886</v>
      </c>
      <c r="F9063" s="180">
        <v>17135</v>
      </c>
      <c r="G9063" s="180">
        <v>0</v>
      </c>
      <c r="H9063" s="180">
        <v>0</v>
      </c>
    </row>
    <row r="9064" spans="1:8" x14ac:dyDescent="0.2">
      <c r="A9064" s="180" t="s">
        <v>208</v>
      </c>
      <c r="B9064" s="180" t="s">
        <v>334</v>
      </c>
      <c r="C9064" s="180">
        <v>7200</v>
      </c>
      <c r="D9064" s="180"/>
      <c r="E9064" s="180">
        <v>2114</v>
      </c>
      <c r="F9064" s="180">
        <v>91</v>
      </c>
      <c r="G9064" s="180">
        <v>0</v>
      </c>
      <c r="H9064" s="180">
        <v>0</v>
      </c>
    </row>
    <row r="9065" spans="1:8" x14ac:dyDescent="0.2">
      <c r="A9065" s="180" t="s">
        <v>208</v>
      </c>
      <c r="B9065" s="180" t="s">
        <v>335</v>
      </c>
      <c r="C9065" s="180">
        <v>179017</v>
      </c>
      <c r="D9065" s="180"/>
      <c r="E9065" s="180"/>
      <c r="F9065" s="180"/>
      <c r="G9065" s="180"/>
      <c r="H9065" s="180"/>
    </row>
    <row r="9066" spans="1:8" x14ac:dyDescent="0.2">
      <c r="A9066" s="180" t="s">
        <v>208</v>
      </c>
      <c r="B9066" s="180" t="s">
        <v>336</v>
      </c>
      <c r="C9066" s="180">
        <v>605000</v>
      </c>
      <c r="D9066" s="180"/>
      <c r="E9066" s="180"/>
      <c r="F9066" s="180"/>
      <c r="G9066" s="180"/>
      <c r="H9066" s="180"/>
    </row>
    <row r="9067" spans="1:8" x14ac:dyDescent="0.2">
      <c r="A9067" s="180" t="s">
        <v>208</v>
      </c>
      <c r="B9067" s="180" t="s">
        <v>337</v>
      </c>
      <c r="C9067" s="180">
        <v>10000</v>
      </c>
      <c r="D9067" s="180">
        <v>500</v>
      </c>
      <c r="E9067" s="180">
        <v>500</v>
      </c>
      <c r="F9067" s="180">
        <v>500</v>
      </c>
      <c r="G9067" s="180"/>
      <c r="H9067" s="180"/>
    </row>
    <row r="9068" spans="1:8" x14ac:dyDescent="0.2">
      <c r="A9068" s="180" t="s">
        <v>208</v>
      </c>
      <c r="B9068" s="180" t="s">
        <v>338</v>
      </c>
      <c r="C9068" s="180"/>
      <c r="D9068" s="180"/>
      <c r="E9068" s="180"/>
      <c r="F9068" s="180"/>
      <c r="G9068" s="180"/>
      <c r="H9068" s="180"/>
    </row>
    <row r="9069" spans="1:8" x14ac:dyDescent="0.2">
      <c r="A9069" s="180" t="s">
        <v>208</v>
      </c>
      <c r="B9069" s="180" t="s">
        <v>339</v>
      </c>
      <c r="C9069" s="180">
        <v>7500</v>
      </c>
      <c r="D9069" s="180">
        <v>170000</v>
      </c>
      <c r="E9069" s="180"/>
      <c r="F9069" s="180"/>
      <c r="G9069" s="180"/>
      <c r="H9069" s="180"/>
    </row>
    <row r="9070" spans="1:8" x14ac:dyDescent="0.2">
      <c r="A9070" s="180" t="s">
        <v>208</v>
      </c>
      <c r="B9070" s="180" t="s">
        <v>340</v>
      </c>
      <c r="C9070" s="180">
        <v>10000</v>
      </c>
      <c r="D9070" s="180"/>
      <c r="E9070" s="180">
        <v>12500</v>
      </c>
      <c r="F9070" s="180"/>
      <c r="G9070" s="180"/>
      <c r="H9070" s="180"/>
    </row>
    <row r="9071" spans="1:8" x14ac:dyDescent="0.2">
      <c r="A9071" s="180" t="s">
        <v>208</v>
      </c>
      <c r="B9071" s="180" t="s">
        <v>341</v>
      </c>
      <c r="C9071" s="180"/>
      <c r="D9071" s="180"/>
      <c r="E9071" s="180"/>
      <c r="F9071" s="180"/>
      <c r="G9071" s="180"/>
      <c r="H9071" s="180"/>
    </row>
    <row r="9072" spans="1:8" x14ac:dyDescent="0.2">
      <c r="A9072" s="180" t="s">
        <v>208</v>
      </c>
      <c r="B9072" s="180" t="s">
        <v>342</v>
      </c>
      <c r="C9072" s="180">
        <v>3559417</v>
      </c>
      <c r="D9072" s="180"/>
      <c r="E9072" s="180"/>
      <c r="F9072" s="180"/>
      <c r="G9072" s="180"/>
      <c r="H9072" s="180"/>
    </row>
    <row r="9073" spans="1:8" x14ac:dyDescent="0.2">
      <c r="A9073" s="180" t="s">
        <v>208</v>
      </c>
      <c r="B9073" s="180" t="s">
        <v>343</v>
      </c>
      <c r="C9073" s="180">
        <v>19241</v>
      </c>
      <c r="D9073" s="180"/>
      <c r="E9073" s="180"/>
      <c r="F9073" s="180"/>
      <c r="G9073" s="180"/>
      <c r="H9073" s="180"/>
    </row>
    <row r="9074" spans="1:8" x14ac:dyDescent="0.2">
      <c r="A9074" s="180" t="s">
        <v>208</v>
      </c>
      <c r="B9074" s="180" t="s">
        <v>344</v>
      </c>
      <c r="C9074" s="180">
        <v>15000</v>
      </c>
      <c r="D9074" s="180"/>
      <c r="E9074" s="180"/>
      <c r="F9074" s="180"/>
      <c r="G9074" s="180"/>
      <c r="H9074" s="180"/>
    </row>
    <row r="9075" spans="1:8" x14ac:dyDescent="0.2">
      <c r="A9075" s="180" t="s">
        <v>208</v>
      </c>
      <c r="B9075" s="180" t="s">
        <v>475</v>
      </c>
      <c r="C9075" s="180">
        <v>9942</v>
      </c>
      <c r="D9075" s="180"/>
      <c r="E9075" s="180">
        <v>2919</v>
      </c>
      <c r="F9075" s="180">
        <v>126</v>
      </c>
      <c r="G9075" s="180">
        <v>0</v>
      </c>
      <c r="H9075" s="180">
        <v>0</v>
      </c>
    </row>
    <row r="9076" spans="1:8" x14ac:dyDescent="0.2">
      <c r="A9076" s="180" t="s">
        <v>208</v>
      </c>
      <c r="B9076" s="180" t="s">
        <v>332</v>
      </c>
      <c r="C9076" s="180">
        <v>65000</v>
      </c>
      <c r="D9076" s="180"/>
      <c r="E9076" s="180"/>
      <c r="F9076" s="180"/>
      <c r="G9076" s="180"/>
      <c r="H9076" s="180"/>
    </row>
    <row r="9077" spans="1:8" x14ac:dyDescent="0.2">
      <c r="A9077" s="180" t="s">
        <v>208</v>
      </c>
      <c r="B9077" s="180" t="s">
        <v>407</v>
      </c>
      <c r="C9077" s="180">
        <v>110000</v>
      </c>
      <c r="D9077" s="180"/>
      <c r="E9077" s="180"/>
      <c r="F9077" s="180"/>
      <c r="G9077" s="180"/>
      <c r="H9077" s="180"/>
    </row>
    <row r="9078" spans="1:8" x14ac:dyDescent="0.2">
      <c r="A9078" s="180" t="s">
        <v>208</v>
      </c>
      <c r="B9078" s="180" t="s">
        <v>345</v>
      </c>
      <c r="C9078" s="180">
        <v>5952531</v>
      </c>
      <c r="D9078" s="180">
        <v>170500</v>
      </c>
      <c r="E9078" s="180">
        <v>415919</v>
      </c>
      <c r="F9078" s="180">
        <v>17852</v>
      </c>
      <c r="G9078" s="180">
        <v>0</v>
      </c>
      <c r="H9078" s="180">
        <v>0</v>
      </c>
    </row>
    <row r="9079" spans="1:8" x14ac:dyDescent="0.2">
      <c r="A9079" s="180" t="s">
        <v>208</v>
      </c>
      <c r="B9079" s="180" t="s">
        <v>346</v>
      </c>
      <c r="C9079" s="180"/>
      <c r="D9079" s="180"/>
      <c r="E9079" s="180"/>
      <c r="F9079" s="180"/>
      <c r="G9079" s="180"/>
      <c r="H9079" s="180"/>
    </row>
    <row r="9080" spans="1:8" x14ac:dyDescent="0.2">
      <c r="A9080" s="180" t="s">
        <v>208</v>
      </c>
      <c r="B9080" s="180" t="s">
        <v>446</v>
      </c>
      <c r="C9080" s="180"/>
      <c r="D9080" s="180"/>
      <c r="E9080" s="180"/>
      <c r="F9080" s="180"/>
      <c r="G9080" s="180"/>
      <c r="H9080" s="180"/>
    </row>
    <row r="9081" spans="1:8" x14ac:dyDescent="0.2">
      <c r="A9081" s="180" t="s">
        <v>208</v>
      </c>
      <c r="B9081" s="180" t="s">
        <v>347</v>
      </c>
      <c r="C9081" s="180">
        <v>1000</v>
      </c>
      <c r="D9081" s="180"/>
      <c r="E9081" s="180"/>
      <c r="F9081" s="180"/>
      <c r="G9081" s="180"/>
      <c r="H9081" s="180"/>
    </row>
    <row r="9082" spans="1:8" x14ac:dyDescent="0.2">
      <c r="A9082" s="180" t="s">
        <v>208</v>
      </c>
      <c r="B9082" s="180" t="s">
        <v>348</v>
      </c>
      <c r="C9082" s="180">
        <v>5953531</v>
      </c>
      <c r="D9082" s="180">
        <v>170500</v>
      </c>
      <c r="E9082" s="180">
        <v>415919</v>
      </c>
      <c r="F9082" s="180">
        <v>17852</v>
      </c>
      <c r="G9082" s="180">
        <v>0</v>
      </c>
      <c r="H9082" s="180">
        <v>0</v>
      </c>
    </row>
    <row r="9083" spans="1:8" x14ac:dyDescent="0.2">
      <c r="A9083" s="180" t="s">
        <v>208</v>
      </c>
      <c r="B9083" s="180" t="s">
        <v>349</v>
      </c>
      <c r="C9083" s="180">
        <v>1074830.9200000009</v>
      </c>
      <c r="D9083" s="180">
        <v>78574.609999999986</v>
      </c>
      <c r="E9083" s="180">
        <v>200717.74</v>
      </c>
      <c r="F9083" s="180">
        <v>56612</v>
      </c>
      <c r="G9083" s="180">
        <v>0</v>
      </c>
      <c r="H9083" s="180">
        <v>0</v>
      </c>
    </row>
    <row r="9084" spans="1:8" x14ac:dyDescent="0.2">
      <c r="A9084" s="180" t="s">
        <v>208</v>
      </c>
      <c r="B9084" s="180" t="s">
        <v>350</v>
      </c>
      <c r="C9084" s="180">
        <v>7028361.9200000009</v>
      </c>
      <c r="D9084" s="180">
        <v>249074.61</v>
      </c>
      <c r="E9084" s="180">
        <v>616636.74</v>
      </c>
      <c r="F9084" s="180">
        <v>74464</v>
      </c>
      <c r="G9084" s="180">
        <v>0</v>
      </c>
      <c r="H9084" s="180">
        <v>0</v>
      </c>
    </row>
    <row r="9085" spans="1:8" x14ac:dyDescent="0.2">
      <c r="A9085" s="180" t="s">
        <v>208</v>
      </c>
      <c r="B9085" s="180" t="s">
        <v>376</v>
      </c>
      <c r="C9085" s="180"/>
      <c r="D9085" s="180"/>
      <c r="E9085" s="180"/>
      <c r="F9085" s="180"/>
      <c r="G9085" s="180"/>
      <c r="H9085" s="180"/>
    </row>
    <row r="9086" spans="1:8" x14ac:dyDescent="0.2">
      <c r="A9086" s="180" t="s">
        <v>208</v>
      </c>
      <c r="B9086" s="180" t="s">
        <v>377</v>
      </c>
      <c r="C9086" s="180">
        <v>4500000</v>
      </c>
      <c r="D9086" s="180">
        <v>200000</v>
      </c>
      <c r="E9086" s="180">
        <v>60000</v>
      </c>
      <c r="F9086" s="180"/>
      <c r="G9086" s="180"/>
      <c r="H9086" s="180"/>
    </row>
    <row r="9087" spans="1:8" x14ac:dyDescent="0.2">
      <c r="A9087" s="180" t="s">
        <v>208</v>
      </c>
      <c r="B9087" s="180" t="s">
        <v>352</v>
      </c>
      <c r="C9087" s="180">
        <v>95000</v>
      </c>
      <c r="D9087" s="180"/>
      <c r="E9087" s="180"/>
      <c r="F9087" s="180"/>
      <c r="G9087" s="180"/>
      <c r="H9087" s="180"/>
    </row>
    <row r="9088" spans="1:8" x14ac:dyDescent="0.2">
      <c r="A9088" s="180" t="s">
        <v>208</v>
      </c>
      <c r="B9088" s="180" t="s">
        <v>353</v>
      </c>
      <c r="C9088" s="180">
        <v>280000</v>
      </c>
      <c r="D9088" s="180"/>
      <c r="E9088" s="180"/>
      <c r="F9088" s="180"/>
      <c r="G9088" s="180"/>
      <c r="H9088" s="180"/>
    </row>
    <row r="9089" spans="1:8" x14ac:dyDescent="0.2">
      <c r="A9089" s="180" t="s">
        <v>208</v>
      </c>
      <c r="B9089" s="180" t="s">
        <v>354</v>
      </c>
      <c r="C9089" s="180">
        <v>195000</v>
      </c>
      <c r="D9089" s="180"/>
      <c r="E9089" s="180">
        <v>15000</v>
      </c>
      <c r="F9089" s="180"/>
      <c r="G9089" s="180"/>
      <c r="H9089" s="180"/>
    </row>
    <row r="9090" spans="1:8" x14ac:dyDescent="0.2">
      <c r="A9090" s="180" t="s">
        <v>208</v>
      </c>
      <c r="B9090" s="180" t="s">
        <v>408</v>
      </c>
      <c r="C9090" s="180">
        <v>340000</v>
      </c>
      <c r="D9090" s="180"/>
      <c r="E9090" s="180"/>
      <c r="F9090" s="180"/>
      <c r="G9090" s="180"/>
      <c r="H9090" s="180"/>
    </row>
    <row r="9091" spans="1:8" x14ac:dyDescent="0.2">
      <c r="A9091" s="180" t="s">
        <v>208</v>
      </c>
      <c r="B9091" s="180" t="s">
        <v>423</v>
      </c>
      <c r="C9091" s="180">
        <v>92000</v>
      </c>
      <c r="D9091" s="180"/>
      <c r="E9091" s="180">
        <v>48000</v>
      </c>
      <c r="F9091" s="180"/>
      <c r="G9091" s="180"/>
      <c r="H9091" s="180"/>
    </row>
    <row r="9092" spans="1:8" x14ac:dyDescent="0.2">
      <c r="A9092" s="180" t="s">
        <v>208</v>
      </c>
      <c r="B9092" s="180" t="s">
        <v>355</v>
      </c>
      <c r="C9092" s="180">
        <v>400000</v>
      </c>
      <c r="D9092" s="180"/>
      <c r="E9092" s="180">
        <v>41000</v>
      </c>
      <c r="F9092" s="180"/>
      <c r="G9092" s="180"/>
      <c r="H9092" s="180"/>
    </row>
    <row r="9093" spans="1:8" x14ac:dyDescent="0.2">
      <c r="A9093" s="180" t="s">
        <v>208</v>
      </c>
      <c r="B9093" s="180" t="s">
        <v>356</v>
      </c>
      <c r="C9093" s="180">
        <v>185000</v>
      </c>
      <c r="D9093" s="180"/>
      <c r="E9093" s="180">
        <v>9500</v>
      </c>
      <c r="F9093" s="180"/>
      <c r="G9093" s="180"/>
      <c r="H9093" s="180"/>
    </row>
    <row r="9094" spans="1:8" x14ac:dyDescent="0.2">
      <c r="A9094" s="180" t="s">
        <v>208</v>
      </c>
      <c r="B9094" s="180" t="s">
        <v>409</v>
      </c>
      <c r="C9094" s="180"/>
      <c r="D9094" s="180"/>
      <c r="E9094" s="180"/>
      <c r="F9094" s="180"/>
      <c r="G9094" s="180"/>
      <c r="H9094" s="180"/>
    </row>
    <row r="9095" spans="1:8" x14ac:dyDescent="0.2">
      <c r="A9095" s="180" t="s">
        <v>208</v>
      </c>
      <c r="B9095" s="180" t="s">
        <v>378</v>
      </c>
      <c r="C9095" s="180"/>
      <c r="D9095" s="180"/>
      <c r="E9095" s="180"/>
      <c r="F9095" s="180"/>
      <c r="G9095" s="180"/>
      <c r="H9095" s="180"/>
    </row>
    <row r="9096" spans="1:8" x14ac:dyDescent="0.2">
      <c r="A9096" s="180" t="s">
        <v>208</v>
      </c>
      <c r="B9096" s="180" t="s">
        <v>360</v>
      </c>
      <c r="C9096" s="180"/>
      <c r="D9096" s="180"/>
      <c r="E9096" s="180"/>
      <c r="F9096" s="180"/>
      <c r="G9096" s="180"/>
      <c r="H9096" s="180"/>
    </row>
    <row r="9097" spans="1:8" x14ac:dyDescent="0.2">
      <c r="A9097" s="180" t="s">
        <v>208</v>
      </c>
      <c r="B9097" s="180" t="s">
        <v>379</v>
      </c>
      <c r="C9097" s="180"/>
      <c r="D9097" s="180"/>
      <c r="E9097" s="180"/>
      <c r="F9097" s="180"/>
      <c r="G9097" s="180"/>
      <c r="H9097" s="180"/>
    </row>
    <row r="9098" spans="1:8" x14ac:dyDescent="0.2">
      <c r="A9098" s="180" t="s">
        <v>208</v>
      </c>
      <c r="B9098" s="180" t="s">
        <v>362</v>
      </c>
      <c r="C9098" s="180">
        <v>236055</v>
      </c>
      <c r="D9098" s="180"/>
      <c r="E9098" s="180"/>
      <c r="F9098" s="180"/>
      <c r="G9098" s="180"/>
      <c r="H9098" s="180"/>
    </row>
    <row r="9099" spans="1:8" x14ac:dyDescent="0.2">
      <c r="A9099" s="180" t="s">
        <v>208</v>
      </c>
      <c r="B9099" s="180" t="s">
        <v>365</v>
      </c>
      <c r="C9099" s="180">
        <v>6323055</v>
      </c>
      <c r="D9099" s="180">
        <v>200000</v>
      </c>
      <c r="E9099" s="180">
        <v>173500</v>
      </c>
      <c r="F9099" s="180">
        <v>0</v>
      </c>
      <c r="G9099" s="180">
        <v>0</v>
      </c>
      <c r="H9099" s="180">
        <v>0</v>
      </c>
    </row>
    <row r="9100" spans="1:8" x14ac:dyDescent="0.2">
      <c r="A9100" s="180" t="s">
        <v>208</v>
      </c>
      <c r="B9100" s="180" t="s">
        <v>447</v>
      </c>
      <c r="C9100" s="180"/>
      <c r="D9100" s="180"/>
      <c r="E9100" s="180"/>
      <c r="F9100" s="180"/>
      <c r="G9100" s="180"/>
      <c r="H9100" s="180"/>
    </row>
    <row r="9101" spans="1:8" x14ac:dyDescent="0.2">
      <c r="A9101" s="180" t="s">
        <v>208</v>
      </c>
      <c r="B9101" s="180" t="s">
        <v>366</v>
      </c>
      <c r="C9101" s="180">
        <v>6323055</v>
      </c>
      <c r="D9101" s="180">
        <v>200000</v>
      </c>
      <c r="E9101" s="180">
        <v>173500</v>
      </c>
      <c r="F9101" s="180">
        <v>0</v>
      </c>
      <c r="G9101" s="180">
        <v>0</v>
      </c>
      <c r="H9101" s="180">
        <v>0</v>
      </c>
    </row>
    <row r="9102" spans="1:8" x14ac:dyDescent="0.2">
      <c r="A9102" s="180" t="s">
        <v>208</v>
      </c>
      <c r="B9102" s="180" t="s">
        <v>367</v>
      </c>
      <c r="C9102" s="180">
        <v>705306.92000000086</v>
      </c>
      <c r="D9102" s="180">
        <v>49074.609999999986</v>
      </c>
      <c r="E9102" s="180">
        <v>443136.74</v>
      </c>
      <c r="F9102" s="180">
        <v>74464</v>
      </c>
      <c r="G9102" s="180">
        <v>0</v>
      </c>
      <c r="H9102" s="180">
        <v>0</v>
      </c>
    </row>
    <row r="9103" spans="1:8" x14ac:dyDescent="0.2">
      <c r="A9103" s="180" t="s">
        <v>208</v>
      </c>
      <c r="B9103" s="180" t="s">
        <v>368</v>
      </c>
      <c r="C9103" s="180">
        <v>7028361.9200000009</v>
      </c>
      <c r="D9103" s="180">
        <v>249074.61</v>
      </c>
      <c r="E9103" s="180">
        <v>616636.74</v>
      </c>
      <c r="F9103" s="180">
        <v>74464</v>
      </c>
      <c r="G9103" s="180">
        <v>0</v>
      </c>
      <c r="H9103" s="180">
        <v>0</v>
      </c>
    </row>
    <row r="9104" spans="1:8" x14ac:dyDescent="0.2">
      <c r="A9104" s="180" t="s">
        <v>209</v>
      </c>
      <c r="B9104" s="180" t="s">
        <v>333</v>
      </c>
      <c r="C9104" s="180">
        <v>8858458</v>
      </c>
      <c r="D9104" s="180"/>
      <c r="E9104" s="180">
        <v>488672</v>
      </c>
      <c r="F9104" s="180">
        <v>0</v>
      </c>
      <c r="G9104" s="180">
        <v>0</v>
      </c>
      <c r="H9104" s="180">
        <v>0</v>
      </c>
    </row>
    <row r="9105" spans="1:8" x14ac:dyDescent="0.2">
      <c r="A9105" s="180" t="s">
        <v>209</v>
      </c>
      <c r="B9105" s="180" t="s">
        <v>334</v>
      </c>
      <c r="C9105" s="180">
        <v>205079</v>
      </c>
      <c r="D9105" s="180"/>
      <c r="E9105" s="180">
        <v>11328</v>
      </c>
      <c r="F9105" s="180">
        <v>0</v>
      </c>
      <c r="G9105" s="180">
        <v>0</v>
      </c>
      <c r="H9105" s="180">
        <v>0</v>
      </c>
    </row>
    <row r="9106" spans="1:8" x14ac:dyDescent="0.2">
      <c r="A9106" s="180" t="s">
        <v>209</v>
      </c>
      <c r="B9106" s="180" t="s">
        <v>335</v>
      </c>
      <c r="C9106" s="180">
        <v>1154516</v>
      </c>
      <c r="D9106" s="180"/>
      <c r="E9106" s="180"/>
      <c r="F9106" s="180"/>
      <c r="G9106" s="180"/>
      <c r="H9106" s="180"/>
    </row>
    <row r="9107" spans="1:8" x14ac:dyDescent="0.2">
      <c r="A9107" s="180" t="s">
        <v>209</v>
      </c>
      <c r="B9107" s="180" t="s">
        <v>336</v>
      </c>
      <c r="C9107" s="180">
        <v>395230</v>
      </c>
      <c r="D9107" s="180">
        <v>0</v>
      </c>
      <c r="E9107" s="180"/>
      <c r="F9107" s="180"/>
      <c r="G9107" s="180"/>
      <c r="H9107" s="180"/>
    </row>
    <row r="9108" spans="1:8" x14ac:dyDescent="0.2">
      <c r="A9108" s="180" t="s">
        <v>209</v>
      </c>
      <c r="B9108" s="180" t="s">
        <v>337</v>
      </c>
      <c r="C9108" s="180">
        <v>29234</v>
      </c>
      <c r="D9108" s="180">
        <v>270</v>
      </c>
      <c r="E9108" s="180">
        <v>9135</v>
      </c>
      <c r="F9108" s="180">
        <v>0</v>
      </c>
      <c r="G9108" s="180">
        <v>0</v>
      </c>
      <c r="H9108" s="180">
        <v>0</v>
      </c>
    </row>
    <row r="9109" spans="1:8" x14ac:dyDescent="0.2">
      <c r="A9109" s="180" t="s">
        <v>209</v>
      </c>
      <c r="B9109" s="180" t="s">
        <v>338</v>
      </c>
      <c r="C9109" s="180"/>
      <c r="D9109" s="180"/>
      <c r="E9109" s="180"/>
      <c r="F9109" s="180"/>
      <c r="G9109" s="180"/>
      <c r="H9109" s="180"/>
    </row>
    <row r="9110" spans="1:8" x14ac:dyDescent="0.2">
      <c r="A9110" s="180" t="s">
        <v>209</v>
      </c>
      <c r="B9110" s="180" t="s">
        <v>339</v>
      </c>
      <c r="C9110" s="180">
        <v>0</v>
      </c>
      <c r="D9110" s="180">
        <v>722996</v>
      </c>
      <c r="E9110" s="180"/>
      <c r="F9110" s="180"/>
      <c r="G9110" s="180"/>
      <c r="H9110" s="180"/>
    </row>
    <row r="9111" spans="1:8" x14ac:dyDescent="0.2">
      <c r="A9111" s="180" t="s">
        <v>209</v>
      </c>
      <c r="B9111" s="180" t="s">
        <v>340</v>
      </c>
      <c r="C9111" s="180">
        <v>370735</v>
      </c>
      <c r="D9111" s="180">
        <v>0</v>
      </c>
      <c r="E9111" s="180">
        <v>7498</v>
      </c>
      <c r="F9111" s="180">
        <v>0</v>
      </c>
      <c r="G9111" s="180">
        <v>0</v>
      </c>
      <c r="H9111" s="180">
        <v>0</v>
      </c>
    </row>
    <row r="9112" spans="1:8" x14ac:dyDescent="0.2">
      <c r="A9112" s="180" t="s">
        <v>209</v>
      </c>
      <c r="B9112" s="180" t="s">
        <v>341</v>
      </c>
      <c r="C9112" s="180">
        <v>3400</v>
      </c>
      <c r="D9112" s="180">
        <v>0</v>
      </c>
      <c r="E9112" s="180">
        <v>0</v>
      </c>
      <c r="F9112" s="180">
        <v>0</v>
      </c>
      <c r="G9112" s="180">
        <v>0</v>
      </c>
      <c r="H9112" s="180">
        <v>0</v>
      </c>
    </row>
    <row r="9113" spans="1:8" x14ac:dyDescent="0.2">
      <c r="A9113" s="180" t="s">
        <v>209</v>
      </c>
      <c r="B9113" s="180" t="s">
        <v>342</v>
      </c>
      <c r="C9113" s="180">
        <v>22012523</v>
      </c>
      <c r="D9113" s="180"/>
      <c r="E9113" s="180"/>
      <c r="F9113" s="180"/>
      <c r="G9113" s="180"/>
      <c r="H9113" s="180"/>
    </row>
    <row r="9114" spans="1:8" x14ac:dyDescent="0.2">
      <c r="A9114" s="180" t="s">
        <v>209</v>
      </c>
      <c r="B9114" s="180" t="s">
        <v>343</v>
      </c>
      <c r="C9114" s="180">
        <v>0</v>
      </c>
      <c r="D9114" s="180"/>
      <c r="E9114" s="180"/>
      <c r="F9114" s="180"/>
      <c r="G9114" s="180"/>
      <c r="H9114" s="180"/>
    </row>
    <row r="9115" spans="1:8" x14ac:dyDescent="0.2">
      <c r="A9115" s="180" t="s">
        <v>209</v>
      </c>
      <c r="B9115" s="180" t="s">
        <v>344</v>
      </c>
      <c r="C9115" s="180">
        <v>66120</v>
      </c>
      <c r="D9115" s="180"/>
      <c r="E9115" s="180">
        <v>254</v>
      </c>
      <c r="F9115" s="180">
        <v>0</v>
      </c>
      <c r="G9115" s="180">
        <v>0</v>
      </c>
      <c r="H9115" s="180">
        <v>0</v>
      </c>
    </row>
    <row r="9116" spans="1:8" x14ac:dyDescent="0.2">
      <c r="A9116" s="180" t="s">
        <v>209</v>
      </c>
      <c r="B9116" s="180" t="s">
        <v>475</v>
      </c>
      <c r="C9116" s="180">
        <v>225247</v>
      </c>
      <c r="D9116" s="180"/>
      <c r="E9116" s="180">
        <v>12438</v>
      </c>
      <c r="F9116" s="180">
        <v>0</v>
      </c>
      <c r="G9116" s="180">
        <v>0</v>
      </c>
      <c r="H9116" s="180">
        <v>0</v>
      </c>
    </row>
    <row r="9117" spans="1:8" x14ac:dyDescent="0.2">
      <c r="A9117" s="180" t="s">
        <v>209</v>
      </c>
      <c r="B9117" s="180" t="s">
        <v>332</v>
      </c>
      <c r="C9117" s="180">
        <v>606501</v>
      </c>
      <c r="D9117" s="180"/>
      <c r="E9117" s="180"/>
      <c r="F9117" s="180"/>
      <c r="G9117" s="180"/>
      <c r="H9117" s="180"/>
    </row>
    <row r="9118" spans="1:8" x14ac:dyDescent="0.2">
      <c r="A9118" s="180" t="s">
        <v>209</v>
      </c>
      <c r="B9118" s="180" t="s">
        <v>407</v>
      </c>
      <c r="C9118" s="180">
        <v>562733</v>
      </c>
      <c r="D9118" s="180"/>
      <c r="E9118" s="180">
        <v>0</v>
      </c>
      <c r="F9118" s="180">
        <v>0</v>
      </c>
      <c r="G9118" s="180">
        <v>0</v>
      </c>
      <c r="H9118" s="180">
        <v>0</v>
      </c>
    </row>
    <row r="9119" spans="1:8" x14ac:dyDescent="0.2">
      <c r="A9119" s="180" t="s">
        <v>209</v>
      </c>
      <c r="B9119" s="180" t="s">
        <v>345</v>
      </c>
      <c r="C9119" s="180">
        <v>34489776</v>
      </c>
      <c r="D9119" s="180">
        <v>723266</v>
      </c>
      <c r="E9119" s="180">
        <v>529325</v>
      </c>
      <c r="F9119" s="180">
        <v>0</v>
      </c>
      <c r="G9119" s="180">
        <v>0</v>
      </c>
      <c r="H9119" s="180">
        <v>0</v>
      </c>
    </row>
    <row r="9120" spans="1:8" x14ac:dyDescent="0.2">
      <c r="A9120" s="180" t="s">
        <v>209</v>
      </c>
      <c r="B9120" s="180" t="s">
        <v>346</v>
      </c>
      <c r="C9120" s="180">
        <v>0</v>
      </c>
      <c r="D9120" s="180"/>
      <c r="E9120" s="180"/>
      <c r="F9120" s="180"/>
      <c r="G9120" s="180"/>
      <c r="H9120" s="180"/>
    </row>
    <row r="9121" spans="1:8" x14ac:dyDescent="0.2">
      <c r="A9121" s="180" t="s">
        <v>209</v>
      </c>
      <c r="B9121" s="180" t="s">
        <v>446</v>
      </c>
      <c r="C9121" s="180">
        <v>42630</v>
      </c>
      <c r="D9121" s="180">
        <v>0</v>
      </c>
      <c r="E9121" s="180">
        <v>0</v>
      </c>
      <c r="F9121" s="180">
        <v>0</v>
      </c>
      <c r="G9121" s="180">
        <v>0</v>
      </c>
      <c r="H9121" s="180">
        <v>0</v>
      </c>
    </row>
    <row r="9122" spans="1:8" x14ac:dyDescent="0.2">
      <c r="A9122" s="180" t="s">
        <v>209</v>
      </c>
      <c r="B9122" s="180" t="s">
        <v>347</v>
      </c>
      <c r="C9122" s="180">
        <v>10150</v>
      </c>
      <c r="D9122" s="180">
        <v>0</v>
      </c>
      <c r="E9122" s="180"/>
      <c r="F9122" s="180">
        <v>0</v>
      </c>
      <c r="G9122" s="180">
        <v>0</v>
      </c>
      <c r="H9122" s="180">
        <v>0</v>
      </c>
    </row>
    <row r="9123" spans="1:8" x14ac:dyDescent="0.2">
      <c r="A9123" s="180" t="s">
        <v>209</v>
      </c>
      <c r="B9123" s="180" t="s">
        <v>348</v>
      </c>
      <c r="C9123" s="180">
        <v>34542556</v>
      </c>
      <c r="D9123" s="180">
        <v>723266</v>
      </c>
      <c r="E9123" s="180">
        <v>529325</v>
      </c>
      <c r="F9123" s="180">
        <v>0</v>
      </c>
      <c r="G9123" s="180">
        <v>0</v>
      </c>
      <c r="H9123" s="180">
        <v>0</v>
      </c>
    </row>
    <row r="9124" spans="1:8" x14ac:dyDescent="0.2">
      <c r="A9124" s="180" t="s">
        <v>209</v>
      </c>
      <c r="B9124" s="180" t="s">
        <v>349</v>
      </c>
      <c r="C9124" s="180">
        <v>1585264.7399999946</v>
      </c>
      <c r="D9124" s="180">
        <v>430913.54999999981</v>
      </c>
      <c r="E9124" s="180">
        <v>827741</v>
      </c>
      <c r="F9124" s="180">
        <v>0</v>
      </c>
      <c r="G9124" s="180">
        <v>0</v>
      </c>
      <c r="H9124" s="180">
        <v>0</v>
      </c>
    </row>
    <row r="9125" spans="1:8" x14ac:dyDescent="0.2">
      <c r="A9125" s="180" t="s">
        <v>209</v>
      </c>
      <c r="B9125" s="180" t="s">
        <v>350</v>
      </c>
      <c r="C9125" s="180">
        <v>36127820.739999995</v>
      </c>
      <c r="D9125" s="180">
        <v>1154179.5499999998</v>
      </c>
      <c r="E9125" s="180">
        <v>1357066</v>
      </c>
      <c r="F9125" s="180">
        <v>0</v>
      </c>
      <c r="G9125" s="180">
        <v>0</v>
      </c>
      <c r="H9125" s="180">
        <v>0</v>
      </c>
    </row>
    <row r="9126" spans="1:8" x14ac:dyDescent="0.2">
      <c r="A9126" s="180" t="s">
        <v>209</v>
      </c>
      <c r="B9126" s="180" t="s">
        <v>376</v>
      </c>
      <c r="C9126" s="180"/>
      <c r="D9126" s="180"/>
      <c r="E9126" s="180"/>
      <c r="F9126" s="180"/>
      <c r="G9126" s="180"/>
      <c r="H9126" s="180"/>
    </row>
    <row r="9127" spans="1:8" x14ac:dyDescent="0.2">
      <c r="A9127" s="180" t="s">
        <v>209</v>
      </c>
      <c r="B9127" s="180" t="s">
        <v>377</v>
      </c>
      <c r="C9127" s="180">
        <v>21454074</v>
      </c>
      <c r="D9127" s="180">
        <v>684664</v>
      </c>
      <c r="E9127" s="180">
        <v>130706</v>
      </c>
      <c r="F9127" s="180">
        <v>0</v>
      </c>
      <c r="G9127" s="180">
        <v>0</v>
      </c>
      <c r="H9127" s="180">
        <v>0</v>
      </c>
    </row>
    <row r="9128" spans="1:8" x14ac:dyDescent="0.2">
      <c r="A9128" s="180" t="s">
        <v>209</v>
      </c>
      <c r="B9128" s="180" t="s">
        <v>352</v>
      </c>
      <c r="C9128" s="180">
        <v>1391793</v>
      </c>
      <c r="D9128" s="180">
        <v>0</v>
      </c>
      <c r="E9128" s="180">
        <v>45922</v>
      </c>
      <c r="F9128" s="180">
        <v>0</v>
      </c>
      <c r="G9128" s="180">
        <v>0</v>
      </c>
      <c r="H9128" s="180">
        <v>0</v>
      </c>
    </row>
    <row r="9129" spans="1:8" x14ac:dyDescent="0.2">
      <c r="A9129" s="180" t="s">
        <v>209</v>
      </c>
      <c r="B9129" s="180" t="s">
        <v>353</v>
      </c>
      <c r="C9129" s="180">
        <v>2181881</v>
      </c>
      <c r="D9129" s="180">
        <v>0</v>
      </c>
      <c r="E9129" s="180">
        <v>2789</v>
      </c>
      <c r="F9129" s="180">
        <v>0</v>
      </c>
      <c r="G9129" s="180">
        <v>0</v>
      </c>
      <c r="H9129" s="180">
        <v>0</v>
      </c>
    </row>
    <row r="9130" spans="1:8" x14ac:dyDescent="0.2">
      <c r="A9130" s="180" t="s">
        <v>209</v>
      </c>
      <c r="B9130" s="180" t="s">
        <v>354</v>
      </c>
      <c r="C9130" s="180">
        <v>582838</v>
      </c>
      <c r="D9130" s="180">
        <v>736</v>
      </c>
      <c r="E9130" s="180">
        <v>39600</v>
      </c>
      <c r="F9130" s="180">
        <v>0</v>
      </c>
      <c r="G9130" s="180">
        <v>0</v>
      </c>
      <c r="H9130" s="180">
        <v>0</v>
      </c>
    </row>
    <row r="9131" spans="1:8" x14ac:dyDescent="0.2">
      <c r="A9131" s="180" t="s">
        <v>209</v>
      </c>
      <c r="B9131" s="180" t="s">
        <v>408</v>
      </c>
      <c r="C9131" s="180">
        <v>2545120</v>
      </c>
      <c r="D9131" s="180">
        <v>0</v>
      </c>
      <c r="E9131" s="180">
        <v>10711</v>
      </c>
      <c r="F9131" s="180">
        <v>0</v>
      </c>
      <c r="G9131" s="180">
        <v>0</v>
      </c>
      <c r="H9131" s="180">
        <v>0</v>
      </c>
    </row>
    <row r="9132" spans="1:8" x14ac:dyDescent="0.2">
      <c r="A9132" s="180" t="s">
        <v>209</v>
      </c>
      <c r="B9132" s="180" t="s">
        <v>423</v>
      </c>
      <c r="C9132" s="180">
        <v>378165</v>
      </c>
      <c r="D9132" s="180">
        <v>0</v>
      </c>
      <c r="E9132" s="180">
        <v>802</v>
      </c>
      <c r="F9132" s="180">
        <v>0</v>
      </c>
      <c r="G9132" s="180">
        <v>0</v>
      </c>
      <c r="H9132" s="180">
        <v>0</v>
      </c>
    </row>
    <row r="9133" spans="1:8" x14ac:dyDescent="0.2">
      <c r="A9133" s="180" t="s">
        <v>209</v>
      </c>
      <c r="B9133" s="180" t="s">
        <v>355</v>
      </c>
      <c r="C9133" s="180">
        <v>2723840</v>
      </c>
      <c r="D9133" s="180">
        <v>5272</v>
      </c>
      <c r="E9133" s="180">
        <v>237790</v>
      </c>
      <c r="F9133" s="180">
        <v>0</v>
      </c>
      <c r="G9133" s="180">
        <v>0</v>
      </c>
      <c r="H9133" s="180">
        <v>0</v>
      </c>
    </row>
    <row r="9134" spans="1:8" x14ac:dyDescent="0.2">
      <c r="A9134" s="180" t="s">
        <v>209</v>
      </c>
      <c r="B9134" s="180" t="s">
        <v>356</v>
      </c>
      <c r="C9134" s="180">
        <v>1157031</v>
      </c>
      <c r="D9134" s="180">
        <v>23909</v>
      </c>
      <c r="E9134" s="180">
        <v>72158</v>
      </c>
      <c r="F9134" s="180">
        <v>0</v>
      </c>
      <c r="G9134" s="180"/>
      <c r="H9134" s="180">
        <v>0</v>
      </c>
    </row>
    <row r="9135" spans="1:8" x14ac:dyDescent="0.2">
      <c r="A9135" s="180" t="s">
        <v>209</v>
      </c>
      <c r="B9135" s="180" t="s">
        <v>409</v>
      </c>
      <c r="C9135" s="180"/>
      <c r="D9135" s="180"/>
      <c r="E9135" s="180"/>
      <c r="F9135" s="180"/>
      <c r="G9135" s="180"/>
      <c r="H9135" s="180">
        <v>0</v>
      </c>
    </row>
    <row r="9136" spans="1:8" x14ac:dyDescent="0.2">
      <c r="A9136" s="180" t="s">
        <v>209</v>
      </c>
      <c r="B9136" s="180" t="s">
        <v>378</v>
      </c>
      <c r="C9136" s="180">
        <v>5091</v>
      </c>
      <c r="D9136" s="180"/>
      <c r="E9136" s="180">
        <v>3243</v>
      </c>
      <c r="F9136" s="180">
        <v>0</v>
      </c>
      <c r="G9136" s="180">
        <v>0</v>
      </c>
      <c r="H9136" s="180">
        <v>0</v>
      </c>
    </row>
    <row r="9137" spans="1:8" x14ac:dyDescent="0.2">
      <c r="A9137" s="180" t="s">
        <v>209</v>
      </c>
      <c r="B9137" s="180" t="s">
        <v>360</v>
      </c>
      <c r="C9137" s="180"/>
      <c r="D9137" s="180"/>
      <c r="E9137" s="180">
        <v>0</v>
      </c>
      <c r="F9137" s="180">
        <v>0</v>
      </c>
      <c r="G9137" s="180"/>
      <c r="H9137" s="180">
        <v>0</v>
      </c>
    </row>
    <row r="9138" spans="1:8" x14ac:dyDescent="0.2">
      <c r="A9138" s="180" t="s">
        <v>209</v>
      </c>
      <c r="B9138" s="180" t="s">
        <v>379</v>
      </c>
      <c r="C9138" s="180"/>
      <c r="D9138" s="180"/>
      <c r="E9138" s="180"/>
      <c r="F9138" s="180"/>
      <c r="G9138" s="180"/>
      <c r="H9138" s="180"/>
    </row>
    <row r="9139" spans="1:8" x14ac:dyDescent="0.2">
      <c r="A9139" s="180" t="s">
        <v>209</v>
      </c>
      <c r="B9139" s="180" t="s">
        <v>362</v>
      </c>
      <c r="C9139" s="180">
        <v>1320425</v>
      </c>
      <c r="D9139" s="180"/>
      <c r="E9139" s="180"/>
      <c r="F9139" s="180"/>
      <c r="G9139" s="180"/>
      <c r="H9139" s="180"/>
    </row>
    <row r="9140" spans="1:8" x14ac:dyDescent="0.2">
      <c r="A9140" s="180" t="s">
        <v>209</v>
      </c>
      <c r="B9140" s="180" t="s">
        <v>365</v>
      </c>
      <c r="C9140" s="180">
        <v>33740258</v>
      </c>
      <c r="D9140" s="180">
        <v>714581</v>
      </c>
      <c r="E9140" s="180">
        <v>543721</v>
      </c>
      <c r="F9140" s="180">
        <v>0</v>
      </c>
      <c r="G9140" s="180">
        <v>0</v>
      </c>
      <c r="H9140" s="180">
        <v>0</v>
      </c>
    </row>
    <row r="9141" spans="1:8" x14ac:dyDescent="0.2">
      <c r="A9141" s="180" t="s">
        <v>209</v>
      </c>
      <c r="B9141" s="180" t="s">
        <v>447</v>
      </c>
      <c r="C9141" s="180">
        <v>0</v>
      </c>
      <c r="D9141" s="180">
        <v>0</v>
      </c>
      <c r="E9141" s="180">
        <v>0</v>
      </c>
      <c r="F9141" s="180">
        <v>0</v>
      </c>
      <c r="G9141" s="180">
        <v>0</v>
      </c>
      <c r="H9141" s="180">
        <v>0</v>
      </c>
    </row>
    <row r="9142" spans="1:8" x14ac:dyDescent="0.2">
      <c r="A9142" s="180" t="s">
        <v>209</v>
      </c>
      <c r="B9142" s="180" t="s">
        <v>366</v>
      </c>
      <c r="C9142" s="180">
        <v>33740258</v>
      </c>
      <c r="D9142" s="180">
        <v>714581</v>
      </c>
      <c r="E9142" s="180">
        <v>543721</v>
      </c>
      <c r="F9142" s="180">
        <v>0</v>
      </c>
      <c r="G9142" s="180">
        <v>0</v>
      </c>
      <c r="H9142" s="180">
        <v>0</v>
      </c>
    </row>
    <row r="9143" spans="1:8" x14ac:dyDescent="0.2">
      <c r="A9143" s="180" t="s">
        <v>209</v>
      </c>
      <c r="B9143" s="180" t="s">
        <v>367</v>
      </c>
      <c r="C9143" s="180">
        <v>2387562.7399999942</v>
      </c>
      <c r="D9143" s="180">
        <v>439598.54999999981</v>
      </c>
      <c r="E9143" s="180">
        <v>813345</v>
      </c>
      <c r="F9143" s="180">
        <v>0</v>
      </c>
      <c r="G9143" s="180">
        <v>0</v>
      </c>
      <c r="H9143" s="180">
        <v>0</v>
      </c>
    </row>
    <row r="9144" spans="1:8" x14ac:dyDescent="0.2">
      <c r="A9144" s="180" t="s">
        <v>209</v>
      </c>
      <c r="B9144" s="180" t="s">
        <v>368</v>
      </c>
      <c r="C9144" s="180">
        <v>36127820.739999995</v>
      </c>
      <c r="D9144" s="180">
        <v>1154179.5499999998</v>
      </c>
      <c r="E9144" s="180">
        <v>1357066</v>
      </c>
      <c r="F9144" s="180">
        <v>0</v>
      </c>
      <c r="G9144" s="180">
        <v>0</v>
      </c>
      <c r="H9144" s="180">
        <v>0</v>
      </c>
    </row>
    <row r="9145" spans="1:8" x14ac:dyDescent="0.2">
      <c r="A9145" s="180" t="s">
        <v>210</v>
      </c>
      <c r="B9145" s="180" t="s">
        <v>333</v>
      </c>
      <c r="C9145" s="180">
        <v>3304229</v>
      </c>
      <c r="D9145" s="180"/>
      <c r="E9145" s="180">
        <v>272710</v>
      </c>
      <c r="F9145" s="180">
        <v>0</v>
      </c>
      <c r="G9145" s="180">
        <v>0</v>
      </c>
      <c r="H9145" s="180">
        <v>0</v>
      </c>
    </row>
    <row r="9146" spans="1:8" x14ac:dyDescent="0.2">
      <c r="A9146" s="180" t="s">
        <v>210</v>
      </c>
      <c r="B9146" s="180" t="s">
        <v>334</v>
      </c>
      <c r="C9146" s="180">
        <v>330221</v>
      </c>
      <c r="D9146" s="180"/>
      <c r="E9146" s="180">
        <v>27290</v>
      </c>
      <c r="F9146" s="180">
        <v>0</v>
      </c>
      <c r="G9146" s="180">
        <v>0</v>
      </c>
      <c r="H9146" s="180">
        <v>0</v>
      </c>
    </row>
    <row r="9147" spans="1:8" x14ac:dyDescent="0.2">
      <c r="A9147" s="180" t="s">
        <v>210</v>
      </c>
      <c r="B9147" s="180" t="s">
        <v>335</v>
      </c>
      <c r="C9147" s="180">
        <v>300862</v>
      </c>
      <c r="D9147" s="180"/>
      <c r="E9147" s="180"/>
      <c r="F9147" s="180"/>
      <c r="G9147" s="180"/>
      <c r="H9147" s="180"/>
    </row>
    <row r="9148" spans="1:8" x14ac:dyDescent="0.2">
      <c r="A9148" s="180" t="s">
        <v>210</v>
      </c>
      <c r="B9148" s="180" t="s">
        <v>336</v>
      </c>
      <c r="C9148" s="180">
        <v>545000</v>
      </c>
      <c r="D9148" s="180"/>
      <c r="E9148" s="180"/>
      <c r="F9148" s="180"/>
      <c r="G9148" s="180"/>
      <c r="H9148" s="180"/>
    </row>
    <row r="9149" spans="1:8" x14ac:dyDescent="0.2">
      <c r="A9149" s="180" t="s">
        <v>210</v>
      </c>
      <c r="B9149" s="180" t="s">
        <v>337</v>
      </c>
      <c r="C9149" s="180">
        <v>10000</v>
      </c>
      <c r="D9149" s="180">
        <v>500</v>
      </c>
      <c r="E9149" s="180">
        <v>5000</v>
      </c>
      <c r="F9149" s="180"/>
      <c r="G9149" s="180"/>
      <c r="H9149" s="180"/>
    </row>
    <row r="9150" spans="1:8" x14ac:dyDescent="0.2">
      <c r="A9150" s="180" t="s">
        <v>210</v>
      </c>
      <c r="B9150" s="180" t="s">
        <v>338</v>
      </c>
      <c r="C9150" s="180"/>
      <c r="D9150" s="180"/>
      <c r="E9150" s="180"/>
      <c r="F9150" s="180"/>
      <c r="G9150" s="180"/>
      <c r="H9150" s="180"/>
    </row>
    <row r="9151" spans="1:8" x14ac:dyDescent="0.2">
      <c r="A9151" s="180" t="s">
        <v>210</v>
      </c>
      <c r="B9151" s="180" t="s">
        <v>339</v>
      </c>
      <c r="C9151" s="180">
        <v>1000</v>
      </c>
      <c r="D9151" s="180">
        <v>230000</v>
      </c>
      <c r="E9151" s="180"/>
      <c r="F9151" s="180"/>
      <c r="G9151" s="180"/>
      <c r="H9151" s="180"/>
    </row>
    <row r="9152" spans="1:8" x14ac:dyDescent="0.2">
      <c r="A9152" s="180" t="s">
        <v>210</v>
      </c>
      <c r="B9152" s="180" t="s">
        <v>340</v>
      </c>
      <c r="C9152" s="180">
        <v>525000</v>
      </c>
      <c r="D9152" s="180">
        <v>32000</v>
      </c>
      <c r="E9152" s="180"/>
      <c r="F9152" s="180"/>
      <c r="G9152" s="180"/>
      <c r="H9152" s="180"/>
    </row>
    <row r="9153" spans="1:8" x14ac:dyDescent="0.2">
      <c r="A9153" s="180" t="s">
        <v>210</v>
      </c>
      <c r="B9153" s="180" t="s">
        <v>341</v>
      </c>
      <c r="C9153" s="180"/>
      <c r="D9153" s="180"/>
      <c r="E9153" s="180"/>
      <c r="F9153" s="180"/>
      <c r="G9153" s="180"/>
      <c r="H9153" s="180"/>
    </row>
    <row r="9154" spans="1:8" x14ac:dyDescent="0.2">
      <c r="A9154" s="180" t="s">
        <v>210</v>
      </c>
      <c r="B9154" s="180" t="s">
        <v>342</v>
      </c>
      <c r="C9154" s="180">
        <v>4857360</v>
      </c>
      <c r="D9154" s="180"/>
      <c r="E9154" s="180"/>
      <c r="F9154" s="180"/>
      <c r="G9154" s="180"/>
      <c r="H9154" s="180"/>
    </row>
    <row r="9155" spans="1:8" x14ac:dyDescent="0.2">
      <c r="A9155" s="180" t="s">
        <v>210</v>
      </c>
      <c r="B9155" s="180" t="s">
        <v>343</v>
      </c>
      <c r="C9155" s="180">
        <v>17131</v>
      </c>
      <c r="D9155" s="180"/>
      <c r="E9155" s="180"/>
      <c r="F9155" s="180"/>
      <c r="G9155" s="180"/>
      <c r="H9155" s="180"/>
    </row>
    <row r="9156" spans="1:8" x14ac:dyDescent="0.2">
      <c r="A9156" s="180" t="s">
        <v>210</v>
      </c>
      <c r="B9156" s="180" t="s">
        <v>344</v>
      </c>
      <c r="C9156" s="180">
        <v>295000</v>
      </c>
      <c r="D9156" s="180"/>
      <c r="E9156" s="180"/>
      <c r="F9156" s="180"/>
      <c r="G9156" s="180"/>
      <c r="H9156" s="180"/>
    </row>
    <row r="9157" spans="1:8" x14ac:dyDescent="0.2">
      <c r="A9157" s="180" t="s">
        <v>210</v>
      </c>
      <c r="B9157" s="180" t="s">
        <v>475</v>
      </c>
      <c r="C9157" s="180">
        <v>53358</v>
      </c>
      <c r="D9157" s="180"/>
      <c r="E9157" s="180">
        <v>4392</v>
      </c>
      <c r="F9157" s="180">
        <v>0</v>
      </c>
      <c r="G9157" s="180">
        <v>0</v>
      </c>
      <c r="H9157" s="180">
        <v>0</v>
      </c>
    </row>
    <row r="9158" spans="1:8" x14ac:dyDescent="0.2">
      <c r="A9158" s="180" t="s">
        <v>210</v>
      </c>
      <c r="B9158" s="180" t="s">
        <v>332</v>
      </c>
      <c r="C9158" s="180">
        <v>115000</v>
      </c>
      <c r="D9158" s="180"/>
      <c r="E9158" s="180"/>
      <c r="F9158" s="180"/>
      <c r="G9158" s="180"/>
      <c r="H9158" s="180"/>
    </row>
    <row r="9159" spans="1:8" x14ac:dyDescent="0.2">
      <c r="A9159" s="180" t="s">
        <v>210</v>
      </c>
      <c r="B9159" s="180" t="s">
        <v>407</v>
      </c>
      <c r="C9159" s="180">
        <v>185000</v>
      </c>
      <c r="D9159" s="180"/>
      <c r="E9159" s="180"/>
      <c r="F9159" s="180"/>
      <c r="G9159" s="180"/>
      <c r="H9159" s="180"/>
    </row>
    <row r="9160" spans="1:8" x14ac:dyDescent="0.2">
      <c r="A9160" s="180" t="s">
        <v>210</v>
      </c>
      <c r="B9160" s="180" t="s">
        <v>345</v>
      </c>
      <c r="C9160" s="180">
        <v>10539161</v>
      </c>
      <c r="D9160" s="180">
        <v>262500</v>
      </c>
      <c r="E9160" s="180">
        <v>309392</v>
      </c>
      <c r="F9160" s="180">
        <v>0</v>
      </c>
      <c r="G9160" s="180">
        <v>0</v>
      </c>
      <c r="H9160" s="180">
        <v>0</v>
      </c>
    </row>
    <row r="9161" spans="1:8" x14ac:dyDescent="0.2">
      <c r="A9161" s="180" t="s">
        <v>210</v>
      </c>
      <c r="B9161" s="180" t="s">
        <v>346</v>
      </c>
      <c r="C9161" s="180"/>
      <c r="D9161" s="180"/>
      <c r="E9161" s="180"/>
      <c r="F9161" s="180"/>
      <c r="G9161" s="180"/>
      <c r="H9161" s="180"/>
    </row>
    <row r="9162" spans="1:8" x14ac:dyDescent="0.2">
      <c r="A9162" s="180" t="s">
        <v>210</v>
      </c>
      <c r="B9162" s="180" t="s">
        <v>446</v>
      </c>
      <c r="C9162" s="180"/>
      <c r="D9162" s="180"/>
      <c r="E9162" s="180"/>
      <c r="F9162" s="180"/>
      <c r="G9162" s="180"/>
      <c r="H9162" s="180"/>
    </row>
    <row r="9163" spans="1:8" x14ac:dyDescent="0.2">
      <c r="A9163" s="180" t="s">
        <v>210</v>
      </c>
      <c r="B9163" s="180" t="s">
        <v>347</v>
      </c>
      <c r="C9163" s="180"/>
      <c r="D9163" s="180"/>
      <c r="E9163" s="180"/>
      <c r="F9163" s="180"/>
      <c r="G9163" s="180"/>
      <c r="H9163" s="180"/>
    </row>
    <row r="9164" spans="1:8" x14ac:dyDescent="0.2">
      <c r="A9164" s="180" t="s">
        <v>210</v>
      </c>
      <c r="B9164" s="180" t="s">
        <v>348</v>
      </c>
      <c r="C9164" s="180">
        <v>10539161</v>
      </c>
      <c r="D9164" s="180">
        <v>262500</v>
      </c>
      <c r="E9164" s="180">
        <v>309392</v>
      </c>
      <c r="F9164" s="180">
        <v>0</v>
      </c>
      <c r="G9164" s="180">
        <v>0</v>
      </c>
      <c r="H9164" s="180">
        <v>0</v>
      </c>
    </row>
    <row r="9165" spans="1:8" x14ac:dyDescent="0.2">
      <c r="A9165" s="180" t="s">
        <v>210</v>
      </c>
      <c r="B9165" s="180" t="s">
        <v>349</v>
      </c>
      <c r="C9165" s="180">
        <v>1624280.7800000033</v>
      </c>
      <c r="D9165" s="180">
        <v>58684.150000000023</v>
      </c>
      <c r="E9165" s="180">
        <v>581406.98</v>
      </c>
      <c r="F9165" s="180">
        <v>0</v>
      </c>
      <c r="G9165" s="180">
        <v>0</v>
      </c>
      <c r="H9165" s="180">
        <v>0</v>
      </c>
    </row>
    <row r="9166" spans="1:8" x14ac:dyDescent="0.2">
      <c r="A9166" s="180" t="s">
        <v>210</v>
      </c>
      <c r="B9166" s="180" t="s">
        <v>350</v>
      </c>
      <c r="C9166" s="180">
        <v>12163441.780000005</v>
      </c>
      <c r="D9166" s="180">
        <v>321184.15000000002</v>
      </c>
      <c r="E9166" s="180">
        <v>890798.98</v>
      </c>
      <c r="F9166" s="180">
        <v>0</v>
      </c>
      <c r="G9166" s="180">
        <v>0</v>
      </c>
      <c r="H9166" s="180">
        <v>0</v>
      </c>
    </row>
    <row r="9167" spans="1:8" x14ac:dyDescent="0.2">
      <c r="A9167" s="180" t="s">
        <v>210</v>
      </c>
      <c r="B9167" s="180" t="s">
        <v>376</v>
      </c>
      <c r="C9167" s="180"/>
      <c r="D9167" s="180"/>
      <c r="E9167" s="180"/>
      <c r="F9167" s="180"/>
      <c r="G9167" s="180"/>
      <c r="H9167" s="180"/>
    </row>
    <row r="9168" spans="1:8" x14ac:dyDescent="0.2">
      <c r="A9168" s="180" t="s">
        <v>210</v>
      </c>
      <c r="B9168" s="180" t="s">
        <v>377</v>
      </c>
      <c r="C9168" s="180">
        <v>7150000</v>
      </c>
      <c r="D9168" s="180">
        <v>260000</v>
      </c>
      <c r="E9168" s="180">
        <v>25000</v>
      </c>
      <c r="F9168" s="180"/>
      <c r="G9168" s="180"/>
      <c r="H9168" s="180"/>
    </row>
    <row r="9169" spans="1:8" x14ac:dyDescent="0.2">
      <c r="A9169" s="180" t="s">
        <v>210</v>
      </c>
      <c r="B9169" s="180" t="s">
        <v>352</v>
      </c>
      <c r="C9169" s="180">
        <v>320000</v>
      </c>
      <c r="D9169" s="180"/>
      <c r="E9169" s="180"/>
      <c r="F9169" s="180"/>
      <c r="G9169" s="180"/>
      <c r="H9169" s="180"/>
    </row>
    <row r="9170" spans="1:8" x14ac:dyDescent="0.2">
      <c r="A9170" s="180" t="s">
        <v>210</v>
      </c>
      <c r="B9170" s="180" t="s">
        <v>353</v>
      </c>
      <c r="C9170" s="180">
        <v>285000</v>
      </c>
      <c r="D9170" s="180"/>
      <c r="E9170" s="180"/>
      <c r="F9170" s="180"/>
      <c r="G9170" s="180"/>
      <c r="H9170" s="180"/>
    </row>
    <row r="9171" spans="1:8" x14ac:dyDescent="0.2">
      <c r="A9171" s="180" t="s">
        <v>210</v>
      </c>
      <c r="B9171" s="180" t="s">
        <v>354</v>
      </c>
      <c r="C9171" s="180">
        <v>280000</v>
      </c>
      <c r="D9171" s="180"/>
      <c r="E9171" s="180"/>
      <c r="F9171" s="180"/>
      <c r="G9171" s="180"/>
      <c r="H9171" s="180"/>
    </row>
    <row r="9172" spans="1:8" x14ac:dyDescent="0.2">
      <c r="A9172" s="180" t="s">
        <v>210</v>
      </c>
      <c r="B9172" s="180" t="s">
        <v>408</v>
      </c>
      <c r="C9172" s="180">
        <v>615000</v>
      </c>
      <c r="D9172" s="180"/>
      <c r="E9172" s="180"/>
      <c r="F9172" s="180"/>
      <c r="G9172" s="180"/>
      <c r="H9172" s="180"/>
    </row>
    <row r="9173" spans="1:8" x14ac:dyDescent="0.2">
      <c r="A9173" s="180" t="s">
        <v>210</v>
      </c>
      <c r="B9173" s="180" t="s">
        <v>423</v>
      </c>
      <c r="C9173" s="180">
        <v>190000</v>
      </c>
      <c r="D9173" s="180"/>
      <c r="E9173" s="180">
        <v>250000</v>
      </c>
      <c r="F9173" s="180"/>
      <c r="G9173" s="180"/>
      <c r="H9173" s="180"/>
    </row>
    <row r="9174" spans="1:8" x14ac:dyDescent="0.2">
      <c r="A9174" s="180" t="s">
        <v>210</v>
      </c>
      <c r="B9174" s="180" t="s">
        <v>355</v>
      </c>
      <c r="C9174" s="180">
        <v>775000</v>
      </c>
      <c r="D9174" s="180"/>
      <c r="E9174" s="180">
        <v>235000</v>
      </c>
      <c r="F9174" s="180"/>
      <c r="G9174" s="180"/>
      <c r="H9174" s="180"/>
    </row>
    <row r="9175" spans="1:8" x14ac:dyDescent="0.2">
      <c r="A9175" s="180" t="s">
        <v>210</v>
      </c>
      <c r="B9175" s="180" t="s">
        <v>356</v>
      </c>
      <c r="C9175" s="180">
        <v>660000</v>
      </c>
      <c r="D9175" s="180"/>
      <c r="E9175" s="180">
        <v>50000</v>
      </c>
      <c r="F9175" s="180"/>
      <c r="G9175" s="180"/>
      <c r="H9175" s="180"/>
    </row>
    <row r="9176" spans="1:8" x14ac:dyDescent="0.2">
      <c r="A9176" s="180" t="s">
        <v>210</v>
      </c>
      <c r="B9176" s="180" t="s">
        <v>409</v>
      </c>
      <c r="C9176" s="180"/>
      <c r="D9176" s="180"/>
      <c r="E9176" s="180"/>
      <c r="F9176" s="180"/>
      <c r="G9176" s="180"/>
      <c r="H9176" s="180"/>
    </row>
    <row r="9177" spans="1:8" x14ac:dyDescent="0.2">
      <c r="A9177" s="180" t="s">
        <v>210</v>
      </c>
      <c r="B9177" s="180" t="s">
        <v>378</v>
      </c>
      <c r="C9177" s="180"/>
      <c r="D9177" s="180"/>
      <c r="E9177" s="180"/>
      <c r="F9177" s="180"/>
      <c r="G9177" s="180"/>
      <c r="H9177" s="180"/>
    </row>
    <row r="9178" spans="1:8" x14ac:dyDescent="0.2">
      <c r="A9178" s="180" t="s">
        <v>210</v>
      </c>
      <c r="B9178" s="180" t="s">
        <v>360</v>
      </c>
      <c r="C9178" s="180"/>
      <c r="D9178" s="180"/>
      <c r="E9178" s="180"/>
      <c r="F9178" s="180"/>
      <c r="G9178" s="180"/>
      <c r="H9178" s="180"/>
    </row>
    <row r="9179" spans="1:8" x14ac:dyDescent="0.2">
      <c r="A9179" s="180" t="s">
        <v>210</v>
      </c>
      <c r="B9179" s="180" t="s">
        <v>379</v>
      </c>
      <c r="C9179" s="180"/>
      <c r="D9179" s="180"/>
      <c r="E9179" s="180"/>
      <c r="F9179" s="180"/>
      <c r="G9179" s="180"/>
      <c r="H9179" s="180"/>
    </row>
    <row r="9180" spans="1:8" x14ac:dyDescent="0.2">
      <c r="A9180" s="180" t="s">
        <v>210</v>
      </c>
      <c r="B9180" s="180" t="s">
        <v>362</v>
      </c>
      <c r="C9180" s="180">
        <v>405741</v>
      </c>
      <c r="D9180" s="180"/>
      <c r="E9180" s="180"/>
      <c r="F9180" s="180"/>
      <c r="G9180" s="180"/>
      <c r="H9180" s="180"/>
    </row>
    <row r="9181" spans="1:8" x14ac:dyDescent="0.2">
      <c r="A9181" s="180" t="s">
        <v>210</v>
      </c>
      <c r="B9181" s="180" t="s">
        <v>365</v>
      </c>
      <c r="C9181" s="180">
        <v>10680741</v>
      </c>
      <c r="D9181" s="180">
        <v>260000</v>
      </c>
      <c r="E9181" s="180">
        <v>560000</v>
      </c>
      <c r="F9181" s="180">
        <v>0</v>
      </c>
      <c r="G9181" s="180">
        <v>0</v>
      </c>
      <c r="H9181" s="180">
        <v>0</v>
      </c>
    </row>
    <row r="9182" spans="1:8" x14ac:dyDescent="0.2">
      <c r="A9182" s="180" t="s">
        <v>210</v>
      </c>
      <c r="B9182" s="180" t="s">
        <v>447</v>
      </c>
      <c r="C9182" s="180"/>
      <c r="D9182" s="180"/>
      <c r="E9182" s="180"/>
      <c r="F9182" s="180"/>
      <c r="G9182" s="180"/>
      <c r="H9182" s="180"/>
    </row>
    <row r="9183" spans="1:8" x14ac:dyDescent="0.2">
      <c r="A9183" s="180" t="s">
        <v>210</v>
      </c>
      <c r="B9183" s="180" t="s">
        <v>366</v>
      </c>
      <c r="C9183" s="180">
        <v>10680741</v>
      </c>
      <c r="D9183" s="180">
        <v>260000</v>
      </c>
      <c r="E9183" s="180">
        <v>560000</v>
      </c>
      <c r="F9183" s="180">
        <v>0</v>
      </c>
      <c r="G9183" s="180">
        <v>0</v>
      </c>
      <c r="H9183" s="180">
        <v>0</v>
      </c>
    </row>
    <row r="9184" spans="1:8" x14ac:dyDescent="0.2">
      <c r="A9184" s="180" t="s">
        <v>210</v>
      </c>
      <c r="B9184" s="180" t="s">
        <v>367</v>
      </c>
      <c r="C9184" s="180">
        <v>1482700.7800000033</v>
      </c>
      <c r="D9184" s="180">
        <v>61184.150000000023</v>
      </c>
      <c r="E9184" s="180">
        <v>330798.98</v>
      </c>
      <c r="F9184" s="180">
        <v>0</v>
      </c>
      <c r="G9184" s="180">
        <v>0</v>
      </c>
      <c r="H9184" s="180">
        <v>0</v>
      </c>
    </row>
    <row r="9185" spans="1:8" x14ac:dyDescent="0.2">
      <c r="A9185" s="180" t="s">
        <v>210</v>
      </c>
      <c r="B9185" s="180" t="s">
        <v>368</v>
      </c>
      <c r="C9185" s="180">
        <v>12163441.780000005</v>
      </c>
      <c r="D9185" s="180">
        <v>321184.15000000002</v>
      </c>
      <c r="E9185" s="180">
        <v>890798.98</v>
      </c>
      <c r="F9185" s="180">
        <v>0</v>
      </c>
      <c r="G9185" s="180">
        <v>0</v>
      </c>
      <c r="H9185" s="180">
        <v>0</v>
      </c>
    </row>
    <row r="9186" spans="1:8" x14ac:dyDescent="0.2">
      <c r="A9186" s="180" t="s">
        <v>211</v>
      </c>
      <c r="B9186" s="180" t="s">
        <v>333</v>
      </c>
      <c r="C9186" s="180">
        <v>2312442</v>
      </c>
      <c r="D9186" s="180"/>
      <c r="E9186" s="180">
        <v>345419</v>
      </c>
      <c r="F9186" s="180">
        <v>0</v>
      </c>
      <c r="G9186" s="180">
        <v>0</v>
      </c>
      <c r="H9186" s="180">
        <v>0</v>
      </c>
    </row>
    <row r="9187" spans="1:8" x14ac:dyDescent="0.2">
      <c r="A9187" s="180" t="s">
        <v>211</v>
      </c>
      <c r="B9187" s="180" t="s">
        <v>334</v>
      </c>
      <c r="C9187" s="180">
        <v>30657</v>
      </c>
      <c r="D9187" s="180"/>
      <c r="E9187" s="180">
        <v>4581</v>
      </c>
      <c r="F9187" s="180">
        <v>0</v>
      </c>
      <c r="G9187" s="180">
        <v>0</v>
      </c>
      <c r="H9187" s="180">
        <v>0</v>
      </c>
    </row>
    <row r="9188" spans="1:8" x14ac:dyDescent="0.2">
      <c r="A9188" s="180" t="s">
        <v>211</v>
      </c>
      <c r="B9188" s="180" t="s">
        <v>335</v>
      </c>
      <c r="C9188" s="180">
        <v>270853</v>
      </c>
      <c r="D9188" s="180"/>
      <c r="E9188" s="180"/>
      <c r="F9188" s="180"/>
      <c r="G9188" s="180"/>
      <c r="H9188" s="180"/>
    </row>
    <row r="9189" spans="1:8" x14ac:dyDescent="0.2">
      <c r="A9189" s="180" t="s">
        <v>211</v>
      </c>
      <c r="B9189" s="180" t="s">
        <v>336</v>
      </c>
      <c r="C9189" s="180">
        <v>2900000</v>
      </c>
      <c r="D9189" s="180"/>
      <c r="E9189" s="180"/>
      <c r="F9189" s="180"/>
      <c r="G9189" s="180"/>
      <c r="H9189" s="180"/>
    </row>
    <row r="9190" spans="1:8" x14ac:dyDescent="0.2">
      <c r="A9190" s="180" t="s">
        <v>211</v>
      </c>
      <c r="B9190" s="180" t="s">
        <v>337</v>
      </c>
      <c r="C9190" s="180">
        <v>5000</v>
      </c>
      <c r="D9190" s="180">
        <v>600</v>
      </c>
      <c r="E9190" s="180">
        <v>75</v>
      </c>
      <c r="F9190" s="180"/>
      <c r="G9190" s="180"/>
      <c r="H9190" s="180"/>
    </row>
    <row r="9191" spans="1:8" x14ac:dyDescent="0.2">
      <c r="A9191" s="180" t="s">
        <v>211</v>
      </c>
      <c r="B9191" s="180" t="s">
        <v>338</v>
      </c>
      <c r="C9191" s="180"/>
      <c r="D9191" s="180"/>
      <c r="E9191" s="180"/>
      <c r="F9191" s="180"/>
      <c r="G9191" s="180"/>
      <c r="H9191" s="180"/>
    </row>
    <row r="9192" spans="1:8" x14ac:dyDescent="0.2">
      <c r="A9192" s="180" t="s">
        <v>211</v>
      </c>
      <c r="B9192" s="180" t="s">
        <v>339</v>
      </c>
      <c r="C9192" s="180">
        <v>10000</v>
      </c>
      <c r="D9192" s="180">
        <v>315000</v>
      </c>
      <c r="E9192" s="180"/>
      <c r="F9192" s="180"/>
      <c r="G9192" s="180"/>
      <c r="H9192" s="180"/>
    </row>
    <row r="9193" spans="1:8" x14ac:dyDescent="0.2">
      <c r="A9193" s="180" t="s">
        <v>211</v>
      </c>
      <c r="B9193" s="180" t="s">
        <v>340</v>
      </c>
      <c r="C9193" s="180">
        <v>175000</v>
      </c>
      <c r="D9193" s="180">
        <v>4000</v>
      </c>
      <c r="E9193" s="180"/>
      <c r="F9193" s="180"/>
      <c r="G9193" s="180"/>
      <c r="H9193" s="180"/>
    </row>
    <row r="9194" spans="1:8" x14ac:dyDescent="0.2">
      <c r="A9194" s="180" t="s">
        <v>211</v>
      </c>
      <c r="B9194" s="180" t="s">
        <v>341</v>
      </c>
      <c r="C9194" s="180"/>
      <c r="D9194" s="180"/>
      <c r="E9194" s="180"/>
      <c r="F9194" s="180"/>
      <c r="G9194" s="180"/>
      <c r="H9194" s="180"/>
    </row>
    <row r="9195" spans="1:8" x14ac:dyDescent="0.2">
      <c r="A9195" s="180" t="s">
        <v>211</v>
      </c>
      <c r="B9195" s="180" t="s">
        <v>342</v>
      </c>
      <c r="C9195" s="180">
        <v>3166346</v>
      </c>
      <c r="D9195" s="180"/>
      <c r="E9195" s="180"/>
      <c r="F9195" s="180"/>
      <c r="G9195" s="180"/>
      <c r="H9195" s="180"/>
    </row>
    <row r="9196" spans="1:8" x14ac:dyDescent="0.2">
      <c r="A9196" s="180" t="s">
        <v>211</v>
      </c>
      <c r="B9196" s="180" t="s">
        <v>343</v>
      </c>
      <c r="C9196" s="180">
        <v>11998</v>
      </c>
      <c r="D9196" s="180"/>
      <c r="E9196" s="180"/>
      <c r="F9196" s="180"/>
      <c r="G9196" s="180"/>
      <c r="H9196" s="180"/>
    </row>
    <row r="9197" spans="1:8" x14ac:dyDescent="0.2">
      <c r="A9197" s="180" t="s">
        <v>211</v>
      </c>
      <c r="B9197" s="180" t="s">
        <v>344</v>
      </c>
      <c r="C9197" s="180">
        <v>40000</v>
      </c>
      <c r="D9197" s="180"/>
      <c r="E9197" s="180">
        <v>50</v>
      </c>
      <c r="F9197" s="180"/>
      <c r="G9197" s="180"/>
      <c r="H9197" s="180"/>
    </row>
    <row r="9198" spans="1:8" x14ac:dyDescent="0.2">
      <c r="A9198" s="180" t="s">
        <v>211</v>
      </c>
      <c r="B9198" s="180" t="s">
        <v>475</v>
      </c>
      <c r="C9198" s="180">
        <v>5362</v>
      </c>
      <c r="D9198" s="180"/>
      <c r="E9198" s="180">
        <v>801</v>
      </c>
      <c r="F9198" s="180">
        <v>0</v>
      </c>
      <c r="G9198" s="180">
        <v>0</v>
      </c>
      <c r="H9198" s="180">
        <v>0</v>
      </c>
    </row>
    <row r="9199" spans="1:8" x14ac:dyDescent="0.2">
      <c r="A9199" s="180" t="s">
        <v>211</v>
      </c>
      <c r="B9199" s="180" t="s">
        <v>332</v>
      </c>
      <c r="C9199" s="180">
        <v>70000</v>
      </c>
      <c r="D9199" s="180"/>
      <c r="E9199" s="180"/>
      <c r="F9199" s="180"/>
      <c r="G9199" s="180"/>
      <c r="H9199" s="180"/>
    </row>
    <row r="9200" spans="1:8" x14ac:dyDescent="0.2">
      <c r="A9200" s="180" t="s">
        <v>211</v>
      </c>
      <c r="B9200" s="180" t="s">
        <v>407</v>
      </c>
      <c r="C9200" s="180">
        <v>140000</v>
      </c>
      <c r="D9200" s="180"/>
      <c r="E9200" s="180"/>
      <c r="F9200" s="180"/>
      <c r="G9200" s="180"/>
      <c r="H9200" s="180"/>
    </row>
    <row r="9201" spans="1:8" x14ac:dyDescent="0.2">
      <c r="A9201" s="180" t="s">
        <v>211</v>
      </c>
      <c r="B9201" s="180" t="s">
        <v>345</v>
      </c>
      <c r="C9201" s="180">
        <v>9137658</v>
      </c>
      <c r="D9201" s="180">
        <v>319600</v>
      </c>
      <c r="E9201" s="180">
        <v>350926</v>
      </c>
      <c r="F9201" s="180">
        <v>0</v>
      </c>
      <c r="G9201" s="180">
        <v>0</v>
      </c>
      <c r="H9201" s="180">
        <v>0</v>
      </c>
    </row>
    <row r="9202" spans="1:8" x14ac:dyDescent="0.2">
      <c r="A9202" s="180" t="s">
        <v>211</v>
      </c>
      <c r="B9202" s="180" t="s">
        <v>346</v>
      </c>
      <c r="C9202" s="180"/>
      <c r="D9202" s="180"/>
      <c r="E9202" s="180"/>
      <c r="F9202" s="180"/>
      <c r="G9202" s="180"/>
      <c r="H9202" s="180"/>
    </row>
    <row r="9203" spans="1:8" x14ac:dyDescent="0.2">
      <c r="A9203" s="180" t="s">
        <v>211</v>
      </c>
      <c r="B9203" s="180" t="s">
        <v>446</v>
      </c>
      <c r="C9203" s="180"/>
      <c r="D9203" s="180"/>
      <c r="E9203" s="180"/>
      <c r="F9203" s="180"/>
      <c r="G9203" s="180"/>
      <c r="H9203" s="180"/>
    </row>
    <row r="9204" spans="1:8" x14ac:dyDescent="0.2">
      <c r="A9204" s="180" t="s">
        <v>211</v>
      </c>
      <c r="B9204" s="180" t="s">
        <v>347</v>
      </c>
      <c r="C9204" s="180"/>
      <c r="D9204" s="180"/>
      <c r="E9204" s="180"/>
      <c r="F9204" s="180"/>
      <c r="G9204" s="180"/>
      <c r="H9204" s="180"/>
    </row>
    <row r="9205" spans="1:8" x14ac:dyDescent="0.2">
      <c r="A9205" s="180" t="s">
        <v>211</v>
      </c>
      <c r="B9205" s="180" t="s">
        <v>348</v>
      </c>
      <c r="C9205" s="180">
        <v>9137658</v>
      </c>
      <c r="D9205" s="180">
        <v>319600</v>
      </c>
      <c r="E9205" s="180">
        <v>350926</v>
      </c>
      <c r="F9205" s="180">
        <v>0</v>
      </c>
      <c r="G9205" s="180">
        <v>0</v>
      </c>
      <c r="H9205" s="180">
        <v>0</v>
      </c>
    </row>
    <row r="9206" spans="1:8" x14ac:dyDescent="0.2">
      <c r="A9206" s="180" t="s">
        <v>211</v>
      </c>
      <c r="B9206" s="180" t="s">
        <v>349</v>
      </c>
      <c r="C9206" s="180">
        <v>1130.8000000007453</v>
      </c>
      <c r="D9206" s="180">
        <v>46519.510000000068</v>
      </c>
      <c r="E9206" s="180">
        <v>114891.14</v>
      </c>
      <c r="F9206" s="180">
        <v>0</v>
      </c>
      <c r="G9206" s="180">
        <v>0</v>
      </c>
      <c r="H9206" s="180">
        <v>0</v>
      </c>
    </row>
    <row r="9207" spans="1:8" x14ac:dyDescent="0.2">
      <c r="A9207" s="180" t="s">
        <v>211</v>
      </c>
      <c r="B9207" s="180" t="s">
        <v>350</v>
      </c>
      <c r="C9207" s="180">
        <v>9138788.8000000007</v>
      </c>
      <c r="D9207" s="180">
        <v>366119.51000000007</v>
      </c>
      <c r="E9207" s="180">
        <v>465817.14</v>
      </c>
      <c r="F9207" s="180">
        <v>0</v>
      </c>
      <c r="G9207" s="180">
        <v>0</v>
      </c>
      <c r="H9207" s="180">
        <v>0</v>
      </c>
    </row>
    <row r="9208" spans="1:8" x14ac:dyDescent="0.2">
      <c r="A9208" s="180" t="s">
        <v>211</v>
      </c>
      <c r="B9208" s="180" t="s">
        <v>376</v>
      </c>
      <c r="C9208" s="180"/>
      <c r="D9208" s="180"/>
      <c r="E9208" s="180"/>
      <c r="F9208" s="180"/>
      <c r="G9208" s="180"/>
      <c r="H9208" s="180"/>
    </row>
    <row r="9209" spans="1:8" x14ac:dyDescent="0.2">
      <c r="A9209" s="180" t="s">
        <v>211</v>
      </c>
      <c r="B9209" s="180" t="s">
        <v>377</v>
      </c>
      <c r="C9209" s="180">
        <v>6800000</v>
      </c>
      <c r="D9209" s="180">
        <v>375000</v>
      </c>
      <c r="E9209" s="180">
        <v>125000</v>
      </c>
      <c r="F9209" s="180"/>
      <c r="G9209" s="180"/>
      <c r="H9209" s="180"/>
    </row>
    <row r="9210" spans="1:8" x14ac:dyDescent="0.2">
      <c r="A9210" s="180" t="s">
        <v>211</v>
      </c>
      <c r="B9210" s="180" t="s">
        <v>352</v>
      </c>
      <c r="C9210" s="180">
        <v>550000</v>
      </c>
      <c r="D9210" s="180"/>
      <c r="E9210" s="180"/>
      <c r="F9210" s="180"/>
      <c r="G9210" s="180"/>
      <c r="H9210" s="180"/>
    </row>
    <row r="9211" spans="1:8" x14ac:dyDescent="0.2">
      <c r="A9211" s="180" t="s">
        <v>211</v>
      </c>
      <c r="B9211" s="180" t="s">
        <v>353</v>
      </c>
      <c r="C9211" s="180">
        <v>280000</v>
      </c>
      <c r="D9211" s="180"/>
      <c r="E9211" s="180"/>
      <c r="F9211" s="180"/>
      <c r="G9211" s="180"/>
      <c r="H9211" s="180"/>
    </row>
    <row r="9212" spans="1:8" x14ac:dyDescent="0.2">
      <c r="A9212" s="180" t="s">
        <v>211</v>
      </c>
      <c r="B9212" s="180" t="s">
        <v>354</v>
      </c>
      <c r="C9212" s="180">
        <v>335000</v>
      </c>
      <c r="D9212" s="180"/>
      <c r="E9212" s="180"/>
      <c r="F9212" s="180"/>
      <c r="G9212" s="180"/>
      <c r="H9212" s="180"/>
    </row>
    <row r="9213" spans="1:8" x14ac:dyDescent="0.2">
      <c r="A9213" s="180" t="s">
        <v>211</v>
      </c>
      <c r="B9213" s="180" t="s">
        <v>408</v>
      </c>
      <c r="C9213" s="180">
        <v>650000</v>
      </c>
      <c r="D9213" s="180"/>
      <c r="E9213" s="180"/>
      <c r="F9213" s="180"/>
      <c r="G9213" s="180"/>
      <c r="H9213" s="180"/>
    </row>
    <row r="9214" spans="1:8" x14ac:dyDescent="0.2">
      <c r="A9214" s="180" t="s">
        <v>211</v>
      </c>
      <c r="B9214" s="180" t="s">
        <v>423</v>
      </c>
      <c r="C9214" s="180">
        <v>200000</v>
      </c>
      <c r="D9214" s="180"/>
      <c r="E9214" s="180"/>
      <c r="F9214" s="180"/>
      <c r="G9214" s="180"/>
      <c r="H9214" s="180"/>
    </row>
    <row r="9215" spans="1:8" x14ac:dyDescent="0.2">
      <c r="A9215" s="180" t="s">
        <v>211</v>
      </c>
      <c r="B9215" s="180" t="s">
        <v>355</v>
      </c>
      <c r="C9215" s="180">
        <v>925000</v>
      </c>
      <c r="D9215" s="180"/>
      <c r="E9215" s="180">
        <v>75000</v>
      </c>
      <c r="F9215" s="180"/>
      <c r="G9215" s="180"/>
      <c r="H9215" s="180"/>
    </row>
    <row r="9216" spans="1:8" x14ac:dyDescent="0.2">
      <c r="A9216" s="180" t="s">
        <v>211</v>
      </c>
      <c r="B9216" s="180" t="s">
        <v>356</v>
      </c>
      <c r="C9216" s="180">
        <v>475000</v>
      </c>
      <c r="D9216" s="180"/>
      <c r="E9216" s="180">
        <v>25000</v>
      </c>
      <c r="F9216" s="180"/>
      <c r="G9216" s="180"/>
      <c r="H9216" s="180"/>
    </row>
    <row r="9217" spans="1:8" x14ac:dyDescent="0.2">
      <c r="A9217" s="180" t="s">
        <v>211</v>
      </c>
      <c r="B9217" s="180" t="s">
        <v>409</v>
      </c>
      <c r="C9217" s="180"/>
      <c r="D9217" s="180"/>
      <c r="E9217" s="180"/>
      <c r="F9217" s="180"/>
      <c r="G9217" s="180"/>
      <c r="H9217" s="180"/>
    </row>
    <row r="9218" spans="1:8" x14ac:dyDescent="0.2">
      <c r="A9218" s="180" t="s">
        <v>211</v>
      </c>
      <c r="B9218" s="180" t="s">
        <v>378</v>
      </c>
      <c r="C9218" s="180">
        <v>1000</v>
      </c>
      <c r="D9218" s="180"/>
      <c r="E9218" s="180"/>
      <c r="F9218" s="180"/>
      <c r="G9218" s="180"/>
      <c r="H9218" s="180"/>
    </row>
    <row r="9219" spans="1:8" x14ac:dyDescent="0.2">
      <c r="A9219" s="180" t="s">
        <v>211</v>
      </c>
      <c r="B9219" s="180" t="s">
        <v>360</v>
      </c>
      <c r="C9219" s="180"/>
      <c r="D9219" s="180"/>
      <c r="E9219" s="180"/>
      <c r="F9219" s="180"/>
      <c r="G9219" s="180"/>
      <c r="H9219" s="180"/>
    </row>
    <row r="9220" spans="1:8" x14ac:dyDescent="0.2">
      <c r="A9220" s="180" t="s">
        <v>211</v>
      </c>
      <c r="B9220" s="180" t="s">
        <v>379</v>
      </c>
      <c r="C9220" s="180"/>
      <c r="D9220" s="180"/>
      <c r="E9220" s="180"/>
      <c r="F9220" s="180"/>
      <c r="G9220" s="180"/>
      <c r="H9220" s="180"/>
    </row>
    <row r="9221" spans="1:8" x14ac:dyDescent="0.2">
      <c r="A9221" s="180" t="s">
        <v>211</v>
      </c>
      <c r="B9221" s="180" t="s">
        <v>362</v>
      </c>
      <c r="C9221" s="180">
        <v>244227</v>
      </c>
      <c r="D9221" s="180"/>
      <c r="E9221" s="180"/>
      <c r="F9221" s="180"/>
      <c r="G9221" s="180"/>
      <c r="H9221" s="180"/>
    </row>
    <row r="9222" spans="1:8" x14ac:dyDescent="0.2">
      <c r="A9222" s="180" t="s">
        <v>211</v>
      </c>
      <c r="B9222" s="180" t="s">
        <v>365</v>
      </c>
      <c r="C9222" s="180">
        <v>10460227</v>
      </c>
      <c r="D9222" s="180">
        <v>375000</v>
      </c>
      <c r="E9222" s="180">
        <v>225000</v>
      </c>
      <c r="F9222" s="180">
        <v>0</v>
      </c>
      <c r="G9222" s="180">
        <v>0</v>
      </c>
      <c r="H9222" s="180">
        <v>0</v>
      </c>
    </row>
    <row r="9223" spans="1:8" x14ac:dyDescent="0.2">
      <c r="A9223" s="180" t="s">
        <v>211</v>
      </c>
      <c r="B9223" s="180" t="s">
        <v>447</v>
      </c>
      <c r="C9223" s="180"/>
      <c r="D9223" s="180"/>
      <c r="E9223" s="180"/>
      <c r="F9223" s="180"/>
      <c r="G9223" s="180"/>
      <c r="H9223" s="180"/>
    </row>
    <row r="9224" spans="1:8" x14ac:dyDescent="0.2">
      <c r="A9224" s="180" t="s">
        <v>211</v>
      </c>
      <c r="B9224" s="180" t="s">
        <v>366</v>
      </c>
      <c r="C9224" s="180">
        <v>10460227</v>
      </c>
      <c r="D9224" s="180">
        <v>375000</v>
      </c>
      <c r="E9224" s="180">
        <v>225000</v>
      </c>
      <c r="F9224" s="180">
        <v>0</v>
      </c>
      <c r="G9224" s="180">
        <v>0</v>
      </c>
      <c r="H9224" s="180">
        <v>0</v>
      </c>
    </row>
    <row r="9225" spans="1:8" x14ac:dyDescent="0.2">
      <c r="A9225" s="180" t="s">
        <v>211</v>
      </c>
      <c r="B9225" s="180" t="s">
        <v>367</v>
      </c>
      <c r="C9225" s="180">
        <v>-1321438.1999999993</v>
      </c>
      <c r="D9225" s="180">
        <v>-8880.4899999999325</v>
      </c>
      <c r="E9225" s="180">
        <v>240817.14</v>
      </c>
      <c r="F9225" s="180">
        <v>0</v>
      </c>
      <c r="G9225" s="180">
        <v>0</v>
      </c>
      <c r="H9225" s="180">
        <v>0</v>
      </c>
    </row>
    <row r="9226" spans="1:8" x14ac:dyDescent="0.2">
      <c r="A9226" s="180" t="s">
        <v>211</v>
      </c>
      <c r="B9226" s="180" t="s">
        <v>368</v>
      </c>
      <c r="C9226" s="180">
        <v>9138788.8000000007</v>
      </c>
      <c r="D9226" s="180">
        <v>366119.51000000007</v>
      </c>
      <c r="E9226" s="180">
        <v>465817.14</v>
      </c>
      <c r="F9226" s="180">
        <v>0</v>
      </c>
      <c r="G9226" s="180">
        <v>0</v>
      </c>
      <c r="H9226" s="180">
        <v>0</v>
      </c>
    </row>
    <row r="9227" spans="1:8" x14ac:dyDescent="0.2">
      <c r="A9227" s="180" t="s">
        <v>212</v>
      </c>
      <c r="B9227" s="180" t="s">
        <v>333</v>
      </c>
      <c r="C9227" s="180">
        <v>4580085</v>
      </c>
      <c r="D9227" s="180"/>
      <c r="E9227" s="180">
        <v>393366</v>
      </c>
      <c r="F9227" s="180">
        <v>0</v>
      </c>
      <c r="G9227" s="180">
        <v>0</v>
      </c>
      <c r="H9227" s="180">
        <v>0</v>
      </c>
    </row>
    <row r="9228" spans="1:8" x14ac:dyDescent="0.2">
      <c r="A9228" s="180" t="s">
        <v>212</v>
      </c>
      <c r="B9228" s="180" t="s">
        <v>334</v>
      </c>
      <c r="C9228" s="180">
        <v>77192</v>
      </c>
      <c r="D9228" s="180"/>
      <c r="E9228" s="180">
        <v>6634</v>
      </c>
      <c r="F9228" s="180">
        <v>0</v>
      </c>
      <c r="G9228" s="180">
        <v>0</v>
      </c>
      <c r="H9228" s="180">
        <v>0</v>
      </c>
    </row>
    <row r="9229" spans="1:8" x14ac:dyDescent="0.2">
      <c r="A9229" s="180" t="s">
        <v>212</v>
      </c>
      <c r="B9229" s="180" t="s">
        <v>335</v>
      </c>
      <c r="C9229" s="180">
        <v>330608</v>
      </c>
      <c r="D9229" s="180"/>
      <c r="E9229" s="180"/>
      <c r="F9229" s="180"/>
      <c r="G9229" s="180"/>
      <c r="H9229" s="180"/>
    </row>
    <row r="9230" spans="1:8" x14ac:dyDescent="0.2">
      <c r="A9230" s="180" t="s">
        <v>212</v>
      </c>
      <c r="B9230" s="180" t="s">
        <v>336</v>
      </c>
      <c r="C9230" s="180">
        <v>375000</v>
      </c>
      <c r="D9230" s="180">
        <v>0</v>
      </c>
      <c r="E9230" s="180"/>
      <c r="F9230" s="180"/>
      <c r="G9230" s="180"/>
      <c r="H9230" s="180"/>
    </row>
    <row r="9231" spans="1:8" x14ac:dyDescent="0.2">
      <c r="A9231" s="180" t="s">
        <v>212</v>
      </c>
      <c r="B9231" s="180" t="s">
        <v>337</v>
      </c>
      <c r="C9231" s="180">
        <v>20000</v>
      </c>
      <c r="D9231" s="180">
        <v>1000</v>
      </c>
      <c r="E9231" s="180">
        <v>2500</v>
      </c>
      <c r="F9231" s="180">
        <v>0</v>
      </c>
      <c r="G9231" s="180">
        <v>0</v>
      </c>
      <c r="H9231" s="180">
        <v>0</v>
      </c>
    </row>
    <row r="9232" spans="1:8" x14ac:dyDescent="0.2">
      <c r="A9232" s="180" t="s">
        <v>212</v>
      </c>
      <c r="B9232" s="180" t="s">
        <v>338</v>
      </c>
      <c r="C9232" s="180"/>
      <c r="D9232" s="180"/>
      <c r="E9232" s="180"/>
      <c r="F9232" s="180"/>
      <c r="G9232" s="180"/>
      <c r="H9232" s="180"/>
    </row>
    <row r="9233" spans="1:8" x14ac:dyDescent="0.2">
      <c r="A9233" s="180" t="s">
        <v>212</v>
      </c>
      <c r="B9233" s="180" t="s">
        <v>339</v>
      </c>
      <c r="C9233" s="180">
        <v>3000</v>
      </c>
      <c r="D9233" s="180">
        <v>480000</v>
      </c>
      <c r="E9233" s="180"/>
      <c r="F9233" s="180"/>
      <c r="G9233" s="180"/>
      <c r="H9233" s="180"/>
    </row>
    <row r="9234" spans="1:8" x14ac:dyDescent="0.2">
      <c r="A9234" s="180" t="s">
        <v>212</v>
      </c>
      <c r="B9234" s="180" t="s">
        <v>340</v>
      </c>
      <c r="C9234" s="180">
        <v>200000</v>
      </c>
      <c r="D9234" s="180">
        <v>20000</v>
      </c>
      <c r="E9234" s="180">
        <v>0</v>
      </c>
      <c r="F9234" s="180">
        <v>0</v>
      </c>
      <c r="G9234" s="180">
        <v>0</v>
      </c>
      <c r="H9234" s="180">
        <v>0</v>
      </c>
    </row>
    <row r="9235" spans="1:8" x14ac:dyDescent="0.2">
      <c r="A9235" s="180" t="s">
        <v>212</v>
      </c>
      <c r="B9235" s="180" t="s">
        <v>341</v>
      </c>
      <c r="C9235" s="180">
        <v>25000</v>
      </c>
      <c r="D9235" s="180">
        <v>0</v>
      </c>
      <c r="E9235" s="180">
        <v>0</v>
      </c>
      <c r="F9235" s="180">
        <v>0</v>
      </c>
      <c r="G9235" s="180">
        <v>0</v>
      </c>
      <c r="H9235" s="180">
        <v>0</v>
      </c>
    </row>
    <row r="9236" spans="1:8" x14ac:dyDescent="0.2">
      <c r="A9236" s="180" t="s">
        <v>212</v>
      </c>
      <c r="B9236" s="180" t="s">
        <v>342</v>
      </c>
      <c r="C9236" s="180">
        <v>8024511</v>
      </c>
      <c r="D9236" s="180"/>
      <c r="E9236" s="180"/>
      <c r="F9236" s="180"/>
      <c r="G9236" s="180"/>
      <c r="H9236" s="180"/>
    </row>
    <row r="9237" spans="1:8" x14ac:dyDescent="0.2">
      <c r="A9237" s="180" t="s">
        <v>212</v>
      </c>
      <c r="B9237" s="180" t="s">
        <v>343</v>
      </c>
      <c r="C9237" s="180">
        <v>27375</v>
      </c>
      <c r="D9237" s="180"/>
      <c r="E9237" s="180"/>
      <c r="F9237" s="180"/>
      <c r="G9237" s="180"/>
      <c r="H9237" s="180"/>
    </row>
    <row r="9238" spans="1:8" x14ac:dyDescent="0.2">
      <c r="A9238" s="180" t="s">
        <v>212</v>
      </c>
      <c r="B9238" s="180" t="s">
        <v>344</v>
      </c>
      <c r="C9238" s="180">
        <v>195000</v>
      </c>
      <c r="D9238" s="180"/>
      <c r="E9238" s="180">
        <v>0</v>
      </c>
      <c r="F9238" s="180">
        <v>0</v>
      </c>
      <c r="G9238" s="180">
        <v>0</v>
      </c>
      <c r="H9238" s="180">
        <v>0</v>
      </c>
    </row>
    <row r="9239" spans="1:8" x14ac:dyDescent="0.2">
      <c r="A9239" s="180" t="s">
        <v>212</v>
      </c>
      <c r="B9239" s="180" t="s">
        <v>475</v>
      </c>
      <c r="C9239" s="180">
        <v>63065</v>
      </c>
      <c r="D9239" s="180"/>
      <c r="E9239" s="180">
        <v>5420</v>
      </c>
      <c r="F9239" s="180">
        <v>0</v>
      </c>
      <c r="G9239" s="180">
        <v>0</v>
      </c>
      <c r="H9239" s="180">
        <v>0</v>
      </c>
    </row>
    <row r="9240" spans="1:8" x14ac:dyDescent="0.2">
      <c r="A9240" s="180" t="s">
        <v>212</v>
      </c>
      <c r="B9240" s="180" t="s">
        <v>332</v>
      </c>
      <c r="C9240" s="180">
        <v>195000</v>
      </c>
      <c r="D9240" s="180"/>
      <c r="E9240" s="180"/>
      <c r="F9240" s="180"/>
      <c r="G9240" s="180"/>
      <c r="H9240" s="180"/>
    </row>
    <row r="9241" spans="1:8" x14ac:dyDescent="0.2">
      <c r="A9241" s="180" t="s">
        <v>212</v>
      </c>
      <c r="B9241" s="180" t="s">
        <v>407</v>
      </c>
      <c r="C9241" s="180">
        <v>165000</v>
      </c>
      <c r="D9241" s="180"/>
      <c r="E9241" s="180">
        <v>0</v>
      </c>
      <c r="F9241" s="180">
        <v>0</v>
      </c>
      <c r="G9241" s="180">
        <v>0</v>
      </c>
      <c r="H9241" s="180">
        <v>0</v>
      </c>
    </row>
    <row r="9242" spans="1:8" x14ac:dyDescent="0.2">
      <c r="A9242" s="180" t="s">
        <v>212</v>
      </c>
      <c r="B9242" s="180" t="s">
        <v>345</v>
      </c>
      <c r="C9242" s="180">
        <v>14280836</v>
      </c>
      <c r="D9242" s="180">
        <v>501000</v>
      </c>
      <c r="E9242" s="180">
        <v>407920</v>
      </c>
      <c r="F9242" s="180">
        <v>0</v>
      </c>
      <c r="G9242" s="180">
        <v>0</v>
      </c>
      <c r="H9242" s="180">
        <v>0</v>
      </c>
    </row>
    <row r="9243" spans="1:8" x14ac:dyDescent="0.2">
      <c r="A9243" s="180" t="s">
        <v>212</v>
      </c>
      <c r="B9243" s="180" t="s">
        <v>346</v>
      </c>
      <c r="C9243" s="180">
        <v>0</v>
      </c>
      <c r="D9243" s="180"/>
      <c r="E9243" s="180"/>
      <c r="F9243" s="180"/>
      <c r="G9243" s="180"/>
      <c r="H9243" s="180"/>
    </row>
    <row r="9244" spans="1:8" x14ac:dyDescent="0.2">
      <c r="A9244" s="180" t="s">
        <v>212</v>
      </c>
      <c r="B9244" s="180" t="s">
        <v>446</v>
      </c>
      <c r="C9244" s="180">
        <v>0</v>
      </c>
      <c r="D9244" s="180">
        <v>0</v>
      </c>
      <c r="E9244" s="180">
        <v>0</v>
      </c>
      <c r="F9244" s="180">
        <v>0</v>
      </c>
      <c r="G9244" s="180">
        <v>0</v>
      </c>
      <c r="H9244" s="180">
        <v>0</v>
      </c>
    </row>
    <row r="9245" spans="1:8" x14ac:dyDescent="0.2">
      <c r="A9245" s="180" t="s">
        <v>212</v>
      </c>
      <c r="B9245" s="180" t="s">
        <v>347</v>
      </c>
      <c r="C9245" s="180">
        <v>0</v>
      </c>
      <c r="D9245" s="180">
        <v>0</v>
      </c>
      <c r="E9245" s="180"/>
      <c r="F9245" s="180">
        <v>0</v>
      </c>
      <c r="G9245" s="180">
        <v>0</v>
      </c>
      <c r="H9245" s="180">
        <v>0</v>
      </c>
    </row>
    <row r="9246" spans="1:8" x14ac:dyDescent="0.2">
      <c r="A9246" s="180" t="s">
        <v>212</v>
      </c>
      <c r="B9246" s="180" t="s">
        <v>348</v>
      </c>
      <c r="C9246" s="180">
        <v>14280836</v>
      </c>
      <c r="D9246" s="180">
        <v>501000</v>
      </c>
      <c r="E9246" s="180">
        <v>407920</v>
      </c>
      <c r="F9246" s="180">
        <v>0</v>
      </c>
      <c r="G9246" s="180">
        <v>0</v>
      </c>
      <c r="H9246" s="180">
        <v>0</v>
      </c>
    </row>
    <row r="9247" spans="1:8" x14ac:dyDescent="0.2">
      <c r="A9247" s="180" t="s">
        <v>212</v>
      </c>
      <c r="B9247" s="180" t="s">
        <v>349</v>
      </c>
      <c r="C9247" s="180">
        <v>2655274.25</v>
      </c>
      <c r="D9247" s="180">
        <v>171622.27000000002</v>
      </c>
      <c r="E9247" s="180">
        <v>580574.10000000009</v>
      </c>
      <c r="F9247" s="180">
        <v>0</v>
      </c>
      <c r="G9247" s="180">
        <v>0</v>
      </c>
      <c r="H9247" s="180">
        <v>0</v>
      </c>
    </row>
    <row r="9248" spans="1:8" x14ac:dyDescent="0.2">
      <c r="A9248" s="180" t="s">
        <v>212</v>
      </c>
      <c r="B9248" s="180" t="s">
        <v>350</v>
      </c>
      <c r="C9248" s="180">
        <v>16936110.25</v>
      </c>
      <c r="D9248" s="180">
        <v>672622.27</v>
      </c>
      <c r="E9248" s="180">
        <v>988494.10000000021</v>
      </c>
      <c r="F9248" s="180">
        <v>0</v>
      </c>
      <c r="G9248" s="180">
        <v>0</v>
      </c>
      <c r="H9248" s="180">
        <v>0</v>
      </c>
    </row>
    <row r="9249" spans="1:8" x14ac:dyDescent="0.2">
      <c r="A9249" s="180" t="s">
        <v>212</v>
      </c>
      <c r="B9249" s="180" t="s">
        <v>376</v>
      </c>
      <c r="C9249" s="180"/>
      <c r="D9249" s="180"/>
      <c r="E9249" s="180"/>
      <c r="F9249" s="180"/>
      <c r="G9249" s="180"/>
      <c r="H9249" s="180"/>
    </row>
    <row r="9250" spans="1:8" x14ac:dyDescent="0.2">
      <c r="A9250" s="180" t="s">
        <v>212</v>
      </c>
      <c r="B9250" s="180" t="s">
        <v>377</v>
      </c>
      <c r="C9250" s="180">
        <v>11000000</v>
      </c>
      <c r="D9250" s="180">
        <v>540000</v>
      </c>
      <c r="E9250" s="180">
        <v>232000</v>
      </c>
      <c r="F9250" s="180">
        <v>0</v>
      </c>
      <c r="G9250" s="180">
        <v>0</v>
      </c>
      <c r="H9250" s="180">
        <v>0</v>
      </c>
    </row>
    <row r="9251" spans="1:8" x14ac:dyDescent="0.2">
      <c r="A9251" s="180" t="s">
        <v>212</v>
      </c>
      <c r="B9251" s="180" t="s">
        <v>352</v>
      </c>
      <c r="C9251" s="180">
        <v>610000</v>
      </c>
      <c r="D9251" s="180">
        <v>0</v>
      </c>
      <c r="E9251" s="180">
        <v>1300</v>
      </c>
      <c r="F9251" s="180">
        <v>0</v>
      </c>
      <c r="G9251" s="180">
        <v>0</v>
      </c>
      <c r="H9251" s="180">
        <v>0</v>
      </c>
    </row>
    <row r="9252" spans="1:8" x14ac:dyDescent="0.2">
      <c r="A9252" s="180" t="s">
        <v>212</v>
      </c>
      <c r="B9252" s="180" t="s">
        <v>353</v>
      </c>
      <c r="C9252" s="180">
        <v>715000</v>
      </c>
      <c r="D9252" s="180">
        <v>0</v>
      </c>
      <c r="E9252" s="180">
        <v>2500</v>
      </c>
      <c r="F9252" s="180">
        <v>0</v>
      </c>
      <c r="G9252" s="180">
        <v>0</v>
      </c>
      <c r="H9252" s="180">
        <v>0</v>
      </c>
    </row>
    <row r="9253" spans="1:8" x14ac:dyDescent="0.2">
      <c r="A9253" s="180" t="s">
        <v>212</v>
      </c>
      <c r="B9253" s="180" t="s">
        <v>354</v>
      </c>
      <c r="C9253" s="180">
        <v>530000</v>
      </c>
      <c r="D9253" s="180">
        <v>0</v>
      </c>
      <c r="E9253" s="180">
        <v>20000</v>
      </c>
      <c r="F9253" s="180">
        <v>0</v>
      </c>
      <c r="G9253" s="180">
        <v>0</v>
      </c>
      <c r="H9253" s="180">
        <v>0</v>
      </c>
    </row>
    <row r="9254" spans="1:8" x14ac:dyDescent="0.2">
      <c r="A9254" s="180" t="s">
        <v>212</v>
      </c>
      <c r="B9254" s="180" t="s">
        <v>408</v>
      </c>
      <c r="C9254" s="180">
        <v>670000</v>
      </c>
      <c r="D9254" s="180">
        <v>0</v>
      </c>
      <c r="E9254" s="180">
        <v>23000</v>
      </c>
      <c r="F9254" s="180">
        <v>0</v>
      </c>
      <c r="G9254" s="180">
        <v>0</v>
      </c>
      <c r="H9254" s="180">
        <v>0</v>
      </c>
    </row>
    <row r="9255" spans="1:8" x14ac:dyDescent="0.2">
      <c r="A9255" s="180" t="s">
        <v>212</v>
      </c>
      <c r="B9255" s="180" t="s">
        <v>423</v>
      </c>
      <c r="C9255" s="180">
        <v>210000</v>
      </c>
      <c r="D9255" s="180">
        <v>0</v>
      </c>
      <c r="E9255" s="180">
        <v>800</v>
      </c>
      <c r="F9255" s="180">
        <v>0</v>
      </c>
      <c r="G9255" s="180">
        <v>0</v>
      </c>
      <c r="H9255" s="180">
        <v>0</v>
      </c>
    </row>
    <row r="9256" spans="1:8" x14ac:dyDescent="0.2">
      <c r="A9256" s="180" t="s">
        <v>212</v>
      </c>
      <c r="B9256" s="180" t="s">
        <v>355</v>
      </c>
      <c r="C9256" s="180">
        <v>1055000</v>
      </c>
      <c r="D9256" s="180">
        <v>0</v>
      </c>
      <c r="E9256" s="180">
        <v>250000</v>
      </c>
      <c r="F9256" s="180">
        <v>0</v>
      </c>
      <c r="G9256" s="180">
        <v>0</v>
      </c>
      <c r="H9256" s="180">
        <v>0</v>
      </c>
    </row>
    <row r="9257" spans="1:8" x14ac:dyDescent="0.2">
      <c r="A9257" s="180" t="s">
        <v>212</v>
      </c>
      <c r="B9257" s="180" t="s">
        <v>356</v>
      </c>
      <c r="C9257" s="180">
        <v>755000</v>
      </c>
      <c r="D9257" s="180">
        <v>0</v>
      </c>
      <c r="E9257" s="180">
        <v>43000</v>
      </c>
      <c r="F9257" s="180">
        <v>0</v>
      </c>
      <c r="G9257" s="180"/>
      <c r="H9257" s="180">
        <v>0</v>
      </c>
    </row>
    <row r="9258" spans="1:8" x14ac:dyDescent="0.2">
      <c r="A9258" s="180" t="s">
        <v>212</v>
      </c>
      <c r="B9258" s="180" t="s">
        <v>409</v>
      </c>
      <c r="C9258" s="180"/>
      <c r="D9258" s="180"/>
      <c r="E9258" s="180"/>
      <c r="F9258" s="180"/>
      <c r="G9258" s="180"/>
      <c r="H9258" s="180">
        <v>0</v>
      </c>
    </row>
    <row r="9259" spans="1:8" x14ac:dyDescent="0.2">
      <c r="A9259" s="180" t="s">
        <v>212</v>
      </c>
      <c r="B9259" s="180" t="s">
        <v>378</v>
      </c>
      <c r="C9259" s="180">
        <v>0</v>
      </c>
      <c r="D9259" s="180"/>
      <c r="E9259" s="180">
        <v>1300</v>
      </c>
      <c r="F9259" s="180">
        <v>0</v>
      </c>
      <c r="G9259" s="180">
        <v>0</v>
      </c>
      <c r="H9259" s="180">
        <v>0</v>
      </c>
    </row>
    <row r="9260" spans="1:8" x14ac:dyDescent="0.2">
      <c r="A9260" s="180" t="s">
        <v>212</v>
      </c>
      <c r="B9260" s="180" t="s">
        <v>360</v>
      </c>
      <c r="C9260" s="180"/>
      <c r="D9260" s="180"/>
      <c r="E9260" s="180">
        <v>0</v>
      </c>
      <c r="F9260" s="180">
        <v>0</v>
      </c>
      <c r="G9260" s="180"/>
      <c r="H9260" s="180">
        <v>0</v>
      </c>
    </row>
    <row r="9261" spans="1:8" x14ac:dyDescent="0.2">
      <c r="A9261" s="180" t="s">
        <v>212</v>
      </c>
      <c r="B9261" s="180" t="s">
        <v>379</v>
      </c>
      <c r="C9261" s="180"/>
      <c r="D9261" s="180"/>
      <c r="E9261" s="180"/>
      <c r="F9261" s="180"/>
      <c r="G9261" s="180"/>
      <c r="H9261" s="180"/>
    </row>
    <row r="9262" spans="1:8" x14ac:dyDescent="0.2">
      <c r="A9262" s="180" t="s">
        <v>212</v>
      </c>
      <c r="B9262" s="180" t="s">
        <v>362</v>
      </c>
      <c r="C9262" s="180">
        <v>589186</v>
      </c>
      <c r="D9262" s="180"/>
      <c r="E9262" s="180"/>
      <c r="F9262" s="180"/>
      <c r="G9262" s="180"/>
      <c r="H9262" s="180"/>
    </row>
    <row r="9263" spans="1:8" x14ac:dyDescent="0.2">
      <c r="A9263" s="180" t="s">
        <v>212</v>
      </c>
      <c r="B9263" s="180" t="s">
        <v>365</v>
      </c>
      <c r="C9263" s="180">
        <v>16134186</v>
      </c>
      <c r="D9263" s="180">
        <v>540000</v>
      </c>
      <c r="E9263" s="180">
        <v>573900</v>
      </c>
      <c r="F9263" s="180">
        <v>0</v>
      </c>
      <c r="G9263" s="180">
        <v>0</v>
      </c>
      <c r="H9263" s="180">
        <v>0</v>
      </c>
    </row>
    <row r="9264" spans="1:8" x14ac:dyDescent="0.2">
      <c r="A9264" s="180" t="s">
        <v>212</v>
      </c>
      <c r="B9264" s="180" t="s">
        <v>447</v>
      </c>
      <c r="C9264" s="180">
        <v>0</v>
      </c>
      <c r="D9264" s="180">
        <v>0</v>
      </c>
      <c r="E9264" s="180">
        <v>0</v>
      </c>
      <c r="F9264" s="180">
        <v>0</v>
      </c>
      <c r="G9264" s="180">
        <v>0</v>
      </c>
      <c r="H9264" s="180">
        <v>0</v>
      </c>
    </row>
    <row r="9265" spans="1:8" x14ac:dyDescent="0.2">
      <c r="A9265" s="180" t="s">
        <v>212</v>
      </c>
      <c r="B9265" s="180" t="s">
        <v>366</v>
      </c>
      <c r="C9265" s="180">
        <v>16134186</v>
      </c>
      <c r="D9265" s="180">
        <v>540000</v>
      </c>
      <c r="E9265" s="180">
        <v>573900</v>
      </c>
      <c r="F9265" s="180">
        <v>0</v>
      </c>
      <c r="G9265" s="180">
        <v>0</v>
      </c>
      <c r="H9265" s="180">
        <v>0</v>
      </c>
    </row>
    <row r="9266" spans="1:8" x14ac:dyDescent="0.2">
      <c r="A9266" s="180" t="s">
        <v>212</v>
      </c>
      <c r="B9266" s="180" t="s">
        <v>367</v>
      </c>
      <c r="C9266" s="180">
        <v>801924.25</v>
      </c>
      <c r="D9266" s="180">
        <v>132622.27000000002</v>
      </c>
      <c r="E9266" s="180">
        <v>414594.10000000009</v>
      </c>
      <c r="F9266" s="180">
        <v>0</v>
      </c>
      <c r="G9266" s="180">
        <v>0</v>
      </c>
      <c r="H9266" s="180">
        <v>0</v>
      </c>
    </row>
    <row r="9267" spans="1:8" x14ac:dyDescent="0.2">
      <c r="A9267" s="180" t="s">
        <v>212</v>
      </c>
      <c r="B9267" s="180" t="s">
        <v>368</v>
      </c>
      <c r="C9267" s="180">
        <v>16936110.25</v>
      </c>
      <c r="D9267" s="180">
        <v>672622.27</v>
      </c>
      <c r="E9267" s="180">
        <v>988494.10000000021</v>
      </c>
      <c r="F9267" s="180">
        <v>0</v>
      </c>
      <c r="G9267" s="180">
        <v>0</v>
      </c>
      <c r="H9267" s="180">
        <v>0</v>
      </c>
    </row>
    <row r="9268" spans="1:8" x14ac:dyDescent="0.2">
      <c r="A9268" s="180" t="s">
        <v>214</v>
      </c>
      <c r="B9268" s="180" t="s">
        <v>333</v>
      </c>
      <c r="C9268" s="180">
        <v>2248824</v>
      </c>
      <c r="D9268" s="180"/>
      <c r="E9268" s="180">
        <v>776305</v>
      </c>
      <c r="F9268" s="180">
        <v>0</v>
      </c>
      <c r="G9268" s="180">
        <v>0</v>
      </c>
      <c r="H9268" s="180">
        <v>0</v>
      </c>
    </row>
    <row r="9269" spans="1:8" x14ac:dyDescent="0.2">
      <c r="A9269" s="180" t="s">
        <v>214</v>
      </c>
      <c r="B9269" s="180" t="s">
        <v>334</v>
      </c>
      <c r="C9269" s="180">
        <v>166347</v>
      </c>
      <c r="D9269" s="180"/>
      <c r="E9269" s="180">
        <v>57424</v>
      </c>
      <c r="F9269" s="180">
        <v>0</v>
      </c>
      <c r="G9269" s="180">
        <v>0</v>
      </c>
      <c r="H9269" s="180">
        <v>0</v>
      </c>
    </row>
    <row r="9270" spans="1:8" x14ac:dyDescent="0.2">
      <c r="A9270" s="180" t="s">
        <v>214</v>
      </c>
      <c r="B9270" s="180" t="s">
        <v>335</v>
      </c>
      <c r="C9270" s="180">
        <v>74601</v>
      </c>
      <c r="D9270" s="180"/>
      <c r="E9270" s="180"/>
      <c r="F9270" s="180"/>
      <c r="G9270" s="180"/>
      <c r="H9270" s="180"/>
    </row>
    <row r="9271" spans="1:8" x14ac:dyDescent="0.2">
      <c r="A9271" s="180" t="s">
        <v>214</v>
      </c>
      <c r="B9271" s="180" t="s">
        <v>336</v>
      </c>
      <c r="C9271" s="180">
        <v>725000</v>
      </c>
      <c r="D9271" s="180"/>
      <c r="E9271" s="180"/>
      <c r="F9271" s="180"/>
      <c r="G9271" s="180"/>
      <c r="H9271" s="180"/>
    </row>
    <row r="9272" spans="1:8" x14ac:dyDescent="0.2">
      <c r="A9272" s="180" t="s">
        <v>214</v>
      </c>
      <c r="B9272" s="180" t="s">
        <v>337</v>
      </c>
      <c r="C9272" s="180">
        <v>25000</v>
      </c>
      <c r="D9272" s="180">
        <v>400</v>
      </c>
      <c r="E9272" s="180"/>
      <c r="F9272" s="180"/>
      <c r="G9272" s="180"/>
      <c r="H9272" s="180"/>
    </row>
    <row r="9273" spans="1:8" x14ac:dyDescent="0.2">
      <c r="A9273" s="180" t="s">
        <v>214</v>
      </c>
      <c r="B9273" s="180" t="s">
        <v>338</v>
      </c>
      <c r="C9273" s="180"/>
      <c r="D9273" s="180"/>
      <c r="E9273" s="180"/>
      <c r="F9273" s="180"/>
      <c r="G9273" s="180"/>
      <c r="H9273" s="180"/>
    </row>
    <row r="9274" spans="1:8" x14ac:dyDescent="0.2">
      <c r="A9274" s="180" t="s">
        <v>214</v>
      </c>
      <c r="B9274" s="180" t="s">
        <v>339</v>
      </c>
      <c r="C9274" s="180"/>
      <c r="D9274" s="180">
        <v>300000</v>
      </c>
      <c r="E9274" s="180"/>
      <c r="F9274" s="180"/>
      <c r="G9274" s="180"/>
      <c r="H9274" s="180"/>
    </row>
    <row r="9275" spans="1:8" x14ac:dyDescent="0.2">
      <c r="A9275" s="180" t="s">
        <v>214</v>
      </c>
      <c r="B9275" s="180" t="s">
        <v>340</v>
      </c>
      <c r="C9275" s="180">
        <v>70000</v>
      </c>
      <c r="D9275" s="180"/>
      <c r="E9275" s="180">
        <v>10000</v>
      </c>
      <c r="F9275" s="180"/>
      <c r="G9275" s="180"/>
      <c r="H9275" s="180"/>
    </row>
    <row r="9276" spans="1:8" x14ac:dyDescent="0.2">
      <c r="A9276" s="180" t="s">
        <v>214</v>
      </c>
      <c r="B9276" s="180" t="s">
        <v>341</v>
      </c>
      <c r="C9276" s="180">
        <v>10799</v>
      </c>
      <c r="D9276" s="180"/>
      <c r="E9276" s="180"/>
      <c r="F9276" s="180"/>
      <c r="G9276" s="180"/>
      <c r="H9276" s="180"/>
    </row>
    <row r="9277" spans="1:8" x14ac:dyDescent="0.2">
      <c r="A9277" s="180" t="s">
        <v>214</v>
      </c>
      <c r="B9277" s="180" t="s">
        <v>342</v>
      </c>
      <c r="C9277" s="180">
        <v>2545409</v>
      </c>
      <c r="D9277" s="180"/>
      <c r="E9277" s="180"/>
      <c r="F9277" s="180"/>
      <c r="G9277" s="180"/>
      <c r="H9277" s="180"/>
    </row>
    <row r="9278" spans="1:8" x14ac:dyDescent="0.2">
      <c r="A9278" s="180" t="s">
        <v>214</v>
      </c>
      <c r="B9278" s="180" t="s">
        <v>343</v>
      </c>
      <c r="C9278" s="180">
        <v>8084</v>
      </c>
      <c r="D9278" s="180"/>
      <c r="E9278" s="180"/>
      <c r="F9278" s="180"/>
      <c r="G9278" s="180"/>
      <c r="H9278" s="180"/>
    </row>
    <row r="9279" spans="1:8" x14ac:dyDescent="0.2">
      <c r="A9279" s="180" t="s">
        <v>214</v>
      </c>
      <c r="B9279" s="180" t="s">
        <v>344</v>
      </c>
      <c r="C9279" s="180">
        <v>30000</v>
      </c>
      <c r="D9279" s="180"/>
      <c r="E9279" s="180">
        <v>50</v>
      </c>
      <c r="F9279" s="180"/>
      <c r="G9279" s="180"/>
      <c r="H9279" s="180"/>
    </row>
    <row r="9280" spans="1:8" x14ac:dyDescent="0.2">
      <c r="A9280" s="180" t="s">
        <v>214</v>
      </c>
      <c r="B9280" s="180" t="s">
        <v>475</v>
      </c>
      <c r="C9280" s="180">
        <v>12956</v>
      </c>
      <c r="D9280" s="180"/>
      <c r="E9280" s="180">
        <v>4472</v>
      </c>
      <c r="F9280" s="180">
        <v>0</v>
      </c>
      <c r="G9280" s="180">
        <v>0</v>
      </c>
      <c r="H9280" s="180">
        <v>0</v>
      </c>
    </row>
    <row r="9281" spans="1:8" x14ac:dyDescent="0.2">
      <c r="A9281" s="180" t="s">
        <v>214</v>
      </c>
      <c r="B9281" s="180" t="s">
        <v>332</v>
      </c>
      <c r="C9281" s="180">
        <v>60000</v>
      </c>
      <c r="D9281" s="180"/>
      <c r="E9281" s="180"/>
      <c r="F9281" s="180"/>
      <c r="G9281" s="180"/>
      <c r="H9281" s="180"/>
    </row>
    <row r="9282" spans="1:8" x14ac:dyDescent="0.2">
      <c r="A9282" s="180" t="s">
        <v>214</v>
      </c>
      <c r="B9282" s="180" t="s">
        <v>407</v>
      </c>
      <c r="C9282" s="180">
        <v>90000</v>
      </c>
      <c r="D9282" s="180"/>
      <c r="E9282" s="180"/>
      <c r="F9282" s="180"/>
      <c r="G9282" s="180"/>
      <c r="H9282" s="180"/>
    </row>
    <row r="9283" spans="1:8" x14ac:dyDescent="0.2">
      <c r="A9283" s="180" t="s">
        <v>214</v>
      </c>
      <c r="B9283" s="180" t="s">
        <v>345</v>
      </c>
      <c r="C9283" s="180">
        <v>6067020</v>
      </c>
      <c r="D9283" s="180">
        <v>300400</v>
      </c>
      <c r="E9283" s="180">
        <v>848251</v>
      </c>
      <c r="F9283" s="180">
        <v>0</v>
      </c>
      <c r="G9283" s="180">
        <v>0</v>
      </c>
      <c r="H9283" s="180">
        <v>0</v>
      </c>
    </row>
    <row r="9284" spans="1:8" x14ac:dyDescent="0.2">
      <c r="A9284" s="180" t="s">
        <v>214</v>
      </c>
      <c r="B9284" s="180" t="s">
        <v>346</v>
      </c>
      <c r="C9284" s="180"/>
      <c r="D9284" s="180"/>
      <c r="E9284" s="180"/>
      <c r="F9284" s="180"/>
      <c r="G9284" s="180"/>
      <c r="H9284" s="180"/>
    </row>
    <row r="9285" spans="1:8" x14ac:dyDescent="0.2">
      <c r="A9285" s="180" t="s">
        <v>214</v>
      </c>
      <c r="B9285" s="180" t="s">
        <v>446</v>
      </c>
      <c r="C9285" s="180"/>
      <c r="D9285" s="180"/>
      <c r="E9285" s="180"/>
      <c r="F9285" s="180"/>
      <c r="G9285" s="180"/>
      <c r="H9285" s="180"/>
    </row>
    <row r="9286" spans="1:8" x14ac:dyDescent="0.2">
      <c r="A9286" s="180" t="s">
        <v>214</v>
      </c>
      <c r="B9286" s="180" t="s">
        <v>347</v>
      </c>
      <c r="C9286" s="180"/>
      <c r="D9286" s="180"/>
      <c r="E9286" s="180"/>
      <c r="F9286" s="180"/>
      <c r="G9286" s="180"/>
      <c r="H9286" s="180"/>
    </row>
    <row r="9287" spans="1:8" x14ac:dyDescent="0.2">
      <c r="A9287" s="180" t="s">
        <v>214</v>
      </c>
      <c r="B9287" s="180" t="s">
        <v>348</v>
      </c>
      <c r="C9287" s="180">
        <v>6067020</v>
      </c>
      <c r="D9287" s="180">
        <v>300400</v>
      </c>
      <c r="E9287" s="180">
        <v>848251</v>
      </c>
      <c r="F9287" s="180">
        <v>0</v>
      </c>
      <c r="G9287" s="180">
        <v>0</v>
      </c>
      <c r="H9287" s="180">
        <v>0</v>
      </c>
    </row>
    <row r="9288" spans="1:8" x14ac:dyDescent="0.2">
      <c r="A9288" s="180" t="s">
        <v>214</v>
      </c>
      <c r="B9288" s="180" t="s">
        <v>349</v>
      </c>
      <c r="C9288" s="180">
        <v>1331021.6799999997</v>
      </c>
      <c r="D9288" s="180">
        <v>196079.73</v>
      </c>
      <c r="E9288" s="180">
        <v>289021.09999999998</v>
      </c>
      <c r="F9288" s="180">
        <v>0</v>
      </c>
      <c r="G9288" s="180">
        <v>0</v>
      </c>
      <c r="H9288" s="180">
        <v>0</v>
      </c>
    </row>
    <row r="9289" spans="1:8" x14ac:dyDescent="0.2">
      <c r="A9289" s="180" t="s">
        <v>214</v>
      </c>
      <c r="B9289" s="180" t="s">
        <v>350</v>
      </c>
      <c r="C9289" s="180">
        <v>7398041.6799999997</v>
      </c>
      <c r="D9289" s="180">
        <v>496479.73</v>
      </c>
      <c r="E9289" s="180">
        <v>1137272.1000000001</v>
      </c>
      <c r="F9289" s="180">
        <v>0</v>
      </c>
      <c r="G9289" s="180">
        <v>0</v>
      </c>
      <c r="H9289" s="180">
        <v>0</v>
      </c>
    </row>
    <row r="9290" spans="1:8" x14ac:dyDescent="0.2">
      <c r="A9290" s="180" t="s">
        <v>214</v>
      </c>
      <c r="B9290" s="180" t="s">
        <v>376</v>
      </c>
      <c r="C9290" s="180"/>
      <c r="D9290" s="180"/>
      <c r="E9290" s="180"/>
      <c r="F9290" s="180"/>
      <c r="G9290" s="180"/>
      <c r="H9290" s="180"/>
    </row>
    <row r="9291" spans="1:8" x14ac:dyDescent="0.2">
      <c r="A9291" s="180" t="s">
        <v>214</v>
      </c>
      <c r="B9291" s="180" t="s">
        <v>377</v>
      </c>
      <c r="C9291" s="180">
        <v>5000000</v>
      </c>
      <c r="D9291" s="180">
        <v>450000</v>
      </c>
      <c r="E9291" s="180">
        <v>100000</v>
      </c>
      <c r="F9291" s="180"/>
      <c r="G9291" s="180"/>
      <c r="H9291" s="180"/>
    </row>
    <row r="9292" spans="1:8" x14ac:dyDescent="0.2">
      <c r="A9292" s="180" t="s">
        <v>214</v>
      </c>
      <c r="B9292" s="180" t="s">
        <v>352</v>
      </c>
      <c r="C9292" s="180">
        <v>175000</v>
      </c>
      <c r="D9292" s="180"/>
      <c r="E9292" s="180">
        <v>500</v>
      </c>
      <c r="F9292" s="180"/>
      <c r="G9292" s="180"/>
      <c r="H9292" s="180"/>
    </row>
    <row r="9293" spans="1:8" x14ac:dyDescent="0.2">
      <c r="A9293" s="180" t="s">
        <v>214</v>
      </c>
      <c r="B9293" s="180" t="s">
        <v>353</v>
      </c>
      <c r="C9293" s="180">
        <v>180000</v>
      </c>
      <c r="D9293" s="180"/>
      <c r="E9293" s="180">
        <v>500</v>
      </c>
      <c r="F9293" s="180"/>
      <c r="G9293" s="180"/>
      <c r="H9293" s="180"/>
    </row>
    <row r="9294" spans="1:8" x14ac:dyDescent="0.2">
      <c r="A9294" s="180" t="s">
        <v>214</v>
      </c>
      <c r="B9294" s="180" t="s">
        <v>354</v>
      </c>
      <c r="C9294" s="180">
        <v>180000</v>
      </c>
      <c r="D9294" s="180"/>
      <c r="E9294" s="180">
        <v>14000</v>
      </c>
      <c r="F9294" s="180"/>
      <c r="G9294" s="180"/>
      <c r="H9294" s="180"/>
    </row>
    <row r="9295" spans="1:8" x14ac:dyDescent="0.2">
      <c r="A9295" s="180" t="s">
        <v>214</v>
      </c>
      <c r="B9295" s="180" t="s">
        <v>408</v>
      </c>
      <c r="C9295" s="180">
        <v>340000</v>
      </c>
      <c r="D9295" s="180"/>
      <c r="E9295" s="180">
        <v>500</v>
      </c>
      <c r="F9295" s="180"/>
      <c r="G9295" s="180"/>
      <c r="H9295" s="180"/>
    </row>
    <row r="9296" spans="1:8" x14ac:dyDescent="0.2">
      <c r="A9296" s="180" t="s">
        <v>214</v>
      </c>
      <c r="B9296" s="180" t="s">
        <v>423</v>
      </c>
      <c r="C9296" s="180">
        <v>180000</v>
      </c>
      <c r="D9296" s="180"/>
      <c r="E9296" s="180"/>
      <c r="F9296" s="180"/>
      <c r="G9296" s="180"/>
      <c r="H9296" s="180"/>
    </row>
    <row r="9297" spans="1:8" x14ac:dyDescent="0.2">
      <c r="A9297" s="180" t="s">
        <v>214</v>
      </c>
      <c r="B9297" s="180" t="s">
        <v>355</v>
      </c>
      <c r="C9297" s="180">
        <v>410000</v>
      </c>
      <c r="D9297" s="180"/>
      <c r="E9297" s="180">
        <v>125000</v>
      </c>
      <c r="F9297" s="180"/>
      <c r="G9297" s="180"/>
      <c r="H9297" s="180"/>
    </row>
    <row r="9298" spans="1:8" x14ac:dyDescent="0.2">
      <c r="A9298" s="180" t="s">
        <v>214</v>
      </c>
      <c r="B9298" s="180" t="s">
        <v>356</v>
      </c>
      <c r="C9298" s="180">
        <v>300000</v>
      </c>
      <c r="D9298" s="180"/>
      <c r="E9298" s="180">
        <v>18000</v>
      </c>
      <c r="F9298" s="180"/>
      <c r="G9298" s="180"/>
      <c r="H9298" s="180"/>
    </row>
    <row r="9299" spans="1:8" x14ac:dyDescent="0.2">
      <c r="A9299" s="180" t="s">
        <v>214</v>
      </c>
      <c r="B9299" s="180" t="s">
        <v>409</v>
      </c>
      <c r="C9299" s="180"/>
      <c r="D9299" s="180"/>
      <c r="E9299" s="180"/>
      <c r="F9299" s="180"/>
      <c r="G9299" s="180"/>
      <c r="H9299" s="180"/>
    </row>
    <row r="9300" spans="1:8" x14ac:dyDescent="0.2">
      <c r="A9300" s="180" t="s">
        <v>214</v>
      </c>
      <c r="B9300" s="180" t="s">
        <v>378</v>
      </c>
      <c r="C9300" s="180"/>
      <c r="D9300" s="180"/>
      <c r="E9300" s="180">
        <v>7000</v>
      </c>
      <c r="F9300" s="180"/>
      <c r="G9300" s="180"/>
      <c r="H9300" s="180"/>
    </row>
    <row r="9301" spans="1:8" x14ac:dyDescent="0.2">
      <c r="A9301" s="180" t="s">
        <v>214</v>
      </c>
      <c r="B9301" s="180" t="s">
        <v>360</v>
      </c>
      <c r="C9301" s="180"/>
      <c r="D9301" s="180"/>
      <c r="E9301" s="180"/>
      <c r="F9301" s="180"/>
      <c r="G9301" s="180"/>
      <c r="H9301" s="180"/>
    </row>
    <row r="9302" spans="1:8" x14ac:dyDescent="0.2">
      <c r="A9302" s="180" t="s">
        <v>214</v>
      </c>
      <c r="B9302" s="180" t="s">
        <v>379</v>
      </c>
      <c r="C9302" s="180"/>
      <c r="D9302" s="180"/>
      <c r="E9302" s="180"/>
      <c r="F9302" s="180"/>
      <c r="G9302" s="180"/>
      <c r="H9302" s="180"/>
    </row>
    <row r="9303" spans="1:8" x14ac:dyDescent="0.2">
      <c r="A9303" s="180" t="s">
        <v>214</v>
      </c>
      <c r="B9303" s="180" t="s">
        <v>362</v>
      </c>
      <c r="C9303" s="180">
        <v>234448</v>
      </c>
      <c r="D9303" s="180"/>
      <c r="E9303" s="180"/>
      <c r="F9303" s="180"/>
      <c r="G9303" s="180"/>
      <c r="H9303" s="180"/>
    </row>
    <row r="9304" spans="1:8" x14ac:dyDescent="0.2">
      <c r="A9304" s="180" t="s">
        <v>214</v>
      </c>
      <c r="B9304" s="180" t="s">
        <v>365</v>
      </c>
      <c r="C9304" s="180">
        <v>6999448</v>
      </c>
      <c r="D9304" s="180">
        <v>450000</v>
      </c>
      <c r="E9304" s="180">
        <v>265500</v>
      </c>
      <c r="F9304" s="180">
        <v>0</v>
      </c>
      <c r="G9304" s="180">
        <v>0</v>
      </c>
      <c r="H9304" s="180">
        <v>0</v>
      </c>
    </row>
    <row r="9305" spans="1:8" x14ac:dyDescent="0.2">
      <c r="A9305" s="180" t="s">
        <v>214</v>
      </c>
      <c r="B9305" s="180" t="s">
        <v>447</v>
      </c>
      <c r="C9305" s="180"/>
      <c r="D9305" s="180"/>
      <c r="E9305" s="180"/>
      <c r="F9305" s="180"/>
      <c r="G9305" s="180"/>
      <c r="H9305" s="180"/>
    </row>
    <row r="9306" spans="1:8" x14ac:dyDescent="0.2">
      <c r="A9306" s="180" t="s">
        <v>214</v>
      </c>
      <c r="B9306" s="180" t="s">
        <v>366</v>
      </c>
      <c r="C9306" s="180">
        <v>6999448</v>
      </c>
      <c r="D9306" s="180">
        <v>450000</v>
      </c>
      <c r="E9306" s="180">
        <v>265500</v>
      </c>
      <c r="F9306" s="180">
        <v>0</v>
      </c>
      <c r="G9306" s="180">
        <v>0</v>
      </c>
      <c r="H9306" s="180">
        <v>0</v>
      </c>
    </row>
    <row r="9307" spans="1:8" x14ac:dyDescent="0.2">
      <c r="A9307" s="180" t="s">
        <v>214</v>
      </c>
      <c r="B9307" s="180" t="s">
        <v>367</v>
      </c>
      <c r="C9307" s="180">
        <v>398593.6799999997</v>
      </c>
      <c r="D9307" s="180">
        <v>46479.729999999981</v>
      </c>
      <c r="E9307" s="180">
        <v>871772.10000000021</v>
      </c>
      <c r="F9307" s="180">
        <v>0</v>
      </c>
      <c r="G9307" s="180">
        <v>0</v>
      </c>
      <c r="H9307" s="180">
        <v>0</v>
      </c>
    </row>
    <row r="9308" spans="1:8" x14ac:dyDescent="0.2">
      <c r="A9308" s="180" t="s">
        <v>214</v>
      </c>
      <c r="B9308" s="180" t="s">
        <v>368</v>
      </c>
      <c r="C9308" s="180">
        <v>7398041.6799999997</v>
      </c>
      <c r="D9308" s="180">
        <v>496479.73</v>
      </c>
      <c r="E9308" s="180">
        <v>1137272.1000000001</v>
      </c>
      <c r="F9308" s="180">
        <v>0</v>
      </c>
      <c r="G9308" s="180">
        <v>0</v>
      </c>
      <c r="H9308" s="180">
        <v>0</v>
      </c>
    </row>
    <row r="9309" spans="1:8" x14ac:dyDescent="0.2">
      <c r="A9309" s="180" t="s">
        <v>215</v>
      </c>
      <c r="B9309" s="180" t="s">
        <v>333</v>
      </c>
      <c r="C9309" s="180">
        <v>2169724</v>
      </c>
      <c r="D9309" s="180"/>
      <c r="E9309" s="180">
        <v>143736</v>
      </c>
      <c r="F9309" s="180">
        <v>0</v>
      </c>
      <c r="G9309" s="180">
        <v>0</v>
      </c>
      <c r="H9309" s="180">
        <v>0</v>
      </c>
    </row>
    <row r="9310" spans="1:8" x14ac:dyDescent="0.2">
      <c r="A9310" s="180" t="s">
        <v>215</v>
      </c>
      <c r="B9310" s="180" t="s">
        <v>334</v>
      </c>
      <c r="C9310" s="180">
        <v>94540</v>
      </c>
      <c r="D9310" s="180"/>
      <c r="E9310" s="180">
        <v>6264</v>
      </c>
      <c r="F9310" s="180">
        <v>0</v>
      </c>
      <c r="G9310" s="180">
        <v>0</v>
      </c>
      <c r="H9310" s="180">
        <v>0</v>
      </c>
    </row>
    <row r="9311" spans="1:8" x14ac:dyDescent="0.2">
      <c r="A9311" s="180" t="s">
        <v>215</v>
      </c>
      <c r="B9311" s="180" t="s">
        <v>335</v>
      </c>
      <c r="C9311" s="180">
        <v>177035</v>
      </c>
      <c r="D9311" s="180"/>
      <c r="E9311" s="180"/>
      <c r="F9311" s="180"/>
      <c r="G9311" s="180"/>
      <c r="H9311" s="180"/>
    </row>
    <row r="9312" spans="1:8" x14ac:dyDescent="0.2">
      <c r="A9312" s="180" t="s">
        <v>215</v>
      </c>
      <c r="B9312" s="180" t="s">
        <v>336</v>
      </c>
      <c r="C9312" s="180">
        <v>245000</v>
      </c>
      <c r="D9312" s="180"/>
      <c r="E9312" s="180"/>
      <c r="F9312" s="180"/>
      <c r="G9312" s="180"/>
      <c r="H9312" s="180"/>
    </row>
    <row r="9313" spans="1:8" x14ac:dyDescent="0.2">
      <c r="A9313" s="180" t="s">
        <v>215</v>
      </c>
      <c r="B9313" s="180" t="s">
        <v>337</v>
      </c>
      <c r="C9313" s="180">
        <v>50000</v>
      </c>
      <c r="D9313" s="180">
        <v>500</v>
      </c>
      <c r="E9313" s="180"/>
      <c r="F9313" s="180"/>
      <c r="G9313" s="180"/>
      <c r="H9313" s="180"/>
    </row>
    <row r="9314" spans="1:8" x14ac:dyDescent="0.2">
      <c r="A9314" s="180" t="s">
        <v>215</v>
      </c>
      <c r="B9314" s="180" t="s">
        <v>338</v>
      </c>
      <c r="C9314" s="180"/>
      <c r="D9314" s="180"/>
      <c r="E9314" s="180"/>
      <c r="F9314" s="180"/>
      <c r="G9314" s="180"/>
      <c r="H9314" s="180"/>
    </row>
    <row r="9315" spans="1:8" x14ac:dyDescent="0.2">
      <c r="A9315" s="180" t="s">
        <v>215</v>
      </c>
      <c r="B9315" s="180" t="s">
        <v>339</v>
      </c>
      <c r="C9315" s="180">
        <v>10000</v>
      </c>
      <c r="D9315" s="180">
        <v>275000</v>
      </c>
      <c r="E9315" s="180"/>
      <c r="F9315" s="180"/>
      <c r="G9315" s="180"/>
      <c r="H9315" s="180"/>
    </row>
    <row r="9316" spans="1:8" x14ac:dyDescent="0.2">
      <c r="A9316" s="180" t="s">
        <v>215</v>
      </c>
      <c r="B9316" s="180" t="s">
        <v>340</v>
      </c>
      <c r="C9316" s="180">
        <v>90000</v>
      </c>
      <c r="D9316" s="180">
        <v>200</v>
      </c>
      <c r="E9316" s="180">
        <v>10000</v>
      </c>
      <c r="F9316" s="180"/>
      <c r="G9316" s="180"/>
      <c r="H9316" s="180"/>
    </row>
    <row r="9317" spans="1:8" x14ac:dyDescent="0.2">
      <c r="A9317" s="180" t="s">
        <v>215</v>
      </c>
      <c r="B9317" s="180" t="s">
        <v>341</v>
      </c>
      <c r="C9317" s="180"/>
      <c r="D9317" s="180"/>
      <c r="E9317" s="180"/>
      <c r="F9317" s="180"/>
      <c r="G9317" s="180"/>
      <c r="H9317" s="180"/>
    </row>
    <row r="9318" spans="1:8" x14ac:dyDescent="0.2">
      <c r="A9318" s="180" t="s">
        <v>215</v>
      </c>
      <c r="B9318" s="180" t="s">
        <v>342</v>
      </c>
      <c r="C9318" s="180">
        <v>3920885</v>
      </c>
      <c r="D9318" s="180"/>
      <c r="E9318" s="180"/>
      <c r="F9318" s="180"/>
      <c r="G9318" s="180"/>
      <c r="H9318" s="180"/>
    </row>
    <row r="9319" spans="1:8" x14ac:dyDescent="0.2">
      <c r="A9319" s="180" t="s">
        <v>215</v>
      </c>
      <c r="B9319" s="180" t="s">
        <v>343</v>
      </c>
      <c r="C9319" s="180">
        <v>16183</v>
      </c>
      <c r="D9319" s="180"/>
      <c r="E9319" s="180"/>
      <c r="F9319" s="180"/>
      <c r="G9319" s="180"/>
      <c r="H9319" s="180"/>
    </row>
    <row r="9320" spans="1:8" x14ac:dyDescent="0.2">
      <c r="A9320" s="180" t="s">
        <v>215</v>
      </c>
      <c r="B9320" s="180" t="s">
        <v>344</v>
      </c>
      <c r="C9320" s="180">
        <v>35000</v>
      </c>
      <c r="D9320" s="180"/>
      <c r="E9320" s="180"/>
      <c r="F9320" s="180"/>
      <c r="G9320" s="180"/>
      <c r="H9320" s="180"/>
    </row>
    <row r="9321" spans="1:8" x14ac:dyDescent="0.2">
      <c r="A9321" s="180" t="s">
        <v>215</v>
      </c>
      <c r="B9321" s="180" t="s">
        <v>475</v>
      </c>
      <c r="C9321" s="180">
        <v>8173</v>
      </c>
      <c r="D9321" s="180"/>
      <c r="E9321" s="180">
        <v>541</v>
      </c>
      <c r="F9321" s="180">
        <v>0</v>
      </c>
      <c r="G9321" s="180">
        <v>0</v>
      </c>
      <c r="H9321" s="180">
        <v>0</v>
      </c>
    </row>
    <row r="9322" spans="1:8" x14ac:dyDescent="0.2">
      <c r="A9322" s="180" t="s">
        <v>215</v>
      </c>
      <c r="B9322" s="180" t="s">
        <v>332</v>
      </c>
      <c r="C9322" s="180">
        <v>50000</v>
      </c>
      <c r="D9322" s="180"/>
      <c r="E9322" s="180"/>
      <c r="F9322" s="180"/>
      <c r="G9322" s="180"/>
      <c r="H9322" s="180"/>
    </row>
    <row r="9323" spans="1:8" x14ac:dyDescent="0.2">
      <c r="A9323" s="180" t="s">
        <v>215</v>
      </c>
      <c r="B9323" s="180" t="s">
        <v>407</v>
      </c>
      <c r="C9323" s="180">
        <v>60000</v>
      </c>
      <c r="D9323" s="180"/>
      <c r="E9323" s="180"/>
      <c r="F9323" s="180"/>
      <c r="G9323" s="180"/>
      <c r="H9323" s="180"/>
    </row>
    <row r="9324" spans="1:8" x14ac:dyDescent="0.2">
      <c r="A9324" s="180" t="s">
        <v>215</v>
      </c>
      <c r="B9324" s="180" t="s">
        <v>345</v>
      </c>
      <c r="C9324" s="180">
        <v>6926540</v>
      </c>
      <c r="D9324" s="180">
        <v>275700</v>
      </c>
      <c r="E9324" s="180">
        <v>160541</v>
      </c>
      <c r="F9324" s="180">
        <v>0</v>
      </c>
      <c r="G9324" s="180">
        <v>0</v>
      </c>
      <c r="H9324" s="180">
        <v>0</v>
      </c>
    </row>
    <row r="9325" spans="1:8" x14ac:dyDescent="0.2">
      <c r="A9325" s="180" t="s">
        <v>215</v>
      </c>
      <c r="B9325" s="180" t="s">
        <v>346</v>
      </c>
      <c r="C9325" s="180"/>
      <c r="D9325" s="180"/>
      <c r="E9325" s="180"/>
      <c r="F9325" s="180"/>
      <c r="G9325" s="180"/>
      <c r="H9325" s="180"/>
    </row>
    <row r="9326" spans="1:8" x14ac:dyDescent="0.2">
      <c r="A9326" s="180" t="s">
        <v>215</v>
      </c>
      <c r="B9326" s="180" t="s">
        <v>446</v>
      </c>
      <c r="C9326" s="180"/>
      <c r="D9326" s="180"/>
      <c r="E9326" s="180"/>
      <c r="F9326" s="180"/>
      <c r="G9326" s="180"/>
      <c r="H9326" s="180"/>
    </row>
    <row r="9327" spans="1:8" x14ac:dyDescent="0.2">
      <c r="A9327" s="180" t="s">
        <v>215</v>
      </c>
      <c r="B9327" s="180" t="s">
        <v>347</v>
      </c>
      <c r="C9327" s="180"/>
      <c r="D9327" s="180"/>
      <c r="E9327" s="180"/>
      <c r="F9327" s="180"/>
      <c r="G9327" s="180"/>
      <c r="H9327" s="180"/>
    </row>
    <row r="9328" spans="1:8" x14ac:dyDescent="0.2">
      <c r="A9328" s="180" t="s">
        <v>215</v>
      </c>
      <c r="B9328" s="180" t="s">
        <v>348</v>
      </c>
      <c r="C9328" s="180">
        <v>6926540</v>
      </c>
      <c r="D9328" s="180">
        <v>275700</v>
      </c>
      <c r="E9328" s="180">
        <v>160541</v>
      </c>
      <c r="F9328" s="180">
        <v>0</v>
      </c>
      <c r="G9328" s="180">
        <v>0</v>
      </c>
      <c r="H9328" s="180">
        <v>0</v>
      </c>
    </row>
    <row r="9329" spans="1:8" x14ac:dyDescent="0.2">
      <c r="A9329" s="180" t="s">
        <v>215</v>
      </c>
      <c r="B9329" s="180" t="s">
        <v>349</v>
      </c>
      <c r="C9329" s="180">
        <v>2996166.3099999987</v>
      </c>
      <c r="D9329" s="180">
        <v>57953.559999999939</v>
      </c>
      <c r="E9329" s="180">
        <v>670501.24</v>
      </c>
      <c r="F9329" s="180">
        <v>0</v>
      </c>
      <c r="G9329" s="180">
        <v>0</v>
      </c>
      <c r="H9329" s="180">
        <v>0</v>
      </c>
    </row>
    <row r="9330" spans="1:8" x14ac:dyDescent="0.2">
      <c r="A9330" s="180" t="s">
        <v>215</v>
      </c>
      <c r="B9330" s="180" t="s">
        <v>350</v>
      </c>
      <c r="C9330" s="180">
        <v>9922706.3099999987</v>
      </c>
      <c r="D9330" s="180">
        <v>333653.55999999994</v>
      </c>
      <c r="E9330" s="180">
        <v>831042.24</v>
      </c>
      <c r="F9330" s="180">
        <v>0</v>
      </c>
      <c r="G9330" s="180">
        <v>0</v>
      </c>
      <c r="H9330" s="180">
        <v>0</v>
      </c>
    </row>
    <row r="9331" spans="1:8" x14ac:dyDescent="0.2">
      <c r="A9331" s="180" t="s">
        <v>215</v>
      </c>
      <c r="B9331" s="180" t="s">
        <v>376</v>
      </c>
      <c r="C9331" s="180"/>
      <c r="D9331" s="180"/>
      <c r="E9331" s="180"/>
      <c r="F9331" s="180"/>
      <c r="G9331" s="180"/>
      <c r="H9331" s="180"/>
    </row>
    <row r="9332" spans="1:8" x14ac:dyDescent="0.2">
      <c r="A9332" s="180" t="s">
        <v>215</v>
      </c>
      <c r="B9332" s="180" t="s">
        <v>377</v>
      </c>
      <c r="C9332" s="180">
        <v>4725000</v>
      </c>
      <c r="D9332" s="180">
        <v>300000</v>
      </c>
      <c r="E9332" s="180">
        <v>100000</v>
      </c>
      <c r="F9332" s="180"/>
      <c r="G9332" s="180"/>
      <c r="H9332" s="180"/>
    </row>
    <row r="9333" spans="1:8" x14ac:dyDescent="0.2">
      <c r="A9333" s="180" t="s">
        <v>215</v>
      </c>
      <c r="B9333" s="180" t="s">
        <v>352</v>
      </c>
      <c r="C9333" s="180">
        <v>250000</v>
      </c>
      <c r="D9333" s="180"/>
      <c r="E9333" s="180"/>
      <c r="F9333" s="180"/>
      <c r="G9333" s="180"/>
      <c r="H9333" s="180"/>
    </row>
    <row r="9334" spans="1:8" x14ac:dyDescent="0.2">
      <c r="A9334" s="180" t="s">
        <v>215</v>
      </c>
      <c r="B9334" s="180" t="s">
        <v>353</v>
      </c>
      <c r="C9334" s="180">
        <v>350000</v>
      </c>
      <c r="D9334" s="180"/>
      <c r="E9334" s="180"/>
      <c r="F9334" s="180"/>
      <c r="G9334" s="180"/>
      <c r="H9334" s="180"/>
    </row>
    <row r="9335" spans="1:8" x14ac:dyDescent="0.2">
      <c r="A9335" s="180" t="s">
        <v>215</v>
      </c>
      <c r="B9335" s="180" t="s">
        <v>354</v>
      </c>
      <c r="C9335" s="180">
        <v>185000</v>
      </c>
      <c r="D9335" s="180"/>
      <c r="E9335" s="180">
        <v>10000</v>
      </c>
      <c r="F9335" s="180"/>
      <c r="G9335" s="180"/>
      <c r="H9335" s="180"/>
    </row>
    <row r="9336" spans="1:8" x14ac:dyDescent="0.2">
      <c r="A9336" s="180" t="s">
        <v>215</v>
      </c>
      <c r="B9336" s="180" t="s">
        <v>408</v>
      </c>
      <c r="C9336" s="180">
        <v>375000</v>
      </c>
      <c r="D9336" s="180"/>
      <c r="E9336" s="180"/>
      <c r="F9336" s="180"/>
      <c r="G9336" s="180"/>
      <c r="H9336" s="180"/>
    </row>
    <row r="9337" spans="1:8" x14ac:dyDescent="0.2">
      <c r="A9337" s="180" t="s">
        <v>215</v>
      </c>
      <c r="B9337" s="180" t="s">
        <v>423</v>
      </c>
      <c r="C9337" s="180">
        <v>155000</v>
      </c>
      <c r="D9337" s="180"/>
      <c r="E9337" s="180"/>
      <c r="F9337" s="180"/>
      <c r="G9337" s="180"/>
      <c r="H9337" s="180"/>
    </row>
    <row r="9338" spans="1:8" x14ac:dyDescent="0.2">
      <c r="A9338" s="180" t="s">
        <v>215</v>
      </c>
      <c r="B9338" s="180" t="s">
        <v>355</v>
      </c>
      <c r="C9338" s="180">
        <v>530000</v>
      </c>
      <c r="D9338" s="180"/>
      <c r="E9338" s="180">
        <v>130000</v>
      </c>
      <c r="F9338" s="180"/>
      <c r="G9338" s="180"/>
      <c r="H9338" s="180"/>
    </row>
    <row r="9339" spans="1:8" x14ac:dyDescent="0.2">
      <c r="A9339" s="180" t="s">
        <v>215</v>
      </c>
      <c r="B9339" s="180" t="s">
        <v>356</v>
      </c>
      <c r="C9339" s="180">
        <v>390000</v>
      </c>
      <c r="D9339" s="180"/>
      <c r="E9339" s="180"/>
      <c r="F9339" s="180"/>
      <c r="G9339" s="180"/>
      <c r="H9339" s="180"/>
    </row>
    <row r="9340" spans="1:8" x14ac:dyDescent="0.2">
      <c r="A9340" s="180" t="s">
        <v>215</v>
      </c>
      <c r="B9340" s="180" t="s">
        <v>409</v>
      </c>
      <c r="C9340" s="180"/>
      <c r="D9340" s="180"/>
      <c r="E9340" s="180"/>
      <c r="F9340" s="180"/>
      <c r="G9340" s="180"/>
      <c r="H9340" s="180"/>
    </row>
    <row r="9341" spans="1:8" x14ac:dyDescent="0.2">
      <c r="A9341" s="180" t="s">
        <v>215</v>
      </c>
      <c r="B9341" s="180" t="s">
        <v>378</v>
      </c>
      <c r="C9341" s="180"/>
      <c r="D9341" s="180"/>
      <c r="E9341" s="180"/>
      <c r="F9341" s="180"/>
      <c r="G9341" s="180"/>
      <c r="H9341" s="180"/>
    </row>
    <row r="9342" spans="1:8" x14ac:dyDescent="0.2">
      <c r="A9342" s="180" t="s">
        <v>215</v>
      </c>
      <c r="B9342" s="180" t="s">
        <v>360</v>
      </c>
      <c r="C9342" s="180"/>
      <c r="D9342" s="180"/>
      <c r="E9342" s="180"/>
      <c r="F9342" s="180"/>
      <c r="G9342" s="180"/>
      <c r="H9342" s="180"/>
    </row>
    <row r="9343" spans="1:8" x14ac:dyDescent="0.2">
      <c r="A9343" s="180" t="s">
        <v>215</v>
      </c>
      <c r="B9343" s="180" t="s">
        <v>379</v>
      </c>
      <c r="C9343" s="180"/>
      <c r="D9343" s="180"/>
      <c r="E9343" s="180"/>
      <c r="F9343" s="180"/>
      <c r="G9343" s="180"/>
      <c r="H9343" s="180"/>
    </row>
    <row r="9344" spans="1:8" x14ac:dyDescent="0.2">
      <c r="A9344" s="180" t="s">
        <v>215</v>
      </c>
      <c r="B9344" s="180" t="s">
        <v>362</v>
      </c>
      <c r="C9344" s="180">
        <v>298282</v>
      </c>
      <c r="D9344" s="180"/>
      <c r="E9344" s="180"/>
      <c r="F9344" s="180"/>
      <c r="G9344" s="180"/>
      <c r="H9344" s="180"/>
    </row>
    <row r="9345" spans="1:8" x14ac:dyDescent="0.2">
      <c r="A9345" s="180" t="s">
        <v>215</v>
      </c>
      <c r="B9345" s="180" t="s">
        <v>365</v>
      </c>
      <c r="C9345" s="180">
        <v>7258282</v>
      </c>
      <c r="D9345" s="180">
        <v>300000</v>
      </c>
      <c r="E9345" s="180">
        <v>240000</v>
      </c>
      <c r="F9345" s="180">
        <v>0</v>
      </c>
      <c r="G9345" s="180">
        <v>0</v>
      </c>
      <c r="H9345" s="180">
        <v>0</v>
      </c>
    </row>
    <row r="9346" spans="1:8" x14ac:dyDescent="0.2">
      <c r="A9346" s="180" t="s">
        <v>215</v>
      </c>
      <c r="B9346" s="180" t="s">
        <v>447</v>
      </c>
      <c r="C9346" s="180"/>
      <c r="D9346" s="180"/>
      <c r="E9346" s="180"/>
      <c r="F9346" s="180"/>
      <c r="G9346" s="180"/>
      <c r="H9346" s="180"/>
    </row>
    <row r="9347" spans="1:8" x14ac:dyDescent="0.2">
      <c r="A9347" s="180" t="s">
        <v>215</v>
      </c>
      <c r="B9347" s="180" t="s">
        <v>366</v>
      </c>
      <c r="C9347" s="180">
        <v>7258282</v>
      </c>
      <c r="D9347" s="180">
        <v>300000</v>
      </c>
      <c r="E9347" s="180">
        <v>240000</v>
      </c>
      <c r="F9347" s="180">
        <v>0</v>
      </c>
      <c r="G9347" s="180">
        <v>0</v>
      </c>
      <c r="H9347" s="180">
        <v>0</v>
      </c>
    </row>
    <row r="9348" spans="1:8" x14ac:dyDescent="0.2">
      <c r="A9348" s="180" t="s">
        <v>215</v>
      </c>
      <c r="B9348" s="180" t="s">
        <v>367</v>
      </c>
      <c r="C9348" s="180">
        <v>2664424.3099999987</v>
      </c>
      <c r="D9348" s="180">
        <v>33653.559999999939</v>
      </c>
      <c r="E9348" s="180">
        <v>591042.24</v>
      </c>
      <c r="F9348" s="180">
        <v>0</v>
      </c>
      <c r="G9348" s="180">
        <v>0</v>
      </c>
      <c r="H9348" s="180">
        <v>0</v>
      </c>
    </row>
    <row r="9349" spans="1:8" x14ac:dyDescent="0.2">
      <c r="A9349" s="180" t="s">
        <v>215</v>
      </c>
      <c r="B9349" s="180" t="s">
        <v>368</v>
      </c>
      <c r="C9349" s="180">
        <v>9922706.3099999987</v>
      </c>
      <c r="D9349" s="180">
        <v>333653.55999999994</v>
      </c>
      <c r="E9349" s="180">
        <v>831042.24</v>
      </c>
      <c r="F9349" s="180">
        <v>0</v>
      </c>
      <c r="G9349" s="180">
        <v>0</v>
      </c>
      <c r="H9349" s="180">
        <v>0</v>
      </c>
    </row>
    <row r="9350" spans="1:8" x14ac:dyDescent="0.2">
      <c r="A9350" s="180" t="s">
        <v>216</v>
      </c>
      <c r="B9350" s="180" t="s">
        <v>333</v>
      </c>
      <c r="C9350" s="180">
        <v>1917149</v>
      </c>
      <c r="D9350" s="180"/>
      <c r="E9350" s="180">
        <v>129586</v>
      </c>
      <c r="F9350" s="180">
        <v>0</v>
      </c>
      <c r="G9350" s="180">
        <v>0</v>
      </c>
      <c r="H9350" s="180">
        <v>0</v>
      </c>
    </row>
    <row r="9351" spans="1:8" x14ac:dyDescent="0.2">
      <c r="A9351" s="180" t="s">
        <v>216</v>
      </c>
      <c r="B9351" s="180" t="s">
        <v>334</v>
      </c>
      <c r="C9351" s="180">
        <v>80101</v>
      </c>
      <c r="D9351" s="180"/>
      <c r="E9351" s="180">
        <v>5414</v>
      </c>
      <c r="F9351" s="180">
        <v>0</v>
      </c>
      <c r="G9351" s="180">
        <v>0</v>
      </c>
      <c r="H9351" s="180">
        <v>0</v>
      </c>
    </row>
    <row r="9352" spans="1:8" x14ac:dyDescent="0.2">
      <c r="A9352" s="180" t="s">
        <v>216</v>
      </c>
      <c r="B9352" s="180" t="s">
        <v>335</v>
      </c>
      <c r="C9352" s="180">
        <v>103877</v>
      </c>
      <c r="D9352" s="180"/>
      <c r="E9352" s="180"/>
      <c r="F9352" s="180"/>
      <c r="G9352" s="180"/>
      <c r="H9352" s="180"/>
    </row>
    <row r="9353" spans="1:8" x14ac:dyDescent="0.2">
      <c r="A9353" s="180" t="s">
        <v>216</v>
      </c>
      <c r="B9353" s="180" t="s">
        <v>336</v>
      </c>
      <c r="C9353" s="180">
        <v>1000000</v>
      </c>
      <c r="D9353" s="180">
        <v>0</v>
      </c>
      <c r="E9353" s="180"/>
      <c r="F9353" s="180"/>
      <c r="G9353" s="180"/>
      <c r="H9353" s="180"/>
    </row>
    <row r="9354" spans="1:8" x14ac:dyDescent="0.2">
      <c r="A9354" s="180" t="s">
        <v>216</v>
      </c>
      <c r="B9354" s="180" t="s">
        <v>337</v>
      </c>
      <c r="C9354" s="180">
        <v>5000</v>
      </c>
      <c r="D9354" s="180">
        <v>25</v>
      </c>
      <c r="E9354" s="180">
        <v>50</v>
      </c>
      <c r="F9354" s="180"/>
      <c r="G9354" s="180"/>
      <c r="H9354" s="180"/>
    </row>
    <row r="9355" spans="1:8" x14ac:dyDescent="0.2">
      <c r="A9355" s="180" t="s">
        <v>216</v>
      </c>
      <c r="B9355" s="180" t="s">
        <v>338</v>
      </c>
      <c r="C9355" s="180"/>
      <c r="D9355" s="180"/>
      <c r="E9355" s="180"/>
      <c r="F9355" s="180"/>
      <c r="G9355" s="180"/>
      <c r="H9355" s="180"/>
    </row>
    <row r="9356" spans="1:8" x14ac:dyDescent="0.2">
      <c r="A9356" s="180" t="s">
        <v>216</v>
      </c>
      <c r="B9356" s="180" t="s">
        <v>339</v>
      </c>
      <c r="C9356" s="180">
        <v>10000</v>
      </c>
      <c r="D9356" s="180">
        <v>15000</v>
      </c>
      <c r="E9356" s="180"/>
      <c r="F9356" s="180"/>
      <c r="G9356" s="180"/>
      <c r="H9356" s="180"/>
    </row>
    <row r="9357" spans="1:8" x14ac:dyDescent="0.2">
      <c r="A9357" s="180" t="s">
        <v>216</v>
      </c>
      <c r="B9357" s="180" t="s">
        <v>340</v>
      </c>
      <c r="C9357" s="180">
        <v>200000</v>
      </c>
      <c r="D9357" s="180">
        <v>55000</v>
      </c>
      <c r="E9357" s="180">
        <v>10000</v>
      </c>
      <c r="F9357" s="180"/>
      <c r="G9357" s="180"/>
      <c r="H9357" s="180"/>
    </row>
    <row r="9358" spans="1:8" x14ac:dyDescent="0.2">
      <c r="A9358" s="180" t="s">
        <v>216</v>
      </c>
      <c r="B9358" s="180" t="s">
        <v>341</v>
      </c>
      <c r="C9358" s="180"/>
      <c r="D9358" s="180"/>
      <c r="E9358" s="180"/>
      <c r="F9358" s="180"/>
      <c r="G9358" s="180"/>
      <c r="H9358" s="180"/>
    </row>
    <row r="9359" spans="1:8" x14ac:dyDescent="0.2">
      <c r="A9359" s="180" t="s">
        <v>216</v>
      </c>
      <c r="B9359" s="180" t="s">
        <v>342</v>
      </c>
      <c r="C9359" s="180">
        <v>1200568</v>
      </c>
      <c r="D9359" s="180"/>
      <c r="E9359" s="180"/>
      <c r="F9359" s="180"/>
      <c r="G9359" s="180"/>
      <c r="H9359" s="180"/>
    </row>
    <row r="9360" spans="1:8" x14ac:dyDescent="0.2">
      <c r="A9360" s="180" t="s">
        <v>216</v>
      </c>
      <c r="B9360" s="180" t="s">
        <v>343</v>
      </c>
      <c r="C9360" s="180">
        <v>2959</v>
      </c>
      <c r="D9360" s="180"/>
      <c r="E9360" s="180"/>
      <c r="F9360" s="180"/>
      <c r="G9360" s="180"/>
      <c r="H9360" s="180"/>
    </row>
    <row r="9361" spans="1:8" x14ac:dyDescent="0.2">
      <c r="A9361" s="180" t="s">
        <v>216</v>
      </c>
      <c r="B9361" s="180" t="s">
        <v>344</v>
      </c>
      <c r="C9361" s="180">
        <v>35000</v>
      </c>
      <c r="D9361" s="180"/>
      <c r="E9361" s="180"/>
      <c r="F9361" s="180"/>
      <c r="G9361" s="180"/>
      <c r="H9361" s="180"/>
    </row>
    <row r="9362" spans="1:8" x14ac:dyDescent="0.2">
      <c r="A9362" s="180" t="s">
        <v>216</v>
      </c>
      <c r="B9362" s="180" t="s">
        <v>475</v>
      </c>
      <c r="C9362" s="180">
        <v>24346</v>
      </c>
      <c r="D9362" s="180"/>
      <c r="E9362" s="180">
        <v>1646</v>
      </c>
      <c r="F9362" s="180">
        <v>0</v>
      </c>
      <c r="G9362" s="180">
        <v>0</v>
      </c>
      <c r="H9362" s="180">
        <v>0</v>
      </c>
    </row>
    <row r="9363" spans="1:8" x14ac:dyDescent="0.2">
      <c r="A9363" s="180" t="s">
        <v>216</v>
      </c>
      <c r="B9363" s="180" t="s">
        <v>332</v>
      </c>
      <c r="C9363" s="180">
        <v>65000</v>
      </c>
      <c r="D9363" s="180"/>
      <c r="E9363" s="180"/>
      <c r="F9363" s="180"/>
      <c r="G9363" s="180"/>
      <c r="H9363" s="180"/>
    </row>
    <row r="9364" spans="1:8" x14ac:dyDescent="0.2">
      <c r="A9364" s="180" t="s">
        <v>216</v>
      </c>
      <c r="B9364" s="180" t="s">
        <v>407</v>
      </c>
      <c r="C9364" s="180">
        <v>100000</v>
      </c>
      <c r="D9364" s="180"/>
      <c r="E9364" s="180"/>
      <c r="F9364" s="180"/>
      <c r="G9364" s="180"/>
      <c r="H9364" s="180"/>
    </row>
    <row r="9365" spans="1:8" x14ac:dyDescent="0.2">
      <c r="A9365" s="180" t="s">
        <v>216</v>
      </c>
      <c r="B9365" s="180" t="s">
        <v>345</v>
      </c>
      <c r="C9365" s="180">
        <v>4744000</v>
      </c>
      <c r="D9365" s="180">
        <v>70025</v>
      </c>
      <c r="E9365" s="180">
        <v>146696</v>
      </c>
      <c r="F9365" s="180">
        <v>0</v>
      </c>
      <c r="G9365" s="180">
        <v>0</v>
      </c>
      <c r="H9365" s="180">
        <v>0</v>
      </c>
    </row>
    <row r="9366" spans="1:8" x14ac:dyDescent="0.2">
      <c r="A9366" s="180" t="s">
        <v>216</v>
      </c>
      <c r="B9366" s="180" t="s">
        <v>346</v>
      </c>
      <c r="C9366" s="180"/>
      <c r="D9366" s="180"/>
      <c r="E9366" s="180"/>
      <c r="F9366" s="180"/>
      <c r="G9366" s="180"/>
      <c r="H9366" s="180"/>
    </row>
    <row r="9367" spans="1:8" x14ac:dyDescent="0.2">
      <c r="A9367" s="180" t="s">
        <v>216</v>
      </c>
      <c r="B9367" s="180" t="s">
        <v>446</v>
      </c>
      <c r="C9367" s="180"/>
      <c r="D9367" s="180"/>
      <c r="E9367" s="180"/>
      <c r="F9367" s="180"/>
      <c r="G9367" s="180"/>
      <c r="H9367" s="180"/>
    </row>
    <row r="9368" spans="1:8" x14ac:dyDescent="0.2">
      <c r="A9368" s="180" t="s">
        <v>216</v>
      </c>
      <c r="B9368" s="180" t="s">
        <v>347</v>
      </c>
      <c r="C9368" s="180"/>
      <c r="D9368" s="180"/>
      <c r="E9368" s="180"/>
      <c r="F9368" s="180"/>
      <c r="G9368" s="180"/>
      <c r="H9368" s="180"/>
    </row>
    <row r="9369" spans="1:8" x14ac:dyDescent="0.2">
      <c r="A9369" s="180" t="s">
        <v>216</v>
      </c>
      <c r="B9369" s="180" t="s">
        <v>348</v>
      </c>
      <c r="C9369" s="180">
        <v>4744000</v>
      </c>
      <c r="D9369" s="180">
        <v>70025</v>
      </c>
      <c r="E9369" s="180">
        <v>146696</v>
      </c>
      <c r="F9369" s="180">
        <v>0</v>
      </c>
      <c r="G9369" s="180">
        <v>0</v>
      </c>
      <c r="H9369" s="180">
        <v>0</v>
      </c>
    </row>
    <row r="9370" spans="1:8" x14ac:dyDescent="0.2">
      <c r="A9370" s="180" t="s">
        <v>216</v>
      </c>
      <c r="B9370" s="180" t="s">
        <v>349</v>
      </c>
      <c r="C9370" s="180">
        <v>878466.58000000101</v>
      </c>
      <c r="D9370" s="180">
        <v>18669.830000000002</v>
      </c>
      <c r="E9370" s="180">
        <v>270315.34000000003</v>
      </c>
      <c r="F9370" s="180">
        <v>0</v>
      </c>
      <c r="G9370" s="180">
        <v>0</v>
      </c>
      <c r="H9370" s="180">
        <v>0</v>
      </c>
    </row>
    <row r="9371" spans="1:8" x14ac:dyDescent="0.2">
      <c r="A9371" s="180" t="s">
        <v>216</v>
      </c>
      <c r="B9371" s="180" t="s">
        <v>350</v>
      </c>
      <c r="C9371" s="180">
        <v>5622466.580000001</v>
      </c>
      <c r="D9371" s="180">
        <v>88694.83</v>
      </c>
      <c r="E9371" s="180">
        <v>417011.34</v>
      </c>
      <c r="F9371" s="180">
        <v>0</v>
      </c>
      <c r="G9371" s="180">
        <v>0</v>
      </c>
      <c r="H9371" s="180">
        <v>0</v>
      </c>
    </row>
    <row r="9372" spans="1:8" x14ac:dyDescent="0.2">
      <c r="A9372" s="180" t="s">
        <v>216</v>
      </c>
      <c r="B9372" s="180" t="s">
        <v>376</v>
      </c>
      <c r="C9372" s="180"/>
      <c r="D9372" s="180"/>
      <c r="E9372" s="180"/>
      <c r="F9372" s="180"/>
      <c r="G9372" s="180"/>
      <c r="H9372" s="180"/>
    </row>
    <row r="9373" spans="1:8" x14ac:dyDescent="0.2">
      <c r="A9373" s="180" t="s">
        <v>216</v>
      </c>
      <c r="B9373" s="180" t="s">
        <v>377</v>
      </c>
      <c r="C9373" s="180">
        <v>3700000</v>
      </c>
      <c r="D9373" s="180">
        <v>75000</v>
      </c>
      <c r="E9373" s="180">
        <v>15000</v>
      </c>
      <c r="F9373" s="180"/>
      <c r="G9373" s="180"/>
      <c r="H9373" s="180"/>
    </row>
    <row r="9374" spans="1:8" x14ac:dyDescent="0.2">
      <c r="A9374" s="180" t="s">
        <v>216</v>
      </c>
      <c r="B9374" s="180" t="s">
        <v>352</v>
      </c>
      <c r="C9374" s="180">
        <v>110000</v>
      </c>
      <c r="D9374" s="180"/>
      <c r="E9374" s="180"/>
      <c r="F9374" s="180"/>
      <c r="G9374" s="180"/>
      <c r="H9374" s="180"/>
    </row>
    <row r="9375" spans="1:8" x14ac:dyDescent="0.2">
      <c r="A9375" s="180" t="s">
        <v>216</v>
      </c>
      <c r="B9375" s="180" t="s">
        <v>353</v>
      </c>
      <c r="C9375" s="180">
        <v>60000</v>
      </c>
      <c r="D9375" s="180"/>
      <c r="E9375" s="180"/>
      <c r="F9375" s="180"/>
      <c r="G9375" s="180"/>
      <c r="H9375" s="180"/>
    </row>
    <row r="9376" spans="1:8" x14ac:dyDescent="0.2">
      <c r="A9376" s="180" t="s">
        <v>216</v>
      </c>
      <c r="B9376" s="180" t="s">
        <v>354</v>
      </c>
      <c r="C9376" s="180">
        <v>210000</v>
      </c>
      <c r="D9376" s="180"/>
      <c r="E9376" s="180"/>
      <c r="F9376" s="180"/>
      <c r="G9376" s="180"/>
      <c r="H9376" s="180"/>
    </row>
    <row r="9377" spans="1:8" x14ac:dyDescent="0.2">
      <c r="A9377" s="180" t="s">
        <v>216</v>
      </c>
      <c r="B9377" s="180" t="s">
        <v>408</v>
      </c>
      <c r="C9377" s="180">
        <v>130000</v>
      </c>
      <c r="D9377" s="180"/>
      <c r="E9377" s="180"/>
      <c r="F9377" s="180"/>
      <c r="G9377" s="180"/>
      <c r="H9377" s="180"/>
    </row>
    <row r="9378" spans="1:8" x14ac:dyDescent="0.2">
      <c r="A9378" s="180" t="s">
        <v>216</v>
      </c>
      <c r="B9378" s="180" t="s">
        <v>423</v>
      </c>
      <c r="C9378" s="180">
        <v>190000</v>
      </c>
      <c r="D9378" s="180"/>
      <c r="E9378" s="180">
        <v>30000</v>
      </c>
      <c r="F9378" s="180"/>
      <c r="G9378" s="180"/>
      <c r="H9378" s="180"/>
    </row>
    <row r="9379" spans="1:8" x14ac:dyDescent="0.2">
      <c r="A9379" s="180" t="s">
        <v>216</v>
      </c>
      <c r="B9379" s="180" t="s">
        <v>355</v>
      </c>
      <c r="C9379" s="180">
        <v>250000</v>
      </c>
      <c r="D9379" s="180"/>
      <c r="E9379" s="180">
        <v>55000</v>
      </c>
      <c r="F9379" s="180"/>
      <c r="G9379" s="180"/>
      <c r="H9379" s="180"/>
    </row>
    <row r="9380" spans="1:8" x14ac:dyDescent="0.2">
      <c r="A9380" s="180" t="s">
        <v>216</v>
      </c>
      <c r="B9380" s="180" t="s">
        <v>356</v>
      </c>
      <c r="C9380" s="180">
        <v>180000</v>
      </c>
      <c r="D9380" s="180"/>
      <c r="E9380" s="180">
        <v>10000</v>
      </c>
      <c r="F9380" s="180"/>
      <c r="G9380" s="180"/>
      <c r="H9380" s="180"/>
    </row>
    <row r="9381" spans="1:8" x14ac:dyDescent="0.2">
      <c r="A9381" s="180" t="s">
        <v>216</v>
      </c>
      <c r="B9381" s="180" t="s">
        <v>409</v>
      </c>
      <c r="C9381" s="180"/>
      <c r="D9381" s="180"/>
      <c r="E9381" s="180"/>
      <c r="F9381" s="180"/>
      <c r="G9381" s="180"/>
      <c r="H9381" s="180"/>
    </row>
    <row r="9382" spans="1:8" x14ac:dyDescent="0.2">
      <c r="A9382" s="180" t="s">
        <v>216</v>
      </c>
      <c r="B9382" s="180" t="s">
        <v>378</v>
      </c>
      <c r="C9382" s="180"/>
      <c r="D9382" s="180"/>
      <c r="E9382" s="180"/>
      <c r="F9382" s="180"/>
      <c r="G9382" s="180"/>
      <c r="H9382" s="180"/>
    </row>
    <row r="9383" spans="1:8" x14ac:dyDescent="0.2">
      <c r="A9383" s="180" t="s">
        <v>216</v>
      </c>
      <c r="B9383" s="180" t="s">
        <v>360</v>
      </c>
      <c r="C9383" s="180"/>
      <c r="D9383" s="180"/>
      <c r="E9383" s="180"/>
      <c r="F9383" s="180"/>
      <c r="G9383" s="180"/>
      <c r="H9383" s="180"/>
    </row>
    <row r="9384" spans="1:8" x14ac:dyDescent="0.2">
      <c r="A9384" s="180" t="s">
        <v>216</v>
      </c>
      <c r="B9384" s="180" t="s">
        <v>379</v>
      </c>
      <c r="C9384" s="180"/>
      <c r="D9384" s="180"/>
      <c r="E9384" s="180"/>
      <c r="F9384" s="180"/>
      <c r="G9384" s="180"/>
      <c r="H9384" s="180"/>
    </row>
    <row r="9385" spans="1:8" x14ac:dyDescent="0.2">
      <c r="A9385" s="180" t="s">
        <v>216</v>
      </c>
      <c r="B9385" s="180" t="s">
        <v>362</v>
      </c>
      <c r="C9385" s="180">
        <v>153065</v>
      </c>
      <c r="D9385" s="180"/>
      <c r="E9385" s="180"/>
      <c r="F9385" s="180"/>
      <c r="G9385" s="180"/>
      <c r="H9385" s="180"/>
    </row>
    <row r="9386" spans="1:8" x14ac:dyDescent="0.2">
      <c r="A9386" s="180" t="s">
        <v>216</v>
      </c>
      <c r="B9386" s="180" t="s">
        <v>365</v>
      </c>
      <c r="C9386" s="180">
        <v>4983065</v>
      </c>
      <c r="D9386" s="180">
        <v>75000</v>
      </c>
      <c r="E9386" s="180">
        <v>110000</v>
      </c>
      <c r="F9386" s="180">
        <v>0</v>
      </c>
      <c r="G9386" s="180">
        <v>0</v>
      </c>
      <c r="H9386" s="180">
        <v>0</v>
      </c>
    </row>
    <row r="9387" spans="1:8" x14ac:dyDescent="0.2">
      <c r="A9387" s="180" t="s">
        <v>216</v>
      </c>
      <c r="B9387" s="180" t="s">
        <v>447</v>
      </c>
      <c r="C9387" s="180"/>
      <c r="D9387" s="180"/>
      <c r="E9387" s="180"/>
      <c r="F9387" s="180"/>
      <c r="G9387" s="180"/>
      <c r="H9387" s="180"/>
    </row>
    <row r="9388" spans="1:8" x14ac:dyDescent="0.2">
      <c r="A9388" s="180" t="s">
        <v>216</v>
      </c>
      <c r="B9388" s="180" t="s">
        <v>366</v>
      </c>
      <c r="C9388" s="180">
        <v>4983065</v>
      </c>
      <c r="D9388" s="180">
        <v>75000</v>
      </c>
      <c r="E9388" s="180">
        <v>110000</v>
      </c>
      <c r="F9388" s="180">
        <v>0</v>
      </c>
      <c r="G9388" s="180">
        <v>0</v>
      </c>
      <c r="H9388" s="180">
        <v>0</v>
      </c>
    </row>
    <row r="9389" spans="1:8" x14ac:dyDescent="0.2">
      <c r="A9389" s="180" t="s">
        <v>216</v>
      </c>
      <c r="B9389" s="180" t="s">
        <v>367</v>
      </c>
      <c r="C9389" s="180">
        <v>639401.58000000101</v>
      </c>
      <c r="D9389" s="180">
        <v>13694.830000000002</v>
      </c>
      <c r="E9389" s="180">
        <v>307011.34000000003</v>
      </c>
      <c r="F9389" s="180">
        <v>0</v>
      </c>
      <c r="G9389" s="180">
        <v>0</v>
      </c>
      <c r="H9389" s="180">
        <v>0</v>
      </c>
    </row>
    <row r="9390" spans="1:8" x14ac:dyDescent="0.2">
      <c r="A9390" s="180" t="s">
        <v>216</v>
      </c>
      <c r="B9390" s="180" t="s">
        <v>368</v>
      </c>
      <c r="C9390" s="180">
        <v>5622466.580000001</v>
      </c>
      <c r="D9390" s="180">
        <v>88694.83</v>
      </c>
      <c r="E9390" s="180">
        <v>417011.34</v>
      </c>
      <c r="F9390" s="180">
        <v>0</v>
      </c>
      <c r="G9390" s="180">
        <v>0</v>
      </c>
      <c r="H9390" s="180">
        <v>0</v>
      </c>
    </row>
    <row r="9391" spans="1:8" x14ac:dyDescent="0.2">
      <c r="A9391" s="180" t="s">
        <v>217</v>
      </c>
      <c r="B9391" s="180" t="s">
        <v>333</v>
      </c>
      <c r="C9391" s="180">
        <v>5025133</v>
      </c>
      <c r="D9391" s="180"/>
      <c r="E9391" s="180">
        <v>716809</v>
      </c>
      <c r="F9391" s="180">
        <v>0</v>
      </c>
      <c r="G9391" s="180">
        <v>0</v>
      </c>
      <c r="H9391" s="180">
        <v>0</v>
      </c>
    </row>
    <row r="9392" spans="1:8" x14ac:dyDescent="0.2">
      <c r="A9392" s="180" t="s">
        <v>217</v>
      </c>
      <c r="B9392" s="180" t="s">
        <v>334</v>
      </c>
      <c r="C9392" s="180">
        <v>138455</v>
      </c>
      <c r="D9392" s="180"/>
      <c r="E9392" s="180">
        <v>19941</v>
      </c>
      <c r="F9392" s="180">
        <v>0</v>
      </c>
      <c r="G9392" s="180">
        <v>0</v>
      </c>
      <c r="H9392" s="180">
        <v>0</v>
      </c>
    </row>
    <row r="9393" spans="1:8" x14ac:dyDescent="0.2">
      <c r="A9393" s="180" t="s">
        <v>217</v>
      </c>
      <c r="B9393" s="180" t="s">
        <v>335</v>
      </c>
      <c r="C9393" s="180">
        <v>115670</v>
      </c>
      <c r="D9393" s="180"/>
      <c r="E9393" s="180"/>
      <c r="F9393" s="180"/>
      <c r="G9393" s="180"/>
      <c r="H9393" s="180"/>
    </row>
    <row r="9394" spans="1:8" x14ac:dyDescent="0.2">
      <c r="A9394" s="180" t="s">
        <v>217</v>
      </c>
      <c r="B9394" s="180" t="s">
        <v>336</v>
      </c>
      <c r="C9394" s="180">
        <v>735927</v>
      </c>
      <c r="D9394" s="180">
        <v>0</v>
      </c>
      <c r="E9394" s="180"/>
      <c r="F9394" s="180"/>
      <c r="G9394" s="180"/>
      <c r="H9394" s="180"/>
    </row>
    <row r="9395" spans="1:8" x14ac:dyDescent="0.2">
      <c r="A9395" s="180" t="s">
        <v>217</v>
      </c>
      <c r="B9395" s="180" t="s">
        <v>337</v>
      </c>
      <c r="C9395" s="180">
        <v>71135</v>
      </c>
      <c r="D9395" s="180">
        <v>3105</v>
      </c>
      <c r="E9395" s="180">
        <v>10836</v>
      </c>
      <c r="F9395" s="180">
        <v>0</v>
      </c>
      <c r="G9395" s="180">
        <v>0</v>
      </c>
      <c r="H9395" s="180">
        <v>0</v>
      </c>
    </row>
    <row r="9396" spans="1:8" x14ac:dyDescent="0.2">
      <c r="A9396" s="180" t="s">
        <v>217</v>
      </c>
      <c r="B9396" s="180" t="s">
        <v>338</v>
      </c>
      <c r="C9396" s="180"/>
      <c r="D9396" s="180"/>
      <c r="E9396" s="180"/>
      <c r="F9396" s="180"/>
      <c r="G9396" s="180"/>
      <c r="H9396" s="180"/>
    </row>
    <row r="9397" spans="1:8" x14ac:dyDescent="0.2">
      <c r="A9397" s="180" t="s">
        <v>217</v>
      </c>
      <c r="B9397" s="180" t="s">
        <v>339</v>
      </c>
      <c r="C9397" s="180">
        <v>19972</v>
      </c>
      <c r="D9397" s="180">
        <v>395118</v>
      </c>
      <c r="E9397" s="180"/>
      <c r="F9397" s="180"/>
      <c r="G9397" s="180"/>
      <c r="H9397" s="180"/>
    </row>
    <row r="9398" spans="1:8" x14ac:dyDescent="0.2">
      <c r="A9398" s="180" t="s">
        <v>217</v>
      </c>
      <c r="B9398" s="180" t="s">
        <v>340</v>
      </c>
      <c r="C9398" s="180">
        <v>276671</v>
      </c>
      <c r="D9398" s="180">
        <v>172102</v>
      </c>
      <c r="E9398" s="180">
        <v>454</v>
      </c>
      <c r="F9398" s="180">
        <v>0</v>
      </c>
      <c r="G9398" s="180">
        <v>0</v>
      </c>
      <c r="H9398" s="180">
        <v>0</v>
      </c>
    </row>
    <row r="9399" spans="1:8" x14ac:dyDescent="0.2">
      <c r="A9399" s="180" t="s">
        <v>217</v>
      </c>
      <c r="B9399" s="180" t="s">
        <v>341</v>
      </c>
      <c r="C9399" s="180">
        <v>6931</v>
      </c>
      <c r="D9399" s="180">
        <v>0</v>
      </c>
      <c r="E9399" s="180">
        <v>0</v>
      </c>
      <c r="F9399" s="180">
        <v>0</v>
      </c>
      <c r="G9399" s="180">
        <v>0</v>
      </c>
      <c r="H9399" s="180">
        <v>0</v>
      </c>
    </row>
    <row r="9400" spans="1:8" x14ac:dyDescent="0.2">
      <c r="A9400" s="180" t="s">
        <v>217</v>
      </c>
      <c r="B9400" s="180" t="s">
        <v>342</v>
      </c>
      <c r="C9400" s="180">
        <v>11582665</v>
      </c>
      <c r="D9400" s="180"/>
      <c r="E9400" s="180"/>
      <c r="F9400" s="180"/>
      <c r="G9400" s="180"/>
      <c r="H9400" s="180"/>
    </row>
    <row r="9401" spans="1:8" x14ac:dyDescent="0.2">
      <c r="A9401" s="180" t="s">
        <v>217</v>
      </c>
      <c r="B9401" s="180" t="s">
        <v>343</v>
      </c>
      <c r="C9401" s="180">
        <v>0</v>
      </c>
      <c r="D9401" s="180"/>
      <c r="E9401" s="180"/>
      <c r="F9401" s="180"/>
      <c r="G9401" s="180"/>
      <c r="H9401" s="180"/>
    </row>
    <row r="9402" spans="1:8" x14ac:dyDescent="0.2">
      <c r="A9402" s="180" t="s">
        <v>217</v>
      </c>
      <c r="B9402" s="180" t="s">
        <v>344</v>
      </c>
      <c r="C9402" s="180">
        <v>86936</v>
      </c>
      <c r="D9402" s="180"/>
      <c r="E9402" s="180">
        <v>204</v>
      </c>
      <c r="F9402" s="180">
        <v>0</v>
      </c>
      <c r="G9402" s="180">
        <v>0</v>
      </c>
      <c r="H9402" s="180">
        <v>0</v>
      </c>
    </row>
    <row r="9403" spans="1:8" x14ac:dyDescent="0.2">
      <c r="A9403" s="180" t="s">
        <v>217</v>
      </c>
      <c r="B9403" s="180" t="s">
        <v>475</v>
      </c>
      <c r="C9403" s="180">
        <v>45633</v>
      </c>
      <c r="D9403" s="180"/>
      <c r="E9403" s="180">
        <v>6479</v>
      </c>
      <c r="F9403" s="180">
        <v>0</v>
      </c>
      <c r="G9403" s="180">
        <v>0</v>
      </c>
      <c r="H9403" s="180">
        <v>0</v>
      </c>
    </row>
    <row r="9404" spans="1:8" x14ac:dyDescent="0.2">
      <c r="A9404" s="180" t="s">
        <v>217</v>
      </c>
      <c r="B9404" s="180" t="s">
        <v>332</v>
      </c>
      <c r="C9404" s="180">
        <v>60138</v>
      </c>
      <c r="D9404" s="180"/>
      <c r="E9404" s="180"/>
      <c r="F9404" s="180"/>
      <c r="G9404" s="180"/>
      <c r="H9404" s="180"/>
    </row>
    <row r="9405" spans="1:8" x14ac:dyDescent="0.2">
      <c r="A9405" s="180" t="s">
        <v>217</v>
      </c>
      <c r="B9405" s="180" t="s">
        <v>407</v>
      </c>
      <c r="C9405" s="180">
        <v>216944</v>
      </c>
      <c r="D9405" s="180"/>
      <c r="E9405" s="180">
        <v>0</v>
      </c>
      <c r="F9405" s="180">
        <v>0</v>
      </c>
      <c r="G9405" s="180">
        <v>0</v>
      </c>
      <c r="H9405" s="180">
        <v>0</v>
      </c>
    </row>
    <row r="9406" spans="1:8" x14ac:dyDescent="0.2">
      <c r="A9406" s="180" t="s">
        <v>217</v>
      </c>
      <c r="B9406" s="180" t="s">
        <v>345</v>
      </c>
      <c r="C9406" s="180">
        <v>18382210</v>
      </c>
      <c r="D9406" s="180">
        <v>570325</v>
      </c>
      <c r="E9406" s="180">
        <v>754723</v>
      </c>
      <c r="F9406" s="180">
        <v>0</v>
      </c>
      <c r="G9406" s="180">
        <v>0</v>
      </c>
      <c r="H9406" s="180">
        <v>0</v>
      </c>
    </row>
    <row r="9407" spans="1:8" x14ac:dyDescent="0.2">
      <c r="A9407" s="180" t="s">
        <v>217</v>
      </c>
      <c r="B9407" s="180" t="s">
        <v>346</v>
      </c>
      <c r="C9407" s="180">
        <v>0</v>
      </c>
      <c r="D9407" s="180"/>
      <c r="E9407" s="180"/>
      <c r="F9407" s="180"/>
      <c r="G9407" s="180"/>
      <c r="H9407" s="180"/>
    </row>
    <row r="9408" spans="1:8" x14ac:dyDescent="0.2">
      <c r="A9408" s="180" t="s">
        <v>217</v>
      </c>
      <c r="B9408" s="180" t="s">
        <v>446</v>
      </c>
      <c r="C9408" s="180">
        <v>0</v>
      </c>
      <c r="D9408" s="180">
        <v>0</v>
      </c>
      <c r="E9408" s="180">
        <v>0</v>
      </c>
      <c r="F9408" s="180">
        <v>0</v>
      </c>
      <c r="G9408" s="180">
        <v>0</v>
      </c>
      <c r="H9408" s="180">
        <v>0</v>
      </c>
    </row>
    <row r="9409" spans="1:8" x14ac:dyDescent="0.2">
      <c r="A9409" s="180" t="s">
        <v>217</v>
      </c>
      <c r="B9409" s="180" t="s">
        <v>347</v>
      </c>
      <c r="C9409" s="180">
        <v>3091</v>
      </c>
      <c r="D9409" s="180">
        <v>0</v>
      </c>
      <c r="E9409" s="180"/>
      <c r="F9409" s="180">
        <v>0</v>
      </c>
      <c r="G9409" s="180">
        <v>0</v>
      </c>
      <c r="H9409" s="180">
        <v>0</v>
      </c>
    </row>
    <row r="9410" spans="1:8" x14ac:dyDescent="0.2">
      <c r="A9410" s="180" t="s">
        <v>217</v>
      </c>
      <c r="B9410" s="180" t="s">
        <v>348</v>
      </c>
      <c r="C9410" s="180">
        <v>18385301</v>
      </c>
      <c r="D9410" s="180">
        <v>570325</v>
      </c>
      <c r="E9410" s="180">
        <v>754723</v>
      </c>
      <c r="F9410" s="180">
        <v>0</v>
      </c>
      <c r="G9410" s="180">
        <v>0</v>
      </c>
      <c r="H9410" s="180">
        <v>0</v>
      </c>
    </row>
    <row r="9411" spans="1:8" x14ac:dyDescent="0.2">
      <c r="A9411" s="180" t="s">
        <v>217</v>
      </c>
      <c r="B9411" s="180" t="s">
        <v>349</v>
      </c>
      <c r="C9411" s="180">
        <v>4882347.9100000039</v>
      </c>
      <c r="D9411" s="180">
        <v>237565.04999999993</v>
      </c>
      <c r="E9411" s="180">
        <v>1817146.2</v>
      </c>
      <c r="F9411" s="180">
        <v>0</v>
      </c>
      <c r="G9411" s="180">
        <v>0</v>
      </c>
      <c r="H9411" s="180">
        <v>0</v>
      </c>
    </row>
    <row r="9412" spans="1:8" x14ac:dyDescent="0.2">
      <c r="A9412" s="180" t="s">
        <v>217</v>
      </c>
      <c r="B9412" s="180" t="s">
        <v>350</v>
      </c>
      <c r="C9412" s="180">
        <v>23267648.910000004</v>
      </c>
      <c r="D9412" s="180">
        <v>807890.05</v>
      </c>
      <c r="E9412" s="180">
        <v>2571869.2000000002</v>
      </c>
      <c r="F9412" s="180">
        <v>0</v>
      </c>
      <c r="G9412" s="180">
        <v>0</v>
      </c>
      <c r="H9412" s="180">
        <v>0</v>
      </c>
    </row>
    <row r="9413" spans="1:8" x14ac:dyDescent="0.2">
      <c r="A9413" s="180" t="s">
        <v>217</v>
      </c>
      <c r="B9413" s="180" t="s">
        <v>376</v>
      </c>
      <c r="C9413" s="180"/>
      <c r="D9413" s="180"/>
      <c r="E9413" s="180"/>
      <c r="F9413" s="180"/>
      <c r="G9413" s="180"/>
      <c r="H9413" s="180"/>
    </row>
    <row r="9414" spans="1:8" x14ac:dyDescent="0.2">
      <c r="A9414" s="180" t="s">
        <v>217</v>
      </c>
      <c r="B9414" s="180" t="s">
        <v>377</v>
      </c>
      <c r="C9414" s="180">
        <v>11861960</v>
      </c>
      <c r="D9414" s="180">
        <v>457094</v>
      </c>
      <c r="E9414" s="180">
        <v>258316</v>
      </c>
      <c r="F9414" s="180">
        <v>0</v>
      </c>
      <c r="G9414" s="180">
        <v>0</v>
      </c>
      <c r="H9414" s="180">
        <v>0</v>
      </c>
    </row>
    <row r="9415" spans="1:8" x14ac:dyDescent="0.2">
      <c r="A9415" s="180" t="s">
        <v>217</v>
      </c>
      <c r="B9415" s="180" t="s">
        <v>352</v>
      </c>
      <c r="C9415" s="180">
        <v>639417</v>
      </c>
      <c r="D9415" s="180">
        <v>12485</v>
      </c>
      <c r="E9415" s="180">
        <v>0</v>
      </c>
      <c r="F9415" s="180">
        <v>0</v>
      </c>
      <c r="G9415" s="180">
        <v>0</v>
      </c>
      <c r="H9415" s="180">
        <v>0</v>
      </c>
    </row>
    <row r="9416" spans="1:8" x14ac:dyDescent="0.2">
      <c r="A9416" s="180" t="s">
        <v>217</v>
      </c>
      <c r="B9416" s="180" t="s">
        <v>353</v>
      </c>
      <c r="C9416" s="180">
        <v>639319</v>
      </c>
      <c r="D9416" s="180">
        <v>3692</v>
      </c>
      <c r="E9416" s="180">
        <v>0</v>
      </c>
      <c r="F9416" s="180">
        <v>0</v>
      </c>
      <c r="G9416" s="180">
        <v>0</v>
      </c>
      <c r="H9416" s="180">
        <v>0</v>
      </c>
    </row>
    <row r="9417" spans="1:8" x14ac:dyDescent="0.2">
      <c r="A9417" s="180" t="s">
        <v>217</v>
      </c>
      <c r="B9417" s="180" t="s">
        <v>354</v>
      </c>
      <c r="C9417" s="180">
        <v>436250</v>
      </c>
      <c r="D9417" s="180">
        <v>0</v>
      </c>
      <c r="E9417" s="180">
        <v>12611</v>
      </c>
      <c r="F9417" s="180">
        <v>0</v>
      </c>
      <c r="G9417" s="180">
        <v>0</v>
      </c>
      <c r="H9417" s="180">
        <v>0</v>
      </c>
    </row>
    <row r="9418" spans="1:8" x14ac:dyDescent="0.2">
      <c r="A9418" s="180" t="s">
        <v>217</v>
      </c>
      <c r="B9418" s="180" t="s">
        <v>408</v>
      </c>
      <c r="C9418" s="180">
        <v>1236741</v>
      </c>
      <c r="D9418" s="180">
        <v>7060</v>
      </c>
      <c r="E9418" s="180">
        <v>5883</v>
      </c>
      <c r="F9418" s="180">
        <v>0</v>
      </c>
      <c r="G9418" s="180">
        <v>0</v>
      </c>
      <c r="H9418" s="180">
        <v>0</v>
      </c>
    </row>
    <row r="9419" spans="1:8" x14ac:dyDescent="0.2">
      <c r="A9419" s="180" t="s">
        <v>217</v>
      </c>
      <c r="B9419" s="180" t="s">
        <v>423</v>
      </c>
      <c r="C9419" s="180">
        <v>553627</v>
      </c>
      <c r="D9419" s="180">
        <v>2962</v>
      </c>
      <c r="E9419" s="180">
        <v>0</v>
      </c>
      <c r="F9419" s="180">
        <v>0</v>
      </c>
      <c r="G9419" s="180">
        <v>0</v>
      </c>
      <c r="H9419" s="180">
        <v>0</v>
      </c>
    </row>
    <row r="9420" spans="1:8" x14ac:dyDescent="0.2">
      <c r="A9420" s="180" t="s">
        <v>217</v>
      </c>
      <c r="B9420" s="180" t="s">
        <v>355</v>
      </c>
      <c r="C9420" s="180">
        <v>1699010</v>
      </c>
      <c r="D9420" s="180">
        <v>41519</v>
      </c>
      <c r="E9420" s="180">
        <v>104849</v>
      </c>
      <c r="F9420" s="180">
        <v>0</v>
      </c>
      <c r="G9420" s="180">
        <v>0</v>
      </c>
      <c r="H9420" s="180">
        <v>0</v>
      </c>
    </row>
    <row r="9421" spans="1:8" x14ac:dyDescent="0.2">
      <c r="A9421" s="180" t="s">
        <v>217</v>
      </c>
      <c r="B9421" s="180" t="s">
        <v>356</v>
      </c>
      <c r="C9421" s="180">
        <v>853649</v>
      </c>
      <c r="D9421" s="180">
        <v>0</v>
      </c>
      <c r="E9421" s="180">
        <v>20295</v>
      </c>
      <c r="F9421" s="180">
        <v>0</v>
      </c>
      <c r="G9421" s="180"/>
      <c r="H9421" s="180">
        <v>0</v>
      </c>
    </row>
    <row r="9422" spans="1:8" x14ac:dyDescent="0.2">
      <c r="A9422" s="180" t="s">
        <v>217</v>
      </c>
      <c r="B9422" s="180" t="s">
        <v>409</v>
      </c>
      <c r="C9422" s="180"/>
      <c r="D9422" s="180"/>
      <c r="E9422" s="180"/>
      <c r="F9422" s="180"/>
      <c r="G9422" s="180"/>
      <c r="H9422" s="180">
        <v>0</v>
      </c>
    </row>
    <row r="9423" spans="1:8" x14ac:dyDescent="0.2">
      <c r="A9423" s="180" t="s">
        <v>217</v>
      </c>
      <c r="B9423" s="180" t="s">
        <v>378</v>
      </c>
      <c r="C9423" s="180">
        <v>0</v>
      </c>
      <c r="D9423" s="180"/>
      <c r="E9423" s="180">
        <v>0</v>
      </c>
      <c r="F9423" s="180">
        <v>0</v>
      </c>
      <c r="G9423" s="180">
        <v>0</v>
      </c>
      <c r="H9423" s="180">
        <v>0</v>
      </c>
    </row>
    <row r="9424" spans="1:8" x14ac:dyDescent="0.2">
      <c r="A9424" s="180" t="s">
        <v>217</v>
      </c>
      <c r="B9424" s="180" t="s">
        <v>360</v>
      </c>
      <c r="C9424" s="180"/>
      <c r="D9424" s="180"/>
      <c r="E9424" s="180">
        <v>0</v>
      </c>
      <c r="F9424" s="180">
        <v>0</v>
      </c>
      <c r="G9424" s="180"/>
      <c r="H9424" s="180">
        <v>0</v>
      </c>
    </row>
    <row r="9425" spans="1:8" x14ac:dyDescent="0.2">
      <c r="A9425" s="180" t="s">
        <v>217</v>
      </c>
      <c r="B9425" s="180" t="s">
        <v>379</v>
      </c>
      <c r="C9425" s="180"/>
      <c r="D9425" s="180"/>
      <c r="E9425" s="180"/>
      <c r="F9425" s="180"/>
      <c r="G9425" s="180"/>
      <c r="H9425" s="180"/>
    </row>
    <row r="9426" spans="1:8" x14ac:dyDescent="0.2">
      <c r="A9426" s="180" t="s">
        <v>217</v>
      </c>
      <c r="B9426" s="180" t="s">
        <v>362</v>
      </c>
      <c r="C9426" s="180">
        <v>755452</v>
      </c>
      <c r="D9426" s="180"/>
      <c r="E9426" s="180"/>
      <c r="F9426" s="180"/>
      <c r="G9426" s="180"/>
      <c r="H9426" s="180"/>
    </row>
    <row r="9427" spans="1:8" x14ac:dyDescent="0.2">
      <c r="A9427" s="180" t="s">
        <v>217</v>
      </c>
      <c r="B9427" s="180" t="s">
        <v>365</v>
      </c>
      <c r="C9427" s="180">
        <v>18675425</v>
      </c>
      <c r="D9427" s="180">
        <v>524812</v>
      </c>
      <c r="E9427" s="180">
        <v>401954</v>
      </c>
      <c r="F9427" s="180">
        <v>0</v>
      </c>
      <c r="G9427" s="180">
        <v>0</v>
      </c>
      <c r="H9427" s="180">
        <v>0</v>
      </c>
    </row>
    <row r="9428" spans="1:8" x14ac:dyDescent="0.2">
      <c r="A9428" s="180" t="s">
        <v>217</v>
      </c>
      <c r="B9428" s="180" t="s">
        <v>447</v>
      </c>
      <c r="C9428" s="180">
        <v>0</v>
      </c>
      <c r="D9428" s="180">
        <v>4093</v>
      </c>
      <c r="E9428" s="180">
        <v>0</v>
      </c>
      <c r="F9428" s="180">
        <v>0</v>
      </c>
      <c r="G9428" s="180">
        <v>0</v>
      </c>
      <c r="H9428" s="180">
        <v>0</v>
      </c>
    </row>
    <row r="9429" spans="1:8" x14ac:dyDescent="0.2">
      <c r="A9429" s="180" t="s">
        <v>217</v>
      </c>
      <c r="B9429" s="180" t="s">
        <v>366</v>
      </c>
      <c r="C9429" s="180">
        <v>18675425</v>
      </c>
      <c r="D9429" s="180">
        <v>528905</v>
      </c>
      <c r="E9429" s="180">
        <v>401954</v>
      </c>
      <c r="F9429" s="180">
        <v>0</v>
      </c>
      <c r="G9429" s="180">
        <v>0</v>
      </c>
      <c r="H9429" s="180">
        <v>0</v>
      </c>
    </row>
    <row r="9430" spans="1:8" x14ac:dyDescent="0.2">
      <c r="A9430" s="180" t="s">
        <v>217</v>
      </c>
      <c r="B9430" s="180" t="s">
        <v>367</v>
      </c>
      <c r="C9430" s="180">
        <v>4592223.9100000039</v>
      </c>
      <c r="D9430" s="180">
        <v>278985.04999999993</v>
      </c>
      <c r="E9430" s="180">
        <v>2169915.2000000002</v>
      </c>
      <c r="F9430" s="180">
        <v>0</v>
      </c>
      <c r="G9430" s="180">
        <v>0</v>
      </c>
      <c r="H9430" s="180">
        <v>0</v>
      </c>
    </row>
    <row r="9431" spans="1:8" x14ac:dyDescent="0.2">
      <c r="A9431" s="180" t="s">
        <v>217</v>
      </c>
      <c r="B9431" s="180" t="s">
        <v>368</v>
      </c>
      <c r="C9431" s="180">
        <v>23267648.910000004</v>
      </c>
      <c r="D9431" s="180">
        <v>807890.05</v>
      </c>
      <c r="E9431" s="180">
        <v>2571869.2000000002</v>
      </c>
      <c r="F9431" s="180">
        <v>0</v>
      </c>
      <c r="G9431" s="180">
        <v>0</v>
      </c>
      <c r="H9431" s="180">
        <v>0</v>
      </c>
    </row>
    <row r="9432" spans="1:8" x14ac:dyDescent="0.2">
      <c r="A9432" s="180" t="s">
        <v>218</v>
      </c>
      <c r="B9432" s="180" t="s">
        <v>333</v>
      </c>
      <c r="C9432" s="180">
        <v>12228889</v>
      </c>
      <c r="D9432" s="180"/>
      <c r="E9432" s="180">
        <v>736698</v>
      </c>
      <c r="F9432" s="180">
        <v>0</v>
      </c>
      <c r="G9432" s="180">
        <v>0</v>
      </c>
      <c r="H9432" s="180">
        <v>0</v>
      </c>
    </row>
    <row r="9433" spans="1:8" x14ac:dyDescent="0.2">
      <c r="A9433" s="180" t="s">
        <v>218</v>
      </c>
      <c r="B9433" s="180" t="s">
        <v>334</v>
      </c>
      <c r="C9433" s="180">
        <v>218715.41000000015</v>
      </c>
      <c r="D9433" s="180"/>
      <c r="E9433" s="180">
        <v>13302</v>
      </c>
      <c r="F9433" s="180">
        <v>0</v>
      </c>
      <c r="G9433" s="180">
        <v>0</v>
      </c>
      <c r="H9433" s="180">
        <v>0</v>
      </c>
    </row>
    <row r="9434" spans="1:8" x14ac:dyDescent="0.2">
      <c r="A9434" s="180" t="s">
        <v>218</v>
      </c>
      <c r="B9434" s="180" t="s">
        <v>335</v>
      </c>
      <c r="C9434" s="180">
        <v>204719</v>
      </c>
      <c r="D9434" s="180"/>
      <c r="E9434" s="180"/>
      <c r="F9434" s="180"/>
      <c r="G9434" s="180"/>
      <c r="H9434" s="180"/>
    </row>
    <row r="9435" spans="1:8" x14ac:dyDescent="0.2">
      <c r="A9435" s="180" t="s">
        <v>218</v>
      </c>
      <c r="B9435" s="180" t="s">
        <v>336</v>
      </c>
      <c r="C9435" s="180">
        <v>1256900</v>
      </c>
      <c r="D9435" s="180">
        <v>0</v>
      </c>
      <c r="E9435" s="180"/>
      <c r="F9435" s="180"/>
      <c r="G9435" s="180"/>
      <c r="H9435" s="180"/>
    </row>
    <row r="9436" spans="1:8" x14ac:dyDescent="0.2">
      <c r="A9436" s="180" t="s">
        <v>218</v>
      </c>
      <c r="B9436" s="180" t="s">
        <v>337</v>
      </c>
      <c r="C9436" s="180">
        <v>200000</v>
      </c>
      <c r="D9436" s="180">
        <v>7500</v>
      </c>
      <c r="E9436" s="180">
        <v>32400</v>
      </c>
      <c r="F9436" s="180">
        <v>0</v>
      </c>
      <c r="G9436" s="180">
        <v>0</v>
      </c>
      <c r="H9436" s="180">
        <v>0</v>
      </c>
    </row>
    <row r="9437" spans="1:8" x14ac:dyDescent="0.2">
      <c r="A9437" s="180" t="s">
        <v>218</v>
      </c>
      <c r="B9437" s="180" t="s">
        <v>338</v>
      </c>
      <c r="C9437" s="180"/>
      <c r="D9437" s="180"/>
      <c r="E9437" s="180"/>
      <c r="F9437" s="180"/>
      <c r="G9437" s="180"/>
      <c r="H9437" s="180"/>
    </row>
    <row r="9438" spans="1:8" x14ac:dyDescent="0.2">
      <c r="A9438" s="180" t="s">
        <v>218</v>
      </c>
      <c r="B9438" s="180" t="s">
        <v>339</v>
      </c>
      <c r="C9438" s="180">
        <v>37700</v>
      </c>
      <c r="D9438" s="180">
        <v>581600</v>
      </c>
      <c r="E9438" s="180"/>
      <c r="F9438" s="180"/>
      <c r="G9438" s="180"/>
      <c r="H9438" s="180"/>
    </row>
    <row r="9439" spans="1:8" x14ac:dyDescent="0.2">
      <c r="A9439" s="180" t="s">
        <v>218</v>
      </c>
      <c r="B9439" s="180" t="s">
        <v>340</v>
      </c>
      <c r="C9439" s="180">
        <v>260800</v>
      </c>
      <c r="D9439" s="180">
        <v>157900</v>
      </c>
      <c r="E9439" s="180">
        <v>600</v>
      </c>
      <c r="F9439" s="180">
        <v>0</v>
      </c>
      <c r="G9439" s="180">
        <v>0</v>
      </c>
      <c r="H9439" s="180">
        <v>0</v>
      </c>
    </row>
    <row r="9440" spans="1:8" x14ac:dyDescent="0.2">
      <c r="A9440" s="180" t="s">
        <v>218</v>
      </c>
      <c r="B9440" s="180" t="s">
        <v>341</v>
      </c>
      <c r="C9440" s="180">
        <v>0</v>
      </c>
      <c r="D9440" s="180">
        <v>0</v>
      </c>
      <c r="E9440" s="180">
        <v>0</v>
      </c>
      <c r="F9440" s="180">
        <v>0</v>
      </c>
      <c r="G9440" s="180">
        <v>0</v>
      </c>
      <c r="H9440" s="180">
        <v>0</v>
      </c>
    </row>
    <row r="9441" spans="1:8" x14ac:dyDescent="0.2">
      <c r="A9441" s="180" t="s">
        <v>218</v>
      </c>
      <c r="B9441" s="180" t="s">
        <v>342</v>
      </c>
      <c r="C9441" s="180">
        <v>19186948</v>
      </c>
      <c r="D9441" s="180"/>
      <c r="E9441" s="180"/>
      <c r="F9441" s="180"/>
      <c r="G9441" s="180"/>
      <c r="H9441" s="180"/>
    </row>
    <row r="9442" spans="1:8" x14ac:dyDescent="0.2">
      <c r="A9442" s="180" t="s">
        <v>218</v>
      </c>
      <c r="B9442" s="180" t="s">
        <v>343</v>
      </c>
      <c r="C9442" s="180">
        <v>80444</v>
      </c>
      <c r="D9442" s="180"/>
      <c r="E9442" s="180"/>
      <c r="F9442" s="180"/>
      <c r="G9442" s="180"/>
      <c r="H9442" s="180"/>
    </row>
    <row r="9443" spans="1:8" x14ac:dyDescent="0.2">
      <c r="A9443" s="180" t="s">
        <v>218</v>
      </c>
      <c r="B9443" s="180" t="s">
        <v>344</v>
      </c>
      <c r="C9443" s="180">
        <v>143800</v>
      </c>
      <c r="D9443" s="180"/>
      <c r="E9443" s="180">
        <v>400</v>
      </c>
      <c r="F9443" s="180">
        <v>0</v>
      </c>
      <c r="G9443" s="180">
        <v>0</v>
      </c>
      <c r="H9443" s="180">
        <v>0</v>
      </c>
    </row>
    <row r="9444" spans="1:8" x14ac:dyDescent="0.2">
      <c r="A9444" s="180" t="s">
        <v>218</v>
      </c>
      <c r="B9444" s="180" t="s">
        <v>475</v>
      </c>
      <c r="C9444" s="180">
        <v>405667</v>
      </c>
      <c r="D9444" s="180"/>
      <c r="E9444" s="180">
        <v>24671</v>
      </c>
      <c r="F9444" s="180">
        <v>0</v>
      </c>
      <c r="G9444" s="180">
        <v>0</v>
      </c>
      <c r="H9444" s="180">
        <v>0</v>
      </c>
    </row>
    <row r="9445" spans="1:8" x14ac:dyDescent="0.2">
      <c r="A9445" s="180" t="s">
        <v>218</v>
      </c>
      <c r="B9445" s="180" t="s">
        <v>332</v>
      </c>
      <c r="C9445" s="180">
        <v>238000</v>
      </c>
      <c r="D9445" s="180"/>
      <c r="E9445" s="180"/>
      <c r="F9445" s="180"/>
      <c r="G9445" s="180"/>
      <c r="H9445" s="180"/>
    </row>
    <row r="9446" spans="1:8" x14ac:dyDescent="0.2">
      <c r="A9446" s="180" t="s">
        <v>218</v>
      </c>
      <c r="B9446" s="180" t="s">
        <v>407</v>
      </c>
      <c r="C9446" s="180">
        <v>665900</v>
      </c>
      <c r="D9446" s="180"/>
      <c r="E9446" s="180">
        <v>0</v>
      </c>
      <c r="F9446" s="180">
        <v>0</v>
      </c>
      <c r="G9446" s="180">
        <v>0</v>
      </c>
      <c r="H9446" s="180">
        <v>0</v>
      </c>
    </row>
    <row r="9447" spans="1:8" x14ac:dyDescent="0.2">
      <c r="A9447" s="180" t="s">
        <v>218</v>
      </c>
      <c r="B9447" s="180" t="s">
        <v>345</v>
      </c>
      <c r="C9447" s="180">
        <v>35128482.409999996</v>
      </c>
      <c r="D9447" s="180">
        <v>747000</v>
      </c>
      <c r="E9447" s="180">
        <v>808071</v>
      </c>
      <c r="F9447" s="180">
        <v>0</v>
      </c>
      <c r="G9447" s="180">
        <v>0</v>
      </c>
      <c r="H9447" s="180">
        <v>0</v>
      </c>
    </row>
    <row r="9448" spans="1:8" x14ac:dyDescent="0.2">
      <c r="A9448" s="180" t="s">
        <v>218</v>
      </c>
      <c r="B9448" s="180" t="s">
        <v>346</v>
      </c>
      <c r="C9448" s="180">
        <v>0</v>
      </c>
      <c r="D9448" s="180"/>
      <c r="E9448" s="180"/>
      <c r="F9448" s="180"/>
      <c r="G9448" s="180"/>
      <c r="H9448" s="180"/>
    </row>
    <row r="9449" spans="1:8" x14ac:dyDescent="0.2">
      <c r="A9449" s="180" t="s">
        <v>218</v>
      </c>
      <c r="B9449" s="180" t="s">
        <v>446</v>
      </c>
      <c r="C9449" s="180">
        <v>52800</v>
      </c>
      <c r="D9449" s="180">
        <v>25000</v>
      </c>
      <c r="E9449" s="180">
        <v>0</v>
      </c>
      <c r="F9449" s="180">
        <v>0</v>
      </c>
      <c r="G9449" s="180">
        <v>0</v>
      </c>
      <c r="H9449" s="180">
        <v>0</v>
      </c>
    </row>
    <row r="9450" spans="1:8" x14ac:dyDescent="0.2">
      <c r="A9450" s="180" t="s">
        <v>218</v>
      </c>
      <c r="B9450" s="180" t="s">
        <v>347</v>
      </c>
      <c r="C9450" s="180">
        <v>2500</v>
      </c>
      <c r="D9450" s="180">
        <v>0</v>
      </c>
      <c r="E9450" s="180"/>
      <c r="F9450" s="180">
        <v>0</v>
      </c>
      <c r="G9450" s="180">
        <v>0</v>
      </c>
      <c r="H9450" s="180">
        <v>0</v>
      </c>
    </row>
    <row r="9451" spans="1:8" x14ac:dyDescent="0.2">
      <c r="A9451" s="180" t="s">
        <v>218</v>
      </c>
      <c r="B9451" s="180" t="s">
        <v>348</v>
      </c>
      <c r="C9451" s="180">
        <v>35183782.409999996</v>
      </c>
      <c r="D9451" s="180">
        <v>772000</v>
      </c>
      <c r="E9451" s="180">
        <v>808071</v>
      </c>
      <c r="F9451" s="180">
        <v>0</v>
      </c>
      <c r="G9451" s="180">
        <v>0</v>
      </c>
      <c r="H9451" s="180">
        <v>0</v>
      </c>
    </row>
    <row r="9452" spans="1:8" x14ac:dyDescent="0.2">
      <c r="A9452" s="180" t="s">
        <v>218</v>
      </c>
      <c r="B9452" s="180" t="s">
        <v>349</v>
      </c>
      <c r="C9452" s="180">
        <v>8041401.4900000095</v>
      </c>
      <c r="D9452" s="180">
        <v>364526.95000000019</v>
      </c>
      <c r="E9452" s="180">
        <v>2129756.7400000002</v>
      </c>
      <c r="F9452" s="180">
        <v>0</v>
      </c>
      <c r="G9452" s="180">
        <v>0</v>
      </c>
      <c r="H9452" s="180">
        <v>0</v>
      </c>
    </row>
    <row r="9453" spans="1:8" x14ac:dyDescent="0.2">
      <c r="A9453" s="180" t="s">
        <v>218</v>
      </c>
      <c r="B9453" s="180" t="s">
        <v>350</v>
      </c>
      <c r="C9453" s="180">
        <v>43225183.900000006</v>
      </c>
      <c r="D9453" s="180">
        <v>1136526.9500000002</v>
      </c>
      <c r="E9453" s="180">
        <v>2937827.74</v>
      </c>
      <c r="F9453" s="180">
        <v>0</v>
      </c>
      <c r="G9453" s="180">
        <v>0</v>
      </c>
      <c r="H9453" s="180">
        <v>0</v>
      </c>
    </row>
    <row r="9454" spans="1:8" x14ac:dyDescent="0.2">
      <c r="A9454" s="180" t="s">
        <v>218</v>
      </c>
      <c r="B9454" s="180" t="s">
        <v>376</v>
      </c>
      <c r="C9454" s="180"/>
      <c r="D9454" s="180"/>
      <c r="E9454" s="180"/>
      <c r="F9454" s="180"/>
      <c r="G9454" s="180"/>
      <c r="H9454" s="180"/>
    </row>
    <row r="9455" spans="1:8" x14ac:dyDescent="0.2">
      <c r="A9455" s="180" t="s">
        <v>218</v>
      </c>
      <c r="B9455" s="180" t="s">
        <v>377</v>
      </c>
      <c r="C9455" s="180">
        <v>22272310</v>
      </c>
      <c r="D9455" s="180">
        <v>674400</v>
      </c>
      <c r="E9455" s="180">
        <v>184500</v>
      </c>
      <c r="F9455" s="180">
        <v>0</v>
      </c>
      <c r="G9455" s="180">
        <v>0</v>
      </c>
      <c r="H9455" s="180">
        <v>0</v>
      </c>
    </row>
    <row r="9456" spans="1:8" x14ac:dyDescent="0.2">
      <c r="A9456" s="180" t="s">
        <v>218</v>
      </c>
      <c r="B9456" s="180" t="s">
        <v>352</v>
      </c>
      <c r="C9456" s="180">
        <v>1587991</v>
      </c>
      <c r="D9456" s="180">
        <v>200</v>
      </c>
      <c r="E9456" s="180">
        <v>28000</v>
      </c>
      <c r="F9456" s="180">
        <v>0</v>
      </c>
      <c r="G9456" s="180">
        <v>0</v>
      </c>
      <c r="H9456" s="180">
        <v>0</v>
      </c>
    </row>
    <row r="9457" spans="1:8" x14ac:dyDescent="0.2">
      <c r="A9457" s="180" t="s">
        <v>218</v>
      </c>
      <c r="B9457" s="180" t="s">
        <v>353</v>
      </c>
      <c r="C9457" s="180">
        <v>2433465</v>
      </c>
      <c r="D9457" s="180">
        <v>3100</v>
      </c>
      <c r="E9457" s="180">
        <v>9700</v>
      </c>
      <c r="F9457" s="180">
        <v>0</v>
      </c>
      <c r="G9457" s="180">
        <v>0</v>
      </c>
      <c r="H9457" s="180">
        <v>0</v>
      </c>
    </row>
    <row r="9458" spans="1:8" x14ac:dyDescent="0.2">
      <c r="A9458" s="180" t="s">
        <v>218</v>
      </c>
      <c r="B9458" s="180" t="s">
        <v>354</v>
      </c>
      <c r="C9458" s="180">
        <v>390357</v>
      </c>
      <c r="D9458" s="180">
        <v>500</v>
      </c>
      <c r="E9458" s="180">
        <v>8300</v>
      </c>
      <c r="F9458" s="180">
        <v>0</v>
      </c>
      <c r="G9458" s="180">
        <v>0</v>
      </c>
      <c r="H9458" s="180">
        <v>0</v>
      </c>
    </row>
    <row r="9459" spans="1:8" x14ac:dyDescent="0.2">
      <c r="A9459" s="180" t="s">
        <v>218</v>
      </c>
      <c r="B9459" s="180" t="s">
        <v>408</v>
      </c>
      <c r="C9459" s="180">
        <v>1968462</v>
      </c>
      <c r="D9459" s="180">
        <v>0</v>
      </c>
      <c r="E9459" s="180">
        <v>31700</v>
      </c>
      <c r="F9459" s="180">
        <v>0</v>
      </c>
      <c r="G9459" s="180">
        <v>0</v>
      </c>
      <c r="H9459" s="180">
        <v>0</v>
      </c>
    </row>
    <row r="9460" spans="1:8" x14ac:dyDescent="0.2">
      <c r="A9460" s="180" t="s">
        <v>218</v>
      </c>
      <c r="B9460" s="180" t="s">
        <v>423</v>
      </c>
      <c r="C9460" s="180">
        <v>757441</v>
      </c>
      <c r="D9460" s="180">
        <v>4500</v>
      </c>
      <c r="E9460" s="180">
        <v>16900</v>
      </c>
      <c r="F9460" s="180">
        <v>0</v>
      </c>
      <c r="G9460" s="180">
        <v>0</v>
      </c>
      <c r="H9460" s="180">
        <v>0</v>
      </c>
    </row>
    <row r="9461" spans="1:8" x14ac:dyDescent="0.2">
      <c r="A9461" s="180" t="s">
        <v>218</v>
      </c>
      <c r="B9461" s="180" t="s">
        <v>355</v>
      </c>
      <c r="C9461" s="180">
        <v>2738694</v>
      </c>
      <c r="D9461" s="180">
        <v>13600</v>
      </c>
      <c r="E9461" s="180">
        <v>174800</v>
      </c>
      <c r="F9461" s="180">
        <v>0</v>
      </c>
      <c r="G9461" s="180">
        <v>0</v>
      </c>
      <c r="H9461" s="180">
        <v>0</v>
      </c>
    </row>
    <row r="9462" spans="1:8" x14ac:dyDescent="0.2">
      <c r="A9462" s="180" t="s">
        <v>218</v>
      </c>
      <c r="B9462" s="180" t="s">
        <v>356</v>
      </c>
      <c r="C9462" s="180">
        <v>965985</v>
      </c>
      <c r="D9462" s="180">
        <v>30400</v>
      </c>
      <c r="E9462" s="180">
        <v>36200</v>
      </c>
      <c r="F9462" s="180">
        <v>0</v>
      </c>
      <c r="G9462" s="180"/>
      <c r="H9462" s="180">
        <v>0</v>
      </c>
    </row>
    <row r="9463" spans="1:8" x14ac:dyDescent="0.2">
      <c r="A9463" s="180" t="s">
        <v>218</v>
      </c>
      <c r="B9463" s="180" t="s">
        <v>409</v>
      </c>
      <c r="C9463" s="180"/>
      <c r="D9463" s="180"/>
      <c r="E9463" s="180"/>
      <c r="F9463" s="180"/>
      <c r="G9463" s="180"/>
      <c r="H9463" s="180">
        <v>0</v>
      </c>
    </row>
    <row r="9464" spans="1:8" x14ac:dyDescent="0.2">
      <c r="A9464" s="180" t="s">
        <v>218</v>
      </c>
      <c r="B9464" s="180" t="s">
        <v>378</v>
      </c>
      <c r="C9464" s="180">
        <v>4332</v>
      </c>
      <c r="D9464" s="180"/>
      <c r="E9464" s="180">
        <v>10000</v>
      </c>
      <c r="F9464" s="180">
        <v>0</v>
      </c>
      <c r="G9464" s="180">
        <v>0</v>
      </c>
      <c r="H9464" s="180">
        <v>0</v>
      </c>
    </row>
    <row r="9465" spans="1:8" x14ac:dyDescent="0.2">
      <c r="A9465" s="180" t="s">
        <v>218</v>
      </c>
      <c r="B9465" s="180" t="s">
        <v>360</v>
      </c>
      <c r="C9465" s="180"/>
      <c r="D9465" s="180"/>
      <c r="E9465" s="180">
        <v>0</v>
      </c>
      <c r="F9465" s="180">
        <v>0</v>
      </c>
      <c r="G9465" s="180"/>
      <c r="H9465" s="180">
        <v>0</v>
      </c>
    </row>
    <row r="9466" spans="1:8" x14ac:dyDescent="0.2">
      <c r="A9466" s="180" t="s">
        <v>218</v>
      </c>
      <c r="B9466" s="180" t="s">
        <v>379</v>
      </c>
      <c r="C9466" s="180"/>
      <c r="D9466" s="180"/>
      <c r="E9466" s="180"/>
      <c r="F9466" s="180"/>
      <c r="G9466" s="180"/>
      <c r="H9466" s="180"/>
    </row>
    <row r="9467" spans="1:8" x14ac:dyDescent="0.2">
      <c r="A9467" s="180" t="s">
        <v>218</v>
      </c>
      <c r="B9467" s="180" t="s">
        <v>362</v>
      </c>
      <c r="C9467" s="180">
        <v>1457650</v>
      </c>
      <c r="D9467" s="180"/>
      <c r="E9467" s="180"/>
      <c r="F9467" s="180"/>
      <c r="G9467" s="180"/>
      <c r="H9467" s="180"/>
    </row>
    <row r="9468" spans="1:8" x14ac:dyDescent="0.2">
      <c r="A9468" s="180" t="s">
        <v>218</v>
      </c>
      <c r="B9468" s="180" t="s">
        <v>365</v>
      </c>
      <c r="C9468" s="180">
        <v>34576687</v>
      </c>
      <c r="D9468" s="180">
        <v>726700</v>
      </c>
      <c r="E9468" s="180">
        <v>500100</v>
      </c>
      <c r="F9468" s="180">
        <v>0</v>
      </c>
      <c r="G9468" s="180">
        <v>0</v>
      </c>
      <c r="H9468" s="180">
        <v>0</v>
      </c>
    </row>
    <row r="9469" spans="1:8" x14ac:dyDescent="0.2">
      <c r="A9469" s="180" t="s">
        <v>218</v>
      </c>
      <c r="B9469" s="180" t="s">
        <v>447</v>
      </c>
      <c r="C9469" s="180">
        <v>25000</v>
      </c>
      <c r="D9469" s="180">
        <v>0</v>
      </c>
      <c r="E9469" s="180">
        <v>0</v>
      </c>
      <c r="F9469" s="180">
        <v>0</v>
      </c>
      <c r="G9469" s="180">
        <v>0</v>
      </c>
      <c r="H9469" s="180">
        <v>0</v>
      </c>
    </row>
    <row r="9470" spans="1:8" x14ac:dyDescent="0.2">
      <c r="A9470" s="180" t="s">
        <v>218</v>
      </c>
      <c r="B9470" s="180" t="s">
        <v>366</v>
      </c>
      <c r="C9470" s="180">
        <v>34601687</v>
      </c>
      <c r="D9470" s="180">
        <v>726700</v>
      </c>
      <c r="E9470" s="180">
        <v>500100</v>
      </c>
      <c r="F9470" s="180">
        <v>0</v>
      </c>
      <c r="G9470" s="180">
        <v>0</v>
      </c>
      <c r="H9470" s="180">
        <v>0</v>
      </c>
    </row>
    <row r="9471" spans="1:8" x14ac:dyDescent="0.2">
      <c r="A9471" s="180" t="s">
        <v>218</v>
      </c>
      <c r="B9471" s="180" t="s">
        <v>367</v>
      </c>
      <c r="C9471" s="180">
        <v>8623496.900000006</v>
      </c>
      <c r="D9471" s="180">
        <v>409826.95000000019</v>
      </c>
      <c r="E9471" s="180">
        <v>2437727.7400000002</v>
      </c>
      <c r="F9471" s="180">
        <v>0</v>
      </c>
      <c r="G9471" s="180">
        <v>0</v>
      </c>
      <c r="H9471" s="180">
        <v>0</v>
      </c>
    </row>
    <row r="9472" spans="1:8" x14ac:dyDescent="0.2">
      <c r="A9472" s="180" t="s">
        <v>218</v>
      </c>
      <c r="B9472" s="180" t="s">
        <v>368</v>
      </c>
      <c r="C9472" s="180">
        <v>43225183.900000006</v>
      </c>
      <c r="D9472" s="180">
        <v>1136526.9500000002</v>
      </c>
      <c r="E9472" s="180">
        <v>2937827.74</v>
      </c>
      <c r="F9472" s="180">
        <v>0</v>
      </c>
      <c r="G9472" s="180">
        <v>0</v>
      </c>
      <c r="H9472" s="180">
        <v>0</v>
      </c>
    </row>
    <row r="9473" spans="1:8" x14ac:dyDescent="0.2">
      <c r="A9473" s="180" t="s">
        <v>219</v>
      </c>
      <c r="B9473" s="180" t="s">
        <v>333</v>
      </c>
      <c r="C9473" s="180">
        <v>1804837</v>
      </c>
      <c r="D9473" s="180"/>
      <c r="E9473" s="180">
        <v>290844</v>
      </c>
      <c r="F9473" s="180">
        <v>0</v>
      </c>
      <c r="G9473" s="180">
        <v>0</v>
      </c>
      <c r="H9473" s="180">
        <v>0</v>
      </c>
    </row>
    <row r="9474" spans="1:8" x14ac:dyDescent="0.2">
      <c r="A9474" s="180" t="s">
        <v>219</v>
      </c>
      <c r="B9474" s="180" t="s">
        <v>334</v>
      </c>
      <c r="C9474" s="180">
        <v>25789</v>
      </c>
      <c r="D9474" s="180"/>
      <c r="E9474" s="180">
        <v>4156</v>
      </c>
      <c r="F9474" s="180">
        <v>0</v>
      </c>
      <c r="G9474" s="180">
        <v>0</v>
      </c>
      <c r="H9474" s="180">
        <v>0</v>
      </c>
    </row>
    <row r="9475" spans="1:8" x14ac:dyDescent="0.2">
      <c r="A9475" s="180" t="s">
        <v>219</v>
      </c>
      <c r="B9475" s="180" t="s">
        <v>335</v>
      </c>
      <c r="C9475" s="180">
        <v>181890</v>
      </c>
      <c r="D9475" s="180"/>
      <c r="E9475" s="180"/>
      <c r="F9475" s="180"/>
      <c r="G9475" s="180"/>
      <c r="H9475" s="180"/>
    </row>
    <row r="9476" spans="1:8" x14ac:dyDescent="0.2">
      <c r="A9476" s="180" t="s">
        <v>219</v>
      </c>
      <c r="B9476" s="180" t="s">
        <v>336</v>
      </c>
      <c r="C9476" s="180">
        <v>400000</v>
      </c>
      <c r="D9476" s="180"/>
      <c r="E9476" s="180"/>
      <c r="F9476" s="180"/>
      <c r="G9476" s="180"/>
      <c r="H9476" s="180"/>
    </row>
    <row r="9477" spans="1:8" x14ac:dyDescent="0.2">
      <c r="A9477" s="180" t="s">
        <v>219</v>
      </c>
      <c r="B9477" s="180" t="s">
        <v>337</v>
      </c>
      <c r="C9477" s="180">
        <v>15000</v>
      </c>
      <c r="D9477" s="180">
        <v>500</v>
      </c>
      <c r="E9477" s="180">
        <v>1500</v>
      </c>
      <c r="F9477" s="180"/>
      <c r="G9477" s="180"/>
      <c r="H9477" s="180"/>
    </row>
    <row r="9478" spans="1:8" x14ac:dyDescent="0.2">
      <c r="A9478" s="180" t="s">
        <v>219</v>
      </c>
      <c r="B9478" s="180" t="s">
        <v>338</v>
      </c>
      <c r="C9478" s="180"/>
      <c r="D9478" s="180"/>
      <c r="E9478" s="180"/>
      <c r="F9478" s="180"/>
      <c r="G9478" s="180"/>
      <c r="H9478" s="180"/>
    </row>
    <row r="9479" spans="1:8" x14ac:dyDescent="0.2">
      <c r="A9479" s="180" t="s">
        <v>219</v>
      </c>
      <c r="B9479" s="180" t="s">
        <v>339</v>
      </c>
      <c r="C9479" s="180">
        <v>20000</v>
      </c>
      <c r="D9479" s="180">
        <v>200000</v>
      </c>
      <c r="E9479" s="180"/>
      <c r="F9479" s="180"/>
      <c r="G9479" s="180"/>
      <c r="H9479" s="180"/>
    </row>
    <row r="9480" spans="1:8" x14ac:dyDescent="0.2">
      <c r="A9480" s="180" t="s">
        <v>219</v>
      </c>
      <c r="B9480" s="180" t="s">
        <v>340</v>
      </c>
      <c r="C9480" s="180">
        <v>60000</v>
      </c>
      <c r="D9480" s="180">
        <v>200</v>
      </c>
      <c r="E9480" s="180">
        <v>10000</v>
      </c>
      <c r="F9480" s="180"/>
      <c r="G9480" s="180"/>
      <c r="H9480" s="180"/>
    </row>
    <row r="9481" spans="1:8" x14ac:dyDescent="0.2">
      <c r="A9481" s="180" t="s">
        <v>219</v>
      </c>
      <c r="B9481" s="180" t="s">
        <v>341</v>
      </c>
      <c r="C9481" s="180"/>
      <c r="D9481" s="180"/>
      <c r="E9481" s="180"/>
      <c r="F9481" s="180"/>
      <c r="G9481" s="180"/>
      <c r="H9481" s="180"/>
    </row>
    <row r="9482" spans="1:8" x14ac:dyDescent="0.2">
      <c r="A9482" s="180" t="s">
        <v>219</v>
      </c>
      <c r="B9482" s="180" t="s">
        <v>342</v>
      </c>
      <c r="C9482" s="180">
        <v>2779840</v>
      </c>
      <c r="D9482" s="180"/>
      <c r="E9482" s="180"/>
      <c r="F9482" s="180"/>
      <c r="G9482" s="180"/>
      <c r="H9482" s="180"/>
    </row>
    <row r="9483" spans="1:8" x14ac:dyDescent="0.2">
      <c r="A9483" s="180" t="s">
        <v>219</v>
      </c>
      <c r="B9483" s="180" t="s">
        <v>343</v>
      </c>
      <c r="C9483" s="180">
        <v>9258</v>
      </c>
      <c r="D9483" s="180"/>
      <c r="E9483" s="180"/>
      <c r="F9483" s="180"/>
      <c r="G9483" s="180"/>
      <c r="H9483" s="180"/>
    </row>
    <row r="9484" spans="1:8" x14ac:dyDescent="0.2">
      <c r="A9484" s="180" t="s">
        <v>219</v>
      </c>
      <c r="B9484" s="180" t="s">
        <v>344</v>
      </c>
      <c r="C9484" s="180">
        <v>225000</v>
      </c>
      <c r="D9484" s="180"/>
      <c r="E9484" s="180"/>
      <c r="F9484" s="180"/>
      <c r="G9484" s="180"/>
      <c r="H9484" s="180"/>
    </row>
    <row r="9485" spans="1:8" x14ac:dyDescent="0.2">
      <c r="A9485" s="180" t="s">
        <v>219</v>
      </c>
      <c r="B9485" s="180" t="s">
        <v>475</v>
      </c>
      <c r="C9485" s="180">
        <v>13991</v>
      </c>
      <c r="D9485" s="180"/>
      <c r="E9485" s="180">
        <v>2254</v>
      </c>
      <c r="F9485" s="180">
        <v>0</v>
      </c>
      <c r="G9485" s="180">
        <v>0</v>
      </c>
      <c r="H9485" s="180">
        <v>0</v>
      </c>
    </row>
    <row r="9486" spans="1:8" x14ac:dyDescent="0.2">
      <c r="A9486" s="180" t="s">
        <v>219</v>
      </c>
      <c r="B9486" s="180" t="s">
        <v>332</v>
      </c>
      <c r="C9486" s="180">
        <v>63000</v>
      </c>
      <c r="D9486" s="180"/>
      <c r="E9486" s="180"/>
      <c r="F9486" s="180"/>
      <c r="G9486" s="180"/>
      <c r="H9486" s="180"/>
    </row>
    <row r="9487" spans="1:8" x14ac:dyDescent="0.2">
      <c r="A9487" s="180" t="s">
        <v>219</v>
      </c>
      <c r="B9487" s="180" t="s">
        <v>407</v>
      </c>
      <c r="C9487" s="180">
        <v>170000</v>
      </c>
      <c r="D9487" s="180"/>
      <c r="E9487" s="180"/>
      <c r="F9487" s="180"/>
      <c r="G9487" s="180"/>
      <c r="H9487" s="180"/>
    </row>
    <row r="9488" spans="1:8" x14ac:dyDescent="0.2">
      <c r="A9488" s="180" t="s">
        <v>219</v>
      </c>
      <c r="B9488" s="180" t="s">
        <v>345</v>
      </c>
      <c r="C9488" s="180">
        <v>5768605</v>
      </c>
      <c r="D9488" s="180">
        <v>200700</v>
      </c>
      <c r="E9488" s="180">
        <v>308754</v>
      </c>
      <c r="F9488" s="180">
        <v>0</v>
      </c>
      <c r="G9488" s="180">
        <v>0</v>
      </c>
      <c r="H9488" s="180">
        <v>0</v>
      </c>
    </row>
    <row r="9489" spans="1:8" x14ac:dyDescent="0.2">
      <c r="A9489" s="180" t="s">
        <v>219</v>
      </c>
      <c r="B9489" s="180" t="s">
        <v>346</v>
      </c>
      <c r="C9489" s="180"/>
      <c r="D9489" s="180"/>
      <c r="E9489" s="180"/>
      <c r="F9489" s="180"/>
      <c r="G9489" s="180"/>
      <c r="H9489" s="180"/>
    </row>
    <row r="9490" spans="1:8" x14ac:dyDescent="0.2">
      <c r="A9490" s="180" t="s">
        <v>219</v>
      </c>
      <c r="B9490" s="180" t="s">
        <v>446</v>
      </c>
      <c r="C9490" s="180"/>
      <c r="D9490" s="180"/>
      <c r="E9490" s="180"/>
      <c r="F9490" s="180"/>
      <c r="G9490" s="180"/>
      <c r="H9490" s="180"/>
    </row>
    <row r="9491" spans="1:8" x14ac:dyDescent="0.2">
      <c r="A9491" s="180" t="s">
        <v>219</v>
      </c>
      <c r="B9491" s="180" t="s">
        <v>347</v>
      </c>
      <c r="C9491" s="180"/>
      <c r="D9491" s="180"/>
      <c r="E9491" s="180"/>
      <c r="F9491" s="180"/>
      <c r="G9491" s="180"/>
      <c r="H9491" s="180"/>
    </row>
    <row r="9492" spans="1:8" x14ac:dyDescent="0.2">
      <c r="A9492" s="180" t="s">
        <v>219</v>
      </c>
      <c r="B9492" s="180" t="s">
        <v>348</v>
      </c>
      <c r="C9492" s="180">
        <v>5768605</v>
      </c>
      <c r="D9492" s="180">
        <v>200700</v>
      </c>
      <c r="E9492" s="180">
        <v>308754</v>
      </c>
      <c r="F9492" s="180">
        <v>0</v>
      </c>
      <c r="G9492" s="180">
        <v>0</v>
      </c>
      <c r="H9492" s="180">
        <v>0</v>
      </c>
    </row>
    <row r="9493" spans="1:8" x14ac:dyDescent="0.2">
      <c r="A9493" s="180" t="s">
        <v>219</v>
      </c>
      <c r="B9493" s="180" t="s">
        <v>349</v>
      </c>
      <c r="C9493" s="180">
        <v>1820477.62</v>
      </c>
      <c r="D9493" s="180">
        <v>127272.26</v>
      </c>
      <c r="E9493" s="180">
        <v>540855.11</v>
      </c>
      <c r="F9493" s="180">
        <v>0</v>
      </c>
      <c r="G9493" s="180">
        <v>0</v>
      </c>
      <c r="H9493" s="180">
        <v>0</v>
      </c>
    </row>
    <row r="9494" spans="1:8" x14ac:dyDescent="0.2">
      <c r="A9494" s="180" t="s">
        <v>219</v>
      </c>
      <c r="B9494" s="180" t="s">
        <v>350</v>
      </c>
      <c r="C9494" s="180">
        <v>7589082.6200000001</v>
      </c>
      <c r="D9494" s="180">
        <v>327972.26</v>
      </c>
      <c r="E9494" s="180">
        <v>849609.11</v>
      </c>
      <c r="F9494" s="180">
        <v>0</v>
      </c>
      <c r="G9494" s="180">
        <v>0</v>
      </c>
      <c r="H9494" s="180">
        <v>0</v>
      </c>
    </row>
    <row r="9495" spans="1:8" x14ac:dyDescent="0.2">
      <c r="A9495" s="180" t="s">
        <v>219</v>
      </c>
      <c r="B9495" s="180" t="s">
        <v>376</v>
      </c>
      <c r="C9495" s="180"/>
      <c r="D9495" s="180"/>
      <c r="E9495" s="180"/>
      <c r="F9495" s="180"/>
      <c r="G9495" s="180"/>
      <c r="H9495" s="180"/>
    </row>
    <row r="9496" spans="1:8" x14ac:dyDescent="0.2">
      <c r="A9496" s="180" t="s">
        <v>219</v>
      </c>
      <c r="B9496" s="180" t="s">
        <v>377</v>
      </c>
      <c r="C9496" s="180">
        <v>3900000</v>
      </c>
      <c r="D9496" s="180">
        <v>225000</v>
      </c>
      <c r="E9496" s="180">
        <v>110000</v>
      </c>
      <c r="F9496" s="180"/>
      <c r="G9496" s="180"/>
      <c r="H9496" s="180"/>
    </row>
    <row r="9497" spans="1:8" x14ac:dyDescent="0.2">
      <c r="A9497" s="180" t="s">
        <v>219</v>
      </c>
      <c r="B9497" s="180" t="s">
        <v>352</v>
      </c>
      <c r="C9497" s="180">
        <v>240000</v>
      </c>
      <c r="D9497" s="180"/>
      <c r="E9497" s="180"/>
      <c r="F9497" s="180"/>
      <c r="G9497" s="180"/>
      <c r="H9497" s="180"/>
    </row>
    <row r="9498" spans="1:8" x14ac:dyDescent="0.2">
      <c r="A9498" s="180" t="s">
        <v>219</v>
      </c>
      <c r="B9498" s="180" t="s">
        <v>353</v>
      </c>
      <c r="C9498" s="180">
        <v>125000</v>
      </c>
      <c r="D9498" s="180"/>
      <c r="E9498" s="180"/>
      <c r="F9498" s="180"/>
      <c r="G9498" s="180"/>
      <c r="H9498" s="180"/>
    </row>
    <row r="9499" spans="1:8" x14ac:dyDescent="0.2">
      <c r="A9499" s="180" t="s">
        <v>219</v>
      </c>
      <c r="B9499" s="180" t="s">
        <v>354</v>
      </c>
      <c r="C9499" s="180">
        <v>300000</v>
      </c>
      <c r="D9499" s="180"/>
      <c r="E9499" s="180">
        <v>50000</v>
      </c>
      <c r="F9499" s="180"/>
      <c r="G9499" s="180"/>
      <c r="H9499" s="180"/>
    </row>
    <row r="9500" spans="1:8" x14ac:dyDescent="0.2">
      <c r="A9500" s="180" t="s">
        <v>219</v>
      </c>
      <c r="B9500" s="180" t="s">
        <v>408</v>
      </c>
      <c r="C9500" s="180">
        <v>400000</v>
      </c>
      <c r="D9500" s="180"/>
      <c r="E9500" s="180">
        <v>130000</v>
      </c>
      <c r="F9500" s="180"/>
      <c r="G9500" s="180"/>
      <c r="H9500" s="180"/>
    </row>
    <row r="9501" spans="1:8" x14ac:dyDescent="0.2">
      <c r="A9501" s="180" t="s">
        <v>219</v>
      </c>
      <c r="B9501" s="180" t="s">
        <v>423</v>
      </c>
      <c r="C9501" s="180">
        <v>125000</v>
      </c>
      <c r="D9501" s="180"/>
      <c r="E9501" s="180"/>
      <c r="F9501" s="180"/>
      <c r="G9501" s="180"/>
      <c r="H9501" s="180"/>
    </row>
    <row r="9502" spans="1:8" x14ac:dyDescent="0.2">
      <c r="A9502" s="180" t="s">
        <v>219</v>
      </c>
      <c r="B9502" s="180" t="s">
        <v>355</v>
      </c>
      <c r="C9502" s="180">
        <v>300000</v>
      </c>
      <c r="D9502" s="180"/>
      <c r="E9502" s="180">
        <v>50000</v>
      </c>
      <c r="F9502" s="180"/>
      <c r="G9502" s="180"/>
      <c r="H9502" s="180"/>
    </row>
    <row r="9503" spans="1:8" x14ac:dyDescent="0.2">
      <c r="A9503" s="180" t="s">
        <v>219</v>
      </c>
      <c r="B9503" s="180" t="s">
        <v>356</v>
      </c>
      <c r="C9503" s="180">
        <v>300000</v>
      </c>
      <c r="D9503" s="180"/>
      <c r="E9503" s="180">
        <v>10000</v>
      </c>
      <c r="F9503" s="180"/>
      <c r="G9503" s="180"/>
      <c r="H9503" s="180"/>
    </row>
    <row r="9504" spans="1:8" x14ac:dyDescent="0.2">
      <c r="A9504" s="180" t="s">
        <v>219</v>
      </c>
      <c r="B9504" s="180" t="s">
        <v>409</v>
      </c>
      <c r="C9504" s="180"/>
      <c r="D9504" s="180"/>
      <c r="E9504" s="180"/>
      <c r="F9504" s="180"/>
      <c r="G9504" s="180"/>
      <c r="H9504" s="180"/>
    </row>
    <row r="9505" spans="1:8" x14ac:dyDescent="0.2">
      <c r="A9505" s="180" t="s">
        <v>219</v>
      </c>
      <c r="B9505" s="180" t="s">
        <v>378</v>
      </c>
      <c r="C9505" s="180"/>
      <c r="D9505" s="180"/>
      <c r="E9505" s="180"/>
      <c r="F9505" s="180"/>
      <c r="G9505" s="180"/>
      <c r="H9505" s="180"/>
    </row>
    <row r="9506" spans="1:8" x14ac:dyDescent="0.2">
      <c r="A9506" s="180" t="s">
        <v>219</v>
      </c>
      <c r="B9506" s="180" t="s">
        <v>360</v>
      </c>
      <c r="C9506" s="180"/>
      <c r="D9506" s="180"/>
      <c r="E9506" s="180"/>
      <c r="F9506" s="180"/>
      <c r="G9506" s="180"/>
      <c r="H9506" s="180"/>
    </row>
    <row r="9507" spans="1:8" x14ac:dyDescent="0.2">
      <c r="A9507" s="180" t="s">
        <v>219</v>
      </c>
      <c r="B9507" s="180" t="s">
        <v>379</v>
      </c>
      <c r="C9507" s="180"/>
      <c r="D9507" s="180"/>
      <c r="E9507" s="180"/>
      <c r="F9507" s="180"/>
      <c r="G9507" s="180"/>
      <c r="H9507" s="180"/>
    </row>
    <row r="9508" spans="1:8" x14ac:dyDescent="0.2">
      <c r="A9508" s="180" t="s">
        <v>219</v>
      </c>
      <c r="B9508" s="180" t="s">
        <v>362</v>
      </c>
      <c r="C9508" s="180">
        <v>226728</v>
      </c>
      <c r="D9508" s="180"/>
      <c r="E9508" s="180"/>
      <c r="F9508" s="180"/>
      <c r="G9508" s="180"/>
      <c r="H9508" s="180"/>
    </row>
    <row r="9509" spans="1:8" x14ac:dyDescent="0.2">
      <c r="A9509" s="180" t="s">
        <v>219</v>
      </c>
      <c r="B9509" s="180" t="s">
        <v>365</v>
      </c>
      <c r="C9509" s="180">
        <v>5916728</v>
      </c>
      <c r="D9509" s="180">
        <v>225000</v>
      </c>
      <c r="E9509" s="180">
        <v>350000</v>
      </c>
      <c r="F9509" s="180">
        <v>0</v>
      </c>
      <c r="G9509" s="180">
        <v>0</v>
      </c>
      <c r="H9509" s="180">
        <v>0</v>
      </c>
    </row>
    <row r="9510" spans="1:8" x14ac:dyDescent="0.2">
      <c r="A9510" s="180" t="s">
        <v>219</v>
      </c>
      <c r="B9510" s="180" t="s">
        <v>447</v>
      </c>
      <c r="C9510" s="180"/>
      <c r="D9510" s="180"/>
      <c r="E9510" s="180"/>
      <c r="F9510" s="180"/>
      <c r="G9510" s="180"/>
      <c r="H9510" s="180"/>
    </row>
    <row r="9511" spans="1:8" x14ac:dyDescent="0.2">
      <c r="A9511" s="180" t="s">
        <v>219</v>
      </c>
      <c r="B9511" s="180" t="s">
        <v>366</v>
      </c>
      <c r="C9511" s="180">
        <v>5916728</v>
      </c>
      <c r="D9511" s="180">
        <v>225000</v>
      </c>
      <c r="E9511" s="180">
        <v>350000</v>
      </c>
      <c r="F9511" s="180">
        <v>0</v>
      </c>
      <c r="G9511" s="180">
        <v>0</v>
      </c>
      <c r="H9511" s="180">
        <v>0</v>
      </c>
    </row>
    <row r="9512" spans="1:8" x14ac:dyDescent="0.2">
      <c r="A9512" s="180" t="s">
        <v>219</v>
      </c>
      <c r="B9512" s="180" t="s">
        <v>367</v>
      </c>
      <c r="C9512" s="180">
        <v>1672354.62</v>
      </c>
      <c r="D9512" s="180">
        <v>102972.26</v>
      </c>
      <c r="E9512" s="180">
        <v>499609.11</v>
      </c>
      <c r="F9512" s="180">
        <v>0</v>
      </c>
      <c r="G9512" s="180">
        <v>0</v>
      </c>
      <c r="H9512" s="180">
        <v>0</v>
      </c>
    </row>
    <row r="9513" spans="1:8" x14ac:dyDescent="0.2">
      <c r="A9513" s="180" t="s">
        <v>219</v>
      </c>
      <c r="B9513" s="180" t="s">
        <v>368</v>
      </c>
      <c r="C9513" s="180">
        <v>7589082.6200000001</v>
      </c>
      <c r="D9513" s="180">
        <v>327972.26</v>
      </c>
      <c r="E9513" s="180">
        <v>849609.11</v>
      </c>
      <c r="F9513" s="180">
        <v>0</v>
      </c>
      <c r="G9513" s="180">
        <v>0</v>
      </c>
      <c r="H9513" s="180">
        <v>0</v>
      </c>
    </row>
    <row r="9514" spans="1:8" x14ac:dyDescent="0.2">
      <c r="A9514" s="180" t="s">
        <v>221</v>
      </c>
      <c r="B9514" s="180" t="s">
        <v>333</v>
      </c>
      <c r="C9514" s="180">
        <v>2402137</v>
      </c>
      <c r="D9514" s="180"/>
      <c r="E9514" s="180">
        <v>138022</v>
      </c>
      <c r="F9514" s="180">
        <v>0</v>
      </c>
      <c r="G9514" s="180">
        <v>0</v>
      </c>
      <c r="H9514" s="180">
        <v>0</v>
      </c>
    </row>
    <row r="9515" spans="1:8" x14ac:dyDescent="0.2">
      <c r="A9515" s="180" t="s">
        <v>221</v>
      </c>
      <c r="B9515" s="180" t="s">
        <v>334</v>
      </c>
      <c r="C9515" s="180">
        <v>49994</v>
      </c>
      <c r="D9515" s="180"/>
      <c r="E9515" s="180">
        <v>2924</v>
      </c>
      <c r="F9515" s="180">
        <v>0</v>
      </c>
      <c r="G9515" s="180">
        <v>0</v>
      </c>
      <c r="H9515" s="180">
        <v>0</v>
      </c>
    </row>
    <row r="9516" spans="1:8" x14ac:dyDescent="0.2">
      <c r="A9516" s="180" t="s">
        <v>221</v>
      </c>
      <c r="B9516" s="180" t="s">
        <v>335</v>
      </c>
      <c r="C9516" s="180">
        <v>138053</v>
      </c>
      <c r="D9516" s="180"/>
      <c r="E9516" s="180"/>
      <c r="F9516" s="180"/>
      <c r="G9516" s="180"/>
      <c r="H9516" s="180"/>
    </row>
    <row r="9517" spans="1:8" x14ac:dyDescent="0.2">
      <c r="A9517" s="180" t="s">
        <v>221</v>
      </c>
      <c r="B9517" s="180" t="s">
        <v>336</v>
      </c>
      <c r="C9517" s="180">
        <v>282953</v>
      </c>
      <c r="D9517" s="180">
        <v>0</v>
      </c>
      <c r="E9517" s="180"/>
      <c r="F9517" s="180"/>
      <c r="G9517" s="180"/>
      <c r="H9517" s="180"/>
    </row>
    <row r="9518" spans="1:8" x14ac:dyDescent="0.2">
      <c r="A9518" s="180" t="s">
        <v>221</v>
      </c>
      <c r="B9518" s="180" t="s">
        <v>337</v>
      </c>
      <c r="C9518" s="180">
        <v>10150</v>
      </c>
      <c r="D9518" s="180">
        <v>0</v>
      </c>
      <c r="E9518" s="180">
        <v>812</v>
      </c>
      <c r="F9518" s="180">
        <v>0</v>
      </c>
      <c r="G9518" s="180">
        <v>75</v>
      </c>
      <c r="H9518" s="180">
        <v>0</v>
      </c>
    </row>
    <row r="9519" spans="1:8" x14ac:dyDescent="0.2">
      <c r="A9519" s="180" t="s">
        <v>221</v>
      </c>
      <c r="B9519" s="180" t="s">
        <v>338</v>
      </c>
      <c r="C9519" s="180"/>
      <c r="D9519" s="180"/>
      <c r="E9519" s="180"/>
      <c r="F9519" s="180"/>
      <c r="G9519" s="180"/>
      <c r="H9519" s="180"/>
    </row>
    <row r="9520" spans="1:8" x14ac:dyDescent="0.2">
      <c r="A9520" s="180" t="s">
        <v>221</v>
      </c>
      <c r="B9520" s="180" t="s">
        <v>339</v>
      </c>
      <c r="C9520" s="180">
        <v>6100</v>
      </c>
      <c r="D9520" s="180">
        <v>130000</v>
      </c>
      <c r="E9520" s="180"/>
      <c r="F9520" s="180"/>
      <c r="G9520" s="180"/>
      <c r="H9520" s="180"/>
    </row>
    <row r="9521" spans="1:8" x14ac:dyDescent="0.2">
      <c r="A9521" s="180" t="s">
        <v>221</v>
      </c>
      <c r="B9521" s="180" t="s">
        <v>340</v>
      </c>
      <c r="C9521" s="180">
        <v>275712</v>
      </c>
      <c r="D9521" s="180">
        <v>60229</v>
      </c>
      <c r="E9521" s="180">
        <v>1723</v>
      </c>
      <c r="F9521" s="180">
        <v>0</v>
      </c>
      <c r="G9521" s="180">
        <v>0</v>
      </c>
      <c r="H9521" s="180">
        <v>0</v>
      </c>
    </row>
    <row r="9522" spans="1:8" x14ac:dyDescent="0.2">
      <c r="A9522" s="180" t="s">
        <v>221</v>
      </c>
      <c r="B9522" s="180" t="s">
        <v>341</v>
      </c>
      <c r="C9522" s="180">
        <v>0</v>
      </c>
      <c r="D9522" s="180">
        <v>0</v>
      </c>
      <c r="E9522" s="180">
        <v>0</v>
      </c>
      <c r="F9522" s="180">
        <v>0</v>
      </c>
      <c r="G9522" s="180">
        <v>0</v>
      </c>
      <c r="H9522" s="180">
        <v>0</v>
      </c>
    </row>
    <row r="9523" spans="1:8" x14ac:dyDescent="0.2">
      <c r="A9523" s="180" t="s">
        <v>221</v>
      </c>
      <c r="B9523" s="180" t="s">
        <v>342</v>
      </c>
      <c r="C9523" s="180">
        <v>3110317</v>
      </c>
      <c r="D9523" s="180"/>
      <c r="E9523" s="180"/>
      <c r="F9523" s="180"/>
      <c r="G9523" s="180"/>
      <c r="H9523" s="180"/>
    </row>
    <row r="9524" spans="1:8" x14ac:dyDescent="0.2">
      <c r="A9524" s="180" t="s">
        <v>221</v>
      </c>
      <c r="B9524" s="180" t="s">
        <v>343</v>
      </c>
      <c r="C9524" s="180">
        <v>0</v>
      </c>
      <c r="D9524" s="180"/>
      <c r="E9524" s="180"/>
      <c r="F9524" s="180"/>
      <c r="G9524" s="180"/>
      <c r="H9524" s="180"/>
    </row>
    <row r="9525" spans="1:8" x14ac:dyDescent="0.2">
      <c r="A9525" s="180" t="s">
        <v>221</v>
      </c>
      <c r="B9525" s="180" t="s">
        <v>344</v>
      </c>
      <c r="C9525" s="180">
        <v>57313</v>
      </c>
      <c r="D9525" s="180"/>
      <c r="E9525" s="180">
        <v>102</v>
      </c>
      <c r="F9525" s="180">
        <v>0</v>
      </c>
      <c r="G9525" s="180">
        <v>0</v>
      </c>
      <c r="H9525" s="180">
        <v>0</v>
      </c>
    </row>
    <row r="9526" spans="1:8" x14ac:dyDescent="0.2">
      <c r="A9526" s="180" t="s">
        <v>221</v>
      </c>
      <c r="B9526" s="180" t="s">
        <v>475</v>
      </c>
      <c r="C9526" s="180">
        <v>71194</v>
      </c>
      <c r="D9526" s="180"/>
      <c r="E9526" s="180">
        <v>3955</v>
      </c>
      <c r="F9526" s="180">
        <v>0</v>
      </c>
      <c r="G9526" s="180">
        <v>0</v>
      </c>
      <c r="H9526" s="180">
        <v>0</v>
      </c>
    </row>
    <row r="9527" spans="1:8" x14ac:dyDescent="0.2">
      <c r="A9527" s="180" t="s">
        <v>221</v>
      </c>
      <c r="B9527" s="180" t="s">
        <v>332</v>
      </c>
      <c r="C9527" s="180">
        <v>82720</v>
      </c>
      <c r="D9527" s="180"/>
      <c r="E9527" s="180"/>
      <c r="F9527" s="180"/>
      <c r="G9527" s="180"/>
      <c r="H9527" s="180"/>
    </row>
    <row r="9528" spans="1:8" x14ac:dyDescent="0.2">
      <c r="A9528" s="180" t="s">
        <v>221</v>
      </c>
      <c r="B9528" s="180" t="s">
        <v>407</v>
      </c>
      <c r="C9528" s="180">
        <v>88683</v>
      </c>
      <c r="D9528" s="180"/>
      <c r="E9528" s="180">
        <v>0</v>
      </c>
      <c r="F9528" s="180">
        <v>0</v>
      </c>
      <c r="G9528" s="180">
        <v>0</v>
      </c>
      <c r="H9528" s="180">
        <v>0</v>
      </c>
    </row>
    <row r="9529" spans="1:8" x14ac:dyDescent="0.2">
      <c r="A9529" s="180" t="s">
        <v>221</v>
      </c>
      <c r="B9529" s="180" t="s">
        <v>345</v>
      </c>
      <c r="C9529" s="180">
        <v>6575326</v>
      </c>
      <c r="D9529" s="180">
        <v>190229</v>
      </c>
      <c r="E9529" s="180">
        <v>147538</v>
      </c>
      <c r="F9529" s="180">
        <v>0</v>
      </c>
      <c r="G9529" s="180">
        <v>75</v>
      </c>
      <c r="H9529" s="180">
        <v>0</v>
      </c>
    </row>
    <row r="9530" spans="1:8" x14ac:dyDescent="0.2">
      <c r="A9530" s="180" t="s">
        <v>221</v>
      </c>
      <c r="B9530" s="180" t="s">
        <v>346</v>
      </c>
      <c r="C9530" s="180">
        <v>0</v>
      </c>
      <c r="D9530" s="180"/>
      <c r="E9530" s="180"/>
      <c r="F9530" s="180"/>
      <c r="G9530" s="180"/>
      <c r="H9530" s="180"/>
    </row>
    <row r="9531" spans="1:8" x14ac:dyDescent="0.2">
      <c r="A9531" s="180" t="s">
        <v>221</v>
      </c>
      <c r="B9531" s="180" t="s">
        <v>446</v>
      </c>
      <c r="C9531" s="180">
        <v>10658</v>
      </c>
      <c r="D9531" s="180">
        <v>0</v>
      </c>
      <c r="E9531" s="180">
        <v>0</v>
      </c>
      <c r="F9531" s="180">
        <v>0</v>
      </c>
      <c r="G9531" s="180">
        <v>0</v>
      </c>
      <c r="H9531" s="180">
        <v>0</v>
      </c>
    </row>
    <row r="9532" spans="1:8" x14ac:dyDescent="0.2">
      <c r="A9532" s="180" t="s">
        <v>221</v>
      </c>
      <c r="B9532" s="180" t="s">
        <v>347</v>
      </c>
      <c r="C9532" s="180">
        <v>0</v>
      </c>
      <c r="D9532" s="180">
        <v>0</v>
      </c>
      <c r="E9532" s="180"/>
      <c r="F9532" s="180">
        <v>0</v>
      </c>
      <c r="G9532" s="180">
        <v>0</v>
      </c>
      <c r="H9532" s="180">
        <v>0</v>
      </c>
    </row>
    <row r="9533" spans="1:8" x14ac:dyDescent="0.2">
      <c r="A9533" s="180" t="s">
        <v>221</v>
      </c>
      <c r="B9533" s="180" t="s">
        <v>348</v>
      </c>
      <c r="C9533" s="180">
        <v>6585984</v>
      </c>
      <c r="D9533" s="180">
        <v>190229</v>
      </c>
      <c r="E9533" s="180">
        <v>147538</v>
      </c>
      <c r="F9533" s="180">
        <v>0</v>
      </c>
      <c r="G9533" s="180">
        <v>75</v>
      </c>
      <c r="H9533" s="180">
        <v>0</v>
      </c>
    </row>
    <row r="9534" spans="1:8" x14ac:dyDescent="0.2">
      <c r="A9534" s="180" t="s">
        <v>221</v>
      </c>
      <c r="B9534" s="180" t="s">
        <v>349</v>
      </c>
      <c r="C9534" s="180">
        <v>1316618.6899999997</v>
      </c>
      <c r="D9534" s="180">
        <v>142719.64999999997</v>
      </c>
      <c r="E9534" s="180">
        <v>268616.32000000001</v>
      </c>
      <c r="F9534" s="180">
        <v>0</v>
      </c>
      <c r="G9534" s="180">
        <v>403</v>
      </c>
      <c r="H9534" s="180">
        <v>0</v>
      </c>
    </row>
    <row r="9535" spans="1:8" x14ac:dyDescent="0.2">
      <c r="A9535" s="180" t="s">
        <v>221</v>
      </c>
      <c r="B9535" s="180" t="s">
        <v>350</v>
      </c>
      <c r="C9535" s="180">
        <v>7902602.6900000004</v>
      </c>
      <c r="D9535" s="180">
        <v>332948.64999999997</v>
      </c>
      <c r="E9535" s="180">
        <v>416154.32</v>
      </c>
      <c r="F9535" s="180">
        <v>0</v>
      </c>
      <c r="G9535" s="180">
        <v>478</v>
      </c>
      <c r="H9535" s="180">
        <v>0</v>
      </c>
    </row>
    <row r="9536" spans="1:8" x14ac:dyDescent="0.2">
      <c r="A9536" s="180" t="s">
        <v>221</v>
      </c>
      <c r="B9536" s="180" t="s">
        <v>376</v>
      </c>
      <c r="C9536" s="180"/>
      <c r="D9536" s="180"/>
      <c r="E9536" s="180"/>
      <c r="F9536" s="180"/>
      <c r="G9536" s="180"/>
      <c r="H9536" s="180"/>
    </row>
    <row r="9537" spans="1:8" x14ac:dyDescent="0.2">
      <c r="A9537" s="180" t="s">
        <v>221</v>
      </c>
      <c r="B9537" s="180" t="s">
        <v>377</v>
      </c>
      <c r="C9537" s="180">
        <v>4314553</v>
      </c>
      <c r="D9537" s="180">
        <v>182700</v>
      </c>
      <c r="E9537" s="180">
        <v>22990</v>
      </c>
      <c r="F9537" s="180">
        <v>0</v>
      </c>
      <c r="G9537" s="180">
        <v>0</v>
      </c>
      <c r="H9537" s="180">
        <v>0</v>
      </c>
    </row>
    <row r="9538" spans="1:8" x14ac:dyDescent="0.2">
      <c r="A9538" s="180" t="s">
        <v>221</v>
      </c>
      <c r="B9538" s="180" t="s">
        <v>352</v>
      </c>
      <c r="C9538" s="180">
        <v>232544</v>
      </c>
      <c r="D9538" s="180">
        <v>0</v>
      </c>
      <c r="E9538" s="180">
        <v>0</v>
      </c>
      <c r="F9538" s="180">
        <v>0</v>
      </c>
      <c r="G9538" s="180">
        <v>0</v>
      </c>
      <c r="H9538" s="180">
        <v>0</v>
      </c>
    </row>
    <row r="9539" spans="1:8" x14ac:dyDescent="0.2">
      <c r="A9539" s="180" t="s">
        <v>221</v>
      </c>
      <c r="B9539" s="180" t="s">
        <v>353</v>
      </c>
      <c r="C9539" s="180">
        <v>416476</v>
      </c>
      <c r="D9539" s="180">
        <v>0</v>
      </c>
      <c r="E9539" s="180">
        <v>0</v>
      </c>
      <c r="F9539" s="180">
        <v>0</v>
      </c>
      <c r="G9539" s="180">
        <v>0</v>
      </c>
      <c r="H9539" s="180">
        <v>0</v>
      </c>
    </row>
    <row r="9540" spans="1:8" x14ac:dyDescent="0.2">
      <c r="A9540" s="180" t="s">
        <v>221</v>
      </c>
      <c r="B9540" s="180" t="s">
        <v>354</v>
      </c>
      <c r="C9540" s="180">
        <v>235813</v>
      </c>
      <c r="D9540" s="180">
        <v>0</v>
      </c>
      <c r="E9540" s="180">
        <v>5984</v>
      </c>
      <c r="F9540" s="180">
        <v>0</v>
      </c>
      <c r="G9540" s="180">
        <v>0</v>
      </c>
      <c r="H9540" s="180">
        <v>0</v>
      </c>
    </row>
    <row r="9541" spans="1:8" x14ac:dyDescent="0.2">
      <c r="A9541" s="180" t="s">
        <v>221</v>
      </c>
      <c r="B9541" s="180" t="s">
        <v>408</v>
      </c>
      <c r="C9541" s="180">
        <v>408481</v>
      </c>
      <c r="D9541" s="180">
        <v>0</v>
      </c>
      <c r="E9541" s="180">
        <v>0</v>
      </c>
      <c r="F9541" s="180">
        <v>0</v>
      </c>
      <c r="G9541" s="180">
        <v>0</v>
      </c>
      <c r="H9541" s="180">
        <v>0</v>
      </c>
    </row>
    <row r="9542" spans="1:8" x14ac:dyDescent="0.2">
      <c r="A9542" s="180" t="s">
        <v>221</v>
      </c>
      <c r="B9542" s="180" t="s">
        <v>423</v>
      </c>
      <c r="C9542" s="180">
        <v>96565</v>
      </c>
      <c r="D9542" s="180">
        <v>0</v>
      </c>
      <c r="E9542" s="180">
        <v>0</v>
      </c>
      <c r="F9542" s="180">
        <v>0</v>
      </c>
      <c r="G9542" s="180">
        <v>0</v>
      </c>
      <c r="H9542" s="180">
        <v>0</v>
      </c>
    </row>
    <row r="9543" spans="1:8" x14ac:dyDescent="0.2">
      <c r="A9543" s="180" t="s">
        <v>221</v>
      </c>
      <c r="B9543" s="180" t="s">
        <v>355</v>
      </c>
      <c r="C9543" s="180">
        <v>424890</v>
      </c>
      <c r="D9543" s="180">
        <v>0</v>
      </c>
      <c r="E9543" s="180">
        <v>75695</v>
      </c>
      <c r="F9543" s="180">
        <v>0</v>
      </c>
      <c r="G9543" s="180">
        <v>0</v>
      </c>
      <c r="H9543" s="180">
        <v>0</v>
      </c>
    </row>
    <row r="9544" spans="1:8" x14ac:dyDescent="0.2">
      <c r="A9544" s="180" t="s">
        <v>221</v>
      </c>
      <c r="B9544" s="180" t="s">
        <v>356</v>
      </c>
      <c r="C9544" s="180">
        <v>287251</v>
      </c>
      <c r="D9544" s="180">
        <v>0</v>
      </c>
      <c r="E9544" s="180">
        <v>28928</v>
      </c>
      <c r="F9544" s="180">
        <v>0</v>
      </c>
      <c r="G9544" s="180"/>
      <c r="H9544" s="180">
        <v>0</v>
      </c>
    </row>
    <row r="9545" spans="1:8" x14ac:dyDescent="0.2">
      <c r="A9545" s="180" t="s">
        <v>221</v>
      </c>
      <c r="B9545" s="180" t="s">
        <v>409</v>
      </c>
      <c r="C9545" s="180"/>
      <c r="D9545" s="180"/>
      <c r="E9545" s="180"/>
      <c r="F9545" s="180"/>
      <c r="G9545" s="180"/>
      <c r="H9545" s="180">
        <v>0</v>
      </c>
    </row>
    <row r="9546" spans="1:8" x14ac:dyDescent="0.2">
      <c r="A9546" s="180" t="s">
        <v>221</v>
      </c>
      <c r="B9546" s="180" t="s">
        <v>378</v>
      </c>
      <c r="C9546" s="180">
        <v>0</v>
      </c>
      <c r="D9546" s="180"/>
      <c r="E9546" s="180">
        <v>0</v>
      </c>
      <c r="F9546" s="180">
        <v>0</v>
      </c>
      <c r="G9546" s="180">
        <v>0</v>
      </c>
      <c r="H9546" s="180">
        <v>0</v>
      </c>
    </row>
    <row r="9547" spans="1:8" x14ac:dyDescent="0.2">
      <c r="A9547" s="180" t="s">
        <v>221</v>
      </c>
      <c r="B9547" s="180" t="s">
        <v>360</v>
      </c>
      <c r="C9547" s="180"/>
      <c r="D9547" s="180"/>
      <c r="E9547" s="180">
        <v>0</v>
      </c>
      <c r="F9547" s="180">
        <v>0</v>
      </c>
      <c r="G9547" s="180"/>
      <c r="H9547" s="180">
        <v>0</v>
      </c>
    </row>
    <row r="9548" spans="1:8" x14ac:dyDescent="0.2">
      <c r="A9548" s="180" t="s">
        <v>221</v>
      </c>
      <c r="B9548" s="180" t="s">
        <v>379</v>
      </c>
      <c r="C9548" s="180"/>
      <c r="D9548" s="180"/>
      <c r="E9548" s="180"/>
      <c r="F9548" s="180"/>
      <c r="G9548" s="180"/>
      <c r="H9548" s="180"/>
    </row>
    <row r="9549" spans="1:8" x14ac:dyDescent="0.2">
      <c r="A9549" s="180" t="s">
        <v>221</v>
      </c>
      <c r="B9549" s="180" t="s">
        <v>362</v>
      </c>
      <c r="C9549" s="180">
        <v>234690</v>
      </c>
      <c r="D9549" s="180"/>
      <c r="E9549" s="180"/>
      <c r="F9549" s="180"/>
      <c r="G9549" s="180"/>
      <c r="H9549" s="180"/>
    </row>
    <row r="9550" spans="1:8" x14ac:dyDescent="0.2">
      <c r="A9550" s="180" t="s">
        <v>221</v>
      </c>
      <c r="B9550" s="180" t="s">
        <v>365</v>
      </c>
      <c r="C9550" s="180">
        <v>6651263</v>
      </c>
      <c r="D9550" s="180">
        <v>182700</v>
      </c>
      <c r="E9550" s="180">
        <v>133597</v>
      </c>
      <c r="F9550" s="180">
        <v>0</v>
      </c>
      <c r="G9550" s="180">
        <v>0</v>
      </c>
      <c r="H9550" s="180">
        <v>0</v>
      </c>
    </row>
    <row r="9551" spans="1:8" x14ac:dyDescent="0.2">
      <c r="A9551" s="180" t="s">
        <v>221</v>
      </c>
      <c r="B9551" s="180" t="s">
        <v>447</v>
      </c>
      <c r="C9551" s="180">
        <v>0</v>
      </c>
      <c r="D9551" s="180">
        <v>0</v>
      </c>
      <c r="E9551" s="180">
        <v>0</v>
      </c>
      <c r="F9551" s="180">
        <v>0</v>
      </c>
      <c r="G9551" s="180">
        <v>0</v>
      </c>
      <c r="H9551" s="180">
        <v>0</v>
      </c>
    </row>
    <row r="9552" spans="1:8" x14ac:dyDescent="0.2">
      <c r="A9552" s="180" t="s">
        <v>221</v>
      </c>
      <c r="B9552" s="180" t="s">
        <v>366</v>
      </c>
      <c r="C9552" s="180">
        <v>6651263</v>
      </c>
      <c r="D9552" s="180">
        <v>182700</v>
      </c>
      <c r="E9552" s="180">
        <v>133597</v>
      </c>
      <c r="F9552" s="180">
        <v>0</v>
      </c>
      <c r="G9552" s="180">
        <v>0</v>
      </c>
      <c r="H9552" s="180">
        <v>0</v>
      </c>
    </row>
    <row r="9553" spans="1:8" x14ac:dyDescent="0.2">
      <c r="A9553" s="180" t="s">
        <v>221</v>
      </c>
      <c r="B9553" s="180" t="s">
        <v>367</v>
      </c>
      <c r="C9553" s="180">
        <v>1251339.6899999997</v>
      </c>
      <c r="D9553" s="180">
        <v>150248.64999999997</v>
      </c>
      <c r="E9553" s="180">
        <v>282557.32</v>
      </c>
      <c r="F9553" s="180">
        <v>0</v>
      </c>
      <c r="G9553" s="180">
        <v>478</v>
      </c>
      <c r="H9553" s="180">
        <v>0</v>
      </c>
    </row>
    <row r="9554" spans="1:8" x14ac:dyDescent="0.2">
      <c r="A9554" s="180" t="s">
        <v>221</v>
      </c>
      <c r="B9554" s="180" t="s">
        <v>368</v>
      </c>
      <c r="C9554" s="180">
        <v>7902602.6900000004</v>
      </c>
      <c r="D9554" s="180">
        <v>332948.64999999997</v>
      </c>
      <c r="E9554" s="180">
        <v>416154.32</v>
      </c>
      <c r="F9554" s="180">
        <v>0</v>
      </c>
      <c r="G9554" s="180">
        <v>478</v>
      </c>
      <c r="H9554" s="180">
        <v>0</v>
      </c>
    </row>
    <row r="9555" spans="1:8" x14ac:dyDescent="0.2">
      <c r="A9555" s="180" t="s">
        <v>222</v>
      </c>
      <c r="B9555" s="180" t="s">
        <v>333</v>
      </c>
      <c r="C9555" s="180">
        <v>7005838</v>
      </c>
      <c r="D9555" s="180"/>
      <c r="E9555" s="180">
        <v>769413</v>
      </c>
      <c r="F9555" s="180">
        <v>0</v>
      </c>
      <c r="G9555" s="180">
        <v>0</v>
      </c>
      <c r="H9555" s="180">
        <v>0</v>
      </c>
    </row>
    <row r="9556" spans="1:8" x14ac:dyDescent="0.2">
      <c r="A9556" s="180" t="s">
        <v>222</v>
      </c>
      <c r="B9556" s="180" t="s">
        <v>334</v>
      </c>
      <c r="C9556" s="180">
        <v>284856</v>
      </c>
      <c r="D9556" s="180"/>
      <c r="E9556" s="180">
        <v>32587</v>
      </c>
      <c r="F9556" s="180">
        <v>0</v>
      </c>
      <c r="G9556" s="180">
        <v>0</v>
      </c>
      <c r="H9556" s="180">
        <v>0</v>
      </c>
    </row>
    <row r="9557" spans="1:8" x14ac:dyDescent="0.2">
      <c r="A9557" s="180" t="s">
        <v>222</v>
      </c>
      <c r="B9557" s="180" t="s">
        <v>335</v>
      </c>
      <c r="C9557" s="180">
        <v>0</v>
      </c>
      <c r="D9557" s="180"/>
      <c r="E9557" s="180"/>
      <c r="F9557" s="180"/>
      <c r="G9557" s="180"/>
      <c r="H9557" s="180"/>
    </row>
    <row r="9558" spans="1:8" x14ac:dyDescent="0.2">
      <c r="A9558" s="180" t="s">
        <v>222</v>
      </c>
      <c r="B9558" s="180" t="s">
        <v>336</v>
      </c>
      <c r="C9558" s="180">
        <v>1116622</v>
      </c>
      <c r="D9558" s="180"/>
      <c r="E9558" s="180"/>
      <c r="F9558" s="180"/>
      <c r="G9558" s="180"/>
      <c r="H9558" s="180"/>
    </row>
    <row r="9559" spans="1:8" x14ac:dyDescent="0.2">
      <c r="A9559" s="180" t="s">
        <v>222</v>
      </c>
      <c r="B9559" s="180" t="s">
        <v>337</v>
      </c>
      <c r="C9559" s="180">
        <v>125000</v>
      </c>
      <c r="D9559" s="180">
        <v>3000</v>
      </c>
      <c r="E9559" s="180"/>
      <c r="F9559" s="180"/>
      <c r="G9559" s="180"/>
      <c r="H9559" s="180"/>
    </row>
    <row r="9560" spans="1:8" x14ac:dyDescent="0.2">
      <c r="A9560" s="180" t="s">
        <v>222</v>
      </c>
      <c r="B9560" s="180" t="s">
        <v>338</v>
      </c>
      <c r="C9560" s="180"/>
      <c r="D9560" s="180"/>
      <c r="E9560" s="180"/>
      <c r="F9560" s="180"/>
      <c r="G9560" s="180"/>
      <c r="H9560" s="180"/>
    </row>
    <row r="9561" spans="1:8" x14ac:dyDescent="0.2">
      <c r="A9561" s="180" t="s">
        <v>222</v>
      </c>
      <c r="B9561" s="180" t="s">
        <v>339</v>
      </c>
      <c r="C9561" s="180">
        <v>84750</v>
      </c>
      <c r="D9561" s="180">
        <v>670000</v>
      </c>
      <c r="E9561" s="180"/>
      <c r="F9561" s="180"/>
      <c r="G9561" s="180"/>
      <c r="H9561" s="180"/>
    </row>
    <row r="9562" spans="1:8" x14ac:dyDescent="0.2">
      <c r="A9562" s="180" t="s">
        <v>222</v>
      </c>
      <c r="B9562" s="180" t="s">
        <v>340</v>
      </c>
      <c r="C9562" s="180">
        <v>555943</v>
      </c>
      <c r="D9562" s="180">
        <v>4000</v>
      </c>
      <c r="E9562" s="180"/>
      <c r="F9562" s="180"/>
      <c r="G9562" s="180"/>
      <c r="H9562" s="180"/>
    </row>
    <row r="9563" spans="1:8" x14ac:dyDescent="0.2">
      <c r="A9563" s="180" t="s">
        <v>222</v>
      </c>
      <c r="B9563" s="180" t="s">
        <v>341</v>
      </c>
      <c r="C9563" s="180"/>
      <c r="D9563" s="180"/>
      <c r="E9563" s="180"/>
      <c r="F9563" s="180"/>
      <c r="G9563" s="180"/>
      <c r="H9563" s="180"/>
    </row>
    <row r="9564" spans="1:8" x14ac:dyDescent="0.2">
      <c r="A9564" s="180" t="s">
        <v>222</v>
      </c>
      <c r="B9564" s="180" t="s">
        <v>342</v>
      </c>
      <c r="C9564" s="180">
        <v>22642273</v>
      </c>
      <c r="D9564" s="180"/>
      <c r="E9564" s="180"/>
      <c r="F9564" s="180"/>
      <c r="G9564" s="180"/>
      <c r="H9564" s="180"/>
    </row>
    <row r="9565" spans="1:8" x14ac:dyDescent="0.2">
      <c r="A9565" s="180" t="s">
        <v>222</v>
      </c>
      <c r="B9565" s="180" t="s">
        <v>343</v>
      </c>
      <c r="C9565" s="180">
        <v>151506</v>
      </c>
      <c r="D9565" s="180"/>
      <c r="E9565" s="180"/>
      <c r="F9565" s="180"/>
      <c r="G9565" s="180"/>
      <c r="H9565" s="180"/>
    </row>
    <row r="9566" spans="1:8" x14ac:dyDescent="0.2">
      <c r="A9566" s="180" t="s">
        <v>222</v>
      </c>
      <c r="B9566" s="180" t="s">
        <v>344</v>
      </c>
      <c r="C9566" s="180">
        <v>64640</v>
      </c>
      <c r="D9566" s="180"/>
      <c r="E9566" s="180"/>
      <c r="F9566" s="180"/>
      <c r="G9566" s="180"/>
      <c r="H9566" s="180"/>
    </row>
    <row r="9567" spans="1:8" x14ac:dyDescent="0.2">
      <c r="A9567" s="180" t="s">
        <v>222</v>
      </c>
      <c r="B9567" s="180" t="s">
        <v>475</v>
      </c>
      <c r="C9567" s="180">
        <v>173045</v>
      </c>
      <c r="D9567" s="180"/>
      <c r="E9567" s="180">
        <v>19797</v>
      </c>
      <c r="F9567" s="180">
        <v>0</v>
      </c>
      <c r="G9567" s="180">
        <v>0</v>
      </c>
      <c r="H9567" s="180">
        <v>0</v>
      </c>
    </row>
    <row r="9568" spans="1:8" x14ac:dyDescent="0.2">
      <c r="A9568" s="180" t="s">
        <v>222</v>
      </c>
      <c r="B9568" s="180" t="s">
        <v>332</v>
      </c>
      <c r="C9568" s="180">
        <v>142490</v>
      </c>
      <c r="D9568" s="180"/>
      <c r="E9568" s="180"/>
      <c r="F9568" s="180"/>
      <c r="G9568" s="180"/>
      <c r="H9568" s="180"/>
    </row>
    <row r="9569" spans="1:8" x14ac:dyDescent="0.2">
      <c r="A9569" s="180" t="s">
        <v>222</v>
      </c>
      <c r="B9569" s="180" t="s">
        <v>407</v>
      </c>
      <c r="C9569" s="180">
        <v>514863</v>
      </c>
      <c r="D9569" s="180"/>
      <c r="E9569" s="180"/>
      <c r="F9569" s="180"/>
      <c r="G9569" s="180"/>
      <c r="H9569" s="180"/>
    </row>
    <row r="9570" spans="1:8" x14ac:dyDescent="0.2">
      <c r="A9570" s="180" t="s">
        <v>222</v>
      </c>
      <c r="B9570" s="180" t="s">
        <v>345</v>
      </c>
      <c r="C9570" s="180">
        <v>32861826</v>
      </c>
      <c r="D9570" s="180">
        <v>677000</v>
      </c>
      <c r="E9570" s="180">
        <v>821797</v>
      </c>
      <c r="F9570" s="180">
        <v>0</v>
      </c>
      <c r="G9570" s="180">
        <v>0</v>
      </c>
      <c r="H9570" s="180">
        <v>0</v>
      </c>
    </row>
    <row r="9571" spans="1:8" x14ac:dyDescent="0.2">
      <c r="A9571" s="180" t="s">
        <v>222</v>
      </c>
      <c r="B9571" s="180" t="s">
        <v>346</v>
      </c>
      <c r="C9571" s="180"/>
      <c r="D9571" s="180"/>
      <c r="E9571" s="180"/>
      <c r="F9571" s="180"/>
      <c r="G9571" s="180"/>
      <c r="H9571" s="180"/>
    </row>
    <row r="9572" spans="1:8" x14ac:dyDescent="0.2">
      <c r="A9572" s="180" t="s">
        <v>222</v>
      </c>
      <c r="B9572" s="180" t="s">
        <v>446</v>
      </c>
      <c r="C9572" s="180">
        <v>35000</v>
      </c>
      <c r="D9572" s="180"/>
      <c r="E9572" s="180"/>
      <c r="F9572" s="180"/>
      <c r="G9572" s="180"/>
      <c r="H9572" s="180"/>
    </row>
    <row r="9573" spans="1:8" x14ac:dyDescent="0.2">
      <c r="A9573" s="180" t="s">
        <v>222</v>
      </c>
      <c r="B9573" s="180" t="s">
        <v>347</v>
      </c>
      <c r="C9573" s="180">
        <v>35000</v>
      </c>
      <c r="D9573" s="180"/>
      <c r="E9573" s="180"/>
      <c r="F9573" s="180"/>
      <c r="G9573" s="180"/>
      <c r="H9573" s="180"/>
    </row>
    <row r="9574" spans="1:8" x14ac:dyDescent="0.2">
      <c r="A9574" s="180" t="s">
        <v>222</v>
      </c>
      <c r="B9574" s="180" t="s">
        <v>348</v>
      </c>
      <c r="C9574" s="180">
        <v>32931826</v>
      </c>
      <c r="D9574" s="180">
        <v>677000</v>
      </c>
      <c r="E9574" s="180">
        <v>821797</v>
      </c>
      <c r="F9574" s="180">
        <v>0</v>
      </c>
      <c r="G9574" s="180">
        <v>0</v>
      </c>
      <c r="H9574" s="180">
        <v>0</v>
      </c>
    </row>
    <row r="9575" spans="1:8" x14ac:dyDescent="0.2">
      <c r="A9575" s="180" t="s">
        <v>222</v>
      </c>
      <c r="B9575" s="180" t="s">
        <v>349</v>
      </c>
      <c r="C9575" s="180">
        <v>7376083.9300000062</v>
      </c>
      <c r="D9575" s="180">
        <v>338944.73999999987</v>
      </c>
      <c r="E9575" s="180">
        <v>3305587.23</v>
      </c>
      <c r="F9575" s="180">
        <v>0</v>
      </c>
      <c r="G9575" s="180">
        <v>0</v>
      </c>
      <c r="H9575" s="180">
        <v>0</v>
      </c>
    </row>
    <row r="9576" spans="1:8" x14ac:dyDescent="0.2">
      <c r="A9576" s="180" t="s">
        <v>222</v>
      </c>
      <c r="B9576" s="180" t="s">
        <v>350</v>
      </c>
      <c r="C9576" s="180">
        <v>40307909.930000007</v>
      </c>
      <c r="D9576" s="180">
        <v>1015944.74</v>
      </c>
      <c r="E9576" s="180">
        <v>4127384.23</v>
      </c>
      <c r="F9576" s="180">
        <v>0</v>
      </c>
      <c r="G9576" s="180">
        <v>0</v>
      </c>
      <c r="H9576" s="180">
        <v>0</v>
      </c>
    </row>
    <row r="9577" spans="1:8" x14ac:dyDescent="0.2">
      <c r="A9577" s="180" t="s">
        <v>222</v>
      </c>
      <c r="B9577" s="180" t="s">
        <v>376</v>
      </c>
      <c r="C9577" s="180"/>
      <c r="D9577" s="180"/>
      <c r="E9577" s="180"/>
      <c r="F9577" s="180"/>
      <c r="G9577" s="180"/>
      <c r="H9577" s="180"/>
    </row>
    <row r="9578" spans="1:8" x14ac:dyDescent="0.2">
      <c r="A9578" s="180" t="s">
        <v>222</v>
      </c>
      <c r="B9578" s="180" t="s">
        <v>377</v>
      </c>
      <c r="C9578" s="180">
        <v>22396230</v>
      </c>
      <c r="D9578" s="180">
        <v>700000</v>
      </c>
      <c r="E9578" s="180">
        <v>227000</v>
      </c>
      <c r="F9578" s="180"/>
      <c r="G9578" s="180"/>
      <c r="H9578" s="180"/>
    </row>
    <row r="9579" spans="1:8" x14ac:dyDescent="0.2">
      <c r="A9579" s="180" t="s">
        <v>222</v>
      </c>
      <c r="B9579" s="180" t="s">
        <v>352</v>
      </c>
      <c r="C9579" s="180">
        <v>1227607</v>
      </c>
      <c r="D9579" s="180"/>
      <c r="E9579" s="180"/>
      <c r="F9579" s="180"/>
      <c r="G9579" s="180"/>
      <c r="H9579" s="180"/>
    </row>
    <row r="9580" spans="1:8" x14ac:dyDescent="0.2">
      <c r="A9580" s="180" t="s">
        <v>222</v>
      </c>
      <c r="B9580" s="180" t="s">
        <v>353</v>
      </c>
      <c r="C9580" s="180">
        <v>1184166</v>
      </c>
      <c r="D9580" s="180"/>
      <c r="E9580" s="180"/>
      <c r="F9580" s="180"/>
      <c r="G9580" s="180"/>
      <c r="H9580" s="180"/>
    </row>
    <row r="9581" spans="1:8" x14ac:dyDescent="0.2">
      <c r="A9581" s="180" t="s">
        <v>222</v>
      </c>
      <c r="B9581" s="180" t="s">
        <v>354</v>
      </c>
      <c r="C9581" s="180">
        <v>869733</v>
      </c>
      <c r="D9581" s="180"/>
      <c r="E9581" s="180">
        <v>27000</v>
      </c>
      <c r="F9581" s="180"/>
      <c r="G9581" s="180"/>
      <c r="H9581" s="180"/>
    </row>
    <row r="9582" spans="1:8" x14ac:dyDescent="0.2">
      <c r="A9582" s="180" t="s">
        <v>222</v>
      </c>
      <c r="B9582" s="180" t="s">
        <v>408</v>
      </c>
      <c r="C9582" s="180">
        <v>1910098</v>
      </c>
      <c r="D9582" s="180">
        <v>1500</v>
      </c>
      <c r="E9582" s="180"/>
      <c r="F9582" s="180"/>
      <c r="G9582" s="180"/>
      <c r="H9582" s="180"/>
    </row>
    <row r="9583" spans="1:8" x14ac:dyDescent="0.2">
      <c r="A9583" s="180" t="s">
        <v>222</v>
      </c>
      <c r="B9583" s="180" t="s">
        <v>423</v>
      </c>
      <c r="C9583" s="180">
        <v>764184</v>
      </c>
      <c r="D9583" s="180">
        <v>1210</v>
      </c>
      <c r="E9583" s="180">
        <v>6000</v>
      </c>
      <c r="F9583" s="180"/>
      <c r="G9583" s="180"/>
      <c r="H9583" s="180"/>
    </row>
    <row r="9584" spans="1:8" x14ac:dyDescent="0.2">
      <c r="A9584" s="180" t="s">
        <v>222</v>
      </c>
      <c r="B9584" s="180" t="s">
        <v>355</v>
      </c>
      <c r="C9584" s="180">
        <v>2686446</v>
      </c>
      <c r="D9584" s="180"/>
      <c r="E9584" s="180">
        <v>200000</v>
      </c>
      <c r="F9584" s="180"/>
      <c r="G9584" s="180"/>
      <c r="H9584" s="180"/>
    </row>
    <row r="9585" spans="1:8" x14ac:dyDescent="0.2">
      <c r="A9585" s="180" t="s">
        <v>222</v>
      </c>
      <c r="B9585" s="180" t="s">
        <v>356</v>
      </c>
      <c r="C9585" s="180">
        <v>834995</v>
      </c>
      <c r="D9585" s="180">
        <v>1000</v>
      </c>
      <c r="E9585" s="180">
        <v>40000</v>
      </c>
      <c r="F9585" s="180"/>
      <c r="G9585" s="180"/>
      <c r="H9585" s="180"/>
    </row>
    <row r="9586" spans="1:8" x14ac:dyDescent="0.2">
      <c r="A9586" s="180" t="s">
        <v>222</v>
      </c>
      <c r="B9586" s="180" t="s">
        <v>409</v>
      </c>
      <c r="C9586" s="180"/>
      <c r="D9586" s="180"/>
      <c r="E9586" s="180"/>
      <c r="F9586" s="180"/>
      <c r="G9586" s="180"/>
      <c r="H9586" s="180"/>
    </row>
    <row r="9587" spans="1:8" x14ac:dyDescent="0.2">
      <c r="A9587" s="180" t="s">
        <v>222</v>
      </c>
      <c r="B9587" s="180" t="s">
        <v>378</v>
      </c>
      <c r="C9587" s="180"/>
      <c r="D9587" s="180"/>
      <c r="E9587" s="180"/>
      <c r="F9587" s="180"/>
      <c r="G9587" s="180"/>
      <c r="H9587" s="180"/>
    </row>
    <row r="9588" spans="1:8" x14ac:dyDescent="0.2">
      <c r="A9588" s="180" t="s">
        <v>222</v>
      </c>
      <c r="B9588" s="180" t="s">
        <v>360</v>
      </c>
      <c r="C9588" s="180"/>
      <c r="D9588" s="180"/>
      <c r="E9588" s="180"/>
      <c r="F9588" s="180"/>
      <c r="G9588" s="180"/>
      <c r="H9588" s="180"/>
    </row>
    <row r="9589" spans="1:8" x14ac:dyDescent="0.2">
      <c r="A9589" s="180" t="s">
        <v>222</v>
      </c>
      <c r="B9589" s="180" t="s">
        <v>379</v>
      </c>
      <c r="C9589" s="180"/>
      <c r="D9589" s="180"/>
      <c r="E9589" s="180"/>
      <c r="F9589" s="180"/>
      <c r="G9589" s="180"/>
      <c r="H9589" s="180"/>
    </row>
    <row r="9590" spans="1:8" x14ac:dyDescent="0.2">
      <c r="A9590" s="180" t="s">
        <v>222</v>
      </c>
      <c r="B9590" s="180" t="s">
        <v>362</v>
      </c>
      <c r="C9590" s="180">
        <v>1391087</v>
      </c>
      <c r="D9590" s="180"/>
      <c r="E9590" s="180"/>
      <c r="F9590" s="180"/>
      <c r="G9590" s="180"/>
      <c r="H9590" s="180"/>
    </row>
    <row r="9591" spans="1:8" x14ac:dyDescent="0.2">
      <c r="A9591" s="180" t="s">
        <v>222</v>
      </c>
      <c r="B9591" s="180" t="s">
        <v>365</v>
      </c>
      <c r="C9591" s="180">
        <v>33264546</v>
      </c>
      <c r="D9591" s="180">
        <v>703710</v>
      </c>
      <c r="E9591" s="180">
        <v>500000</v>
      </c>
      <c r="F9591" s="180">
        <v>0</v>
      </c>
      <c r="G9591" s="180">
        <v>0</v>
      </c>
      <c r="H9591" s="180">
        <v>0</v>
      </c>
    </row>
    <row r="9592" spans="1:8" x14ac:dyDescent="0.2">
      <c r="A9592" s="180" t="s">
        <v>222</v>
      </c>
      <c r="B9592" s="180" t="s">
        <v>447</v>
      </c>
      <c r="C9592" s="180">
        <v>500</v>
      </c>
      <c r="D9592" s="180"/>
      <c r="E9592" s="180"/>
      <c r="F9592" s="180"/>
      <c r="G9592" s="180"/>
      <c r="H9592" s="180"/>
    </row>
    <row r="9593" spans="1:8" x14ac:dyDescent="0.2">
      <c r="A9593" s="180" t="s">
        <v>222</v>
      </c>
      <c r="B9593" s="180" t="s">
        <v>366</v>
      </c>
      <c r="C9593" s="180">
        <v>33265046</v>
      </c>
      <c r="D9593" s="180">
        <v>703710</v>
      </c>
      <c r="E9593" s="180">
        <v>500000</v>
      </c>
      <c r="F9593" s="180">
        <v>0</v>
      </c>
      <c r="G9593" s="180">
        <v>0</v>
      </c>
      <c r="H9593" s="180">
        <v>0</v>
      </c>
    </row>
    <row r="9594" spans="1:8" x14ac:dyDescent="0.2">
      <c r="A9594" s="180" t="s">
        <v>222</v>
      </c>
      <c r="B9594" s="180" t="s">
        <v>367</v>
      </c>
      <c r="C9594" s="180">
        <v>7042863.9300000072</v>
      </c>
      <c r="D9594" s="180">
        <v>312234.73999999987</v>
      </c>
      <c r="E9594" s="180">
        <v>3627384.23</v>
      </c>
      <c r="F9594" s="180">
        <v>0</v>
      </c>
      <c r="G9594" s="180">
        <v>0</v>
      </c>
      <c r="H9594" s="180">
        <v>0</v>
      </c>
    </row>
    <row r="9595" spans="1:8" x14ac:dyDescent="0.2">
      <c r="A9595" s="180" t="s">
        <v>222</v>
      </c>
      <c r="B9595" s="180" t="s">
        <v>368</v>
      </c>
      <c r="C9595" s="180">
        <v>40307909.930000007</v>
      </c>
      <c r="D9595" s="180">
        <v>1015944.74</v>
      </c>
      <c r="E9595" s="180">
        <v>4127384.23</v>
      </c>
      <c r="F9595" s="180">
        <v>0</v>
      </c>
      <c r="G9595" s="180">
        <v>0</v>
      </c>
      <c r="H9595" s="180">
        <v>0</v>
      </c>
    </row>
    <row r="9596" spans="1:8" x14ac:dyDescent="0.2">
      <c r="A9596" s="180" t="s">
        <v>223</v>
      </c>
      <c r="B9596" s="180" t="s">
        <v>333</v>
      </c>
      <c r="C9596" s="180">
        <v>3496722</v>
      </c>
      <c r="D9596" s="180"/>
      <c r="E9596" s="180">
        <v>217124</v>
      </c>
      <c r="F9596" s="180">
        <v>0</v>
      </c>
      <c r="G9596" s="180">
        <v>0</v>
      </c>
      <c r="H9596" s="180">
        <v>0</v>
      </c>
    </row>
    <row r="9597" spans="1:8" x14ac:dyDescent="0.2">
      <c r="A9597" s="180" t="s">
        <v>223</v>
      </c>
      <c r="B9597" s="180" t="s">
        <v>334</v>
      </c>
      <c r="C9597" s="180">
        <v>126775</v>
      </c>
      <c r="D9597" s="180"/>
      <c r="E9597" s="180">
        <v>7876</v>
      </c>
      <c r="F9597" s="180">
        <v>0</v>
      </c>
      <c r="G9597" s="180">
        <v>0</v>
      </c>
      <c r="H9597" s="180">
        <v>0</v>
      </c>
    </row>
    <row r="9598" spans="1:8" x14ac:dyDescent="0.2">
      <c r="A9598" s="180" t="s">
        <v>223</v>
      </c>
      <c r="B9598" s="180" t="s">
        <v>335</v>
      </c>
      <c r="C9598" s="180">
        <v>260730</v>
      </c>
      <c r="D9598" s="180"/>
      <c r="E9598" s="180"/>
      <c r="F9598" s="180"/>
      <c r="G9598" s="180"/>
      <c r="H9598" s="180"/>
    </row>
    <row r="9599" spans="1:8" x14ac:dyDescent="0.2">
      <c r="A9599" s="180" t="s">
        <v>223</v>
      </c>
      <c r="B9599" s="180" t="s">
        <v>336</v>
      </c>
      <c r="C9599" s="180">
        <v>326000</v>
      </c>
      <c r="D9599" s="180"/>
      <c r="E9599" s="180"/>
      <c r="F9599" s="180"/>
      <c r="G9599" s="180"/>
      <c r="H9599" s="180"/>
    </row>
    <row r="9600" spans="1:8" x14ac:dyDescent="0.2">
      <c r="A9600" s="180" t="s">
        <v>223</v>
      </c>
      <c r="B9600" s="180" t="s">
        <v>337</v>
      </c>
      <c r="C9600" s="180">
        <v>4500</v>
      </c>
      <c r="D9600" s="180"/>
      <c r="E9600" s="180">
        <v>500</v>
      </c>
      <c r="F9600" s="180"/>
      <c r="G9600" s="180"/>
      <c r="H9600" s="180"/>
    </row>
    <row r="9601" spans="1:8" x14ac:dyDescent="0.2">
      <c r="A9601" s="180" t="s">
        <v>223</v>
      </c>
      <c r="B9601" s="180" t="s">
        <v>338</v>
      </c>
      <c r="C9601" s="180"/>
      <c r="D9601" s="180"/>
      <c r="E9601" s="180"/>
      <c r="F9601" s="180"/>
      <c r="G9601" s="180"/>
      <c r="H9601" s="180"/>
    </row>
    <row r="9602" spans="1:8" x14ac:dyDescent="0.2">
      <c r="A9602" s="180" t="s">
        <v>223</v>
      </c>
      <c r="B9602" s="180" t="s">
        <v>339</v>
      </c>
      <c r="C9602" s="180"/>
      <c r="D9602" s="180">
        <v>136500</v>
      </c>
      <c r="E9602" s="180"/>
      <c r="F9602" s="180"/>
      <c r="G9602" s="180"/>
      <c r="H9602" s="180"/>
    </row>
    <row r="9603" spans="1:8" x14ac:dyDescent="0.2">
      <c r="A9603" s="180" t="s">
        <v>223</v>
      </c>
      <c r="B9603" s="180" t="s">
        <v>340</v>
      </c>
      <c r="C9603" s="180">
        <v>190000</v>
      </c>
      <c r="D9603" s="180"/>
      <c r="E9603" s="180">
        <v>2250</v>
      </c>
      <c r="F9603" s="180"/>
      <c r="G9603" s="180"/>
      <c r="H9603" s="180"/>
    </row>
    <row r="9604" spans="1:8" x14ac:dyDescent="0.2">
      <c r="A9604" s="180" t="s">
        <v>223</v>
      </c>
      <c r="B9604" s="180" t="s">
        <v>341</v>
      </c>
      <c r="C9604" s="180"/>
      <c r="D9604" s="180"/>
      <c r="E9604" s="180"/>
      <c r="F9604" s="180"/>
      <c r="G9604" s="180"/>
      <c r="H9604" s="180"/>
    </row>
    <row r="9605" spans="1:8" x14ac:dyDescent="0.2">
      <c r="A9605" s="180" t="s">
        <v>223</v>
      </c>
      <c r="B9605" s="180" t="s">
        <v>342</v>
      </c>
      <c r="C9605" s="180">
        <v>3906328</v>
      </c>
      <c r="D9605" s="180"/>
      <c r="E9605" s="180"/>
      <c r="F9605" s="180"/>
      <c r="G9605" s="180"/>
      <c r="H9605" s="180"/>
    </row>
    <row r="9606" spans="1:8" x14ac:dyDescent="0.2">
      <c r="A9606" s="180" t="s">
        <v>223</v>
      </c>
      <c r="B9606" s="180" t="s">
        <v>343</v>
      </c>
      <c r="C9606" s="180">
        <v>13053</v>
      </c>
      <c r="D9606" s="180"/>
      <c r="E9606" s="180"/>
      <c r="F9606" s="180"/>
      <c r="G9606" s="180"/>
      <c r="H9606" s="180"/>
    </row>
    <row r="9607" spans="1:8" x14ac:dyDescent="0.2">
      <c r="A9607" s="180" t="s">
        <v>223</v>
      </c>
      <c r="B9607" s="180" t="s">
        <v>344</v>
      </c>
      <c r="C9607" s="180">
        <v>95000</v>
      </c>
      <c r="D9607" s="180"/>
      <c r="E9607" s="180"/>
      <c r="F9607" s="180"/>
      <c r="G9607" s="180"/>
      <c r="H9607" s="180"/>
    </row>
    <row r="9608" spans="1:8" x14ac:dyDescent="0.2">
      <c r="A9608" s="180" t="s">
        <v>223</v>
      </c>
      <c r="B9608" s="180" t="s">
        <v>475</v>
      </c>
      <c r="C9608" s="180">
        <v>24738</v>
      </c>
      <c r="D9608" s="180"/>
      <c r="E9608" s="180">
        <v>1537</v>
      </c>
      <c r="F9608" s="180">
        <v>0</v>
      </c>
      <c r="G9608" s="180">
        <v>0</v>
      </c>
      <c r="H9608" s="180">
        <v>0</v>
      </c>
    </row>
    <row r="9609" spans="1:8" x14ac:dyDescent="0.2">
      <c r="A9609" s="180" t="s">
        <v>223</v>
      </c>
      <c r="B9609" s="180" t="s">
        <v>332</v>
      </c>
      <c r="C9609" s="180">
        <v>70000</v>
      </c>
      <c r="D9609" s="180"/>
      <c r="E9609" s="180"/>
      <c r="F9609" s="180"/>
      <c r="G9609" s="180"/>
      <c r="H9609" s="180"/>
    </row>
    <row r="9610" spans="1:8" x14ac:dyDescent="0.2">
      <c r="A9610" s="180" t="s">
        <v>223</v>
      </c>
      <c r="B9610" s="180" t="s">
        <v>407</v>
      </c>
      <c r="C9610" s="180">
        <v>112000</v>
      </c>
      <c r="D9610" s="180"/>
      <c r="E9610" s="180"/>
      <c r="F9610" s="180"/>
      <c r="G9610" s="180"/>
      <c r="H9610" s="180"/>
    </row>
    <row r="9611" spans="1:8" x14ac:dyDescent="0.2">
      <c r="A9611" s="180" t="s">
        <v>223</v>
      </c>
      <c r="B9611" s="180" t="s">
        <v>345</v>
      </c>
      <c r="C9611" s="180">
        <v>8625846</v>
      </c>
      <c r="D9611" s="180">
        <v>136500</v>
      </c>
      <c r="E9611" s="180">
        <v>229287</v>
      </c>
      <c r="F9611" s="180">
        <v>0</v>
      </c>
      <c r="G9611" s="180">
        <v>0</v>
      </c>
      <c r="H9611" s="180">
        <v>0</v>
      </c>
    </row>
    <row r="9612" spans="1:8" x14ac:dyDescent="0.2">
      <c r="A9612" s="180" t="s">
        <v>223</v>
      </c>
      <c r="B9612" s="180" t="s">
        <v>346</v>
      </c>
      <c r="C9612" s="180"/>
      <c r="D9612" s="180"/>
      <c r="E9612" s="180"/>
      <c r="F9612" s="180"/>
      <c r="G9612" s="180"/>
      <c r="H9612" s="180"/>
    </row>
    <row r="9613" spans="1:8" x14ac:dyDescent="0.2">
      <c r="A9613" s="180" t="s">
        <v>223</v>
      </c>
      <c r="B9613" s="180" t="s">
        <v>446</v>
      </c>
      <c r="C9613" s="180"/>
      <c r="D9613" s="180"/>
      <c r="E9613" s="180"/>
      <c r="F9613" s="180"/>
      <c r="G9613" s="180"/>
      <c r="H9613" s="180"/>
    </row>
    <row r="9614" spans="1:8" x14ac:dyDescent="0.2">
      <c r="A9614" s="180" t="s">
        <v>223</v>
      </c>
      <c r="B9614" s="180" t="s">
        <v>347</v>
      </c>
      <c r="C9614" s="180"/>
      <c r="D9614" s="180"/>
      <c r="E9614" s="180"/>
      <c r="F9614" s="180"/>
      <c r="G9614" s="180"/>
      <c r="H9614" s="180"/>
    </row>
    <row r="9615" spans="1:8" x14ac:dyDescent="0.2">
      <c r="A9615" s="180" t="s">
        <v>223</v>
      </c>
      <c r="B9615" s="180" t="s">
        <v>348</v>
      </c>
      <c r="C9615" s="180">
        <v>8625846</v>
      </c>
      <c r="D9615" s="180">
        <v>136500</v>
      </c>
      <c r="E9615" s="180">
        <v>229287</v>
      </c>
      <c r="F9615" s="180">
        <v>0</v>
      </c>
      <c r="G9615" s="180">
        <v>0</v>
      </c>
      <c r="H9615" s="180">
        <v>0</v>
      </c>
    </row>
    <row r="9616" spans="1:8" x14ac:dyDescent="0.2">
      <c r="A9616" s="180" t="s">
        <v>223</v>
      </c>
      <c r="B9616" s="180" t="s">
        <v>349</v>
      </c>
      <c r="C9616" s="180">
        <v>409688</v>
      </c>
      <c r="D9616" s="180">
        <v>35697</v>
      </c>
      <c r="E9616" s="180">
        <v>222719</v>
      </c>
      <c r="F9616" s="180">
        <v>0</v>
      </c>
      <c r="G9616" s="180">
        <v>0</v>
      </c>
      <c r="H9616" s="180">
        <v>0</v>
      </c>
    </row>
    <row r="9617" spans="1:8" x14ac:dyDescent="0.2">
      <c r="A9617" s="180" t="s">
        <v>223</v>
      </c>
      <c r="B9617" s="180" t="s">
        <v>350</v>
      </c>
      <c r="C9617" s="180">
        <v>9035534</v>
      </c>
      <c r="D9617" s="180">
        <v>172197</v>
      </c>
      <c r="E9617" s="180">
        <v>452006</v>
      </c>
      <c r="F9617" s="180">
        <v>0</v>
      </c>
      <c r="G9617" s="180">
        <v>0</v>
      </c>
      <c r="H9617" s="180">
        <v>0</v>
      </c>
    </row>
    <row r="9618" spans="1:8" x14ac:dyDescent="0.2">
      <c r="A9618" s="180" t="s">
        <v>223</v>
      </c>
      <c r="B9618" s="180" t="s">
        <v>376</v>
      </c>
      <c r="C9618" s="180"/>
      <c r="D9618" s="180"/>
      <c r="E9618" s="180"/>
      <c r="F9618" s="180"/>
      <c r="G9618" s="180"/>
      <c r="H9618" s="180"/>
    </row>
    <row r="9619" spans="1:8" x14ac:dyDescent="0.2">
      <c r="A9619" s="180" t="s">
        <v>223</v>
      </c>
      <c r="B9619" s="180" t="s">
        <v>377</v>
      </c>
      <c r="C9619" s="180">
        <v>5644000</v>
      </c>
      <c r="D9619" s="180">
        <v>139250</v>
      </c>
      <c r="E9619" s="180"/>
      <c r="F9619" s="180"/>
      <c r="G9619" s="180"/>
      <c r="H9619" s="180"/>
    </row>
    <row r="9620" spans="1:8" x14ac:dyDescent="0.2">
      <c r="A9620" s="180" t="s">
        <v>223</v>
      </c>
      <c r="B9620" s="180" t="s">
        <v>352</v>
      </c>
      <c r="C9620" s="180">
        <v>195750</v>
      </c>
      <c r="D9620" s="180"/>
      <c r="E9620" s="180"/>
      <c r="F9620" s="180"/>
      <c r="G9620" s="180"/>
      <c r="H9620" s="180"/>
    </row>
    <row r="9621" spans="1:8" x14ac:dyDescent="0.2">
      <c r="A9621" s="180" t="s">
        <v>223</v>
      </c>
      <c r="B9621" s="180" t="s">
        <v>353</v>
      </c>
      <c r="C9621" s="180">
        <v>475500</v>
      </c>
      <c r="D9621" s="180"/>
      <c r="E9621" s="180"/>
      <c r="F9621" s="180"/>
      <c r="G9621" s="180"/>
      <c r="H9621" s="180"/>
    </row>
    <row r="9622" spans="1:8" x14ac:dyDescent="0.2">
      <c r="A9622" s="180" t="s">
        <v>223</v>
      </c>
      <c r="B9622" s="180" t="s">
        <v>354</v>
      </c>
      <c r="C9622" s="180">
        <v>308000</v>
      </c>
      <c r="D9622" s="180"/>
      <c r="E9622" s="180"/>
      <c r="F9622" s="180"/>
      <c r="G9622" s="180"/>
      <c r="H9622" s="180"/>
    </row>
    <row r="9623" spans="1:8" x14ac:dyDescent="0.2">
      <c r="A9623" s="180" t="s">
        <v>223</v>
      </c>
      <c r="B9623" s="180" t="s">
        <v>408</v>
      </c>
      <c r="C9623" s="180">
        <v>490000</v>
      </c>
      <c r="D9623" s="180"/>
      <c r="E9623" s="180"/>
      <c r="F9623" s="180"/>
      <c r="G9623" s="180"/>
      <c r="H9623" s="180"/>
    </row>
    <row r="9624" spans="1:8" x14ac:dyDescent="0.2">
      <c r="A9624" s="180" t="s">
        <v>223</v>
      </c>
      <c r="B9624" s="180" t="s">
        <v>423</v>
      </c>
      <c r="C9624" s="180">
        <v>177250</v>
      </c>
      <c r="D9624" s="180"/>
      <c r="E9624" s="180">
        <v>79500</v>
      </c>
      <c r="F9624" s="180"/>
      <c r="G9624" s="180"/>
      <c r="H9624" s="180"/>
    </row>
    <row r="9625" spans="1:8" x14ac:dyDescent="0.2">
      <c r="A9625" s="180" t="s">
        <v>223</v>
      </c>
      <c r="B9625" s="180" t="s">
        <v>355</v>
      </c>
      <c r="C9625" s="180">
        <v>869000</v>
      </c>
      <c r="D9625" s="180"/>
      <c r="E9625" s="180">
        <v>150500</v>
      </c>
      <c r="F9625" s="180"/>
      <c r="G9625" s="180"/>
      <c r="H9625" s="180"/>
    </row>
    <row r="9626" spans="1:8" x14ac:dyDescent="0.2">
      <c r="A9626" s="180" t="s">
        <v>223</v>
      </c>
      <c r="B9626" s="180" t="s">
        <v>356</v>
      </c>
      <c r="C9626" s="180">
        <v>496750</v>
      </c>
      <c r="D9626" s="180"/>
      <c r="E9626" s="180"/>
      <c r="F9626" s="180"/>
      <c r="G9626" s="180"/>
      <c r="H9626" s="180"/>
    </row>
    <row r="9627" spans="1:8" x14ac:dyDescent="0.2">
      <c r="A9627" s="180" t="s">
        <v>223</v>
      </c>
      <c r="B9627" s="180" t="s">
        <v>409</v>
      </c>
      <c r="C9627" s="180"/>
      <c r="D9627" s="180"/>
      <c r="E9627" s="180"/>
      <c r="F9627" s="180"/>
      <c r="G9627" s="180"/>
      <c r="H9627" s="180"/>
    </row>
    <row r="9628" spans="1:8" x14ac:dyDescent="0.2">
      <c r="A9628" s="180" t="s">
        <v>223</v>
      </c>
      <c r="B9628" s="180" t="s">
        <v>378</v>
      </c>
      <c r="C9628" s="180"/>
      <c r="D9628" s="180"/>
      <c r="E9628" s="180"/>
      <c r="F9628" s="180"/>
      <c r="G9628" s="180"/>
      <c r="H9628" s="180"/>
    </row>
    <row r="9629" spans="1:8" x14ac:dyDescent="0.2">
      <c r="A9629" s="180" t="s">
        <v>223</v>
      </c>
      <c r="B9629" s="180" t="s">
        <v>360</v>
      </c>
      <c r="C9629" s="180"/>
      <c r="D9629" s="180"/>
      <c r="E9629" s="180"/>
      <c r="F9629" s="180"/>
      <c r="G9629" s="180"/>
      <c r="H9629" s="180"/>
    </row>
    <row r="9630" spans="1:8" x14ac:dyDescent="0.2">
      <c r="A9630" s="180" t="s">
        <v>223</v>
      </c>
      <c r="B9630" s="180" t="s">
        <v>379</v>
      </c>
      <c r="C9630" s="180"/>
      <c r="D9630" s="180"/>
      <c r="E9630" s="180"/>
      <c r="F9630" s="180"/>
      <c r="G9630" s="180"/>
      <c r="H9630" s="180"/>
    </row>
    <row r="9631" spans="1:8" x14ac:dyDescent="0.2">
      <c r="A9631" s="180" t="s">
        <v>223</v>
      </c>
      <c r="B9631" s="180" t="s">
        <v>362</v>
      </c>
      <c r="C9631" s="180">
        <v>328365</v>
      </c>
      <c r="D9631" s="180"/>
      <c r="E9631" s="180"/>
      <c r="F9631" s="180"/>
      <c r="G9631" s="180"/>
      <c r="H9631" s="180"/>
    </row>
    <row r="9632" spans="1:8" x14ac:dyDescent="0.2">
      <c r="A9632" s="180" t="s">
        <v>223</v>
      </c>
      <c r="B9632" s="180" t="s">
        <v>365</v>
      </c>
      <c r="C9632" s="180">
        <v>8984615</v>
      </c>
      <c r="D9632" s="180">
        <v>139250</v>
      </c>
      <c r="E9632" s="180">
        <v>230000</v>
      </c>
      <c r="F9632" s="180">
        <v>0</v>
      </c>
      <c r="G9632" s="180">
        <v>0</v>
      </c>
      <c r="H9632" s="180">
        <v>0</v>
      </c>
    </row>
    <row r="9633" spans="1:8" x14ac:dyDescent="0.2">
      <c r="A9633" s="180" t="s">
        <v>223</v>
      </c>
      <c r="B9633" s="180" t="s">
        <v>447</v>
      </c>
      <c r="C9633" s="180"/>
      <c r="D9633" s="180"/>
      <c r="E9633" s="180"/>
      <c r="F9633" s="180"/>
      <c r="G9633" s="180"/>
      <c r="H9633" s="180"/>
    </row>
    <row r="9634" spans="1:8" x14ac:dyDescent="0.2">
      <c r="A9634" s="180" t="s">
        <v>223</v>
      </c>
      <c r="B9634" s="180" t="s">
        <v>366</v>
      </c>
      <c r="C9634" s="180">
        <v>8984615</v>
      </c>
      <c r="D9634" s="180">
        <v>139250</v>
      </c>
      <c r="E9634" s="180">
        <v>230000</v>
      </c>
      <c r="F9634" s="180">
        <v>0</v>
      </c>
      <c r="G9634" s="180">
        <v>0</v>
      </c>
      <c r="H9634" s="180">
        <v>0</v>
      </c>
    </row>
    <row r="9635" spans="1:8" x14ac:dyDescent="0.2">
      <c r="A9635" s="180" t="s">
        <v>223</v>
      </c>
      <c r="B9635" s="180" t="s">
        <v>367</v>
      </c>
      <c r="C9635" s="180">
        <v>50919</v>
      </c>
      <c r="D9635" s="180">
        <v>32947</v>
      </c>
      <c r="E9635" s="180">
        <v>222006</v>
      </c>
      <c r="F9635" s="180">
        <v>0</v>
      </c>
      <c r="G9635" s="180">
        <v>0</v>
      </c>
      <c r="H9635" s="180">
        <v>0</v>
      </c>
    </row>
    <row r="9636" spans="1:8" x14ac:dyDescent="0.2">
      <c r="A9636" s="180" t="s">
        <v>223</v>
      </c>
      <c r="B9636" s="180" t="s">
        <v>368</v>
      </c>
      <c r="C9636" s="180">
        <v>9035534</v>
      </c>
      <c r="D9636" s="180">
        <v>172197</v>
      </c>
      <c r="E9636" s="180">
        <v>452006</v>
      </c>
      <c r="F9636" s="180">
        <v>0</v>
      </c>
      <c r="G9636" s="180">
        <v>0</v>
      </c>
      <c r="H9636" s="180">
        <v>0</v>
      </c>
    </row>
    <row r="9637" spans="1:8" x14ac:dyDescent="0.2">
      <c r="A9637" s="180" t="s">
        <v>224</v>
      </c>
      <c r="B9637" s="180" t="s">
        <v>333</v>
      </c>
      <c r="C9637" s="180">
        <v>4253504</v>
      </c>
      <c r="D9637" s="180"/>
      <c r="E9637" s="180">
        <v>195287</v>
      </c>
      <c r="F9637" s="180">
        <v>0</v>
      </c>
      <c r="G9637" s="180">
        <v>0</v>
      </c>
      <c r="H9637" s="180">
        <v>0</v>
      </c>
    </row>
    <row r="9638" spans="1:8" x14ac:dyDescent="0.2">
      <c r="A9638" s="180" t="s">
        <v>224</v>
      </c>
      <c r="B9638" s="180" t="s">
        <v>334</v>
      </c>
      <c r="C9638" s="180">
        <v>101302</v>
      </c>
      <c r="D9638" s="180"/>
      <c r="E9638" s="180">
        <v>4713</v>
      </c>
      <c r="F9638" s="180">
        <v>0</v>
      </c>
      <c r="G9638" s="180">
        <v>0</v>
      </c>
      <c r="H9638" s="180">
        <v>0</v>
      </c>
    </row>
    <row r="9639" spans="1:8" x14ac:dyDescent="0.2">
      <c r="A9639" s="180" t="s">
        <v>224</v>
      </c>
      <c r="B9639" s="180" t="s">
        <v>335</v>
      </c>
      <c r="C9639" s="180">
        <v>64519</v>
      </c>
      <c r="D9639" s="180"/>
      <c r="E9639" s="180"/>
      <c r="F9639" s="180"/>
      <c r="G9639" s="180"/>
      <c r="H9639" s="180"/>
    </row>
    <row r="9640" spans="1:8" x14ac:dyDescent="0.2">
      <c r="A9640" s="180" t="s">
        <v>224</v>
      </c>
      <c r="B9640" s="180" t="s">
        <v>336</v>
      </c>
      <c r="C9640" s="180">
        <v>290000</v>
      </c>
      <c r="D9640" s="180"/>
      <c r="E9640" s="180"/>
      <c r="F9640" s="180"/>
      <c r="G9640" s="180"/>
      <c r="H9640" s="180"/>
    </row>
    <row r="9641" spans="1:8" x14ac:dyDescent="0.2">
      <c r="A9641" s="180" t="s">
        <v>224</v>
      </c>
      <c r="B9641" s="180" t="s">
        <v>337</v>
      </c>
      <c r="C9641" s="180">
        <v>110000</v>
      </c>
      <c r="D9641" s="180"/>
      <c r="E9641" s="180"/>
      <c r="F9641" s="180"/>
      <c r="G9641" s="180"/>
      <c r="H9641" s="180"/>
    </row>
    <row r="9642" spans="1:8" x14ac:dyDescent="0.2">
      <c r="A9642" s="180" t="s">
        <v>224</v>
      </c>
      <c r="B9642" s="180" t="s">
        <v>338</v>
      </c>
      <c r="C9642" s="180"/>
      <c r="D9642" s="180"/>
      <c r="E9642" s="180"/>
      <c r="F9642" s="180"/>
      <c r="G9642" s="180"/>
      <c r="H9642" s="180"/>
    </row>
    <row r="9643" spans="1:8" x14ac:dyDescent="0.2">
      <c r="A9643" s="180" t="s">
        <v>224</v>
      </c>
      <c r="B9643" s="180" t="s">
        <v>339</v>
      </c>
      <c r="C9643" s="180">
        <v>10000</v>
      </c>
      <c r="D9643" s="180">
        <v>350000</v>
      </c>
      <c r="E9643" s="180"/>
      <c r="F9643" s="180"/>
      <c r="G9643" s="180"/>
      <c r="H9643" s="180"/>
    </row>
    <row r="9644" spans="1:8" x14ac:dyDescent="0.2">
      <c r="A9644" s="180" t="s">
        <v>224</v>
      </c>
      <c r="B9644" s="180" t="s">
        <v>340</v>
      </c>
      <c r="C9644" s="180">
        <v>85000</v>
      </c>
      <c r="D9644" s="180">
        <v>2000</v>
      </c>
      <c r="E9644" s="180">
        <v>20000</v>
      </c>
      <c r="F9644" s="180"/>
      <c r="G9644" s="180"/>
      <c r="H9644" s="180"/>
    </row>
    <row r="9645" spans="1:8" x14ac:dyDescent="0.2">
      <c r="A9645" s="180" t="s">
        <v>224</v>
      </c>
      <c r="B9645" s="180" t="s">
        <v>341</v>
      </c>
      <c r="C9645" s="180"/>
      <c r="D9645" s="180"/>
      <c r="E9645" s="180"/>
      <c r="F9645" s="180"/>
      <c r="G9645" s="180"/>
      <c r="H9645" s="180"/>
    </row>
    <row r="9646" spans="1:8" x14ac:dyDescent="0.2">
      <c r="A9646" s="180" t="s">
        <v>224</v>
      </c>
      <c r="B9646" s="180" t="s">
        <v>342</v>
      </c>
      <c r="C9646" s="180">
        <v>6078620</v>
      </c>
      <c r="D9646" s="180"/>
      <c r="E9646" s="180"/>
      <c r="F9646" s="180"/>
      <c r="G9646" s="180"/>
      <c r="H9646" s="180"/>
    </row>
    <row r="9647" spans="1:8" x14ac:dyDescent="0.2">
      <c r="A9647" s="180" t="s">
        <v>224</v>
      </c>
      <c r="B9647" s="180" t="s">
        <v>343</v>
      </c>
      <c r="C9647" s="180">
        <v>21437</v>
      </c>
      <c r="D9647" s="180"/>
      <c r="E9647" s="180"/>
      <c r="F9647" s="180"/>
      <c r="G9647" s="180"/>
      <c r="H9647" s="180"/>
    </row>
    <row r="9648" spans="1:8" x14ac:dyDescent="0.2">
      <c r="A9648" s="180" t="s">
        <v>224</v>
      </c>
      <c r="B9648" s="180" t="s">
        <v>344</v>
      </c>
      <c r="C9648" s="180">
        <v>73000</v>
      </c>
      <c r="D9648" s="180"/>
      <c r="E9648" s="180">
        <v>200</v>
      </c>
      <c r="F9648" s="180"/>
      <c r="G9648" s="180"/>
      <c r="H9648" s="180"/>
    </row>
    <row r="9649" spans="1:8" x14ac:dyDescent="0.2">
      <c r="A9649" s="180" t="s">
        <v>224</v>
      </c>
      <c r="B9649" s="180" t="s">
        <v>475</v>
      </c>
      <c r="C9649" s="180">
        <v>91076</v>
      </c>
      <c r="D9649" s="180"/>
      <c r="E9649" s="180">
        <v>4159</v>
      </c>
      <c r="F9649" s="180">
        <v>0</v>
      </c>
      <c r="G9649" s="180">
        <v>0</v>
      </c>
      <c r="H9649" s="180">
        <v>0</v>
      </c>
    </row>
    <row r="9650" spans="1:8" x14ac:dyDescent="0.2">
      <c r="A9650" s="180" t="s">
        <v>224</v>
      </c>
      <c r="B9650" s="180" t="s">
        <v>332</v>
      </c>
      <c r="C9650" s="180">
        <v>116000</v>
      </c>
      <c r="D9650" s="180"/>
      <c r="E9650" s="180"/>
      <c r="F9650" s="180"/>
      <c r="G9650" s="180"/>
      <c r="H9650" s="180"/>
    </row>
    <row r="9651" spans="1:8" x14ac:dyDescent="0.2">
      <c r="A9651" s="180" t="s">
        <v>224</v>
      </c>
      <c r="B9651" s="180" t="s">
        <v>407</v>
      </c>
      <c r="C9651" s="180">
        <v>172000</v>
      </c>
      <c r="D9651" s="180"/>
      <c r="E9651" s="180"/>
      <c r="F9651" s="180"/>
      <c r="G9651" s="180"/>
      <c r="H9651" s="180"/>
    </row>
    <row r="9652" spans="1:8" x14ac:dyDescent="0.2">
      <c r="A9652" s="180" t="s">
        <v>224</v>
      </c>
      <c r="B9652" s="180" t="s">
        <v>345</v>
      </c>
      <c r="C9652" s="180">
        <v>11466458</v>
      </c>
      <c r="D9652" s="180">
        <v>352000</v>
      </c>
      <c r="E9652" s="180">
        <v>224359</v>
      </c>
      <c r="F9652" s="180">
        <v>0</v>
      </c>
      <c r="G9652" s="180">
        <v>0</v>
      </c>
      <c r="H9652" s="180">
        <v>0</v>
      </c>
    </row>
    <row r="9653" spans="1:8" x14ac:dyDescent="0.2">
      <c r="A9653" s="180" t="s">
        <v>224</v>
      </c>
      <c r="B9653" s="180" t="s">
        <v>346</v>
      </c>
      <c r="C9653" s="180"/>
      <c r="D9653" s="180"/>
      <c r="E9653" s="180"/>
      <c r="F9653" s="180"/>
      <c r="G9653" s="180"/>
      <c r="H9653" s="180"/>
    </row>
    <row r="9654" spans="1:8" x14ac:dyDescent="0.2">
      <c r="A9654" s="180" t="s">
        <v>224</v>
      </c>
      <c r="B9654" s="180" t="s">
        <v>446</v>
      </c>
      <c r="C9654" s="180"/>
      <c r="D9654" s="180"/>
      <c r="E9654" s="180"/>
      <c r="F9654" s="180"/>
      <c r="G9654" s="180"/>
      <c r="H9654" s="180"/>
    </row>
    <row r="9655" spans="1:8" x14ac:dyDescent="0.2">
      <c r="A9655" s="180" t="s">
        <v>224</v>
      </c>
      <c r="B9655" s="180" t="s">
        <v>347</v>
      </c>
      <c r="C9655" s="180"/>
      <c r="D9655" s="180"/>
      <c r="E9655" s="180"/>
      <c r="F9655" s="180"/>
      <c r="G9655" s="180"/>
      <c r="H9655" s="180"/>
    </row>
    <row r="9656" spans="1:8" x14ac:dyDescent="0.2">
      <c r="A9656" s="180" t="s">
        <v>224</v>
      </c>
      <c r="B9656" s="180" t="s">
        <v>348</v>
      </c>
      <c r="C9656" s="180">
        <v>11466458</v>
      </c>
      <c r="D9656" s="180">
        <v>352000</v>
      </c>
      <c r="E9656" s="180">
        <v>224359</v>
      </c>
      <c r="F9656" s="180">
        <v>0</v>
      </c>
      <c r="G9656" s="180">
        <v>0</v>
      </c>
      <c r="H9656" s="180">
        <v>0</v>
      </c>
    </row>
    <row r="9657" spans="1:8" x14ac:dyDescent="0.2">
      <c r="A9657" s="180" t="s">
        <v>224</v>
      </c>
      <c r="B9657" s="180" t="s">
        <v>349</v>
      </c>
      <c r="C9657" s="180">
        <v>2119723.620000001</v>
      </c>
      <c r="D9657" s="180">
        <v>269802.69</v>
      </c>
      <c r="E9657" s="180">
        <v>1307806.71</v>
      </c>
      <c r="F9657" s="180">
        <v>0</v>
      </c>
      <c r="G9657" s="180">
        <v>0</v>
      </c>
      <c r="H9657" s="180">
        <v>0</v>
      </c>
    </row>
    <row r="9658" spans="1:8" x14ac:dyDescent="0.2">
      <c r="A9658" s="180" t="s">
        <v>224</v>
      </c>
      <c r="B9658" s="180" t="s">
        <v>350</v>
      </c>
      <c r="C9658" s="180">
        <v>13586181.619999999</v>
      </c>
      <c r="D9658" s="180">
        <v>621802.68999999994</v>
      </c>
      <c r="E9658" s="180">
        <v>1532165.71</v>
      </c>
      <c r="F9658" s="180">
        <v>0</v>
      </c>
      <c r="G9658" s="180">
        <v>0</v>
      </c>
      <c r="H9658" s="180">
        <v>0</v>
      </c>
    </row>
    <row r="9659" spans="1:8" x14ac:dyDescent="0.2">
      <c r="A9659" s="180" t="s">
        <v>224</v>
      </c>
      <c r="B9659" s="180" t="s">
        <v>376</v>
      </c>
      <c r="C9659" s="180"/>
      <c r="D9659" s="180"/>
      <c r="E9659" s="180"/>
      <c r="F9659" s="180"/>
      <c r="G9659" s="180"/>
      <c r="H9659" s="180"/>
    </row>
    <row r="9660" spans="1:8" x14ac:dyDescent="0.2">
      <c r="A9660" s="180" t="s">
        <v>224</v>
      </c>
      <c r="B9660" s="180" t="s">
        <v>377</v>
      </c>
      <c r="C9660" s="180">
        <v>8200000</v>
      </c>
      <c r="D9660" s="180">
        <v>200000</v>
      </c>
      <c r="E9660" s="180">
        <v>90000</v>
      </c>
      <c r="F9660" s="180"/>
      <c r="G9660" s="180"/>
      <c r="H9660" s="180"/>
    </row>
    <row r="9661" spans="1:8" x14ac:dyDescent="0.2">
      <c r="A9661" s="180" t="s">
        <v>224</v>
      </c>
      <c r="B9661" s="180" t="s">
        <v>352</v>
      </c>
      <c r="C9661" s="180">
        <v>260000</v>
      </c>
      <c r="D9661" s="180">
        <v>75000</v>
      </c>
      <c r="E9661" s="180"/>
      <c r="F9661" s="180"/>
      <c r="G9661" s="180"/>
      <c r="H9661" s="180"/>
    </row>
    <row r="9662" spans="1:8" x14ac:dyDescent="0.2">
      <c r="A9662" s="180" t="s">
        <v>224</v>
      </c>
      <c r="B9662" s="180" t="s">
        <v>353</v>
      </c>
      <c r="C9662" s="180">
        <v>430000</v>
      </c>
      <c r="D9662" s="180"/>
      <c r="E9662" s="180"/>
      <c r="F9662" s="180"/>
      <c r="G9662" s="180"/>
      <c r="H9662" s="180"/>
    </row>
    <row r="9663" spans="1:8" x14ac:dyDescent="0.2">
      <c r="A9663" s="180" t="s">
        <v>224</v>
      </c>
      <c r="B9663" s="180" t="s">
        <v>354</v>
      </c>
      <c r="C9663" s="180">
        <v>275000</v>
      </c>
      <c r="D9663" s="180"/>
      <c r="E9663" s="180">
        <v>6000</v>
      </c>
      <c r="F9663" s="180"/>
      <c r="G9663" s="180"/>
      <c r="H9663" s="180"/>
    </row>
    <row r="9664" spans="1:8" x14ac:dyDescent="0.2">
      <c r="A9664" s="180" t="s">
        <v>224</v>
      </c>
      <c r="B9664" s="180" t="s">
        <v>408</v>
      </c>
      <c r="C9664" s="180">
        <v>535000</v>
      </c>
      <c r="D9664" s="180"/>
      <c r="E9664" s="180"/>
      <c r="F9664" s="180"/>
      <c r="G9664" s="180"/>
      <c r="H9664" s="180"/>
    </row>
    <row r="9665" spans="1:8" x14ac:dyDescent="0.2">
      <c r="A9665" s="180" t="s">
        <v>224</v>
      </c>
      <c r="B9665" s="180" t="s">
        <v>423</v>
      </c>
      <c r="C9665" s="180">
        <v>140000</v>
      </c>
      <c r="D9665" s="180"/>
      <c r="E9665" s="180"/>
      <c r="F9665" s="180"/>
      <c r="G9665" s="180"/>
      <c r="H9665" s="180"/>
    </row>
    <row r="9666" spans="1:8" x14ac:dyDescent="0.2">
      <c r="A9666" s="180" t="s">
        <v>224</v>
      </c>
      <c r="B9666" s="180" t="s">
        <v>355</v>
      </c>
      <c r="C9666" s="180">
        <v>815000</v>
      </c>
      <c r="D9666" s="180"/>
      <c r="E9666" s="180">
        <v>175000</v>
      </c>
      <c r="F9666" s="180"/>
      <c r="G9666" s="180"/>
      <c r="H9666" s="180"/>
    </row>
    <row r="9667" spans="1:8" x14ac:dyDescent="0.2">
      <c r="A9667" s="180" t="s">
        <v>224</v>
      </c>
      <c r="B9667" s="180" t="s">
        <v>356</v>
      </c>
      <c r="C9667" s="180">
        <v>540000</v>
      </c>
      <c r="D9667" s="180"/>
      <c r="E9667" s="180">
        <v>25000</v>
      </c>
      <c r="F9667" s="180"/>
      <c r="G9667" s="180"/>
      <c r="H9667" s="180"/>
    </row>
    <row r="9668" spans="1:8" x14ac:dyDescent="0.2">
      <c r="A9668" s="180" t="s">
        <v>224</v>
      </c>
      <c r="B9668" s="180" t="s">
        <v>409</v>
      </c>
      <c r="C9668" s="180"/>
      <c r="D9668" s="180"/>
      <c r="E9668" s="180"/>
      <c r="F9668" s="180"/>
      <c r="G9668" s="180"/>
      <c r="H9668" s="180"/>
    </row>
    <row r="9669" spans="1:8" x14ac:dyDescent="0.2">
      <c r="A9669" s="180" t="s">
        <v>224</v>
      </c>
      <c r="B9669" s="180" t="s">
        <v>378</v>
      </c>
      <c r="C9669" s="180"/>
      <c r="D9669" s="180"/>
      <c r="E9669" s="180"/>
      <c r="F9669" s="180"/>
      <c r="G9669" s="180"/>
      <c r="H9669" s="180"/>
    </row>
    <row r="9670" spans="1:8" x14ac:dyDescent="0.2">
      <c r="A9670" s="180" t="s">
        <v>224</v>
      </c>
      <c r="B9670" s="180" t="s">
        <v>360</v>
      </c>
      <c r="C9670" s="180"/>
      <c r="D9670" s="180"/>
      <c r="E9670" s="180"/>
      <c r="F9670" s="180"/>
      <c r="G9670" s="180"/>
      <c r="H9670" s="180"/>
    </row>
    <row r="9671" spans="1:8" x14ac:dyDescent="0.2">
      <c r="A9671" s="180" t="s">
        <v>224</v>
      </c>
      <c r="B9671" s="180" t="s">
        <v>379</v>
      </c>
      <c r="C9671" s="180"/>
      <c r="D9671" s="180"/>
      <c r="E9671" s="180"/>
      <c r="F9671" s="180"/>
      <c r="G9671" s="180"/>
      <c r="H9671" s="180"/>
    </row>
    <row r="9672" spans="1:8" x14ac:dyDescent="0.2">
      <c r="A9672" s="180" t="s">
        <v>224</v>
      </c>
      <c r="B9672" s="180" t="s">
        <v>362</v>
      </c>
      <c r="C9672" s="180">
        <v>479300</v>
      </c>
      <c r="D9672" s="180"/>
      <c r="E9672" s="180"/>
      <c r="F9672" s="180"/>
      <c r="G9672" s="180"/>
      <c r="H9672" s="180"/>
    </row>
    <row r="9673" spans="1:8" x14ac:dyDescent="0.2">
      <c r="A9673" s="180" t="s">
        <v>224</v>
      </c>
      <c r="B9673" s="180" t="s">
        <v>365</v>
      </c>
      <c r="C9673" s="180">
        <v>11674300</v>
      </c>
      <c r="D9673" s="180">
        <v>275000</v>
      </c>
      <c r="E9673" s="180">
        <v>296000</v>
      </c>
      <c r="F9673" s="180">
        <v>0</v>
      </c>
      <c r="G9673" s="180">
        <v>0</v>
      </c>
      <c r="H9673" s="180">
        <v>0</v>
      </c>
    </row>
    <row r="9674" spans="1:8" x14ac:dyDescent="0.2">
      <c r="A9674" s="180" t="s">
        <v>224</v>
      </c>
      <c r="B9674" s="180" t="s">
        <v>447</v>
      </c>
      <c r="C9674" s="180"/>
      <c r="D9674" s="180"/>
      <c r="E9674" s="180"/>
      <c r="F9674" s="180"/>
      <c r="G9674" s="180"/>
      <c r="H9674" s="180"/>
    </row>
    <row r="9675" spans="1:8" x14ac:dyDescent="0.2">
      <c r="A9675" s="180" t="s">
        <v>224</v>
      </c>
      <c r="B9675" s="180" t="s">
        <v>366</v>
      </c>
      <c r="C9675" s="180">
        <v>11674300</v>
      </c>
      <c r="D9675" s="180">
        <v>275000</v>
      </c>
      <c r="E9675" s="180">
        <v>296000</v>
      </c>
      <c r="F9675" s="180">
        <v>0</v>
      </c>
      <c r="G9675" s="180">
        <v>0</v>
      </c>
      <c r="H9675" s="180">
        <v>0</v>
      </c>
    </row>
    <row r="9676" spans="1:8" x14ac:dyDescent="0.2">
      <c r="A9676" s="180" t="s">
        <v>224</v>
      </c>
      <c r="B9676" s="180" t="s">
        <v>367</v>
      </c>
      <c r="C9676" s="180">
        <v>1911881.620000001</v>
      </c>
      <c r="D9676" s="180">
        <v>346802.68999999994</v>
      </c>
      <c r="E9676" s="180">
        <v>1236165.71</v>
      </c>
      <c r="F9676" s="180">
        <v>0</v>
      </c>
      <c r="G9676" s="180">
        <v>0</v>
      </c>
      <c r="H9676" s="180">
        <v>0</v>
      </c>
    </row>
    <row r="9677" spans="1:8" x14ac:dyDescent="0.2">
      <c r="A9677" s="180" t="s">
        <v>224</v>
      </c>
      <c r="B9677" s="180" t="s">
        <v>368</v>
      </c>
      <c r="C9677" s="180">
        <v>13586181.619999999</v>
      </c>
      <c r="D9677" s="180">
        <v>621802.68999999994</v>
      </c>
      <c r="E9677" s="180">
        <v>1532165.71</v>
      </c>
      <c r="F9677" s="180">
        <v>0</v>
      </c>
      <c r="G9677" s="180">
        <v>0</v>
      </c>
      <c r="H9677" s="180">
        <v>0</v>
      </c>
    </row>
    <row r="9678" spans="1:8" x14ac:dyDescent="0.2">
      <c r="A9678" s="180" t="s">
        <v>225</v>
      </c>
      <c r="B9678" s="180" t="s">
        <v>333</v>
      </c>
      <c r="C9678" s="180">
        <v>3947469</v>
      </c>
      <c r="D9678" s="180"/>
      <c r="E9678" s="180">
        <v>82008</v>
      </c>
      <c r="F9678" s="180">
        <v>0</v>
      </c>
      <c r="G9678" s="180">
        <v>0</v>
      </c>
      <c r="H9678" s="180">
        <v>0</v>
      </c>
    </row>
    <row r="9679" spans="1:8" x14ac:dyDescent="0.2">
      <c r="A9679" s="180" t="s">
        <v>225</v>
      </c>
      <c r="B9679" s="180" t="s">
        <v>334</v>
      </c>
      <c r="C9679" s="180">
        <v>143615</v>
      </c>
      <c r="D9679" s="180"/>
      <c r="E9679" s="180">
        <v>2992</v>
      </c>
      <c r="F9679" s="180">
        <v>0</v>
      </c>
      <c r="G9679" s="180">
        <v>0</v>
      </c>
      <c r="H9679" s="180">
        <v>0</v>
      </c>
    </row>
    <row r="9680" spans="1:8" x14ac:dyDescent="0.2">
      <c r="A9680" s="180" t="s">
        <v>225</v>
      </c>
      <c r="B9680" s="180" t="s">
        <v>335</v>
      </c>
      <c r="C9680" s="180">
        <v>260093</v>
      </c>
      <c r="D9680" s="180"/>
      <c r="E9680" s="180"/>
      <c r="F9680" s="180"/>
      <c r="G9680" s="180"/>
      <c r="H9680" s="180"/>
    </row>
    <row r="9681" spans="1:8" x14ac:dyDescent="0.2">
      <c r="A9681" s="180" t="s">
        <v>225</v>
      </c>
      <c r="B9681" s="180" t="s">
        <v>336</v>
      </c>
      <c r="C9681" s="180">
        <v>250000</v>
      </c>
      <c r="D9681" s="180"/>
      <c r="E9681" s="180"/>
      <c r="F9681" s="180"/>
      <c r="G9681" s="180"/>
      <c r="H9681" s="180"/>
    </row>
    <row r="9682" spans="1:8" x14ac:dyDescent="0.2">
      <c r="A9682" s="180" t="s">
        <v>225</v>
      </c>
      <c r="B9682" s="180" t="s">
        <v>337</v>
      </c>
      <c r="C9682" s="180">
        <v>50000</v>
      </c>
      <c r="D9682" s="180">
        <v>750</v>
      </c>
      <c r="E9682" s="180"/>
      <c r="F9682" s="180"/>
      <c r="G9682" s="180"/>
      <c r="H9682" s="180"/>
    </row>
    <row r="9683" spans="1:8" x14ac:dyDescent="0.2">
      <c r="A9683" s="180" t="s">
        <v>225</v>
      </c>
      <c r="B9683" s="180" t="s">
        <v>338</v>
      </c>
      <c r="C9683" s="180"/>
      <c r="D9683" s="180"/>
      <c r="E9683" s="180"/>
      <c r="F9683" s="180"/>
      <c r="G9683" s="180"/>
      <c r="H9683" s="180"/>
    </row>
    <row r="9684" spans="1:8" x14ac:dyDescent="0.2">
      <c r="A9684" s="180" t="s">
        <v>225</v>
      </c>
      <c r="B9684" s="180" t="s">
        <v>339</v>
      </c>
      <c r="C9684" s="180">
        <v>15000</v>
      </c>
      <c r="D9684" s="180">
        <v>330000</v>
      </c>
      <c r="E9684" s="180"/>
      <c r="F9684" s="180"/>
      <c r="G9684" s="180"/>
      <c r="H9684" s="180"/>
    </row>
    <row r="9685" spans="1:8" x14ac:dyDescent="0.2">
      <c r="A9685" s="180" t="s">
        <v>225</v>
      </c>
      <c r="B9685" s="180" t="s">
        <v>340</v>
      </c>
      <c r="C9685" s="180">
        <v>500000</v>
      </c>
      <c r="D9685" s="180"/>
      <c r="E9685" s="180">
        <v>10000</v>
      </c>
      <c r="F9685" s="180"/>
      <c r="G9685" s="180"/>
      <c r="H9685" s="180"/>
    </row>
    <row r="9686" spans="1:8" x14ac:dyDescent="0.2">
      <c r="A9686" s="180" t="s">
        <v>225</v>
      </c>
      <c r="B9686" s="180" t="s">
        <v>341</v>
      </c>
      <c r="C9686" s="180"/>
      <c r="D9686" s="180"/>
      <c r="E9686" s="180"/>
      <c r="F9686" s="180"/>
      <c r="G9686" s="180"/>
      <c r="H9686" s="180"/>
    </row>
    <row r="9687" spans="1:8" x14ac:dyDescent="0.2">
      <c r="A9687" s="180" t="s">
        <v>225</v>
      </c>
      <c r="B9687" s="180" t="s">
        <v>342</v>
      </c>
      <c r="C9687" s="180">
        <v>10441570</v>
      </c>
      <c r="D9687" s="180"/>
      <c r="E9687" s="180"/>
      <c r="F9687" s="180"/>
      <c r="G9687" s="180"/>
      <c r="H9687" s="180"/>
    </row>
    <row r="9688" spans="1:8" x14ac:dyDescent="0.2">
      <c r="A9688" s="180" t="s">
        <v>225</v>
      </c>
      <c r="B9688" s="180" t="s">
        <v>343</v>
      </c>
      <c r="C9688" s="180">
        <v>36803</v>
      </c>
      <c r="D9688" s="180"/>
      <c r="E9688" s="180"/>
      <c r="F9688" s="180"/>
      <c r="G9688" s="180"/>
      <c r="H9688" s="180"/>
    </row>
    <row r="9689" spans="1:8" x14ac:dyDescent="0.2">
      <c r="A9689" s="180" t="s">
        <v>225</v>
      </c>
      <c r="B9689" s="180" t="s">
        <v>344</v>
      </c>
      <c r="C9689" s="180">
        <v>105000</v>
      </c>
      <c r="D9689" s="180"/>
      <c r="E9689" s="180">
        <v>1000</v>
      </c>
      <c r="F9689" s="180"/>
      <c r="G9689" s="180"/>
      <c r="H9689" s="180"/>
    </row>
    <row r="9690" spans="1:8" x14ac:dyDescent="0.2">
      <c r="A9690" s="180" t="s">
        <v>225</v>
      </c>
      <c r="B9690" s="180" t="s">
        <v>475</v>
      </c>
      <c r="C9690" s="180">
        <v>109364</v>
      </c>
      <c r="D9690" s="180"/>
      <c r="E9690" s="180">
        <v>2279</v>
      </c>
      <c r="F9690" s="180">
        <v>0</v>
      </c>
      <c r="G9690" s="180">
        <v>0</v>
      </c>
      <c r="H9690" s="180">
        <v>0</v>
      </c>
    </row>
    <row r="9691" spans="1:8" x14ac:dyDescent="0.2">
      <c r="A9691" s="180" t="s">
        <v>225</v>
      </c>
      <c r="B9691" s="180" t="s">
        <v>332</v>
      </c>
      <c r="C9691" s="180">
        <v>450000</v>
      </c>
      <c r="D9691" s="180"/>
      <c r="E9691" s="180"/>
      <c r="F9691" s="180"/>
      <c r="G9691" s="180"/>
      <c r="H9691" s="180"/>
    </row>
    <row r="9692" spans="1:8" x14ac:dyDescent="0.2">
      <c r="A9692" s="180" t="s">
        <v>225</v>
      </c>
      <c r="B9692" s="180" t="s">
        <v>407</v>
      </c>
      <c r="C9692" s="180">
        <v>675000</v>
      </c>
      <c r="D9692" s="180"/>
      <c r="E9692" s="180"/>
      <c r="F9692" s="180"/>
      <c r="G9692" s="180"/>
      <c r="H9692" s="180"/>
    </row>
    <row r="9693" spans="1:8" x14ac:dyDescent="0.2">
      <c r="A9693" s="180" t="s">
        <v>225</v>
      </c>
      <c r="B9693" s="180" t="s">
        <v>345</v>
      </c>
      <c r="C9693" s="180">
        <v>16983914</v>
      </c>
      <c r="D9693" s="180">
        <v>330750</v>
      </c>
      <c r="E9693" s="180">
        <v>98279</v>
      </c>
      <c r="F9693" s="180">
        <v>0</v>
      </c>
      <c r="G9693" s="180">
        <v>0</v>
      </c>
      <c r="H9693" s="180">
        <v>0</v>
      </c>
    </row>
    <row r="9694" spans="1:8" x14ac:dyDescent="0.2">
      <c r="A9694" s="180" t="s">
        <v>225</v>
      </c>
      <c r="B9694" s="180" t="s">
        <v>346</v>
      </c>
      <c r="C9694" s="180"/>
      <c r="D9694" s="180"/>
      <c r="E9694" s="180"/>
      <c r="F9694" s="180"/>
      <c r="G9694" s="180"/>
      <c r="H9694" s="180"/>
    </row>
    <row r="9695" spans="1:8" x14ac:dyDescent="0.2">
      <c r="A9695" s="180" t="s">
        <v>225</v>
      </c>
      <c r="B9695" s="180" t="s">
        <v>446</v>
      </c>
      <c r="C9695" s="180">
        <v>0</v>
      </c>
      <c r="D9695" s="180"/>
      <c r="E9695" s="180"/>
      <c r="F9695" s="180"/>
      <c r="G9695" s="180"/>
      <c r="H9695" s="180"/>
    </row>
    <row r="9696" spans="1:8" x14ac:dyDescent="0.2">
      <c r="A9696" s="180" t="s">
        <v>225</v>
      </c>
      <c r="B9696" s="180" t="s">
        <v>347</v>
      </c>
      <c r="C9696" s="180"/>
      <c r="D9696" s="180"/>
      <c r="E9696" s="180"/>
      <c r="F9696" s="180"/>
      <c r="G9696" s="180"/>
      <c r="H9696" s="180"/>
    </row>
    <row r="9697" spans="1:8" x14ac:dyDescent="0.2">
      <c r="A9697" s="180" t="s">
        <v>225</v>
      </c>
      <c r="B9697" s="180" t="s">
        <v>348</v>
      </c>
      <c r="C9697" s="180">
        <v>16983914</v>
      </c>
      <c r="D9697" s="180">
        <v>330750</v>
      </c>
      <c r="E9697" s="180">
        <v>98279</v>
      </c>
      <c r="F9697" s="180">
        <v>0</v>
      </c>
      <c r="G9697" s="180">
        <v>0</v>
      </c>
      <c r="H9697" s="180">
        <v>0</v>
      </c>
    </row>
    <row r="9698" spans="1:8" x14ac:dyDescent="0.2">
      <c r="A9698" s="180" t="s">
        <v>225</v>
      </c>
      <c r="B9698" s="180" t="s">
        <v>349</v>
      </c>
      <c r="C9698" s="180">
        <v>1549374.5600000024</v>
      </c>
      <c r="D9698" s="180">
        <v>462195.7300000001</v>
      </c>
      <c r="E9698" s="180">
        <v>573273.83000000007</v>
      </c>
      <c r="F9698" s="180">
        <v>0</v>
      </c>
      <c r="G9698" s="180">
        <v>0</v>
      </c>
      <c r="H9698" s="180">
        <v>0</v>
      </c>
    </row>
    <row r="9699" spans="1:8" x14ac:dyDescent="0.2">
      <c r="A9699" s="180" t="s">
        <v>225</v>
      </c>
      <c r="B9699" s="180" t="s">
        <v>350</v>
      </c>
      <c r="C9699" s="180">
        <v>18533288.559999999</v>
      </c>
      <c r="D9699" s="180">
        <v>792945.7300000001</v>
      </c>
      <c r="E9699" s="180">
        <v>671552.83000000007</v>
      </c>
      <c r="F9699" s="180">
        <v>0</v>
      </c>
      <c r="G9699" s="180">
        <v>0</v>
      </c>
      <c r="H9699" s="180">
        <v>0</v>
      </c>
    </row>
    <row r="9700" spans="1:8" x14ac:dyDescent="0.2">
      <c r="A9700" s="180" t="s">
        <v>225</v>
      </c>
      <c r="B9700" s="180" t="s">
        <v>376</v>
      </c>
      <c r="C9700" s="180"/>
      <c r="D9700" s="180"/>
      <c r="E9700" s="180"/>
      <c r="F9700" s="180"/>
      <c r="G9700" s="180"/>
      <c r="H9700" s="180"/>
    </row>
    <row r="9701" spans="1:8" x14ac:dyDescent="0.2">
      <c r="A9701" s="180" t="s">
        <v>225</v>
      </c>
      <c r="B9701" s="180" t="s">
        <v>377</v>
      </c>
      <c r="C9701" s="180">
        <v>10800000</v>
      </c>
      <c r="D9701" s="180">
        <v>315000</v>
      </c>
      <c r="E9701" s="180">
        <v>153000</v>
      </c>
      <c r="F9701" s="180"/>
      <c r="G9701" s="180"/>
      <c r="H9701" s="180"/>
    </row>
    <row r="9702" spans="1:8" x14ac:dyDescent="0.2">
      <c r="A9702" s="180" t="s">
        <v>225</v>
      </c>
      <c r="B9702" s="180" t="s">
        <v>352</v>
      </c>
      <c r="C9702" s="180">
        <v>420000</v>
      </c>
      <c r="D9702" s="180"/>
      <c r="E9702" s="180"/>
      <c r="F9702" s="180"/>
      <c r="G9702" s="180"/>
      <c r="H9702" s="180"/>
    </row>
    <row r="9703" spans="1:8" x14ac:dyDescent="0.2">
      <c r="A9703" s="180" t="s">
        <v>225</v>
      </c>
      <c r="B9703" s="180" t="s">
        <v>353</v>
      </c>
      <c r="C9703" s="180">
        <v>1100000</v>
      </c>
      <c r="D9703" s="180"/>
      <c r="E9703" s="180"/>
      <c r="F9703" s="180"/>
      <c r="G9703" s="180"/>
      <c r="H9703" s="180"/>
    </row>
    <row r="9704" spans="1:8" x14ac:dyDescent="0.2">
      <c r="A9704" s="180" t="s">
        <v>225</v>
      </c>
      <c r="B9704" s="180" t="s">
        <v>354</v>
      </c>
      <c r="C9704" s="180">
        <v>315000</v>
      </c>
      <c r="D9704" s="180"/>
      <c r="E9704" s="180">
        <v>160000</v>
      </c>
      <c r="F9704" s="180"/>
      <c r="G9704" s="180"/>
      <c r="H9704" s="180"/>
    </row>
    <row r="9705" spans="1:8" x14ac:dyDescent="0.2">
      <c r="A9705" s="180" t="s">
        <v>225</v>
      </c>
      <c r="B9705" s="180" t="s">
        <v>408</v>
      </c>
      <c r="C9705" s="180">
        <v>800000</v>
      </c>
      <c r="D9705" s="180"/>
      <c r="E9705" s="180"/>
      <c r="F9705" s="180"/>
      <c r="G9705" s="180"/>
      <c r="H9705" s="180"/>
    </row>
    <row r="9706" spans="1:8" x14ac:dyDescent="0.2">
      <c r="A9706" s="180" t="s">
        <v>225</v>
      </c>
      <c r="B9706" s="180" t="s">
        <v>423</v>
      </c>
      <c r="C9706" s="180">
        <v>320000</v>
      </c>
      <c r="D9706" s="180"/>
      <c r="E9706" s="180"/>
      <c r="F9706" s="180"/>
      <c r="G9706" s="180"/>
      <c r="H9706" s="180"/>
    </row>
    <row r="9707" spans="1:8" x14ac:dyDescent="0.2">
      <c r="A9707" s="180" t="s">
        <v>225</v>
      </c>
      <c r="B9707" s="180" t="s">
        <v>355</v>
      </c>
      <c r="C9707" s="180">
        <v>1145000</v>
      </c>
      <c r="D9707" s="180"/>
      <c r="E9707" s="180">
        <v>120000</v>
      </c>
      <c r="F9707" s="180"/>
      <c r="G9707" s="180"/>
      <c r="H9707" s="180"/>
    </row>
    <row r="9708" spans="1:8" x14ac:dyDescent="0.2">
      <c r="A9708" s="180" t="s">
        <v>225</v>
      </c>
      <c r="B9708" s="180" t="s">
        <v>356</v>
      </c>
      <c r="C9708" s="180">
        <v>375000</v>
      </c>
      <c r="D9708" s="180"/>
      <c r="E9708" s="180">
        <v>27000</v>
      </c>
      <c r="F9708" s="180"/>
      <c r="G9708" s="180"/>
      <c r="H9708" s="180"/>
    </row>
    <row r="9709" spans="1:8" x14ac:dyDescent="0.2">
      <c r="A9709" s="180" t="s">
        <v>225</v>
      </c>
      <c r="B9709" s="180" t="s">
        <v>409</v>
      </c>
      <c r="C9709" s="180"/>
      <c r="D9709" s="180"/>
      <c r="E9709" s="180"/>
      <c r="F9709" s="180"/>
      <c r="G9709" s="180"/>
      <c r="H9709" s="180"/>
    </row>
    <row r="9710" spans="1:8" x14ac:dyDescent="0.2">
      <c r="A9710" s="180" t="s">
        <v>225</v>
      </c>
      <c r="B9710" s="180" t="s">
        <v>378</v>
      </c>
      <c r="C9710" s="180">
        <v>36803</v>
      </c>
      <c r="D9710" s="180"/>
      <c r="E9710" s="180"/>
      <c r="F9710" s="180"/>
      <c r="G9710" s="180"/>
      <c r="H9710" s="180"/>
    </row>
    <row r="9711" spans="1:8" x14ac:dyDescent="0.2">
      <c r="A9711" s="180" t="s">
        <v>225</v>
      </c>
      <c r="B9711" s="180" t="s">
        <v>360</v>
      </c>
      <c r="C9711" s="180"/>
      <c r="D9711" s="180"/>
      <c r="E9711" s="180"/>
      <c r="F9711" s="180"/>
      <c r="G9711" s="180"/>
      <c r="H9711" s="180"/>
    </row>
    <row r="9712" spans="1:8" x14ac:dyDescent="0.2">
      <c r="A9712" s="180" t="s">
        <v>225</v>
      </c>
      <c r="B9712" s="180" t="s">
        <v>379</v>
      </c>
      <c r="C9712" s="180"/>
      <c r="D9712" s="180"/>
      <c r="E9712" s="180"/>
      <c r="F9712" s="180"/>
      <c r="G9712" s="180"/>
      <c r="H9712" s="180"/>
    </row>
    <row r="9713" spans="1:8" x14ac:dyDescent="0.2">
      <c r="A9713" s="180" t="s">
        <v>225</v>
      </c>
      <c r="B9713" s="180" t="s">
        <v>362</v>
      </c>
      <c r="C9713" s="180">
        <v>695569</v>
      </c>
      <c r="D9713" s="180"/>
      <c r="E9713" s="180"/>
      <c r="F9713" s="180"/>
      <c r="G9713" s="180"/>
      <c r="H9713" s="180"/>
    </row>
    <row r="9714" spans="1:8" x14ac:dyDescent="0.2">
      <c r="A9714" s="180" t="s">
        <v>225</v>
      </c>
      <c r="B9714" s="180" t="s">
        <v>365</v>
      </c>
      <c r="C9714" s="180">
        <v>16007372</v>
      </c>
      <c r="D9714" s="180">
        <v>315000</v>
      </c>
      <c r="E9714" s="180">
        <v>460000</v>
      </c>
      <c r="F9714" s="180">
        <v>0</v>
      </c>
      <c r="G9714" s="180">
        <v>0</v>
      </c>
      <c r="H9714" s="180">
        <v>0</v>
      </c>
    </row>
    <row r="9715" spans="1:8" x14ac:dyDescent="0.2">
      <c r="A9715" s="180" t="s">
        <v>225</v>
      </c>
      <c r="B9715" s="180" t="s">
        <v>447</v>
      </c>
      <c r="C9715" s="180">
        <v>0</v>
      </c>
      <c r="D9715" s="180"/>
      <c r="E9715" s="180"/>
      <c r="F9715" s="180"/>
      <c r="G9715" s="180"/>
      <c r="H9715" s="180"/>
    </row>
    <row r="9716" spans="1:8" x14ac:dyDescent="0.2">
      <c r="A9716" s="180" t="s">
        <v>225</v>
      </c>
      <c r="B9716" s="180" t="s">
        <v>366</v>
      </c>
      <c r="C9716" s="180">
        <v>16007372</v>
      </c>
      <c r="D9716" s="180">
        <v>315000</v>
      </c>
      <c r="E9716" s="180">
        <v>460000</v>
      </c>
      <c r="F9716" s="180">
        <v>0</v>
      </c>
      <c r="G9716" s="180">
        <v>0</v>
      </c>
      <c r="H9716" s="180">
        <v>0</v>
      </c>
    </row>
    <row r="9717" spans="1:8" x14ac:dyDescent="0.2">
      <c r="A9717" s="180" t="s">
        <v>225</v>
      </c>
      <c r="B9717" s="180" t="s">
        <v>367</v>
      </c>
      <c r="C9717" s="180">
        <v>2525916.5600000024</v>
      </c>
      <c r="D9717" s="180">
        <v>477945.7300000001</v>
      </c>
      <c r="E9717" s="180">
        <v>211552.83000000007</v>
      </c>
      <c r="F9717" s="180">
        <v>0</v>
      </c>
      <c r="G9717" s="180">
        <v>0</v>
      </c>
      <c r="H9717" s="180">
        <v>0</v>
      </c>
    </row>
    <row r="9718" spans="1:8" x14ac:dyDescent="0.2">
      <c r="A9718" s="180" t="s">
        <v>225</v>
      </c>
      <c r="B9718" s="180" t="s">
        <v>368</v>
      </c>
      <c r="C9718" s="180">
        <v>18533288.559999999</v>
      </c>
      <c r="D9718" s="180">
        <v>792945.7300000001</v>
      </c>
      <c r="E9718" s="180">
        <v>671552.83000000007</v>
      </c>
      <c r="F9718" s="180">
        <v>0</v>
      </c>
      <c r="G9718" s="180">
        <v>0</v>
      </c>
      <c r="H9718" s="180">
        <v>0</v>
      </c>
    </row>
    <row r="9719" spans="1:8" x14ac:dyDescent="0.2">
      <c r="A9719" s="180" t="s">
        <v>226</v>
      </c>
      <c r="B9719" s="180" t="s">
        <v>333</v>
      </c>
      <c r="C9719" s="180">
        <v>2408358</v>
      </c>
      <c r="D9719" s="180"/>
      <c r="E9719" s="180">
        <v>201505</v>
      </c>
      <c r="F9719" s="180">
        <v>36703</v>
      </c>
      <c r="G9719" s="180">
        <v>0</v>
      </c>
      <c r="H9719" s="180">
        <v>0</v>
      </c>
    </row>
    <row r="9720" spans="1:8" x14ac:dyDescent="0.2">
      <c r="A9720" s="180" t="s">
        <v>226</v>
      </c>
      <c r="B9720" s="180" t="s">
        <v>334</v>
      </c>
      <c r="C9720" s="180">
        <v>29808</v>
      </c>
      <c r="D9720" s="180"/>
      <c r="E9720" s="180">
        <v>2495</v>
      </c>
      <c r="F9720" s="180">
        <v>454</v>
      </c>
      <c r="G9720" s="180">
        <v>0</v>
      </c>
      <c r="H9720" s="180">
        <v>0</v>
      </c>
    </row>
    <row r="9721" spans="1:8" x14ac:dyDescent="0.2">
      <c r="A9721" s="180" t="s">
        <v>226</v>
      </c>
      <c r="B9721" s="180" t="s">
        <v>335</v>
      </c>
      <c r="C9721" s="180">
        <v>188145</v>
      </c>
      <c r="D9721" s="180"/>
      <c r="E9721" s="180"/>
      <c r="F9721" s="180"/>
      <c r="G9721" s="180"/>
      <c r="H9721" s="180"/>
    </row>
    <row r="9722" spans="1:8" x14ac:dyDescent="0.2">
      <c r="A9722" s="180" t="s">
        <v>226</v>
      </c>
      <c r="B9722" s="180" t="s">
        <v>336</v>
      </c>
      <c r="C9722" s="180">
        <v>950000</v>
      </c>
      <c r="D9722" s="180"/>
      <c r="E9722" s="180"/>
      <c r="F9722" s="180"/>
      <c r="G9722" s="180"/>
      <c r="H9722" s="180"/>
    </row>
    <row r="9723" spans="1:8" x14ac:dyDescent="0.2">
      <c r="A9723" s="180" t="s">
        <v>226</v>
      </c>
      <c r="B9723" s="180" t="s">
        <v>337</v>
      </c>
      <c r="C9723" s="180">
        <v>40000</v>
      </c>
      <c r="D9723" s="180">
        <v>300</v>
      </c>
      <c r="E9723" s="180"/>
      <c r="F9723" s="180"/>
      <c r="G9723" s="180"/>
      <c r="H9723" s="180"/>
    </row>
    <row r="9724" spans="1:8" x14ac:dyDescent="0.2">
      <c r="A9724" s="180" t="s">
        <v>226</v>
      </c>
      <c r="B9724" s="180" t="s">
        <v>338</v>
      </c>
      <c r="C9724" s="180"/>
      <c r="D9724" s="180"/>
      <c r="E9724" s="180"/>
      <c r="F9724" s="180"/>
      <c r="G9724" s="180"/>
      <c r="H9724" s="180"/>
    </row>
    <row r="9725" spans="1:8" x14ac:dyDescent="0.2">
      <c r="A9725" s="180" t="s">
        <v>226</v>
      </c>
      <c r="B9725" s="180" t="s">
        <v>339</v>
      </c>
      <c r="C9725" s="180">
        <v>3500</v>
      </c>
      <c r="D9725" s="180">
        <v>150000</v>
      </c>
      <c r="E9725" s="180"/>
      <c r="F9725" s="180"/>
      <c r="G9725" s="180"/>
      <c r="H9725" s="180"/>
    </row>
    <row r="9726" spans="1:8" x14ac:dyDescent="0.2">
      <c r="A9726" s="180" t="s">
        <v>226</v>
      </c>
      <c r="B9726" s="180" t="s">
        <v>340</v>
      </c>
      <c r="C9726" s="180">
        <v>100000</v>
      </c>
      <c r="D9726" s="180">
        <v>5000</v>
      </c>
      <c r="E9726" s="180"/>
      <c r="F9726" s="180"/>
      <c r="G9726" s="180"/>
      <c r="H9726" s="180"/>
    </row>
    <row r="9727" spans="1:8" x14ac:dyDescent="0.2">
      <c r="A9727" s="180" t="s">
        <v>226</v>
      </c>
      <c r="B9727" s="180" t="s">
        <v>341</v>
      </c>
      <c r="C9727" s="180"/>
      <c r="D9727" s="180"/>
      <c r="E9727" s="180"/>
      <c r="F9727" s="180"/>
      <c r="G9727" s="180"/>
      <c r="H9727" s="180"/>
    </row>
    <row r="9728" spans="1:8" x14ac:dyDescent="0.2">
      <c r="A9728" s="180" t="s">
        <v>226</v>
      </c>
      <c r="B9728" s="180" t="s">
        <v>342</v>
      </c>
      <c r="C9728" s="180">
        <v>3693815</v>
      </c>
      <c r="D9728" s="180"/>
      <c r="E9728" s="180"/>
      <c r="F9728" s="180"/>
      <c r="G9728" s="180"/>
      <c r="H9728" s="180"/>
    </row>
    <row r="9729" spans="1:8" x14ac:dyDescent="0.2">
      <c r="A9729" s="180" t="s">
        <v>226</v>
      </c>
      <c r="B9729" s="180" t="s">
        <v>343</v>
      </c>
      <c r="C9729" s="180">
        <v>13525</v>
      </c>
      <c r="D9729" s="180"/>
      <c r="E9729" s="180"/>
      <c r="F9729" s="180"/>
      <c r="G9729" s="180"/>
      <c r="H9729" s="180"/>
    </row>
    <row r="9730" spans="1:8" x14ac:dyDescent="0.2">
      <c r="A9730" s="180" t="s">
        <v>226</v>
      </c>
      <c r="B9730" s="180" t="s">
        <v>344</v>
      </c>
      <c r="C9730" s="180">
        <v>40000</v>
      </c>
      <c r="D9730" s="180"/>
      <c r="E9730" s="180"/>
      <c r="F9730" s="180"/>
      <c r="G9730" s="180"/>
      <c r="H9730" s="180"/>
    </row>
    <row r="9731" spans="1:8" x14ac:dyDescent="0.2">
      <c r="A9731" s="180" t="s">
        <v>226</v>
      </c>
      <c r="B9731" s="180" t="s">
        <v>475</v>
      </c>
      <c r="C9731" s="180">
        <v>13025</v>
      </c>
      <c r="D9731" s="180"/>
      <c r="E9731" s="180">
        <v>1090</v>
      </c>
      <c r="F9731" s="180">
        <v>198</v>
      </c>
      <c r="G9731" s="180">
        <v>0</v>
      </c>
      <c r="H9731" s="180">
        <v>0</v>
      </c>
    </row>
    <row r="9732" spans="1:8" x14ac:dyDescent="0.2">
      <c r="A9732" s="180" t="s">
        <v>226</v>
      </c>
      <c r="B9732" s="180" t="s">
        <v>332</v>
      </c>
      <c r="C9732" s="180">
        <v>75000</v>
      </c>
      <c r="D9732" s="180"/>
      <c r="E9732" s="180"/>
      <c r="F9732" s="180"/>
      <c r="G9732" s="180"/>
      <c r="H9732" s="180"/>
    </row>
    <row r="9733" spans="1:8" x14ac:dyDescent="0.2">
      <c r="A9733" s="180" t="s">
        <v>226</v>
      </c>
      <c r="B9733" s="180" t="s">
        <v>407</v>
      </c>
      <c r="C9733" s="180">
        <v>100000</v>
      </c>
      <c r="D9733" s="180"/>
      <c r="E9733" s="180"/>
      <c r="F9733" s="180"/>
      <c r="G9733" s="180"/>
      <c r="H9733" s="180"/>
    </row>
    <row r="9734" spans="1:8" x14ac:dyDescent="0.2">
      <c r="A9734" s="180" t="s">
        <v>226</v>
      </c>
      <c r="B9734" s="180" t="s">
        <v>345</v>
      </c>
      <c r="C9734" s="180">
        <v>7655176</v>
      </c>
      <c r="D9734" s="180">
        <v>155300</v>
      </c>
      <c r="E9734" s="180">
        <v>205090</v>
      </c>
      <c r="F9734" s="180">
        <v>37355</v>
      </c>
      <c r="G9734" s="180">
        <v>0</v>
      </c>
      <c r="H9734" s="180">
        <v>0</v>
      </c>
    </row>
    <row r="9735" spans="1:8" x14ac:dyDescent="0.2">
      <c r="A9735" s="180" t="s">
        <v>226</v>
      </c>
      <c r="B9735" s="180" t="s">
        <v>346</v>
      </c>
      <c r="C9735" s="180"/>
      <c r="D9735" s="180"/>
      <c r="E9735" s="180"/>
      <c r="F9735" s="180"/>
      <c r="G9735" s="180"/>
      <c r="H9735" s="180"/>
    </row>
    <row r="9736" spans="1:8" x14ac:dyDescent="0.2">
      <c r="A9736" s="180" t="s">
        <v>226</v>
      </c>
      <c r="B9736" s="180" t="s">
        <v>446</v>
      </c>
      <c r="C9736" s="180"/>
      <c r="D9736" s="180"/>
      <c r="E9736" s="180"/>
      <c r="F9736" s="180"/>
      <c r="G9736" s="180"/>
      <c r="H9736" s="180"/>
    </row>
    <row r="9737" spans="1:8" x14ac:dyDescent="0.2">
      <c r="A9737" s="180" t="s">
        <v>226</v>
      </c>
      <c r="B9737" s="180" t="s">
        <v>347</v>
      </c>
      <c r="C9737" s="180"/>
      <c r="D9737" s="180"/>
      <c r="E9737" s="180"/>
      <c r="F9737" s="180"/>
      <c r="G9737" s="180"/>
      <c r="H9737" s="180"/>
    </row>
    <row r="9738" spans="1:8" x14ac:dyDescent="0.2">
      <c r="A9738" s="180" t="s">
        <v>226</v>
      </c>
      <c r="B9738" s="180" t="s">
        <v>348</v>
      </c>
      <c r="C9738" s="180">
        <v>7655176</v>
      </c>
      <c r="D9738" s="180">
        <v>155300</v>
      </c>
      <c r="E9738" s="180">
        <v>205090</v>
      </c>
      <c r="F9738" s="180">
        <v>37355</v>
      </c>
      <c r="G9738" s="180">
        <v>0</v>
      </c>
      <c r="H9738" s="180">
        <v>0</v>
      </c>
    </row>
    <row r="9739" spans="1:8" x14ac:dyDescent="0.2">
      <c r="A9739" s="180" t="s">
        <v>226</v>
      </c>
      <c r="B9739" s="180" t="s">
        <v>349</v>
      </c>
      <c r="C9739" s="180">
        <v>2028331.66</v>
      </c>
      <c r="D9739" s="180">
        <v>38401.569999999949</v>
      </c>
      <c r="E9739" s="180">
        <v>1082586.5499999998</v>
      </c>
      <c r="F9739" s="180">
        <v>0</v>
      </c>
      <c r="G9739" s="180">
        <v>0</v>
      </c>
      <c r="H9739" s="180">
        <v>0</v>
      </c>
    </row>
    <row r="9740" spans="1:8" x14ac:dyDescent="0.2">
      <c r="A9740" s="180" t="s">
        <v>226</v>
      </c>
      <c r="B9740" s="180" t="s">
        <v>350</v>
      </c>
      <c r="C9740" s="180">
        <v>9683507.6600000001</v>
      </c>
      <c r="D9740" s="180">
        <v>193701.56999999995</v>
      </c>
      <c r="E9740" s="180">
        <v>1287676.5499999998</v>
      </c>
      <c r="F9740" s="180">
        <v>37355</v>
      </c>
      <c r="G9740" s="180">
        <v>0</v>
      </c>
      <c r="H9740" s="180">
        <v>0</v>
      </c>
    </row>
    <row r="9741" spans="1:8" x14ac:dyDescent="0.2">
      <c r="A9741" s="180" t="s">
        <v>226</v>
      </c>
      <c r="B9741" s="180" t="s">
        <v>376</v>
      </c>
      <c r="C9741" s="180"/>
      <c r="D9741" s="180"/>
      <c r="E9741" s="180"/>
      <c r="F9741" s="180"/>
      <c r="G9741" s="180"/>
      <c r="H9741" s="180"/>
    </row>
    <row r="9742" spans="1:8" x14ac:dyDescent="0.2">
      <c r="A9742" s="180" t="s">
        <v>226</v>
      </c>
      <c r="B9742" s="180" t="s">
        <v>377</v>
      </c>
      <c r="C9742" s="180">
        <v>5050000</v>
      </c>
      <c r="D9742" s="180">
        <v>154300</v>
      </c>
      <c r="E9742" s="180">
        <v>151090</v>
      </c>
      <c r="F9742" s="180"/>
      <c r="G9742" s="180"/>
      <c r="H9742" s="180"/>
    </row>
    <row r="9743" spans="1:8" x14ac:dyDescent="0.2">
      <c r="A9743" s="180" t="s">
        <v>226</v>
      </c>
      <c r="B9743" s="180" t="s">
        <v>352</v>
      </c>
      <c r="C9743" s="180">
        <v>195000</v>
      </c>
      <c r="D9743" s="180"/>
      <c r="E9743" s="180"/>
      <c r="F9743" s="180"/>
      <c r="G9743" s="180"/>
      <c r="H9743" s="180"/>
    </row>
    <row r="9744" spans="1:8" x14ac:dyDescent="0.2">
      <c r="A9744" s="180" t="s">
        <v>226</v>
      </c>
      <c r="B9744" s="180" t="s">
        <v>353</v>
      </c>
      <c r="C9744" s="180">
        <v>450000</v>
      </c>
      <c r="D9744" s="180"/>
      <c r="E9744" s="180"/>
      <c r="F9744" s="180"/>
      <c r="G9744" s="180"/>
      <c r="H9744" s="180"/>
    </row>
    <row r="9745" spans="1:8" x14ac:dyDescent="0.2">
      <c r="A9745" s="180" t="s">
        <v>226</v>
      </c>
      <c r="B9745" s="180" t="s">
        <v>354</v>
      </c>
      <c r="C9745" s="180">
        <v>210000</v>
      </c>
      <c r="D9745" s="180"/>
      <c r="E9745" s="180"/>
      <c r="F9745" s="180"/>
      <c r="G9745" s="180"/>
      <c r="H9745" s="180"/>
    </row>
    <row r="9746" spans="1:8" x14ac:dyDescent="0.2">
      <c r="A9746" s="180" t="s">
        <v>226</v>
      </c>
      <c r="B9746" s="180" t="s">
        <v>408</v>
      </c>
      <c r="C9746" s="180">
        <v>440000</v>
      </c>
      <c r="D9746" s="180"/>
      <c r="E9746" s="180"/>
      <c r="F9746" s="180"/>
      <c r="G9746" s="180"/>
      <c r="H9746" s="180"/>
    </row>
    <row r="9747" spans="1:8" x14ac:dyDescent="0.2">
      <c r="A9747" s="180" t="s">
        <v>226</v>
      </c>
      <c r="B9747" s="180" t="s">
        <v>423</v>
      </c>
      <c r="C9747" s="180">
        <v>200000</v>
      </c>
      <c r="D9747" s="180">
        <v>1000</v>
      </c>
      <c r="E9747" s="180"/>
      <c r="F9747" s="180"/>
      <c r="G9747" s="180"/>
      <c r="H9747" s="180"/>
    </row>
    <row r="9748" spans="1:8" x14ac:dyDescent="0.2">
      <c r="A9748" s="180" t="s">
        <v>226</v>
      </c>
      <c r="B9748" s="180" t="s">
        <v>355</v>
      </c>
      <c r="C9748" s="180">
        <v>700000</v>
      </c>
      <c r="D9748" s="180"/>
      <c r="E9748" s="180">
        <v>47000</v>
      </c>
      <c r="F9748" s="180">
        <v>37355</v>
      </c>
      <c r="G9748" s="180"/>
      <c r="H9748" s="180"/>
    </row>
    <row r="9749" spans="1:8" x14ac:dyDescent="0.2">
      <c r="A9749" s="180" t="s">
        <v>226</v>
      </c>
      <c r="B9749" s="180" t="s">
        <v>356</v>
      </c>
      <c r="C9749" s="180">
        <v>270000</v>
      </c>
      <c r="D9749" s="180"/>
      <c r="E9749" s="180">
        <v>7000</v>
      </c>
      <c r="F9749" s="180"/>
      <c r="G9749" s="180"/>
      <c r="H9749" s="180"/>
    </row>
    <row r="9750" spans="1:8" x14ac:dyDescent="0.2">
      <c r="A9750" s="180" t="s">
        <v>226</v>
      </c>
      <c r="B9750" s="180" t="s">
        <v>409</v>
      </c>
      <c r="C9750" s="180"/>
      <c r="D9750" s="180"/>
      <c r="E9750" s="180"/>
      <c r="F9750" s="180"/>
      <c r="G9750" s="180"/>
      <c r="H9750" s="180"/>
    </row>
    <row r="9751" spans="1:8" x14ac:dyDescent="0.2">
      <c r="A9751" s="180" t="s">
        <v>226</v>
      </c>
      <c r="B9751" s="180" t="s">
        <v>378</v>
      </c>
      <c r="C9751" s="180"/>
      <c r="D9751" s="180"/>
      <c r="E9751" s="180"/>
      <c r="F9751" s="180"/>
      <c r="G9751" s="180"/>
      <c r="H9751" s="180"/>
    </row>
    <row r="9752" spans="1:8" x14ac:dyDescent="0.2">
      <c r="A9752" s="180" t="s">
        <v>226</v>
      </c>
      <c r="B9752" s="180" t="s">
        <v>360</v>
      </c>
      <c r="C9752" s="180"/>
      <c r="D9752" s="180"/>
      <c r="E9752" s="180"/>
      <c r="F9752" s="180"/>
      <c r="G9752" s="180"/>
      <c r="H9752" s="180"/>
    </row>
    <row r="9753" spans="1:8" x14ac:dyDescent="0.2">
      <c r="A9753" s="180" t="s">
        <v>226</v>
      </c>
      <c r="B9753" s="180" t="s">
        <v>379</v>
      </c>
      <c r="C9753" s="180"/>
      <c r="D9753" s="180"/>
      <c r="E9753" s="180"/>
      <c r="F9753" s="180"/>
      <c r="G9753" s="180"/>
      <c r="H9753" s="180"/>
    </row>
    <row r="9754" spans="1:8" x14ac:dyDescent="0.2">
      <c r="A9754" s="180" t="s">
        <v>226</v>
      </c>
      <c r="B9754" s="180" t="s">
        <v>362</v>
      </c>
      <c r="C9754" s="180">
        <v>279886</v>
      </c>
      <c r="D9754" s="180"/>
      <c r="E9754" s="180"/>
      <c r="F9754" s="180"/>
      <c r="G9754" s="180"/>
      <c r="H9754" s="180"/>
    </row>
    <row r="9755" spans="1:8" x14ac:dyDescent="0.2">
      <c r="A9755" s="180" t="s">
        <v>226</v>
      </c>
      <c r="B9755" s="180" t="s">
        <v>365</v>
      </c>
      <c r="C9755" s="180">
        <v>7794886</v>
      </c>
      <c r="D9755" s="180">
        <v>155300</v>
      </c>
      <c r="E9755" s="180">
        <v>205090</v>
      </c>
      <c r="F9755" s="180">
        <v>37355</v>
      </c>
      <c r="G9755" s="180">
        <v>0</v>
      </c>
      <c r="H9755" s="180">
        <v>0</v>
      </c>
    </row>
    <row r="9756" spans="1:8" x14ac:dyDescent="0.2">
      <c r="A9756" s="180" t="s">
        <v>226</v>
      </c>
      <c r="B9756" s="180" t="s">
        <v>447</v>
      </c>
      <c r="C9756" s="180"/>
      <c r="D9756" s="180"/>
      <c r="E9756" s="180"/>
      <c r="F9756" s="180"/>
      <c r="G9756" s="180"/>
      <c r="H9756" s="180"/>
    </row>
    <row r="9757" spans="1:8" x14ac:dyDescent="0.2">
      <c r="A9757" s="180" t="s">
        <v>226</v>
      </c>
      <c r="B9757" s="180" t="s">
        <v>366</v>
      </c>
      <c r="C9757" s="180">
        <v>7794886</v>
      </c>
      <c r="D9757" s="180">
        <v>155300</v>
      </c>
      <c r="E9757" s="180">
        <v>205090</v>
      </c>
      <c r="F9757" s="180">
        <v>37355</v>
      </c>
      <c r="G9757" s="180">
        <v>0</v>
      </c>
      <c r="H9757" s="180">
        <v>0</v>
      </c>
    </row>
    <row r="9758" spans="1:8" x14ac:dyDescent="0.2">
      <c r="A9758" s="180" t="s">
        <v>226</v>
      </c>
      <c r="B9758" s="180" t="s">
        <v>367</v>
      </c>
      <c r="C9758" s="180">
        <v>1888621.66</v>
      </c>
      <c r="D9758" s="180">
        <v>38401.569999999949</v>
      </c>
      <c r="E9758" s="180">
        <v>1082586.5499999998</v>
      </c>
      <c r="F9758" s="180">
        <v>0</v>
      </c>
      <c r="G9758" s="180">
        <v>0</v>
      </c>
      <c r="H9758" s="180">
        <v>0</v>
      </c>
    </row>
    <row r="9759" spans="1:8" x14ac:dyDescent="0.2">
      <c r="A9759" s="180" t="s">
        <v>226</v>
      </c>
      <c r="B9759" s="180" t="s">
        <v>368</v>
      </c>
      <c r="C9759" s="180">
        <v>9683507.6600000001</v>
      </c>
      <c r="D9759" s="180">
        <v>193701.56999999995</v>
      </c>
      <c r="E9759" s="180">
        <v>1287676.5499999998</v>
      </c>
      <c r="F9759" s="180">
        <v>37355</v>
      </c>
      <c r="G9759" s="180">
        <v>0</v>
      </c>
      <c r="H9759" s="180">
        <v>0</v>
      </c>
    </row>
    <row r="9760" spans="1:8" x14ac:dyDescent="0.2">
      <c r="A9760" s="180" t="s">
        <v>227</v>
      </c>
      <c r="B9760" s="180" t="s">
        <v>333</v>
      </c>
      <c r="C9760" s="180">
        <v>10042394</v>
      </c>
      <c r="D9760" s="180"/>
      <c r="E9760" s="180">
        <v>388172</v>
      </c>
      <c r="F9760" s="180">
        <v>0</v>
      </c>
      <c r="G9760" s="180">
        <v>0</v>
      </c>
      <c r="H9760" s="180">
        <v>0</v>
      </c>
    </row>
    <row r="9761" spans="1:8" x14ac:dyDescent="0.2">
      <c r="A9761" s="180" t="s">
        <v>227</v>
      </c>
      <c r="B9761" s="180" t="s">
        <v>334</v>
      </c>
      <c r="C9761" s="180">
        <v>46991</v>
      </c>
      <c r="D9761" s="180"/>
      <c r="E9761" s="180">
        <v>1828</v>
      </c>
      <c r="F9761" s="180">
        <v>0</v>
      </c>
      <c r="G9761" s="180">
        <v>0</v>
      </c>
      <c r="H9761" s="180">
        <v>0</v>
      </c>
    </row>
    <row r="9762" spans="1:8" x14ac:dyDescent="0.2">
      <c r="A9762" s="180" t="s">
        <v>227</v>
      </c>
      <c r="B9762" s="180" t="s">
        <v>335</v>
      </c>
      <c r="C9762" s="180">
        <v>173557</v>
      </c>
      <c r="D9762" s="180"/>
      <c r="E9762" s="180"/>
      <c r="F9762" s="180"/>
      <c r="G9762" s="180"/>
      <c r="H9762" s="180"/>
    </row>
    <row r="9763" spans="1:8" x14ac:dyDescent="0.2">
      <c r="A9763" s="180" t="s">
        <v>227</v>
      </c>
      <c r="B9763" s="180" t="s">
        <v>336</v>
      </c>
      <c r="C9763" s="180">
        <v>1076200</v>
      </c>
      <c r="D9763" s="180">
        <v>0</v>
      </c>
      <c r="E9763" s="180"/>
      <c r="F9763" s="180"/>
      <c r="G9763" s="180"/>
      <c r="H9763" s="180"/>
    </row>
    <row r="9764" spans="1:8" x14ac:dyDescent="0.2">
      <c r="A9764" s="180" t="s">
        <v>227</v>
      </c>
      <c r="B9764" s="180" t="s">
        <v>337</v>
      </c>
      <c r="C9764" s="180">
        <v>69219</v>
      </c>
      <c r="D9764" s="180">
        <v>1693</v>
      </c>
      <c r="E9764" s="180">
        <v>2124</v>
      </c>
      <c r="F9764" s="180">
        <v>0</v>
      </c>
      <c r="G9764" s="180">
        <v>0</v>
      </c>
      <c r="H9764" s="180">
        <v>0</v>
      </c>
    </row>
    <row r="9765" spans="1:8" x14ac:dyDescent="0.2">
      <c r="A9765" s="180" t="s">
        <v>227</v>
      </c>
      <c r="B9765" s="180" t="s">
        <v>338</v>
      </c>
      <c r="C9765" s="180"/>
      <c r="D9765" s="180"/>
      <c r="E9765" s="180"/>
      <c r="F9765" s="180"/>
      <c r="G9765" s="180"/>
      <c r="H9765" s="180"/>
    </row>
    <row r="9766" spans="1:8" x14ac:dyDescent="0.2">
      <c r="A9766" s="180" t="s">
        <v>227</v>
      </c>
      <c r="B9766" s="180" t="s">
        <v>339</v>
      </c>
      <c r="C9766" s="180">
        <v>6782</v>
      </c>
      <c r="D9766" s="180">
        <v>212247</v>
      </c>
      <c r="E9766" s="180"/>
      <c r="F9766" s="180"/>
      <c r="G9766" s="180"/>
      <c r="H9766" s="180"/>
    </row>
    <row r="9767" spans="1:8" x14ac:dyDescent="0.2">
      <c r="A9767" s="180" t="s">
        <v>227</v>
      </c>
      <c r="B9767" s="180" t="s">
        <v>340</v>
      </c>
      <c r="C9767" s="180">
        <v>256173</v>
      </c>
      <c r="D9767" s="180">
        <v>3138</v>
      </c>
      <c r="E9767" s="180">
        <v>22433</v>
      </c>
      <c r="F9767" s="180">
        <v>0</v>
      </c>
      <c r="G9767" s="180">
        <v>0</v>
      </c>
      <c r="H9767" s="180">
        <v>0</v>
      </c>
    </row>
    <row r="9768" spans="1:8" x14ac:dyDescent="0.2">
      <c r="A9768" s="180" t="s">
        <v>227</v>
      </c>
      <c r="B9768" s="180" t="s">
        <v>341</v>
      </c>
      <c r="C9768" s="180">
        <v>6000</v>
      </c>
      <c r="D9768" s="180">
        <v>0</v>
      </c>
      <c r="E9768" s="180">
        <v>0</v>
      </c>
      <c r="F9768" s="180">
        <v>0</v>
      </c>
      <c r="G9768" s="180">
        <v>0</v>
      </c>
      <c r="H9768" s="180">
        <v>0</v>
      </c>
    </row>
    <row r="9769" spans="1:8" x14ac:dyDescent="0.2">
      <c r="A9769" s="180" t="s">
        <v>227</v>
      </c>
      <c r="B9769" s="180" t="s">
        <v>342</v>
      </c>
      <c r="C9769" s="180">
        <v>978161</v>
      </c>
      <c r="D9769" s="180"/>
      <c r="E9769" s="180"/>
      <c r="F9769" s="180"/>
      <c r="G9769" s="180"/>
      <c r="H9769" s="180"/>
    </row>
    <row r="9770" spans="1:8" x14ac:dyDescent="0.2">
      <c r="A9770" s="180" t="s">
        <v>227</v>
      </c>
      <c r="B9770" s="180" t="s">
        <v>343</v>
      </c>
      <c r="C9770" s="180">
        <v>0</v>
      </c>
      <c r="D9770" s="180"/>
      <c r="E9770" s="180"/>
      <c r="F9770" s="180"/>
      <c r="G9770" s="180"/>
      <c r="H9770" s="180"/>
    </row>
    <row r="9771" spans="1:8" x14ac:dyDescent="0.2">
      <c r="A9771" s="180" t="s">
        <v>227</v>
      </c>
      <c r="B9771" s="180" t="s">
        <v>344</v>
      </c>
      <c r="C9771" s="180">
        <v>84049</v>
      </c>
      <c r="D9771" s="180"/>
      <c r="E9771" s="180">
        <v>110</v>
      </c>
      <c r="F9771" s="180">
        <v>0</v>
      </c>
      <c r="G9771" s="180">
        <v>0</v>
      </c>
      <c r="H9771" s="180">
        <v>0</v>
      </c>
    </row>
    <row r="9772" spans="1:8" x14ac:dyDescent="0.2">
      <c r="A9772" s="180" t="s">
        <v>227</v>
      </c>
      <c r="B9772" s="180" t="s">
        <v>475</v>
      </c>
      <c r="C9772" s="180">
        <v>205793</v>
      </c>
      <c r="D9772" s="180"/>
      <c r="E9772" s="180">
        <v>7979</v>
      </c>
      <c r="F9772" s="180">
        <v>0</v>
      </c>
      <c r="G9772" s="180">
        <v>0</v>
      </c>
      <c r="H9772" s="180">
        <v>0</v>
      </c>
    </row>
    <row r="9773" spans="1:8" x14ac:dyDescent="0.2">
      <c r="A9773" s="180" t="s">
        <v>227</v>
      </c>
      <c r="B9773" s="180" t="s">
        <v>332</v>
      </c>
      <c r="C9773" s="180">
        <v>115214</v>
      </c>
      <c r="D9773" s="180"/>
      <c r="E9773" s="180"/>
      <c r="F9773" s="180"/>
      <c r="G9773" s="180"/>
      <c r="H9773" s="180"/>
    </row>
    <row r="9774" spans="1:8" x14ac:dyDescent="0.2">
      <c r="A9774" s="180" t="s">
        <v>227</v>
      </c>
      <c r="B9774" s="180" t="s">
        <v>407</v>
      </c>
      <c r="C9774" s="180">
        <v>345998</v>
      </c>
      <c r="D9774" s="180"/>
      <c r="E9774" s="180">
        <v>0</v>
      </c>
      <c r="F9774" s="180">
        <v>0</v>
      </c>
      <c r="G9774" s="180">
        <v>0</v>
      </c>
      <c r="H9774" s="180">
        <v>0</v>
      </c>
    </row>
    <row r="9775" spans="1:8" x14ac:dyDescent="0.2">
      <c r="A9775" s="180" t="s">
        <v>227</v>
      </c>
      <c r="B9775" s="180" t="s">
        <v>345</v>
      </c>
      <c r="C9775" s="180">
        <v>13406531</v>
      </c>
      <c r="D9775" s="180">
        <v>217078</v>
      </c>
      <c r="E9775" s="180">
        <v>422646</v>
      </c>
      <c r="F9775" s="180">
        <v>0</v>
      </c>
      <c r="G9775" s="180">
        <v>0</v>
      </c>
      <c r="H9775" s="180">
        <v>0</v>
      </c>
    </row>
    <row r="9776" spans="1:8" x14ac:dyDescent="0.2">
      <c r="A9776" s="180" t="s">
        <v>227</v>
      </c>
      <c r="B9776" s="180" t="s">
        <v>346</v>
      </c>
      <c r="C9776" s="180">
        <v>0</v>
      </c>
      <c r="D9776" s="180"/>
      <c r="E9776" s="180"/>
      <c r="F9776" s="180"/>
      <c r="G9776" s="180"/>
      <c r="H9776" s="180"/>
    </row>
    <row r="9777" spans="1:8" x14ac:dyDescent="0.2">
      <c r="A9777" s="180" t="s">
        <v>227</v>
      </c>
      <c r="B9777" s="180" t="s">
        <v>446</v>
      </c>
      <c r="C9777" s="180">
        <v>46690</v>
      </c>
      <c r="D9777" s="180">
        <v>182</v>
      </c>
      <c r="E9777" s="180">
        <v>0</v>
      </c>
      <c r="F9777" s="180">
        <v>0</v>
      </c>
      <c r="G9777" s="180">
        <v>0</v>
      </c>
      <c r="H9777" s="180">
        <v>0</v>
      </c>
    </row>
    <row r="9778" spans="1:8" x14ac:dyDescent="0.2">
      <c r="A9778" s="180" t="s">
        <v>227</v>
      </c>
      <c r="B9778" s="180" t="s">
        <v>347</v>
      </c>
      <c r="C9778" s="180">
        <v>0</v>
      </c>
      <c r="D9778" s="180">
        <v>0</v>
      </c>
      <c r="E9778" s="180"/>
      <c r="F9778" s="180">
        <v>0</v>
      </c>
      <c r="G9778" s="180">
        <v>0</v>
      </c>
      <c r="H9778" s="180">
        <v>0</v>
      </c>
    </row>
    <row r="9779" spans="1:8" x14ac:dyDescent="0.2">
      <c r="A9779" s="180" t="s">
        <v>227</v>
      </c>
      <c r="B9779" s="180" t="s">
        <v>348</v>
      </c>
      <c r="C9779" s="180">
        <v>13453221</v>
      </c>
      <c r="D9779" s="180">
        <v>217260</v>
      </c>
      <c r="E9779" s="180">
        <v>422646</v>
      </c>
      <c r="F9779" s="180">
        <v>0</v>
      </c>
      <c r="G9779" s="180">
        <v>0</v>
      </c>
      <c r="H9779" s="180">
        <v>0</v>
      </c>
    </row>
    <row r="9780" spans="1:8" x14ac:dyDescent="0.2">
      <c r="A9780" s="180" t="s">
        <v>227</v>
      </c>
      <c r="B9780" s="180" t="s">
        <v>349</v>
      </c>
      <c r="C9780" s="180">
        <v>831150.79000000283</v>
      </c>
      <c r="D9780" s="180">
        <v>152392.92000000004</v>
      </c>
      <c r="E9780" s="180">
        <v>331723.26</v>
      </c>
      <c r="F9780" s="180">
        <v>0</v>
      </c>
      <c r="G9780" s="180">
        <v>0</v>
      </c>
      <c r="H9780" s="180">
        <v>0</v>
      </c>
    </row>
    <row r="9781" spans="1:8" x14ac:dyDescent="0.2">
      <c r="A9781" s="180" t="s">
        <v>227</v>
      </c>
      <c r="B9781" s="180" t="s">
        <v>350</v>
      </c>
      <c r="C9781" s="180">
        <v>14284371.790000005</v>
      </c>
      <c r="D9781" s="180">
        <v>369652.92</v>
      </c>
      <c r="E9781" s="180">
        <v>754369.26</v>
      </c>
      <c r="F9781" s="180">
        <v>0</v>
      </c>
      <c r="G9781" s="180">
        <v>0</v>
      </c>
      <c r="H9781" s="180">
        <v>0</v>
      </c>
    </row>
    <row r="9782" spans="1:8" x14ac:dyDescent="0.2">
      <c r="A9782" s="180" t="s">
        <v>227</v>
      </c>
      <c r="B9782" s="180" t="s">
        <v>376</v>
      </c>
      <c r="C9782" s="180"/>
      <c r="D9782" s="180"/>
      <c r="E9782" s="180"/>
      <c r="F9782" s="180"/>
      <c r="G9782" s="180"/>
      <c r="H9782" s="180"/>
    </row>
    <row r="9783" spans="1:8" x14ac:dyDescent="0.2">
      <c r="A9783" s="180" t="s">
        <v>227</v>
      </c>
      <c r="B9783" s="180" t="s">
        <v>377</v>
      </c>
      <c r="C9783" s="180">
        <v>9695830</v>
      </c>
      <c r="D9783" s="180">
        <v>214458</v>
      </c>
      <c r="E9783" s="180">
        <v>-14163</v>
      </c>
      <c r="F9783" s="180">
        <v>0</v>
      </c>
      <c r="G9783" s="180">
        <v>0</v>
      </c>
      <c r="H9783" s="180">
        <v>0</v>
      </c>
    </row>
    <row r="9784" spans="1:8" x14ac:dyDescent="0.2">
      <c r="A9784" s="180" t="s">
        <v>227</v>
      </c>
      <c r="B9784" s="180" t="s">
        <v>352</v>
      </c>
      <c r="C9784" s="180">
        <v>490104</v>
      </c>
      <c r="D9784" s="180">
        <v>0</v>
      </c>
      <c r="E9784" s="180">
        <v>0</v>
      </c>
      <c r="F9784" s="180">
        <v>0</v>
      </c>
      <c r="G9784" s="180">
        <v>0</v>
      </c>
      <c r="H9784" s="180">
        <v>0</v>
      </c>
    </row>
    <row r="9785" spans="1:8" x14ac:dyDescent="0.2">
      <c r="A9785" s="180" t="s">
        <v>227</v>
      </c>
      <c r="B9785" s="180" t="s">
        <v>353</v>
      </c>
      <c r="C9785" s="180">
        <v>126945</v>
      </c>
      <c r="D9785" s="180">
        <v>0</v>
      </c>
      <c r="E9785" s="180">
        <v>0</v>
      </c>
      <c r="F9785" s="180">
        <v>0</v>
      </c>
      <c r="G9785" s="180">
        <v>0</v>
      </c>
      <c r="H9785" s="180">
        <v>0</v>
      </c>
    </row>
    <row r="9786" spans="1:8" x14ac:dyDescent="0.2">
      <c r="A9786" s="180" t="s">
        <v>227</v>
      </c>
      <c r="B9786" s="180" t="s">
        <v>354</v>
      </c>
      <c r="C9786" s="180">
        <v>339610</v>
      </c>
      <c r="D9786" s="180">
        <v>0</v>
      </c>
      <c r="E9786" s="180">
        <v>203912</v>
      </c>
      <c r="F9786" s="180">
        <v>0</v>
      </c>
      <c r="G9786" s="180">
        <v>0</v>
      </c>
      <c r="H9786" s="180">
        <v>0</v>
      </c>
    </row>
    <row r="9787" spans="1:8" x14ac:dyDescent="0.2">
      <c r="A9787" s="180" t="s">
        <v>227</v>
      </c>
      <c r="B9787" s="180" t="s">
        <v>408</v>
      </c>
      <c r="C9787" s="180">
        <v>725210</v>
      </c>
      <c r="D9787" s="180">
        <v>0</v>
      </c>
      <c r="E9787" s="180">
        <v>0</v>
      </c>
      <c r="F9787" s="180">
        <v>0</v>
      </c>
      <c r="G9787" s="180">
        <v>0</v>
      </c>
      <c r="H9787" s="180">
        <v>0</v>
      </c>
    </row>
    <row r="9788" spans="1:8" x14ac:dyDescent="0.2">
      <c r="A9788" s="180" t="s">
        <v>227</v>
      </c>
      <c r="B9788" s="180" t="s">
        <v>423</v>
      </c>
      <c r="C9788" s="180">
        <v>289070</v>
      </c>
      <c r="D9788" s="180">
        <v>0</v>
      </c>
      <c r="E9788" s="180">
        <v>1321</v>
      </c>
      <c r="F9788" s="180">
        <v>0</v>
      </c>
      <c r="G9788" s="180">
        <v>0</v>
      </c>
      <c r="H9788" s="180">
        <v>0</v>
      </c>
    </row>
    <row r="9789" spans="1:8" x14ac:dyDescent="0.2">
      <c r="A9789" s="180" t="s">
        <v>227</v>
      </c>
      <c r="B9789" s="180" t="s">
        <v>355</v>
      </c>
      <c r="C9789" s="180">
        <v>1050372</v>
      </c>
      <c r="D9789" s="180">
        <v>0</v>
      </c>
      <c r="E9789" s="180">
        <v>71871</v>
      </c>
      <c r="F9789" s="180">
        <v>0</v>
      </c>
      <c r="G9789" s="180">
        <v>0</v>
      </c>
      <c r="H9789" s="180">
        <v>0</v>
      </c>
    </row>
    <row r="9790" spans="1:8" x14ac:dyDescent="0.2">
      <c r="A9790" s="180" t="s">
        <v>227</v>
      </c>
      <c r="B9790" s="180" t="s">
        <v>356</v>
      </c>
      <c r="C9790" s="180">
        <v>419165</v>
      </c>
      <c r="D9790" s="180">
        <v>0</v>
      </c>
      <c r="E9790" s="180">
        <v>30272</v>
      </c>
      <c r="F9790" s="180">
        <v>0</v>
      </c>
      <c r="G9790" s="180"/>
      <c r="H9790" s="180">
        <v>0</v>
      </c>
    </row>
    <row r="9791" spans="1:8" x14ac:dyDescent="0.2">
      <c r="A9791" s="180" t="s">
        <v>227</v>
      </c>
      <c r="B9791" s="180" t="s">
        <v>409</v>
      </c>
      <c r="C9791" s="180"/>
      <c r="D9791" s="180"/>
      <c r="E9791" s="180"/>
      <c r="F9791" s="180"/>
      <c r="G9791" s="180"/>
      <c r="H9791" s="180">
        <v>0</v>
      </c>
    </row>
    <row r="9792" spans="1:8" x14ac:dyDescent="0.2">
      <c r="A9792" s="180" t="s">
        <v>227</v>
      </c>
      <c r="B9792" s="180" t="s">
        <v>378</v>
      </c>
      <c r="C9792" s="180">
        <v>0</v>
      </c>
      <c r="D9792" s="180"/>
      <c r="E9792" s="180">
        <v>0</v>
      </c>
      <c r="F9792" s="180">
        <v>0</v>
      </c>
      <c r="G9792" s="180">
        <v>0</v>
      </c>
      <c r="H9792" s="180">
        <v>0</v>
      </c>
    </row>
    <row r="9793" spans="1:8" x14ac:dyDescent="0.2">
      <c r="A9793" s="180" t="s">
        <v>227</v>
      </c>
      <c r="B9793" s="180" t="s">
        <v>360</v>
      </c>
      <c r="C9793" s="180"/>
      <c r="D9793" s="180"/>
      <c r="E9793" s="180">
        <v>0</v>
      </c>
      <c r="F9793" s="180">
        <v>0</v>
      </c>
      <c r="G9793" s="180"/>
      <c r="H9793" s="180">
        <v>0</v>
      </c>
    </row>
    <row r="9794" spans="1:8" x14ac:dyDescent="0.2">
      <c r="A9794" s="180" t="s">
        <v>227</v>
      </c>
      <c r="B9794" s="180" t="s">
        <v>379</v>
      </c>
      <c r="C9794" s="180"/>
      <c r="D9794" s="180"/>
      <c r="E9794" s="180"/>
      <c r="F9794" s="180"/>
      <c r="G9794" s="180"/>
      <c r="H9794" s="180"/>
    </row>
    <row r="9795" spans="1:8" x14ac:dyDescent="0.2">
      <c r="A9795" s="180" t="s">
        <v>227</v>
      </c>
      <c r="B9795" s="180" t="s">
        <v>362</v>
      </c>
      <c r="C9795" s="180">
        <v>458257</v>
      </c>
      <c r="D9795" s="180"/>
      <c r="E9795" s="180"/>
      <c r="F9795" s="180"/>
      <c r="G9795" s="180"/>
      <c r="H9795" s="180"/>
    </row>
    <row r="9796" spans="1:8" x14ac:dyDescent="0.2">
      <c r="A9796" s="180" t="s">
        <v>227</v>
      </c>
      <c r="B9796" s="180" t="s">
        <v>365</v>
      </c>
      <c r="C9796" s="180">
        <v>13594563</v>
      </c>
      <c r="D9796" s="180">
        <v>214458</v>
      </c>
      <c r="E9796" s="180">
        <v>293213</v>
      </c>
      <c r="F9796" s="180">
        <v>0</v>
      </c>
      <c r="G9796" s="180">
        <v>0</v>
      </c>
      <c r="H9796" s="180">
        <v>0</v>
      </c>
    </row>
    <row r="9797" spans="1:8" x14ac:dyDescent="0.2">
      <c r="A9797" s="180" t="s">
        <v>227</v>
      </c>
      <c r="B9797" s="180" t="s">
        <v>447</v>
      </c>
      <c r="C9797" s="180">
        <v>0</v>
      </c>
      <c r="D9797" s="180">
        <v>0</v>
      </c>
      <c r="E9797" s="180">
        <v>0</v>
      </c>
      <c r="F9797" s="180">
        <v>0</v>
      </c>
      <c r="G9797" s="180">
        <v>0</v>
      </c>
      <c r="H9797" s="180">
        <v>0</v>
      </c>
    </row>
    <row r="9798" spans="1:8" x14ac:dyDescent="0.2">
      <c r="A9798" s="180" t="s">
        <v>227</v>
      </c>
      <c r="B9798" s="180" t="s">
        <v>366</v>
      </c>
      <c r="C9798" s="180">
        <v>13594563</v>
      </c>
      <c r="D9798" s="180">
        <v>214458</v>
      </c>
      <c r="E9798" s="180">
        <v>293213</v>
      </c>
      <c r="F9798" s="180">
        <v>0</v>
      </c>
      <c r="G9798" s="180">
        <v>0</v>
      </c>
      <c r="H9798" s="180">
        <v>0</v>
      </c>
    </row>
    <row r="9799" spans="1:8" x14ac:dyDescent="0.2">
      <c r="A9799" s="180" t="s">
        <v>227</v>
      </c>
      <c r="B9799" s="180" t="s">
        <v>367</v>
      </c>
      <c r="C9799" s="180">
        <v>689808.79000000283</v>
      </c>
      <c r="D9799" s="180">
        <v>155194.92000000004</v>
      </c>
      <c r="E9799" s="180">
        <v>461156.26</v>
      </c>
      <c r="F9799" s="180">
        <v>0</v>
      </c>
      <c r="G9799" s="180">
        <v>0</v>
      </c>
      <c r="H9799" s="180">
        <v>0</v>
      </c>
    </row>
    <row r="9800" spans="1:8" x14ac:dyDescent="0.2">
      <c r="A9800" s="180" t="s">
        <v>227</v>
      </c>
      <c r="B9800" s="180" t="s">
        <v>368</v>
      </c>
      <c r="C9800" s="180">
        <v>14284371.790000005</v>
      </c>
      <c r="D9800" s="180">
        <v>369652.92</v>
      </c>
      <c r="E9800" s="180">
        <v>754369.26</v>
      </c>
      <c r="F9800" s="180">
        <v>0</v>
      </c>
      <c r="G9800" s="180">
        <v>0</v>
      </c>
      <c r="H9800" s="180">
        <v>0</v>
      </c>
    </row>
    <row r="9801" spans="1:8" x14ac:dyDescent="0.2">
      <c r="A9801" s="180" t="s">
        <v>228</v>
      </c>
      <c r="B9801" s="180" t="s">
        <v>333</v>
      </c>
      <c r="C9801" s="180">
        <v>965144</v>
      </c>
      <c r="D9801" s="180"/>
      <c r="E9801" s="180">
        <v>295526</v>
      </c>
      <c r="F9801" s="180">
        <v>14026</v>
      </c>
      <c r="G9801" s="180">
        <v>0</v>
      </c>
      <c r="H9801" s="180">
        <v>0</v>
      </c>
    </row>
    <row r="9802" spans="1:8" x14ac:dyDescent="0.2">
      <c r="A9802" s="180" t="s">
        <v>228</v>
      </c>
      <c r="B9802" s="180" t="s">
        <v>334</v>
      </c>
      <c r="C9802" s="180">
        <v>14611</v>
      </c>
      <c r="D9802" s="180"/>
      <c r="E9802" s="180">
        <v>4474</v>
      </c>
      <c r="F9802" s="180">
        <v>212</v>
      </c>
      <c r="G9802" s="180">
        <v>0</v>
      </c>
      <c r="H9802" s="180">
        <v>0</v>
      </c>
    </row>
    <row r="9803" spans="1:8" x14ac:dyDescent="0.2">
      <c r="A9803" s="180" t="s">
        <v>228</v>
      </c>
      <c r="B9803" s="180" t="s">
        <v>335</v>
      </c>
      <c r="C9803" s="180">
        <v>0</v>
      </c>
      <c r="D9803" s="180"/>
      <c r="E9803" s="180"/>
      <c r="F9803" s="180"/>
      <c r="G9803" s="180"/>
      <c r="H9803" s="180"/>
    </row>
    <row r="9804" spans="1:8" x14ac:dyDescent="0.2">
      <c r="A9804" s="180" t="s">
        <v>228</v>
      </c>
      <c r="B9804" s="180" t="s">
        <v>336</v>
      </c>
      <c r="C9804" s="180">
        <v>22500</v>
      </c>
      <c r="D9804" s="180"/>
      <c r="E9804" s="180"/>
      <c r="F9804" s="180"/>
      <c r="G9804" s="180"/>
      <c r="H9804" s="180"/>
    </row>
    <row r="9805" spans="1:8" x14ac:dyDescent="0.2">
      <c r="A9805" s="180" t="s">
        <v>228</v>
      </c>
      <c r="B9805" s="180" t="s">
        <v>337</v>
      </c>
      <c r="C9805" s="180">
        <v>15000</v>
      </c>
      <c r="D9805" s="180">
        <v>250</v>
      </c>
      <c r="E9805" s="180">
        <v>2000</v>
      </c>
      <c r="F9805" s="180">
        <v>300</v>
      </c>
      <c r="G9805" s="180"/>
      <c r="H9805" s="180"/>
    </row>
    <row r="9806" spans="1:8" x14ac:dyDescent="0.2">
      <c r="A9806" s="180" t="s">
        <v>228</v>
      </c>
      <c r="B9806" s="180" t="s">
        <v>338</v>
      </c>
      <c r="C9806" s="180"/>
      <c r="D9806" s="180"/>
      <c r="E9806" s="180"/>
      <c r="F9806" s="180"/>
      <c r="G9806" s="180"/>
      <c r="H9806" s="180"/>
    </row>
    <row r="9807" spans="1:8" x14ac:dyDescent="0.2">
      <c r="A9807" s="180" t="s">
        <v>228</v>
      </c>
      <c r="B9807" s="180" t="s">
        <v>339</v>
      </c>
      <c r="C9807" s="180"/>
      <c r="D9807" s="180">
        <v>15000</v>
      </c>
      <c r="E9807" s="180"/>
      <c r="F9807" s="180"/>
      <c r="G9807" s="180"/>
      <c r="H9807" s="180"/>
    </row>
    <row r="9808" spans="1:8" x14ac:dyDescent="0.2">
      <c r="A9808" s="180" t="s">
        <v>228</v>
      </c>
      <c r="B9808" s="180" t="s">
        <v>340</v>
      </c>
      <c r="C9808" s="180">
        <v>105000</v>
      </c>
      <c r="D9808" s="180"/>
      <c r="E9808" s="180"/>
      <c r="F9808" s="180"/>
      <c r="G9808" s="180"/>
      <c r="H9808" s="180"/>
    </row>
    <row r="9809" spans="1:8" x14ac:dyDescent="0.2">
      <c r="A9809" s="180" t="s">
        <v>228</v>
      </c>
      <c r="B9809" s="180" t="s">
        <v>341</v>
      </c>
      <c r="C9809" s="180"/>
      <c r="D9809" s="180"/>
      <c r="E9809" s="180"/>
      <c r="F9809" s="180"/>
      <c r="G9809" s="180"/>
      <c r="H9809" s="180"/>
    </row>
    <row r="9810" spans="1:8" x14ac:dyDescent="0.2">
      <c r="A9810" s="180" t="s">
        <v>228</v>
      </c>
      <c r="B9810" s="180" t="s">
        <v>342</v>
      </c>
      <c r="C9810" s="180">
        <v>1398272</v>
      </c>
      <c r="D9810" s="180"/>
      <c r="E9810" s="180"/>
      <c r="F9810" s="180"/>
      <c r="G9810" s="180"/>
      <c r="H9810" s="180"/>
    </row>
    <row r="9811" spans="1:8" x14ac:dyDescent="0.2">
      <c r="A9811" s="180" t="s">
        <v>228</v>
      </c>
      <c r="B9811" s="180" t="s">
        <v>343</v>
      </c>
      <c r="C9811" s="180">
        <v>4261</v>
      </c>
      <c r="D9811" s="180"/>
      <c r="E9811" s="180"/>
      <c r="F9811" s="180"/>
      <c r="G9811" s="180"/>
      <c r="H9811" s="180"/>
    </row>
    <row r="9812" spans="1:8" x14ac:dyDescent="0.2">
      <c r="A9812" s="180" t="s">
        <v>228</v>
      </c>
      <c r="B9812" s="180" t="s">
        <v>344</v>
      </c>
      <c r="C9812" s="180">
        <v>14000</v>
      </c>
      <c r="D9812" s="180"/>
      <c r="E9812" s="180">
        <v>35</v>
      </c>
      <c r="F9812" s="180">
        <v>5</v>
      </c>
      <c r="G9812" s="180"/>
      <c r="H9812" s="180"/>
    </row>
    <row r="9813" spans="1:8" x14ac:dyDescent="0.2">
      <c r="A9813" s="180" t="s">
        <v>228</v>
      </c>
      <c r="B9813" s="180" t="s">
        <v>475</v>
      </c>
      <c r="C9813" s="180">
        <v>4336</v>
      </c>
      <c r="D9813" s="180"/>
      <c r="E9813" s="180">
        <v>1328</v>
      </c>
      <c r="F9813" s="180">
        <v>63</v>
      </c>
      <c r="G9813" s="180">
        <v>0</v>
      </c>
      <c r="H9813" s="180">
        <v>0</v>
      </c>
    </row>
    <row r="9814" spans="1:8" x14ac:dyDescent="0.2">
      <c r="A9814" s="180" t="s">
        <v>228</v>
      </c>
      <c r="B9814" s="180" t="s">
        <v>332</v>
      </c>
      <c r="C9814" s="180">
        <v>56000</v>
      </c>
      <c r="D9814" s="180"/>
      <c r="E9814" s="180"/>
      <c r="F9814" s="180"/>
      <c r="G9814" s="180"/>
      <c r="H9814" s="180"/>
    </row>
    <row r="9815" spans="1:8" x14ac:dyDescent="0.2">
      <c r="A9815" s="180" t="s">
        <v>228</v>
      </c>
      <c r="B9815" s="180" t="s">
        <v>407</v>
      </c>
      <c r="C9815" s="180">
        <v>33000</v>
      </c>
      <c r="D9815" s="180"/>
      <c r="E9815" s="180"/>
      <c r="F9815" s="180"/>
      <c r="G9815" s="180"/>
      <c r="H9815" s="180"/>
    </row>
    <row r="9816" spans="1:8" x14ac:dyDescent="0.2">
      <c r="A9816" s="180" t="s">
        <v>228</v>
      </c>
      <c r="B9816" s="180" t="s">
        <v>345</v>
      </c>
      <c r="C9816" s="180">
        <v>2632124</v>
      </c>
      <c r="D9816" s="180">
        <v>15250</v>
      </c>
      <c r="E9816" s="180">
        <v>303363</v>
      </c>
      <c r="F9816" s="180">
        <v>14606</v>
      </c>
      <c r="G9816" s="180">
        <v>0</v>
      </c>
      <c r="H9816" s="180">
        <v>0</v>
      </c>
    </row>
    <row r="9817" spans="1:8" x14ac:dyDescent="0.2">
      <c r="A9817" s="180" t="s">
        <v>228</v>
      </c>
      <c r="B9817" s="180" t="s">
        <v>346</v>
      </c>
      <c r="C9817" s="180"/>
      <c r="D9817" s="180"/>
      <c r="E9817" s="180"/>
      <c r="F9817" s="180"/>
      <c r="G9817" s="180"/>
      <c r="H9817" s="180"/>
    </row>
    <row r="9818" spans="1:8" x14ac:dyDescent="0.2">
      <c r="A9818" s="180" t="s">
        <v>228</v>
      </c>
      <c r="B9818" s="180" t="s">
        <v>446</v>
      </c>
      <c r="C9818" s="180"/>
      <c r="D9818" s="180"/>
      <c r="E9818" s="180"/>
      <c r="F9818" s="180"/>
      <c r="G9818" s="180"/>
      <c r="H9818" s="180"/>
    </row>
    <row r="9819" spans="1:8" x14ac:dyDescent="0.2">
      <c r="A9819" s="180" t="s">
        <v>228</v>
      </c>
      <c r="B9819" s="180" t="s">
        <v>347</v>
      </c>
      <c r="C9819" s="180"/>
      <c r="D9819" s="180"/>
      <c r="E9819" s="180"/>
      <c r="F9819" s="180"/>
      <c r="G9819" s="180"/>
      <c r="H9819" s="180"/>
    </row>
    <row r="9820" spans="1:8" x14ac:dyDescent="0.2">
      <c r="A9820" s="180" t="s">
        <v>228</v>
      </c>
      <c r="B9820" s="180" t="s">
        <v>348</v>
      </c>
      <c r="C9820" s="180">
        <v>2632124</v>
      </c>
      <c r="D9820" s="180">
        <v>15250</v>
      </c>
      <c r="E9820" s="180">
        <v>303363</v>
      </c>
      <c r="F9820" s="180">
        <v>14606</v>
      </c>
      <c r="G9820" s="180">
        <v>0</v>
      </c>
      <c r="H9820" s="180">
        <v>0</v>
      </c>
    </row>
    <row r="9821" spans="1:8" x14ac:dyDescent="0.2">
      <c r="A9821" s="180" t="s">
        <v>228</v>
      </c>
      <c r="B9821" s="180" t="s">
        <v>349</v>
      </c>
      <c r="C9821" s="180">
        <v>1545967.02</v>
      </c>
      <c r="D9821" s="180">
        <v>29715.699999999997</v>
      </c>
      <c r="E9821" s="180">
        <v>390981.34</v>
      </c>
      <c r="F9821" s="180">
        <v>25634</v>
      </c>
      <c r="G9821" s="180">
        <v>0</v>
      </c>
      <c r="H9821" s="180">
        <v>0</v>
      </c>
    </row>
    <row r="9822" spans="1:8" x14ac:dyDescent="0.2">
      <c r="A9822" s="180" t="s">
        <v>228</v>
      </c>
      <c r="B9822" s="180" t="s">
        <v>350</v>
      </c>
      <c r="C9822" s="180">
        <v>4178091.02</v>
      </c>
      <c r="D9822" s="180">
        <v>44965.7</v>
      </c>
      <c r="E9822" s="180">
        <v>694344.34</v>
      </c>
      <c r="F9822" s="180">
        <v>40240</v>
      </c>
      <c r="G9822" s="180">
        <v>0</v>
      </c>
      <c r="H9822" s="180">
        <v>0</v>
      </c>
    </row>
    <row r="9823" spans="1:8" x14ac:dyDescent="0.2">
      <c r="A9823" s="180" t="s">
        <v>228</v>
      </c>
      <c r="B9823" s="180" t="s">
        <v>376</v>
      </c>
      <c r="C9823" s="180"/>
      <c r="D9823" s="180"/>
      <c r="E9823" s="180"/>
      <c r="F9823" s="180"/>
      <c r="G9823" s="180"/>
      <c r="H9823" s="180"/>
    </row>
    <row r="9824" spans="1:8" x14ac:dyDescent="0.2">
      <c r="A9824" s="180" t="s">
        <v>228</v>
      </c>
      <c r="B9824" s="180" t="s">
        <v>377</v>
      </c>
      <c r="C9824" s="180">
        <v>1875000</v>
      </c>
      <c r="D9824" s="180"/>
      <c r="E9824" s="180"/>
      <c r="F9824" s="180"/>
      <c r="G9824" s="180"/>
      <c r="H9824" s="180"/>
    </row>
    <row r="9825" spans="1:8" x14ac:dyDescent="0.2">
      <c r="A9825" s="180" t="s">
        <v>228</v>
      </c>
      <c r="B9825" s="180" t="s">
        <v>352</v>
      </c>
      <c r="C9825" s="180">
        <v>31000</v>
      </c>
      <c r="D9825" s="180">
        <v>15000</v>
      </c>
      <c r="E9825" s="180"/>
      <c r="F9825" s="180"/>
      <c r="G9825" s="180"/>
      <c r="H9825" s="180"/>
    </row>
    <row r="9826" spans="1:8" x14ac:dyDescent="0.2">
      <c r="A9826" s="180" t="s">
        <v>228</v>
      </c>
      <c r="B9826" s="180" t="s">
        <v>353</v>
      </c>
      <c r="C9826" s="180">
        <v>26000</v>
      </c>
      <c r="D9826" s="180"/>
      <c r="E9826" s="180"/>
      <c r="F9826" s="180"/>
      <c r="G9826" s="180"/>
      <c r="H9826" s="180"/>
    </row>
    <row r="9827" spans="1:8" x14ac:dyDescent="0.2">
      <c r="A9827" s="180" t="s">
        <v>228</v>
      </c>
      <c r="B9827" s="180" t="s">
        <v>354</v>
      </c>
      <c r="C9827" s="180">
        <v>53000</v>
      </c>
      <c r="D9827" s="180"/>
      <c r="E9827" s="180">
        <v>3000</v>
      </c>
      <c r="F9827" s="180"/>
      <c r="G9827" s="180"/>
      <c r="H9827" s="180"/>
    </row>
    <row r="9828" spans="1:8" x14ac:dyDescent="0.2">
      <c r="A9828" s="180" t="s">
        <v>228</v>
      </c>
      <c r="B9828" s="180" t="s">
        <v>408</v>
      </c>
      <c r="C9828" s="180">
        <v>146000</v>
      </c>
      <c r="D9828" s="180"/>
      <c r="E9828" s="180"/>
      <c r="F9828" s="180"/>
      <c r="G9828" s="180"/>
      <c r="H9828" s="180"/>
    </row>
    <row r="9829" spans="1:8" x14ac:dyDescent="0.2">
      <c r="A9829" s="180" t="s">
        <v>228</v>
      </c>
      <c r="B9829" s="180" t="s">
        <v>423</v>
      </c>
      <c r="C9829" s="180">
        <v>126000</v>
      </c>
      <c r="D9829" s="180"/>
      <c r="E9829" s="180">
        <v>24000</v>
      </c>
      <c r="F9829" s="180"/>
      <c r="G9829" s="180"/>
      <c r="H9829" s="180"/>
    </row>
    <row r="9830" spans="1:8" x14ac:dyDescent="0.2">
      <c r="A9830" s="180" t="s">
        <v>228</v>
      </c>
      <c r="B9830" s="180" t="s">
        <v>355</v>
      </c>
      <c r="C9830" s="180">
        <v>71000</v>
      </c>
      <c r="D9830" s="180"/>
      <c r="E9830" s="180">
        <v>68000</v>
      </c>
      <c r="F9830" s="180">
        <v>4000</v>
      </c>
      <c r="G9830" s="180"/>
      <c r="H9830" s="180"/>
    </row>
    <row r="9831" spans="1:8" x14ac:dyDescent="0.2">
      <c r="A9831" s="180" t="s">
        <v>228</v>
      </c>
      <c r="B9831" s="180" t="s">
        <v>356</v>
      </c>
      <c r="C9831" s="180">
        <v>160000</v>
      </c>
      <c r="D9831" s="180"/>
      <c r="E9831" s="180"/>
      <c r="F9831" s="180"/>
      <c r="G9831" s="180"/>
      <c r="H9831" s="180"/>
    </row>
    <row r="9832" spans="1:8" x14ac:dyDescent="0.2">
      <c r="A9832" s="180" t="s">
        <v>228</v>
      </c>
      <c r="B9832" s="180" t="s">
        <v>409</v>
      </c>
      <c r="C9832" s="180"/>
      <c r="D9832" s="180"/>
      <c r="E9832" s="180"/>
      <c r="F9832" s="180"/>
      <c r="G9832" s="180"/>
      <c r="H9832" s="180"/>
    </row>
    <row r="9833" spans="1:8" x14ac:dyDescent="0.2">
      <c r="A9833" s="180" t="s">
        <v>228</v>
      </c>
      <c r="B9833" s="180" t="s">
        <v>378</v>
      </c>
      <c r="C9833" s="180"/>
      <c r="D9833" s="180"/>
      <c r="E9833" s="180"/>
      <c r="F9833" s="180">
        <v>11000</v>
      </c>
      <c r="G9833" s="180"/>
      <c r="H9833" s="180"/>
    </row>
    <row r="9834" spans="1:8" x14ac:dyDescent="0.2">
      <c r="A9834" s="180" t="s">
        <v>228</v>
      </c>
      <c r="B9834" s="180" t="s">
        <v>360</v>
      </c>
      <c r="C9834" s="180"/>
      <c r="D9834" s="180"/>
      <c r="E9834" s="180"/>
      <c r="F9834" s="180"/>
      <c r="G9834" s="180"/>
      <c r="H9834" s="180"/>
    </row>
    <row r="9835" spans="1:8" x14ac:dyDescent="0.2">
      <c r="A9835" s="180" t="s">
        <v>228</v>
      </c>
      <c r="B9835" s="180" t="s">
        <v>379</v>
      </c>
      <c r="C9835" s="180"/>
      <c r="D9835" s="180"/>
      <c r="E9835" s="180"/>
      <c r="F9835" s="180"/>
      <c r="G9835" s="180"/>
      <c r="H9835" s="180"/>
    </row>
    <row r="9836" spans="1:8" x14ac:dyDescent="0.2">
      <c r="A9836" s="180" t="s">
        <v>228</v>
      </c>
      <c r="B9836" s="180" t="s">
        <v>362</v>
      </c>
      <c r="C9836" s="180">
        <v>106176</v>
      </c>
      <c r="D9836" s="180"/>
      <c r="E9836" s="180"/>
      <c r="F9836" s="180"/>
      <c r="G9836" s="180"/>
      <c r="H9836" s="180"/>
    </row>
    <row r="9837" spans="1:8" x14ac:dyDescent="0.2">
      <c r="A9837" s="180" t="s">
        <v>228</v>
      </c>
      <c r="B9837" s="180" t="s">
        <v>365</v>
      </c>
      <c r="C9837" s="180">
        <v>2594176</v>
      </c>
      <c r="D9837" s="180">
        <v>15000</v>
      </c>
      <c r="E9837" s="180">
        <v>95000</v>
      </c>
      <c r="F9837" s="180">
        <v>15000</v>
      </c>
      <c r="G9837" s="180">
        <v>0</v>
      </c>
      <c r="H9837" s="180">
        <v>0</v>
      </c>
    </row>
    <row r="9838" spans="1:8" x14ac:dyDescent="0.2">
      <c r="A9838" s="180" t="s">
        <v>228</v>
      </c>
      <c r="B9838" s="180" t="s">
        <v>447</v>
      </c>
      <c r="C9838" s="180"/>
      <c r="D9838" s="180"/>
      <c r="E9838" s="180"/>
      <c r="F9838" s="180"/>
      <c r="G9838" s="180"/>
      <c r="H9838" s="180"/>
    </row>
    <row r="9839" spans="1:8" x14ac:dyDescent="0.2">
      <c r="A9839" s="180" t="s">
        <v>228</v>
      </c>
      <c r="B9839" s="180" t="s">
        <v>366</v>
      </c>
      <c r="C9839" s="180">
        <v>2594176</v>
      </c>
      <c r="D9839" s="180">
        <v>15000</v>
      </c>
      <c r="E9839" s="180">
        <v>95000</v>
      </c>
      <c r="F9839" s="180">
        <v>15000</v>
      </c>
      <c r="G9839" s="180">
        <v>0</v>
      </c>
      <c r="H9839" s="180">
        <v>0</v>
      </c>
    </row>
    <row r="9840" spans="1:8" x14ac:dyDescent="0.2">
      <c r="A9840" s="180" t="s">
        <v>228</v>
      </c>
      <c r="B9840" s="180" t="s">
        <v>367</v>
      </c>
      <c r="C9840" s="180">
        <v>1583915.02</v>
      </c>
      <c r="D9840" s="180">
        <v>29965.699999999997</v>
      </c>
      <c r="E9840" s="180">
        <v>599344.34</v>
      </c>
      <c r="F9840" s="180">
        <v>25240</v>
      </c>
      <c r="G9840" s="180">
        <v>0</v>
      </c>
      <c r="H9840" s="180">
        <v>0</v>
      </c>
    </row>
    <row r="9841" spans="1:8" x14ac:dyDescent="0.2">
      <c r="A9841" s="180" t="s">
        <v>228</v>
      </c>
      <c r="B9841" s="180" t="s">
        <v>368</v>
      </c>
      <c r="C9841" s="180">
        <v>4178091.02</v>
      </c>
      <c r="D9841" s="180">
        <v>44965.7</v>
      </c>
      <c r="E9841" s="180">
        <v>694344.34</v>
      </c>
      <c r="F9841" s="180">
        <v>40240</v>
      </c>
      <c r="G9841" s="180">
        <v>0</v>
      </c>
      <c r="H9841" s="180">
        <v>0</v>
      </c>
    </row>
    <row r="9842" spans="1:8" x14ac:dyDescent="0.2">
      <c r="A9842" s="180" t="s">
        <v>229</v>
      </c>
      <c r="B9842" s="180" t="s">
        <v>333</v>
      </c>
      <c r="C9842" s="180">
        <v>1083297</v>
      </c>
      <c r="D9842" s="180"/>
      <c r="E9842" s="180">
        <v>74325</v>
      </c>
      <c r="F9842" s="180">
        <v>19045</v>
      </c>
      <c r="G9842" s="180">
        <v>0</v>
      </c>
      <c r="H9842" s="180">
        <v>0</v>
      </c>
    </row>
    <row r="9843" spans="1:8" x14ac:dyDescent="0.2">
      <c r="A9843" s="180" t="s">
        <v>229</v>
      </c>
      <c r="B9843" s="180" t="s">
        <v>334</v>
      </c>
      <c r="C9843" s="180">
        <v>82492</v>
      </c>
      <c r="D9843" s="180"/>
      <c r="E9843" s="180">
        <v>5675</v>
      </c>
      <c r="F9843" s="180">
        <v>1454</v>
      </c>
      <c r="G9843" s="180">
        <v>0</v>
      </c>
      <c r="H9843" s="180">
        <v>0</v>
      </c>
    </row>
    <row r="9844" spans="1:8" x14ac:dyDescent="0.2">
      <c r="A9844" s="180" t="s">
        <v>229</v>
      </c>
      <c r="B9844" s="180" t="s">
        <v>335</v>
      </c>
      <c r="C9844" s="180">
        <v>86322</v>
      </c>
      <c r="D9844" s="180"/>
      <c r="E9844" s="180"/>
      <c r="F9844" s="180"/>
      <c r="G9844" s="180"/>
      <c r="H9844" s="180"/>
    </row>
    <row r="9845" spans="1:8" x14ac:dyDescent="0.2">
      <c r="A9845" s="180" t="s">
        <v>229</v>
      </c>
      <c r="B9845" s="180" t="s">
        <v>336</v>
      </c>
      <c r="C9845" s="180">
        <v>345000</v>
      </c>
      <c r="D9845" s="180"/>
      <c r="E9845" s="180"/>
      <c r="F9845" s="180"/>
      <c r="G9845" s="180"/>
      <c r="H9845" s="180"/>
    </row>
    <row r="9846" spans="1:8" x14ac:dyDescent="0.2">
      <c r="A9846" s="180" t="s">
        <v>229</v>
      </c>
      <c r="B9846" s="180" t="s">
        <v>337</v>
      </c>
      <c r="C9846" s="180">
        <v>6000</v>
      </c>
      <c r="D9846" s="180">
        <v>175</v>
      </c>
      <c r="E9846" s="180">
        <v>1100</v>
      </c>
      <c r="F9846" s="180">
        <v>150</v>
      </c>
      <c r="G9846" s="180"/>
      <c r="H9846" s="180"/>
    </row>
    <row r="9847" spans="1:8" x14ac:dyDescent="0.2">
      <c r="A9847" s="180" t="s">
        <v>229</v>
      </c>
      <c r="B9847" s="180" t="s">
        <v>338</v>
      </c>
      <c r="C9847" s="180"/>
      <c r="D9847" s="180"/>
      <c r="E9847" s="180"/>
      <c r="F9847" s="180"/>
      <c r="G9847" s="180"/>
      <c r="H9847" s="180"/>
    </row>
    <row r="9848" spans="1:8" x14ac:dyDescent="0.2">
      <c r="A9848" s="180" t="s">
        <v>229</v>
      </c>
      <c r="B9848" s="180" t="s">
        <v>339</v>
      </c>
      <c r="C9848" s="180"/>
      <c r="D9848" s="180">
        <v>72000</v>
      </c>
      <c r="E9848" s="180"/>
      <c r="F9848" s="180"/>
      <c r="G9848" s="180"/>
      <c r="H9848" s="180"/>
    </row>
    <row r="9849" spans="1:8" x14ac:dyDescent="0.2">
      <c r="A9849" s="180" t="s">
        <v>229</v>
      </c>
      <c r="B9849" s="180" t="s">
        <v>340</v>
      </c>
      <c r="C9849" s="180">
        <v>55000</v>
      </c>
      <c r="D9849" s="180"/>
      <c r="E9849" s="180">
        <v>4000</v>
      </c>
      <c r="F9849" s="180"/>
      <c r="G9849" s="180"/>
      <c r="H9849" s="180"/>
    </row>
    <row r="9850" spans="1:8" x14ac:dyDescent="0.2">
      <c r="A9850" s="180" t="s">
        <v>229</v>
      </c>
      <c r="B9850" s="180" t="s">
        <v>341</v>
      </c>
      <c r="C9850" s="180"/>
      <c r="D9850" s="180"/>
      <c r="E9850" s="180"/>
      <c r="F9850" s="180"/>
      <c r="G9850" s="180"/>
      <c r="H9850" s="180"/>
    </row>
    <row r="9851" spans="1:8" x14ac:dyDescent="0.2">
      <c r="A9851" s="180" t="s">
        <v>229</v>
      </c>
      <c r="B9851" s="180" t="s">
        <v>342</v>
      </c>
      <c r="C9851" s="180">
        <v>989561</v>
      </c>
      <c r="D9851" s="180"/>
      <c r="E9851" s="180"/>
      <c r="F9851" s="180"/>
      <c r="G9851" s="180"/>
      <c r="H9851" s="180"/>
    </row>
    <row r="9852" spans="1:8" x14ac:dyDescent="0.2">
      <c r="A9852" s="180" t="s">
        <v>229</v>
      </c>
      <c r="B9852" s="180" t="s">
        <v>343</v>
      </c>
      <c r="C9852" s="180">
        <v>2384</v>
      </c>
      <c r="D9852" s="180"/>
      <c r="E9852" s="180"/>
      <c r="F9852" s="180"/>
      <c r="G9852" s="180"/>
      <c r="H9852" s="180"/>
    </row>
    <row r="9853" spans="1:8" x14ac:dyDescent="0.2">
      <c r="A9853" s="180" t="s">
        <v>229</v>
      </c>
      <c r="B9853" s="180" t="s">
        <v>344</v>
      </c>
      <c r="C9853" s="180">
        <v>25000</v>
      </c>
      <c r="D9853" s="180"/>
      <c r="E9853" s="180"/>
      <c r="F9853" s="180"/>
      <c r="G9853" s="180"/>
      <c r="H9853" s="180"/>
    </row>
    <row r="9854" spans="1:8" x14ac:dyDescent="0.2">
      <c r="A9854" s="180" t="s">
        <v>229</v>
      </c>
      <c r="B9854" s="180" t="s">
        <v>475</v>
      </c>
      <c r="C9854" s="180">
        <v>18470</v>
      </c>
      <c r="D9854" s="180"/>
      <c r="E9854" s="180">
        <v>1271</v>
      </c>
      <c r="F9854" s="180">
        <v>326</v>
      </c>
      <c r="G9854" s="180">
        <v>0</v>
      </c>
      <c r="H9854" s="180">
        <v>0</v>
      </c>
    </row>
    <row r="9855" spans="1:8" x14ac:dyDescent="0.2">
      <c r="A9855" s="180" t="s">
        <v>229</v>
      </c>
      <c r="B9855" s="180" t="s">
        <v>332</v>
      </c>
      <c r="C9855" s="180">
        <v>54000</v>
      </c>
      <c r="D9855" s="180"/>
      <c r="E9855" s="180"/>
      <c r="F9855" s="180"/>
      <c r="G9855" s="180"/>
      <c r="H9855" s="180"/>
    </row>
    <row r="9856" spans="1:8" x14ac:dyDescent="0.2">
      <c r="A9856" s="180" t="s">
        <v>229</v>
      </c>
      <c r="B9856" s="180" t="s">
        <v>407</v>
      </c>
      <c r="C9856" s="180">
        <v>25000</v>
      </c>
      <c r="D9856" s="180"/>
      <c r="E9856" s="180"/>
      <c r="F9856" s="180"/>
      <c r="G9856" s="180"/>
      <c r="H9856" s="180"/>
    </row>
    <row r="9857" spans="1:8" x14ac:dyDescent="0.2">
      <c r="A9857" s="180" t="s">
        <v>229</v>
      </c>
      <c r="B9857" s="180" t="s">
        <v>345</v>
      </c>
      <c r="C9857" s="180">
        <v>2772526</v>
      </c>
      <c r="D9857" s="180">
        <v>72175</v>
      </c>
      <c r="E9857" s="180">
        <v>86371</v>
      </c>
      <c r="F9857" s="180">
        <v>20975</v>
      </c>
      <c r="G9857" s="180">
        <v>0</v>
      </c>
      <c r="H9857" s="180">
        <v>0</v>
      </c>
    </row>
    <row r="9858" spans="1:8" x14ac:dyDescent="0.2">
      <c r="A9858" s="180" t="s">
        <v>229</v>
      </c>
      <c r="B9858" s="180" t="s">
        <v>346</v>
      </c>
      <c r="C9858" s="180"/>
      <c r="D9858" s="180"/>
      <c r="E9858" s="180"/>
      <c r="F9858" s="180"/>
      <c r="G9858" s="180"/>
      <c r="H9858" s="180"/>
    </row>
    <row r="9859" spans="1:8" x14ac:dyDescent="0.2">
      <c r="A9859" s="180" t="s">
        <v>229</v>
      </c>
      <c r="B9859" s="180" t="s">
        <v>446</v>
      </c>
      <c r="C9859" s="180"/>
      <c r="D9859" s="180"/>
      <c r="E9859" s="180"/>
      <c r="F9859" s="180"/>
      <c r="G9859" s="180"/>
      <c r="H9859" s="180"/>
    </row>
    <row r="9860" spans="1:8" x14ac:dyDescent="0.2">
      <c r="A9860" s="180" t="s">
        <v>229</v>
      </c>
      <c r="B9860" s="180" t="s">
        <v>347</v>
      </c>
      <c r="C9860" s="180"/>
      <c r="D9860" s="180"/>
      <c r="E9860" s="180"/>
      <c r="F9860" s="180"/>
      <c r="G9860" s="180"/>
      <c r="H9860" s="180"/>
    </row>
    <row r="9861" spans="1:8" x14ac:dyDescent="0.2">
      <c r="A9861" s="180" t="s">
        <v>229</v>
      </c>
      <c r="B9861" s="180" t="s">
        <v>348</v>
      </c>
      <c r="C9861" s="180">
        <v>2772526</v>
      </c>
      <c r="D9861" s="180">
        <v>72175</v>
      </c>
      <c r="E9861" s="180">
        <v>86371</v>
      </c>
      <c r="F9861" s="180">
        <v>20975</v>
      </c>
      <c r="G9861" s="180">
        <v>0</v>
      </c>
      <c r="H9861" s="180">
        <v>0</v>
      </c>
    </row>
    <row r="9862" spans="1:8" x14ac:dyDescent="0.2">
      <c r="A9862" s="180" t="s">
        <v>229</v>
      </c>
      <c r="B9862" s="180" t="s">
        <v>349</v>
      </c>
      <c r="C9862" s="180">
        <v>676002.04</v>
      </c>
      <c r="D9862" s="180">
        <v>12058.75</v>
      </c>
      <c r="E9862" s="180">
        <v>235569.8</v>
      </c>
      <c r="F9862" s="180">
        <v>31879</v>
      </c>
      <c r="G9862" s="180">
        <v>0</v>
      </c>
      <c r="H9862" s="180">
        <v>0</v>
      </c>
    </row>
    <row r="9863" spans="1:8" x14ac:dyDescent="0.2">
      <c r="A9863" s="180" t="s">
        <v>229</v>
      </c>
      <c r="B9863" s="180" t="s">
        <v>350</v>
      </c>
      <c r="C9863" s="180">
        <v>3448528.04</v>
      </c>
      <c r="D9863" s="180">
        <v>84233.75</v>
      </c>
      <c r="E9863" s="180">
        <v>321940.8</v>
      </c>
      <c r="F9863" s="180">
        <v>52854</v>
      </c>
      <c r="G9863" s="180">
        <v>0</v>
      </c>
      <c r="H9863" s="180">
        <v>0</v>
      </c>
    </row>
    <row r="9864" spans="1:8" x14ac:dyDescent="0.2">
      <c r="A9864" s="180" t="s">
        <v>229</v>
      </c>
      <c r="B9864" s="180" t="s">
        <v>376</v>
      </c>
      <c r="C9864" s="180"/>
      <c r="D9864" s="180"/>
      <c r="E9864" s="180"/>
      <c r="F9864" s="180"/>
      <c r="G9864" s="180"/>
      <c r="H9864" s="180"/>
    </row>
    <row r="9865" spans="1:8" x14ac:dyDescent="0.2">
      <c r="A9865" s="180" t="s">
        <v>229</v>
      </c>
      <c r="B9865" s="180" t="s">
        <v>377</v>
      </c>
      <c r="C9865" s="180">
        <v>1900000</v>
      </c>
      <c r="D9865" s="180">
        <v>72000</v>
      </c>
      <c r="E9865" s="180">
        <v>20000</v>
      </c>
      <c r="F9865" s="180">
        <v>18000</v>
      </c>
      <c r="G9865" s="180"/>
      <c r="H9865" s="180"/>
    </row>
    <row r="9866" spans="1:8" x14ac:dyDescent="0.2">
      <c r="A9866" s="180" t="s">
        <v>229</v>
      </c>
      <c r="B9866" s="180" t="s">
        <v>352</v>
      </c>
      <c r="C9866" s="180">
        <v>45000</v>
      </c>
      <c r="D9866" s="180"/>
      <c r="E9866" s="180"/>
      <c r="F9866" s="180"/>
      <c r="G9866" s="180"/>
      <c r="H9866" s="180"/>
    </row>
    <row r="9867" spans="1:8" x14ac:dyDescent="0.2">
      <c r="A9867" s="180" t="s">
        <v>229</v>
      </c>
      <c r="B9867" s="180" t="s">
        <v>353</v>
      </c>
      <c r="C9867" s="180">
        <v>80000</v>
      </c>
      <c r="D9867" s="180"/>
      <c r="E9867" s="180">
        <v>700</v>
      </c>
      <c r="F9867" s="180"/>
      <c r="G9867" s="180"/>
      <c r="H9867" s="180"/>
    </row>
    <row r="9868" spans="1:8" x14ac:dyDescent="0.2">
      <c r="A9868" s="180" t="s">
        <v>229</v>
      </c>
      <c r="B9868" s="180" t="s">
        <v>354</v>
      </c>
      <c r="C9868" s="180">
        <v>143000</v>
      </c>
      <c r="D9868" s="180"/>
      <c r="E9868" s="180">
        <v>1800</v>
      </c>
      <c r="F9868" s="180"/>
      <c r="G9868" s="180"/>
      <c r="H9868" s="180"/>
    </row>
    <row r="9869" spans="1:8" x14ac:dyDescent="0.2">
      <c r="A9869" s="180" t="s">
        <v>229</v>
      </c>
      <c r="B9869" s="180" t="s">
        <v>408</v>
      </c>
      <c r="C9869" s="180">
        <v>139000</v>
      </c>
      <c r="D9869" s="180"/>
      <c r="E9869" s="180">
        <v>1500</v>
      </c>
      <c r="F9869" s="180"/>
      <c r="G9869" s="180"/>
      <c r="H9869" s="180"/>
    </row>
    <row r="9870" spans="1:8" x14ac:dyDescent="0.2">
      <c r="A9870" s="180" t="s">
        <v>229</v>
      </c>
      <c r="B9870" s="180" t="s">
        <v>423</v>
      </c>
      <c r="C9870" s="180">
        <v>57000</v>
      </c>
      <c r="D9870" s="180"/>
      <c r="E9870" s="180"/>
      <c r="F9870" s="180"/>
      <c r="G9870" s="180"/>
      <c r="H9870" s="180"/>
    </row>
    <row r="9871" spans="1:8" x14ac:dyDescent="0.2">
      <c r="A9871" s="180" t="s">
        <v>229</v>
      </c>
      <c r="B9871" s="180" t="s">
        <v>355</v>
      </c>
      <c r="C9871" s="180">
        <v>160000</v>
      </c>
      <c r="D9871" s="180"/>
      <c r="E9871" s="180">
        <v>18000</v>
      </c>
      <c r="F9871" s="180"/>
      <c r="G9871" s="180"/>
      <c r="H9871" s="180"/>
    </row>
    <row r="9872" spans="1:8" x14ac:dyDescent="0.2">
      <c r="A9872" s="180" t="s">
        <v>229</v>
      </c>
      <c r="B9872" s="180" t="s">
        <v>356</v>
      </c>
      <c r="C9872" s="180">
        <v>102000</v>
      </c>
      <c r="D9872" s="180"/>
      <c r="E9872" s="180">
        <v>9000</v>
      </c>
      <c r="F9872" s="180"/>
      <c r="G9872" s="180"/>
      <c r="H9872" s="180"/>
    </row>
    <row r="9873" spans="1:8" x14ac:dyDescent="0.2">
      <c r="A9873" s="180" t="s">
        <v>229</v>
      </c>
      <c r="B9873" s="180" t="s">
        <v>409</v>
      </c>
      <c r="C9873" s="180"/>
      <c r="D9873" s="180"/>
      <c r="E9873" s="180"/>
      <c r="F9873" s="180"/>
      <c r="G9873" s="180"/>
      <c r="H9873" s="180"/>
    </row>
    <row r="9874" spans="1:8" x14ac:dyDescent="0.2">
      <c r="A9874" s="180" t="s">
        <v>229</v>
      </c>
      <c r="B9874" s="180" t="s">
        <v>378</v>
      </c>
      <c r="C9874" s="180"/>
      <c r="D9874" s="180"/>
      <c r="E9874" s="180">
        <v>1000</v>
      </c>
      <c r="F9874" s="180"/>
      <c r="G9874" s="180"/>
      <c r="H9874" s="180"/>
    </row>
    <row r="9875" spans="1:8" x14ac:dyDescent="0.2">
      <c r="A9875" s="180" t="s">
        <v>229</v>
      </c>
      <c r="B9875" s="180" t="s">
        <v>360</v>
      </c>
      <c r="C9875" s="180"/>
      <c r="D9875" s="180"/>
      <c r="E9875" s="180"/>
      <c r="F9875" s="180"/>
      <c r="G9875" s="180"/>
      <c r="H9875" s="180"/>
    </row>
    <row r="9876" spans="1:8" x14ac:dyDescent="0.2">
      <c r="A9876" s="180" t="s">
        <v>229</v>
      </c>
      <c r="B9876" s="180" t="s">
        <v>379</v>
      </c>
      <c r="C9876" s="180"/>
      <c r="D9876" s="180"/>
      <c r="E9876" s="180"/>
      <c r="F9876" s="180"/>
      <c r="G9876" s="180"/>
      <c r="H9876" s="180"/>
    </row>
    <row r="9877" spans="1:8" x14ac:dyDescent="0.2">
      <c r="A9877" s="180" t="s">
        <v>229</v>
      </c>
      <c r="B9877" s="180" t="s">
        <v>362</v>
      </c>
      <c r="C9877" s="180">
        <v>98963</v>
      </c>
      <c r="D9877" s="180"/>
      <c r="E9877" s="180"/>
      <c r="F9877" s="180"/>
      <c r="G9877" s="180"/>
      <c r="H9877" s="180"/>
    </row>
    <row r="9878" spans="1:8" x14ac:dyDescent="0.2">
      <c r="A9878" s="180" t="s">
        <v>229</v>
      </c>
      <c r="B9878" s="180" t="s">
        <v>365</v>
      </c>
      <c r="C9878" s="180">
        <v>2724963</v>
      </c>
      <c r="D9878" s="180">
        <v>72000</v>
      </c>
      <c r="E9878" s="180">
        <v>52000</v>
      </c>
      <c r="F9878" s="180">
        <v>18000</v>
      </c>
      <c r="G9878" s="180">
        <v>0</v>
      </c>
      <c r="H9878" s="180">
        <v>0</v>
      </c>
    </row>
    <row r="9879" spans="1:8" x14ac:dyDescent="0.2">
      <c r="A9879" s="180" t="s">
        <v>229</v>
      </c>
      <c r="B9879" s="180" t="s">
        <v>447</v>
      </c>
      <c r="C9879" s="180"/>
      <c r="D9879" s="180"/>
      <c r="E9879" s="180"/>
      <c r="F9879" s="180"/>
      <c r="G9879" s="180"/>
      <c r="H9879" s="180"/>
    </row>
    <row r="9880" spans="1:8" x14ac:dyDescent="0.2">
      <c r="A9880" s="180" t="s">
        <v>229</v>
      </c>
      <c r="B9880" s="180" t="s">
        <v>366</v>
      </c>
      <c r="C9880" s="180">
        <v>2724963</v>
      </c>
      <c r="D9880" s="180">
        <v>72000</v>
      </c>
      <c r="E9880" s="180">
        <v>52000</v>
      </c>
      <c r="F9880" s="180">
        <v>18000</v>
      </c>
      <c r="G9880" s="180">
        <v>0</v>
      </c>
      <c r="H9880" s="180">
        <v>0</v>
      </c>
    </row>
    <row r="9881" spans="1:8" x14ac:dyDescent="0.2">
      <c r="A9881" s="180" t="s">
        <v>229</v>
      </c>
      <c r="B9881" s="180" t="s">
        <v>367</v>
      </c>
      <c r="C9881" s="180">
        <v>723565.04</v>
      </c>
      <c r="D9881" s="180">
        <v>12233.75</v>
      </c>
      <c r="E9881" s="180">
        <v>269940.8</v>
      </c>
      <c r="F9881" s="180">
        <v>34854</v>
      </c>
      <c r="G9881" s="180">
        <v>0</v>
      </c>
      <c r="H9881" s="180">
        <v>0</v>
      </c>
    </row>
    <row r="9882" spans="1:8" x14ac:dyDescent="0.2">
      <c r="A9882" s="180" t="s">
        <v>229</v>
      </c>
      <c r="B9882" s="180" t="s">
        <v>368</v>
      </c>
      <c r="C9882" s="180">
        <v>3448528.04</v>
      </c>
      <c r="D9882" s="180">
        <v>84233.75</v>
      </c>
      <c r="E9882" s="180">
        <v>321940.8</v>
      </c>
      <c r="F9882" s="180">
        <v>52854</v>
      </c>
      <c r="G9882" s="180">
        <v>0</v>
      </c>
      <c r="H9882" s="180">
        <v>0</v>
      </c>
    </row>
    <row r="9883" spans="1:8" x14ac:dyDescent="0.2">
      <c r="A9883" s="180" t="s">
        <v>230</v>
      </c>
      <c r="B9883" s="180" t="s">
        <v>333</v>
      </c>
      <c r="C9883" s="180">
        <v>3695793</v>
      </c>
      <c r="D9883" s="180"/>
      <c r="E9883" s="180">
        <v>223683</v>
      </c>
      <c r="F9883" s="180">
        <v>0</v>
      </c>
      <c r="G9883" s="180">
        <v>0</v>
      </c>
      <c r="H9883" s="180">
        <v>0</v>
      </c>
    </row>
    <row r="9884" spans="1:8" x14ac:dyDescent="0.2">
      <c r="A9884" s="180" t="s">
        <v>230</v>
      </c>
      <c r="B9884" s="180" t="s">
        <v>334</v>
      </c>
      <c r="C9884" s="180">
        <v>21498</v>
      </c>
      <c r="D9884" s="180"/>
      <c r="E9884" s="180">
        <v>1317</v>
      </c>
      <c r="F9884" s="180">
        <v>0</v>
      </c>
      <c r="G9884" s="180">
        <v>0</v>
      </c>
      <c r="H9884" s="180">
        <v>0</v>
      </c>
    </row>
    <row r="9885" spans="1:8" x14ac:dyDescent="0.2">
      <c r="A9885" s="180" t="s">
        <v>230</v>
      </c>
      <c r="B9885" s="180" t="s">
        <v>335</v>
      </c>
      <c r="C9885" s="180">
        <v>54313</v>
      </c>
      <c r="D9885" s="180"/>
      <c r="E9885" s="180"/>
      <c r="F9885" s="180"/>
      <c r="G9885" s="180"/>
      <c r="H9885" s="180"/>
    </row>
    <row r="9886" spans="1:8" x14ac:dyDescent="0.2">
      <c r="A9886" s="180" t="s">
        <v>230</v>
      </c>
      <c r="B9886" s="180" t="s">
        <v>336</v>
      </c>
      <c r="C9886" s="180">
        <v>453950</v>
      </c>
      <c r="D9886" s="180"/>
      <c r="E9886" s="180"/>
      <c r="F9886" s="180"/>
      <c r="G9886" s="180"/>
      <c r="H9886" s="180"/>
    </row>
    <row r="9887" spans="1:8" x14ac:dyDescent="0.2">
      <c r="A9887" s="180" t="s">
        <v>230</v>
      </c>
      <c r="B9887" s="180" t="s">
        <v>337</v>
      </c>
      <c r="C9887" s="180">
        <v>32534</v>
      </c>
      <c r="D9887" s="180"/>
      <c r="E9887" s="180">
        <v>5200</v>
      </c>
      <c r="F9887" s="180"/>
      <c r="G9887" s="180"/>
      <c r="H9887" s="180"/>
    </row>
    <row r="9888" spans="1:8" x14ac:dyDescent="0.2">
      <c r="A9888" s="180" t="s">
        <v>230</v>
      </c>
      <c r="B9888" s="180" t="s">
        <v>338</v>
      </c>
      <c r="C9888" s="180"/>
      <c r="D9888" s="180"/>
      <c r="E9888" s="180"/>
      <c r="F9888" s="180"/>
      <c r="G9888" s="180"/>
      <c r="H9888" s="180"/>
    </row>
    <row r="9889" spans="1:8" x14ac:dyDescent="0.2">
      <c r="A9889" s="180" t="s">
        <v>230</v>
      </c>
      <c r="B9889" s="180" t="s">
        <v>339</v>
      </c>
      <c r="C9889" s="180">
        <v>92605</v>
      </c>
      <c r="D9889" s="180">
        <v>398906</v>
      </c>
      <c r="E9889" s="180"/>
      <c r="F9889" s="180"/>
      <c r="G9889" s="180"/>
      <c r="H9889" s="180"/>
    </row>
    <row r="9890" spans="1:8" x14ac:dyDescent="0.2">
      <c r="A9890" s="180" t="s">
        <v>230</v>
      </c>
      <c r="B9890" s="180" t="s">
        <v>340</v>
      </c>
      <c r="C9890" s="180">
        <v>122222</v>
      </c>
      <c r="D9890" s="180"/>
      <c r="E9890" s="180"/>
      <c r="F9890" s="180"/>
      <c r="G9890" s="180"/>
      <c r="H9890" s="180"/>
    </row>
    <row r="9891" spans="1:8" x14ac:dyDescent="0.2">
      <c r="A9891" s="180" t="s">
        <v>230</v>
      </c>
      <c r="B9891" s="180" t="s">
        <v>341</v>
      </c>
      <c r="C9891" s="180"/>
      <c r="D9891" s="180"/>
      <c r="E9891" s="180"/>
      <c r="F9891" s="180"/>
      <c r="G9891" s="180"/>
      <c r="H9891" s="180"/>
    </row>
    <row r="9892" spans="1:8" x14ac:dyDescent="0.2">
      <c r="A9892" s="180" t="s">
        <v>230</v>
      </c>
      <c r="B9892" s="180" t="s">
        <v>342</v>
      </c>
      <c r="C9892" s="180">
        <v>5914666</v>
      </c>
      <c r="D9892" s="180"/>
      <c r="E9892" s="180"/>
      <c r="F9892" s="180"/>
      <c r="G9892" s="180"/>
      <c r="H9892" s="180"/>
    </row>
    <row r="9893" spans="1:8" x14ac:dyDescent="0.2">
      <c r="A9893" s="180" t="s">
        <v>230</v>
      </c>
      <c r="B9893" s="180" t="s">
        <v>343</v>
      </c>
      <c r="C9893" s="180">
        <v>24764</v>
      </c>
      <c r="D9893" s="180"/>
      <c r="E9893" s="180"/>
      <c r="F9893" s="180"/>
      <c r="G9893" s="180"/>
      <c r="H9893" s="180"/>
    </row>
    <row r="9894" spans="1:8" x14ac:dyDescent="0.2">
      <c r="A9894" s="180" t="s">
        <v>230</v>
      </c>
      <c r="B9894" s="180" t="s">
        <v>344</v>
      </c>
      <c r="C9894" s="180">
        <v>37708</v>
      </c>
      <c r="D9894" s="180"/>
      <c r="E9894" s="180"/>
      <c r="F9894" s="180"/>
      <c r="G9894" s="180"/>
      <c r="H9894" s="180"/>
    </row>
    <row r="9895" spans="1:8" x14ac:dyDescent="0.2">
      <c r="A9895" s="180" t="s">
        <v>230</v>
      </c>
      <c r="B9895" s="180" t="s">
        <v>475</v>
      </c>
      <c r="C9895" s="180">
        <v>64023</v>
      </c>
      <c r="D9895" s="180"/>
      <c r="E9895" s="180">
        <v>3924</v>
      </c>
      <c r="F9895" s="180">
        <v>0</v>
      </c>
      <c r="G9895" s="180">
        <v>0</v>
      </c>
      <c r="H9895" s="180">
        <v>0</v>
      </c>
    </row>
    <row r="9896" spans="1:8" x14ac:dyDescent="0.2">
      <c r="A9896" s="180" t="s">
        <v>230</v>
      </c>
      <c r="B9896" s="180" t="s">
        <v>332</v>
      </c>
      <c r="C9896" s="180">
        <v>103949</v>
      </c>
      <c r="D9896" s="180"/>
      <c r="E9896" s="180"/>
      <c r="F9896" s="180"/>
      <c r="G9896" s="180"/>
      <c r="H9896" s="180"/>
    </row>
    <row r="9897" spans="1:8" x14ac:dyDescent="0.2">
      <c r="A9897" s="180" t="s">
        <v>230</v>
      </c>
      <c r="B9897" s="180" t="s">
        <v>407</v>
      </c>
      <c r="C9897" s="180">
        <v>150109</v>
      </c>
      <c r="D9897" s="180"/>
      <c r="E9897" s="180"/>
      <c r="F9897" s="180"/>
      <c r="G9897" s="180"/>
      <c r="H9897" s="180"/>
    </row>
    <row r="9898" spans="1:8" x14ac:dyDescent="0.2">
      <c r="A9898" s="180" t="s">
        <v>230</v>
      </c>
      <c r="B9898" s="180" t="s">
        <v>345</v>
      </c>
      <c r="C9898" s="180">
        <v>10768134</v>
      </c>
      <c r="D9898" s="180">
        <v>398906</v>
      </c>
      <c r="E9898" s="180">
        <v>234124</v>
      </c>
      <c r="F9898" s="180">
        <v>0</v>
      </c>
      <c r="G9898" s="180">
        <v>0</v>
      </c>
      <c r="H9898" s="180">
        <v>0</v>
      </c>
    </row>
    <row r="9899" spans="1:8" x14ac:dyDescent="0.2">
      <c r="A9899" s="180" t="s">
        <v>230</v>
      </c>
      <c r="B9899" s="180" t="s">
        <v>346</v>
      </c>
      <c r="C9899" s="180"/>
      <c r="D9899" s="180"/>
      <c r="E9899" s="180"/>
      <c r="F9899" s="180"/>
      <c r="G9899" s="180"/>
      <c r="H9899" s="180"/>
    </row>
    <row r="9900" spans="1:8" x14ac:dyDescent="0.2">
      <c r="A9900" s="180" t="s">
        <v>230</v>
      </c>
      <c r="B9900" s="180" t="s">
        <v>446</v>
      </c>
      <c r="C9900" s="180"/>
      <c r="D9900" s="180"/>
      <c r="E9900" s="180"/>
      <c r="F9900" s="180"/>
      <c r="G9900" s="180"/>
      <c r="H9900" s="180"/>
    </row>
    <row r="9901" spans="1:8" x14ac:dyDescent="0.2">
      <c r="A9901" s="180" t="s">
        <v>230</v>
      </c>
      <c r="B9901" s="180" t="s">
        <v>347</v>
      </c>
      <c r="C9901" s="180"/>
      <c r="D9901" s="180"/>
      <c r="E9901" s="180"/>
      <c r="F9901" s="180"/>
      <c r="G9901" s="180"/>
      <c r="H9901" s="180"/>
    </row>
    <row r="9902" spans="1:8" x14ac:dyDescent="0.2">
      <c r="A9902" s="180" t="s">
        <v>230</v>
      </c>
      <c r="B9902" s="180" t="s">
        <v>348</v>
      </c>
      <c r="C9902" s="180">
        <v>10768134</v>
      </c>
      <c r="D9902" s="180">
        <v>398906</v>
      </c>
      <c r="E9902" s="180">
        <v>234124</v>
      </c>
      <c r="F9902" s="180">
        <v>0</v>
      </c>
      <c r="G9902" s="180">
        <v>0</v>
      </c>
      <c r="H9902" s="180">
        <v>0</v>
      </c>
    </row>
    <row r="9903" spans="1:8" x14ac:dyDescent="0.2">
      <c r="A9903" s="180" t="s">
        <v>230</v>
      </c>
      <c r="B9903" s="180" t="s">
        <v>349</v>
      </c>
      <c r="C9903" s="180">
        <v>2163807.339999998</v>
      </c>
      <c r="D9903" s="180">
        <v>111011.12999999996</v>
      </c>
      <c r="E9903" s="180">
        <v>933161.81999999983</v>
      </c>
      <c r="F9903" s="180">
        <v>0</v>
      </c>
      <c r="G9903" s="180">
        <v>71711</v>
      </c>
      <c r="H9903" s="180">
        <v>0</v>
      </c>
    </row>
    <row r="9904" spans="1:8" x14ac:dyDescent="0.2">
      <c r="A9904" s="180" t="s">
        <v>230</v>
      </c>
      <c r="B9904" s="180" t="s">
        <v>350</v>
      </c>
      <c r="C9904" s="180">
        <v>12931941.339999998</v>
      </c>
      <c r="D9904" s="180">
        <v>509917.12999999995</v>
      </c>
      <c r="E9904" s="180">
        <v>1167285.8199999998</v>
      </c>
      <c r="F9904" s="180">
        <v>0</v>
      </c>
      <c r="G9904" s="180">
        <v>71711</v>
      </c>
      <c r="H9904" s="180">
        <v>0</v>
      </c>
    </row>
    <row r="9905" spans="1:8" x14ac:dyDescent="0.2">
      <c r="A9905" s="180" t="s">
        <v>230</v>
      </c>
      <c r="B9905" s="180" t="s">
        <v>376</v>
      </c>
      <c r="C9905" s="180"/>
      <c r="D9905" s="180"/>
      <c r="E9905" s="180"/>
      <c r="F9905" s="180"/>
      <c r="G9905" s="180"/>
      <c r="H9905" s="180"/>
    </row>
    <row r="9906" spans="1:8" x14ac:dyDescent="0.2">
      <c r="A9906" s="180" t="s">
        <v>230</v>
      </c>
      <c r="B9906" s="180" t="s">
        <v>377</v>
      </c>
      <c r="C9906" s="180">
        <v>7312231</v>
      </c>
      <c r="D9906" s="180">
        <v>390666</v>
      </c>
      <c r="E9906" s="180">
        <v>133250</v>
      </c>
      <c r="F9906" s="180"/>
      <c r="G9906" s="180"/>
      <c r="H9906" s="180"/>
    </row>
    <row r="9907" spans="1:8" x14ac:dyDescent="0.2">
      <c r="A9907" s="180" t="s">
        <v>230</v>
      </c>
      <c r="B9907" s="180" t="s">
        <v>352</v>
      </c>
      <c r="C9907" s="180">
        <v>238451</v>
      </c>
      <c r="D9907" s="180"/>
      <c r="E9907" s="180"/>
      <c r="F9907" s="180"/>
      <c r="G9907" s="180"/>
      <c r="H9907" s="180"/>
    </row>
    <row r="9908" spans="1:8" x14ac:dyDescent="0.2">
      <c r="A9908" s="180" t="s">
        <v>230</v>
      </c>
      <c r="B9908" s="180" t="s">
        <v>353</v>
      </c>
      <c r="C9908" s="180">
        <v>320591</v>
      </c>
      <c r="D9908" s="180"/>
      <c r="E9908" s="180"/>
      <c r="F9908" s="180"/>
      <c r="G9908" s="180"/>
      <c r="H9908" s="180"/>
    </row>
    <row r="9909" spans="1:8" x14ac:dyDescent="0.2">
      <c r="A9909" s="180" t="s">
        <v>230</v>
      </c>
      <c r="B9909" s="180" t="s">
        <v>354</v>
      </c>
      <c r="C9909" s="180">
        <v>313664</v>
      </c>
      <c r="D9909" s="180"/>
      <c r="E9909" s="180"/>
      <c r="F9909" s="180"/>
      <c r="G9909" s="180"/>
      <c r="H9909" s="180"/>
    </row>
    <row r="9910" spans="1:8" x14ac:dyDescent="0.2">
      <c r="A9910" s="180" t="s">
        <v>230</v>
      </c>
      <c r="B9910" s="180" t="s">
        <v>408</v>
      </c>
      <c r="C9910" s="180">
        <v>587029</v>
      </c>
      <c r="D9910" s="180"/>
      <c r="E9910" s="180"/>
      <c r="F9910" s="180"/>
      <c r="G9910" s="180"/>
      <c r="H9910" s="180"/>
    </row>
    <row r="9911" spans="1:8" x14ac:dyDescent="0.2">
      <c r="A9911" s="180" t="s">
        <v>230</v>
      </c>
      <c r="B9911" s="180" t="s">
        <v>423</v>
      </c>
      <c r="C9911" s="180">
        <v>124461</v>
      </c>
      <c r="D9911" s="180"/>
      <c r="E9911" s="180"/>
      <c r="F9911" s="180"/>
      <c r="G9911" s="180"/>
      <c r="H9911" s="180"/>
    </row>
    <row r="9912" spans="1:8" x14ac:dyDescent="0.2">
      <c r="A9912" s="180" t="s">
        <v>230</v>
      </c>
      <c r="B9912" s="180" t="s">
        <v>355</v>
      </c>
      <c r="C9912" s="180">
        <v>666251</v>
      </c>
      <c r="D9912" s="180"/>
      <c r="E9912" s="180"/>
      <c r="F9912" s="180"/>
      <c r="G9912" s="180"/>
      <c r="H9912" s="180"/>
    </row>
    <row r="9913" spans="1:8" x14ac:dyDescent="0.2">
      <c r="A9913" s="180" t="s">
        <v>230</v>
      </c>
      <c r="B9913" s="180" t="s">
        <v>356</v>
      </c>
      <c r="C9913" s="180">
        <v>499668</v>
      </c>
      <c r="D9913" s="180"/>
      <c r="E9913" s="180"/>
      <c r="F9913" s="180"/>
      <c r="G9913" s="180"/>
      <c r="H9913" s="180"/>
    </row>
    <row r="9914" spans="1:8" x14ac:dyDescent="0.2">
      <c r="A9914" s="180" t="s">
        <v>230</v>
      </c>
      <c r="B9914" s="180" t="s">
        <v>409</v>
      </c>
      <c r="C9914" s="180"/>
      <c r="D9914" s="180"/>
      <c r="E9914" s="180"/>
      <c r="F9914" s="180"/>
      <c r="G9914" s="180"/>
      <c r="H9914" s="180"/>
    </row>
    <row r="9915" spans="1:8" x14ac:dyDescent="0.2">
      <c r="A9915" s="180" t="s">
        <v>230</v>
      </c>
      <c r="B9915" s="180" t="s">
        <v>378</v>
      </c>
      <c r="C9915" s="180"/>
      <c r="D9915" s="180"/>
      <c r="E9915" s="180"/>
      <c r="F9915" s="180"/>
      <c r="G9915" s="180"/>
      <c r="H9915" s="180"/>
    </row>
    <row r="9916" spans="1:8" x14ac:dyDescent="0.2">
      <c r="A9916" s="180" t="s">
        <v>230</v>
      </c>
      <c r="B9916" s="180" t="s">
        <v>360</v>
      </c>
      <c r="C9916" s="180"/>
      <c r="D9916" s="180"/>
      <c r="E9916" s="180"/>
      <c r="F9916" s="180"/>
      <c r="G9916" s="180"/>
      <c r="H9916" s="180"/>
    </row>
    <row r="9917" spans="1:8" x14ac:dyDescent="0.2">
      <c r="A9917" s="180" t="s">
        <v>230</v>
      </c>
      <c r="B9917" s="180" t="s">
        <v>379</v>
      </c>
      <c r="C9917" s="180"/>
      <c r="D9917" s="180"/>
      <c r="E9917" s="180"/>
      <c r="F9917" s="180"/>
      <c r="G9917" s="180"/>
      <c r="H9917" s="180"/>
    </row>
    <row r="9918" spans="1:8" x14ac:dyDescent="0.2">
      <c r="A9918" s="180" t="s">
        <v>230</v>
      </c>
      <c r="B9918" s="180" t="s">
        <v>362</v>
      </c>
      <c r="C9918" s="180">
        <v>444262</v>
      </c>
      <c r="D9918" s="180"/>
      <c r="E9918" s="180"/>
      <c r="F9918" s="180"/>
      <c r="G9918" s="180"/>
      <c r="H9918" s="180"/>
    </row>
    <row r="9919" spans="1:8" x14ac:dyDescent="0.2">
      <c r="A9919" s="180" t="s">
        <v>230</v>
      </c>
      <c r="B9919" s="180" t="s">
        <v>365</v>
      </c>
      <c r="C9919" s="180">
        <v>10506608</v>
      </c>
      <c r="D9919" s="180">
        <v>390666</v>
      </c>
      <c r="E9919" s="180">
        <v>133250</v>
      </c>
      <c r="F9919" s="180">
        <v>0</v>
      </c>
      <c r="G9919" s="180">
        <v>0</v>
      </c>
      <c r="H9919" s="180">
        <v>0</v>
      </c>
    </row>
    <row r="9920" spans="1:8" x14ac:dyDescent="0.2">
      <c r="A9920" s="180" t="s">
        <v>230</v>
      </c>
      <c r="B9920" s="180" t="s">
        <v>447</v>
      </c>
      <c r="C9920" s="180"/>
      <c r="D9920" s="180"/>
      <c r="E9920" s="180"/>
      <c r="F9920" s="180"/>
      <c r="G9920" s="180"/>
      <c r="H9920" s="180"/>
    </row>
    <row r="9921" spans="1:8" x14ac:dyDescent="0.2">
      <c r="A9921" s="180" t="s">
        <v>230</v>
      </c>
      <c r="B9921" s="180" t="s">
        <v>366</v>
      </c>
      <c r="C9921" s="180">
        <v>10506608</v>
      </c>
      <c r="D9921" s="180">
        <v>390666</v>
      </c>
      <c r="E9921" s="180">
        <v>133250</v>
      </c>
      <c r="F9921" s="180">
        <v>0</v>
      </c>
      <c r="G9921" s="180">
        <v>0</v>
      </c>
      <c r="H9921" s="180">
        <v>0</v>
      </c>
    </row>
    <row r="9922" spans="1:8" x14ac:dyDescent="0.2">
      <c r="A9922" s="180" t="s">
        <v>230</v>
      </c>
      <c r="B9922" s="180" t="s">
        <v>367</v>
      </c>
      <c r="C9922" s="180">
        <v>2425333.339999998</v>
      </c>
      <c r="D9922" s="180">
        <v>119251.12999999996</v>
      </c>
      <c r="E9922" s="180">
        <v>1034035.8199999998</v>
      </c>
      <c r="F9922" s="180">
        <v>0</v>
      </c>
      <c r="G9922" s="180">
        <v>71711</v>
      </c>
      <c r="H9922" s="180">
        <v>0</v>
      </c>
    </row>
    <row r="9923" spans="1:8" x14ac:dyDescent="0.2">
      <c r="A9923" s="180" t="s">
        <v>230</v>
      </c>
      <c r="B9923" s="180" t="s">
        <v>368</v>
      </c>
      <c r="C9923" s="180">
        <v>12931941.339999998</v>
      </c>
      <c r="D9923" s="180">
        <v>509917.12999999995</v>
      </c>
      <c r="E9923" s="180">
        <v>1167285.8199999998</v>
      </c>
      <c r="F9923" s="180">
        <v>0</v>
      </c>
      <c r="G9923" s="180">
        <v>71711</v>
      </c>
      <c r="H9923" s="180">
        <v>0</v>
      </c>
    </row>
    <row r="9924" spans="1:8" x14ac:dyDescent="0.2">
      <c r="A9924" s="180" t="s">
        <v>231</v>
      </c>
      <c r="B9924" s="180" t="s">
        <v>333</v>
      </c>
      <c r="C9924" s="180">
        <v>8120883</v>
      </c>
      <c r="D9924" s="180"/>
      <c r="E9924" s="180">
        <v>183331</v>
      </c>
      <c r="F9924" s="180">
        <v>0</v>
      </c>
      <c r="G9924" s="180">
        <v>0</v>
      </c>
      <c r="H9924" s="180">
        <v>0</v>
      </c>
    </row>
    <row r="9925" spans="1:8" x14ac:dyDescent="0.2">
      <c r="A9925" s="180" t="s">
        <v>231</v>
      </c>
      <c r="B9925" s="180" t="s">
        <v>334</v>
      </c>
      <c r="C9925" s="180">
        <v>295005</v>
      </c>
      <c r="D9925" s="180"/>
      <c r="E9925" s="180">
        <v>6669</v>
      </c>
      <c r="F9925" s="180">
        <v>0</v>
      </c>
      <c r="G9925" s="180">
        <v>0</v>
      </c>
      <c r="H9925" s="180">
        <v>0</v>
      </c>
    </row>
    <row r="9926" spans="1:8" x14ac:dyDescent="0.2">
      <c r="A9926" s="180" t="s">
        <v>231</v>
      </c>
      <c r="B9926" s="180" t="s">
        <v>335</v>
      </c>
      <c r="C9926" s="180">
        <v>513247</v>
      </c>
      <c r="D9926" s="180"/>
      <c r="E9926" s="180"/>
      <c r="F9926" s="180"/>
      <c r="G9926" s="180"/>
      <c r="H9926" s="180"/>
    </row>
    <row r="9927" spans="1:8" x14ac:dyDescent="0.2">
      <c r="A9927" s="180" t="s">
        <v>231</v>
      </c>
      <c r="B9927" s="180" t="s">
        <v>336</v>
      </c>
      <c r="C9927" s="180">
        <v>478256</v>
      </c>
      <c r="D9927" s="180"/>
      <c r="E9927" s="180"/>
      <c r="F9927" s="180"/>
      <c r="G9927" s="180"/>
      <c r="H9927" s="180"/>
    </row>
    <row r="9928" spans="1:8" x14ac:dyDescent="0.2">
      <c r="A9928" s="180" t="s">
        <v>231</v>
      </c>
      <c r="B9928" s="180" t="s">
        <v>337</v>
      </c>
      <c r="C9928" s="180">
        <v>16625</v>
      </c>
      <c r="D9928" s="180">
        <v>1245</v>
      </c>
      <c r="E9928" s="180"/>
      <c r="F9928" s="180"/>
      <c r="G9928" s="180">
        <v>1</v>
      </c>
      <c r="H9928" s="180"/>
    </row>
    <row r="9929" spans="1:8" x14ac:dyDescent="0.2">
      <c r="A9929" s="180" t="s">
        <v>231</v>
      </c>
      <c r="B9929" s="180" t="s">
        <v>338</v>
      </c>
      <c r="C9929" s="180"/>
      <c r="D9929" s="180"/>
      <c r="E9929" s="180"/>
      <c r="F9929" s="180"/>
      <c r="G9929" s="180"/>
      <c r="H9929" s="180"/>
    </row>
    <row r="9930" spans="1:8" x14ac:dyDescent="0.2">
      <c r="A9930" s="180" t="s">
        <v>231</v>
      </c>
      <c r="B9930" s="180" t="s">
        <v>339</v>
      </c>
      <c r="C9930" s="180">
        <v>18412</v>
      </c>
      <c r="D9930" s="180">
        <v>523426</v>
      </c>
      <c r="E9930" s="180"/>
      <c r="F9930" s="180"/>
      <c r="G9930" s="180"/>
      <c r="H9930" s="180"/>
    </row>
    <row r="9931" spans="1:8" x14ac:dyDescent="0.2">
      <c r="A9931" s="180" t="s">
        <v>231</v>
      </c>
      <c r="B9931" s="180" t="s">
        <v>340</v>
      </c>
      <c r="C9931" s="180">
        <v>475256</v>
      </c>
      <c r="D9931" s="180">
        <v>26412</v>
      </c>
      <c r="E9931" s="180"/>
      <c r="F9931" s="180"/>
      <c r="G9931" s="180"/>
      <c r="H9931" s="180"/>
    </row>
    <row r="9932" spans="1:8" x14ac:dyDescent="0.2">
      <c r="A9932" s="180" t="s">
        <v>231</v>
      </c>
      <c r="B9932" s="180" t="s">
        <v>341</v>
      </c>
      <c r="C9932" s="180"/>
      <c r="D9932" s="180"/>
      <c r="E9932" s="180"/>
      <c r="F9932" s="180"/>
      <c r="G9932" s="180"/>
      <c r="H9932" s="180"/>
    </row>
    <row r="9933" spans="1:8" x14ac:dyDescent="0.2">
      <c r="A9933" s="180" t="s">
        <v>231</v>
      </c>
      <c r="B9933" s="180" t="s">
        <v>342</v>
      </c>
      <c r="C9933" s="180">
        <v>16578409</v>
      </c>
      <c r="D9933" s="180"/>
      <c r="E9933" s="180"/>
      <c r="F9933" s="180"/>
      <c r="G9933" s="180"/>
      <c r="H9933" s="180"/>
    </row>
    <row r="9934" spans="1:8" x14ac:dyDescent="0.2">
      <c r="A9934" s="180" t="s">
        <v>231</v>
      </c>
      <c r="B9934" s="180" t="s">
        <v>343</v>
      </c>
      <c r="C9934" s="180">
        <v>83490</v>
      </c>
      <c r="D9934" s="180"/>
      <c r="E9934" s="180"/>
      <c r="F9934" s="180"/>
      <c r="G9934" s="180"/>
      <c r="H9934" s="180"/>
    </row>
    <row r="9935" spans="1:8" x14ac:dyDescent="0.2">
      <c r="A9935" s="180" t="s">
        <v>231</v>
      </c>
      <c r="B9935" s="180" t="s">
        <v>344</v>
      </c>
      <c r="C9935" s="180">
        <v>110412</v>
      </c>
      <c r="D9935" s="180"/>
      <c r="E9935" s="180"/>
      <c r="F9935" s="180"/>
      <c r="G9935" s="180"/>
      <c r="H9935" s="180"/>
    </row>
    <row r="9936" spans="1:8" x14ac:dyDescent="0.2">
      <c r="A9936" s="180" t="s">
        <v>231</v>
      </c>
      <c r="B9936" s="180" t="s">
        <v>475</v>
      </c>
      <c r="C9936" s="180">
        <v>167141</v>
      </c>
      <c r="D9936" s="180"/>
      <c r="E9936" s="180">
        <v>3777</v>
      </c>
      <c r="F9936" s="180">
        <v>0</v>
      </c>
      <c r="G9936" s="180">
        <v>0</v>
      </c>
      <c r="H9936" s="180">
        <v>0</v>
      </c>
    </row>
    <row r="9937" spans="1:8" x14ac:dyDescent="0.2">
      <c r="A9937" s="180" t="s">
        <v>231</v>
      </c>
      <c r="B9937" s="180" t="s">
        <v>332</v>
      </c>
      <c r="C9937" s="180">
        <v>501256</v>
      </c>
      <c r="D9937" s="180"/>
      <c r="E9937" s="180"/>
      <c r="F9937" s="180"/>
      <c r="G9937" s="180"/>
      <c r="H9937" s="180"/>
    </row>
    <row r="9938" spans="1:8" x14ac:dyDescent="0.2">
      <c r="A9938" s="180" t="s">
        <v>231</v>
      </c>
      <c r="B9938" s="180" t="s">
        <v>407</v>
      </c>
      <c r="C9938" s="180">
        <v>374526</v>
      </c>
      <c r="D9938" s="180"/>
      <c r="E9938" s="180"/>
      <c r="F9938" s="180"/>
      <c r="G9938" s="180"/>
      <c r="H9938" s="180"/>
    </row>
    <row r="9939" spans="1:8" x14ac:dyDescent="0.2">
      <c r="A9939" s="180" t="s">
        <v>231</v>
      </c>
      <c r="B9939" s="180" t="s">
        <v>345</v>
      </c>
      <c r="C9939" s="180">
        <v>27732918</v>
      </c>
      <c r="D9939" s="180">
        <v>551083</v>
      </c>
      <c r="E9939" s="180">
        <v>193777</v>
      </c>
      <c r="F9939" s="180">
        <v>0</v>
      </c>
      <c r="G9939" s="180">
        <v>1</v>
      </c>
      <c r="H9939" s="180">
        <v>0</v>
      </c>
    </row>
    <row r="9940" spans="1:8" x14ac:dyDescent="0.2">
      <c r="A9940" s="180" t="s">
        <v>231</v>
      </c>
      <c r="B9940" s="180" t="s">
        <v>346</v>
      </c>
      <c r="C9940" s="180"/>
      <c r="D9940" s="180"/>
      <c r="E9940" s="180"/>
      <c r="F9940" s="180"/>
      <c r="G9940" s="180"/>
      <c r="H9940" s="180"/>
    </row>
    <row r="9941" spans="1:8" x14ac:dyDescent="0.2">
      <c r="A9941" s="180" t="s">
        <v>231</v>
      </c>
      <c r="B9941" s="180" t="s">
        <v>446</v>
      </c>
      <c r="C9941" s="180"/>
      <c r="D9941" s="180"/>
      <c r="E9941" s="180"/>
      <c r="F9941" s="180"/>
      <c r="G9941" s="180"/>
      <c r="H9941" s="180"/>
    </row>
    <row r="9942" spans="1:8" x14ac:dyDescent="0.2">
      <c r="A9942" s="180" t="s">
        <v>231</v>
      </c>
      <c r="B9942" s="180" t="s">
        <v>347</v>
      </c>
      <c r="C9942" s="180"/>
      <c r="D9942" s="180"/>
      <c r="E9942" s="180"/>
      <c r="F9942" s="180"/>
      <c r="G9942" s="180"/>
      <c r="H9942" s="180"/>
    </row>
    <row r="9943" spans="1:8" x14ac:dyDescent="0.2">
      <c r="A9943" s="180" t="s">
        <v>231</v>
      </c>
      <c r="B9943" s="180" t="s">
        <v>348</v>
      </c>
      <c r="C9943" s="180">
        <v>27732918</v>
      </c>
      <c r="D9943" s="180">
        <v>551083</v>
      </c>
      <c r="E9943" s="180">
        <v>193777</v>
      </c>
      <c r="F9943" s="180">
        <v>0</v>
      </c>
      <c r="G9943" s="180">
        <v>1</v>
      </c>
      <c r="H9943" s="180">
        <v>0</v>
      </c>
    </row>
    <row r="9944" spans="1:8" x14ac:dyDescent="0.2">
      <c r="A9944" s="180" t="s">
        <v>231</v>
      </c>
      <c r="B9944" s="180" t="s">
        <v>349</v>
      </c>
      <c r="C9944" s="180">
        <v>1179713.5199999996</v>
      </c>
      <c r="D9944" s="180">
        <v>399733.70000000019</v>
      </c>
      <c r="E9944" s="180">
        <v>1179917.92</v>
      </c>
      <c r="F9944" s="180">
        <v>0</v>
      </c>
      <c r="G9944" s="180">
        <v>1862</v>
      </c>
      <c r="H9944" s="180">
        <v>0</v>
      </c>
    </row>
    <row r="9945" spans="1:8" x14ac:dyDescent="0.2">
      <c r="A9945" s="180" t="s">
        <v>231</v>
      </c>
      <c r="B9945" s="180" t="s">
        <v>350</v>
      </c>
      <c r="C9945" s="180">
        <v>28912631.52</v>
      </c>
      <c r="D9945" s="180">
        <v>950816.70000000019</v>
      </c>
      <c r="E9945" s="180">
        <v>1373694.92</v>
      </c>
      <c r="F9945" s="180">
        <v>0</v>
      </c>
      <c r="G9945" s="180">
        <v>1863</v>
      </c>
      <c r="H9945" s="180">
        <v>0</v>
      </c>
    </row>
    <row r="9946" spans="1:8" x14ac:dyDescent="0.2">
      <c r="A9946" s="180" t="s">
        <v>231</v>
      </c>
      <c r="B9946" s="180" t="s">
        <v>376</v>
      </c>
      <c r="C9946" s="180"/>
      <c r="D9946" s="180"/>
      <c r="E9946" s="180"/>
      <c r="F9946" s="180"/>
      <c r="G9946" s="180"/>
      <c r="H9946" s="180"/>
    </row>
    <row r="9947" spans="1:8" x14ac:dyDescent="0.2">
      <c r="A9947" s="180" t="s">
        <v>231</v>
      </c>
      <c r="B9947" s="180" t="s">
        <v>377</v>
      </c>
      <c r="C9947" s="180">
        <v>17746223</v>
      </c>
      <c r="D9947" s="180">
        <v>545256</v>
      </c>
      <c r="E9947" s="180">
        <v>97976</v>
      </c>
      <c r="F9947" s="180"/>
      <c r="G9947" s="180"/>
      <c r="H9947" s="180"/>
    </row>
    <row r="9948" spans="1:8" x14ac:dyDescent="0.2">
      <c r="A9948" s="180" t="s">
        <v>231</v>
      </c>
      <c r="B9948" s="180" t="s">
        <v>352</v>
      </c>
      <c r="C9948" s="180">
        <v>1032714</v>
      </c>
      <c r="D9948" s="180"/>
      <c r="E9948" s="180">
        <v>6340</v>
      </c>
      <c r="F9948" s="180"/>
      <c r="G9948" s="180"/>
      <c r="H9948" s="180"/>
    </row>
    <row r="9949" spans="1:8" x14ac:dyDescent="0.2">
      <c r="A9949" s="180" t="s">
        <v>231</v>
      </c>
      <c r="B9949" s="180" t="s">
        <v>353</v>
      </c>
      <c r="C9949" s="180">
        <v>1850973</v>
      </c>
      <c r="D9949" s="180"/>
      <c r="E9949" s="180">
        <v>10476</v>
      </c>
      <c r="F9949" s="180"/>
      <c r="G9949" s="180"/>
      <c r="H9949" s="180"/>
    </row>
    <row r="9950" spans="1:8" x14ac:dyDescent="0.2">
      <c r="A9950" s="180" t="s">
        <v>231</v>
      </c>
      <c r="B9950" s="180" t="s">
        <v>354</v>
      </c>
      <c r="C9950" s="180">
        <v>413043</v>
      </c>
      <c r="D9950" s="180"/>
      <c r="E9950" s="180">
        <v>6201</v>
      </c>
      <c r="F9950" s="180"/>
      <c r="G9950" s="180"/>
      <c r="H9950" s="180"/>
    </row>
    <row r="9951" spans="1:8" x14ac:dyDescent="0.2">
      <c r="A9951" s="180" t="s">
        <v>231</v>
      </c>
      <c r="B9951" s="180" t="s">
        <v>408</v>
      </c>
      <c r="C9951" s="180">
        <v>1525081</v>
      </c>
      <c r="D9951" s="180"/>
      <c r="E9951" s="180">
        <v>9089</v>
      </c>
      <c r="F9951" s="180"/>
      <c r="G9951" s="180"/>
      <c r="H9951" s="180"/>
    </row>
    <row r="9952" spans="1:8" x14ac:dyDescent="0.2">
      <c r="A9952" s="180" t="s">
        <v>231</v>
      </c>
      <c r="B9952" s="180" t="s">
        <v>423</v>
      </c>
      <c r="C9952" s="180">
        <v>557087</v>
      </c>
      <c r="D9952" s="180"/>
      <c r="E9952" s="180">
        <v>3409</v>
      </c>
      <c r="F9952" s="180"/>
      <c r="G9952" s="180"/>
      <c r="H9952" s="180"/>
    </row>
    <row r="9953" spans="1:8" x14ac:dyDescent="0.2">
      <c r="A9953" s="180" t="s">
        <v>231</v>
      </c>
      <c r="B9953" s="180" t="s">
        <v>355</v>
      </c>
      <c r="C9953" s="180">
        <v>2469989</v>
      </c>
      <c r="D9953" s="180"/>
      <c r="E9953" s="180">
        <v>332024</v>
      </c>
      <c r="F9953" s="180"/>
      <c r="G9953" s="180"/>
      <c r="H9953" s="180"/>
    </row>
    <row r="9954" spans="1:8" x14ac:dyDescent="0.2">
      <c r="A9954" s="180" t="s">
        <v>231</v>
      </c>
      <c r="B9954" s="180" t="s">
        <v>356</v>
      </c>
      <c r="C9954" s="180">
        <v>979238</v>
      </c>
      <c r="D9954" s="180"/>
      <c r="E9954" s="180">
        <v>19192</v>
      </c>
      <c r="F9954" s="180"/>
      <c r="G9954" s="180"/>
      <c r="H9954" s="180"/>
    </row>
    <row r="9955" spans="1:8" x14ac:dyDescent="0.2">
      <c r="A9955" s="180" t="s">
        <v>231</v>
      </c>
      <c r="B9955" s="180" t="s">
        <v>409</v>
      </c>
      <c r="C9955" s="180"/>
      <c r="D9955" s="180"/>
      <c r="E9955" s="180"/>
      <c r="F9955" s="180"/>
      <c r="G9955" s="180"/>
      <c r="H9955" s="180"/>
    </row>
    <row r="9956" spans="1:8" x14ac:dyDescent="0.2">
      <c r="A9956" s="180" t="s">
        <v>231</v>
      </c>
      <c r="B9956" s="180" t="s">
        <v>378</v>
      </c>
      <c r="C9956" s="180"/>
      <c r="D9956" s="180"/>
      <c r="E9956" s="180">
        <v>2845</v>
      </c>
      <c r="F9956" s="180"/>
      <c r="G9956" s="180"/>
      <c r="H9956" s="180"/>
    </row>
    <row r="9957" spans="1:8" x14ac:dyDescent="0.2">
      <c r="A9957" s="180" t="s">
        <v>231</v>
      </c>
      <c r="B9957" s="180" t="s">
        <v>360</v>
      </c>
      <c r="C9957" s="180"/>
      <c r="D9957" s="180"/>
      <c r="E9957" s="180"/>
      <c r="F9957" s="180"/>
      <c r="G9957" s="180"/>
      <c r="H9957" s="180"/>
    </row>
    <row r="9958" spans="1:8" x14ac:dyDescent="0.2">
      <c r="A9958" s="180" t="s">
        <v>231</v>
      </c>
      <c r="B9958" s="180" t="s">
        <v>379</v>
      </c>
      <c r="C9958" s="180"/>
      <c r="D9958" s="180"/>
      <c r="E9958" s="180"/>
      <c r="F9958" s="180"/>
      <c r="G9958" s="180"/>
      <c r="H9958" s="180"/>
    </row>
    <row r="9959" spans="1:8" x14ac:dyDescent="0.2">
      <c r="A9959" s="180" t="s">
        <v>231</v>
      </c>
      <c r="B9959" s="180" t="s">
        <v>362</v>
      </c>
      <c r="C9959" s="180">
        <v>1129367</v>
      </c>
      <c r="D9959" s="180"/>
      <c r="E9959" s="180"/>
      <c r="F9959" s="180"/>
      <c r="G9959" s="180"/>
      <c r="H9959" s="180"/>
    </row>
    <row r="9960" spans="1:8" x14ac:dyDescent="0.2">
      <c r="A9960" s="180" t="s">
        <v>231</v>
      </c>
      <c r="B9960" s="180" t="s">
        <v>365</v>
      </c>
      <c r="C9960" s="180">
        <v>27703715</v>
      </c>
      <c r="D9960" s="180">
        <v>545256</v>
      </c>
      <c r="E9960" s="180">
        <v>487552</v>
      </c>
      <c r="F9960" s="180">
        <v>0</v>
      </c>
      <c r="G9960" s="180">
        <v>0</v>
      </c>
      <c r="H9960" s="180">
        <v>0</v>
      </c>
    </row>
    <row r="9961" spans="1:8" x14ac:dyDescent="0.2">
      <c r="A9961" s="180" t="s">
        <v>231</v>
      </c>
      <c r="B9961" s="180" t="s">
        <v>447</v>
      </c>
      <c r="C9961" s="180"/>
      <c r="D9961" s="180"/>
      <c r="E9961" s="180"/>
      <c r="F9961" s="180"/>
      <c r="G9961" s="180"/>
      <c r="H9961" s="180"/>
    </row>
    <row r="9962" spans="1:8" x14ac:dyDescent="0.2">
      <c r="A9962" s="180" t="s">
        <v>231</v>
      </c>
      <c r="B9962" s="180" t="s">
        <v>366</v>
      </c>
      <c r="C9962" s="180">
        <v>27703715</v>
      </c>
      <c r="D9962" s="180">
        <v>545256</v>
      </c>
      <c r="E9962" s="180">
        <v>487552</v>
      </c>
      <c r="F9962" s="180">
        <v>0</v>
      </c>
      <c r="G9962" s="180">
        <v>0</v>
      </c>
      <c r="H9962" s="180">
        <v>0</v>
      </c>
    </row>
    <row r="9963" spans="1:8" x14ac:dyDescent="0.2">
      <c r="A9963" s="180" t="s">
        <v>231</v>
      </c>
      <c r="B9963" s="180" t="s">
        <v>367</v>
      </c>
      <c r="C9963" s="180">
        <v>1208916.5199999996</v>
      </c>
      <c r="D9963" s="180">
        <v>405560.70000000019</v>
      </c>
      <c r="E9963" s="180">
        <v>886142.92</v>
      </c>
      <c r="F9963" s="180">
        <v>0</v>
      </c>
      <c r="G9963" s="180">
        <v>1863</v>
      </c>
      <c r="H9963" s="180">
        <v>0</v>
      </c>
    </row>
    <row r="9964" spans="1:8" x14ac:dyDescent="0.2">
      <c r="A9964" s="180" t="s">
        <v>231</v>
      </c>
      <c r="B9964" s="180" t="s">
        <v>368</v>
      </c>
      <c r="C9964" s="180">
        <v>28912631.52</v>
      </c>
      <c r="D9964" s="180">
        <v>950816.70000000019</v>
      </c>
      <c r="E9964" s="180">
        <v>1373694.92</v>
      </c>
      <c r="F9964" s="180">
        <v>0</v>
      </c>
      <c r="G9964" s="180">
        <v>1863</v>
      </c>
      <c r="H9964" s="180">
        <v>0</v>
      </c>
    </row>
    <row r="9965" spans="1:8" x14ac:dyDescent="0.2">
      <c r="A9965" s="180" t="s">
        <v>232</v>
      </c>
      <c r="B9965" s="180" t="s">
        <v>333</v>
      </c>
      <c r="C9965" s="180">
        <v>10946312</v>
      </c>
      <c r="D9965" s="180"/>
      <c r="E9965" s="180">
        <v>594278</v>
      </c>
      <c r="F9965" s="180">
        <v>0</v>
      </c>
      <c r="G9965" s="180">
        <v>0</v>
      </c>
      <c r="H9965" s="180">
        <v>0</v>
      </c>
    </row>
    <row r="9966" spans="1:8" x14ac:dyDescent="0.2">
      <c r="A9966" s="180" t="s">
        <v>232</v>
      </c>
      <c r="B9966" s="180" t="s">
        <v>334</v>
      </c>
      <c r="C9966" s="180">
        <v>288562</v>
      </c>
      <c r="D9966" s="180"/>
      <c r="E9966" s="180">
        <v>15722</v>
      </c>
      <c r="F9966" s="180">
        <v>0</v>
      </c>
      <c r="G9966" s="180">
        <v>0</v>
      </c>
      <c r="H9966" s="180">
        <v>0</v>
      </c>
    </row>
    <row r="9967" spans="1:8" x14ac:dyDescent="0.2">
      <c r="A9967" s="180" t="s">
        <v>232</v>
      </c>
      <c r="B9967" s="180" t="s">
        <v>335</v>
      </c>
      <c r="C9967" s="180">
        <v>0</v>
      </c>
      <c r="D9967" s="180"/>
      <c r="E9967" s="180"/>
      <c r="F9967" s="180"/>
      <c r="G9967" s="180"/>
      <c r="H9967" s="180"/>
    </row>
    <row r="9968" spans="1:8" x14ac:dyDescent="0.2">
      <c r="A9968" s="180" t="s">
        <v>232</v>
      </c>
      <c r="B9968" s="180" t="s">
        <v>336</v>
      </c>
      <c r="C9968" s="180">
        <v>525000</v>
      </c>
      <c r="D9968" s="180">
        <v>0</v>
      </c>
      <c r="E9968" s="180"/>
      <c r="F9968" s="180"/>
      <c r="G9968" s="180"/>
      <c r="H9968" s="180"/>
    </row>
    <row r="9969" spans="1:8" x14ac:dyDescent="0.2">
      <c r="A9969" s="180" t="s">
        <v>232</v>
      </c>
      <c r="B9969" s="180" t="s">
        <v>337</v>
      </c>
      <c r="C9969" s="180">
        <v>200000</v>
      </c>
      <c r="D9969" s="180">
        <v>12500</v>
      </c>
      <c r="E9969" s="180">
        <v>9000</v>
      </c>
      <c r="F9969" s="180"/>
      <c r="G9969" s="180"/>
      <c r="H9969" s="180"/>
    </row>
    <row r="9970" spans="1:8" x14ac:dyDescent="0.2">
      <c r="A9970" s="180" t="s">
        <v>232</v>
      </c>
      <c r="B9970" s="180" t="s">
        <v>338</v>
      </c>
      <c r="C9970" s="180"/>
      <c r="D9970" s="180"/>
      <c r="E9970" s="180"/>
      <c r="F9970" s="180"/>
      <c r="G9970" s="180"/>
      <c r="H9970" s="180"/>
    </row>
    <row r="9971" spans="1:8" x14ac:dyDescent="0.2">
      <c r="A9971" s="180" t="s">
        <v>232</v>
      </c>
      <c r="B9971" s="180" t="s">
        <v>339</v>
      </c>
      <c r="C9971" s="180">
        <v>0</v>
      </c>
      <c r="D9971" s="180">
        <v>1050000</v>
      </c>
      <c r="E9971" s="180"/>
      <c r="F9971" s="180"/>
      <c r="G9971" s="180"/>
      <c r="H9971" s="180"/>
    </row>
    <row r="9972" spans="1:8" x14ac:dyDescent="0.2">
      <c r="A9972" s="180" t="s">
        <v>232</v>
      </c>
      <c r="B9972" s="180" t="s">
        <v>340</v>
      </c>
      <c r="C9972" s="180">
        <v>465000</v>
      </c>
      <c r="D9972" s="180"/>
      <c r="E9972" s="180">
        <v>0</v>
      </c>
      <c r="F9972" s="180"/>
      <c r="G9972" s="180"/>
      <c r="H9972" s="180"/>
    </row>
    <row r="9973" spans="1:8" x14ac:dyDescent="0.2">
      <c r="A9973" s="180" t="s">
        <v>232</v>
      </c>
      <c r="B9973" s="180" t="s">
        <v>341</v>
      </c>
      <c r="C9973" s="180">
        <v>27000</v>
      </c>
      <c r="D9973" s="180"/>
      <c r="E9973" s="180">
        <v>0</v>
      </c>
      <c r="F9973" s="180"/>
      <c r="G9973" s="180"/>
      <c r="H9973" s="180"/>
    </row>
    <row r="9974" spans="1:8" x14ac:dyDescent="0.2">
      <c r="A9974" s="180" t="s">
        <v>232</v>
      </c>
      <c r="B9974" s="180" t="s">
        <v>342</v>
      </c>
      <c r="C9974" s="180">
        <v>37417072</v>
      </c>
      <c r="D9974" s="180"/>
      <c r="E9974" s="180"/>
      <c r="F9974" s="180"/>
      <c r="G9974" s="180"/>
      <c r="H9974" s="180"/>
    </row>
    <row r="9975" spans="1:8" x14ac:dyDescent="0.2">
      <c r="A9975" s="180" t="s">
        <v>232</v>
      </c>
      <c r="B9975" s="180" t="s">
        <v>343</v>
      </c>
      <c r="C9975" s="180">
        <v>264521</v>
      </c>
      <c r="D9975" s="180"/>
      <c r="E9975" s="180"/>
      <c r="F9975" s="180"/>
      <c r="G9975" s="180"/>
      <c r="H9975" s="180"/>
    </row>
    <row r="9976" spans="1:8" x14ac:dyDescent="0.2">
      <c r="A9976" s="180" t="s">
        <v>232</v>
      </c>
      <c r="B9976" s="180" t="s">
        <v>344</v>
      </c>
      <c r="C9976" s="180">
        <v>245000</v>
      </c>
      <c r="D9976" s="180"/>
      <c r="E9976" s="180">
        <v>0</v>
      </c>
      <c r="F9976" s="180"/>
      <c r="G9976" s="180"/>
      <c r="H9976" s="180"/>
    </row>
    <row r="9977" spans="1:8" x14ac:dyDescent="0.2">
      <c r="A9977" s="180" t="s">
        <v>232</v>
      </c>
      <c r="B9977" s="180" t="s">
        <v>475</v>
      </c>
      <c r="C9977" s="180">
        <v>311717</v>
      </c>
      <c r="D9977" s="180"/>
      <c r="E9977" s="180">
        <v>16954</v>
      </c>
      <c r="F9977" s="180">
        <v>0</v>
      </c>
      <c r="G9977" s="180">
        <v>0</v>
      </c>
      <c r="H9977" s="180">
        <v>0</v>
      </c>
    </row>
    <row r="9978" spans="1:8" x14ac:dyDescent="0.2">
      <c r="A9978" s="180" t="s">
        <v>232</v>
      </c>
      <c r="B9978" s="180" t="s">
        <v>332</v>
      </c>
      <c r="C9978" s="180">
        <v>1400000</v>
      </c>
      <c r="D9978" s="180"/>
      <c r="E9978" s="180"/>
      <c r="F9978" s="180"/>
      <c r="G9978" s="180"/>
      <c r="H9978" s="180"/>
    </row>
    <row r="9979" spans="1:8" x14ac:dyDescent="0.2">
      <c r="A9979" s="180" t="s">
        <v>232</v>
      </c>
      <c r="B9979" s="180" t="s">
        <v>407</v>
      </c>
      <c r="C9979" s="180">
        <v>1750000</v>
      </c>
      <c r="D9979" s="180"/>
      <c r="E9979" s="180">
        <v>0</v>
      </c>
      <c r="F9979" s="180"/>
      <c r="G9979" s="180"/>
      <c r="H9979" s="180"/>
    </row>
    <row r="9980" spans="1:8" x14ac:dyDescent="0.2">
      <c r="A9980" s="180" t="s">
        <v>232</v>
      </c>
      <c r="B9980" s="180" t="s">
        <v>345</v>
      </c>
      <c r="C9980" s="180">
        <v>53840184</v>
      </c>
      <c r="D9980" s="180">
        <v>1062500</v>
      </c>
      <c r="E9980" s="180">
        <v>635954</v>
      </c>
      <c r="F9980" s="180">
        <v>0</v>
      </c>
      <c r="G9980" s="180">
        <v>0</v>
      </c>
      <c r="H9980" s="180">
        <v>0</v>
      </c>
    </row>
    <row r="9981" spans="1:8" x14ac:dyDescent="0.2">
      <c r="A9981" s="180" t="s">
        <v>232</v>
      </c>
      <c r="B9981" s="180" t="s">
        <v>346</v>
      </c>
      <c r="C9981" s="180">
        <v>0</v>
      </c>
      <c r="D9981" s="180"/>
      <c r="E9981" s="180"/>
      <c r="F9981" s="180"/>
      <c r="G9981" s="180"/>
      <c r="H9981" s="180"/>
    </row>
    <row r="9982" spans="1:8" x14ac:dyDescent="0.2">
      <c r="A9982" s="180" t="s">
        <v>232</v>
      </c>
      <c r="B9982" s="180" t="s">
        <v>446</v>
      </c>
      <c r="C9982" s="180">
        <v>0</v>
      </c>
      <c r="D9982" s="180">
        <v>25000</v>
      </c>
      <c r="E9982" s="180">
        <v>0</v>
      </c>
      <c r="F9982" s="180"/>
      <c r="G9982" s="180"/>
      <c r="H9982" s="180"/>
    </row>
    <row r="9983" spans="1:8" x14ac:dyDescent="0.2">
      <c r="A9983" s="180" t="s">
        <v>232</v>
      </c>
      <c r="B9983" s="180" t="s">
        <v>347</v>
      </c>
      <c r="C9983" s="180">
        <v>0</v>
      </c>
      <c r="D9983" s="180"/>
      <c r="E9983" s="180"/>
      <c r="F9983" s="180"/>
      <c r="G9983" s="180"/>
      <c r="H9983" s="180"/>
    </row>
    <row r="9984" spans="1:8" x14ac:dyDescent="0.2">
      <c r="A9984" s="180" t="s">
        <v>232</v>
      </c>
      <c r="B9984" s="180" t="s">
        <v>348</v>
      </c>
      <c r="C9984" s="180">
        <v>53840184</v>
      </c>
      <c r="D9984" s="180">
        <v>1087500</v>
      </c>
      <c r="E9984" s="180">
        <v>635954</v>
      </c>
      <c r="F9984" s="180">
        <v>0</v>
      </c>
      <c r="G9984" s="180">
        <v>0</v>
      </c>
      <c r="H9984" s="180">
        <v>0</v>
      </c>
    </row>
    <row r="9985" spans="1:8" x14ac:dyDescent="0.2">
      <c r="A9985" s="180" t="s">
        <v>232</v>
      </c>
      <c r="B9985" s="180" t="s">
        <v>349</v>
      </c>
      <c r="C9985" s="180">
        <v>10327721.300000004</v>
      </c>
      <c r="D9985" s="180">
        <v>743449.02</v>
      </c>
      <c r="E9985" s="180">
        <v>762061.75</v>
      </c>
      <c r="F9985" s="180">
        <v>0</v>
      </c>
      <c r="G9985" s="180">
        <v>0</v>
      </c>
      <c r="H9985" s="180">
        <v>0</v>
      </c>
    </row>
    <row r="9986" spans="1:8" x14ac:dyDescent="0.2">
      <c r="A9986" s="180" t="s">
        <v>232</v>
      </c>
      <c r="B9986" s="180" t="s">
        <v>350</v>
      </c>
      <c r="C9986" s="180">
        <v>64167905.299999997</v>
      </c>
      <c r="D9986" s="180">
        <v>1830949.02</v>
      </c>
      <c r="E9986" s="180">
        <v>1398015.75</v>
      </c>
      <c r="F9986" s="180">
        <v>0</v>
      </c>
      <c r="G9986" s="180">
        <v>0</v>
      </c>
      <c r="H9986" s="180">
        <v>0</v>
      </c>
    </row>
    <row r="9987" spans="1:8" x14ac:dyDescent="0.2">
      <c r="A9987" s="180" t="s">
        <v>232</v>
      </c>
      <c r="B9987" s="180" t="s">
        <v>376</v>
      </c>
      <c r="C9987" s="180"/>
      <c r="D9987" s="180"/>
      <c r="E9987" s="180"/>
      <c r="F9987" s="180"/>
      <c r="G9987" s="180"/>
      <c r="H9987" s="180"/>
    </row>
    <row r="9988" spans="1:8" x14ac:dyDescent="0.2">
      <c r="A9988" s="180" t="s">
        <v>232</v>
      </c>
      <c r="B9988" s="180" t="s">
        <v>377</v>
      </c>
      <c r="C9988" s="180">
        <v>36040000</v>
      </c>
      <c r="D9988" s="180">
        <v>1050000</v>
      </c>
      <c r="E9988" s="180">
        <v>312500</v>
      </c>
      <c r="F9988" s="180"/>
      <c r="G9988" s="180"/>
      <c r="H9988" s="180"/>
    </row>
    <row r="9989" spans="1:8" x14ac:dyDescent="0.2">
      <c r="A9989" s="180" t="s">
        <v>232</v>
      </c>
      <c r="B9989" s="180" t="s">
        <v>352</v>
      </c>
      <c r="C9989" s="180">
        <v>1640000</v>
      </c>
      <c r="D9989" s="180"/>
      <c r="E9989" s="180"/>
      <c r="F9989" s="180"/>
      <c r="G9989" s="180"/>
      <c r="H9989" s="180"/>
    </row>
    <row r="9990" spans="1:8" x14ac:dyDescent="0.2">
      <c r="A9990" s="180" t="s">
        <v>232</v>
      </c>
      <c r="B9990" s="180" t="s">
        <v>353</v>
      </c>
      <c r="C9990" s="180">
        <v>2970000</v>
      </c>
      <c r="D9990" s="180"/>
      <c r="E9990" s="180"/>
      <c r="F9990" s="180"/>
      <c r="G9990" s="180"/>
      <c r="H9990" s="180"/>
    </row>
    <row r="9991" spans="1:8" x14ac:dyDescent="0.2">
      <c r="A9991" s="180" t="s">
        <v>232</v>
      </c>
      <c r="B9991" s="180" t="s">
        <v>354</v>
      </c>
      <c r="C9991" s="180">
        <v>515000</v>
      </c>
      <c r="D9991" s="180"/>
      <c r="E9991" s="180">
        <v>10000</v>
      </c>
      <c r="F9991" s="180"/>
      <c r="G9991" s="180"/>
      <c r="H9991" s="180"/>
    </row>
    <row r="9992" spans="1:8" x14ac:dyDescent="0.2">
      <c r="A9992" s="180" t="s">
        <v>232</v>
      </c>
      <c r="B9992" s="180" t="s">
        <v>408</v>
      </c>
      <c r="C9992" s="180">
        <v>3220000</v>
      </c>
      <c r="D9992" s="180"/>
      <c r="E9992" s="180">
        <v>35000</v>
      </c>
      <c r="F9992" s="180"/>
      <c r="G9992" s="180"/>
      <c r="H9992" s="180"/>
    </row>
    <row r="9993" spans="1:8" x14ac:dyDescent="0.2">
      <c r="A9993" s="180" t="s">
        <v>232</v>
      </c>
      <c r="B9993" s="180" t="s">
        <v>423</v>
      </c>
      <c r="C9993" s="180">
        <v>1130000</v>
      </c>
      <c r="D9993" s="180"/>
      <c r="E9993" s="180"/>
      <c r="F9993" s="180"/>
      <c r="G9993" s="180"/>
      <c r="H9993" s="180"/>
    </row>
    <row r="9994" spans="1:8" x14ac:dyDescent="0.2">
      <c r="A9994" s="180" t="s">
        <v>232</v>
      </c>
      <c r="B9994" s="180" t="s">
        <v>355</v>
      </c>
      <c r="C9994" s="180">
        <v>4085000</v>
      </c>
      <c r="D9994" s="180"/>
      <c r="E9994" s="180">
        <v>340000</v>
      </c>
      <c r="F9994" s="180"/>
      <c r="G9994" s="180"/>
      <c r="H9994" s="180"/>
    </row>
    <row r="9995" spans="1:8" x14ac:dyDescent="0.2">
      <c r="A9995" s="180" t="s">
        <v>232</v>
      </c>
      <c r="B9995" s="180" t="s">
        <v>356</v>
      </c>
      <c r="C9995" s="180">
        <v>2140000</v>
      </c>
      <c r="D9995" s="180">
        <v>20000</v>
      </c>
      <c r="E9995" s="180"/>
      <c r="F9995" s="180"/>
      <c r="G9995" s="180"/>
      <c r="H9995" s="180"/>
    </row>
    <row r="9996" spans="1:8" x14ac:dyDescent="0.2">
      <c r="A9996" s="180" t="s">
        <v>232</v>
      </c>
      <c r="B9996" s="180" t="s">
        <v>409</v>
      </c>
      <c r="C9996" s="180"/>
      <c r="D9996" s="180"/>
      <c r="E9996" s="180"/>
      <c r="F9996" s="180"/>
      <c r="G9996" s="180"/>
      <c r="H9996" s="180"/>
    </row>
    <row r="9997" spans="1:8" x14ac:dyDescent="0.2">
      <c r="A9997" s="180" t="s">
        <v>232</v>
      </c>
      <c r="B9997" s="180" t="s">
        <v>378</v>
      </c>
      <c r="C9997" s="180">
        <v>100000</v>
      </c>
      <c r="D9997" s="180"/>
      <c r="E9997" s="180">
        <v>2500</v>
      </c>
      <c r="F9997" s="180"/>
      <c r="G9997" s="180"/>
      <c r="H9997" s="180"/>
    </row>
    <row r="9998" spans="1:8" x14ac:dyDescent="0.2">
      <c r="A9998" s="180" t="s">
        <v>232</v>
      </c>
      <c r="B9998" s="180" t="s">
        <v>360</v>
      </c>
      <c r="C9998" s="180"/>
      <c r="D9998" s="180"/>
      <c r="E9998" s="180"/>
      <c r="F9998" s="180"/>
      <c r="G9998" s="180"/>
      <c r="H9998" s="180"/>
    </row>
    <row r="9999" spans="1:8" x14ac:dyDescent="0.2">
      <c r="A9999" s="180" t="s">
        <v>232</v>
      </c>
      <c r="B9999" s="180" t="s">
        <v>379</v>
      </c>
      <c r="C9999" s="180"/>
      <c r="D9999" s="180"/>
      <c r="E9999" s="180"/>
      <c r="F9999" s="180"/>
      <c r="G9999" s="180"/>
      <c r="H9999" s="180"/>
    </row>
    <row r="10000" spans="1:8" x14ac:dyDescent="0.2">
      <c r="A10000" s="180" t="s">
        <v>232</v>
      </c>
      <c r="B10000" s="180" t="s">
        <v>362</v>
      </c>
      <c r="C10000" s="180">
        <v>2223354</v>
      </c>
      <c r="D10000" s="180"/>
      <c r="E10000" s="180"/>
      <c r="F10000" s="180"/>
      <c r="G10000" s="180"/>
      <c r="H10000" s="180"/>
    </row>
    <row r="10001" spans="1:8" x14ac:dyDescent="0.2">
      <c r="A10001" s="180" t="s">
        <v>232</v>
      </c>
      <c r="B10001" s="180" t="s">
        <v>365</v>
      </c>
      <c r="C10001" s="180">
        <v>54063354</v>
      </c>
      <c r="D10001" s="180">
        <v>1070000</v>
      </c>
      <c r="E10001" s="180">
        <v>700000</v>
      </c>
      <c r="F10001" s="180">
        <v>0</v>
      </c>
      <c r="G10001" s="180">
        <v>0</v>
      </c>
      <c r="H10001" s="180">
        <v>0</v>
      </c>
    </row>
    <row r="10002" spans="1:8" x14ac:dyDescent="0.2">
      <c r="A10002" s="180" t="s">
        <v>232</v>
      </c>
      <c r="B10002" s="180" t="s">
        <v>447</v>
      </c>
      <c r="C10002" s="180">
        <v>25000</v>
      </c>
      <c r="D10002" s="180"/>
      <c r="E10002" s="180"/>
      <c r="F10002" s="180"/>
      <c r="G10002" s="180"/>
      <c r="H10002" s="180"/>
    </row>
    <row r="10003" spans="1:8" x14ac:dyDescent="0.2">
      <c r="A10003" s="180" t="s">
        <v>232</v>
      </c>
      <c r="B10003" s="180" t="s">
        <v>366</v>
      </c>
      <c r="C10003" s="180">
        <v>54088354</v>
      </c>
      <c r="D10003" s="180">
        <v>1070000</v>
      </c>
      <c r="E10003" s="180">
        <v>700000</v>
      </c>
      <c r="F10003" s="180">
        <v>0</v>
      </c>
      <c r="G10003" s="180">
        <v>0</v>
      </c>
      <c r="H10003" s="180">
        <v>0</v>
      </c>
    </row>
    <row r="10004" spans="1:8" x14ac:dyDescent="0.2">
      <c r="A10004" s="180" t="s">
        <v>232</v>
      </c>
      <c r="B10004" s="180" t="s">
        <v>367</v>
      </c>
      <c r="C10004" s="180">
        <v>10079551.300000004</v>
      </c>
      <c r="D10004" s="180">
        <v>760949.02</v>
      </c>
      <c r="E10004" s="180">
        <v>698015.75</v>
      </c>
      <c r="F10004" s="180">
        <v>0</v>
      </c>
      <c r="G10004" s="180">
        <v>0</v>
      </c>
      <c r="H10004" s="180">
        <v>0</v>
      </c>
    </row>
    <row r="10005" spans="1:8" x14ac:dyDescent="0.2">
      <c r="A10005" s="180" t="s">
        <v>232</v>
      </c>
      <c r="B10005" s="180" t="s">
        <v>368</v>
      </c>
      <c r="C10005" s="180">
        <v>64167905.299999997</v>
      </c>
      <c r="D10005" s="180">
        <v>1830949.02</v>
      </c>
      <c r="E10005" s="180">
        <v>1398015.75</v>
      </c>
      <c r="F10005" s="180">
        <v>0</v>
      </c>
      <c r="G10005" s="180">
        <v>0</v>
      </c>
      <c r="H10005" s="180">
        <v>0</v>
      </c>
    </row>
    <row r="10006" spans="1:8" x14ac:dyDescent="0.2">
      <c r="A10006" s="180" t="s">
        <v>233</v>
      </c>
      <c r="B10006" s="180" t="s">
        <v>333</v>
      </c>
      <c r="C10006" s="180">
        <v>3807560</v>
      </c>
      <c r="D10006" s="180"/>
      <c r="E10006" s="180">
        <v>246835</v>
      </c>
      <c r="F10006" s="180">
        <v>0</v>
      </c>
      <c r="G10006" s="180">
        <v>0</v>
      </c>
      <c r="H10006" s="180">
        <v>0</v>
      </c>
    </row>
    <row r="10007" spans="1:8" x14ac:dyDescent="0.2">
      <c r="A10007" s="180" t="s">
        <v>233</v>
      </c>
      <c r="B10007" s="180" t="s">
        <v>334</v>
      </c>
      <c r="C10007" s="180">
        <v>48306</v>
      </c>
      <c r="D10007" s="180"/>
      <c r="E10007" s="180">
        <v>3165</v>
      </c>
      <c r="F10007" s="180">
        <v>0</v>
      </c>
      <c r="G10007" s="180">
        <v>0</v>
      </c>
      <c r="H10007" s="180">
        <v>0</v>
      </c>
    </row>
    <row r="10008" spans="1:8" x14ac:dyDescent="0.2">
      <c r="A10008" s="180" t="s">
        <v>233</v>
      </c>
      <c r="B10008" s="180" t="s">
        <v>335</v>
      </c>
      <c r="C10008" s="180">
        <v>224447</v>
      </c>
      <c r="D10008" s="180"/>
      <c r="E10008" s="180"/>
      <c r="F10008" s="180"/>
      <c r="G10008" s="180"/>
      <c r="H10008" s="180"/>
    </row>
    <row r="10009" spans="1:8" x14ac:dyDescent="0.2">
      <c r="A10009" s="180" t="s">
        <v>233</v>
      </c>
      <c r="B10009" s="180" t="s">
        <v>336</v>
      </c>
      <c r="C10009" s="180">
        <v>382210</v>
      </c>
      <c r="D10009" s="180">
        <v>0</v>
      </c>
      <c r="E10009" s="180"/>
      <c r="F10009" s="180"/>
      <c r="G10009" s="180"/>
      <c r="H10009" s="180"/>
    </row>
    <row r="10010" spans="1:8" x14ac:dyDescent="0.2">
      <c r="A10010" s="180" t="s">
        <v>233</v>
      </c>
      <c r="B10010" s="180" t="s">
        <v>337</v>
      </c>
      <c r="C10010" s="180">
        <v>2762</v>
      </c>
      <c r="D10010" s="180">
        <v>0</v>
      </c>
      <c r="E10010" s="180">
        <v>0</v>
      </c>
      <c r="F10010" s="180">
        <v>0</v>
      </c>
      <c r="G10010" s="180">
        <v>0</v>
      </c>
      <c r="H10010" s="180">
        <v>0</v>
      </c>
    </row>
    <row r="10011" spans="1:8" x14ac:dyDescent="0.2">
      <c r="A10011" s="180" t="s">
        <v>233</v>
      </c>
      <c r="B10011" s="180" t="s">
        <v>338</v>
      </c>
      <c r="C10011" s="180"/>
      <c r="D10011" s="180"/>
      <c r="E10011" s="180"/>
      <c r="F10011" s="180"/>
      <c r="G10011" s="180"/>
      <c r="H10011" s="180"/>
    </row>
    <row r="10012" spans="1:8" x14ac:dyDescent="0.2">
      <c r="A10012" s="180" t="s">
        <v>233</v>
      </c>
      <c r="B10012" s="180" t="s">
        <v>339</v>
      </c>
      <c r="C10012" s="180">
        <v>0</v>
      </c>
      <c r="D10012" s="180">
        <v>253300</v>
      </c>
      <c r="E10012" s="180"/>
      <c r="F10012" s="180"/>
      <c r="G10012" s="180"/>
      <c r="H10012" s="180"/>
    </row>
    <row r="10013" spans="1:8" x14ac:dyDescent="0.2">
      <c r="A10013" s="180" t="s">
        <v>233</v>
      </c>
      <c r="B10013" s="180" t="s">
        <v>340</v>
      </c>
      <c r="C10013" s="180">
        <v>118393</v>
      </c>
      <c r="D10013" s="180">
        <v>0</v>
      </c>
      <c r="E10013" s="180">
        <v>13496</v>
      </c>
      <c r="F10013" s="180">
        <v>0</v>
      </c>
      <c r="G10013" s="180">
        <v>0</v>
      </c>
      <c r="H10013" s="180">
        <v>0</v>
      </c>
    </row>
    <row r="10014" spans="1:8" x14ac:dyDescent="0.2">
      <c r="A10014" s="180" t="s">
        <v>233</v>
      </c>
      <c r="B10014" s="180" t="s">
        <v>341</v>
      </c>
      <c r="C10014" s="180">
        <v>0</v>
      </c>
      <c r="D10014" s="180">
        <v>0</v>
      </c>
      <c r="E10014" s="180">
        <v>0</v>
      </c>
      <c r="F10014" s="180">
        <v>0</v>
      </c>
      <c r="G10014" s="180">
        <v>0</v>
      </c>
      <c r="H10014" s="180">
        <v>0</v>
      </c>
    </row>
    <row r="10015" spans="1:8" x14ac:dyDescent="0.2">
      <c r="A10015" s="180" t="s">
        <v>233</v>
      </c>
      <c r="B10015" s="180" t="s">
        <v>342</v>
      </c>
      <c r="C10015" s="180">
        <v>3705585</v>
      </c>
      <c r="D10015" s="180"/>
      <c r="E10015" s="180"/>
      <c r="F10015" s="180"/>
      <c r="G10015" s="180"/>
      <c r="H10015" s="180"/>
    </row>
    <row r="10016" spans="1:8" x14ac:dyDescent="0.2">
      <c r="A10016" s="180" t="s">
        <v>233</v>
      </c>
      <c r="B10016" s="180" t="s">
        <v>343</v>
      </c>
      <c r="C10016" s="180">
        <v>0</v>
      </c>
      <c r="D10016" s="180"/>
      <c r="E10016" s="180"/>
      <c r="F10016" s="180"/>
      <c r="G10016" s="180"/>
      <c r="H10016" s="180"/>
    </row>
    <row r="10017" spans="1:8" x14ac:dyDescent="0.2">
      <c r="A10017" s="180" t="s">
        <v>233</v>
      </c>
      <c r="B10017" s="180" t="s">
        <v>344</v>
      </c>
      <c r="C10017" s="180">
        <v>101641</v>
      </c>
      <c r="D10017" s="180"/>
      <c r="E10017" s="180">
        <v>85</v>
      </c>
      <c r="F10017" s="180">
        <v>0</v>
      </c>
      <c r="G10017" s="180">
        <v>0</v>
      </c>
      <c r="H10017" s="180">
        <v>0</v>
      </c>
    </row>
    <row r="10018" spans="1:8" x14ac:dyDescent="0.2">
      <c r="A10018" s="180" t="s">
        <v>233</v>
      </c>
      <c r="B10018" s="180" t="s">
        <v>475</v>
      </c>
      <c r="C10018" s="180">
        <v>31436</v>
      </c>
      <c r="D10018" s="180"/>
      <c r="E10018" s="180">
        <v>2060</v>
      </c>
      <c r="F10018" s="180">
        <v>0</v>
      </c>
      <c r="G10018" s="180">
        <v>0</v>
      </c>
      <c r="H10018" s="180">
        <v>0</v>
      </c>
    </row>
    <row r="10019" spans="1:8" x14ac:dyDescent="0.2">
      <c r="A10019" s="180" t="s">
        <v>233</v>
      </c>
      <c r="B10019" s="180" t="s">
        <v>332</v>
      </c>
      <c r="C10019" s="180">
        <v>117359</v>
      </c>
      <c r="D10019" s="180"/>
      <c r="E10019" s="180"/>
      <c r="F10019" s="180"/>
      <c r="G10019" s="180"/>
      <c r="H10019" s="180"/>
    </row>
    <row r="10020" spans="1:8" x14ac:dyDescent="0.2">
      <c r="A10020" s="180" t="s">
        <v>233</v>
      </c>
      <c r="B10020" s="180" t="s">
        <v>407</v>
      </c>
      <c r="C10020" s="180">
        <v>62294</v>
      </c>
      <c r="D10020" s="180"/>
      <c r="E10020" s="180">
        <v>44</v>
      </c>
      <c r="F10020" s="180">
        <v>0</v>
      </c>
      <c r="G10020" s="180">
        <v>0</v>
      </c>
      <c r="H10020" s="180">
        <v>0</v>
      </c>
    </row>
    <row r="10021" spans="1:8" x14ac:dyDescent="0.2">
      <c r="A10021" s="180" t="s">
        <v>233</v>
      </c>
      <c r="B10021" s="180" t="s">
        <v>345</v>
      </c>
      <c r="C10021" s="180">
        <v>8601993</v>
      </c>
      <c r="D10021" s="180">
        <v>253300</v>
      </c>
      <c r="E10021" s="180">
        <v>265685</v>
      </c>
      <c r="F10021" s="180">
        <v>0</v>
      </c>
      <c r="G10021" s="180">
        <v>0</v>
      </c>
      <c r="H10021" s="180">
        <v>0</v>
      </c>
    </row>
    <row r="10022" spans="1:8" x14ac:dyDescent="0.2">
      <c r="A10022" s="180" t="s">
        <v>233</v>
      </c>
      <c r="B10022" s="180" t="s">
        <v>346</v>
      </c>
      <c r="C10022" s="180">
        <v>0</v>
      </c>
      <c r="D10022" s="180"/>
      <c r="E10022" s="180"/>
      <c r="F10022" s="180"/>
      <c r="G10022" s="180"/>
      <c r="H10022" s="180"/>
    </row>
    <row r="10023" spans="1:8" x14ac:dyDescent="0.2">
      <c r="A10023" s="180" t="s">
        <v>233</v>
      </c>
      <c r="B10023" s="180" t="s">
        <v>446</v>
      </c>
      <c r="C10023" s="180">
        <v>0</v>
      </c>
      <c r="D10023" s="180">
        <v>0</v>
      </c>
      <c r="E10023" s="180">
        <v>0</v>
      </c>
      <c r="F10023" s="180">
        <v>0</v>
      </c>
      <c r="G10023" s="180">
        <v>0</v>
      </c>
      <c r="H10023" s="180">
        <v>0</v>
      </c>
    </row>
    <row r="10024" spans="1:8" x14ac:dyDescent="0.2">
      <c r="A10024" s="180" t="s">
        <v>233</v>
      </c>
      <c r="B10024" s="180" t="s">
        <v>347</v>
      </c>
      <c r="C10024" s="180">
        <v>8208</v>
      </c>
      <c r="D10024" s="180">
        <v>0</v>
      </c>
      <c r="E10024" s="180"/>
      <c r="F10024" s="180">
        <v>0</v>
      </c>
      <c r="G10024" s="180">
        <v>0</v>
      </c>
      <c r="H10024" s="180">
        <v>0</v>
      </c>
    </row>
    <row r="10025" spans="1:8" x14ac:dyDescent="0.2">
      <c r="A10025" s="180" t="s">
        <v>233</v>
      </c>
      <c r="B10025" s="180" t="s">
        <v>348</v>
      </c>
      <c r="C10025" s="180">
        <v>8610201</v>
      </c>
      <c r="D10025" s="180">
        <v>253300</v>
      </c>
      <c r="E10025" s="180">
        <v>265685</v>
      </c>
      <c r="F10025" s="180">
        <v>0</v>
      </c>
      <c r="G10025" s="180">
        <v>0</v>
      </c>
      <c r="H10025" s="180">
        <v>0</v>
      </c>
    </row>
    <row r="10026" spans="1:8" x14ac:dyDescent="0.2">
      <c r="A10026" s="180" t="s">
        <v>233</v>
      </c>
      <c r="B10026" s="180" t="s">
        <v>349</v>
      </c>
      <c r="C10026" s="180">
        <v>1574700.75</v>
      </c>
      <c r="D10026" s="180">
        <v>61402.800000000047</v>
      </c>
      <c r="E10026" s="180">
        <v>350174.73</v>
      </c>
      <c r="F10026" s="180">
        <v>0</v>
      </c>
      <c r="G10026" s="180">
        <v>0</v>
      </c>
      <c r="H10026" s="180">
        <v>0</v>
      </c>
    </row>
    <row r="10027" spans="1:8" x14ac:dyDescent="0.2">
      <c r="A10027" s="180" t="s">
        <v>233</v>
      </c>
      <c r="B10027" s="180" t="s">
        <v>350</v>
      </c>
      <c r="C10027" s="180">
        <v>10184901.75</v>
      </c>
      <c r="D10027" s="180">
        <v>314702.80000000005</v>
      </c>
      <c r="E10027" s="180">
        <v>615859.73</v>
      </c>
      <c r="F10027" s="180">
        <v>0</v>
      </c>
      <c r="G10027" s="180">
        <v>0</v>
      </c>
      <c r="H10027" s="180">
        <v>0</v>
      </c>
    </row>
    <row r="10028" spans="1:8" x14ac:dyDescent="0.2">
      <c r="A10028" s="180" t="s">
        <v>233</v>
      </c>
      <c r="B10028" s="180" t="s">
        <v>376</v>
      </c>
      <c r="C10028" s="180"/>
      <c r="D10028" s="180"/>
      <c r="E10028" s="180"/>
      <c r="F10028" s="180"/>
      <c r="G10028" s="180"/>
      <c r="H10028" s="180"/>
    </row>
    <row r="10029" spans="1:8" x14ac:dyDescent="0.2">
      <c r="A10029" s="180" t="s">
        <v>233</v>
      </c>
      <c r="B10029" s="180" t="s">
        <v>377</v>
      </c>
      <c r="C10029" s="180">
        <v>5603046</v>
      </c>
      <c r="D10029" s="180">
        <v>253205</v>
      </c>
      <c r="E10029" s="180">
        <v>85033</v>
      </c>
      <c r="F10029" s="180">
        <v>0</v>
      </c>
      <c r="G10029" s="180">
        <v>0</v>
      </c>
      <c r="H10029" s="180">
        <v>0</v>
      </c>
    </row>
    <row r="10030" spans="1:8" x14ac:dyDescent="0.2">
      <c r="A10030" s="180" t="s">
        <v>233</v>
      </c>
      <c r="B10030" s="180" t="s">
        <v>352</v>
      </c>
      <c r="C10030" s="180">
        <v>295940</v>
      </c>
      <c r="D10030" s="180">
        <v>0</v>
      </c>
      <c r="E10030" s="180">
        <v>0</v>
      </c>
      <c r="F10030" s="180">
        <v>0</v>
      </c>
      <c r="G10030" s="180">
        <v>0</v>
      </c>
      <c r="H10030" s="180">
        <v>0</v>
      </c>
    </row>
    <row r="10031" spans="1:8" x14ac:dyDescent="0.2">
      <c r="A10031" s="180" t="s">
        <v>233</v>
      </c>
      <c r="B10031" s="180" t="s">
        <v>353</v>
      </c>
      <c r="C10031" s="180">
        <v>279594</v>
      </c>
      <c r="D10031" s="180">
        <v>0</v>
      </c>
      <c r="E10031" s="180">
        <v>0</v>
      </c>
      <c r="F10031" s="180">
        <v>0</v>
      </c>
      <c r="G10031" s="180">
        <v>0</v>
      </c>
      <c r="H10031" s="180">
        <v>0</v>
      </c>
    </row>
    <row r="10032" spans="1:8" x14ac:dyDescent="0.2">
      <c r="A10032" s="180" t="s">
        <v>233</v>
      </c>
      <c r="B10032" s="180" t="s">
        <v>354</v>
      </c>
      <c r="C10032" s="180">
        <v>238950</v>
      </c>
      <c r="D10032" s="180">
        <v>0</v>
      </c>
      <c r="E10032" s="180">
        <v>0</v>
      </c>
      <c r="F10032" s="180">
        <v>0</v>
      </c>
      <c r="G10032" s="180">
        <v>0</v>
      </c>
      <c r="H10032" s="180">
        <v>0</v>
      </c>
    </row>
    <row r="10033" spans="1:8" x14ac:dyDescent="0.2">
      <c r="A10033" s="180" t="s">
        <v>233</v>
      </c>
      <c r="B10033" s="180" t="s">
        <v>408</v>
      </c>
      <c r="C10033" s="180">
        <v>445947</v>
      </c>
      <c r="D10033" s="180">
        <v>0</v>
      </c>
      <c r="E10033" s="180">
        <v>0</v>
      </c>
      <c r="F10033" s="180">
        <v>0</v>
      </c>
      <c r="G10033" s="180">
        <v>0</v>
      </c>
      <c r="H10033" s="180">
        <v>0</v>
      </c>
    </row>
    <row r="10034" spans="1:8" x14ac:dyDescent="0.2">
      <c r="A10034" s="180" t="s">
        <v>233</v>
      </c>
      <c r="B10034" s="180" t="s">
        <v>423</v>
      </c>
      <c r="C10034" s="180">
        <v>106078</v>
      </c>
      <c r="D10034" s="180">
        <v>0</v>
      </c>
      <c r="E10034" s="180">
        <v>0</v>
      </c>
      <c r="F10034" s="180">
        <v>0</v>
      </c>
      <c r="G10034" s="180">
        <v>0</v>
      </c>
      <c r="H10034" s="180">
        <v>0</v>
      </c>
    </row>
    <row r="10035" spans="1:8" x14ac:dyDescent="0.2">
      <c r="A10035" s="180" t="s">
        <v>233</v>
      </c>
      <c r="B10035" s="180" t="s">
        <v>355</v>
      </c>
      <c r="C10035" s="180">
        <v>622185</v>
      </c>
      <c r="D10035" s="180">
        <v>0</v>
      </c>
      <c r="E10035" s="180">
        <v>96728</v>
      </c>
      <c r="F10035" s="180">
        <v>0</v>
      </c>
      <c r="G10035" s="180">
        <v>0</v>
      </c>
      <c r="H10035" s="180">
        <v>0</v>
      </c>
    </row>
    <row r="10036" spans="1:8" x14ac:dyDescent="0.2">
      <c r="A10036" s="180" t="s">
        <v>233</v>
      </c>
      <c r="B10036" s="180" t="s">
        <v>356</v>
      </c>
      <c r="C10036" s="180">
        <v>421961</v>
      </c>
      <c r="D10036" s="180">
        <v>0</v>
      </c>
      <c r="E10036" s="180">
        <v>21642</v>
      </c>
      <c r="F10036" s="180">
        <v>0</v>
      </c>
      <c r="G10036" s="180"/>
      <c r="H10036" s="180">
        <v>0</v>
      </c>
    </row>
    <row r="10037" spans="1:8" x14ac:dyDescent="0.2">
      <c r="A10037" s="180" t="s">
        <v>233</v>
      </c>
      <c r="B10037" s="180" t="s">
        <v>409</v>
      </c>
      <c r="C10037" s="180"/>
      <c r="D10037" s="180"/>
      <c r="E10037" s="180"/>
      <c r="F10037" s="180"/>
      <c r="G10037" s="180"/>
      <c r="H10037" s="180">
        <v>0</v>
      </c>
    </row>
    <row r="10038" spans="1:8" x14ac:dyDescent="0.2">
      <c r="A10038" s="180" t="s">
        <v>233</v>
      </c>
      <c r="B10038" s="180" t="s">
        <v>378</v>
      </c>
      <c r="C10038" s="180">
        <v>0</v>
      </c>
      <c r="D10038" s="180"/>
      <c r="E10038" s="180">
        <v>0</v>
      </c>
      <c r="F10038" s="180">
        <v>0</v>
      </c>
      <c r="G10038" s="180">
        <v>0</v>
      </c>
      <c r="H10038" s="180">
        <v>0</v>
      </c>
    </row>
    <row r="10039" spans="1:8" x14ac:dyDescent="0.2">
      <c r="A10039" s="180" t="s">
        <v>233</v>
      </c>
      <c r="B10039" s="180" t="s">
        <v>360</v>
      </c>
      <c r="C10039" s="180"/>
      <c r="D10039" s="180"/>
      <c r="E10039" s="180">
        <v>0</v>
      </c>
      <c r="F10039" s="180">
        <v>0</v>
      </c>
      <c r="G10039" s="180"/>
      <c r="H10039" s="180">
        <v>0</v>
      </c>
    </row>
    <row r="10040" spans="1:8" x14ac:dyDescent="0.2">
      <c r="A10040" s="180" t="s">
        <v>233</v>
      </c>
      <c r="B10040" s="180" t="s">
        <v>379</v>
      </c>
      <c r="C10040" s="180"/>
      <c r="D10040" s="180"/>
      <c r="E10040" s="180"/>
      <c r="F10040" s="180"/>
      <c r="G10040" s="180"/>
      <c r="H10040" s="180"/>
    </row>
    <row r="10041" spans="1:8" x14ac:dyDescent="0.2">
      <c r="A10041" s="180" t="s">
        <v>233</v>
      </c>
      <c r="B10041" s="180" t="s">
        <v>362</v>
      </c>
      <c r="C10041" s="180">
        <v>298995</v>
      </c>
      <c r="D10041" s="180"/>
      <c r="E10041" s="180"/>
      <c r="F10041" s="180"/>
      <c r="G10041" s="180"/>
      <c r="H10041" s="180"/>
    </row>
    <row r="10042" spans="1:8" x14ac:dyDescent="0.2">
      <c r="A10042" s="180" t="s">
        <v>233</v>
      </c>
      <c r="B10042" s="180" t="s">
        <v>365</v>
      </c>
      <c r="C10042" s="180">
        <v>8312696</v>
      </c>
      <c r="D10042" s="180">
        <v>253205</v>
      </c>
      <c r="E10042" s="180">
        <v>203403</v>
      </c>
      <c r="F10042" s="180">
        <v>0</v>
      </c>
      <c r="G10042" s="180">
        <v>0</v>
      </c>
      <c r="H10042" s="180">
        <v>0</v>
      </c>
    </row>
    <row r="10043" spans="1:8" x14ac:dyDescent="0.2">
      <c r="A10043" s="180" t="s">
        <v>233</v>
      </c>
      <c r="B10043" s="180" t="s">
        <v>447</v>
      </c>
      <c r="C10043" s="180">
        <v>0</v>
      </c>
      <c r="D10043" s="180">
        <v>0</v>
      </c>
      <c r="E10043" s="180">
        <v>0</v>
      </c>
      <c r="F10043" s="180">
        <v>0</v>
      </c>
      <c r="G10043" s="180">
        <v>0</v>
      </c>
      <c r="H10043" s="180">
        <v>0</v>
      </c>
    </row>
    <row r="10044" spans="1:8" x14ac:dyDescent="0.2">
      <c r="A10044" s="180" t="s">
        <v>233</v>
      </c>
      <c r="B10044" s="180" t="s">
        <v>366</v>
      </c>
      <c r="C10044" s="180">
        <v>8312696</v>
      </c>
      <c r="D10044" s="180">
        <v>253205</v>
      </c>
      <c r="E10044" s="180">
        <v>203403</v>
      </c>
      <c r="F10044" s="180">
        <v>0</v>
      </c>
      <c r="G10044" s="180">
        <v>0</v>
      </c>
      <c r="H10044" s="180">
        <v>0</v>
      </c>
    </row>
    <row r="10045" spans="1:8" x14ac:dyDescent="0.2">
      <c r="A10045" s="180" t="s">
        <v>233</v>
      </c>
      <c r="B10045" s="180" t="s">
        <v>367</v>
      </c>
      <c r="C10045" s="180">
        <v>1872205.75</v>
      </c>
      <c r="D10045" s="180">
        <v>61497.800000000047</v>
      </c>
      <c r="E10045" s="180">
        <v>412456.73</v>
      </c>
      <c r="F10045" s="180">
        <v>0</v>
      </c>
      <c r="G10045" s="180">
        <v>0</v>
      </c>
      <c r="H10045" s="180">
        <v>0</v>
      </c>
    </row>
    <row r="10046" spans="1:8" x14ac:dyDescent="0.2">
      <c r="A10046" s="180" t="s">
        <v>233</v>
      </c>
      <c r="B10046" s="180" t="s">
        <v>368</v>
      </c>
      <c r="C10046" s="180">
        <v>10184901.75</v>
      </c>
      <c r="D10046" s="180">
        <v>314702.80000000005</v>
      </c>
      <c r="E10046" s="180">
        <v>615859.73</v>
      </c>
      <c r="F10046" s="180">
        <v>0</v>
      </c>
      <c r="G10046" s="180">
        <v>0</v>
      </c>
      <c r="H10046" s="180">
        <v>0</v>
      </c>
    </row>
    <row r="10047" spans="1:8" x14ac:dyDescent="0.2">
      <c r="A10047" s="180" t="s">
        <v>234</v>
      </c>
      <c r="B10047" s="180" t="s">
        <v>333</v>
      </c>
      <c r="C10047" s="180">
        <v>1293670</v>
      </c>
      <c r="D10047" s="180"/>
      <c r="E10047" s="180">
        <v>0</v>
      </c>
      <c r="F10047" s="180">
        <v>0</v>
      </c>
      <c r="G10047" s="180">
        <v>0</v>
      </c>
      <c r="H10047" s="180">
        <v>0</v>
      </c>
    </row>
    <row r="10048" spans="1:8" x14ac:dyDescent="0.2">
      <c r="A10048" s="180" t="s">
        <v>234</v>
      </c>
      <c r="B10048" s="180" t="s">
        <v>334</v>
      </c>
      <c r="C10048" s="180">
        <v>15275</v>
      </c>
      <c r="D10048" s="180"/>
      <c r="E10048" s="180">
        <v>0</v>
      </c>
      <c r="F10048" s="180">
        <v>0</v>
      </c>
      <c r="G10048" s="180">
        <v>0</v>
      </c>
      <c r="H10048" s="180">
        <v>0</v>
      </c>
    </row>
    <row r="10049" spans="1:8" x14ac:dyDescent="0.2">
      <c r="A10049" s="180" t="s">
        <v>234</v>
      </c>
      <c r="B10049" s="180" t="s">
        <v>335</v>
      </c>
      <c r="C10049" s="180">
        <v>50715</v>
      </c>
      <c r="D10049" s="180"/>
      <c r="E10049" s="180"/>
      <c r="F10049" s="180"/>
      <c r="G10049" s="180"/>
      <c r="H10049" s="180"/>
    </row>
    <row r="10050" spans="1:8" x14ac:dyDescent="0.2">
      <c r="A10050" s="180" t="s">
        <v>234</v>
      </c>
      <c r="B10050" s="180" t="s">
        <v>336</v>
      </c>
      <c r="C10050" s="180">
        <v>510000</v>
      </c>
      <c r="D10050" s="180"/>
      <c r="E10050" s="180"/>
      <c r="F10050" s="180"/>
      <c r="G10050" s="180"/>
      <c r="H10050" s="180"/>
    </row>
    <row r="10051" spans="1:8" x14ac:dyDescent="0.2">
      <c r="A10051" s="180" t="s">
        <v>234</v>
      </c>
      <c r="B10051" s="180" t="s">
        <v>337</v>
      </c>
      <c r="C10051" s="180">
        <v>6500</v>
      </c>
      <c r="D10051" s="180">
        <v>75</v>
      </c>
      <c r="E10051" s="180"/>
      <c r="F10051" s="180"/>
      <c r="G10051" s="180"/>
      <c r="H10051" s="180"/>
    </row>
    <row r="10052" spans="1:8" x14ac:dyDescent="0.2">
      <c r="A10052" s="180" t="s">
        <v>234</v>
      </c>
      <c r="B10052" s="180" t="s">
        <v>338</v>
      </c>
      <c r="C10052" s="180"/>
      <c r="D10052" s="180"/>
      <c r="E10052" s="180"/>
      <c r="F10052" s="180"/>
      <c r="G10052" s="180"/>
      <c r="H10052" s="180"/>
    </row>
    <row r="10053" spans="1:8" x14ac:dyDescent="0.2">
      <c r="A10053" s="180" t="s">
        <v>234</v>
      </c>
      <c r="B10053" s="180" t="s">
        <v>339</v>
      </c>
      <c r="C10053" s="180">
        <v>7800</v>
      </c>
      <c r="D10053" s="180"/>
      <c r="E10053" s="180"/>
      <c r="F10053" s="180"/>
      <c r="G10053" s="180"/>
      <c r="H10053" s="180"/>
    </row>
    <row r="10054" spans="1:8" x14ac:dyDescent="0.2">
      <c r="A10054" s="180" t="s">
        <v>234</v>
      </c>
      <c r="B10054" s="180" t="s">
        <v>340</v>
      </c>
      <c r="C10054" s="180">
        <v>33000</v>
      </c>
      <c r="D10054" s="180">
        <v>2200</v>
      </c>
      <c r="E10054" s="180">
        <v>350</v>
      </c>
      <c r="F10054" s="180"/>
      <c r="G10054" s="180"/>
      <c r="H10054" s="180"/>
    </row>
    <row r="10055" spans="1:8" x14ac:dyDescent="0.2">
      <c r="A10055" s="180" t="s">
        <v>234</v>
      </c>
      <c r="B10055" s="180" t="s">
        <v>341</v>
      </c>
      <c r="C10055" s="180"/>
      <c r="D10055" s="180">
        <v>31000</v>
      </c>
      <c r="E10055" s="180"/>
      <c r="F10055" s="180"/>
      <c r="G10055" s="180"/>
      <c r="H10055" s="180"/>
    </row>
    <row r="10056" spans="1:8" x14ac:dyDescent="0.2">
      <c r="A10056" s="180" t="s">
        <v>234</v>
      </c>
      <c r="B10056" s="180" t="s">
        <v>342</v>
      </c>
      <c r="C10056" s="180">
        <v>1280882</v>
      </c>
      <c r="D10056" s="180"/>
      <c r="E10056" s="180"/>
      <c r="F10056" s="180"/>
      <c r="G10056" s="180"/>
      <c r="H10056" s="180"/>
    </row>
    <row r="10057" spans="1:8" x14ac:dyDescent="0.2">
      <c r="A10057" s="180" t="s">
        <v>234</v>
      </c>
      <c r="B10057" s="180" t="s">
        <v>343</v>
      </c>
      <c r="C10057" s="180">
        <v>3842</v>
      </c>
      <c r="D10057" s="180"/>
      <c r="E10057" s="180"/>
      <c r="F10057" s="180"/>
      <c r="G10057" s="180"/>
      <c r="H10057" s="180"/>
    </row>
    <row r="10058" spans="1:8" x14ac:dyDescent="0.2">
      <c r="A10058" s="180" t="s">
        <v>234</v>
      </c>
      <c r="B10058" s="180" t="s">
        <v>344</v>
      </c>
      <c r="C10058" s="180">
        <v>13000</v>
      </c>
      <c r="D10058" s="180"/>
      <c r="E10058" s="180"/>
      <c r="F10058" s="180"/>
      <c r="G10058" s="180"/>
      <c r="H10058" s="180"/>
    </row>
    <row r="10059" spans="1:8" x14ac:dyDescent="0.2">
      <c r="A10059" s="180" t="s">
        <v>234</v>
      </c>
      <c r="B10059" s="180" t="s">
        <v>475</v>
      </c>
      <c r="C10059" s="180">
        <v>18005</v>
      </c>
      <c r="D10059" s="180"/>
      <c r="E10059" s="180">
        <v>0</v>
      </c>
      <c r="F10059" s="180">
        <v>0</v>
      </c>
      <c r="G10059" s="180">
        <v>0</v>
      </c>
      <c r="H10059" s="180">
        <v>0</v>
      </c>
    </row>
    <row r="10060" spans="1:8" x14ac:dyDescent="0.2">
      <c r="A10060" s="180" t="s">
        <v>234</v>
      </c>
      <c r="B10060" s="180" t="s">
        <v>332</v>
      </c>
      <c r="C10060" s="180">
        <v>34116</v>
      </c>
      <c r="D10060" s="180"/>
      <c r="E10060" s="180"/>
      <c r="F10060" s="180"/>
      <c r="G10060" s="180"/>
      <c r="H10060" s="180"/>
    </row>
    <row r="10061" spans="1:8" x14ac:dyDescent="0.2">
      <c r="A10061" s="180" t="s">
        <v>234</v>
      </c>
      <c r="B10061" s="180" t="s">
        <v>407</v>
      </c>
      <c r="C10061" s="180">
        <v>43000</v>
      </c>
      <c r="D10061" s="180"/>
      <c r="E10061" s="180"/>
      <c r="F10061" s="180"/>
      <c r="G10061" s="180"/>
      <c r="H10061" s="180"/>
    </row>
    <row r="10062" spans="1:8" x14ac:dyDescent="0.2">
      <c r="A10062" s="180" t="s">
        <v>234</v>
      </c>
      <c r="B10062" s="180" t="s">
        <v>345</v>
      </c>
      <c r="C10062" s="180">
        <v>3309805</v>
      </c>
      <c r="D10062" s="180">
        <v>33275</v>
      </c>
      <c r="E10062" s="180">
        <v>350</v>
      </c>
      <c r="F10062" s="180">
        <v>0</v>
      </c>
      <c r="G10062" s="180">
        <v>0</v>
      </c>
      <c r="H10062" s="180">
        <v>0</v>
      </c>
    </row>
    <row r="10063" spans="1:8" x14ac:dyDescent="0.2">
      <c r="A10063" s="180" t="s">
        <v>234</v>
      </c>
      <c r="B10063" s="180" t="s">
        <v>346</v>
      </c>
      <c r="C10063" s="180"/>
      <c r="D10063" s="180"/>
      <c r="E10063" s="180"/>
      <c r="F10063" s="180"/>
      <c r="G10063" s="180"/>
      <c r="H10063" s="180"/>
    </row>
    <row r="10064" spans="1:8" x14ac:dyDescent="0.2">
      <c r="A10064" s="180" t="s">
        <v>234</v>
      </c>
      <c r="B10064" s="180" t="s">
        <v>446</v>
      </c>
      <c r="C10064" s="180"/>
      <c r="D10064" s="180"/>
      <c r="E10064" s="180"/>
      <c r="F10064" s="180"/>
      <c r="G10064" s="180"/>
      <c r="H10064" s="180"/>
    </row>
    <row r="10065" spans="1:8" x14ac:dyDescent="0.2">
      <c r="A10065" s="180" t="s">
        <v>234</v>
      </c>
      <c r="B10065" s="180" t="s">
        <v>347</v>
      </c>
      <c r="C10065" s="180"/>
      <c r="D10065" s="180"/>
      <c r="E10065" s="180"/>
      <c r="F10065" s="180"/>
      <c r="G10065" s="180"/>
      <c r="H10065" s="180"/>
    </row>
    <row r="10066" spans="1:8" x14ac:dyDescent="0.2">
      <c r="A10066" s="180" t="s">
        <v>234</v>
      </c>
      <c r="B10066" s="180" t="s">
        <v>348</v>
      </c>
      <c r="C10066" s="180">
        <v>3309805</v>
      </c>
      <c r="D10066" s="180">
        <v>33275</v>
      </c>
      <c r="E10066" s="180">
        <v>350</v>
      </c>
      <c r="F10066" s="180">
        <v>0</v>
      </c>
      <c r="G10066" s="180">
        <v>0</v>
      </c>
      <c r="H10066" s="180">
        <v>0</v>
      </c>
    </row>
    <row r="10067" spans="1:8" x14ac:dyDescent="0.2">
      <c r="A10067" s="180" t="s">
        <v>234</v>
      </c>
      <c r="B10067" s="180" t="s">
        <v>349</v>
      </c>
      <c r="C10067" s="180">
        <v>536479.75999999978</v>
      </c>
      <c r="D10067" s="180">
        <v>23924.31</v>
      </c>
      <c r="E10067" s="180">
        <v>338932.64</v>
      </c>
      <c r="F10067" s="180">
        <v>0</v>
      </c>
      <c r="G10067" s="180">
        <v>0</v>
      </c>
      <c r="H10067" s="180">
        <v>0</v>
      </c>
    </row>
    <row r="10068" spans="1:8" x14ac:dyDescent="0.2">
      <c r="A10068" s="180" t="s">
        <v>234</v>
      </c>
      <c r="B10068" s="180" t="s">
        <v>350</v>
      </c>
      <c r="C10068" s="180">
        <v>3846284.76</v>
      </c>
      <c r="D10068" s="180">
        <v>57199.31</v>
      </c>
      <c r="E10068" s="180">
        <v>339282.64</v>
      </c>
      <c r="F10068" s="180">
        <v>0</v>
      </c>
      <c r="G10068" s="180">
        <v>0</v>
      </c>
      <c r="H10068" s="180">
        <v>0</v>
      </c>
    </row>
    <row r="10069" spans="1:8" x14ac:dyDescent="0.2">
      <c r="A10069" s="180" t="s">
        <v>234</v>
      </c>
      <c r="B10069" s="180" t="s">
        <v>376</v>
      </c>
      <c r="C10069" s="180"/>
      <c r="D10069" s="180"/>
      <c r="E10069" s="180"/>
      <c r="F10069" s="180"/>
      <c r="G10069" s="180"/>
      <c r="H10069" s="180"/>
    </row>
    <row r="10070" spans="1:8" x14ac:dyDescent="0.2">
      <c r="A10070" s="180" t="s">
        <v>234</v>
      </c>
      <c r="B10070" s="180" t="s">
        <v>377</v>
      </c>
      <c r="C10070" s="180">
        <v>2126725</v>
      </c>
      <c r="D10070" s="180">
        <v>40000</v>
      </c>
      <c r="E10070" s="180">
        <v>6600</v>
      </c>
      <c r="F10070" s="180"/>
      <c r="G10070" s="180"/>
      <c r="H10070" s="180"/>
    </row>
    <row r="10071" spans="1:8" x14ac:dyDescent="0.2">
      <c r="A10071" s="180" t="s">
        <v>234</v>
      </c>
      <c r="B10071" s="180" t="s">
        <v>352</v>
      </c>
      <c r="C10071" s="180">
        <v>68866</v>
      </c>
      <c r="D10071" s="180"/>
      <c r="E10071" s="180"/>
      <c r="F10071" s="180"/>
      <c r="G10071" s="180"/>
      <c r="H10071" s="180"/>
    </row>
    <row r="10072" spans="1:8" x14ac:dyDescent="0.2">
      <c r="A10072" s="180" t="s">
        <v>234</v>
      </c>
      <c r="B10072" s="180" t="s">
        <v>353</v>
      </c>
      <c r="C10072" s="180">
        <v>86316</v>
      </c>
      <c r="D10072" s="180"/>
      <c r="E10072" s="180"/>
      <c r="F10072" s="180"/>
      <c r="G10072" s="180"/>
      <c r="H10072" s="180"/>
    </row>
    <row r="10073" spans="1:8" x14ac:dyDescent="0.2">
      <c r="A10073" s="180" t="s">
        <v>234</v>
      </c>
      <c r="B10073" s="180" t="s">
        <v>354</v>
      </c>
      <c r="C10073" s="180">
        <v>89434</v>
      </c>
      <c r="D10073" s="180"/>
      <c r="E10073" s="180">
        <v>65000</v>
      </c>
      <c r="F10073" s="180"/>
      <c r="G10073" s="180"/>
      <c r="H10073" s="180"/>
    </row>
    <row r="10074" spans="1:8" x14ac:dyDescent="0.2">
      <c r="A10074" s="180" t="s">
        <v>234</v>
      </c>
      <c r="B10074" s="180" t="s">
        <v>408</v>
      </c>
      <c r="C10074" s="180">
        <v>187356</v>
      </c>
      <c r="D10074" s="180"/>
      <c r="E10074" s="180"/>
      <c r="F10074" s="180"/>
      <c r="G10074" s="180"/>
      <c r="H10074" s="180"/>
    </row>
    <row r="10075" spans="1:8" x14ac:dyDescent="0.2">
      <c r="A10075" s="180" t="s">
        <v>234</v>
      </c>
      <c r="B10075" s="180" t="s">
        <v>423</v>
      </c>
      <c r="C10075" s="180">
        <v>51699</v>
      </c>
      <c r="D10075" s="180"/>
      <c r="E10075" s="180"/>
      <c r="F10075" s="180"/>
      <c r="G10075" s="180"/>
      <c r="H10075" s="180"/>
    </row>
    <row r="10076" spans="1:8" x14ac:dyDescent="0.2">
      <c r="A10076" s="180" t="s">
        <v>234</v>
      </c>
      <c r="B10076" s="180" t="s">
        <v>355</v>
      </c>
      <c r="C10076" s="180">
        <v>185575</v>
      </c>
      <c r="D10076" s="180"/>
      <c r="E10076" s="180"/>
      <c r="F10076" s="180"/>
      <c r="G10076" s="180"/>
      <c r="H10076" s="180"/>
    </row>
    <row r="10077" spans="1:8" x14ac:dyDescent="0.2">
      <c r="A10077" s="180" t="s">
        <v>234</v>
      </c>
      <c r="B10077" s="180" t="s">
        <v>356</v>
      </c>
      <c r="C10077" s="180">
        <v>203872</v>
      </c>
      <c r="D10077" s="180"/>
      <c r="E10077" s="180"/>
      <c r="F10077" s="180"/>
      <c r="G10077" s="180"/>
      <c r="H10077" s="180"/>
    </row>
    <row r="10078" spans="1:8" x14ac:dyDescent="0.2">
      <c r="A10078" s="180" t="s">
        <v>234</v>
      </c>
      <c r="B10078" s="180" t="s">
        <v>409</v>
      </c>
      <c r="C10078" s="180"/>
      <c r="D10078" s="180"/>
      <c r="E10078" s="180"/>
      <c r="F10078" s="180"/>
      <c r="G10078" s="180"/>
      <c r="H10078" s="180"/>
    </row>
    <row r="10079" spans="1:8" x14ac:dyDescent="0.2">
      <c r="A10079" s="180" t="s">
        <v>234</v>
      </c>
      <c r="B10079" s="180" t="s">
        <v>378</v>
      </c>
      <c r="C10079" s="180"/>
      <c r="D10079" s="180"/>
      <c r="E10079" s="180"/>
      <c r="F10079" s="180"/>
      <c r="G10079" s="180"/>
      <c r="H10079" s="180"/>
    </row>
    <row r="10080" spans="1:8" x14ac:dyDescent="0.2">
      <c r="A10080" s="180" t="s">
        <v>234</v>
      </c>
      <c r="B10080" s="180" t="s">
        <v>360</v>
      </c>
      <c r="C10080" s="180"/>
      <c r="D10080" s="180"/>
      <c r="E10080" s="180"/>
      <c r="F10080" s="180"/>
      <c r="G10080" s="180"/>
      <c r="H10080" s="180"/>
    </row>
    <row r="10081" spans="1:8" x14ac:dyDescent="0.2">
      <c r="A10081" s="180" t="s">
        <v>234</v>
      </c>
      <c r="B10081" s="180" t="s">
        <v>379</v>
      </c>
      <c r="C10081" s="180"/>
      <c r="D10081" s="180"/>
      <c r="E10081" s="180"/>
      <c r="F10081" s="180"/>
      <c r="G10081" s="180"/>
      <c r="H10081" s="180"/>
    </row>
    <row r="10082" spans="1:8" x14ac:dyDescent="0.2">
      <c r="A10082" s="180" t="s">
        <v>234</v>
      </c>
      <c r="B10082" s="180" t="s">
        <v>362</v>
      </c>
      <c r="C10082" s="180">
        <v>101426</v>
      </c>
      <c r="D10082" s="180"/>
      <c r="E10082" s="180"/>
      <c r="F10082" s="180"/>
      <c r="G10082" s="180"/>
      <c r="H10082" s="180"/>
    </row>
    <row r="10083" spans="1:8" x14ac:dyDescent="0.2">
      <c r="A10083" s="180" t="s">
        <v>234</v>
      </c>
      <c r="B10083" s="180" t="s">
        <v>365</v>
      </c>
      <c r="C10083" s="180">
        <v>3101269</v>
      </c>
      <c r="D10083" s="180">
        <v>40000</v>
      </c>
      <c r="E10083" s="180">
        <v>71600</v>
      </c>
      <c r="F10083" s="180">
        <v>0</v>
      </c>
      <c r="G10083" s="180">
        <v>0</v>
      </c>
      <c r="H10083" s="180">
        <v>0</v>
      </c>
    </row>
    <row r="10084" spans="1:8" x14ac:dyDescent="0.2">
      <c r="A10084" s="180" t="s">
        <v>234</v>
      </c>
      <c r="B10084" s="180" t="s">
        <v>447</v>
      </c>
      <c r="C10084" s="180"/>
      <c r="D10084" s="180"/>
      <c r="E10084" s="180"/>
      <c r="F10084" s="180"/>
      <c r="G10084" s="180"/>
      <c r="H10084" s="180"/>
    </row>
    <row r="10085" spans="1:8" x14ac:dyDescent="0.2">
      <c r="A10085" s="180" t="s">
        <v>234</v>
      </c>
      <c r="B10085" s="180" t="s">
        <v>366</v>
      </c>
      <c r="C10085" s="180">
        <v>3101269</v>
      </c>
      <c r="D10085" s="180">
        <v>40000</v>
      </c>
      <c r="E10085" s="180">
        <v>71600</v>
      </c>
      <c r="F10085" s="180">
        <v>0</v>
      </c>
      <c r="G10085" s="180">
        <v>0</v>
      </c>
      <c r="H10085" s="180">
        <v>0</v>
      </c>
    </row>
    <row r="10086" spans="1:8" x14ac:dyDescent="0.2">
      <c r="A10086" s="180" t="s">
        <v>234</v>
      </c>
      <c r="B10086" s="180" t="s">
        <v>367</v>
      </c>
      <c r="C10086" s="180">
        <v>745015.75999999989</v>
      </c>
      <c r="D10086" s="180">
        <v>17199.309999999998</v>
      </c>
      <c r="E10086" s="180">
        <v>267682.64</v>
      </c>
      <c r="F10086" s="180">
        <v>0</v>
      </c>
      <c r="G10086" s="180">
        <v>0</v>
      </c>
      <c r="H10086" s="180">
        <v>0</v>
      </c>
    </row>
    <row r="10087" spans="1:8" x14ac:dyDescent="0.2">
      <c r="A10087" s="180" t="s">
        <v>234</v>
      </c>
      <c r="B10087" s="180" t="s">
        <v>368</v>
      </c>
      <c r="C10087" s="180">
        <v>3846284.76</v>
      </c>
      <c r="D10087" s="180">
        <v>57199.31</v>
      </c>
      <c r="E10087" s="180">
        <v>339282.64</v>
      </c>
      <c r="F10087" s="180">
        <v>0</v>
      </c>
      <c r="G10087" s="180">
        <v>0</v>
      </c>
      <c r="H10087" s="180">
        <v>0</v>
      </c>
    </row>
    <row r="10088" spans="1:8" x14ac:dyDescent="0.2">
      <c r="A10088" s="180" t="s">
        <v>235</v>
      </c>
      <c r="B10088" s="180" t="s">
        <v>333</v>
      </c>
      <c r="C10088" s="180">
        <v>3507578</v>
      </c>
      <c r="D10088" s="180"/>
      <c r="E10088" s="180">
        <v>246539</v>
      </c>
      <c r="F10088" s="180">
        <v>0</v>
      </c>
      <c r="G10088" s="180">
        <v>0</v>
      </c>
      <c r="H10088" s="180">
        <v>0</v>
      </c>
    </row>
    <row r="10089" spans="1:8" x14ac:dyDescent="0.2">
      <c r="A10089" s="180" t="s">
        <v>235</v>
      </c>
      <c r="B10089" s="180" t="s">
        <v>334</v>
      </c>
      <c r="C10089" s="180">
        <v>49214</v>
      </c>
      <c r="D10089" s="180"/>
      <c r="E10089" s="180">
        <v>3461</v>
      </c>
      <c r="F10089" s="180">
        <v>0</v>
      </c>
      <c r="G10089" s="180">
        <v>0</v>
      </c>
      <c r="H10089" s="180">
        <v>0</v>
      </c>
    </row>
    <row r="10090" spans="1:8" x14ac:dyDescent="0.2">
      <c r="A10090" s="180" t="s">
        <v>235</v>
      </c>
      <c r="B10090" s="180" t="s">
        <v>335</v>
      </c>
      <c r="C10090" s="180">
        <v>348092</v>
      </c>
      <c r="D10090" s="180"/>
      <c r="E10090" s="180"/>
      <c r="F10090" s="180"/>
      <c r="G10090" s="180"/>
      <c r="H10090" s="180"/>
    </row>
    <row r="10091" spans="1:8" x14ac:dyDescent="0.2">
      <c r="A10091" s="180" t="s">
        <v>235</v>
      </c>
      <c r="B10091" s="180" t="s">
        <v>336</v>
      </c>
      <c r="C10091" s="180">
        <v>110000</v>
      </c>
      <c r="D10091" s="180"/>
      <c r="E10091" s="180"/>
      <c r="F10091" s="180"/>
      <c r="G10091" s="180"/>
      <c r="H10091" s="180"/>
    </row>
    <row r="10092" spans="1:8" x14ac:dyDescent="0.2">
      <c r="A10092" s="180" t="s">
        <v>235</v>
      </c>
      <c r="B10092" s="180" t="s">
        <v>337</v>
      </c>
      <c r="C10092" s="180">
        <v>40000</v>
      </c>
      <c r="D10092" s="180">
        <v>350</v>
      </c>
      <c r="E10092" s="180">
        <v>4500</v>
      </c>
      <c r="F10092" s="180"/>
      <c r="G10092" s="180"/>
      <c r="H10092" s="180"/>
    </row>
    <row r="10093" spans="1:8" x14ac:dyDescent="0.2">
      <c r="A10093" s="180" t="s">
        <v>235</v>
      </c>
      <c r="B10093" s="180" t="s">
        <v>338</v>
      </c>
      <c r="C10093" s="180"/>
      <c r="D10093" s="180"/>
      <c r="E10093" s="180"/>
      <c r="F10093" s="180"/>
      <c r="G10093" s="180"/>
      <c r="H10093" s="180"/>
    </row>
    <row r="10094" spans="1:8" x14ac:dyDescent="0.2">
      <c r="A10094" s="180" t="s">
        <v>235</v>
      </c>
      <c r="B10094" s="180" t="s">
        <v>339</v>
      </c>
      <c r="C10094" s="180">
        <v>750</v>
      </c>
      <c r="D10094" s="180">
        <v>117000</v>
      </c>
      <c r="E10094" s="180"/>
      <c r="F10094" s="180"/>
      <c r="G10094" s="180"/>
      <c r="H10094" s="180"/>
    </row>
    <row r="10095" spans="1:8" x14ac:dyDescent="0.2">
      <c r="A10095" s="180" t="s">
        <v>235</v>
      </c>
      <c r="B10095" s="180" t="s">
        <v>340</v>
      </c>
      <c r="C10095" s="180">
        <v>73000</v>
      </c>
      <c r="D10095" s="180">
        <v>25000</v>
      </c>
      <c r="E10095" s="180">
        <v>10</v>
      </c>
      <c r="F10095" s="180"/>
      <c r="G10095" s="180"/>
      <c r="H10095" s="180"/>
    </row>
    <row r="10096" spans="1:8" x14ac:dyDescent="0.2">
      <c r="A10096" s="180" t="s">
        <v>235</v>
      </c>
      <c r="B10096" s="180" t="s">
        <v>341</v>
      </c>
      <c r="C10096" s="180"/>
      <c r="D10096" s="180"/>
      <c r="E10096" s="180"/>
      <c r="F10096" s="180"/>
      <c r="G10096" s="180"/>
      <c r="H10096" s="180"/>
    </row>
    <row r="10097" spans="1:8" x14ac:dyDescent="0.2">
      <c r="A10097" s="180" t="s">
        <v>235</v>
      </c>
      <c r="B10097" s="180" t="s">
        <v>342</v>
      </c>
      <c r="C10097" s="180">
        <v>2777118</v>
      </c>
      <c r="D10097" s="180"/>
      <c r="E10097" s="180"/>
      <c r="F10097" s="180"/>
      <c r="G10097" s="180"/>
      <c r="H10097" s="180"/>
    </row>
    <row r="10098" spans="1:8" x14ac:dyDescent="0.2">
      <c r="A10098" s="180" t="s">
        <v>235</v>
      </c>
      <c r="B10098" s="180" t="s">
        <v>343</v>
      </c>
      <c r="C10098" s="180">
        <v>7737</v>
      </c>
      <c r="D10098" s="180"/>
      <c r="E10098" s="180"/>
      <c r="F10098" s="180"/>
      <c r="G10098" s="180"/>
      <c r="H10098" s="180"/>
    </row>
    <row r="10099" spans="1:8" x14ac:dyDescent="0.2">
      <c r="A10099" s="180" t="s">
        <v>235</v>
      </c>
      <c r="B10099" s="180" t="s">
        <v>344</v>
      </c>
      <c r="C10099" s="180">
        <v>51000</v>
      </c>
      <c r="D10099" s="180"/>
      <c r="E10099" s="180">
        <v>150</v>
      </c>
      <c r="F10099" s="180"/>
      <c r="G10099" s="180"/>
      <c r="H10099" s="180"/>
    </row>
    <row r="10100" spans="1:8" x14ac:dyDescent="0.2">
      <c r="A10100" s="180" t="s">
        <v>235</v>
      </c>
      <c r="B10100" s="180" t="s">
        <v>475</v>
      </c>
      <c r="C10100" s="180">
        <v>79368</v>
      </c>
      <c r="D10100" s="180"/>
      <c r="E10100" s="180">
        <v>5580</v>
      </c>
      <c r="F10100" s="180">
        <v>0</v>
      </c>
      <c r="G10100" s="180">
        <v>0</v>
      </c>
      <c r="H10100" s="180">
        <v>0</v>
      </c>
    </row>
    <row r="10101" spans="1:8" x14ac:dyDescent="0.2">
      <c r="A10101" s="180" t="s">
        <v>235</v>
      </c>
      <c r="B10101" s="180" t="s">
        <v>332</v>
      </c>
      <c r="C10101" s="180">
        <v>80000</v>
      </c>
      <c r="D10101" s="180"/>
      <c r="E10101" s="180"/>
      <c r="F10101" s="180"/>
      <c r="G10101" s="180"/>
      <c r="H10101" s="180"/>
    </row>
    <row r="10102" spans="1:8" x14ac:dyDescent="0.2">
      <c r="A10102" s="180" t="s">
        <v>235</v>
      </c>
      <c r="B10102" s="180" t="s">
        <v>407</v>
      </c>
      <c r="C10102" s="180">
        <v>145000</v>
      </c>
      <c r="D10102" s="180"/>
      <c r="E10102" s="180"/>
      <c r="F10102" s="180"/>
      <c r="G10102" s="180"/>
      <c r="H10102" s="180"/>
    </row>
    <row r="10103" spans="1:8" x14ac:dyDescent="0.2">
      <c r="A10103" s="180" t="s">
        <v>235</v>
      </c>
      <c r="B10103" s="180" t="s">
        <v>345</v>
      </c>
      <c r="C10103" s="180">
        <v>7268857</v>
      </c>
      <c r="D10103" s="180">
        <v>142350</v>
      </c>
      <c r="E10103" s="180">
        <v>260240</v>
      </c>
      <c r="F10103" s="180">
        <v>0</v>
      </c>
      <c r="G10103" s="180">
        <v>0</v>
      </c>
      <c r="H10103" s="180">
        <v>0</v>
      </c>
    </row>
    <row r="10104" spans="1:8" x14ac:dyDescent="0.2">
      <c r="A10104" s="180" t="s">
        <v>235</v>
      </c>
      <c r="B10104" s="180" t="s">
        <v>346</v>
      </c>
      <c r="C10104" s="180"/>
      <c r="D10104" s="180"/>
      <c r="E10104" s="180"/>
      <c r="F10104" s="180"/>
      <c r="G10104" s="180"/>
      <c r="H10104" s="180"/>
    </row>
    <row r="10105" spans="1:8" x14ac:dyDescent="0.2">
      <c r="A10105" s="180" t="s">
        <v>235</v>
      </c>
      <c r="B10105" s="180" t="s">
        <v>446</v>
      </c>
      <c r="C10105" s="180">
        <v>10000</v>
      </c>
      <c r="D10105" s="180"/>
      <c r="E10105" s="180"/>
      <c r="F10105" s="180"/>
      <c r="G10105" s="180"/>
      <c r="H10105" s="180"/>
    </row>
    <row r="10106" spans="1:8" x14ac:dyDescent="0.2">
      <c r="A10106" s="180" t="s">
        <v>235</v>
      </c>
      <c r="B10106" s="180" t="s">
        <v>347</v>
      </c>
      <c r="C10106" s="180">
        <v>2500</v>
      </c>
      <c r="D10106" s="180"/>
      <c r="E10106" s="180"/>
      <c r="F10106" s="180"/>
      <c r="G10106" s="180"/>
      <c r="H10106" s="180"/>
    </row>
    <row r="10107" spans="1:8" x14ac:dyDescent="0.2">
      <c r="A10107" s="180" t="s">
        <v>235</v>
      </c>
      <c r="B10107" s="180" t="s">
        <v>348</v>
      </c>
      <c r="C10107" s="180">
        <v>7281357</v>
      </c>
      <c r="D10107" s="180">
        <v>142350</v>
      </c>
      <c r="E10107" s="180">
        <v>260240</v>
      </c>
      <c r="F10107" s="180">
        <v>0</v>
      </c>
      <c r="G10107" s="180">
        <v>0</v>
      </c>
      <c r="H10107" s="180">
        <v>0</v>
      </c>
    </row>
    <row r="10108" spans="1:8" x14ac:dyDescent="0.2">
      <c r="A10108" s="180" t="s">
        <v>235</v>
      </c>
      <c r="B10108" s="180" t="s">
        <v>349</v>
      </c>
      <c r="C10108" s="180">
        <v>676494.51000000164</v>
      </c>
      <c r="D10108" s="180">
        <v>72576.830000000016</v>
      </c>
      <c r="E10108" s="180">
        <v>291328.82999999996</v>
      </c>
      <c r="F10108" s="180">
        <v>0</v>
      </c>
      <c r="G10108" s="180">
        <v>0</v>
      </c>
      <c r="H10108" s="180">
        <v>0</v>
      </c>
    </row>
    <row r="10109" spans="1:8" x14ac:dyDescent="0.2">
      <c r="A10109" s="180" t="s">
        <v>235</v>
      </c>
      <c r="B10109" s="180" t="s">
        <v>350</v>
      </c>
      <c r="C10109" s="180">
        <v>7957851.5100000016</v>
      </c>
      <c r="D10109" s="180">
        <v>214926.83</v>
      </c>
      <c r="E10109" s="180">
        <v>551568.82999999996</v>
      </c>
      <c r="F10109" s="180">
        <v>0</v>
      </c>
      <c r="G10109" s="180">
        <v>0</v>
      </c>
      <c r="H10109" s="180">
        <v>0</v>
      </c>
    </row>
    <row r="10110" spans="1:8" x14ac:dyDescent="0.2">
      <c r="A10110" s="180" t="s">
        <v>235</v>
      </c>
      <c r="B10110" s="180" t="s">
        <v>376</v>
      </c>
      <c r="C10110" s="180"/>
      <c r="D10110" s="180"/>
      <c r="E10110" s="180"/>
      <c r="F10110" s="180"/>
      <c r="G10110" s="180"/>
      <c r="H10110" s="180"/>
    </row>
    <row r="10111" spans="1:8" x14ac:dyDescent="0.2">
      <c r="A10111" s="180" t="s">
        <v>235</v>
      </c>
      <c r="B10111" s="180" t="s">
        <v>377</v>
      </c>
      <c r="C10111" s="180">
        <v>5000000</v>
      </c>
      <c r="D10111" s="180">
        <v>180000</v>
      </c>
      <c r="E10111" s="180">
        <v>68795</v>
      </c>
      <c r="F10111" s="180"/>
      <c r="G10111" s="180"/>
      <c r="H10111" s="180"/>
    </row>
    <row r="10112" spans="1:8" x14ac:dyDescent="0.2">
      <c r="A10112" s="180" t="s">
        <v>235</v>
      </c>
      <c r="B10112" s="180" t="s">
        <v>352</v>
      </c>
      <c r="C10112" s="180">
        <v>150000</v>
      </c>
      <c r="D10112" s="180"/>
      <c r="E10112" s="180"/>
      <c r="F10112" s="180"/>
      <c r="G10112" s="180"/>
      <c r="H10112" s="180"/>
    </row>
    <row r="10113" spans="1:8" x14ac:dyDescent="0.2">
      <c r="A10113" s="180" t="s">
        <v>235</v>
      </c>
      <c r="B10113" s="180" t="s">
        <v>353</v>
      </c>
      <c r="C10113" s="180">
        <v>510000</v>
      </c>
      <c r="D10113" s="180"/>
      <c r="E10113" s="180"/>
      <c r="F10113" s="180"/>
      <c r="G10113" s="180"/>
      <c r="H10113" s="180"/>
    </row>
    <row r="10114" spans="1:8" x14ac:dyDescent="0.2">
      <c r="A10114" s="180" t="s">
        <v>235</v>
      </c>
      <c r="B10114" s="180" t="s">
        <v>354</v>
      </c>
      <c r="C10114" s="180">
        <v>355000</v>
      </c>
      <c r="D10114" s="180"/>
      <c r="E10114" s="180">
        <v>103945</v>
      </c>
      <c r="F10114" s="180"/>
      <c r="G10114" s="180"/>
      <c r="H10114" s="180"/>
    </row>
    <row r="10115" spans="1:8" x14ac:dyDescent="0.2">
      <c r="A10115" s="180" t="s">
        <v>235</v>
      </c>
      <c r="B10115" s="180" t="s">
        <v>408</v>
      </c>
      <c r="C10115" s="180">
        <v>400000</v>
      </c>
      <c r="D10115" s="180"/>
      <c r="E10115" s="180"/>
      <c r="F10115" s="180"/>
      <c r="G10115" s="180"/>
      <c r="H10115" s="180"/>
    </row>
    <row r="10116" spans="1:8" x14ac:dyDescent="0.2">
      <c r="A10116" s="180" t="s">
        <v>235</v>
      </c>
      <c r="B10116" s="180" t="s">
        <v>423</v>
      </c>
      <c r="C10116" s="180">
        <v>150000</v>
      </c>
      <c r="D10116" s="180"/>
      <c r="E10116" s="180"/>
      <c r="F10116" s="180"/>
      <c r="G10116" s="180"/>
      <c r="H10116" s="180"/>
    </row>
    <row r="10117" spans="1:8" x14ac:dyDescent="0.2">
      <c r="A10117" s="180" t="s">
        <v>235</v>
      </c>
      <c r="B10117" s="180" t="s">
        <v>355</v>
      </c>
      <c r="C10117" s="180">
        <v>600000</v>
      </c>
      <c r="D10117" s="180"/>
      <c r="E10117" s="180">
        <v>98645</v>
      </c>
      <c r="F10117" s="180"/>
      <c r="G10117" s="180"/>
      <c r="H10117" s="180"/>
    </row>
    <row r="10118" spans="1:8" x14ac:dyDescent="0.2">
      <c r="A10118" s="180" t="s">
        <v>235</v>
      </c>
      <c r="B10118" s="180" t="s">
        <v>356</v>
      </c>
      <c r="C10118" s="180">
        <v>400000</v>
      </c>
      <c r="D10118" s="180"/>
      <c r="E10118" s="180">
        <v>25175</v>
      </c>
      <c r="F10118" s="180"/>
      <c r="G10118" s="180"/>
      <c r="H10118" s="180"/>
    </row>
    <row r="10119" spans="1:8" x14ac:dyDescent="0.2">
      <c r="A10119" s="180" t="s">
        <v>235</v>
      </c>
      <c r="B10119" s="180" t="s">
        <v>409</v>
      </c>
      <c r="C10119" s="180"/>
      <c r="D10119" s="180"/>
      <c r="E10119" s="180"/>
      <c r="F10119" s="180"/>
      <c r="G10119" s="180"/>
      <c r="H10119" s="180"/>
    </row>
    <row r="10120" spans="1:8" x14ac:dyDescent="0.2">
      <c r="A10120" s="180" t="s">
        <v>235</v>
      </c>
      <c r="B10120" s="180" t="s">
        <v>378</v>
      </c>
      <c r="C10120" s="180"/>
      <c r="D10120" s="180"/>
      <c r="E10120" s="180"/>
      <c r="F10120" s="180"/>
      <c r="G10120" s="180"/>
      <c r="H10120" s="180"/>
    </row>
    <row r="10121" spans="1:8" x14ac:dyDescent="0.2">
      <c r="A10121" s="180" t="s">
        <v>235</v>
      </c>
      <c r="B10121" s="180" t="s">
        <v>360</v>
      </c>
      <c r="C10121" s="180"/>
      <c r="D10121" s="180"/>
      <c r="E10121" s="180"/>
      <c r="F10121" s="180"/>
      <c r="G10121" s="180"/>
      <c r="H10121" s="180"/>
    </row>
    <row r="10122" spans="1:8" x14ac:dyDescent="0.2">
      <c r="A10122" s="180" t="s">
        <v>235</v>
      </c>
      <c r="B10122" s="180" t="s">
        <v>379</v>
      </c>
      <c r="C10122" s="180"/>
      <c r="D10122" s="180"/>
      <c r="E10122" s="180"/>
      <c r="F10122" s="180"/>
      <c r="G10122" s="180"/>
      <c r="H10122" s="180"/>
    </row>
    <row r="10123" spans="1:8" x14ac:dyDescent="0.2">
      <c r="A10123" s="180" t="s">
        <v>235</v>
      </c>
      <c r="B10123" s="180" t="s">
        <v>362</v>
      </c>
      <c r="C10123" s="180">
        <v>314861</v>
      </c>
      <c r="D10123" s="180"/>
      <c r="E10123" s="180"/>
      <c r="F10123" s="180"/>
      <c r="G10123" s="180"/>
      <c r="H10123" s="180"/>
    </row>
    <row r="10124" spans="1:8" x14ac:dyDescent="0.2">
      <c r="A10124" s="180" t="s">
        <v>235</v>
      </c>
      <c r="B10124" s="180" t="s">
        <v>365</v>
      </c>
      <c r="C10124" s="180">
        <v>7879861</v>
      </c>
      <c r="D10124" s="180">
        <v>180000</v>
      </c>
      <c r="E10124" s="180">
        <v>296560</v>
      </c>
      <c r="F10124" s="180">
        <v>0</v>
      </c>
      <c r="G10124" s="180">
        <v>0</v>
      </c>
      <c r="H10124" s="180">
        <v>0</v>
      </c>
    </row>
    <row r="10125" spans="1:8" x14ac:dyDescent="0.2">
      <c r="A10125" s="180" t="s">
        <v>235</v>
      </c>
      <c r="B10125" s="180" t="s">
        <v>447</v>
      </c>
      <c r="C10125" s="180"/>
      <c r="D10125" s="180"/>
      <c r="E10125" s="180">
        <v>5000</v>
      </c>
      <c r="F10125" s="180"/>
      <c r="G10125" s="180"/>
      <c r="H10125" s="180"/>
    </row>
    <row r="10126" spans="1:8" x14ac:dyDescent="0.2">
      <c r="A10126" s="180" t="s">
        <v>235</v>
      </c>
      <c r="B10126" s="180" t="s">
        <v>366</v>
      </c>
      <c r="C10126" s="180">
        <v>7879861</v>
      </c>
      <c r="D10126" s="180">
        <v>180000</v>
      </c>
      <c r="E10126" s="180">
        <v>301560</v>
      </c>
      <c r="F10126" s="180">
        <v>0</v>
      </c>
      <c r="G10126" s="180">
        <v>0</v>
      </c>
      <c r="H10126" s="180">
        <v>0</v>
      </c>
    </row>
    <row r="10127" spans="1:8" x14ac:dyDescent="0.2">
      <c r="A10127" s="180" t="s">
        <v>235</v>
      </c>
      <c r="B10127" s="180" t="s">
        <v>367</v>
      </c>
      <c r="C10127" s="180">
        <v>77990.510000001639</v>
      </c>
      <c r="D10127" s="180">
        <v>34926.830000000016</v>
      </c>
      <c r="E10127" s="180">
        <v>250008.82999999996</v>
      </c>
      <c r="F10127" s="180">
        <v>0</v>
      </c>
      <c r="G10127" s="180">
        <v>0</v>
      </c>
      <c r="H10127" s="180">
        <v>0</v>
      </c>
    </row>
    <row r="10128" spans="1:8" x14ac:dyDescent="0.2">
      <c r="A10128" s="180" t="s">
        <v>235</v>
      </c>
      <c r="B10128" s="180" t="s">
        <v>368</v>
      </c>
      <c r="C10128" s="180">
        <v>7957851.5100000016</v>
      </c>
      <c r="D10128" s="180">
        <v>214926.83</v>
      </c>
      <c r="E10128" s="180">
        <v>551568.82999999996</v>
      </c>
      <c r="F10128" s="180">
        <v>0</v>
      </c>
      <c r="G10128" s="180">
        <v>0</v>
      </c>
      <c r="H10128" s="180">
        <v>0</v>
      </c>
    </row>
    <row r="10129" spans="1:8" x14ac:dyDescent="0.2">
      <c r="A10129" s="180" t="s">
        <v>236</v>
      </c>
      <c r="B10129" s="180" t="s">
        <v>333</v>
      </c>
      <c r="C10129" s="180">
        <v>2689171</v>
      </c>
      <c r="D10129" s="180"/>
      <c r="E10129" s="180">
        <v>196107</v>
      </c>
      <c r="F10129" s="180">
        <v>0</v>
      </c>
      <c r="G10129" s="180">
        <v>0</v>
      </c>
      <c r="H10129" s="180">
        <v>0</v>
      </c>
    </row>
    <row r="10130" spans="1:8" x14ac:dyDescent="0.2">
      <c r="A10130" s="180" t="s">
        <v>236</v>
      </c>
      <c r="B10130" s="180" t="s">
        <v>334</v>
      </c>
      <c r="C10130" s="180">
        <v>53372</v>
      </c>
      <c r="D10130" s="180"/>
      <c r="E10130" s="180">
        <v>3893</v>
      </c>
      <c r="F10130" s="180">
        <v>0</v>
      </c>
      <c r="G10130" s="180">
        <v>0</v>
      </c>
      <c r="H10130" s="180">
        <v>0</v>
      </c>
    </row>
    <row r="10131" spans="1:8" x14ac:dyDescent="0.2">
      <c r="A10131" s="180" t="s">
        <v>236</v>
      </c>
      <c r="B10131" s="180" t="s">
        <v>335</v>
      </c>
      <c r="C10131" s="180">
        <v>166761</v>
      </c>
      <c r="D10131" s="180"/>
      <c r="E10131" s="180"/>
      <c r="F10131" s="180"/>
      <c r="G10131" s="180"/>
      <c r="H10131" s="180"/>
    </row>
    <row r="10132" spans="1:8" x14ac:dyDescent="0.2">
      <c r="A10132" s="180" t="s">
        <v>236</v>
      </c>
      <c r="B10132" s="180" t="s">
        <v>336</v>
      </c>
      <c r="C10132" s="180">
        <v>950000</v>
      </c>
      <c r="D10132" s="180"/>
      <c r="E10132" s="180"/>
      <c r="F10132" s="180"/>
      <c r="G10132" s="180"/>
      <c r="H10132" s="180"/>
    </row>
    <row r="10133" spans="1:8" x14ac:dyDescent="0.2">
      <c r="A10133" s="180" t="s">
        <v>236</v>
      </c>
      <c r="B10133" s="180" t="s">
        <v>337</v>
      </c>
      <c r="C10133" s="180">
        <v>18000</v>
      </c>
      <c r="D10133" s="180"/>
      <c r="E10133" s="180">
        <v>8000</v>
      </c>
      <c r="F10133" s="180"/>
      <c r="G10133" s="180"/>
      <c r="H10133" s="180"/>
    </row>
    <row r="10134" spans="1:8" x14ac:dyDescent="0.2">
      <c r="A10134" s="180" t="s">
        <v>236</v>
      </c>
      <c r="B10134" s="180" t="s">
        <v>338</v>
      </c>
      <c r="C10134" s="180"/>
      <c r="D10134" s="180"/>
      <c r="E10134" s="180"/>
      <c r="F10134" s="180"/>
      <c r="G10134" s="180"/>
      <c r="H10134" s="180"/>
    </row>
    <row r="10135" spans="1:8" x14ac:dyDescent="0.2">
      <c r="A10135" s="180" t="s">
        <v>236</v>
      </c>
      <c r="B10135" s="180" t="s">
        <v>339</v>
      </c>
      <c r="C10135" s="180"/>
      <c r="D10135" s="180">
        <v>290000</v>
      </c>
      <c r="E10135" s="180"/>
      <c r="F10135" s="180"/>
      <c r="G10135" s="180"/>
      <c r="H10135" s="180"/>
    </row>
    <row r="10136" spans="1:8" x14ac:dyDescent="0.2">
      <c r="A10136" s="180" t="s">
        <v>236</v>
      </c>
      <c r="B10136" s="180" t="s">
        <v>340</v>
      </c>
      <c r="C10136" s="180">
        <v>130000</v>
      </c>
      <c r="D10136" s="180"/>
      <c r="E10136" s="180">
        <v>12000</v>
      </c>
      <c r="F10136" s="180"/>
      <c r="G10136" s="180"/>
      <c r="H10136" s="180"/>
    </row>
    <row r="10137" spans="1:8" x14ac:dyDescent="0.2">
      <c r="A10137" s="180" t="s">
        <v>236</v>
      </c>
      <c r="B10137" s="180" t="s">
        <v>341</v>
      </c>
      <c r="C10137" s="180"/>
      <c r="D10137" s="180"/>
      <c r="E10137" s="180"/>
      <c r="F10137" s="180"/>
      <c r="G10137" s="180"/>
      <c r="H10137" s="180"/>
    </row>
    <row r="10138" spans="1:8" x14ac:dyDescent="0.2">
      <c r="A10138" s="180" t="s">
        <v>236</v>
      </c>
      <c r="B10138" s="180" t="s">
        <v>342</v>
      </c>
      <c r="C10138" s="180">
        <v>3556745</v>
      </c>
      <c r="D10138" s="180"/>
      <c r="E10138" s="180"/>
      <c r="F10138" s="180"/>
      <c r="G10138" s="180"/>
      <c r="H10138" s="180"/>
    </row>
    <row r="10139" spans="1:8" x14ac:dyDescent="0.2">
      <c r="A10139" s="180" t="s">
        <v>236</v>
      </c>
      <c r="B10139" s="180" t="s">
        <v>343</v>
      </c>
      <c r="C10139" s="180">
        <v>11922</v>
      </c>
      <c r="D10139" s="180"/>
      <c r="E10139" s="180"/>
      <c r="F10139" s="180"/>
      <c r="G10139" s="180"/>
      <c r="H10139" s="180"/>
    </row>
    <row r="10140" spans="1:8" x14ac:dyDescent="0.2">
      <c r="A10140" s="180" t="s">
        <v>236</v>
      </c>
      <c r="B10140" s="180" t="s">
        <v>344</v>
      </c>
      <c r="C10140" s="180">
        <v>210000</v>
      </c>
      <c r="D10140" s="180"/>
      <c r="E10140" s="180"/>
      <c r="F10140" s="180"/>
      <c r="G10140" s="180"/>
      <c r="H10140" s="180"/>
    </row>
    <row r="10141" spans="1:8" x14ac:dyDescent="0.2">
      <c r="A10141" s="180" t="s">
        <v>236</v>
      </c>
      <c r="B10141" s="180" t="s">
        <v>475</v>
      </c>
      <c r="C10141" s="180">
        <v>23710</v>
      </c>
      <c r="D10141" s="180"/>
      <c r="E10141" s="180">
        <v>1729</v>
      </c>
      <c r="F10141" s="180">
        <v>0</v>
      </c>
      <c r="G10141" s="180">
        <v>0</v>
      </c>
      <c r="H10141" s="180">
        <v>0</v>
      </c>
    </row>
    <row r="10142" spans="1:8" x14ac:dyDescent="0.2">
      <c r="A10142" s="180" t="s">
        <v>236</v>
      </c>
      <c r="B10142" s="180" t="s">
        <v>332</v>
      </c>
      <c r="C10142" s="180">
        <v>92000</v>
      </c>
      <c r="D10142" s="180"/>
      <c r="E10142" s="180"/>
      <c r="F10142" s="180"/>
      <c r="G10142" s="180"/>
      <c r="H10142" s="180"/>
    </row>
    <row r="10143" spans="1:8" x14ac:dyDescent="0.2">
      <c r="A10143" s="180" t="s">
        <v>236</v>
      </c>
      <c r="B10143" s="180" t="s">
        <v>407</v>
      </c>
      <c r="C10143" s="180">
        <v>100000</v>
      </c>
      <c r="D10143" s="180"/>
      <c r="E10143" s="180"/>
      <c r="F10143" s="180"/>
      <c r="G10143" s="180"/>
      <c r="H10143" s="180"/>
    </row>
    <row r="10144" spans="1:8" x14ac:dyDescent="0.2">
      <c r="A10144" s="180" t="s">
        <v>236</v>
      </c>
      <c r="B10144" s="180" t="s">
        <v>345</v>
      </c>
      <c r="C10144" s="180">
        <v>8001681</v>
      </c>
      <c r="D10144" s="180">
        <v>290000</v>
      </c>
      <c r="E10144" s="180">
        <v>221729</v>
      </c>
      <c r="F10144" s="180">
        <v>0</v>
      </c>
      <c r="G10144" s="180">
        <v>0</v>
      </c>
      <c r="H10144" s="180">
        <v>0</v>
      </c>
    </row>
    <row r="10145" spans="1:8" x14ac:dyDescent="0.2">
      <c r="A10145" s="180" t="s">
        <v>236</v>
      </c>
      <c r="B10145" s="180" t="s">
        <v>346</v>
      </c>
      <c r="C10145" s="180"/>
      <c r="D10145" s="180"/>
      <c r="E10145" s="180"/>
      <c r="F10145" s="180"/>
      <c r="G10145" s="180"/>
      <c r="H10145" s="180"/>
    </row>
    <row r="10146" spans="1:8" x14ac:dyDescent="0.2">
      <c r="A10146" s="180" t="s">
        <v>236</v>
      </c>
      <c r="B10146" s="180" t="s">
        <v>446</v>
      </c>
      <c r="C10146" s="180"/>
      <c r="D10146" s="180"/>
      <c r="E10146" s="180"/>
      <c r="F10146" s="180"/>
      <c r="G10146" s="180"/>
      <c r="H10146" s="180"/>
    </row>
    <row r="10147" spans="1:8" x14ac:dyDescent="0.2">
      <c r="A10147" s="180" t="s">
        <v>236</v>
      </c>
      <c r="B10147" s="180" t="s">
        <v>347</v>
      </c>
      <c r="C10147" s="180"/>
      <c r="D10147" s="180"/>
      <c r="E10147" s="180"/>
      <c r="F10147" s="180"/>
      <c r="G10147" s="180"/>
      <c r="H10147" s="180"/>
    </row>
    <row r="10148" spans="1:8" x14ac:dyDescent="0.2">
      <c r="A10148" s="180" t="s">
        <v>236</v>
      </c>
      <c r="B10148" s="180" t="s">
        <v>348</v>
      </c>
      <c r="C10148" s="180">
        <v>8001681</v>
      </c>
      <c r="D10148" s="180">
        <v>290000</v>
      </c>
      <c r="E10148" s="180">
        <v>221729</v>
      </c>
      <c r="F10148" s="180">
        <v>0</v>
      </c>
      <c r="G10148" s="180">
        <v>0</v>
      </c>
      <c r="H10148" s="180">
        <v>0</v>
      </c>
    </row>
    <row r="10149" spans="1:8" x14ac:dyDescent="0.2">
      <c r="A10149" s="180" t="s">
        <v>236</v>
      </c>
      <c r="B10149" s="180" t="s">
        <v>349</v>
      </c>
      <c r="C10149" s="180">
        <v>2251180.4899999984</v>
      </c>
      <c r="D10149" s="180">
        <v>98641.100000000035</v>
      </c>
      <c r="E10149" s="180">
        <v>711489.20000000007</v>
      </c>
      <c r="F10149" s="180">
        <v>0</v>
      </c>
      <c r="G10149" s="180">
        <v>0</v>
      </c>
      <c r="H10149" s="180">
        <v>0</v>
      </c>
    </row>
    <row r="10150" spans="1:8" x14ac:dyDescent="0.2">
      <c r="A10150" s="180" t="s">
        <v>236</v>
      </c>
      <c r="B10150" s="180" t="s">
        <v>350</v>
      </c>
      <c r="C10150" s="180">
        <v>10252861.489999998</v>
      </c>
      <c r="D10150" s="180">
        <v>388641.1</v>
      </c>
      <c r="E10150" s="180">
        <v>933218.2</v>
      </c>
      <c r="F10150" s="180">
        <v>0</v>
      </c>
      <c r="G10150" s="180">
        <v>0</v>
      </c>
      <c r="H10150" s="180">
        <v>0</v>
      </c>
    </row>
    <row r="10151" spans="1:8" x14ac:dyDescent="0.2">
      <c r="A10151" s="180" t="s">
        <v>236</v>
      </c>
      <c r="B10151" s="180" t="s">
        <v>376</v>
      </c>
      <c r="C10151" s="180"/>
      <c r="D10151" s="180"/>
      <c r="E10151" s="180"/>
      <c r="F10151" s="180"/>
      <c r="G10151" s="180"/>
      <c r="H10151" s="180"/>
    </row>
    <row r="10152" spans="1:8" x14ac:dyDescent="0.2">
      <c r="A10152" s="180" t="s">
        <v>236</v>
      </c>
      <c r="B10152" s="180" t="s">
        <v>377</v>
      </c>
      <c r="C10152" s="180">
        <v>5485000</v>
      </c>
      <c r="D10152" s="180">
        <v>315000</v>
      </c>
      <c r="E10152" s="180">
        <v>60000</v>
      </c>
      <c r="F10152" s="180"/>
      <c r="G10152" s="180"/>
      <c r="H10152" s="180"/>
    </row>
    <row r="10153" spans="1:8" x14ac:dyDescent="0.2">
      <c r="A10153" s="180" t="s">
        <v>236</v>
      </c>
      <c r="B10153" s="180" t="s">
        <v>352</v>
      </c>
      <c r="C10153" s="180">
        <v>118000</v>
      </c>
      <c r="D10153" s="180"/>
      <c r="E10153" s="180">
        <v>400</v>
      </c>
      <c r="F10153" s="180"/>
      <c r="G10153" s="180"/>
      <c r="H10153" s="180"/>
    </row>
    <row r="10154" spans="1:8" x14ac:dyDescent="0.2">
      <c r="A10154" s="180" t="s">
        <v>236</v>
      </c>
      <c r="B10154" s="180" t="s">
        <v>353</v>
      </c>
      <c r="C10154" s="180">
        <v>269000</v>
      </c>
      <c r="D10154" s="180"/>
      <c r="E10154" s="180">
        <v>1000</v>
      </c>
      <c r="F10154" s="180"/>
      <c r="G10154" s="180"/>
      <c r="H10154" s="180"/>
    </row>
    <row r="10155" spans="1:8" x14ac:dyDescent="0.2">
      <c r="A10155" s="180" t="s">
        <v>236</v>
      </c>
      <c r="B10155" s="180" t="s">
        <v>354</v>
      </c>
      <c r="C10155" s="180">
        <v>177500</v>
      </c>
      <c r="D10155" s="180"/>
      <c r="E10155" s="180">
        <v>18000</v>
      </c>
      <c r="F10155" s="180"/>
      <c r="G10155" s="180"/>
      <c r="H10155" s="180"/>
    </row>
    <row r="10156" spans="1:8" x14ac:dyDescent="0.2">
      <c r="A10156" s="180" t="s">
        <v>236</v>
      </c>
      <c r="B10156" s="180" t="s">
        <v>408</v>
      </c>
      <c r="C10156" s="180">
        <v>364000</v>
      </c>
      <c r="D10156" s="180"/>
      <c r="E10156" s="180">
        <v>1000</v>
      </c>
      <c r="F10156" s="180"/>
      <c r="G10156" s="180"/>
      <c r="H10156" s="180"/>
    </row>
    <row r="10157" spans="1:8" x14ac:dyDescent="0.2">
      <c r="A10157" s="180" t="s">
        <v>236</v>
      </c>
      <c r="B10157" s="180" t="s">
        <v>423</v>
      </c>
      <c r="C10157" s="180">
        <v>105000</v>
      </c>
      <c r="D10157" s="180"/>
      <c r="E10157" s="180">
        <v>25000</v>
      </c>
      <c r="F10157" s="180"/>
      <c r="G10157" s="180"/>
      <c r="H10157" s="180"/>
    </row>
    <row r="10158" spans="1:8" x14ac:dyDescent="0.2">
      <c r="A10158" s="180" t="s">
        <v>236</v>
      </c>
      <c r="B10158" s="180" t="s">
        <v>355</v>
      </c>
      <c r="C10158" s="180">
        <v>612000</v>
      </c>
      <c r="D10158" s="180"/>
      <c r="E10158" s="180">
        <v>100000</v>
      </c>
      <c r="F10158" s="180"/>
      <c r="G10158" s="180"/>
      <c r="H10158" s="180"/>
    </row>
    <row r="10159" spans="1:8" x14ac:dyDescent="0.2">
      <c r="A10159" s="180" t="s">
        <v>236</v>
      </c>
      <c r="B10159" s="180" t="s">
        <v>356</v>
      </c>
      <c r="C10159" s="180">
        <v>474000</v>
      </c>
      <c r="D10159" s="180"/>
      <c r="E10159" s="180">
        <v>35000</v>
      </c>
      <c r="F10159" s="180"/>
      <c r="G10159" s="180"/>
      <c r="H10159" s="180"/>
    </row>
    <row r="10160" spans="1:8" x14ac:dyDescent="0.2">
      <c r="A10160" s="180" t="s">
        <v>236</v>
      </c>
      <c r="B10160" s="180" t="s">
        <v>409</v>
      </c>
      <c r="C10160" s="180"/>
      <c r="D10160" s="180"/>
      <c r="E10160" s="180"/>
      <c r="F10160" s="180"/>
      <c r="G10160" s="180"/>
      <c r="H10160" s="180"/>
    </row>
    <row r="10161" spans="1:8" x14ac:dyDescent="0.2">
      <c r="A10161" s="180" t="s">
        <v>236</v>
      </c>
      <c r="B10161" s="180" t="s">
        <v>378</v>
      </c>
      <c r="C10161" s="180"/>
      <c r="D10161" s="180"/>
      <c r="E10161" s="180">
        <v>2000</v>
      </c>
      <c r="F10161" s="180"/>
      <c r="G10161" s="180"/>
      <c r="H10161" s="180"/>
    </row>
    <row r="10162" spans="1:8" x14ac:dyDescent="0.2">
      <c r="A10162" s="180" t="s">
        <v>236</v>
      </c>
      <c r="B10162" s="180" t="s">
        <v>360</v>
      </c>
      <c r="C10162" s="180"/>
      <c r="D10162" s="180"/>
      <c r="E10162" s="180"/>
      <c r="F10162" s="180"/>
      <c r="G10162" s="180"/>
      <c r="H10162" s="180"/>
    </row>
    <row r="10163" spans="1:8" x14ac:dyDescent="0.2">
      <c r="A10163" s="180" t="s">
        <v>236</v>
      </c>
      <c r="B10163" s="180" t="s">
        <v>379</v>
      </c>
      <c r="C10163" s="180"/>
      <c r="D10163" s="180"/>
      <c r="E10163" s="180"/>
      <c r="F10163" s="180"/>
      <c r="G10163" s="180"/>
      <c r="H10163" s="180"/>
    </row>
    <row r="10164" spans="1:8" x14ac:dyDescent="0.2">
      <c r="A10164" s="180" t="s">
        <v>236</v>
      </c>
      <c r="B10164" s="180" t="s">
        <v>362</v>
      </c>
      <c r="C10164" s="180">
        <v>284222</v>
      </c>
      <c r="D10164" s="180"/>
      <c r="E10164" s="180"/>
      <c r="F10164" s="180"/>
      <c r="G10164" s="180"/>
      <c r="H10164" s="180"/>
    </row>
    <row r="10165" spans="1:8" x14ac:dyDescent="0.2">
      <c r="A10165" s="180" t="s">
        <v>236</v>
      </c>
      <c r="B10165" s="180" t="s">
        <v>365</v>
      </c>
      <c r="C10165" s="180">
        <v>7888722</v>
      </c>
      <c r="D10165" s="180">
        <v>315000</v>
      </c>
      <c r="E10165" s="180">
        <v>242400</v>
      </c>
      <c r="F10165" s="180">
        <v>0</v>
      </c>
      <c r="G10165" s="180">
        <v>0</v>
      </c>
      <c r="H10165" s="180">
        <v>0</v>
      </c>
    </row>
    <row r="10166" spans="1:8" x14ac:dyDescent="0.2">
      <c r="A10166" s="180" t="s">
        <v>236</v>
      </c>
      <c r="B10166" s="180" t="s">
        <v>447</v>
      </c>
      <c r="C10166" s="180"/>
      <c r="D10166" s="180"/>
      <c r="E10166" s="180"/>
      <c r="F10166" s="180"/>
      <c r="G10166" s="180"/>
      <c r="H10166" s="180"/>
    </row>
    <row r="10167" spans="1:8" x14ac:dyDescent="0.2">
      <c r="A10167" s="180" t="s">
        <v>236</v>
      </c>
      <c r="B10167" s="180" t="s">
        <v>366</v>
      </c>
      <c r="C10167" s="180">
        <v>7888722</v>
      </c>
      <c r="D10167" s="180">
        <v>315000</v>
      </c>
      <c r="E10167" s="180">
        <v>242400</v>
      </c>
      <c r="F10167" s="180">
        <v>0</v>
      </c>
      <c r="G10167" s="180">
        <v>0</v>
      </c>
      <c r="H10167" s="180">
        <v>0</v>
      </c>
    </row>
    <row r="10168" spans="1:8" x14ac:dyDescent="0.2">
      <c r="A10168" s="180" t="s">
        <v>236</v>
      </c>
      <c r="B10168" s="180" t="s">
        <v>367</v>
      </c>
      <c r="C10168" s="180">
        <v>2364139.4899999984</v>
      </c>
      <c r="D10168" s="180">
        <v>73641.100000000035</v>
      </c>
      <c r="E10168" s="180">
        <v>690818.20000000007</v>
      </c>
      <c r="F10168" s="180">
        <v>0</v>
      </c>
      <c r="G10168" s="180">
        <v>0</v>
      </c>
      <c r="H10168" s="180">
        <v>0</v>
      </c>
    </row>
    <row r="10169" spans="1:8" x14ac:dyDescent="0.2">
      <c r="A10169" s="180" t="s">
        <v>236</v>
      </c>
      <c r="B10169" s="180" t="s">
        <v>368</v>
      </c>
      <c r="C10169" s="180">
        <v>10252861.489999998</v>
      </c>
      <c r="D10169" s="180">
        <v>388641.1</v>
      </c>
      <c r="E10169" s="180">
        <v>933218.2</v>
      </c>
      <c r="F10169" s="180">
        <v>0</v>
      </c>
      <c r="G10169" s="180">
        <v>0</v>
      </c>
      <c r="H10169" s="180">
        <v>0</v>
      </c>
    </row>
    <row r="10170" spans="1:8" x14ac:dyDescent="0.2">
      <c r="A10170" s="180" t="s">
        <v>237</v>
      </c>
      <c r="B10170" s="180" t="s">
        <v>333</v>
      </c>
      <c r="C10170" s="180">
        <v>9006064</v>
      </c>
      <c r="D10170" s="180"/>
      <c r="E10170" s="180">
        <v>645306</v>
      </c>
      <c r="F10170" s="180">
        <v>0</v>
      </c>
      <c r="G10170" s="180">
        <v>0</v>
      </c>
      <c r="H10170" s="180">
        <v>0</v>
      </c>
    </row>
    <row r="10171" spans="1:8" x14ac:dyDescent="0.2">
      <c r="A10171" s="180" t="s">
        <v>237</v>
      </c>
      <c r="B10171" s="180" t="s">
        <v>334</v>
      </c>
      <c r="C10171" s="180">
        <v>65424</v>
      </c>
      <c r="D10171" s="180"/>
      <c r="E10171" s="180">
        <v>4694</v>
      </c>
      <c r="F10171" s="180">
        <v>0</v>
      </c>
      <c r="G10171" s="180">
        <v>0</v>
      </c>
      <c r="H10171" s="180">
        <v>0</v>
      </c>
    </row>
    <row r="10172" spans="1:8" x14ac:dyDescent="0.2">
      <c r="A10172" s="180" t="s">
        <v>237</v>
      </c>
      <c r="B10172" s="180" t="s">
        <v>335</v>
      </c>
      <c r="C10172" s="180">
        <v>749625</v>
      </c>
      <c r="D10172" s="180"/>
      <c r="E10172" s="180"/>
      <c r="F10172" s="180"/>
      <c r="G10172" s="180"/>
      <c r="H10172" s="180"/>
    </row>
    <row r="10173" spans="1:8" x14ac:dyDescent="0.2">
      <c r="A10173" s="180" t="s">
        <v>237</v>
      </c>
      <c r="B10173" s="180" t="s">
        <v>336</v>
      </c>
      <c r="C10173" s="180">
        <v>1713174</v>
      </c>
      <c r="D10173" s="180"/>
      <c r="E10173" s="180"/>
      <c r="F10173" s="180"/>
      <c r="G10173" s="180"/>
      <c r="H10173" s="180"/>
    </row>
    <row r="10174" spans="1:8" x14ac:dyDescent="0.2">
      <c r="A10174" s="180" t="s">
        <v>237</v>
      </c>
      <c r="B10174" s="180" t="s">
        <v>337</v>
      </c>
      <c r="C10174" s="180">
        <v>45675</v>
      </c>
      <c r="D10174" s="180"/>
      <c r="E10174" s="180">
        <v>2538</v>
      </c>
      <c r="F10174" s="180"/>
      <c r="G10174" s="180"/>
      <c r="H10174" s="180"/>
    </row>
    <row r="10175" spans="1:8" x14ac:dyDescent="0.2">
      <c r="A10175" s="180" t="s">
        <v>237</v>
      </c>
      <c r="B10175" s="180" t="s">
        <v>338</v>
      </c>
      <c r="C10175" s="180"/>
      <c r="D10175" s="180"/>
      <c r="E10175" s="180"/>
      <c r="F10175" s="180"/>
      <c r="G10175" s="180"/>
      <c r="H10175" s="180"/>
    </row>
    <row r="10176" spans="1:8" x14ac:dyDescent="0.2">
      <c r="A10176" s="180" t="s">
        <v>237</v>
      </c>
      <c r="B10176" s="180" t="s">
        <v>339</v>
      </c>
      <c r="C10176" s="180">
        <v>5000</v>
      </c>
      <c r="D10176" s="180">
        <v>706542</v>
      </c>
      <c r="E10176" s="180"/>
      <c r="F10176" s="180"/>
      <c r="G10176" s="180"/>
      <c r="H10176" s="180"/>
    </row>
    <row r="10177" spans="1:8" x14ac:dyDescent="0.2">
      <c r="A10177" s="180" t="s">
        <v>237</v>
      </c>
      <c r="B10177" s="180" t="s">
        <v>340</v>
      </c>
      <c r="C10177" s="180">
        <v>370408</v>
      </c>
      <c r="D10177" s="180">
        <v>27405</v>
      </c>
      <c r="E10177" s="180">
        <v>508</v>
      </c>
      <c r="F10177" s="180"/>
      <c r="G10177" s="180"/>
      <c r="H10177" s="180"/>
    </row>
    <row r="10178" spans="1:8" x14ac:dyDescent="0.2">
      <c r="A10178" s="180" t="s">
        <v>237</v>
      </c>
      <c r="B10178" s="180" t="s">
        <v>341</v>
      </c>
      <c r="C10178" s="180"/>
      <c r="D10178" s="180"/>
      <c r="E10178" s="180"/>
      <c r="F10178" s="180"/>
      <c r="G10178" s="180"/>
      <c r="H10178" s="180"/>
    </row>
    <row r="10179" spans="1:8" x14ac:dyDescent="0.2">
      <c r="A10179" s="180" t="s">
        <v>237</v>
      </c>
      <c r="B10179" s="180" t="s">
        <v>342</v>
      </c>
      <c r="C10179" s="180">
        <v>13392524</v>
      </c>
      <c r="D10179" s="180"/>
      <c r="E10179" s="180"/>
      <c r="F10179" s="180"/>
      <c r="G10179" s="180"/>
      <c r="H10179" s="180"/>
    </row>
    <row r="10180" spans="1:8" x14ac:dyDescent="0.2">
      <c r="A10180" s="180" t="s">
        <v>237</v>
      </c>
      <c r="B10180" s="180" t="s">
        <v>343</v>
      </c>
      <c r="C10180" s="180">
        <v>52802</v>
      </c>
      <c r="D10180" s="180"/>
      <c r="E10180" s="180"/>
      <c r="F10180" s="180"/>
      <c r="G10180" s="180"/>
      <c r="H10180" s="180"/>
    </row>
    <row r="10181" spans="1:8" x14ac:dyDescent="0.2">
      <c r="A10181" s="180" t="s">
        <v>237</v>
      </c>
      <c r="B10181" s="180" t="s">
        <v>344</v>
      </c>
      <c r="C10181" s="180">
        <v>296888</v>
      </c>
      <c r="D10181" s="180"/>
      <c r="E10181" s="180">
        <v>203</v>
      </c>
      <c r="F10181" s="180"/>
      <c r="G10181" s="180"/>
      <c r="H10181" s="180"/>
    </row>
    <row r="10182" spans="1:8" x14ac:dyDescent="0.2">
      <c r="A10182" s="180" t="s">
        <v>237</v>
      </c>
      <c r="B10182" s="180" t="s">
        <v>475</v>
      </c>
      <c r="C10182" s="180">
        <v>204048</v>
      </c>
      <c r="D10182" s="180"/>
      <c r="E10182" s="180">
        <v>14629</v>
      </c>
      <c r="F10182" s="180">
        <v>0</v>
      </c>
      <c r="G10182" s="180">
        <v>0</v>
      </c>
      <c r="H10182" s="180">
        <v>0</v>
      </c>
    </row>
    <row r="10183" spans="1:8" x14ac:dyDescent="0.2">
      <c r="A10183" s="180" t="s">
        <v>237</v>
      </c>
      <c r="B10183" s="180" t="s">
        <v>332</v>
      </c>
      <c r="C10183" s="180">
        <v>121511</v>
      </c>
      <c r="D10183" s="180"/>
      <c r="E10183" s="180"/>
      <c r="F10183" s="180"/>
      <c r="G10183" s="180"/>
      <c r="H10183" s="180"/>
    </row>
    <row r="10184" spans="1:8" x14ac:dyDescent="0.2">
      <c r="A10184" s="180" t="s">
        <v>237</v>
      </c>
      <c r="B10184" s="180" t="s">
        <v>407</v>
      </c>
      <c r="C10184" s="180">
        <v>454009</v>
      </c>
      <c r="D10184" s="180"/>
      <c r="E10184" s="180"/>
      <c r="F10184" s="180"/>
      <c r="G10184" s="180"/>
      <c r="H10184" s="180"/>
    </row>
    <row r="10185" spans="1:8" x14ac:dyDescent="0.2">
      <c r="A10185" s="180" t="s">
        <v>237</v>
      </c>
      <c r="B10185" s="180" t="s">
        <v>345</v>
      </c>
      <c r="C10185" s="180">
        <v>26477152</v>
      </c>
      <c r="D10185" s="180">
        <v>733947</v>
      </c>
      <c r="E10185" s="180">
        <v>667878</v>
      </c>
      <c r="F10185" s="180">
        <v>0</v>
      </c>
      <c r="G10185" s="180">
        <v>0</v>
      </c>
      <c r="H10185" s="180">
        <v>0</v>
      </c>
    </row>
    <row r="10186" spans="1:8" x14ac:dyDescent="0.2">
      <c r="A10186" s="180" t="s">
        <v>237</v>
      </c>
      <c r="B10186" s="180" t="s">
        <v>346</v>
      </c>
      <c r="C10186" s="180"/>
      <c r="D10186" s="180"/>
      <c r="E10186" s="180"/>
      <c r="F10186" s="180"/>
      <c r="G10186" s="180"/>
      <c r="H10186" s="180"/>
    </row>
    <row r="10187" spans="1:8" x14ac:dyDescent="0.2">
      <c r="A10187" s="180" t="s">
        <v>237</v>
      </c>
      <c r="B10187" s="180" t="s">
        <v>446</v>
      </c>
      <c r="C10187" s="180"/>
      <c r="D10187" s="180"/>
      <c r="E10187" s="180"/>
      <c r="F10187" s="180"/>
      <c r="G10187" s="180"/>
      <c r="H10187" s="180"/>
    </row>
    <row r="10188" spans="1:8" x14ac:dyDescent="0.2">
      <c r="A10188" s="180" t="s">
        <v>237</v>
      </c>
      <c r="B10188" s="180" t="s">
        <v>347</v>
      </c>
      <c r="C10188" s="180">
        <v>50000</v>
      </c>
      <c r="D10188" s="180"/>
      <c r="E10188" s="180"/>
      <c r="F10188" s="180"/>
      <c r="G10188" s="180"/>
      <c r="H10188" s="180"/>
    </row>
    <row r="10189" spans="1:8" x14ac:dyDescent="0.2">
      <c r="A10189" s="180" t="s">
        <v>237</v>
      </c>
      <c r="B10189" s="180" t="s">
        <v>348</v>
      </c>
      <c r="C10189" s="180">
        <v>26527152</v>
      </c>
      <c r="D10189" s="180">
        <v>733947</v>
      </c>
      <c r="E10189" s="180">
        <v>667878</v>
      </c>
      <c r="F10189" s="180">
        <v>0</v>
      </c>
      <c r="G10189" s="180">
        <v>0</v>
      </c>
      <c r="H10189" s="180">
        <v>0</v>
      </c>
    </row>
    <row r="10190" spans="1:8" x14ac:dyDescent="0.2">
      <c r="A10190" s="180" t="s">
        <v>237</v>
      </c>
      <c r="B10190" s="180" t="s">
        <v>349</v>
      </c>
      <c r="C10190" s="180">
        <v>3624599</v>
      </c>
      <c r="D10190" s="180">
        <v>233741</v>
      </c>
      <c r="E10190" s="180">
        <v>920571</v>
      </c>
      <c r="F10190" s="180">
        <v>0</v>
      </c>
      <c r="G10190" s="180">
        <v>0</v>
      </c>
      <c r="H10190" s="180">
        <v>0</v>
      </c>
    </row>
    <row r="10191" spans="1:8" x14ac:dyDescent="0.2">
      <c r="A10191" s="180" t="s">
        <v>237</v>
      </c>
      <c r="B10191" s="180" t="s">
        <v>350</v>
      </c>
      <c r="C10191" s="180">
        <v>30151751</v>
      </c>
      <c r="D10191" s="180">
        <v>967688</v>
      </c>
      <c r="E10191" s="180">
        <v>1588449</v>
      </c>
      <c r="F10191" s="180">
        <v>0</v>
      </c>
      <c r="G10191" s="180">
        <v>0</v>
      </c>
      <c r="H10191" s="180">
        <v>0</v>
      </c>
    </row>
    <row r="10192" spans="1:8" x14ac:dyDescent="0.2">
      <c r="A10192" s="180" t="s">
        <v>237</v>
      </c>
      <c r="B10192" s="180" t="s">
        <v>376</v>
      </c>
      <c r="C10192" s="180"/>
      <c r="D10192" s="180"/>
      <c r="E10192" s="180"/>
      <c r="F10192" s="180"/>
      <c r="G10192" s="180"/>
      <c r="H10192" s="180"/>
    </row>
    <row r="10193" spans="1:8" x14ac:dyDescent="0.2">
      <c r="A10193" s="180" t="s">
        <v>237</v>
      </c>
      <c r="B10193" s="180" t="s">
        <v>377</v>
      </c>
      <c r="C10193" s="180">
        <v>17125000</v>
      </c>
      <c r="D10193" s="180">
        <v>719248</v>
      </c>
      <c r="E10193" s="180">
        <v>450000</v>
      </c>
      <c r="F10193" s="180"/>
      <c r="G10193" s="180"/>
      <c r="H10193" s="180"/>
    </row>
    <row r="10194" spans="1:8" x14ac:dyDescent="0.2">
      <c r="A10194" s="180" t="s">
        <v>237</v>
      </c>
      <c r="B10194" s="180" t="s">
        <v>352</v>
      </c>
      <c r="C10194" s="180">
        <v>594000</v>
      </c>
      <c r="D10194" s="180"/>
      <c r="E10194" s="180">
        <v>1015</v>
      </c>
      <c r="F10194" s="180"/>
      <c r="G10194" s="180"/>
      <c r="H10194" s="180"/>
    </row>
    <row r="10195" spans="1:8" x14ac:dyDescent="0.2">
      <c r="A10195" s="180" t="s">
        <v>237</v>
      </c>
      <c r="B10195" s="180" t="s">
        <v>353</v>
      </c>
      <c r="C10195" s="180">
        <v>1955274</v>
      </c>
      <c r="D10195" s="180"/>
      <c r="E10195" s="180">
        <v>508</v>
      </c>
      <c r="F10195" s="180"/>
      <c r="G10195" s="180"/>
      <c r="H10195" s="180"/>
    </row>
    <row r="10196" spans="1:8" x14ac:dyDescent="0.2">
      <c r="A10196" s="180" t="s">
        <v>237</v>
      </c>
      <c r="B10196" s="180" t="s">
        <v>354</v>
      </c>
      <c r="C10196" s="180">
        <v>407510</v>
      </c>
      <c r="D10196" s="180"/>
      <c r="E10196" s="180">
        <v>7000</v>
      </c>
      <c r="F10196" s="180"/>
      <c r="G10196" s="180"/>
      <c r="H10196" s="180"/>
    </row>
    <row r="10197" spans="1:8" x14ac:dyDescent="0.2">
      <c r="A10197" s="180" t="s">
        <v>237</v>
      </c>
      <c r="B10197" s="180" t="s">
        <v>408</v>
      </c>
      <c r="C10197" s="180">
        <v>1263370</v>
      </c>
      <c r="D10197" s="180"/>
      <c r="E10197" s="180">
        <v>3100</v>
      </c>
      <c r="F10197" s="180"/>
      <c r="G10197" s="180"/>
      <c r="H10197" s="180"/>
    </row>
    <row r="10198" spans="1:8" x14ac:dyDescent="0.2">
      <c r="A10198" s="180" t="s">
        <v>237</v>
      </c>
      <c r="B10198" s="180" t="s">
        <v>423</v>
      </c>
      <c r="C10198" s="180">
        <v>450000</v>
      </c>
      <c r="D10198" s="180"/>
      <c r="E10198" s="180">
        <v>1015</v>
      </c>
      <c r="F10198" s="180"/>
      <c r="G10198" s="180"/>
      <c r="H10198" s="180"/>
    </row>
    <row r="10199" spans="1:8" x14ac:dyDescent="0.2">
      <c r="A10199" s="180" t="s">
        <v>237</v>
      </c>
      <c r="B10199" s="180" t="s">
        <v>355</v>
      </c>
      <c r="C10199" s="180">
        <v>2673714</v>
      </c>
      <c r="D10199" s="180">
        <v>100000</v>
      </c>
      <c r="E10199" s="180">
        <v>150000</v>
      </c>
      <c r="F10199" s="180"/>
      <c r="G10199" s="180"/>
      <c r="H10199" s="180"/>
    </row>
    <row r="10200" spans="1:8" x14ac:dyDescent="0.2">
      <c r="A10200" s="180" t="s">
        <v>237</v>
      </c>
      <c r="B10200" s="180" t="s">
        <v>356</v>
      </c>
      <c r="C10200" s="180">
        <v>993178</v>
      </c>
      <c r="D10200" s="180"/>
      <c r="E10200" s="180">
        <v>47000</v>
      </c>
      <c r="F10200" s="180"/>
      <c r="G10200" s="180"/>
      <c r="H10200" s="180"/>
    </row>
    <row r="10201" spans="1:8" x14ac:dyDescent="0.2">
      <c r="A10201" s="180" t="s">
        <v>237</v>
      </c>
      <c r="B10201" s="180" t="s">
        <v>409</v>
      </c>
      <c r="C10201" s="180"/>
      <c r="D10201" s="180"/>
      <c r="E10201" s="180"/>
      <c r="F10201" s="180"/>
      <c r="G10201" s="180"/>
      <c r="H10201" s="180"/>
    </row>
    <row r="10202" spans="1:8" x14ac:dyDescent="0.2">
      <c r="A10202" s="180" t="s">
        <v>237</v>
      </c>
      <c r="B10202" s="180" t="s">
        <v>378</v>
      </c>
      <c r="C10202" s="180"/>
      <c r="D10202" s="180"/>
      <c r="E10202" s="180"/>
      <c r="F10202" s="180"/>
      <c r="G10202" s="180"/>
      <c r="H10202" s="180"/>
    </row>
    <row r="10203" spans="1:8" x14ac:dyDescent="0.2">
      <c r="A10203" s="180" t="s">
        <v>237</v>
      </c>
      <c r="B10203" s="180" t="s">
        <v>360</v>
      </c>
      <c r="C10203" s="180"/>
      <c r="D10203" s="180"/>
      <c r="E10203" s="180"/>
      <c r="F10203" s="180"/>
      <c r="G10203" s="180"/>
      <c r="H10203" s="180"/>
    </row>
    <row r="10204" spans="1:8" x14ac:dyDescent="0.2">
      <c r="A10204" s="180" t="s">
        <v>237</v>
      </c>
      <c r="B10204" s="180" t="s">
        <v>379</v>
      </c>
      <c r="C10204" s="180"/>
      <c r="D10204" s="180"/>
      <c r="E10204" s="180"/>
      <c r="F10204" s="180"/>
      <c r="G10204" s="180"/>
      <c r="H10204" s="180"/>
    </row>
    <row r="10205" spans="1:8" x14ac:dyDescent="0.2">
      <c r="A10205" s="180" t="s">
        <v>237</v>
      </c>
      <c r="B10205" s="180" t="s">
        <v>362</v>
      </c>
      <c r="C10205" s="180">
        <v>1060659</v>
      </c>
      <c r="D10205" s="180"/>
      <c r="E10205" s="180"/>
      <c r="F10205" s="180"/>
      <c r="G10205" s="180"/>
      <c r="H10205" s="180"/>
    </row>
    <row r="10206" spans="1:8" x14ac:dyDescent="0.2">
      <c r="A10206" s="180" t="s">
        <v>237</v>
      </c>
      <c r="B10206" s="180" t="s">
        <v>365</v>
      </c>
      <c r="C10206" s="180">
        <v>26522705</v>
      </c>
      <c r="D10206" s="180">
        <v>819248</v>
      </c>
      <c r="E10206" s="180">
        <v>659638</v>
      </c>
      <c r="F10206" s="180">
        <v>0</v>
      </c>
      <c r="G10206" s="180">
        <v>0</v>
      </c>
      <c r="H10206" s="180">
        <v>0</v>
      </c>
    </row>
    <row r="10207" spans="1:8" x14ac:dyDescent="0.2">
      <c r="A10207" s="180" t="s">
        <v>237</v>
      </c>
      <c r="B10207" s="180" t="s">
        <v>447</v>
      </c>
      <c r="C10207" s="180"/>
      <c r="D10207" s="180"/>
      <c r="E10207" s="180"/>
      <c r="F10207" s="180"/>
      <c r="G10207" s="180"/>
      <c r="H10207" s="180"/>
    </row>
    <row r="10208" spans="1:8" x14ac:dyDescent="0.2">
      <c r="A10208" s="180" t="s">
        <v>237</v>
      </c>
      <c r="B10208" s="180" t="s">
        <v>366</v>
      </c>
      <c r="C10208" s="180">
        <v>26522705</v>
      </c>
      <c r="D10208" s="180">
        <v>819248</v>
      </c>
      <c r="E10208" s="180">
        <v>659638</v>
      </c>
      <c r="F10208" s="180">
        <v>0</v>
      </c>
      <c r="G10208" s="180">
        <v>0</v>
      </c>
      <c r="H10208" s="180">
        <v>0</v>
      </c>
    </row>
    <row r="10209" spans="1:8" x14ac:dyDescent="0.2">
      <c r="A10209" s="180" t="s">
        <v>237</v>
      </c>
      <c r="B10209" s="180" t="s">
        <v>367</v>
      </c>
      <c r="C10209" s="180">
        <v>3629046</v>
      </c>
      <c r="D10209" s="180">
        <v>148440</v>
      </c>
      <c r="E10209" s="180">
        <v>928811</v>
      </c>
      <c r="F10209" s="180">
        <v>0</v>
      </c>
      <c r="G10209" s="180">
        <v>0</v>
      </c>
      <c r="H10209" s="180">
        <v>0</v>
      </c>
    </row>
    <row r="10210" spans="1:8" x14ac:dyDescent="0.2">
      <c r="A10210" s="180" t="s">
        <v>237</v>
      </c>
      <c r="B10210" s="180" t="s">
        <v>368</v>
      </c>
      <c r="C10210" s="180">
        <v>30151751</v>
      </c>
      <c r="D10210" s="180">
        <v>967688</v>
      </c>
      <c r="E10210" s="180">
        <v>1588449</v>
      </c>
      <c r="F10210" s="180">
        <v>0</v>
      </c>
      <c r="G10210" s="180">
        <v>0</v>
      </c>
      <c r="H10210" s="180">
        <v>0</v>
      </c>
    </row>
    <row r="10211" spans="1:8" x14ac:dyDescent="0.2">
      <c r="A10211" s="180" t="s">
        <v>238</v>
      </c>
      <c r="B10211" s="180" t="s">
        <v>333</v>
      </c>
      <c r="C10211" s="180">
        <v>6049565</v>
      </c>
      <c r="D10211" s="180"/>
      <c r="E10211" s="180">
        <v>485589</v>
      </c>
      <c r="F10211" s="180">
        <v>0</v>
      </c>
      <c r="G10211" s="180">
        <v>0</v>
      </c>
      <c r="H10211" s="180">
        <v>0</v>
      </c>
    </row>
    <row r="10212" spans="1:8" x14ac:dyDescent="0.2">
      <c r="A10212" s="180" t="s">
        <v>238</v>
      </c>
      <c r="B10212" s="180" t="s">
        <v>334</v>
      </c>
      <c r="C10212" s="180">
        <v>179358</v>
      </c>
      <c r="D10212" s="180"/>
      <c r="E10212" s="180">
        <v>14411</v>
      </c>
      <c r="F10212" s="180">
        <v>0</v>
      </c>
      <c r="G10212" s="180">
        <v>0</v>
      </c>
      <c r="H10212" s="180">
        <v>0</v>
      </c>
    </row>
    <row r="10213" spans="1:8" x14ac:dyDescent="0.2">
      <c r="A10213" s="180" t="s">
        <v>238</v>
      </c>
      <c r="B10213" s="180" t="s">
        <v>335</v>
      </c>
      <c r="C10213" s="180">
        <v>0</v>
      </c>
      <c r="D10213" s="180"/>
      <c r="E10213" s="180"/>
      <c r="F10213" s="180"/>
      <c r="G10213" s="180"/>
      <c r="H10213" s="180"/>
    </row>
    <row r="10214" spans="1:8" x14ac:dyDescent="0.2">
      <c r="A10214" s="180" t="s">
        <v>238</v>
      </c>
      <c r="B10214" s="180" t="s">
        <v>336</v>
      </c>
      <c r="C10214" s="180">
        <v>515000</v>
      </c>
      <c r="D10214" s="180"/>
      <c r="E10214" s="180"/>
      <c r="F10214" s="180"/>
      <c r="G10214" s="180"/>
      <c r="H10214" s="180"/>
    </row>
    <row r="10215" spans="1:8" x14ac:dyDescent="0.2">
      <c r="A10215" s="180" t="s">
        <v>238</v>
      </c>
      <c r="B10215" s="180" t="s">
        <v>337</v>
      </c>
      <c r="C10215" s="180">
        <v>4500</v>
      </c>
      <c r="D10215" s="180">
        <v>1350</v>
      </c>
      <c r="E10215" s="180"/>
      <c r="F10215" s="180"/>
      <c r="G10215" s="180"/>
      <c r="H10215" s="180"/>
    </row>
    <row r="10216" spans="1:8" x14ac:dyDescent="0.2">
      <c r="A10216" s="180" t="s">
        <v>238</v>
      </c>
      <c r="B10216" s="180" t="s">
        <v>338</v>
      </c>
      <c r="C10216" s="180"/>
      <c r="D10216" s="180"/>
      <c r="E10216" s="180"/>
      <c r="F10216" s="180"/>
      <c r="G10216" s="180"/>
      <c r="H10216" s="180"/>
    </row>
    <row r="10217" spans="1:8" x14ac:dyDescent="0.2">
      <c r="A10217" s="180" t="s">
        <v>238</v>
      </c>
      <c r="B10217" s="180" t="s">
        <v>339</v>
      </c>
      <c r="C10217" s="180">
        <v>25000</v>
      </c>
      <c r="D10217" s="180">
        <v>90000</v>
      </c>
      <c r="E10217" s="180"/>
      <c r="F10217" s="180"/>
      <c r="G10217" s="180"/>
      <c r="H10217" s="180"/>
    </row>
    <row r="10218" spans="1:8" x14ac:dyDescent="0.2">
      <c r="A10218" s="180" t="s">
        <v>238</v>
      </c>
      <c r="B10218" s="180" t="s">
        <v>340</v>
      </c>
      <c r="C10218" s="180">
        <v>450000</v>
      </c>
      <c r="D10218" s="180">
        <v>225000</v>
      </c>
      <c r="E10218" s="180">
        <v>15000</v>
      </c>
      <c r="F10218" s="180"/>
      <c r="G10218" s="180"/>
      <c r="H10218" s="180"/>
    </row>
    <row r="10219" spans="1:8" x14ac:dyDescent="0.2">
      <c r="A10219" s="180" t="s">
        <v>238</v>
      </c>
      <c r="B10219" s="180" t="s">
        <v>341</v>
      </c>
      <c r="C10219" s="180"/>
      <c r="D10219" s="180"/>
      <c r="E10219" s="180"/>
      <c r="F10219" s="180"/>
      <c r="G10219" s="180"/>
      <c r="H10219" s="180"/>
    </row>
    <row r="10220" spans="1:8" x14ac:dyDescent="0.2">
      <c r="A10220" s="180" t="s">
        <v>238</v>
      </c>
      <c r="B10220" s="180" t="s">
        <v>342</v>
      </c>
      <c r="C10220" s="180">
        <v>14384764</v>
      </c>
      <c r="D10220" s="180"/>
      <c r="E10220" s="180"/>
      <c r="F10220" s="180"/>
      <c r="G10220" s="180"/>
      <c r="H10220" s="180"/>
    </row>
    <row r="10221" spans="1:8" x14ac:dyDescent="0.2">
      <c r="A10221" s="180" t="s">
        <v>238</v>
      </c>
      <c r="B10221" s="180" t="s">
        <v>343</v>
      </c>
      <c r="C10221" s="180">
        <v>91414</v>
      </c>
      <c r="D10221" s="180"/>
      <c r="E10221" s="180"/>
      <c r="F10221" s="180"/>
      <c r="G10221" s="180"/>
      <c r="H10221" s="180"/>
    </row>
    <row r="10222" spans="1:8" x14ac:dyDescent="0.2">
      <c r="A10222" s="180" t="s">
        <v>238</v>
      </c>
      <c r="B10222" s="180" t="s">
        <v>344</v>
      </c>
      <c r="C10222" s="180">
        <v>100000</v>
      </c>
      <c r="D10222" s="180"/>
      <c r="E10222" s="180"/>
      <c r="F10222" s="180"/>
      <c r="G10222" s="180"/>
      <c r="H10222" s="180"/>
    </row>
    <row r="10223" spans="1:8" x14ac:dyDescent="0.2">
      <c r="A10223" s="180" t="s">
        <v>238</v>
      </c>
      <c r="B10223" s="180" t="s">
        <v>475</v>
      </c>
      <c r="C10223" s="180">
        <v>120210</v>
      </c>
      <c r="D10223" s="180"/>
      <c r="E10223" s="180">
        <v>9659</v>
      </c>
      <c r="F10223" s="180">
        <v>0</v>
      </c>
      <c r="G10223" s="180">
        <v>0</v>
      </c>
      <c r="H10223" s="180">
        <v>0</v>
      </c>
    </row>
    <row r="10224" spans="1:8" x14ac:dyDescent="0.2">
      <c r="A10224" s="180" t="s">
        <v>238</v>
      </c>
      <c r="B10224" s="180" t="s">
        <v>332</v>
      </c>
      <c r="C10224" s="180">
        <v>700000</v>
      </c>
      <c r="D10224" s="180"/>
      <c r="E10224" s="180"/>
      <c r="F10224" s="180"/>
      <c r="G10224" s="180"/>
      <c r="H10224" s="180"/>
    </row>
    <row r="10225" spans="1:8" x14ac:dyDescent="0.2">
      <c r="A10225" s="180" t="s">
        <v>238</v>
      </c>
      <c r="B10225" s="180" t="s">
        <v>407</v>
      </c>
      <c r="C10225" s="180">
        <v>525000</v>
      </c>
      <c r="D10225" s="180"/>
      <c r="E10225" s="180"/>
      <c r="F10225" s="180"/>
      <c r="G10225" s="180"/>
      <c r="H10225" s="180"/>
    </row>
    <row r="10226" spans="1:8" x14ac:dyDescent="0.2">
      <c r="A10226" s="180" t="s">
        <v>238</v>
      </c>
      <c r="B10226" s="180" t="s">
        <v>345</v>
      </c>
      <c r="C10226" s="180">
        <v>23144811</v>
      </c>
      <c r="D10226" s="180">
        <v>316350</v>
      </c>
      <c r="E10226" s="180">
        <v>524659</v>
      </c>
      <c r="F10226" s="180">
        <v>0</v>
      </c>
      <c r="G10226" s="180">
        <v>0</v>
      </c>
      <c r="H10226" s="180">
        <v>0</v>
      </c>
    </row>
    <row r="10227" spans="1:8" x14ac:dyDescent="0.2">
      <c r="A10227" s="180" t="s">
        <v>238</v>
      </c>
      <c r="B10227" s="180" t="s">
        <v>346</v>
      </c>
      <c r="C10227" s="180"/>
      <c r="D10227" s="180"/>
      <c r="E10227" s="180"/>
      <c r="F10227" s="180"/>
      <c r="G10227" s="180"/>
      <c r="H10227" s="180"/>
    </row>
    <row r="10228" spans="1:8" x14ac:dyDescent="0.2">
      <c r="A10228" s="180" t="s">
        <v>238</v>
      </c>
      <c r="B10228" s="180" t="s">
        <v>446</v>
      </c>
      <c r="C10228" s="180"/>
      <c r="D10228" s="180">
        <v>10000</v>
      </c>
      <c r="E10228" s="180"/>
      <c r="F10228" s="180"/>
      <c r="G10228" s="180"/>
      <c r="H10228" s="180"/>
    </row>
    <row r="10229" spans="1:8" x14ac:dyDescent="0.2">
      <c r="A10229" s="180" t="s">
        <v>238</v>
      </c>
      <c r="B10229" s="180" t="s">
        <v>347</v>
      </c>
      <c r="C10229" s="180"/>
      <c r="D10229" s="180"/>
      <c r="E10229" s="180"/>
      <c r="F10229" s="180"/>
      <c r="G10229" s="180"/>
      <c r="H10229" s="180"/>
    </row>
    <row r="10230" spans="1:8" x14ac:dyDescent="0.2">
      <c r="A10230" s="180" t="s">
        <v>238</v>
      </c>
      <c r="B10230" s="180" t="s">
        <v>348</v>
      </c>
      <c r="C10230" s="180">
        <v>23144811</v>
      </c>
      <c r="D10230" s="180">
        <v>326350</v>
      </c>
      <c r="E10230" s="180">
        <v>524659</v>
      </c>
      <c r="F10230" s="180">
        <v>0</v>
      </c>
      <c r="G10230" s="180">
        <v>0</v>
      </c>
      <c r="H10230" s="180">
        <v>0</v>
      </c>
    </row>
    <row r="10231" spans="1:8" x14ac:dyDescent="0.2">
      <c r="A10231" s="180" t="s">
        <v>238</v>
      </c>
      <c r="B10231" s="180" t="s">
        <v>349</v>
      </c>
      <c r="C10231" s="180">
        <v>1330881.6999999993</v>
      </c>
      <c r="D10231" s="180">
        <v>28186.360000000044</v>
      </c>
      <c r="E10231" s="180">
        <v>452615.49</v>
      </c>
      <c r="F10231" s="180">
        <v>0</v>
      </c>
      <c r="G10231" s="180">
        <v>0</v>
      </c>
      <c r="H10231" s="180">
        <v>0</v>
      </c>
    </row>
    <row r="10232" spans="1:8" x14ac:dyDescent="0.2">
      <c r="A10232" s="180" t="s">
        <v>238</v>
      </c>
      <c r="B10232" s="180" t="s">
        <v>350</v>
      </c>
      <c r="C10232" s="180">
        <v>24475692.699999999</v>
      </c>
      <c r="D10232" s="180">
        <v>354536.36000000004</v>
      </c>
      <c r="E10232" s="180">
        <v>977274.49</v>
      </c>
      <c r="F10232" s="180">
        <v>0</v>
      </c>
      <c r="G10232" s="180">
        <v>0</v>
      </c>
      <c r="H10232" s="180">
        <v>0</v>
      </c>
    </row>
    <row r="10233" spans="1:8" x14ac:dyDescent="0.2">
      <c r="A10233" s="180" t="s">
        <v>238</v>
      </c>
      <c r="B10233" s="180" t="s">
        <v>376</v>
      </c>
      <c r="C10233" s="180"/>
      <c r="D10233" s="180"/>
      <c r="E10233" s="180"/>
      <c r="F10233" s="180"/>
      <c r="G10233" s="180"/>
      <c r="H10233" s="180"/>
    </row>
    <row r="10234" spans="1:8" x14ac:dyDescent="0.2">
      <c r="A10234" s="180" t="s">
        <v>238</v>
      </c>
      <c r="B10234" s="180" t="s">
        <v>377</v>
      </c>
      <c r="C10234" s="180">
        <v>15250000</v>
      </c>
      <c r="D10234" s="180">
        <v>325000</v>
      </c>
      <c r="E10234" s="180">
        <v>375000</v>
      </c>
      <c r="F10234" s="180"/>
      <c r="G10234" s="180"/>
      <c r="H10234" s="180"/>
    </row>
    <row r="10235" spans="1:8" x14ac:dyDescent="0.2">
      <c r="A10235" s="180" t="s">
        <v>238</v>
      </c>
      <c r="B10235" s="180" t="s">
        <v>352</v>
      </c>
      <c r="C10235" s="180">
        <v>455000</v>
      </c>
      <c r="D10235" s="180"/>
      <c r="E10235" s="180"/>
      <c r="F10235" s="180"/>
      <c r="G10235" s="180"/>
      <c r="H10235" s="180"/>
    </row>
    <row r="10236" spans="1:8" x14ac:dyDescent="0.2">
      <c r="A10236" s="180" t="s">
        <v>238</v>
      </c>
      <c r="B10236" s="180" t="s">
        <v>353</v>
      </c>
      <c r="C10236" s="180">
        <v>1536000</v>
      </c>
      <c r="D10236" s="180"/>
      <c r="E10236" s="180"/>
      <c r="F10236" s="180"/>
      <c r="G10236" s="180"/>
      <c r="H10236" s="180"/>
    </row>
    <row r="10237" spans="1:8" x14ac:dyDescent="0.2">
      <c r="A10237" s="180" t="s">
        <v>238</v>
      </c>
      <c r="B10237" s="180" t="s">
        <v>354</v>
      </c>
      <c r="C10237" s="180">
        <v>440000</v>
      </c>
      <c r="D10237" s="180"/>
      <c r="E10237" s="180"/>
      <c r="F10237" s="180"/>
      <c r="G10237" s="180"/>
      <c r="H10237" s="180"/>
    </row>
    <row r="10238" spans="1:8" x14ac:dyDescent="0.2">
      <c r="A10238" s="180" t="s">
        <v>238</v>
      </c>
      <c r="B10238" s="180" t="s">
        <v>408</v>
      </c>
      <c r="C10238" s="180">
        <v>1535000</v>
      </c>
      <c r="D10238" s="180"/>
      <c r="E10238" s="180"/>
      <c r="F10238" s="180"/>
      <c r="G10238" s="180"/>
      <c r="H10238" s="180"/>
    </row>
    <row r="10239" spans="1:8" x14ac:dyDescent="0.2">
      <c r="A10239" s="180" t="s">
        <v>238</v>
      </c>
      <c r="B10239" s="180" t="s">
        <v>423</v>
      </c>
      <c r="C10239" s="180">
        <v>335000</v>
      </c>
      <c r="D10239" s="180"/>
      <c r="E10239" s="180"/>
      <c r="F10239" s="180"/>
      <c r="G10239" s="180"/>
      <c r="H10239" s="180"/>
    </row>
    <row r="10240" spans="1:8" x14ac:dyDescent="0.2">
      <c r="A10240" s="180" t="s">
        <v>238</v>
      </c>
      <c r="B10240" s="180" t="s">
        <v>355</v>
      </c>
      <c r="C10240" s="180">
        <v>1700000</v>
      </c>
      <c r="D10240" s="180">
        <v>3600</v>
      </c>
      <c r="E10240" s="180">
        <v>325000</v>
      </c>
      <c r="F10240" s="180"/>
      <c r="G10240" s="180"/>
      <c r="H10240" s="180"/>
    </row>
    <row r="10241" spans="1:8" x14ac:dyDescent="0.2">
      <c r="A10241" s="180" t="s">
        <v>238</v>
      </c>
      <c r="B10241" s="180" t="s">
        <v>356</v>
      </c>
      <c r="C10241" s="180">
        <v>725000</v>
      </c>
      <c r="D10241" s="180"/>
      <c r="E10241" s="180">
        <v>4000</v>
      </c>
      <c r="F10241" s="180"/>
      <c r="G10241" s="180"/>
      <c r="H10241" s="180"/>
    </row>
    <row r="10242" spans="1:8" x14ac:dyDescent="0.2">
      <c r="A10242" s="180" t="s">
        <v>238</v>
      </c>
      <c r="B10242" s="180" t="s">
        <v>409</v>
      </c>
      <c r="C10242" s="180"/>
      <c r="D10242" s="180"/>
      <c r="E10242" s="180"/>
      <c r="F10242" s="180"/>
      <c r="G10242" s="180"/>
      <c r="H10242" s="180"/>
    </row>
    <row r="10243" spans="1:8" x14ac:dyDescent="0.2">
      <c r="A10243" s="180" t="s">
        <v>238</v>
      </c>
      <c r="B10243" s="180" t="s">
        <v>378</v>
      </c>
      <c r="C10243" s="180">
        <v>800000</v>
      </c>
      <c r="D10243" s="180"/>
      <c r="E10243" s="180"/>
      <c r="F10243" s="180"/>
      <c r="G10243" s="180"/>
      <c r="H10243" s="180"/>
    </row>
    <row r="10244" spans="1:8" x14ac:dyDescent="0.2">
      <c r="A10244" s="180" t="s">
        <v>238</v>
      </c>
      <c r="B10244" s="180" t="s">
        <v>360</v>
      </c>
      <c r="C10244" s="180"/>
      <c r="D10244" s="180"/>
      <c r="E10244" s="180"/>
      <c r="F10244" s="180"/>
      <c r="G10244" s="180"/>
      <c r="H10244" s="180"/>
    </row>
    <row r="10245" spans="1:8" x14ac:dyDescent="0.2">
      <c r="A10245" s="180" t="s">
        <v>238</v>
      </c>
      <c r="B10245" s="180" t="s">
        <v>379</v>
      </c>
      <c r="C10245" s="180"/>
      <c r="D10245" s="180"/>
      <c r="E10245" s="180"/>
      <c r="F10245" s="180"/>
      <c r="G10245" s="180"/>
      <c r="H10245" s="180"/>
    </row>
    <row r="10246" spans="1:8" x14ac:dyDescent="0.2">
      <c r="A10246" s="180" t="s">
        <v>238</v>
      </c>
      <c r="B10246" s="180" t="s">
        <v>362</v>
      </c>
      <c r="C10246" s="180">
        <v>852634</v>
      </c>
      <c r="D10246" s="180"/>
      <c r="E10246" s="180"/>
      <c r="F10246" s="180"/>
      <c r="G10246" s="180"/>
      <c r="H10246" s="180"/>
    </row>
    <row r="10247" spans="1:8" x14ac:dyDescent="0.2">
      <c r="A10247" s="180" t="s">
        <v>238</v>
      </c>
      <c r="B10247" s="180" t="s">
        <v>365</v>
      </c>
      <c r="C10247" s="180">
        <v>23628634</v>
      </c>
      <c r="D10247" s="180">
        <v>328600</v>
      </c>
      <c r="E10247" s="180">
        <v>704000</v>
      </c>
      <c r="F10247" s="180">
        <v>0</v>
      </c>
      <c r="G10247" s="180">
        <v>0</v>
      </c>
      <c r="H10247" s="180">
        <v>0</v>
      </c>
    </row>
    <row r="10248" spans="1:8" x14ac:dyDescent="0.2">
      <c r="A10248" s="180" t="s">
        <v>238</v>
      </c>
      <c r="B10248" s="180" t="s">
        <v>447</v>
      </c>
      <c r="C10248" s="180">
        <v>10000</v>
      </c>
      <c r="D10248" s="180"/>
      <c r="E10248" s="180"/>
      <c r="F10248" s="180"/>
      <c r="G10248" s="180"/>
      <c r="H10248" s="180"/>
    </row>
    <row r="10249" spans="1:8" x14ac:dyDescent="0.2">
      <c r="A10249" s="180" t="s">
        <v>238</v>
      </c>
      <c r="B10249" s="180" t="s">
        <v>366</v>
      </c>
      <c r="C10249" s="180">
        <v>23638634</v>
      </c>
      <c r="D10249" s="180">
        <v>328600</v>
      </c>
      <c r="E10249" s="180">
        <v>704000</v>
      </c>
      <c r="F10249" s="180">
        <v>0</v>
      </c>
      <c r="G10249" s="180">
        <v>0</v>
      </c>
      <c r="H10249" s="180">
        <v>0</v>
      </c>
    </row>
    <row r="10250" spans="1:8" x14ac:dyDescent="0.2">
      <c r="A10250" s="180" t="s">
        <v>238</v>
      </c>
      <c r="B10250" s="180" t="s">
        <v>367</v>
      </c>
      <c r="C10250" s="180">
        <v>837058.69999999925</v>
      </c>
      <c r="D10250" s="180">
        <v>25936.360000000044</v>
      </c>
      <c r="E10250" s="180">
        <v>273274.49</v>
      </c>
      <c r="F10250" s="180">
        <v>0</v>
      </c>
      <c r="G10250" s="180">
        <v>0</v>
      </c>
      <c r="H10250" s="180">
        <v>0</v>
      </c>
    </row>
    <row r="10251" spans="1:8" x14ac:dyDescent="0.2">
      <c r="A10251" s="180" t="s">
        <v>238</v>
      </c>
      <c r="B10251" s="180" t="s">
        <v>368</v>
      </c>
      <c r="C10251" s="180">
        <v>24475692.699999999</v>
      </c>
      <c r="D10251" s="180">
        <v>354536.36000000004</v>
      </c>
      <c r="E10251" s="180">
        <v>977274.49</v>
      </c>
      <c r="F10251" s="180">
        <v>0</v>
      </c>
      <c r="G10251" s="180">
        <v>0</v>
      </c>
      <c r="H10251" s="180">
        <v>0</v>
      </c>
    </row>
    <row r="10252" spans="1:8" x14ac:dyDescent="0.2">
      <c r="A10252" s="180" t="s">
        <v>239</v>
      </c>
      <c r="B10252" s="180" t="s">
        <v>333</v>
      </c>
      <c r="C10252" s="180">
        <v>19069675</v>
      </c>
      <c r="D10252" s="180"/>
      <c r="E10252" s="180">
        <v>712467</v>
      </c>
      <c r="F10252" s="180">
        <v>0</v>
      </c>
      <c r="G10252" s="180">
        <v>0</v>
      </c>
      <c r="H10252" s="180">
        <v>0</v>
      </c>
    </row>
    <row r="10253" spans="1:8" x14ac:dyDescent="0.2">
      <c r="A10253" s="180" t="s">
        <v>239</v>
      </c>
      <c r="B10253" s="180" t="s">
        <v>334</v>
      </c>
      <c r="C10253" s="180">
        <v>597754</v>
      </c>
      <c r="D10253" s="180"/>
      <c r="E10253" s="180">
        <v>22506</v>
      </c>
      <c r="F10253" s="180">
        <v>0</v>
      </c>
      <c r="G10253" s="180">
        <v>0</v>
      </c>
      <c r="H10253" s="180">
        <v>0</v>
      </c>
    </row>
    <row r="10254" spans="1:8" x14ac:dyDescent="0.2">
      <c r="A10254" s="180" t="s">
        <v>239</v>
      </c>
      <c r="B10254" s="180" t="s">
        <v>335</v>
      </c>
      <c r="C10254" s="180">
        <v>0</v>
      </c>
      <c r="D10254" s="180"/>
      <c r="E10254" s="180"/>
      <c r="F10254" s="180"/>
      <c r="G10254" s="180"/>
      <c r="H10254" s="180"/>
    </row>
    <row r="10255" spans="1:8" x14ac:dyDescent="0.2">
      <c r="A10255" s="180" t="s">
        <v>239</v>
      </c>
      <c r="B10255" s="180" t="s">
        <v>336</v>
      </c>
      <c r="C10255" s="180">
        <v>1973447</v>
      </c>
      <c r="D10255" s="180"/>
      <c r="E10255" s="180"/>
      <c r="F10255" s="180"/>
      <c r="G10255" s="180"/>
      <c r="H10255" s="180"/>
    </row>
    <row r="10256" spans="1:8" x14ac:dyDescent="0.2">
      <c r="A10256" s="180" t="s">
        <v>239</v>
      </c>
      <c r="B10256" s="180" t="s">
        <v>337</v>
      </c>
      <c r="C10256" s="180">
        <v>108011</v>
      </c>
      <c r="D10256" s="180">
        <v>7627</v>
      </c>
      <c r="E10256" s="180">
        <v>26615</v>
      </c>
      <c r="F10256" s="180"/>
      <c r="G10256" s="180"/>
      <c r="H10256" s="180"/>
    </row>
    <row r="10257" spans="1:8" x14ac:dyDescent="0.2">
      <c r="A10257" s="180" t="s">
        <v>239</v>
      </c>
      <c r="B10257" s="180" t="s">
        <v>338</v>
      </c>
      <c r="C10257" s="180"/>
      <c r="D10257" s="180"/>
      <c r="E10257" s="180"/>
      <c r="F10257" s="180"/>
      <c r="G10257" s="180"/>
      <c r="H10257" s="180"/>
    </row>
    <row r="10258" spans="1:8" x14ac:dyDescent="0.2">
      <c r="A10258" s="180" t="s">
        <v>239</v>
      </c>
      <c r="B10258" s="180" t="s">
        <v>339</v>
      </c>
      <c r="C10258" s="180">
        <v>69500</v>
      </c>
      <c r="D10258" s="180">
        <v>920382</v>
      </c>
      <c r="E10258" s="180"/>
      <c r="F10258" s="180"/>
      <c r="G10258" s="180"/>
      <c r="H10258" s="180"/>
    </row>
    <row r="10259" spans="1:8" x14ac:dyDescent="0.2">
      <c r="A10259" s="180" t="s">
        <v>239</v>
      </c>
      <c r="B10259" s="180" t="s">
        <v>340</v>
      </c>
      <c r="C10259" s="180">
        <v>482865</v>
      </c>
      <c r="D10259" s="180">
        <v>257854</v>
      </c>
      <c r="E10259" s="180">
        <v>2434</v>
      </c>
      <c r="F10259" s="180"/>
      <c r="G10259" s="180"/>
      <c r="H10259" s="180"/>
    </row>
    <row r="10260" spans="1:8" x14ac:dyDescent="0.2">
      <c r="A10260" s="180" t="s">
        <v>239</v>
      </c>
      <c r="B10260" s="180" t="s">
        <v>341</v>
      </c>
      <c r="C10260" s="180"/>
      <c r="D10260" s="180"/>
      <c r="E10260" s="180"/>
      <c r="F10260" s="180"/>
      <c r="G10260" s="180"/>
      <c r="H10260" s="180"/>
    </row>
    <row r="10261" spans="1:8" x14ac:dyDescent="0.2">
      <c r="A10261" s="180" t="s">
        <v>239</v>
      </c>
      <c r="B10261" s="180" t="s">
        <v>342</v>
      </c>
      <c r="C10261" s="180">
        <v>30945944</v>
      </c>
      <c r="D10261" s="180"/>
      <c r="E10261" s="180"/>
      <c r="F10261" s="180"/>
      <c r="G10261" s="180"/>
      <c r="H10261" s="180"/>
    </row>
    <row r="10262" spans="1:8" x14ac:dyDescent="0.2">
      <c r="A10262" s="180" t="s">
        <v>239</v>
      </c>
      <c r="B10262" s="180" t="s">
        <v>343</v>
      </c>
      <c r="C10262" s="180">
        <v>119709</v>
      </c>
      <c r="D10262" s="180"/>
      <c r="E10262" s="180"/>
      <c r="F10262" s="180"/>
      <c r="G10262" s="180"/>
      <c r="H10262" s="180"/>
    </row>
    <row r="10263" spans="1:8" x14ac:dyDescent="0.2">
      <c r="A10263" s="180" t="s">
        <v>239</v>
      </c>
      <c r="B10263" s="180" t="s">
        <v>344</v>
      </c>
      <c r="C10263" s="180">
        <v>75065</v>
      </c>
      <c r="D10263" s="180"/>
      <c r="E10263" s="180"/>
      <c r="F10263" s="180"/>
      <c r="G10263" s="180"/>
      <c r="H10263" s="180"/>
    </row>
    <row r="10264" spans="1:8" x14ac:dyDescent="0.2">
      <c r="A10264" s="180" t="s">
        <v>239</v>
      </c>
      <c r="B10264" s="180" t="s">
        <v>475</v>
      </c>
      <c r="C10264" s="180">
        <v>206493</v>
      </c>
      <c r="D10264" s="180"/>
      <c r="E10264" s="180">
        <v>10667</v>
      </c>
      <c r="F10264" s="180">
        <v>0</v>
      </c>
      <c r="G10264" s="180">
        <v>0</v>
      </c>
      <c r="H10264" s="180">
        <v>0</v>
      </c>
    </row>
    <row r="10265" spans="1:8" x14ac:dyDescent="0.2">
      <c r="A10265" s="180" t="s">
        <v>239</v>
      </c>
      <c r="B10265" s="180" t="s">
        <v>332</v>
      </c>
      <c r="C10265" s="180">
        <v>115391</v>
      </c>
      <c r="D10265" s="180"/>
      <c r="E10265" s="180"/>
      <c r="F10265" s="180"/>
      <c r="G10265" s="180"/>
      <c r="H10265" s="180"/>
    </row>
    <row r="10266" spans="1:8" x14ac:dyDescent="0.2">
      <c r="A10266" s="180" t="s">
        <v>239</v>
      </c>
      <c r="B10266" s="180" t="s">
        <v>407</v>
      </c>
      <c r="C10266" s="180">
        <v>816608</v>
      </c>
      <c r="D10266" s="180"/>
      <c r="E10266" s="180"/>
      <c r="F10266" s="180"/>
      <c r="G10266" s="180"/>
      <c r="H10266" s="180"/>
    </row>
    <row r="10267" spans="1:8" x14ac:dyDescent="0.2">
      <c r="A10267" s="180" t="s">
        <v>239</v>
      </c>
      <c r="B10267" s="180" t="s">
        <v>345</v>
      </c>
      <c r="C10267" s="180">
        <v>54580462</v>
      </c>
      <c r="D10267" s="180">
        <v>1185863</v>
      </c>
      <c r="E10267" s="180">
        <v>774689</v>
      </c>
      <c r="F10267" s="180">
        <v>0</v>
      </c>
      <c r="G10267" s="180">
        <v>0</v>
      </c>
      <c r="H10267" s="180">
        <v>0</v>
      </c>
    </row>
    <row r="10268" spans="1:8" x14ac:dyDescent="0.2">
      <c r="A10268" s="180" t="s">
        <v>239</v>
      </c>
      <c r="B10268" s="180" t="s">
        <v>346</v>
      </c>
      <c r="C10268" s="180"/>
      <c r="D10268" s="180"/>
      <c r="E10268" s="180"/>
      <c r="F10268" s="180"/>
      <c r="G10268" s="180"/>
      <c r="H10268" s="180"/>
    </row>
    <row r="10269" spans="1:8" x14ac:dyDescent="0.2">
      <c r="A10269" s="180" t="s">
        <v>239</v>
      </c>
      <c r="B10269" s="180" t="s">
        <v>446</v>
      </c>
      <c r="C10269" s="180">
        <v>31200</v>
      </c>
      <c r="D10269" s="180">
        <v>18360</v>
      </c>
      <c r="E10269" s="180"/>
      <c r="F10269" s="180"/>
      <c r="G10269" s="180"/>
      <c r="H10269" s="180"/>
    </row>
    <row r="10270" spans="1:8" x14ac:dyDescent="0.2">
      <c r="A10270" s="180" t="s">
        <v>239</v>
      </c>
      <c r="B10270" s="180" t="s">
        <v>347</v>
      </c>
      <c r="C10270" s="180"/>
      <c r="D10270" s="180"/>
      <c r="E10270" s="180"/>
      <c r="F10270" s="180"/>
      <c r="G10270" s="180"/>
      <c r="H10270" s="180"/>
    </row>
    <row r="10271" spans="1:8" x14ac:dyDescent="0.2">
      <c r="A10271" s="180" t="s">
        <v>239</v>
      </c>
      <c r="B10271" s="180" t="s">
        <v>348</v>
      </c>
      <c r="C10271" s="180">
        <v>54611662</v>
      </c>
      <c r="D10271" s="180">
        <v>1204223</v>
      </c>
      <c r="E10271" s="180">
        <v>774689</v>
      </c>
      <c r="F10271" s="180">
        <v>0</v>
      </c>
      <c r="G10271" s="180">
        <v>0</v>
      </c>
      <c r="H10271" s="180">
        <v>0</v>
      </c>
    </row>
    <row r="10272" spans="1:8" x14ac:dyDescent="0.2">
      <c r="A10272" s="180" t="s">
        <v>239</v>
      </c>
      <c r="B10272" s="180" t="s">
        <v>349</v>
      </c>
      <c r="C10272" s="180">
        <v>4139182.159999989</v>
      </c>
      <c r="D10272" s="180">
        <v>574353.23</v>
      </c>
      <c r="E10272" s="180">
        <v>2236514.7800000003</v>
      </c>
      <c r="F10272" s="180">
        <v>0</v>
      </c>
      <c r="G10272" s="180">
        <v>0</v>
      </c>
      <c r="H10272" s="180">
        <v>0</v>
      </c>
    </row>
    <row r="10273" spans="1:8" x14ac:dyDescent="0.2">
      <c r="A10273" s="180" t="s">
        <v>239</v>
      </c>
      <c r="B10273" s="180" t="s">
        <v>350</v>
      </c>
      <c r="C10273" s="180">
        <v>58750844.159999989</v>
      </c>
      <c r="D10273" s="180">
        <v>1778576.23</v>
      </c>
      <c r="E10273" s="180">
        <v>3011203.7800000003</v>
      </c>
      <c r="F10273" s="180">
        <v>0</v>
      </c>
      <c r="G10273" s="180">
        <v>0</v>
      </c>
      <c r="H10273" s="180">
        <v>0</v>
      </c>
    </row>
    <row r="10274" spans="1:8" x14ac:dyDescent="0.2">
      <c r="A10274" s="180" t="s">
        <v>239</v>
      </c>
      <c r="B10274" s="180" t="s">
        <v>376</v>
      </c>
      <c r="C10274" s="180"/>
      <c r="D10274" s="180"/>
      <c r="E10274" s="180"/>
      <c r="F10274" s="180"/>
      <c r="G10274" s="180"/>
      <c r="H10274" s="180"/>
    </row>
    <row r="10275" spans="1:8" x14ac:dyDescent="0.2">
      <c r="A10275" s="180" t="s">
        <v>239</v>
      </c>
      <c r="B10275" s="180" t="s">
        <v>377</v>
      </c>
      <c r="C10275" s="180">
        <v>36540398</v>
      </c>
      <c r="D10275" s="180">
        <v>1248108</v>
      </c>
      <c r="E10275" s="180">
        <v>209000</v>
      </c>
      <c r="F10275" s="180"/>
      <c r="G10275" s="180"/>
      <c r="H10275" s="180"/>
    </row>
    <row r="10276" spans="1:8" x14ac:dyDescent="0.2">
      <c r="A10276" s="180" t="s">
        <v>239</v>
      </c>
      <c r="B10276" s="180" t="s">
        <v>352</v>
      </c>
      <c r="C10276" s="180">
        <v>1939048</v>
      </c>
      <c r="D10276" s="180"/>
      <c r="E10276" s="180">
        <v>55151</v>
      </c>
      <c r="F10276" s="180"/>
      <c r="G10276" s="180"/>
      <c r="H10276" s="180"/>
    </row>
    <row r="10277" spans="1:8" x14ac:dyDescent="0.2">
      <c r="A10277" s="180" t="s">
        <v>239</v>
      </c>
      <c r="B10277" s="180" t="s">
        <v>353</v>
      </c>
      <c r="C10277" s="180">
        <v>3884590</v>
      </c>
      <c r="D10277" s="180"/>
      <c r="E10277" s="180">
        <v>51208</v>
      </c>
      <c r="F10277" s="180"/>
      <c r="G10277" s="180"/>
      <c r="H10277" s="180"/>
    </row>
    <row r="10278" spans="1:8" x14ac:dyDescent="0.2">
      <c r="A10278" s="180" t="s">
        <v>239</v>
      </c>
      <c r="B10278" s="180" t="s">
        <v>354</v>
      </c>
      <c r="C10278" s="180">
        <v>768061</v>
      </c>
      <c r="D10278" s="180"/>
      <c r="E10278" s="180">
        <v>52357</v>
      </c>
      <c r="F10278" s="180"/>
      <c r="G10278" s="180"/>
      <c r="H10278" s="180"/>
    </row>
    <row r="10279" spans="1:8" x14ac:dyDescent="0.2">
      <c r="A10279" s="180" t="s">
        <v>239</v>
      </c>
      <c r="B10279" s="180" t="s">
        <v>408</v>
      </c>
      <c r="C10279" s="180">
        <v>3065011</v>
      </c>
      <c r="D10279" s="180"/>
      <c r="E10279" s="180">
        <v>32332</v>
      </c>
      <c r="F10279" s="180"/>
      <c r="G10279" s="180"/>
      <c r="H10279" s="180"/>
    </row>
    <row r="10280" spans="1:8" x14ac:dyDescent="0.2">
      <c r="A10280" s="180" t="s">
        <v>239</v>
      </c>
      <c r="B10280" s="180" t="s">
        <v>423</v>
      </c>
      <c r="C10280" s="180">
        <v>845692</v>
      </c>
      <c r="D10280" s="180">
        <v>14822</v>
      </c>
      <c r="E10280" s="180">
        <v>13707</v>
      </c>
      <c r="F10280" s="180"/>
      <c r="G10280" s="180"/>
      <c r="H10280" s="180"/>
    </row>
    <row r="10281" spans="1:8" x14ac:dyDescent="0.2">
      <c r="A10281" s="180" t="s">
        <v>239</v>
      </c>
      <c r="B10281" s="180" t="s">
        <v>355</v>
      </c>
      <c r="C10281" s="180">
        <v>3827494</v>
      </c>
      <c r="D10281" s="180">
        <v>1504</v>
      </c>
      <c r="E10281" s="180">
        <v>312129</v>
      </c>
      <c r="F10281" s="180"/>
      <c r="G10281" s="180"/>
      <c r="H10281" s="180"/>
    </row>
    <row r="10282" spans="1:8" x14ac:dyDescent="0.2">
      <c r="A10282" s="180" t="s">
        <v>239</v>
      </c>
      <c r="B10282" s="180" t="s">
        <v>356</v>
      </c>
      <c r="C10282" s="180">
        <v>2038062</v>
      </c>
      <c r="D10282" s="180"/>
      <c r="E10282" s="180">
        <v>18119</v>
      </c>
      <c r="F10282" s="180"/>
      <c r="G10282" s="180"/>
      <c r="H10282" s="180"/>
    </row>
    <row r="10283" spans="1:8" x14ac:dyDescent="0.2">
      <c r="A10283" s="180" t="s">
        <v>239</v>
      </c>
      <c r="B10283" s="180" t="s">
        <v>409</v>
      </c>
      <c r="C10283" s="180"/>
      <c r="D10283" s="180"/>
      <c r="E10283" s="180"/>
      <c r="F10283" s="180"/>
      <c r="G10283" s="180"/>
      <c r="H10283" s="180"/>
    </row>
    <row r="10284" spans="1:8" x14ac:dyDescent="0.2">
      <c r="A10284" s="180" t="s">
        <v>239</v>
      </c>
      <c r="B10284" s="180" t="s">
        <v>378</v>
      </c>
      <c r="C10284" s="180">
        <v>2219</v>
      </c>
      <c r="D10284" s="180"/>
      <c r="E10284" s="180">
        <v>27820</v>
      </c>
      <c r="F10284" s="180"/>
      <c r="G10284" s="180"/>
      <c r="H10284" s="180"/>
    </row>
    <row r="10285" spans="1:8" x14ac:dyDescent="0.2">
      <c r="A10285" s="180" t="s">
        <v>239</v>
      </c>
      <c r="B10285" s="180" t="s">
        <v>360</v>
      </c>
      <c r="C10285" s="180"/>
      <c r="D10285" s="180"/>
      <c r="E10285" s="180"/>
      <c r="F10285" s="180"/>
      <c r="G10285" s="180"/>
      <c r="H10285" s="180"/>
    </row>
    <row r="10286" spans="1:8" x14ac:dyDescent="0.2">
      <c r="A10286" s="180" t="s">
        <v>239</v>
      </c>
      <c r="B10286" s="180" t="s">
        <v>379</v>
      </c>
      <c r="C10286" s="180"/>
      <c r="D10286" s="180"/>
      <c r="E10286" s="180"/>
      <c r="F10286" s="180"/>
      <c r="G10286" s="180"/>
      <c r="H10286" s="180"/>
    </row>
    <row r="10287" spans="1:8" x14ac:dyDescent="0.2">
      <c r="A10287" s="180" t="s">
        <v>239</v>
      </c>
      <c r="B10287" s="180" t="s">
        <v>362</v>
      </c>
      <c r="C10287" s="180">
        <v>2350225</v>
      </c>
      <c r="D10287" s="180"/>
      <c r="E10287" s="180"/>
      <c r="F10287" s="180"/>
      <c r="G10287" s="180"/>
      <c r="H10287" s="180"/>
    </row>
    <row r="10288" spans="1:8" x14ac:dyDescent="0.2">
      <c r="A10288" s="180" t="s">
        <v>239</v>
      </c>
      <c r="B10288" s="180" t="s">
        <v>365</v>
      </c>
      <c r="C10288" s="180">
        <v>55260800</v>
      </c>
      <c r="D10288" s="180">
        <v>1264434</v>
      </c>
      <c r="E10288" s="180">
        <v>771823</v>
      </c>
      <c r="F10288" s="180">
        <v>0</v>
      </c>
      <c r="G10288" s="180">
        <v>0</v>
      </c>
      <c r="H10288" s="180">
        <v>0</v>
      </c>
    </row>
    <row r="10289" spans="1:8" x14ac:dyDescent="0.2">
      <c r="A10289" s="180" t="s">
        <v>239</v>
      </c>
      <c r="B10289" s="180" t="s">
        <v>447</v>
      </c>
      <c r="C10289" s="180">
        <v>18360</v>
      </c>
      <c r="D10289" s="180"/>
      <c r="E10289" s="180"/>
      <c r="F10289" s="180"/>
      <c r="G10289" s="180"/>
      <c r="H10289" s="180"/>
    </row>
    <row r="10290" spans="1:8" x14ac:dyDescent="0.2">
      <c r="A10290" s="180" t="s">
        <v>239</v>
      </c>
      <c r="B10290" s="180" t="s">
        <v>366</v>
      </c>
      <c r="C10290" s="180">
        <v>55279160</v>
      </c>
      <c r="D10290" s="180">
        <v>1264434</v>
      </c>
      <c r="E10290" s="180">
        <v>771823</v>
      </c>
      <c r="F10290" s="180">
        <v>0</v>
      </c>
      <c r="G10290" s="180">
        <v>0</v>
      </c>
      <c r="H10290" s="180">
        <v>0</v>
      </c>
    </row>
    <row r="10291" spans="1:8" x14ac:dyDescent="0.2">
      <c r="A10291" s="180" t="s">
        <v>239</v>
      </c>
      <c r="B10291" s="180" t="s">
        <v>367</v>
      </c>
      <c r="C10291" s="180">
        <v>3471684.159999989</v>
      </c>
      <c r="D10291" s="180">
        <v>514142.23</v>
      </c>
      <c r="E10291" s="180">
        <v>2239380.7800000003</v>
      </c>
      <c r="F10291" s="180">
        <v>0</v>
      </c>
      <c r="G10291" s="180">
        <v>0</v>
      </c>
      <c r="H10291" s="180">
        <v>0</v>
      </c>
    </row>
    <row r="10292" spans="1:8" x14ac:dyDescent="0.2">
      <c r="A10292" s="180" t="s">
        <v>239</v>
      </c>
      <c r="B10292" s="180" t="s">
        <v>368</v>
      </c>
      <c r="C10292" s="180">
        <v>58750844.159999989</v>
      </c>
      <c r="D10292" s="180">
        <v>1778576.23</v>
      </c>
      <c r="E10292" s="180">
        <v>3011203.7800000003</v>
      </c>
      <c r="F10292" s="180">
        <v>0</v>
      </c>
      <c r="G10292" s="180">
        <v>0</v>
      </c>
      <c r="H10292" s="180">
        <v>0</v>
      </c>
    </row>
    <row r="10293" spans="1:8" x14ac:dyDescent="0.2">
      <c r="A10293" s="180" t="s">
        <v>240</v>
      </c>
      <c r="B10293" s="180" t="s">
        <v>333</v>
      </c>
      <c r="C10293" s="180">
        <v>2400296</v>
      </c>
      <c r="D10293" s="180"/>
      <c r="E10293" s="180">
        <v>291972</v>
      </c>
      <c r="F10293" s="180">
        <v>0</v>
      </c>
      <c r="G10293" s="180">
        <v>0</v>
      </c>
      <c r="H10293" s="180">
        <v>0</v>
      </c>
    </row>
    <row r="10294" spans="1:8" x14ac:dyDescent="0.2">
      <c r="A10294" s="180" t="s">
        <v>240</v>
      </c>
      <c r="B10294" s="180" t="s">
        <v>334</v>
      </c>
      <c r="C10294" s="180">
        <v>65996</v>
      </c>
      <c r="D10294" s="180"/>
      <c r="E10294" s="180">
        <v>8028</v>
      </c>
      <c r="F10294" s="180">
        <v>0</v>
      </c>
      <c r="G10294" s="180">
        <v>0</v>
      </c>
      <c r="H10294" s="180">
        <v>0</v>
      </c>
    </row>
    <row r="10295" spans="1:8" x14ac:dyDescent="0.2">
      <c r="A10295" s="180" t="s">
        <v>240</v>
      </c>
      <c r="B10295" s="180" t="s">
        <v>335</v>
      </c>
      <c r="C10295" s="180">
        <v>306404</v>
      </c>
      <c r="D10295" s="180"/>
      <c r="E10295" s="180"/>
      <c r="F10295" s="180"/>
      <c r="G10295" s="180"/>
      <c r="H10295" s="180"/>
    </row>
    <row r="10296" spans="1:8" x14ac:dyDescent="0.2">
      <c r="A10296" s="180" t="s">
        <v>240</v>
      </c>
      <c r="B10296" s="180" t="s">
        <v>336</v>
      </c>
      <c r="C10296" s="180">
        <v>441876</v>
      </c>
      <c r="D10296" s="180"/>
      <c r="E10296" s="180"/>
      <c r="F10296" s="180"/>
      <c r="G10296" s="180"/>
      <c r="H10296" s="180"/>
    </row>
    <row r="10297" spans="1:8" x14ac:dyDescent="0.2">
      <c r="A10297" s="180" t="s">
        <v>240</v>
      </c>
      <c r="B10297" s="180" t="s">
        <v>337</v>
      </c>
      <c r="C10297" s="180">
        <v>7692</v>
      </c>
      <c r="D10297" s="180">
        <v>600</v>
      </c>
      <c r="E10297" s="180"/>
      <c r="F10297" s="180"/>
      <c r="G10297" s="180"/>
      <c r="H10297" s="180"/>
    </row>
    <row r="10298" spans="1:8" x14ac:dyDescent="0.2">
      <c r="A10298" s="180" t="s">
        <v>240</v>
      </c>
      <c r="B10298" s="180" t="s">
        <v>338</v>
      </c>
      <c r="C10298" s="180"/>
      <c r="D10298" s="180"/>
      <c r="E10298" s="180"/>
      <c r="F10298" s="180"/>
      <c r="G10298" s="180"/>
      <c r="H10298" s="180"/>
    </row>
    <row r="10299" spans="1:8" x14ac:dyDescent="0.2">
      <c r="A10299" s="180" t="s">
        <v>240</v>
      </c>
      <c r="B10299" s="180" t="s">
        <v>339</v>
      </c>
      <c r="C10299" s="180"/>
      <c r="D10299" s="180">
        <v>207512</v>
      </c>
      <c r="E10299" s="180"/>
      <c r="F10299" s="180"/>
      <c r="G10299" s="180"/>
      <c r="H10299" s="180"/>
    </row>
    <row r="10300" spans="1:8" x14ac:dyDescent="0.2">
      <c r="A10300" s="180" t="s">
        <v>240</v>
      </c>
      <c r="B10300" s="180" t="s">
        <v>340</v>
      </c>
      <c r="C10300" s="180">
        <v>235717</v>
      </c>
      <c r="D10300" s="180">
        <v>33587</v>
      </c>
      <c r="E10300" s="180"/>
      <c r="F10300" s="180"/>
      <c r="G10300" s="180"/>
      <c r="H10300" s="180"/>
    </row>
    <row r="10301" spans="1:8" x14ac:dyDescent="0.2">
      <c r="A10301" s="180" t="s">
        <v>240</v>
      </c>
      <c r="B10301" s="180" t="s">
        <v>341</v>
      </c>
      <c r="C10301" s="180"/>
      <c r="D10301" s="180"/>
      <c r="E10301" s="180"/>
      <c r="F10301" s="180"/>
      <c r="G10301" s="180"/>
      <c r="H10301" s="180"/>
    </row>
    <row r="10302" spans="1:8" x14ac:dyDescent="0.2">
      <c r="A10302" s="180" t="s">
        <v>240</v>
      </c>
      <c r="B10302" s="180" t="s">
        <v>342</v>
      </c>
      <c r="C10302" s="180">
        <v>4967952</v>
      </c>
      <c r="D10302" s="180"/>
      <c r="E10302" s="180"/>
      <c r="F10302" s="180"/>
      <c r="G10302" s="180"/>
      <c r="H10302" s="180"/>
    </row>
    <row r="10303" spans="1:8" x14ac:dyDescent="0.2">
      <c r="A10303" s="180" t="s">
        <v>240</v>
      </c>
      <c r="B10303" s="180" t="s">
        <v>343</v>
      </c>
      <c r="C10303" s="180">
        <v>25422</v>
      </c>
      <c r="D10303" s="180"/>
      <c r="E10303" s="180"/>
      <c r="F10303" s="180"/>
      <c r="G10303" s="180"/>
      <c r="H10303" s="180"/>
    </row>
    <row r="10304" spans="1:8" x14ac:dyDescent="0.2">
      <c r="A10304" s="180" t="s">
        <v>240</v>
      </c>
      <c r="B10304" s="180" t="s">
        <v>344</v>
      </c>
      <c r="C10304" s="180">
        <v>37379</v>
      </c>
      <c r="D10304" s="180"/>
      <c r="E10304" s="180"/>
      <c r="F10304" s="180"/>
      <c r="G10304" s="180"/>
      <c r="H10304" s="180"/>
    </row>
    <row r="10305" spans="1:8" x14ac:dyDescent="0.2">
      <c r="A10305" s="180" t="s">
        <v>240</v>
      </c>
      <c r="B10305" s="180" t="s">
        <v>475</v>
      </c>
      <c r="C10305" s="180">
        <v>11868</v>
      </c>
      <c r="D10305" s="180"/>
      <c r="E10305" s="180">
        <v>1441</v>
      </c>
      <c r="F10305" s="180">
        <v>0</v>
      </c>
      <c r="G10305" s="180">
        <v>0</v>
      </c>
      <c r="H10305" s="180">
        <v>0</v>
      </c>
    </row>
    <row r="10306" spans="1:8" x14ac:dyDescent="0.2">
      <c r="A10306" s="180" t="s">
        <v>240</v>
      </c>
      <c r="B10306" s="180" t="s">
        <v>332</v>
      </c>
      <c r="C10306" s="180">
        <v>94036</v>
      </c>
      <c r="D10306" s="180"/>
      <c r="E10306" s="180"/>
      <c r="F10306" s="180"/>
      <c r="G10306" s="180"/>
      <c r="H10306" s="180"/>
    </row>
    <row r="10307" spans="1:8" x14ac:dyDescent="0.2">
      <c r="A10307" s="180" t="s">
        <v>240</v>
      </c>
      <c r="B10307" s="180" t="s">
        <v>407</v>
      </c>
      <c r="C10307" s="180">
        <v>125536</v>
      </c>
      <c r="D10307" s="180"/>
      <c r="E10307" s="180"/>
      <c r="F10307" s="180"/>
      <c r="G10307" s="180"/>
      <c r="H10307" s="180"/>
    </row>
    <row r="10308" spans="1:8" x14ac:dyDescent="0.2">
      <c r="A10308" s="180" t="s">
        <v>240</v>
      </c>
      <c r="B10308" s="180" t="s">
        <v>345</v>
      </c>
      <c r="C10308" s="180">
        <v>8720174</v>
      </c>
      <c r="D10308" s="180">
        <v>241699</v>
      </c>
      <c r="E10308" s="180">
        <v>301441</v>
      </c>
      <c r="F10308" s="180">
        <v>0</v>
      </c>
      <c r="G10308" s="180">
        <v>0</v>
      </c>
      <c r="H10308" s="180">
        <v>0</v>
      </c>
    </row>
    <row r="10309" spans="1:8" x14ac:dyDescent="0.2">
      <c r="A10309" s="180" t="s">
        <v>240</v>
      </c>
      <c r="B10309" s="180" t="s">
        <v>346</v>
      </c>
      <c r="C10309" s="180"/>
      <c r="D10309" s="180"/>
      <c r="E10309" s="180"/>
      <c r="F10309" s="180"/>
      <c r="G10309" s="180"/>
      <c r="H10309" s="180"/>
    </row>
    <row r="10310" spans="1:8" x14ac:dyDescent="0.2">
      <c r="A10310" s="180" t="s">
        <v>240</v>
      </c>
      <c r="B10310" s="180" t="s">
        <v>446</v>
      </c>
      <c r="C10310" s="180"/>
      <c r="D10310" s="180"/>
      <c r="E10310" s="180"/>
      <c r="F10310" s="180"/>
      <c r="G10310" s="180"/>
      <c r="H10310" s="180"/>
    </row>
    <row r="10311" spans="1:8" x14ac:dyDescent="0.2">
      <c r="A10311" s="180" t="s">
        <v>240</v>
      </c>
      <c r="B10311" s="180" t="s">
        <v>347</v>
      </c>
      <c r="C10311" s="180">
        <v>900</v>
      </c>
      <c r="D10311" s="180"/>
      <c r="E10311" s="180"/>
      <c r="F10311" s="180"/>
      <c r="G10311" s="180"/>
      <c r="H10311" s="180"/>
    </row>
    <row r="10312" spans="1:8" x14ac:dyDescent="0.2">
      <c r="A10312" s="180" t="s">
        <v>240</v>
      </c>
      <c r="B10312" s="180" t="s">
        <v>348</v>
      </c>
      <c r="C10312" s="180">
        <v>8721074</v>
      </c>
      <c r="D10312" s="180">
        <v>241699</v>
      </c>
      <c r="E10312" s="180">
        <v>301441</v>
      </c>
      <c r="F10312" s="180">
        <v>0</v>
      </c>
      <c r="G10312" s="180">
        <v>0</v>
      </c>
      <c r="H10312" s="180">
        <v>0</v>
      </c>
    </row>
    <row r="10313" spans="1:8" x14ac:dyDescent="0.2">
      <c r="A10313" s="180" t="s">
        <v>240</v>
      </c>
      <c r="B10313" s="180" t="s">
        <v>349</v>
      </c>
      <c r="C10313" s="180">
        <v>1119204.8600000031</v>
      </c>
      <c r="D10313" s="180">
        <v>164527.29000000004</v>
      </c>
      <c r="E10313" s="180">
        <v>107011.95</v>
      </c>
      <c r="F10313" s="180">
        <v>0</v>
      </c>
      <c r="G10313" s="180">
        <v>0</v>
      </c>
      <c r="H10313" s="180">
        <v>0</v>
      </c>
    </row>
    <row r="10314" spans="1:8" x14ac:dyDescent="0.2">
      <c r="A10314" s="180" t="s">
        <v>240</v>
      </c>
      <c r="B10314" s="180" t="s">
        <v>350</v>
      </c>
      <c r="C10314" s="180">
        <v>9840278.8600000031</v>
      </c>
      <c r="D10314" s="180">
        <v>406226.29</v>
      </c>
      <c r="E10314" s="180">
        <v>408452.95</v>
      </c>
      <c r="F10314" s="180">
        <v>0</v>
      </c>
      <c r="G10314" s="180">
        <v>0</v>
      </c>
      <c r="H10314" s="180">
        <v>0</v>
      </c>
    </row>
    <row r="10315" spans="1:8" x14ac:dyDescent="0.2">
      <c r="A10315" s="180" t="s">
        <v>240</v>
      </c>
      <c r="B10315" s="180" t="s">
        <v>376</v>
      </c>
      <c r="C10315" s="180"/>
      <c r="D10315" s="180"/>
      <c r="E10315" s="180"/>
      <c r="F10315" s="180"/>
      <c r="G10315" s="180"/>
      <c r="H10315" s="180"/>
    </row>
    <row r="10316" spans="1:8" x14ac:dyDescent="0.2">
      <c r="A10316" s="180" t="s">
        <v>240</v>
      </c>
      <c r="B10316" s="180" t="s">
        <v>377</v>
      </c>
      <c r="C10316" s="180">
        <v>6266277</v>
      </c>
      <c r="D10316" s="180">
        <v>259785</v>
      </c>
      <c r="E10316" s="180"/>
      <c r="F10316" s="180"/>
      <c r="G10316" s="180"/>
      <c r="H10316" s="180"/>
    </row>
    <row r="10317" spans="1:8" x14ac:dyDescent="0.2">
      <c r="A10317" s="180" t="s">
        <v>240</v>
      </c>
      <c r="B10317" s="180" t="s">
        <v>352</v>
      </c>
      <c r="C10317" s="180">
        <v>120107</v>
      </c>
      <c r="D10317" s="180"/>
      <c r="E10317" s="180"/>
      <c r="F10317" s="180"/>
      <c r="G10317" s="180"/>
      <c r="H10317" s="180"/>
    </row>
    <row r="10318" spans="1:8" x14ac:dyDescent="0.2">
      <c r="A10318" s="180" t="s">
        <v>240</v>
      </c>
      <c r="B10318" s="180" t="s">
        <v>353</v>
      </c>
      <c r="C10318" s="180">
        <v>18901</v>
      </c>
      <c r="D10318" s="180"/>
      <c r="E10318" s="180"/>
      <c r="F10318" s="180"/>
      <c r="G10318" s="180"/>
      <c r="H10318" s="180"/>
    </row>
    <row r="10319" spans="1:8" x14ac:dyDescent="0.2">
      <c r="A10319" s="180" t="s">
        <v>240</v>
      </c>
      <c r="B10319" s="180" t="s">
        <v>354</v>
      </c>
      <c r="C10319" s="180">
        <v>369016</v>
      </c>
      <c r="D10319" s="180"/>
      <c r="E10319" s="180"/>
      <c r="F10319" s="180"/>
      <c r="G10319" s="180"/>
      <c r="H10319" s="180"/>
    </row>
    <row r="10320" spans="1:8" x14ac:dyDescent="0.2">
      <c r="A10320" s="180" t="s">
        <v>240</v>
      </c>
      <c r="B10320" s="180" t="s">
        <v>408</v>
      </c>
      <c r="C10320" s="180">
        <v>521209</v>
      </c>
      <c r="D10320" s="180"/>
      <c r="E10320" s="180"/>
      <c r="F10320" s="180"/>
      <c r="G10320" s="180"/>
      <c r="H10320" s="180"/>
    </row>
    <row r="10321" spans="1:8" x14ac:dyDescent="0.2">
      <c r="A10321" s="180" t="s">
        <v>240</v>
      </c>
      <c r="B10321" s="180" t="s">
        <v>423</v>
      </c>
      <c r="C10321" s="180">
        <v>107347</v>
      </c>
      <c r="D10321" s="180"/>
      <c r="E10321" s="180">
        <v>138243</v>
      </c>
      <c r="F10321" s="180"/>
      <c r="G10321" s="180"/>
      <c r="H10321" s="180"/>
    </row>
    <row r="10322" spans="1:8" x14ac:dyDescent="0.2">
      <c r="A10322" s="180" t="s">
        <v>240</v>
      </c>
      <c r="B10322" s="180" t="s">
        <v>355</v>
      </c>
      <c r="C10322" s="180">
        <v>685017</v>
      </c>
      <c r="D10322" s="180"/>
      <c r="E10322" s="180">
        <v>193863</v>
      </c>
      <c r="F10322" s="180"/>
      <c r="G10322" s="180"/>
      <c r="H10322" s="180"/>
    </row>
    <row r="10323" spans="1:8" x14ac:dyDescent="0.2">
      <c r="A10323" s="180" t="s">
        <v>240</v>
      </c>
      <c r="B10323" s="180" t="s">
        <v>356</v>
      </c>
      <c r="C10323" s="180">
        <v>306696</v>
      </c>
      <c r="D10323" s="180"/>
      <c r="E10323" s="180"/>
      <c r="F10323" s="180"/>
      <c r="G10323" s="180"/>
      <c r="H10323" s="180"/>
    </row>
    <row r="10324" spans="1:8" x14ac:dyDescent="0.2">
      <c r="A10324" s="180" t="s">
        <v>240</v>
      </c>
      <c r="B10324" s="180" t="s">
        <v>409</v>
      </c>
      <c r="C10324" s="180"/>
      <c r="D10324" s="180"/>
      <c r="E10324" s="180"/>
      <c r="F10324" s="180"/>
      <c r="G10324" s="180"/>
      <c r="H10324" s="180"/>
    </row>
    <row r="10325" spans="1:8" x14ac:dyDescent="0.2">
      <c r="A10325" s="180" t="s">
        <v>240</v>
      </c>
      <c r="B10325" s="180" t="s">
        <v>378</v>
      </c>
      <c r="C10325" s="180">
        <v>375</v>
      </c>
      <c r="D10325" s="180"/>
      <c r="E10325" s="180"/>
      <c r="F10325" s="180"/>
      <c r="G10325" s="180"/>
      <c r="H10325" s="180"/>
    </row>
    <row r="10326" spans="1:8" x14ac:dyDescent="0.2">
      <c r="A10326" s="180" t="s">
        <v>240</v>
      </c>
      <c r="B10326" s="180" t="s">
        <v>360</v>
      </c>
      <c r="C10326" s="180"/>
      <c r="D10326" s="180"/>
      <c r="E10326" s="180"/>
      <c r="F10326" s="180"/>
      <c r="G10326" s="180"/>
      <c r="H10326" s="180"/>
    </row>
    <row r="10327" spans="1:8" x14ac:dyDescent="0.2">
      <c r="A10327" s="180" t="s">
        <v>240</v>
      </c>
      <c r="B10327" s="180" t="s">
        <v>379</v>
      </c>
      <c r="C10327" s="180"/>
      <c r="D10327" s="180"/>
      <c r="E10327" s="180"/>
      <c r="F10327" s="180"/>
      <c r="G10327" s="180"/>
      <c r="H10327" s="180"/>
    </row>
    <row r="10328" spans="1:8" x14ac:dyDescent="0.2">
      <c r="A10328" s="180" t="s">
        <v>240</v>
      </c>
      <c r="B10328" s="180" t="s">
        <v>362</v>
      </c>
      <c r="C10328" s="180">
        <v>319278</v>
      </c>
      <c r="D10328" s="180"/>
      <c r="E10328" s="180"/>
      <c r="F10328" s="180"/>
      <c r="G10328" s="180"/>
      <c r="H10328" s="180"/>
    </row>
    <row r="10329" spans="1:8" x14ac:dyDescent="0.2">
      <c r="A10329" s="180" t="s">
        <v>240</v>
      </c>
      <c r="B10329" s="180" t="s">
        <v>365</v>
      </c>
      <c r="C10329" s="180">
        <v>8714223</v>
      </c>
      <c r="D10329" s="180">
        <v>259785</v>
      </c>
      <c r="E10329" s="180">
        <v>332106</v>
      </c>
      <c r="F10329" s="180">
        <v>0</v>
      </c>
      <c r="G10329" s="180">
        <v>0</v>
      </c>
      <c r="H10329" s="180">
        <v>0</v>
      </c>
    </row>
    <row r="10330" spans="1:8" x14ac:dyDescent="0.2">
      <c r="A10330" s="180" t="s">
        <v>240</v>
      </c>
      <c r="B10330" s="180" t="s">
        <v>447</v>
      </c>
      <c r="C10330" s="180">
        <v>50000</v>
      </c>
      <c r="D10330" s="180"/>
      <c r="E10330" s="180"/>
      <c r="F10330" s="180"/>
      <c r="G10330" s="180"/>
      <c r="H10330" s="180"/>
    </row>
    <row r="10331" spans="1:8" x14ac:dyDescent="0.2">
      <c r="A10331" s="180" t="s">
        <v>240</v>
      </c>
      <c r="B10331" s="180" t="s">
        <v>366</v>
      </c>
      <c r="C10331" s="180">
        <v>8764223</v>
      </c>
      <c r="D10331" s="180">
        <v>259785</v>
      </c>
      <c r="E10331" s="180">
        <v>332106</v>
      </c>
      <c r="F10331" s="180">
        <v>0</v>
      </c>
      <c r="G10331" s="180">
        <v>0</v>
      </c>
      <c r="H10331" s="180">
        <v>0</v>
      </c>
    </row>
    <row r="10332" spans="1:8" x14ac:dyDescent="0.2">
      <c r="A10332" s="180" t="s">
        <v>240</v>
      </c>
      <c r="B10332" s="180" t="s">
        <v>367</v>
      </c>
      <c r="C10332" s="180">
        <v>1076055.8600000031</v>
      </c>
      <c r="D10332" s="180">
        <v>146441.29000000004</v>
      </c>
      <c r="E10332" s="180">
        <v>76346.950000000012</v>
      </c>
      <c r="F10332" s="180">
        <v>0</v>
      </c>
      <c r="G10332" s="180">
        <v>0</v>
      </c>
      <c r="H10332" s="180">
        <v>0</v>
      </c>
    </row>
    <row r="10333" spans="1:8" x14ac:dyDescent="0.2">
      <c r="A10333" s="180" t="s">
        <v>240</v>
      </c>
      <c r="B10333" s="180" t="s">
        <v>368</v>
      </c>
      <c r="C10333" s="180">
        <v>9840278.8600000031</v>
      </c>
      <c r="D10333" s="180">
        <v>406226.29</v>
      </c>
      <c r="E10333" s="180">
        <v>408452.95</v>
      </c>
      <c r="F10333" s="180">
        <v>0</v>
      </c>
      <c r="G10333" s="180">
        <v>0</v>
      </c>
      <c r="H10333" s="180">
        <v>0</v>
      </c>
    </row>
    <row r="10334" spans="1:8" x14ac:dyDescent="0.2">
      <c r="A10334" s="180" t="s">
        <v>241</v>
      </c>
      <c r="B10334" s="180" t="s">
        <v>333</v>
      </c>
      <c r="C10334" s="180">
        <v>4521476</v>
      </c>
      <c r="D10334" s="180"/>
      <c r="E10334" s="180">
        <v>443041</v>
      </c>
      <c r="F10334" s="180">
        <v>0</v>
      </c>
      <c r="G10334" s="180">
        <v>0</v>
      </c>
      <c r="H10334" s="180">
        <v>0</v>
      </c>
    </row>
    <row r="10335" spans="1:8" x14ac:dyDescent="0.2">
      <c r="A10335" s="180" t="s">
        <v>241</v>
      </c>
      <c r="B10335" s="180" t="s">
        <v>334</v>
      </c>
      <c r="C10335" s="180">
        <v>70965</v>
      </c>
      <c r="D10335" s="180"/>
      <c r="E10335" s="180">
        <v>6959</v>
      </c>
      <c r="F10335" s="180">
        <v>0</v>
      </c>
      <c r="G10335" s="180">
        <v>0</v>
      </c>
      <c r="H10335" s="180">
        <v>0</v>
      </c>
    </row>
    <row r="10336" spans="1:8" x14ac:dyDescent="0.2">
      <c r="A10336" s="180" t="s">
        <v>241</v>
      </c>
      <c r="B10336" s="180" t="s">
        <v>335</v>
      </c>
      <c r="C10336" s="180">
        <v>43277</v>
      </c>
      <c r="D10336" s="180"/>
      <c r="E10336" s="180"/>
      <c r="F10336" s="180"/>
      <c r="G10336" s="180"/>
      <c r="H10336" s="180"/>
    </row>
    <row r="10337" spans="1:8" x14ac:dyDescent="0.2">
      <c r="A10337" s="180" t="s">
        <v>241</v>
      </c>
      <c r="B10337" s="180" t="s">
        <v>336</v>
      </c>
      <c r="C10337" s="180">
        <v>930000</v>
      </c>
      <c r="D10337" s="180"/>
      <c r="E10337" s="180"/>
      <c r="F10337" s="180"/>
      <c r="G10337" s="180"/>
      <c r="H10337" s="180"/>
    </row>
    <row r="10338" spans="1:8" x14ac:dyDescent="0.2">
      <c r="A10338" s="180" t="s">
        <v>241</v>
      </c>
      <c r="B10338" s="180" t="s">
        <v>337</v>
      </c>
      <c r="C10338" s="180">
        <v>35000</v>
      </c>
      <c r="D10338" s="180">
        <v>1000</v>
      </c>
      <c r="E10338" s="180">
        <v>1000</v>
      </c>
      <c r="F10338" s="180"/>
      <c r="G10338" s="180"/>
      <c r="H10338" s="180"/>
    </row>
    <row r="10339" spans="1:8" x14ac:dyDescent="0.2">
      <c r="A10339" s="180" t="s">
        <v>241</v>
      </c>
      <c r="B10339" s="180" t="s">
        <v>338</v>
      </c>
      <c r="C10339" s="180"/>
      <c r="D10339" s="180"/>
      <c r="E10339" s="180"/>
      <c r="F10339" s="180"/>
      <c r="G10339" s="180"/>
      <c r="H10339" s="180"/>
    </row>
    <row r="10340" spans="1:8" x14ac:dyDescent="0.2">
      <c r="A10340" s="180" t="s">
        <v>241</v>
      </c>
      <c r="B10340" s="180" t="s">
        <v>339</v>
      </c>
      <c r="C10340" s="180">
        <v>15000</v>
      </c>
      <c r="D10340" s="180">
        <v>355000</v>
      </c>
      <c r="E10340" s="180"/>
      <c r="F10340" s="180"/>
      <c r="G10340" s="180"/>
      <c r="H10340" s="180"/>
    </row>
    <row r="10341" spans="1:8" x14ac:dyDescent="0.2">
      <c r="A10341" s="180" t="s">
        <v>241</v>
      </c>
      <c r="B10341" s="180" t="s">
        <v>340</v>
      </c>
      <c r="C10341" s="180">
        <v>210000</v>
      </c>
      <c r="D10341" s="180"/>
      <c r="E10341" s="180">
        <v>100</v>
      </c>
      <c r="F10341" s="180"/>
      <c r="G10341" s="180"/>
      <c r="H10341" s="180"/>
    </row>
    <row r="10342" spans="1:8" x14ac:dyDescent="0.2">
      <c r="A10342" s="180" t="s">
        <v>241</v>
      </c>
      <c r="B10342" s="180" t="s">
        <v>341</v>
      </c>
      <c r="C10342" s="180"/>
      <c r="D10342" s="180"/>
      <c r="E10342" s="180"/>
      <c r="F10342" s="180"/>
      <c r="G10342" s="180"/>
      <c r="H10342" s="180"/>
    </row>
    <row r="10343" spans="1:8" x14ac:dyDescent="0.2">
      <c r="A10343" s="180" t="s">
        <v>241</v>
      </c>
      <c r="B10343" s="180" t="s">
        <v>342</v>
      </c>
      <c r="C10343" s="180">
        <v>2600478</v>
      </c>
      <c r="D10343" s="180"/>
      <c r="E10343" s="180"/>
      <c r="F10343" s="180"/>
      <c r="G10343" s="180"/>
      <c r="H10343" s="180"/>
    </row>
    <row r="10344" spans="1:8" x14ac:dyDescent="0.2">
      <c r="A10344" s="180" t="s">
        <v>241</v>
      </c>
      <c r="B10344" s="180" t="s">
        <v>343</v>
      </c>
      <c r="C10344" s="180">
        <v>7606</v>
      </c>
      <c r="D10344" s="180"/>
      <c r="E10344" s="180"/>
      <c r="F10344" s="180"/>
      <c r="G10344" s="180"/>
      <c r="H10344" s="180"/>
    </row>
    <row r="10345" spans="1:8" x14ac:dyDescent="0.2">
      <c r="A10345" s="180" t="s">
        <v>241</v>
      </c>
      <c r="B10345" s="180" t="s">
        <v>344</v>
      </c>
      <c r="C10345" s="180">
        <v>155000</v>
      </c>
      <c r="D10345" s="180"/>
      <c r="E10345" s="180"/>
      <c r="F10345" s="180"/>
      <c r="G10345" s="180"/>
      <c r="H10345" s="180"/>
    </row>
    <row r="10346" spans="1:8" x14ac:dyDescent="0.2">
      <c r="A10346" s="180" t="s">
        <v>241</v>
      </c>
      <c r="B10346" s="180" t="s">
        <v>475</v>
      </c>
      <c r="C10346" s="180">
        <v>137480</v>
      </c>
      <c r="D10346" s="180"/>
      <c r="E10346" s="180">
        <v>13203</v>
      </c>
      <c r="F10346" s="180">
        <v>0</v>
      </c>
      <c r="G10346" s="180">
        <v>0</v>
      </c>
      <c r="H10346" s="180">
        <v>0</v>
      </c>
    </row>
    <row r="10347" spans="1:8" x14ac:dyDescent="0.2">
      <c r="A10347" s="180" t="s">
        <v>241</v>
      </c>
      <c r="B10347" s="180" t="s">
        <v>332</v>
      </c>
      <c r="C10347" s="180">
        <v>168000</v>
      </c>
      <c r="D10347" s="180"/>
      <c r="E10347" s="180"/>
      <c r="F10347" s="180"/>
      <c r="G10347" s="180"/>
      <c r="H10347" s="180"/>
    </row>
    <row r="10348" spans="1:8" x14ac:dyDescent="0.2">
      <c r="A10348" s="180" t="s">
        <v>241</v>
      </c>
      <c r="B10348" s="180" t="s">
        <v>407</v>
      </c>
      <c r="C10348" s="180">
        <v>80000</v>
      </c>
      <c r="D10348" s="180"/>
      <c r="E10348" s="180"/>
      <c r="F10348" s="180"/>
      <c r="G10348" s="180"/>
      <c r="H10348" s="180"/>
    </row>
    <row r="10349" spans="1:8" x14ac:dyDescent="0.2">
      <c r="A10349" s="180" t="s">
        <v>241</v>
      </c>
      <c r="B10349" s="180" t="s">
        <v>345</v>
      </c>
      <c r="C10349" s="180">
        <v>8974282</v>
      </c>
      <c r="D10349" s="180">
        <v>356000</v>
      </c>
      <c r="E10349" s="180">
        <v>464303</v>
      </c>
      <c r="F10349" s="180">
        <v>0</v>
      </c>
      <c r="G10349" s="180">
        <v>0</v>
      </c>
      <c r="H10349" s="180">
        <v>0</v>
      </c>
    </row>
    <row r="10350" spans="1:8" x14ac:dyDescent="0.2">
      <c r="A10350" s="180" t="s">
        <v>241</v>
      </c>
      <c r="B10350" s="180" t="s">
        <v>346</v>
      </c>
      <c r="C10350" s="180"/>
      <c r="D10350" s="180"/>
      <c r="E10350" s="180"/>
      <c r="F10350" s="180"/>
      <c r="G10350" s="180"/>
      <c r="H10350" s="180"/>
    </row>
    <row r="10351" spans="1:8" x14ac:dyDescent="0.2">
      <c r="A10351" s="180" t="s">
        <v>241</v>
      </c>
      <c r="B10351" s="180" t="s">
        <v>446</v>
      </c>
      <c r="C10351" s="180"/>
      <c r="D10351" s="180"/>
      <c r="E10351" s="180"/>
      <c r="F10351" s="180"/>
      <c r="G10351" s="180"/>
      <c r="H10351" s="180"/>
    </row>
    <row r="10352" spans="1:8" x14ac:dyDescent="0.2">
      <c r="A10352" s="180" t="s">
        <v>241</v>
      </c>
      <c r="B10352" s="180" t="s">
        <v>347</v>
      </c>
      <c r="C10352" s="180"/>
      <c r="D10352" s="180"/>
      <c r="E10352" s="180"/>
      <c r="F10352" s="180"/>
      <c r="G10352" s="180"/>
      <c r="H10352" s="180"/>
    </row>
    <row r="10353" spans="1:8" x14ac:dyDescent="0.2">
      <c r="A10353" s="180" t="s">
        <v>241</v>
      </c>
      <c r="B10353" s="180" t="s">
        <v>348</v>
      </c>
      <c r="C10353" s="180">
        <v>8974282</v>
      </c>
      <c r="D10353" s="180">
        <v>356000</v>
      </c>
      <c r="E10353" s="180">
        <v>464303</v>
      </c>
      <c r="F10353" s="180">
        <v>0</v>
      </c>
      <c r="G10353" s="180">
        <v>0</v>
      </c>
      <c r="H10353" s="180">
        <v>0</v>
      </c>
    </row>
    <row r="10354" spans="1:8" x14ac:dyDescent="0.2">
      <c r="A10354" s="180" t="s">
        <v>241</v>
      </c>
      <c r="B10354" s="180" t="s">
        <v>349</v>
      </c>
      <c r="C10354" s="180">
        <v>1306371.7199999988</v>
      </c>
      <c r="D10354" s="180">
        <v>199352.82000000009</v>
      </c>
      <c r="E10354" s="180">
        <v>753032.96999999962</v>
      </c>
      <c r="F10354" s="180">
        <v>0</v>
      </c>
      <c r="G10354" s="180">
        <v>0</v>
      </c>
      <c r="H10354" s="180">
        <v>0</v>
      </c>
    </row>
    <row r="10355" spans="1:8" x14ac:dyDescent="0.2">
      <c r="A10355" s="180" t="s">
        <v>241</v>
      </c>
      <c r="B10355" s="180" t="s">
        <v>350</v>
      </c>
      <c r="C10355" s="180">
        <v>10280653.720000001</v>
      </c>
      <c r="D10355" s="180">
        <v>555352.82000000007</v>
      </c>
      <c r="E10355" s="180">
        <v>1217335.9699999995</v>
      </c>
      <c r="F10355" s="180">
        <v>0</v>
      </c>
      <c r="G10355" s="180">
        <v>0</v>
      </c>
      <c r="H10355" s="180">
        <v>0</v>
      </c>
    </row>
    <row r="10356" spans="1:8" x14ac:dyDescent="0.2">
      <c r="A10356" s="180" t="s">
        <v>241</v>
      </c>
      <c r="B10356" s="180" t="s">
        <v>376</v>
      </c>
      <c r="C10356" s="180"/>
      <c r="D10356" s="180"/>
      <c r="E10356" s="180"/>
      <c r="F10356" s="180"/>
      <c r="G10356" s="180"/>
      <c r="H10356" s="180"/>
    </row>
    <row r="10357" spans="1:8" x14ac:dyDescent="0.2">
      <c r="A10357" s="180" t="s">
        <v>241</v>
      </c>
      <c r="B10357" s="180" t="s">
        <v>377</v>
      </c>
      <c r="C10357" s="180">
        <v>7000000</v>
      </c>
      <c r="D10357" s="180">
        <v>380000</v>
      </c>
      <c r="E10357" s="180">
        <v>100000</v>
      </c>
      <c r="F10357" s="180"/>
      <c r="G10357" s="180"/>
      <c r="H10357" s="180"/>
    </row>
    <row r="10358" spans="1:8" x14ac:dyDescent="0.2">
      <c r="A10358" s="180" t="s">
        <v>241</v>
      </c>
      <c r="B10358" s="180" t="s">
        <v>352</v>
      </c>
      <c r="C10358" s="180">
        <v>248000</v>
      </c>
      <c r="D10358" s="180"/>
      <c r="E10358" s="180"/>
      <c r="F10358" s="180"/>
      <c r="G10358" s="180"/>
      <c r="H10358" s="180"/>
    </row>
    <row r="10359" spans="1:8" x14ac:dyDescent="0.2">
      <c r="A10359" s="180" t="s">
        <v>241</v>
      </c>
      <c r="B10359" s="180" t="s">
        <v>353</v>
      </c>
      <c r="C10359" s="180">
        <v>225000</v>
      </c>
      <c r="D10359" s="180"/>
      <c r="E10359" s="180"/>
      <c r="F10359" s="180"/>
      <c r="G10359" s="180"/>
      <c r="H10359" s="180"/>
    </row>
    <row r="10360" spans="1:8" x14ac:dyDescent="0.2">
      <c r="A10360" s="180" t="s">
        <v>241</v>
      </c>
      <c r="B10360" s="180" t="s">
        <v>354</v>
      </c>
      <c r="C10360" s="180">
        <v>315000</v>
      </c>
      <c r="D10360" s="180"/>
      <c r="E10360" s="180"/>
      <c r="F10360" s="180"/>
      <c r="G10360" s="180"/>
      <c r="H10360" s="180"/>
    </row>
    <row r="10361" spans="1:8" x14ac:dyDescent="0.2">
      <c r="A10361" s="180" t="s">
        <v>241</v>
      </c>
      <c r="B10361" s="180" t="s">
        <v>408</v>
      </c>
      <c r="C10361" s="180">
        <v>405000</v>
      </c>
      <c r="D10361" s="180"/>
      <c r="E10361" s="180"/>
      <c r="F10361" s="180"/>
      <c r="G10361" s="180"/>
      <c r="H10361" s="180"/>
    </row>
    <row r="10362" spans="1:8" x14ac:dyDescent="0.2">
      <c r="A10362" s="180" t="s">
        <v>241</v>
      </c>
      <c r="B10362" s="180" t="s">
        <v>423</v>
      </c>
      <c r="C10362" s="180">
        <v>120000</v>
      </c>
      <c r="D10362" s="180"/>
      <c r="E10362" s="180"/>
      <c r="F10362" s="180"/>
      <c r="G10362" s="180"/>
      <c r="H10362" s="180"/>
    </row>
    <row r="10363" spans="1:8" x14ac:dyDescent="0.2">
      <c r="A10363" s="180" t="s">
        <v>241</v>
      </c>
      <c r="B10363" s="180" t="s">
        <v>355</v>
      </c>
      <c r="C10363" s="180">
        <v>705000</v>
      </c>
      <c r="D10363" s="180"/>
      <c r="E10363" s="180">
        <v>310000</v>
      </c>
      <c r="F10363" s="180"/>
      <c r="G10363" s="180"/>
      <c r="H10363" s="180"/>
    </row>
    <row r="10364" spans="1:8" x14ac:dyDescent="0.2">
      <c r="A10364" s="180" t="s">
        <v>241</v>
      </c>
      <c r="B10364" s="180" t="s">
        <v>356</v>
      </c>
      <c r="C10364" s="180">
        <v>585000</v>
      </c>
      <c r="D10364" s="180"/>
      <c r="E10364" s="180"/>
      <c r="F10364" s="180"/>
      <c r="G10364" s="180"/>
      <c r="H10364" s="180"/>
    </row>
    <row r="10365" spans="1:8" x14ac:dyDescent="0.2">
      <c r="A10365" s="180" t="s">
        <v>241</v>
      </c>
      <c r="B10365" s="180" t="s">
        <v>409</v>
      </c>
      <c r="C10365" s="180"/>
      <c r="D10365" s="180"/>
      <c r="E10365" s="180"/>
      <c r="F10365" s="180"/>
      <c r="G10365" s="180"/>
      <c r="H10365" s="180"/>
    </row>
    <row r="10366" spans="1:8" x14ac:dyDescent="0.2">
      <c r="A10366" s="180" t="s">
        <v>241</v>
      </c>
      <c r="B10366" s="180" t="s">
        <v>378</v>
      </c>
      <c r="C10366" s="180"/>
      <c r="D10366" s="180"/>
      <c r="E10366" s="180"/>
      <c r="F10366" s="180"/>
      <c r="G10366" s="180"/>
      <c r="H10366" s="180"/>
    </row>
    <row r="10367" spans="1:8" x14ac:dyDescent="0.2">
      <c r="A10367" s="180" t="s">
        <v>241</v>
      </c>
      <c r="B10367" s="180" t="s">
        <v>360</v>
      </c>
      <c r="C10367" s="180"/>
      <c r="D10367" s="180"/>
      <c r="E10367" s="180"/>
      <c r="F10367" s="180"/>
      <c r="G10367" s="180"/>
      <c r="H10367" s="180"/>
    </row>
    <row r="10368" spans="1:8" x14ac:dyDescent="0.2">
      <c r="A10368" s="180" t="s">
        <v>241</v>
      </c>
      <c r="B10368" s="180" t="s">
        <v>379</v>
      </c>
      <c r="C10368" s="180"/>
      <c r="D10368" s="180"/>
      <c r="E10368" s="180"/>
      <c r="F10368" s="180"/>
      <c r="G10368" s="180"/>
      <c r="H10368" s="180"/>
    </row>
    <row r="10369" spans="1:8" x14ac:dyDescent="0.2">
      <c r="A10369" s="180" t="s">
        <v>241</v>
      </c>
      <c r="B10369" s="180" t="s">
        <v>362</v>
      </c>
      <c r="C10369" s="180">
        <v>367076</v>
      </c>
      <c r="D10369" s="180"/>
      <c r="E10369" s="180"/>
      <c r="F10369" s="180"/>
      <c r="G10369" s="180"/>
      <c r="H10369" s="180"/>
    </row>
    <row r="10370" spans="1:8" x14ac:dyDescent="0.2">
      <c r="A10370" s="180" t="s">
        <v>241</v>
      </c>
      <c r="B10370" s="180" t="s">
        <v>365</v>
      </c>
      <c r="C10370" s="180">
        <v>9970076</v>
      </c>
      <c r="D10370" s="180">
        <v>380000</v>
      </c>
      <c r="E10370" s="180">
        <v>410000</v>
      </c>
      <c r="F10370" s="180">
        <v>0</v>
      </c>
      <c r="G10370" s="180">
        <v>0</v>
      </c>
      <c r="H10370" s="180">
        <v>0</v>
      </c>
    </row>
    <row r="10371" spans="1:8" x14ac:dyDescent="0.2">
      <c r="A10371" s="180" t="s">
        <v>241</v>
      </c>
      <c r="B10371" s="180" t="s">
        <v>447</v>
      </c>
      <c r="C10371" s="180"/>
      <c r="D10371" s="180"/>
      <c r="E10371" s="180"/>
      <c r="F10371" s="180"/>
      <c r="G10371" s="180"/>
      <c r="H10371" s="180"/>
    </row>
    <row r="10372" spans="1:8" x14ac:dyDescent="0.2">
      <c r="A10372" s="180" t="s">
        <v>241</v>
      </c>
      <c r="B10372" s="180" t="s">
        <v>366</v>
      </c>
      <c r="C10372" s="180">
        <v>9970076</v>
      </c>
      <c r="D10372" s="180">
        <v>380000</v>
      </c>
      <c r="E10372" s="180">
        <v>410000</v>
      </c>
      <c r="F10372" s="180">
        <v>0</v>
      </c>
      <c r="G10372" s="180">
        <v>0</v>
      </c>
      <c r="H10372" s="180">
        <v>0</v>
      </c>
    </row>
    <row r="10373" spans="1:8" x14ac:dyDescent="0.2">
      <c r="A10373" s="180" t="s">
        <v>241</v>
      </c>
      <c r="B10373" s="180" t="s">
        <v>367</v>
      </c>
      <c r="C10373" s="180">
        <v>310577.71999999881</v>
      </c>
      <c r="D10373" s="180">
        <v>175352.82000000009</v>
      </c>
      <c r="E10373" s="180">
        <v>807335.96999999962</v>
      </c>
      <c r="F10373" s="180">
        <v>0</v>
      </c>
      <c r="G10373" s="180">
        <v>0</v>
      </c>
      <c r="H10373" s="180">
        <v>0</v>
      </c>
    </row>
    <row r="10374" spans="1:8" x14ac:dyDescent="0.2">
      <c r="A10374" s="180" t="s">
        <v>241</v>
      </c>
      <c r="B10374" s="180" t="s">
        <v>368</v>
      </c>
      <c r="C10374" s="180">
        <v>10280653.720000001</v>
      </c>
      <c r="D10374" s="180">
        <v>555352.82000000007</v>
      </c>
      <c r="E10374" s="180">
        <v>1217335.9699999995</v>
      </c>
      <c r="F10374" s="180">
        <v>0</v>
      </c>
      <c r="G10374" s="180">
        <v>0</v>
      </c>
      <c r="H10374" s="180">
        <v>0</v>
      </c>
    </row>
    <row r="10375" spans="1:8" x14ac:dyDescent="0.2">
      <c r="A10375" s="180" t="s">
        <v>242</v>
      </c>
      <c r="B10375" s="180" t="s">
        <v>333</v>
      </c>
      <c r="C10375" s="180">
        <v>2148871</v>
      </c>
      <c r="D10375" s="180"/>
      <c r="E10375" s="180">
        <v>49328</v>
      </c>
      <c r="F10375" s="180">
        <v>0</v>
      </c>
      <c r="G10375" s="180">
        <v>0</v>
      </c>
      <c r="H10375" s="180">
        <v>0</v>
      </c>
    </row>
    <row r="10376" spans="1:8" x14ac:dyDescent="0.2">
      <c r="A10376" s="180" t="s">
        <v>242</v>
      </c>
      <c r="B10376" s="180" t="s">
        <v>334</v>
      </c>
      <c r="C10376" s="180">
        <v>29273</v>
      </c>
      <c r="D10376" s="180"/>
      <c r="E10376" s="180">
        <v>672</v>
      </c>
      <c r="F10376" s="180">
        <v>0</v>
      </c>
      <c r="G10376" s="180">
        <v>0</v>
      </c>
      <c r="H10376" s="180">
        <v>0</v>
      </c>
    </row>
    <row r="10377" spans="1:8" x14ac:dyDescent="0.2">
      <c r="A10377" s="180" t="s">
        <v>242</v>
      </c>
      <c r="B10377" s="180" t="s">
        <v>335</v>
      </c>
      <c r="C10377" s="180">
        <v>283858</v>
      </c>
      <c r="D10377" s="180"/>
      <c r="E10377" s="180"/>
      <c r="F10377" s="180"/>
      <c r="G10377" s="180"/>
      <c r="H10377" s="180"/>
    </row>
    <row r="10378" spans="1:8" x14ac:dyDescent="0.2">
      <c r="A10378" s="180" t="s">
        <v>242</v>
      </c>
      <c r="B10378" s="180" t="s">
        <v>336</v>
      </c>
      <c r="C10378" s="180">
        <v>192776</v>
      </c>
      <c r="D10378" s="180">
        <v>0</v>
      </c>
      <c r="E10378" s="180"/>
      <c r="F10378" s="180"/>
      <c r="G10378" s="180"/>
      <c r="H10378" s="180"/>
    </row>
    <row r="10379" spans="1:8" x14ac:dyDescent="0.2">
      <c r="A10379" s="180" t="s">
        <v>242</v>
      </c>
      <c r="B10379" s="180" t="s">
        <v>337</v>
      </c>
      <c r="C10379" s="180">
        <v>10611</v>
      </c>
      <c r="D10379" s="180">
        <v>14</v>
      </c>
      <c r="E10379" s="180">
        <v>304</v>
      </c>
      <c r="F10379" s="180">
        <v>0</v>
      </c>
      <c r="G10379" s="180">
        <v>0</v>
      </c>
      <c r="H10379" s="180">
        <v>0</v>
      </c>
    </row>
    <row r="10380" spans="1:8" x14ac:dyDescent="0.2">
      <c r="A10380" s="180" t="s">
        <v>242</v>
      </c>
      <c r="B10380" s="180" t="s">
        <v>338</v>
      </c>
      <c r="C10380" s="180"/>
      <c r="D10380" s="180"/>
      <c r="E10380" s="180"/>
      <c r="F10380" s="180"/>
      <c r="G10380" s="180"/>
      <c r="H10380" s="180"/>
    </row>
    <row r="10381" spans="1:8" x14ac:dyDescent="0.2">
      <c r="A10381" s="180" t="s">
        <v>242</v>
      </c>
      <c r="B10381" s="180" t="s">
        <v>339</v>
      </c>
      <c r="C10381" s="180">
        <v>298</v>
      </c>
      <c r="D10381" s="180">
        <v>111905</v>
      </c>
      <c r="E10381" s="180"/>
      <c r="F10381" s="180"/>
      <c r="G10381" s="180"/>
      <c r="H10381" s="180"/>
    </row>
    <row r="10382" spans="1:8" x14ac:dyDescent="0.2">
      <c r="A10382" s="180" t="s">
        <v>242</v>
      </c>
      <c r="B10382" s="180" t="s">
        <v>340</v>
      </c>
      <c r="C10382" s="180">
        <v>86440</v>
      </c>
      <c r="D10382" s="180">
        <v>917</v>
      </c>
      <c r="E10382" s="180">
        <v>10374</v>
      </c>
      <c r="F10382" s="180">
        <v>0</v>
      </c>
      <c r="G10382" s="180">
        <v>0</v>
      </c>
      <c r="H10382" s="180">
        <v>0</v>
      </c>
    </row>
    <row r="10383" spans="1:8" x14ac:dyDescent="0.2">
      <c r="A10383" s="180" t="s">
        <v>242</v>
      </c>
      <c r="B10383" s="180" t="s">
        <v>341</v>
      </c>
      <c r="C10383" s="180">
        <v>0</v>
      </c>
      <c r="D10383" s="180">
        <v>0</v>
      </c>
      <c r="E10383" s="180">
        <v>0</v>
      </c>
      <c r="F10383" s="180">
        <v>0</v>
      </c>
      <c r="G10383" s="180">
        <v>0</v>
      </c>
      <c r="H10383" s="180">
        <v>0</v>
      </c>
    </row>
    <row r="10384" spans="1:8" x14ac:dyDescent="0.2">
      <c r="A10384" s="180" t="s">
        <v>242</v>
      </c>
      <c r="B10384" s="180" t="s">
        <v>342</v>
      </c>
      <c r="C10384" s="180">
        <v>5615533</v>
      </c>
      <c r="D10384" s="180"/>
      <c r="E10384" s="180"/>
      <c r="F10384" s="180"/>
      <c r="G10384" s="180"/>
      <c r="H10384" s="180"/>
    </row>
    <row r="10385" spans="1:8" x14ac:dyDescent="0.2">
      <c r="A10385" s="180" t="s">
        <v>242</v>
      </c>
      <c r="B10385" s="180" t="s">
        <v>343</v>
      </c>
      <c r="C10385" s="180">
        <v>0</v>
      </c>
      <c r="D10385" s="180"/>
      <c r="E10385" s="180"/>
      <c r="F10385" s="180"/>
      <c r="G10385" s="180"/>
      <c r="H10385" s="180"/>
    </row>
    <row r="10386" spans="1:8" x14ac:dyDescent="0.2">
      <c r="A10386" s="180" t="s">
        <v>242</v>
      </c>
      <c r="B10386" s="180" t="s">
        <v>344</v>
      </c>
      <c r="C10386" s="180">
        <v>252166</v>
      </c>
      <c r="D10386" s="180"/>
      <c r="E10386" s="180">
        <v>24</v>
      </c>
      <c r="F10386" s="180">
        <v>0</v>
      </c>
      <c r="G10386" s="180">
        <v>0</v>
      </c>
      <c r="H10386" s="180">
        <v>0</v>
      </c>
    </row>
    <row r="10387" spans="1:8" x14ac:dyDescent="0.2">
      <c r="A10387" s="180" t="s">
        <v>242</v>
      </c>
      <c r="B10387" s="180" t="s">
        <v>475</v>
      </c>
      <c r="C10387" s="180">
        <v>32851</v>
      </c>
      <c r="D10387" s="180"/>
      <c r="E10387" s="180">
        <v>755</v>
      </c>
      <c r="F10387" s="180">
        <v>0</v>
      </c>
      <c r="G10387" s="180">
        <v>0</v>
      </c>
      <c r="H10387" s="180">
        <v>0</v>
      </c>
    </row>
    <row r="10388" spans="1:8" x14ac:dyDescent="0.2">
      <c r="A10388" s="180" t="s">
        <v>242</v>
      </c>
      <c r="B10388" s="180" t="s">
        <v>332</v>
      </c>
      <c r="C10388" s="180">
        <v>482371</v>
      </c>
      <c r="D10388" s="180"/>
      <c r="E10388" s="180"/>
      <c r="F10388" s="180"/>
      <c r="G10388" s="180"/>
      <c r="H10388" s="180"/>
    </row>
    <row r="10389" spans="1:8" x14ac:dyDescent="0.2">
      <c r="A10389" s="180" t="s">
        <v>242</v>
      </c>
      <c r="B10389" s="180" t="s">
        <v>407</v>
      </c>
      <c r="C10389" s="180">
        <v>186912</v>
      </c>
      <c r="D10389" s="180"/>
      <c r="E10389" s="180">
        <v>0</v>
      </c>
      <c r="F10389" s="180">
        <v>0</v>
      </c>
      <c r="G10389" s="180">
        <v>0</v>
      </c>
      <c r="H10389" s="180">
        <v>0</v>
      </c>
    </row>
    <row r="10390" spans="1:8" x14ac:dyDescent="0.2">
      <c r="A10390" s="180" t="s">
        <v>242</v>
      </c>
      <c r="B10390" s="180" t="s">
        <v>345</v>
      </c>
      <c r="C10390" s="180">
        <v>9321960</v>
      </c>
      <c r="D10390" s="180">
        <v>112836</v>
      </c>
      <c r="E10390" s="180">
        <v>61457</v>
      </c>
      <c r="F10390" s="180">
        <v>0</v>
      </c>
      <c r="G10390" s="180">
        <v>0</v>
      </c>
      <c r="H10390" s="180">
        <v>0</v>
      </c>
    </row>
    <row r="10391" spans="1:8" x14ac:dyDescent="0.2">
      <c r="A10391" s="180" t="s">
        <v>242</v>
      </c>
      <c r="B10391" s="180" t="s">
        <v>346</v>
      </c>
      <c r="C10391" s="180">
        <v>0</v>
      </c>
      <c r="D10391" s="180"/>
      <c r="E10391" s="180"/>
      <c r="F10391" s="180"/>
      <c r="G10391" s="180"/>
      <c r="H10391" s="180"/>
    </row>
    <row r="10392" spans="1:8" x14ac:dyDescent="0.2">
      <c r="A10392" s="180" t="s">
        <v>242</v>
      </c>
      <c r="B10392" s="180" t="s">
        <v>446</v>
      </c>
      <c r="C10392" s="180">
        <v>1073</v>
      </c>
      <c r="D10392" s="180">
        <v>5989</v>
      </c>
      <c r="E10392" s="180">
        <v>0</v>
      </c>
      <c r="F10392" s="180">
        <v>0</v>
      </c>
      <c r="G10392" s="180">
        <v>0</v>
      </c>
      <c r="H10392" s="180">
        <v>0</v>
      </c>
    </row>
    <row r="10393" spans="1:8" x14ac:dyDescent="0.2">
      <c r="A10393" s="180" t="s">
        <v>242</v>
      </c>
      <c r="B10393" s="180" t="s">
        <v>347</v>
      </c>
      <c r="C10393" s="180">
        <v>6488</v>
      </c>
      <c r="D10393" s="180">
        <v>0</v>
      </c>
      <c r="E10393" s="180"/>
      <c r="F10393" s="180">
        <v>0</v>
      </c>
      <c r="G10393" s="180">
        <v>0</v>
      </c>
      <c r="H10393" s="180">
        <v>0</v>
      </c>
    </row>
    <row r="10394" spans="1:8" x14ac:dyDescent="0.2">
      <c r="A10394" s="180" t="s">
        <v>242</v>
      </c>
      <c r="B10394" s="180" t="s">
        <v>348</v>
      </c>
      <c r="C10394" s="180">
        <v>9329521</v>
      </c>
      <c r="D10394" s="180">
        <v>118825</v>
      </c>
      <c r="E10394" s="180">
        <v>61457</v>
      </c>
      <c r="F10394" s="180">
        <v>0</v>
      </c>
      <c r="G10394" s="180">
        <v>0</v>
      </c>
      <c r="H10394" s="180">
        <v>0</v>
      </c>
    </row>
    <row r="10395" spans="1:8" x14ac:dyDescent="0.2">
      <c r="A10395" s="180" t="s">
        <v>242</v>
      </c>
      <c r="B10395" s="180" t="s">
        <v>349</v>
      </c>
      <c r="C10395" s="180">
        <v>944975.74000000011</v>
      </c>
      <c r="D10395" s="180">
        <v>-6431.589999999982</v>
      </c>
      <c r="E10395" s="180">
        <v>460172.06000000006</v>
      </c>
      <c r="F10395" s="180">
        <v>0</v>
      </c>
      <c r="G10395" s="180">
        <v>0</v>
      </c>
      <c r="H10395" s="180">
        <v>0</v>
      </c>
    </row>
    <row r="10396" spans="1:8" x14ac:dyDescent="0.2">
      <c r="A10396" s="180" t="s">
        <v>242</v>
      </c>
      <c r="B10396" s="180" t="s">
        <v>350</v>
      </c>
      <c r="C10396" s="180">
        <v>10274496.74</v>
      </c>
      <c r="D10396" s="180">
        <v>112393.41000000002</v>
      </c>
      <c r="E10396" s="180">
        <v>521629.06000000006</v>
      </c>
      <c r="F10396" s="180">
        <v>0</v>
      </c>
      <c r="G10396" s="180">
        <v>0</v>
      </c>
      <c r="H10396" s="180">
        <v>0</v>
      </c>
    </row>
    <row r="10397" spans="1:8" x14ac:dyDescent="0.2">
      <c r="A10397" s="180" t="s">
        <v>242</v>
      </c>
      <c r="B10397" s="180" t="s">
        <v>376</v>
      </c>
      <c r="C10397" s="180"/>
      <c r="D10397" s="180"/>
      <c r="E10397" s="180"/>
      <c r="F10397" s="180"/>
      <c r="G10397" s="180"/>
      <c r="H10397" s="180"/>
    </row>
    <row r="10398" spans="1:8" x14ac:dyDescent="0.2">
      <c r="A10398" s="180" t="s">
        <v>242</v>
      </c>
      <c r="B10398" s="180" t="s">
        <v>377</v>
      </c>
      <c r="C10398" s="180">
        <v>6741957</v>
      </c>
      <c r="D10398" s="180">
        <v>110000</v>
      </c>
      <c r="E10398" s="180">
        <v>75735</v>
      </c>
      <c r="F10398" s="180">
        <v>0</v>
      </c>
      <c r="G10398" s="180">
        <v>0</v>
      </c>
      <c r="H10398" s="180">
        <v>0</v>
      </c>
    </row>
    <row r="10399" spans="1:8" x14ac:dyDescent="0.2">
      <c r="A10399" s="180" t="s">
        <v>242</v>
      </c>
      <c r="B10399" s="180" t="s">
        <v>352</v>
      </c>
      <c r="C10399" s="180">
        <v>249003</v>
      </c>
      <c r="D10399" s="180">
        <v>0</v>
      </c>
      <c r="E10399" s="180">
        <v>1592</v>
      </c>
      <c r="F10399" s="180">
        <v>0</v>
      </c>
      <c r="G10399" s="180">
        <v>0</v>
      </c>
      <c r="H10399" s="180">
        <v>0</v>
      </c>
    </row>
    <row r="10400" spans="1:8" x14ac:dyDescent="0.2">
      <c r="A10400" s="180" t="s">
        <v>242</v>
      </c>
      <c r="B10400" s="180" t="s">
        <v>353</v>
      </c>
      <c r="C10400" s="180">
        <v>392937</v>
      </c>
      <c r="D10400" s="180">
        <v>0</v>
      </c>
      <c r="E10400" s="180">
        <v>1800</v>
      </c>
      <c r="F10400" s="180">
        <v>0</v>
      </c>
      <c r="G10400" s="180">
        <v>0</v>
      </c>
      <c r="H10400" s="180">
        <v>0</v>
      </c>
    </row>
    <row r="10401" spans="1:8" x14ac:dyDescent="0.2">
      <c r="A10401" s="180" t="s">
        <v>242</v>
      </c>
      <c r="B10401" s="180" t="s">
        <v>354</v>
      </c>
      <c r="C10401" s="180">
        <v>273600</v>
      </c>
      <c r="D10401" s="180">
        <v>0</v>
      </c>
      <c r="E10401" s="180">
        <v>376</v>
      </c>
      <c r="F10401" s="180">
        <v>0</v>
      </c>
      <c r="G10401" s="180">
        <v>0</v>
      </c>
      <c r="H10401" s="180">
        <v>0</v>
      </c>
    </row>
    <row r="10402" spans="1:8" x14ac:dyDescent="0.2">
      <c r="A10402" s="180" t="s">
        <v>242</v>
      </c>
      <c r="B10402" s="180" t="s">
        <v>408</v>
      </c>
      <c r="C10402" s="180">
        <v>395365</v>
      </c>
      <c r="D10402" s="180">
        <v>0</v>
      </c>
      <c r="E10402" s="180">
        <v>2115</v>
      </c>
      <c r="F10402" s="180">
        <v>0</v>
      </c>
      <c r="G10402" s="180">
        <v>0</v>
      </c>
      <c r="H10402" s="180">
        <v>0</v>
      </c>
    </row>
    <row r="10403" spans="1:8" x14ac:dyDescent="0.2">
      <c r="A10403" s="180" t="s">
        <v>242</v>
      </c>
      <c r="B10403" s="180" t="s">
        <v>423</v>
      </c>
      <c r="C10403" s="180">
        <v>163541</v>
      </c>
      <c r="D10403" s="180">
        <v>0</v>
      </c>
      <c r="E10403" s="180">
        <v>743</v>
      </c>
      <c r="F10403" s="180">
        <v>0</v>
      </c>
      <c r="G10403" s="180">
        <v>0</v>
      </c>
      <c r="H10403" s="180">
        <v>0</v>
      </c>
    </row>
    <row r="10404" spans="1:8" x14ac:dyDescent="0.2">
      <c r="A10404" s="180" t="s">
        <v>242</v>
      </c>
      <c r="B10404" s="180" t="s">
        <v>355</v>
      </c>
      <c r="C10404" s="180">
        <v>670814</v>
      </c>
      <c r="D10404" s="180">
        <v>0</v>
      </c>
      <c r="E10404" s="180">
        <v>56204</v>
      </c>
      <c r="F10404" s="180">
        <v>0</v>
      </c>
      <c r="G10404" s="180">
        <v>0</v>
      </c>
      <c r="H10404" s="180">
        <v>0</v>
      </c>
    </row>
    <row r="10405" spans="1:8" x14ac:dyDescent="0.2">
      <c r="A10405" s="180" t="s">
        <v>242</v>
      </c>
      <c r="B10405" s="180" t="s">
        <v>356</v>
      </c>
      <c r="C10405" s="180">
        <v>183897</v>
      </c>
      <c r="D10405" s="180">
        <v>0</v>
      </c>
      <c r="E10405" s="180">
        <v>17801</v>
      </c>
      <c r="F10405" s="180">
        <v>0</v>
      </c>
      <c r="G10405" s="180"/>
      <c r="H10405" s="180">
        <v>0</v>
      </c>
    </row>
    <row r="10406" spans="1:8" x14ac:dyDescent="0.2">
      <c r="A10406" s="180" t="s">
        <v>242</v>
      </c>
      <c r="B10406" s="180" t="s">
        <v>409</v>
      </c>
      <c r="C10406" s="180"/>
      <c r="D10406" s="180"/>
      <c r="E10406" s="180"/>
      <c r="F10406" s="180"/>
      <c r="G10406" s="180"/>
      <c r="H10406" s="180">
        <v>0</v>
      </c>
    </row>
    <row r="10407" spans="1:8" x14ac:dyDescent="0.2">
      <c r="A10407" s="180" t="s">
        <v>242</v>
      </c>
      <c r="B10407" s="180" t="s">
        <v>378</v>
      </c>
      <c r="C10407" s="180">
        <v>4739</v>
      </c>
      <c r="D10407" s="180"/>
      <c r="E10407" s="180">
        <v>423</v>
      </c>
      <c r="F10407" s="180">
        <v>0</v>
      </c>
      <c r="G10407" s="180">
        <v>0</v>
      </c>
      <c r="H10407" s="180">
        <v>0</v>
      </c>
    </row>
    <row r="10408" spans="1:8" x14ac:dyDescent="0.2">
      <c r="A10408" s="180" t="s">
        <v>242</v>
      </c>
      <c r="B10408" s="180" t="s">
        <v>360</v>
      </c>
      <c r="C10408" s="180"/>
      <c r="D10408" s="180"/>
      <c r="E10408" s="180">
        <v>0</v>
      </c>
      <c r="F10408" s="180">
        <v>0</v>
      </c>
      <c r="G10408" s="180"/>
      <c r="H10408" s="180">
        <v>0</v>
      </c>
    </row>
    <row r="10409" spans="1:8" x14ac:dyDescent="0.2">
      <c r="A10409" s="180" t="s">
        <v>242</v>
      </c>
      <c r="B10409" s="180" t="s">
        <v>379</v>
      </c>
      <c r="C10409" s="180"/>
      <c r="D10409" s="180"/>
      <c r="E10409" s="180"/>
      <c r="F10409" s="180"/>
      <c r="G10409" s="180"/>
      <c r="H10409" s="180"/>
    </row>
    <row r="10410" spans="1:8" x14ac:dyDescent="0.2">
      <c r="A10410" s="180" t="s">
        <v>242</v>
      </c>
      <c r="B10410" s="180" t="s">
        <v>362</v>
      </c>
      <c r="C10410" s="180">
        <v>345100</v>
      </c>
      <c r="D10410" s="180"/>
      <c r="E10410" s="180"/>
      <c r="F10410" s="180"/>
      <c r="G10410" s="180"/>
      <c r="H10410" s="180"/>
    </row>
    <row r="10411" spans="1:8" x14ac:dyDescent="0.2">
      <c r="A10411" s="180" t="s">
        <v>242</v>
      </c>
      <c r="B10411" s="180" t="s">
        <v>365</v>
      </c>
      <c r="C10411" s="180">
        <v>9420953</v>
      </c>
      <c r="D10411" s="180">
        <v>110000</v>
      </c>
      <c r="E10411" s="180">
        <v>156789</v>
      </c>
      <c r="F10411" s="180">
        <v>0</v>
      </c>
      <c r="G10411" s="180">
        <v>0</v>
      </c>
      <c r="H10411" s="180">
        <v>0</v>
      </c>
    </row>
    <row r="10412" spans="1:8" x14ac:dyDescent="0.2">
      <c r="A10412" s="180" t="s">
        <v>242</v>
      </c>
      <c r="B10412" s="180" t="s">
        <v>447</v>
      </c>
      <c r="C10412" s="180">
        <v>0</v>
      </c>
      <c r="D10412" s="180">
        <v>0</v>
      </c>
      <c r="E10412" s="180">
        <v>0</v>
      </c>
      <c r="F10412" s="180">
        <v>0</v>
      </c>
      <c r="G10412" s="180">
        <v>0</v>
      </c>
      <c r="H10412" s="180">
        <v>0</v>
      </c>
    </row>
    <row r="10413" spans="1:8" x14ac:dyDescent="0.2">
      <c r="A10413" s="180" t="s">
        <v>242</v>
      </c>
      <c r="B10413" s="180" t="s">
        <v>366</v>
      </c>
      <c r="C10413" s="180">
        <v>9420953</v>
      </c>
      <c r="D10413" s="180">
        <v>110000</v>
      </c>
      <c r="E10413" s="180">
        <v>156789</v>
      </c>
      <c r="F10413" s="180">
        <v>0</v>
      </c>
      <c r="G10413" s="180">
        <v>0</v>
      </c>
      <c r="H10413" s="180">
        <v>0</v>
      </c>
    </row>
    <row r="10414" spans="1:8" x14ac:dyDescent="0.2">
      <c r="A10414" s="180" t="s">
        <v>242</v>
      </c>
      <c r="B10414" s="180" t="s">
        <v>367</v>
      </c>
      <c r="C10414" s="180">
        <v>853543.74000000011</v>
      </c>
      <c r="D10414" s="180">
        <v>2393.410000000018</v>
      </c>
      <c r="E10414" s="180">
        <v>364840.06000000006</v>
      </c>
      <c r="F10414" s="180">
        <v>0</v>
      </c>
      <c r="G10414" s="180">
        <v>0</v>
      </c>
      <c r="H10414" s="180">
        <v>0</v>
      </c>
    </row>
    <row r="10415" spans="1:8" x14ac:dyDescent="0.2">
      <c r="A10415" s="180" t="s">
        <v>242</v>
      </c>
      <c r="B10415" s="180" t="s">
        <v>368</v>
      </c>
      <c r="C10415" s="180">
        <v>10274496.74</v>
      </c>
      <c r="D10415" s="180">
        <v>112393.41000000002</v>
      </c>
      <c r="E10415" s="180">
        <v>521629.06000000006</v>
      </c>
      <c r="F10415" s="180">
        <v>0</v>
      </c>
      <c r="G10415" s="180">
        <v>0</v>
      </c>
      <c r="H10415" s="180">
        <v>0</v>
      </c>
    </row>
    <row r="10416" spans="1:8" x14ac:dyDescent="0.2">
      <c r="A10416" s="180" t="s">
        <v>244</v>
      </c>
      <c r="B10416" s="180" t="s">
        <v>333</v>
      </c>
      <c r="C10416" s="180">
        <v>3175821</v>
      </c>
      <c r="D10416" s="180"/>
      <c r="E10416" s="180">
        <v>286531</v>
      </c>
      <c r="F10416" s="180">
        <v>0</v>
      </c>
      <c r="G10416" s="180">
        <v>0</v>
      </c>
      <c r="H10416" s="180">
        <v>0</v>
      </c>
    </row>
    <row r="10417" spans="1:8" x14ac:dyDescent="0.2">
      <c r="A10417" s="180" t="s">
        <v>244</v>
      </c>
      <c r="B10417" s="180" t="s">
        <v>334</v>
      </c>
      <c r="C10417" s="180">
        <v>148923</v>
      </c>
      <c r="D10417" s="180"/>
      <c r="E10417" s="180">
        <v>13469</v>
      </c>
      <c r="F10417" s="180">
        <v>0</v>
      </c>
      <c r="G10417" s="180">
        <v>0</v>
      </c>
      <c r="H10417" s="180">
        <v>0</v>
      </c>
    </row>
    <row r="10418" spans="1:8" x14ac:dyDescent="0.2">
      <c r="A10418" s="180" t="s">
        <v>244</v>
      </c>
      <c r="B10418" s="180" t="s">
        <v>335</v>
      </c>
      <c r="C10418" s="180">
        <v>168760</v>
      </c>
      <c r="D10418" s="180"/>
      <c r="E10418" s="180"/>
      <c r="F10418" s="180"/>
      <c r="G10418" s="180"/>
      <c r="H10418" s="180"/>
    </row>
    <row r="10419" spans="1:8" x14ac:dyDescent="0.2">
      <c r="A10419" s="180" t="s">
        <v>244</v>
      </c>
      <c r="B10419" s="180" t="s">
        <v>336</v>
      </c>
      <c r="C10419" s="180">
        <v>550000</v>
      </c>
      <c r="D10419" s="180">
        <v>250000</v>
      </c>
      <c r="E10419" s="180"/>
      <c r="F10419" s="180"/>
      <c r="G10419" s="180"/>
      <c r="H10419" s="180"/>
    </row>
    <row r="10420" spans="1:8" x14ac:dyDescent="0.2">
      <c r="A10420" s="180" t="s">
        <v>244</v>
      </c>
      <c r="B10420" s="180" t="s">
        <v>337</v>
      </c>
      <c r="C10420" s="180">
        <v>110000</v>
      </c>
      <c r="D10420" s="180"/>
      <c r="E10420" s="180"/>
      <c r="F10420" s="180"/>
      <c r="G10420" s="180"/>
      <c r="H10420" s="180"/>
    </row>
    <row r="10421" spans="1:8" x14ac:dyDescent="0.2">
      <c r="A10421" s="180" t="s">
        <v>244</v>
      </c>
      <c r="B10421" s="180" t="s">
        <v>338</v>
      </c>
      <c r="C10421" s="180"/>
      <c r="D10421" s="180"/>
      <c r="E10421" s="180"/>
      <c r="F10421" s="180"/>
      <c r="G10421" s="180"/>
      <c r="H10421" s="180"/>
    </row>
    <row r="10422" spans="1:8" x14ac:dyDescent="0.2">
      <c r="A10422" s="180" t="s">
        <v>244</v>
      </c>
      <c r="B10422" s="180" t="s">
        <v>339</v>
      </c>
      <c r="C10422" s="180">
        <v>7500</v>
      </c>
      <c r="D10422" s="180"/>
      <c r="E10422" s="180"/>
      <c r="F10422" s="180"/>
      <c r="G10422" s="180"/>
      <c r="H10422" s="180"/>
    </row>
    <row r="10423" spans="1:8" x14ac:dyDescent="0.2">
      <c r="A10423" s="180" t="s">
        <v>244</v>
      </c>
      <c r="B10423" s="180" t="s">
        <v>340</v>
      </c>
      <c r="C10423" s="180">
        <v>350000</v>
      </c>
      <c r="D10423" s="180"/>
      <c r="E10423" s="180"/>
      <c r="F10423" s="180"/>
      <c r="G10423" s="180"/>
      <c r="H10423" s="180"/>
    </row>
    <row r="10424" spans="1:8" x14ac:dyDescent="0.2">
      <c r="A10424" s="180" t="s">
        <v>244</v>
      </c>
      <c r="B10424" s="180" t="s">
        <v>341</v>
      </c>
      <c r="C10424" s="180"/>
      <c r="D10424" s="180"/>
      <c r="E10424" s="180"/>
      <c r="F10424" s="180"/>
      <c r="G10424" s="180"/>
      <c r="H10424" s="180"/>
    </row>
    <row r="10425" spans="1:8" x14ac:dyDescent="0.2">
      <c r="A10425" s="180" t="s">
        <v>244</v>
      </c>
      <c r="B10425" s="180" t="s">
        <v>342</v>
      </c>
      <c r="C10425" s="180">
        <v>2667427</v>
      </c>
      <c r="D10425" s="180"/>
      <c r="E10425" s="180"/>
      <c r="F10425" s="180"/>
      <c r="G10425" s="180"/>
      <c r="H10425" s="180"/>
    </row>
    <row r="10426" spans="1:8" x14ac:dyDescent="0.2">
      <c r="A10426" s="180" t="s">
        <v>244</v>
      </c>
      <c r="B10426" s="180" t="s">
        <v>343</v>
      </c>
      <c r="C10426" s="180">
        <v>7751</v>
      </c>
      <c r="D10426" s="180"/>
      <c r="E10426" s="180"/>
      <c r="F10426" s="180"/>
      <c r="G10426" s="180"/>
      <c r="H10426" s="180"/>
    </row>
    <row r="10427" spans="1:8" x14ac:dyDescent="0.2">
      <c r="A10427" s="180" t="s">
        <v>244</v>
      </c>
      <c r="B10427" s="180" t="s">
        <v>344</v>
      </c>
      <c r="C10427" s="180">
        <v>75000</v>
      </c>
      <c r="D10427" s="180"/>
      <c r="E10427" s="180"/>
      <c r="F10427" s="180"/>
      <c r="G10427" s="180"/>
      <c r="H10427" s="180"/>
    </row>
    <row r="10428" spans="1:8" x14ac:dyDescent="0.2">
      <c r="A10428" s="180" t="s">
        <v>244</v>
      </c>
      <c r="B10428" s="180" t="s">
        <v>475</v>
      </c>
      <c r="C10428" s="180">
        <v>67298</v>
      </c>
      <c r="D10428" s="180"/>
      <c r="E10428" s="180">
        <v>6087</v>
      </c>
      <c r="F10428" s="180">
        <v>0</v>
      </c>
      <c r="G10428" s="180">
        <v>0</v>
      </c>
      <c r="H10428" s="180">
        <v>0</v>
      </c>
    </row>
    <row r="10429" spans="1:8" x14ac:dyDescent="0.2">
      <c r="A10429" s="180" t="s">
        <v>244</v>
      </c>
      <c r="B10429" s="180" t="s">
        <v>332</v>
      </c>
      <c r="C10429" s="180">
        <v>68000</v>
      </c>
      <c r="D10429" s="180"/>
      <c r="E10429" s="180"/>
      <c r="F10429" s="180"/>
      <c r="G10429" s="180"/>
      <c r="H10429" s="180"/>
    </row>
    <row r="10430" spans="1:8" x14ac:dyDescent="0.2">
      <c r="A10430" s="180" t="s">
        <v>244</v>
      </c>
      <c r="B10430" s="180" t="s">
        <v>407</v>
      </c>
      <c r="C10430" s="180">
        <v>65000</v>
      </c>
      <c r="D10430" s="180"/>
      <c r="E10430" s="180"/>
      <c r="F10430" s="180"/>
      <c r="G10430" s="180"/>
      <c r="H10430" s="180"/>
    </row>
    <row r="10431" spans="1:8" x14ac:dyDescent="0.2">
      <c r="A10431" s="180" t="s">
        <v>244</v>
      </c>
      <c r="B10431" s="180" t="s">
        <v>345</v>
      </c>
      <c r="C10431" s="180">
        <v>7461480</v>
      </c>
      <c r="D10431" s="180">
        <v>250000</v>
      </c>
      <c r="E10431" s="180">
        <v>306087</v>
      </c>
      <c r="F10431" s="180">
        <v>0</v>
      </c>
      <c r="G10431" s="180">
        <v>0</v>
      </c>
      <c r="H10431" s="180">
        <v>0</v>
      </c>
    </row>
    <row r="10432" spans="1:8" x14ac:dyDescent="0.2">
      <c r="A10432" s="180" t="s">
        <v>244</v>
      </c>
      <c r="B10432" s="180" t="s">
        <v>346</v>
      </c>
      <c r="C10432" s="180"/>
      <c r="D10432" s="180"/>
      <c r="E10432" s="180"/>
      <c r="F10432" s="180"/>
      <c r="G10432" s="180"/>
      <c r="H10432" s="180"/>
    </row>
    <row r="10433" spans="1:8" x14ac:dyDescent="0.2">
      <c r="A10433" s="180" t="s">
        <v>244</v>
      </c>
      <c r="B10433" s="180" t="s">
        <v>446</v>
      </c>
      <c r="C10433" s="180"/>
      <c r="D10433" s="180"/>
      <c r="E10433" s="180"/>
      <c r="F10433" s="180"/>
      <c r="G10433" s="180"/>
      <c r="H10433" s="180"/>
    </row>
    <row r="10434" spans="1:8" x14ac:dyDescent="0.2">
      <c r="A10434" s="180" t="s">
        <v>244</v>
      </c>
      <c r="B10434" s="180" t="s">
        <v>347</v>
      </c>
      <c r="C10434" s="180"/>
      <c r="D10434" s="180"/>
      <c r="E10434" s="180"/>
      <c r="F10434" s="180"/>
      <c r="G10434" s="180"/>
      <c r="H10434" s="180"/>
    </row>
    <row r="10435" spans="1:8" x14ac:dyDescent="0.2">
      <c r="A10435" s="180" t="s">
        <v>244</v>
      </c>
      <c r="B10435" s="180" t="s">
        <v>348</v>
      </c>
      <c r="C10435" s="180">
        <v>7461480</v>
      </c>
      <c r="D10435" s="180">
        <v>250000</v>
      </c>
      <c r="E10435" s="180">
        <v>306087</v>
      </c>
      <c r="F10435" s="180">
        <v>0</v>
      </c>
      <c r="G10435" s="180">
        <v>0</v>
      </c>
      <c r="H10435" s="180">
        <v>0</v>
      </c>
    </row>
    <row r="10436" spans="1:8" x14ac:dyDescent="0.2">
      <c r="A10436" s="180" t="s">
        <v>244</v>
      </c>
      <c r="B10436" s="180" t="s">
        <v>349</v>
      </c>
      <c r="C10436" s="180">
        <v>1528280.6300000029</v>
      </c>
      <c r="D10436" s="180">
        <v>35666.28</v>
      </c>
      <c r="E10436" s="180">
        <v>320332.40000000002</v>
      </c>
      <c r="F10436" s="180">
        <v>0</v>
      </c>
      <c r="G10436" s="180">
        <v>0</v>
      </c>
      <c r="H10436" s="180">
        <v>0</v>
      </c>
    </row>
    <row r="10437" spans="1:8" x14ac:dyDescent="0.2">
      <c r="A10437" s="180" t="s">
        <v>244</v>
      </c>
      <c r="B10437" s="180" t="s">
        <v>350</v>
      </c>
      <c r="C10437" s="180">
        <v>8989760.6300000027</v>
      </c>
      <c r="D10437" s="180">
        <v>285666.28000000003</v>
      </c>
      <c r="E10437" s="180">
        <v>626419.4</v>
      </c>
      <c r="F10437" s="180">
        <v>0</v>
      </c>
      <c r="G10437" s="180">
        <v>0</v>
      </c>
      <c r="H10437" s="180">
        <v>0</v>
      </c>
    </row>
    <row r="10438" spans="1:8" x14ac:dyDescent="0.2">
      <c r="A10438" s="180" t="s">
        <v>244</v>
      </c>
      <c r="B10438" s="180" t="s">
        <v>376</v>
      </c>
      <c r="C10438" s="180"/>
      <c r="D10438" s="180"/>
      <c r="E10438" s="180"/>
      <c r="F10438" s="180"/>
      <c r="G10438" s="180"/>
      <c r="H10438" s="180"/>
    </row>
    <row r="10439" spans="1:8" x14ac:dyDescent="0.2">
      <c r="A10439" s="180" t="s">
        <v>244</v>
      </c>
      <c r="B10439" s="180" t="s">
        <v>377</v>
      </c>
      <c r="C10439" s="180">
        <v>6500000</v>
      </c>
      <c r="D10439" s="180"/>
      <c r="E10439" s="180">
        <v>265000</v>
      </c>
      <c r="F10439" s="180"/>
      <c r="G10439" s="180"/>
      <c r="H10439" s="180"/>
    </row>
    <row r="10440" spans="1:8" x14ac:dyDescent="0.2">
      <c r="A10440" s="180" t="s">
        <v>244</v>
      </c>
      <c r="B10440" s="180" t="s">
        <v>352</v>
      </c>
      <c r="C10440" s="180">
        <v>275000</v>
      </c>
      <c r="D10440" s="180">
        <v>250000</v>
      </c>
      <c r="E10440" s="180"/>
      <c r="F10440" s="180"/>
      <c r="G10440" s="180"/>
      <c r="H10440" s="180"/>
    </row>
    <row r="10441" spans="1:8" x14ac:dyDescent="0.2">
      <c r="A10441" s="180" t="s">
        <v>244</v>
      </c>
      <c r="B10441" s="180" t="s">
        <v>353</v>
      </c>
      <c r="C10441" s="180">
        <v>213000</v>
      </c>
      <c r="D10441" s="180"/>
      <c r="E10441" s="180"/>
      <c r="F10441" s="180"/>
      <c r="G10441" s="180"/>
      <c r="H10441" s="180"/>
    </row>
    <row r="10442" spans="1:8" x14ac:dyDescent="0.2">
      <c r="A10442" s="180" t="s">
        <v>244</v>
      </c>
      <c r="B10442" s="180" t="s">
        <v>354</v>
      </c>
      <c r="C10442" s="180">
        <v>260000</v>
      </c>
      <c r="D10442" s="180"/>
      <c r="E10442" s="180"/>
      <c r="F10442" s="180"/>
      <c r="G10442" s="180"/>
      <c r="H10442" s="180"/>
    </row>
    <row r="10443" spans="1:8" x14ac:dyDescent="0.2">
      <c r="A10443" s="180" t="s">
        <v>244</v>
      </c>
      <c r="B10443" s="180" t="s">
        <v>408</v>
      </c>
      <c r="C10443" s="180">
        <v>525000</v>
      </c>
      <c r="D10443" s="180"/>
      <c r="E10443" s="180"/>
      <c r="F10443" s="180"/>
      <c r="G10443" s="180"/>
      <c r="H10443" s="180"/>
    </row>
    <row r="10444" spans="1:8" x14ac:dyDescent="0.2">
      <c r="A10444" s="180" t="s">
        <v>244</v>
      </c>
      <c r="B10444" s="180" t="s">
        <v>423</v>
      </c>
      <c r="C10444" s="180">
        <v>160000</v>
      </c>
      <c r="D10444" s="180"/>
      <c r="E10444" s="180"/>
      <c r="F10444" s="180"/>
      <c r="G10444" s="180"/>
      <c r="H10444" s="180"/>
    </row>
    <row r="10445" spans="1:8" x14ac:dyDescent="0.2">
      <c r="A10445" s="180" t="s">
        <v>244</v>
      </c>
      <c r="B10445" s="180" t="s">
        <v>355</v>
      </c>
      <c r="C10445" s="180">
        <v>600000</v>
      </c>
      <c r="D10445" s="180"/>
      <c r="E10445" s="180"/>
      <c r="F10445" s="180"/>
      <c r="G10445" s="180"/>
      <c r="H10445" s="180"/>
    </row>
    <row r="10446" spans="1:8" x14ac:dyDescent="0.2">
      <c r="A10446" s="180" t="s">
        <v>244</v>
      </c>
      <c r="B10446" s="180" t="s">
        <v>356</v>
      </c>
      <c r="C10446" s="180">
        <v>590000</v>
      </c>
      <c r="D10446" s="180"/>
      <c r="E10446" s="180"/>
      <c r="F10446" s="180"/>
      <c r="G10446" s="180"/>
      <c r="H10446" s="180"/>
    </row>
    <row r="10447" spans="1:8" x14ac:dyDescent="0.2">
      <c r="A10447" s="180" t="s">
        <v>244</v>
      </c>
      <c r="B10447" s="180" t="s">
        <v>409</v>
      </c>
      <c r="C10447" s="180"/>
      <c r="D10447" s="180"/>
      <c r="E10447" s="180"/>
      <c r="F10447" s="180"/>
      <c r="G10447" s="180"/>
      <c r="H10447" s="180"/>
    </row>
    <row r="10448" spans="1:8" x14ac:dyDescent="0.2">
      <c r="A10448" s="180" t="s">
        <v>244</v>
      </c>
      <c r="B10448" s="180" t="s">
        <v>378</v>
      </c>
      <c r="C10448" s="180">
        <v>1500</v>
      </c>
      <c r="D10448" s="180"/>
      <c r="E10448" s="180"/>
      <c r="F10448" s="180"/>
      <c r="G10448" s="180"/>
      <c r="H10448" s="180"/>
    </row>
    <row r="10449" spans="1:8" x14ac:dyDescent="0.2">
      <c r="A10449" s="180" t="s">
        <v>244</v>
      </c>
      <c r="B10449" s="180" t="s">
        <v>360</v>
      </c>
      <c r="C10449" s="180"/>
      <c r="D10449" s="180"/>
      <c r="E10449" s="180"/>
      <c r="F10449" s="180"/>
      <c r="G10449" s="180"/>
      <c r="H10449" s="180"/>
    </row>
    <row r="10450" spans="1:8" x14ac:dyDescent="0.2">
      <c r="A10450" s="180" t="s">
        <v>244</v>
      </c>
      <c r="B10450" s="180" t="s">
        <v>379</v>
      </c>
      <c r="C10450" s="180"/>
      <c r="D10450" s="180"/>
      <c r="E10450" s="180"/>
      <c r="F10450" s="180"/>
      <c r="G10450" s="180"/>
      <c r="H10450" s="180"/>
    </row>
    <row r="10451" spans="1:8" x14ac:dyDescent="0.2">
      <c r="A10451" s="180" t="s">
        <v>244</v>
      </c>
      <c r="B10451" s="180" t="s">
        <v>362</v>
      </c>
      <c r="C10451" s="180">
        <v>284439</v>
      </c>
      <c r="D10451" s="180"/>
      <c r="E10451" s="180"/>
      <c r="F10451" s="180"/>
      <c r="G10451" s="180"/>
      <c r="H10451" s="180"/>
    </row>
    <row r="10452" spans="1:8" x14ac:dyDescent="0.2">
      <c r="A10452" s="180" t="s">
        <v>244</v>
      </c>
      <c r="B10452" s="180" t="s">
        <v>365</v>
      </c>
      <c r="C10452" s="180">
        <v>9408939</v>
      </c>
      <c r="D10452" s="180">
        <v>250000</v>
      </c>
      <c r="E10452" s="180">
        <v>265000</v>
      </c>
      <c r="F10452" s="180">
        <v>0</v>
      </c>
      <c r="G10452" s="180">
        <v>0</v>
      </c>
      <c r="H10452" s="180">
        <v>0</v>
      </c>
    </row>
    <row r="10453" spans="1:8" x14ac:dyDescent="0.2">
      <c r="A10453" s="180" t="s">
        <v>244</v>
      </c>
      <c r="B10453" s="180" t="s">
        <v>447</v>
      </c>
      <c r="C10453" s="180"/>
      <c r="D10453" s="180"/>
      <c r="E10453" s="180"/>
      <c r="F10453" s="180"/>
      <c r="G10453" s="180"/>
      <c r="H10453" s="180"/>
    </row>
    <row r="10454" spans="1:8" x14ac:dyDescent="0.2">
      <c r="A10454" s="180" t="s">
        <v>244</v>
      </c>
      <c r="B10454" s="180" t="s">
        <v>366</v>
      </c>
      <c r="C10454" s="180">
        <v>9408939</v>
      </c>
      <c r="D10454" s="180">
        <v>250000</v>
      </c>
      <c r="E10454" s="180">
        <v>265000</v>
      </c>
      <c r="F10454" s="180">
        <v>0</v>
      </c>
      <c r="G10454" s="180">
        <v>0</v>
      </c>
      <c r="H10454" s="180">
        <v>0</v>
      </c>
    </row>
    <row r="10455" spans="1:8" x14ac:dyDescent="0.2">
      <c r="A10455" s="180" t="s">
        <v>244</v>
      </c>
      <c r="B10455" s="180" t="s">
        <v>367</v>
      </c>
      <c r="C10455" s="180">
        <v>-419178.36999999726</v>
      </c>
      <c r="D10455" s="180">
        <v>35666.280000000028</v>
      </c>
      <c r="E10455" s="180">
        <v>361419.4</v>
      </c>
      <c r="F10455" s="180">
        <v>0</v>
      </c>
      <c r="G10455" s="180">
        <v>0</v>
      </c>
      <c r="H10455" s="180">
        <v>0</v>
      </c>
    </row>
    <row r="10456" spans="1:8" x14ac:dyDescent="0.2">
      <c r="A10456" s="180" t="s">
        <v>244</v>
      </c>
      <c r="B10456" s="180" t="s">
        <v>368</v>
      </c>
      <c r="C10456" s="180">
        <v>8989760.6300000027</v>
      </c>
      <c r="D10456" s="180">
        <v>285666.28000000003</v>
      </c>
      <c r="E10456" s="180">
        <v>626419.4</v>
      </c>
      <c r="F10456" s="180">
        <v>0</v>
      </c>
      <c r="G10456" s="180">
        <v>0</v>
      </c>
      <c r="H10456" s="180">
        <v>0</v>
      </c>
    </row>
    <row r="10457" spans="1:8" x14ac:dyDescent="0.2">
      <c r="A10457" s="180" t="s">
        <v>245</v>
      </c>
      <c r="B10457" s="180" t="s">
        <v>333</v>
      </c>
      <c r="C10457" s="180">
        <v>3848098</v>
      </c>
      <c r="D10457" s="180"/>
      <c r="E10457" s="180">
        <v>0</v>
      </c>
      <c r="F10457" s="180">
        <v>0</v>
      </c>
      <c r="G10457" s="180">
        <v>0</v>
      </c>
      <c r="H10457" s="180">
        <v>0</v>
      </c>
    </row>
    <row r="10458" spans="1:8" x14ac:dyDescent="0.2">
      <c r="A10458" s="180" t="s">
        <v>245</v>
      </c>
      <c r="B10458" s="180" t="s">
        <v>334</v>
      </c>
      <c r="C10458" s="180">
        <v>126993</v>
      </c>
      <c r="D10458" s="180"/>
      <c r="E10458" s="180">
        <v>0</v>
      </c>
      <c r="F10458" s="180">
        <v>0</v>
      </c>
      <c r="G10458" s="180">
        <v>0</v>
      </c>
      <c r="H10458" s="180">
        <v>0</v>
      </c>
    </row>
    <row r="10459" spans="1:8" x14ac:dyDescent="0.2">
      <c r="A10459" s="180" t="s">
        <v>245</v>
      </c>
      <c r="B10459" s="180" t="s">
        <v>335</v>
      </c>
      <c r="C10459" s="180">
        <v>457489</v>
      </c>
      <c r="D10459" s="180"/>
      <c r="E10459" s="180"/>
      <c r="F10459" s="180"/>
      <c r="G10459" s="180"/>
      <c r="H10459" s="180"/>
    </row>
    <row r="10460" spans="1:8" x14ac:dyDescent="0.2">
      <c r="A10460" s="180" t="s">
        <v>245</v>
      </c>
      <c r="B10460" s="180" t="s">
        <v>336</v>
      </c>
      <c r="C10460" s="180">
        <v>546487</v>
      </c>
      <c r="D10460" s="180">
        <v>0</v>
      </c>
      <c r="E10460" s="180"/>
      <c r="F10460" s="180"/>
      <c r="G10460" s="180"/>
      <c r="H10460" s="180"/>
    </row>
    <row r="10461" spans="1:8" x14ac:dyDescent="0.2">
      <c r="A10461" s="180" t="s">
        <v>245</v>
      </c>
      <c r="B10461" s="180" t="s">
        <v>337</v>
      </c>
      <c r="C10461" s="180">
        <v>15069</v>
      </c>
      <c r="D10461" s="180">
        <v>761</v>
      </c>
      <c r="E10461" s="180">
        <v>11139</v>
      </c>
      <c r="F10461" s="180">
        <v>0</v>
      </c>
      <c r="G10461" s="180">
        <v>0</v>
      </c>
      <c r="H10461" s="180">
        <v>0</v>
      </c>
    </row>
    <row r="10462" spans="1:8" x14ac:dyDescent="0.2">
      <c r="A10462" s="180" t="s">
        <v>245</v>
      </c>
      <c r="B10462" s="180" t="s">
        <v>338</v>
      </c>
      <c r="C10462" s="180"/>
      <c r="D10462" s="180"/>
      <c r="E10462" s="180"/>
      <c r="F10462" s="180"/>
      <c r="G10462" s="180"/>
      <c r="H10462" s="180"/>
    </row>
    <row r="10463" spans="1:8" x14ac:dyDescent="0.2">
      <c r="A10463" s="180" t="s">
        <v>245</v>
      </c>
      <c r="B10463" s="180" t="s">
        <v>339</v>
      </c>
      <c r="C10463" s="180">
        <v>2532</v>
      </c>
      <c r="D10463" s="180">
        <v>254824</v>
      </c>
      <c r="E10463" s="180"/>
      <c r="F10463" s="180"/>
      <c r="G10463" s="180"/>
      <c r="H10463" s="180"/>
    </row>
    <row r="10464" spans="1:8" x14ac:dyDescent="0.2">
      <c r="A10464" s="180" t="s">
        <v>245</v>
      </c>
      <c r="B10464" s="180" t="s">
        <v>340</v>
      </c>
      <c r="C10464" s="180">
        <v>237750</v>
      </c>
      <c r="D10464" s="180">
        <v>0</v>
      </c>
      <c r="E10464" s="180">
        <v>18263</v>
      </c>
      <c r="F10464" s="180">
        <v>0</v>
      </c>
      <c r="G10464" s="180">
        <v>0</v>
      </c>
      <c r="H10464" s="180">
        <v>0</v>
      </c>
    </row>
    <row r="10465" spans="1:8" x14ac:dyDescent="0.2">
      <c r="A10465" s="180" t="s">
        <v>245</v>
      </c>
      <c r="B10465" s="180" t="s">
        <v>341</v>
      </c>
      <c r="C10465" s="180">
        <v>0</v>
      </c>
      <c r="D10465" s="180">
        <v>0</v>
      </c>
      <c r="E10465" s="180">
        <v>0</v>
      </c>
      <c r="F10465" s="180">
        <v>0</v>
      </c>
      <c r="G10465" s="180">
        <v>0</v>
      </c>
      <c r="H10465" s="180">
        <v>0</v>
      </c>
    </row>
    <row r="10466" spans="1:8" x14ac:dyDescent="0.2">
      <c r="A10466" s="180" t="s">
        <v>245</v>
      </c>
      <c r="B10466" s="180" t="s">
        <v>342</v>
      </c>
      <c r="C10466" s="180">
        <v>6825829</v>
      </c>
      <c r="D10466" s="180"/>
      <c r="E10466" s="180"/>
      <c r="F10466" s="180"/>
      <c r="G10466" s="180"/>
      <c r="H10466" s="180"/>
    </row>
    <row r="10467" spans="1:8" x14ac:dyDescent="0.2">
      <c r="A10467" s="180" t="s">
        <v>245</v>
      </c>
      <c r="B10467" s="180" t="s">
        <v>343</v>
      </c>
      <c r="C10467" s="180">
        <v>0</v>
      </c>
      <c r="D10467" s="180"/>
      <c r="E10467" s="180"/>
      <c r="F10467" s="180"/>
      <c r="G10467" s="180"/>
      <c r="H10467" s="180"/>
    </row>
    <row r="10468" spans="1:8" x14ac:dyDescent="0.2">
      <c r="A10468" s="180" t="s">
        <v>245</v>
      </c>
      <c r="B10468" s="180" t="s">
        <v>344</v>
      </c>
      <c r="C10468" s="180">
        <v>108311</v>
      </c>
      <c r="D10468" s="180"/>
      <c r="E10468" s="180">
        <v>88</v>
      </c>
      <c r="F10468" s="180">
        <v>0</v>
      </c>
      <c r="G10468" s="180">
        <v>0</v>
      </c>
      <c r="H10468" s="180">
        <v>0</v>
      </c>
    </row>
    <row r="10469" spans="1:8" x14ac:dyDescent="0.2">
      <c r="A10469" s="180" t="s">
        <v>245</v>
      </c>
      <c r="B10469" s="180" t="s">
        <v>475</v>
      </c>
      <c r="C10469" s="180">
        <v>84263</v>
      </c>
      <c r="D10469" s="180"/>
      <c r="E10469" s="180">
        <v>0</v>
      </c>
      <c r="F10469" s="180">
        <v>0</v>
      </c>
      <c r="G10469" s="180">
        <v>0</v>
      </c>
      <c r="H10469" s="180">
        <v>0</v>
      </c>
    </row>
    <row r="10470" spans="1:8" x14ac:dyDescent="0.2">
      <c r="A10470" s="180" t="s">
        <v>245</v>
      </c>
      <c r="B10470" s="180" t="s">
        <v>332</v>
      </c>
      <c r="C10470" s="180">
        <v>315434</v>
      </c>
      <c r="D10470" s="180"/>
      <c r="E10470" s="180"/>
      <c r="F10470" s="180"/>
      <c r="G10470" s="180"/>
      <c r="H10470" s="180"/>
    </row>
    <row r="10471" spans="1:8" x14ac:dyDescent="0.2">
      <c r="A10471" s="180" t="s">
        <v>245</v>
      </c>
      <c r="B10471" s="180" t="s">
        <v>407</v>
      </c>
      <c r="C10471" s="180">
        <v>218286</v>
      </c>
      <c r="D10471" s="180"/>
      <c r="E10471" s="180">
        <v>0</v>
      </c>
      <c r="F10471" s="180">
        <v>0</v>
      </c>
      <c r="G10471" s="180">
        <v>0</v>
      </c>
      <c r="H10471" s="180">
        <v>0</v>
      </c>
    </row>
    <row r="10472" spans="1:8" x14ac:dyDescent="0.2">
      <c r="A10472" s="180" t="s">
        <v>245</v>
      </c>
      <c r="B10472" s="180" t="s">
        <v>345</v>
      </c>
      <c r="C10472" s="180">
        <v>12786541</v>
      </c>
      <c r="D10472" s="180">
        <v>255585</v>
      </c>
      <c r="E10472" s="180">
        <v>29490</v>
      </c>
      <c r="F10472" s="180">
        <v>0</v>
      </c>
      <c r="G10472" s="180">
        <v>0</v>
      </c>
      <c r="H10472" s="180">
        <v>0</v>
      </c>
    </row>
    <row r="10473" spans="1:8" x14ac:dyDescent="0.2">
      <c r="A10473" s="180" t="s">
        <v>245</v>
      </c>
      <c r="B10473" s="180" t="s">
        <v>346</v>
      </c>
      <c r="C10473" s="180">
        <v>0</v>
      </c>
      <c r="D10473" s="180"/>
      <c r="E10473" s="180"/>
      <c r="F10473" s="180"/>
      <c r="G10473" s="180"/>
      <c r="H10473" s="180"/>
    </row>
    <row r="10474" spans="1:8" x14ac:dyDescent="0.2">
      <c r="A10474" s="180" t="s">
        <v>245</v>
      </c>
      <c r="B10474" s="180" t="s">
        <v>446</v>
      </c>
      <c r="C10474" s="180">
        <v>0</v>
      </c>
      <c r="D10474" s="180">
        <v>0</v>
      </c>
      <c r="E10474" s="180">
        <v>0</v>
      </c>
      <c r="F10474" s="180">
        <v>0</v>
      </c>
      <c r="G10474" s="180">
        <v>0</v>
      </c>
      <c r="H10474" s="180">
        <v>0</v>
      </c>
    </row>
    <row r="10475" spans="1:8" x14ac:dyDescent="0.2">
      <c r="A10475" s="180" t="s">
        <v>245</v>
      </c>
      <c r="B10475" s="180" t="s">
        <v>347</v>
      </c>
      <c r="C10475" s="180">
        <v>11281</v>
      </c>
      <c r="D10475" s="180">
        <v>0</v>
      </c>
      <c r="E10475" s="180"/>
      <c r="F10475" s="180">
        <v>0</v>
      </c>
      <c r="G10475" s="180">
        <v>0</v>
      </c>
      <c r="H10475" s="180">
        <v>0</v>
      </c>
    </row>
    <row r="10476" spans="1:8" x14ac:dyDescent="0.2">
      <c r="A10476" s="180" t="s">
        <v>245</v>
      </c>
      <c r="B10476" s="180" t="s">
        <v>348</v>
      </c>
      <c r="C10476" s="180">
        <v>12797822</v>
      </c>
      <c r="D10476" s="180">
        <v>255585</v>
      </c>
      <c r="E10476" s="180">
        <v>29490</v>
      </c>
      <c r="F10476" s="180">
        <v>0</v>
      </c>
      <c r="G10476" s="180">
        <v>0</v>
      </c>
      <c r="H10476" s="180">
        <v>0</v>
      </c>
    </row>
    <row r="10477" spans="1:8" x14ac:dyDescent="0.2">
      <c r="A10477" s="180" t="s">
        <v>245</v>
      </c>
      <c r="B10477" s="180" t="s">
        <v>349</v>
      </c>
      <c r="C10477" s="180">
        <v>3283092.6700000018</v>
      </c>
      <c r="D10477" s="180">
        <v>143545.08999999991</v>
      </c>
      <c r="E10477" s="180">
        <v>1949885.87</v>
      </c>
      <c r="F10477" s="180">
        <v>0</v>
      </c>
      <c r="G10477" s="180">
        <v>0</v>
      </c>
      <c r="H10477" s="180">
        <v>0</v>
      </c>
    </row>
    <row r="10478" spans="1:8" x14ac:dyDescent="0.2">
      <c r="A10478" s="180" t="s">
        <v>245</v>
      </c>
      <c r="B10478" s="180" t="s">
        <v>350</v>
      </c>
      <c r="C10478" s="180">
        <v>16080914.670000002</v>
      </c>
      <c r="D10478" s="180">
        <v>399130.08999999991</v>
      </c>
      <c r="E10478" s="180">
        <v>1979375.87</v>
      </c>
      <c r="F10478" s="180">
        <v>0</v>
      </c>
      <c r="G10478" s="180">
        <v>0</v>
      </c>
      <c r="H10478" s="180">
        <v>0</v>
      </c>
    </row>
    <row r="10479" spans="1:8" x14ac:dyDescent="0.2">
      <c r="A10479" s="180" t="s">
        <v>245</v>
      </c>
      <c r="B10479" s="180" t="s">
        <v>376</v>
      </c>
      <c r="C10479" s="180"/>
      <c r="D10479" s="180"/>
      <c r="E10479" s="180"/>
      <c r="F10479" s="180"/>
      <c r="G10479" s="180"/>
      <c r="H10479" s="180"/>
    </row>
    <row r="10480" spans="1:8" x14ac:dyDescent="0.2">
      <c r="A10480" s="180" t="s">
        <v>245</v>
      </c>
      <c r="B10480" s="180" t="s">
        <v>377</v>
      </c>
      <c r="C10480" s="180">
        <v>8022913</v>
      </c>
      <c r="D10480" s="180">
        <v>271223</v>
      </c>
      <c r="E10480" s="180">
        <v>126621</v>
      </c>
      <c r="F10480" s="180">
        <v>0</v>
      </c>
      <c r="G10480" s="180">
        <v>0</v>
      </c>
      <c r="H10480" s="180">
        <v>0</v>
      </c>
    </row>
    <row r="10481" spans="1:8" x14ac:dyDescent="0.2">
      <c r="A10481" s="180" t="s">
        <v>245</v>
      </c>
      <c r="B10481" s="180" t="s">
        <v>352</v>
      </c>
      <c r="C10481" s="180">
        <v>352143</v>
      </c>
      <c r="D10481" s="180">
        <v>0</v>
      </c>
      <c r="E10481" s="180">
        <v>0</v>
      </c>
      <c r="F10481" s="180">
        <v>0</v>
      </c>
      <c r="G10481" s="180">
        <v>0</v>
      </c>
      <c r="H10481" s="180">
        <v>0</v>
      </c>
    </row>
    <row r="10482" spans="1:8" x14ac:dyDescent="0.2">
      <c r="A10482" s="180" t="s">
        <v>245</v>
      </c>
      <c r="B10482" s="180" t="s">
        <v>353</v>
      </c>
      <c r="C10482" s="180">
        <v>913836</v>
      </c>
      <c r="D10482" s="180">
        <v>0</v>
      </c>
      <c r="E10482" s="180">
        <v>3862</v>
      </c>
      <c r="F10482" s="180">
        <v>0</v>
      </c>
      <c r="G10482" s="180">
        <v>0</v>
      </c>
      <c r="H10482" s="180">
        <v>0</v>
      </c>
    </row>
    <row r="10483" spans="1:8" x14ac:dyDescent="0.2">
      <c r="A10483" s="180" t="s">
        <v>245</v>
      </c>
      <c r="B10483" s="180" t="s">
        <v>354</v>
      </c>
      <c r="C10483" s="180">
        <v>293375</v>
      </c>
      <c r="D10483" s="180">
        <v>0</v>
      </c>
      <c r="E10483" s="180">
        <v>200844</v>
      </c>
      <c r="F10483" s="180">
        <v>0</v>
      </c>
      <c r="G10483" s="180">
        <v>0</v>
      </c>
      <c r="H10483" s="180">
        <v>0</v>
      </c>
    </row>
    <row r="10484" spans="1:8" x14ac:dyDescent="0.2">
      <c r="A10484" s="180" t="s">
        <v>245</v>
      </c>
      <c r="B10484" s="180" t="s">
        <v>408</v>
      </c>
      <c r="C10484" s="180">
        <v>534333</v>
      </c>
      <c r="D10484" s="180">
        <v>0</v>
      </c>
      <c r="E10484" s="180">
        <v>0</v>
      </c>
      <c r="F10484" s="180">
        <v>0</v>
      </c>
      <c r="G10484" s="180">
        <v>0</v>
      </c>
      <c r="H10484" s="180">
        <v>0</v>
      </c>
    </row>
    <row r="10485" spans="1:8" x14ac:dyDescent="0.2">
      <c r="A10485" s="180" t="s">
        <v>245</v>
      </c>
      <c r="B10485" s="180" t="s">
        <v>423</v>
      </c>
      <c r="C10485" s="180">
        <v>201097</v>
      </c>
      <c r="D10485" s="180">
        <v>0</v>
      </c>
      <c r="E10485" s="180">
        <v>0</v>
      </c>
      <c r="F10485" s="180">
        <v>0</v>
      </c>
      <c r="G10485" s="180">
        <v>0</v>
      </c>
      <c r="H10485" s="180">
        <v>0</v>
      </c>
    </row>
    <row r="10486" spans="1:8" x14ac:dyDescent="0.2">
      <c r="A10486" s="180" t="s">
        <v>245</v>
      </c>
      <c r="B10486" s="180" t="s">
        <v>355</v>
      </c>
      <c r="C10486" s="180">
        <v>1054980</v>
      </c>
      <c r="D10486" s="180">
        <v>0</v>
      </c>
      <c r="E10486" s="180">
        <v>43080</v>
      </c>
      <c r="F10486" s="180">
        <v>0</v>
      </c>
      <c r="G10486" s="180">
        <v>0</v>
      </c>
      <c r="H10486" s="180">
        <v>0</v>
      </c>
    </row>
    <row r="10487" spans="1:8" x14ac:dyDescent="0.2">
      <c r="A10487" s="180" t="s">
        <v>245</v>
      </c>
      <c r="B10487" s="180" t="s">
        <v>356</v>
      </c>
      <c r="C10487" s="180">
        <v>317588</v>
      </c>
      <c r="D10487" s="180">
        <v>0</v>
      </c>
      <c r="E10487" s="180">
        <v>22050</v>
      </c>
      <c r="F10487" s="180">
        <v>0</v>
      </c>
      <c r="G10487" s="180"/>
      <c r="H10487" s="180">
        <v>0</v>
      </c>
    </row>
    <row r="10488" spans="1:8" x14ac:dyDescent="0.2">
      <c r="A10488" s="180" t="s">
        <v>245</v>
      </c>
      <c r="B10488" s="180" t="s">
        <v>409</v>
      </c>
      <c r="C10488" s="180"/>
      <c r="D10488" s="180"/>
      <c r="E10488" s="180"/>
      <c r="F10488" s="180"/>
      <c r="G10488" s="180"/>
      <c r="H10488" s="180">
        <v>0</v>
      </c>
    </row>
    <row r="10489" spans="1:8" x14ac:dyDescent="0.2">
      <c r="A10489" s="180" t="s">
        <v>245</v>
      </c>
      <c r="B10489" s="180" t="s">
        <v>378</v>
      </c>
      <c r="C10489" s="180">
        <v>1364</v>
      </c>
      <c r="D10489" s="180"/>
      <c r="E10489" s="180">
        <v>0</v>
      </c>
      <c r="F10489" s="180">
        <v>0</v>
      </c>
      <c r="G10489" s="180">
        <v>0</v>
      </c>
      <c r="H10489" s="180">
        <v>0</v>
      </c>
    </row>
    <row r="10490" spans="1:8" x14ac:dyDescent="0.2">
      <c r="A10490" s="180" t="s">
        <v>245</v>
      </c>
      <c r="B10490" s="180" t="s">
        <v>360</v>
      </c>
      <c r="C10490" s="180"/>
      <c r="D10490" s="180"/>
      <c r="E10490" s="180">
        <v>0</v>
      </c>
      <c r="F10490" s="180">
        <v>0</v>
      </c>
      <c r="G10490" s="180"/>
      <c r="H10490" s="180">
        <v>0</v>
      </c>
    </row>
    <row r="10491" spans="1:8" x14ac:dyDescent="0.2">
      <c r="A10491" s="180" t="s">
        <v>245</v>
      </c>
      <c r="B10491" s="180" t="s">
        <v>379</v>
      </c>
      <c r="C10491" s="180"/>
      <c r="D10491" s="180"/>
      <c r="E10491" s="180"/>
      <c r="F10491" s="180"/>
      <c r="G10491" s="180"/>
      <c r="H10491" s="180"/>
    </row>
    <row r="10492" spans="1:8" x14ac:dyDescent="0.2">
      <c r="A10492" s="180" t="s">
        <v>245</v>
      </c>
      <c r="B10492" s="180" t="s">
        <v>362</v>
      </c>
      <c r="C10492" s="180">
        <v>480081</v>
      </c>
      <c r="D10492" s="180"/>
      <c r="E10492" s="180"/>
      <c r="F10492" s="180"/>
      <c r="G10492" s="180"/>
      <c r="H10492" s="180"/>
    </row>
    <row r="10493" spans="1:8" x14ac:dyDescent="0.2">
      <c r="A10493" s="180" t="s">
        <v>245</v>
      </c>
      <c r="B10493" s="180" t="s">
        <v>365</v>
      </c>
      <c r="C10493" s="180">
        <v>12171710</v>
      </c>
      <c r="D10493" s="180">
        <v>271223</v>
      </c>
      <c r="E10493" s="180">
        <v>396457</v>
      </c>
      <c r="F10493" s="180">
        <v>0</v>
      </c>
      <c r="G10493" s="180">
        <v>0</v>
      </c>
      <c r="H10493" s="180">
        <v>0</v>
      </c>
    </row>
    <row r="10494" spans="1:8" x14ac:dyDescent="0.2">
      <c r="A10494" s="180" t="s">
        <v>245</v>
      </c>
      <c r="B10494" s="180" t="s">
        <v>447</v>
      </c>
      <c r="C10494" s="180">
        <v>0</v>
      </c>
      <c r="D10494" s="180">
        <v>0</v>
      </c>
      <c r="E10494" s="180">
        <v>0</v>
      </c>
      <c r="F10494" s="180">
        <v>0</v>
      </c>
      <c r="G10494" s="180">
        <v>0</v>
      </c>
      <c r="H10494" s="180">
        <v>0</v>
      </c>
    </row>
    <row r="10495" spans="1:8" x14ac:dyDescent="0.2">
      <c r="A10495" s="180" t="s">
        <v>245</v>
      </c>
      <c r="B10495" s="180" t="s">
        <v>366</v>
      </c>
      <c r="C10495" s="180">
        <v>12171710</v>
      </c>
      <c r="D10495" s="180">
        <v>271223</v>
      </c>
      <c r="E10495" s="180">
        <v>396457</v>
      </c>
      <c r="F10495" s="180">
        <v>0</v>
      </c>
      <c r="G10495" s="180">
        <v>0</v>
      </c>
      <c r="H10495" s="180">
        <v>0</v>
      </c>
    </row>
    <row r="10496" spans="1:8" x14ac:dyDescent="0.2">
      <c r="A10496" s="180" t="s">
        <v>245</v>
      </c>
      <c r="B10496" s="180" t="s">
        <v>367</v>
      </c>
      <c r="C10496" s="180">
        <v>3909204.6700000018</v>
      </c>
      <c r="D10496" s="180">
        <v>127907.08999999992</v>
      </c>
      <c r="E10496" s="180">
        <v>1582918.87</v>
      </c>
      <c r="F10496" s="180">
        <v>0</v>
      </c>
      <c r="G10496" s="180">
        <v>0</v>
      </c>
      <c r="H10496" s="180">
        <v>0</v>
      </c>
    </row>
    <row r="10497" spans="1:8" x14ac:dyDescent="0.2">
      <c r="A10497" s="180" t="s">
        <v>245</v>
      </c>
      <c r="B10497" s="180" t="s">
        <v>368</v>
      </c>
      <c r="C10497" s="180">
        <v>16080914.670000002</v>
      </c>
      <c r="D10497" s="180">
        <v>399130.08999999991</v>
      </c>
      <c r="E10497" s="180">
        <v>1979375.87</v>
      </c>
      <c r="F10497" s="180">
        <v>0</v>
      </c>
      <c r="G10497" s="180">
        <v>0</v>
      </c>
      <c r="H10497" s="180">
        <v>0</v>
      </c>
    </row>
    <row r="10498" spans="1:8" x14ac:dyDescent="0.2">
      <c r="A10498" s="180" t="s">
        <v>246</v>
      </c>
      <c r="B10498" s="180" t="s">
        <v>333</v>
      </c>
      <c r="C10498" s="180">
        <v>2018435</v>
      </c>
      <c r="D10498" s="180"/>
      <c r="E10498" s="180">
        <v>68910</v>
      </c>
      <c r="F10498" s="180">
        <v>0</v>
      </c>
      <c r="G10498" s="180">
        <v>0</v>
      </c>
      <c r="H10498" s="180">
        <v>0</v>
      </c>
    </row>
    <row r="10499" spans="1:8" x14ac:dyDescent="0.2">
      <c r="A10499" s="180" t="s">
        <v>246</v>
      </c>
      <c r="B10499" s="180" t="s">
        <v>334</v>
      </c>
      <c r="C10499" s="180">
        <v>31904</v>
      </c>
      <c r="D10499" s="180"/>
      <c r="E10499" s="180">
        <v>1090</v>
      </c>
      <c r="F10499" s="180">
        <v>0</v>
      </c>
      <c r="G10499" s="180">
        <v>0</v>
      </c>
      <c r="H10499" s="180">
        <v>0</v>
      </c>
    </row>
    <row r="10500" spans="1:8" x14ac:dyDescent="0.2">
      <c r="A10500" s="180" t="s">
        <v>246</v>
      </c>
      <c r="B10500" s="180" t="s">
        <v>335</v>
      </c>
      <c r="C10500" s="180">
        <v>213465</v>
      </c>
      <c r="D10500" s="180"/>
      <c r="E10500" s="180"/>
      <c r="F10500" s="180"/>
      <c r="G10500" s="180"/>
      <c r="H10500" s="180"/>
    </row>
    <row r="10501" spans="1:8" x14ac:dyDescent="0.2">
      <c r="A10501" s="180" t="s">
        <v>246</v>
      </c>
      <c r="B10501" s="180" t="s">
        <v>336</v>
      </c>
      <c r="C10501" s="180">
        <v>722000</v>
      </c>
      <c r="D10501" s="180"/>
      <c r="E10501" s="180"/>
      <c r="F10501" s="180"/>
      <c r="G10501" s="180"/>
      <c r="H10501" s="180"/>
    </row>
    <row r="10502" spans="1:8" x14ac:dyDescent="0.2">
      <c r="A10502" s="180" t="s">
        <v>246</v>
      </c>
      <c r="B10502" s="180" t="s">
        <v>337</v>
      </c>
      <c r="C10502" s="180">
        <v>7500</v>
      </c>
      <c r="D10502" s="180">
        <v>120</v>
      </c>
      <c r="E10502" s="180">
        <v>1000</v>
      </c>
      <c r="F10502" s="180"/>
      <c r="G10502" s="180"/>
      <c r="H10502" s="180"/>
    </row>
    <row r="10503" spans="1:8" x14ac:dyDescent="0.2">
      <c r="A10503" s="180" t="s">
        <v>246</v>
      </c>
      <c r="B10503" s="180" t="s">
        <v>338</v>
      </c>
      <c r="C10503" s="180"/>
      <c r="D10503" s="180"/>
      <c r="E10503" s="180"/>
      <c r="F10503" s="180"/>
      <c r="G10503" s="180"/>
      <c r="H10503" s="180"/>
    </row>
    <row r="10504" spans="1:8" x14ac:dyDescent="0.2">
      <c r="A10504" s="180" t="s">
        <v>246</v>
      </c>
      <c r="B10504" s="180" t="s">
        <v>339</v>
      </c>
      <c r="C10504" s="180">
        <v>19000</v>
      </c>
      <c r="D10504" s="180">
        <v>2500</v>
      </c>
      <c r="E10504" s="180"/>
      <c r="F10504" s="180"/>
      <c r="G10504" s="180"/>
      <c r="H10504" s="180"/>
    </row>
    <row r="10505" spans="1:8" x14ac:dyDescent="0.2">
      <c r="A10505" s="180" t="s">
        <v>246</v>
      </c>
      <c r="B10505" s="180" t="s">
        <v>340</v>
      </c>
      <c r="C10505" s="180">
        <v>500000</v>
      </c>
      <c r="D10505" s="180"/>
      <c r="E10505" s="180">
        <v>1000</v>
      </c>
      <c r="F10505" s="180"/>
      <c r="G10505" s="180"/>
      <c r="H10505" s="180"/>
    </row>
    <row r="10506" spans="1:8" x14ac:dyDescent="0.2">
      <c r="A10506" s="180" t="s">
        <v>246</v>
      </c>
      <c r="B10506" s="180" t="s">
        <v>341</v>
      </c>
      <c r="C10506" s="180"/>
      <c r="D10506" s="180"/>
      <c r="E10506" s="180"/>
      <c r="F10506" s="180"/>
      <c r="G10506" s="180"/>
      <c r="H10506" s="180"/>
    </row>
    <row r="10507" spans="1:8" x14ac:dyDescent="0.2">
      <c r="A10507" s="180" t="s">
        <v>246</v>
      </c>
      <c r="B10507" s="180" t="s">
        <v>342</v>
      </c>
      <c r="C10507" s="180">
        <v>1442793</v>
      </c>
      <c r="D10507" s="180"/>
      <c r="E10507" s="180"/>
      <c r="F10507" s="180"/>
      <c r="G10507" s="180"/>
      <c r="H10507" s="180"/>
    </row>
    <row r="10508" spans="1:8" x14ac:dyDescent="0.2">
      <c r="A10508" s="180" t="s">
        <v>246</v>
      </c>
      <c r="B10508" s="180" t="s">
        <v>343</v>
      </c>
      <c r="C10508" s="180">
        <v>3967</v>
      </c>
      <c r="D10508" s="180"/>
      <c r="E10508" s="180"/>
      <c r="F10508" s="180"/>
      <c r="G10508" s="180"/>
      <c r="H10508" s="180"/>
    </row>
    <row r="10509" spans="1:8" x14ac:dyDescent="0.2">
      <c r="A10509" s="180" t="s">
        <v>246</v>
      </c>
      <c r="B10509" s="180" t="s">
        <v>344</v>
      </c>
      <c r="C10509" s="180">
        <v>20000</v>
      </c>
      <c r="D10509" s="180"/>
      <c r="E10509" s="180"/>
      <c r="F10509" s="180"/>
      <c r="G10509" s="180"/>
      <c r="H10509" s="180"/>
    </row>
    <row r="10510" spans="1:8" x14ac:dyDescent="0.2">
      <c r="A10510" s="180" t="s">
        <v>246</v>
      </c>
      <c r="B10510" s="180" t="s">
        <v>475</v>
      </c>
      <c r="C10510" s="180">
        <v>18249</v>
      </c>
      <c r="D10510" s="180"/>
      <c r="E10510" s="180">
        <v>520</v>
      </c>
      <c r="F10510" s="180">
        <v>0</v>
      </c>
      <c r="G10510" s="180">
        <v>0</v>
      </c>
      <c r="H10510" s="180">
        <v>0</v>
      </c>
    </row>
    <row r="10511" spans="1:8" x14ac:dyDescent="0.2">
      <c r="A10511" s="180" t="s">
        <v>246</v>
      </c>
      <c r="B10511" s="180" t="s">
        <v>332</v>
      </c>
      <c r="C10511" s="180">
        <v>48000</v>
      </c>
      <c r="D10511" s="180"/>
      <c r="E10511" s="180"/>
      <c r="F10511" s="180"/>
      <c r="G10511" s="180"/>
      <c r="H10511" s="180"/>
    </row>
    <row r="10512" spans="1:8" x14ac:dyDescent="0.2">
      <c r="A10512" s="180" t="s">
        <v>246</v>
      </c>
      <c r="B10512" s="180" t="s">
        <v>407</v>
      </c>
      <c r="C10512" s="180">
        <v>52000</v>
      </c>
      <c r="D10512" s="180"/>
      <c r="E10512" s="180"/>
      <c r="F10512" s="180"/>
      <c r="G10512" s="180"/>
      <c r="H10512" s="180"/>
    </row>
    <row r="10513" spans="1:8" x14ac:dyDescent="0.2">
      <c r="A10513" s="180" t="s">
        <v>246</v>
      </c>
      <c r="B10513" s="180" t="s">
        <v>345</v>
      </c>
      <c r="C10513" s="180">
        <v>5097313</v>
      </c>
      <c r="D10513" s="180">
        <v>2620</v>
      </c>
      <c r="E10513" s="180">
        <v>72520</v>
      </c>
      <c r="F10513" s="180">
        <v>0</v>
      </c>
      <c r="G10513" s="180">
        <v>0</v>
      </c>
      <c r="H10513" s="180">
        <v>0</v>
      </c>
    </row>
    <row r="10514" spans="1:8" x14ac:dyDescent="0.2">
      <c r="A10514" s="180" t="s">
        <v>246</v>
      </c>
      <c r="B10514" s="180" t="s">
        <v>346</v>
      </c>
      <c r="C10514" s="180"/>
      <c r="D10514" s="180"/>
      <c r="E10514" s="180"/>
      <c r="F10514" s="180"/>
      <c r="G10514" s="180"/>
      <c r="H10514" s="180"/>
    </row>
    <row r="10515" spans="1:8" x14ac:dyDescent="0.2">
      <c r="A10515" s="180" t="s">
        <v>246</v>
      </c>
      <c r="B10515" s="180" t="s">
        <v>446</v>
      </c>
      <c r="C10515" s="180"/>
      <c r="D10515" s="180"/>
      <c r="E10515" s="180"/>
      <c r="F10515" s="180"/>
      <c r="G10515" s="180"/>
      <c r="H10515" s="180"/>
    </row>
    <row r="10516" spans="1:8" x14ac:dyDescent="0.2">
      <c r="A10516" s="180" t="s">
        <v>246</v>
      </c>
      <c r="B10516" s="180" t="s">
        <v>347</v>
      </c>
      <c r="C10516" s="180"/>
      <c r="D10516" s="180"/>
      <c r="E10516" s="180"/>
      <c r="F10516" s="180"/>
      <c r="G10516" s="180"/>
      <c r="H10516" s="180"/>
    </row>
    <row r="10517" spans="1:8" x14ac:dyDescent="0.2">
      <c r="A10517" s="180" t="s">
        <v>246</v>
      </c>
      <c r="B10517" s="180" t="s">
        <v>348</v>
      </c>
      <c r="C10517" s="180">
        <v>5097313</v>
      </c>
      <c r="D10517" s="180">
        <v>2620</v>
      </c>
      <c r="E10517" s="180">
        <v>72520</v>
      </c>
      <c r="F10517" s="180">
        <v>0</v>
      </c>
      <c r="G10517" s="180">
        <v>0</v>
      </c>
      <c r="H10517" s="180">
        <v>0</v>
      </c>
    </row>
    <row r="10518" spans="1:8" x14ac:dyDescent="0.2">
      <c r="A10518" s="180" t="s">
        <v>246</v>
      </c>
      <c r="B10518" s="180" t="s">
        <v>349</v>
      </c>
      <c r="C10518" s="180">
        <v>2018949.37</v>
      </c>
      <c r="D10518" s="180">
        <v>38963.79</v>
      </c>
      <c r="E10518" s="180">
        <v>408674.83</v>
      </c>
      <c r="F10518" s="180">
        <v>0</v>
      </c>
      <c r="G10518" s="180">
        <v>0</v>
      </c>
      <c r="H10518" s="180">
        <v>0</v>
      </c>
    </row>
    <row r="10519" spans="1:8" x14ac:dyDescent="0.2">
      <c r="A10519" s="180" t="s">
        <v>246</v>
      </c>
      <c r="B10519" s="180" t="s">
        <v>350</v>
      </c>
      <c r="C10519" s="180">
        <v>7116262.3700000001</v>
      </c>
      <c r="D10519" s="180">
        <v>41583.79</v>
      </c>
      <c r="E10519" s="180">
        <v>481194.83</v>
      </c>
      <c r="F10519" s="180">
        <v>0</v>
      </c>
      <c r="G10519" s="180">
        <v>0</v>
      </c>
      <c r="H10519" s="180">
        <v>0</v>
      </c>
    </row>
    <row r="10520" spans="1:8" x14ac:dyDescent="0.2">
      <c r="A10520" s="180" t="s">
        <v>246</v>
      </c>
      <c r="B10520" s="180" t="s">
        <v>376</v>
      </c>
      <c r="C10520" s="180"/>
      <c r="D10520" s="180"/>
      <c r="E10520" s="180"/>
      <c r="F10520" s="180"/>
      <c r="G10520" s="180"/>
      <c r="H10520" s="180"/>
    </row>
    <row r="10521" spans="1:8" x14ac:dyDescent="0.2">
      <c r="A10521" s="180" t="s">
        <v>246</v>
      </c>
      <c r="B10521" s="180" t="s">
        <v>377</v>
      </c>
      <c r="C10521" s="180">
        <v>3975000</v>
      </c>
      <c r="D10521" s="180"/>
      <c r="E10521" s="180">
        <v>40000</v>
      </c>
      <c r="F10521" s="180"/>
      <c r="G10521" s="180"/>
      <c r="H10521" s="180"/>
    </row>
    <row r="10522" spans="1:8" x14ac:dyDescent="0.2">
      <c r="A10522" s="180" t="s">
        <v>246</v>
      </c>
      <c r="B10522" s="180" t="s">
        <v>352</v>
      </c>
      <c r="C10522" s="180">
        <v>129000</v>
      </c>
      <c r="D10522" s="180">
        <v>12000</v>
      </c>
      <c r="E10522" s="180">
        <v>600</v>
      </c>
      <c r="F10522" s="180"/>
      <c r="G10522" s="180"/>
      <c r="H10522" s="180"/>
    </row>
    <row r="10523" spans="1:8" x14ac:dyDescent="0.2">
      <c r="A10523" s="180" t="s">
        <v>246</v>
      </c>
      <c r="B10523" s="180" t="s">
        <v>353</v>
      </c>
      <c r="C10523" s="180">
        <v>183000</v>
      </c>
      <c r="D10523" s="180"/>
      <c r="E10523" s="180">
        <v>600</v>
      </c>
      <c r="F10523" s="180"/>
      <c r="G10523" s="180"/>
      <c r="H10523" s="180"/>
    </row>
    <row r="10524" spans="1:8" x14ac:dyDescent="0.2">
      <c r="A10524" s="180" t="s">
        <v>246</v>
      </c>
      <c r="B10524" s="180" t="s">
        <v>354</v>
      </c>
      <c r="C10524" s="180">
        <v>174000</v>
      </c>
      <c r="D10524" s="180"/>
      <c r="E10524" s="180">
        <v>30000</v>
      </c>
      <c r="F10524" s="180"/>
      <c r="G10524" s="180"/>
      <c r="H10524" s="180"/>
    </row>
    <row r="10525" spans="1:8" x14ac:dyDescent="0.2">
      <c r="A10525" s="180" t="s">
        <v>246</v>
      </c>
      <c r="B10525" s="180" t="s">
        <v>408</v>
      </c>
      <c r="C10525" s="180">
        <v>183000</v>
      </c>
      <c r="D10525" s="180"/>
      <c r="E10525" s="180">
        <v>1100</v>
      </c>
      <c r="F10525" s="180"/>
      <c r="G10525" s="180"/>
      <c r="H10525" s="180"/>
    </row>
    <row r="10526" spans="1:8" x14ac:dyDescent="0.2">
      <c r="A10526" s="180" t="s">
        <v>246</v>
      </c>
      <c r="B10526" s="180" t="s">
        <v>423</v>
      </c>
      <c r="C10526" s="180">
        <v>110000</v>
      </c>
      <c r="D10526" s="180"/>
      <c r="E10526" s="180">
        <v>15000</v>
      </c>
      <c r="F10526" s="180"/>
      <c r="G10526" s="180"/>
      <c r="H10526" s="180"/>
    </row>
    <row r="10527" spans="1:8" x14ac:dyDescent="0.2">
      <c r="A10527" s="180" t="s">
        <v>246</v>
      </c>
      <c r="B10527" s="180" t="s">
        <v>355</v>
      </c>
      <c r="C10527" s="180">
        <v>245000</v>
      </c>
      <c r="D10527" s="180"/>
      <c r="E10527" s="180">
        <v>40000</v>
      </c>
      <c r="F10527" s="180"/>
      <c r="G10527" s="180"/>
      <c r="H10527" s="180"/>
    </row>
    <row r="10528" spans="1:8" x14ac:dyDescent="0.2">
      <c r="A10528" s="180" t="s">
        <v>246</v>
      </c>
      <c r="B10528" s="180" t="s">
        <v>356</v>
      </c>
      <c r="C10528" s="180">
        <v>153000</v>
      </c>
      <c r="D10528" s="180"/>
      <c r="E10528" s="180">
        <v>19000</v>
      </c>
      <c r="F10528" s="180"/>
      <c r="G10528" s="180"/>
      <c r="H10528" s="180"/>
    </row>
    <row r="10529" spans="1:8" x14ac:dyDescent="0.2">
      <c r="A10529" s="180" t="s">
        <v>246</v>
      </c>
      <c r="B10529" s="180" t="s">
        <v>409</v>
      </c>
      <c r="C10529" s="180"/>
      <c r="D10529" s="180"/>
      <c r="E10529" s="180"/>
      <c r="F10529" s="180"/>
      <c r="G10529" s="180"/>
      <c r="H10529" s="180"/>
    </row>
    <row r="10530" spans="1:8" x14ac:dyDescent="0.2">
      <c r="A10530" s="180" t="s">
        <v>246</v>
      </c>
      <c r="B10530" s="180" t="s">
        <v>378</v>
      </c>
      <c r="C10530" s="180"/>
      <c r="D10530" s="180"/>
      <c r="E10530" s="180"/>
      <c r="F10530" s="180"/>
      <c r="G10530" s="180"/>
      <c r="H10530" s="180"/>
    </row>
    <row r="10531" spans="1:8" x14ac:dyDescent="0.2">
      <c r="A10531" s="180" t="s">
        <v>246</v>
      </c>
      <c r="B10531" s="180" t="s">
        <v>360</v>
      </c>
      <c r="C10531" s="180"/>
      <c r="D10531" s="180"/>
      <c r="E10531" s="180"/>
      <c r="F10531" s="180"/>
      <c r="G10531" s="180"/>
      <c r="H10531" s="180"/>
    </row>
    <row r="10532" spans="1:8" x14ac:dyDescent="0.2">
      <c r="A10532" s="180" t="s">
        <v>246</v>
      </c>
      <c r="B10532" s="180" t="s">
        <v>379</v>
      </c>
      <c r="C10532" s="180"/>
      <c r="D10532" s="180"/>
      <c r="E10532" s="180"/>
      <c r="F10532" s="180"/>
      <c r="G10532" s="180"/>
      <c r="H10532" s="180"/>
    </row>
    <row r="10533" spans="1:8" x14ac:dyDescent="0.2">
      <c r="A10533" s="180" t="s">
        <v>246</v>
      </c>
      <c r="B10533" s="180" t="s">
        <v>362</v>
      </c>
      <c r="C10533" s="180">
        <v>197156</v>
      </c>
      <c r="D10533" s="180"/>
      <c r="E10533" s="180"/>
      <c r="F10533" s="180"/>
      <c r="G10533" s="180"/>
      <c r="H10533" s="180"/>
    </row>
    <row r="10534" spans="1:8" x14ac:dyDescent="0.2">
      <c r="A10534" s="180" t="s">
        <v>246</v>
      </c>
      <c r="B10534" s="180" t="s">
        <v>365</v>
      </c>
      <c r="C10534" s="180">
        <v>5349156</v>
      </c>
      <c r="D10534" s="180">
        <v>12000</v>
      </c>
      <c r="E10534" s="180">
        <v>146300</v>
      </c>
      <c r="F10534" s="180">
        <v>0</v>
      </c>
      <c r="G10534" s="180">
        <v>0</v>
      </c>
      <c r="H10534" s="180">
        <v>0</v>
      </c>
    </row>
    <row r="10535" spans="1:8" x14ac:dyDescent="0.2">
      <c r="A10535" s="180" t="s">
        <v>246</v>
      </c>
      <c r="B10535" s="180" t="s">
        <v>447</v>
      </c>
      <c r="C10535" s="180"/>
      <c r="D10535" s="180"/>
      <c r="E10535" s="180"/>
      <c r="F10535" s="180"/>
      <c r="G10535" s="180"/>
      <c r="H10535" s="180"/>
    </row>
    <row r="10536" spans="1:8" x14ac:dyDescent="0.2">
      <c r="A10536" s="180" t="s">
        <v>246</v>
      </c>
      <c r="B10536" s="180" t="s">
        <v>366</v>
      </c>
      <c r="C10536" s="180">
        <v>5349156</v>
      </c>
      <c r="D10536" s="180">
        <v>12000</v>
      </c>
      <c r="E10536" s="180">
        <v>146300</v>
      </c>
      <c r="F10536" s="180">
        <v>0</v>
      </c>
      <c r="G10536" s="180">
        <v>0</v>
      </c>
      <c r="H10536" s="180">
        <v>0</v>
      </c>
    </row>
    <row r="10537" spans="1:8" x14ac:dyDescent="0.2">
      <c r="A10537" s="180" t="s">
        <v>246</v>
      </c>
      <c r="B10537" s="180" t="s">
        <v>367</v>
      </c>
      <c r="C10537" s="180">
        <v>1767106.37</v>
      </c>
      <c r="D10537" s="180">
        <v>29583.79</v>
      </c>
      <c r="E10537" s="180">
        <v>334894.83</v>
      </c>
      <c r="F10537" s="180">
        <v>0</v>
      </c>
      <c r="G10537" s="180">
        <v>0</v>
      </c>
      <c r="H10537" s="180">
        <v>0</v>
      </c>
    </row>
    <row r="10538" spans="1:8" x14ac:dyDescent="0.2">
      <c r="A10538" s="180" t="s">
        <v>246</v>
      </c>
      <c r="B10538" s="180" t="s">
        <v>368</v>
      </c>
      <c r="C10538" s="180">
        <v>7116262.3700000001</v>
      </c>
      <c r="D10538" s="180">
        <v>41583.79</v>
      </c>
      <c r="E10538" s="180">
        <v>481194.83</v>
      </c>
      <c r="F10538" s="180">
        <v>0</v>
      </c>
      <c r="G10538" s="180">
        <v>0</v>
      </c>
      <c r="H10538" s="180">
        <v>0</v>
      </c>
    </row>
    <row r="10539" spans="1:8" x14ac:dyDescent="0.2">
      <c r="A10539" s="180" t="s">
        <v>247</v>
      </c>
      <c r="B10539" s="180" t="s">
        <v>333</v>
      </c>
      <c r="C10539" s="180">
        <v>2060643</v>
      </c>
      <c r="D10539" s="180"/>
      <c r="E10539" s="180">
        <v>0</v>
      </c>
      <c r="F10539" s="180">
        <v>0</v>
      </c>
      <c r="G10539" s="180">
        <v>0</v>
      </c>
      <c r="H10539" s="180">
        <v>0</v>
      </c>
    </row>
    <row r="10540" spans="1:8" x14ac:dyDescent="0.2">
      <c r="A10540" s="180" t="s">
        <v>247</v>
      </c>
      <c r="B10540" s="180" t="s">
        <v>334</v>
      </c>
      <c r="C10540" s="180">
        <v>16095</v>
      </c>
      <c r="D10540" s="180"/>
      <c r="E10540" s="180">
        <v>0</v>
      </c>
      <c r="F10540" s="180">
        <v>0</v>
      </c>
      <c r="G10540" s="180">
        <v>0</v>
      </c>
      <c r="H10540" s="180">
        <v>0</v>
      </c>
    </row>
    <row r="10541" spans="1:8" x14ac:dyDescent="0.2">
      <c r="A10541" s="180" t="s">
        <v>247</v>
      </c>
      <c r="B10541" s="180" t="s">
        <v>335</v>
      </c>
      <c r="C10541" s="180">
        <v>80248</v>
      </c>
      <c r="D10541" s="180"/>
      <c r="E10541" s="180"/>
      <c r="F10541" s="180"/>
      <c r="G10541" s="180"/>
      <c r="H10541" s="180"/>
    </row>
    <row r="10542" spans="1:8" x14ac:dyDescent="0.2">
      <c r="A10542" s="180" t="s">
        <v>247</v>
      </c>
      <c r="B10542" s="180" t="s">
        <v>336</v>
      </c>
      <c r="C10542" s="180">
        <v>418724</v>
      </c>
      <c r="D10542" s="180"/>
      <c r="E10542" s="180"/>
      <c r="F10542" s="180"/>
      <c r="G10542" s="180"/>
      <c r="H10542" s="180"/>
    </row>
    <row r="10543" spans="1:8" x14ac:dyDescent="0.2">
      <c r="A10543" s="180" t="s">
        <v>247</v>
      </c>
      <c r="B10543" s="180" t="s">
        <v>337</v>
      </c>
      <c r="C10543" s="180">
        <v>6218</v>
      </c>
      <c r="D10543" s="180">
        <v>437</v>
      </c>
      <c r="E10543" s="180">
        <v>3624</v>
      </c>
      <c r="F10543" s="180"/>
      <c r="G10543" s="180"/>
      <c r="H10543" s="180"/>
    </row>
    <row r="10544" spans="1:8" x14ac:dyDescent="0.2">
      <c r="A10544" s="180" t="s">
        <v>247</v>
      </c>
      <c r="B10544" s="180" t="s">
        <v>338</v>
      </c>
      <c r="C10544" s="180"/>
      <c r="D10544" s="180"/>
      <c r="E10544" s="180"/>
      <c r="F10544" s="180"/>
      <c r="G10544" s="180"/>
      <c r="H10544" s="180"/>
    </row>
    <row r="10545" spans="1:8" x14ac:dyDescent="0.2">
      <c r="A10545" s="180" t="s">
        <v>247</v>
      </c>
      <c r="B10545" s="180" t="s">
        <v>339</v>
      </c>
      <c r="C10545" s="180"/>
      <c r="D10545" s="180">
        <v>84510</v>
      </c>
      <c r="E10545" s="180"/>
      <c r="F10545" s="180"/>
      <c r="G10545" s="180"/>
      <c r="H10545" s="180"/>
    </row>
    <row r="10546" spans="1:8" x14ac:dyDescent="0.2">
      <c r="A10546" s="180" t="s">
        <v>247</v>
      </c>
      <c r="B10546" s="180" t="s">
        <v>340</v>
      </c>
      <c r="C10546" s="180">
        <v>78206</v>
      </c>
      <c r="D10546" s="180">
        <v>5580</v>
      </c>
      <c r="E10546" s="180"/>
      <c r="F10546" s="180"/>
      <c r="G10546" s="180"/>
      <c r="H10546" s="180"/>
    </row>
    <row r="10547" spans="1:8" x14ac:dyDescent="0.2">
      <c r="A10547" s="180" t="s">
        <v>247</v>
      </c>
      <c r="B10547" s="180" t="s">
        <v>341</v>
      </c>
      <c r="C10547" s="180"/>
      <c r="D10547" s="180"/>
      <c r="E10547" s="180"/>
      <c r="F10547" s="180"/>
      <c r="G10547" s="180"/>
      <c r="H10547" s="180"/>
    </row>
    <row r="10548" spans="1:8" x14ac:dyDescent="0.2">
      <c r="A10548" s="180" t="s">
        <v>247</v>
      </c>
      <c r="B10548" s="180" t="s">
        <v>342</v>
      </c>
      <c r="C10548" s="180">
        <v>1436874</v>
      </c>
      <c r="D10548" s="180"/>
      <c r="E10548" s="180"/>
      <c r="F10548" s="180"/>
      <c r="G10548" s="180"/>
      <c r="H10548" s="180"/>
    </row>
    <row r="10549" spans="1:8" x14ac:dyDescent="0.2">
      <c r="A10549" s="180" t="s">
        <v>247</v>
      </c>
      <c r="B10549" s="180" t="s">
        <v>343</v>
      </c>
      <c r="C10549" s="180">
        <v>3930</v>
      </c>
      <c r="D10549" s="180"/>
      <c r="E10549" s="180"/>
      <c r="F10549" s="180"/>
      <c r="G10549" s="180"/>
      <c r="H10549" s="180"/>
    </row>
    <row r="10550" spans="1:8" x14ac:dyDescent="0.2">
      <c r="A10550" s="180" t="s">
        <v>247</v>
      </c>
      <c r="B10550" s="180" t="s">
        <v>344</v>
      </c>
      <c r="C10550" s="180">
        <v>26843</v>
      </c>
      <c r="D10550" s="180"/>
      <c r="E10550" s="180"/>
      <c r="F10550" s="180"/>
      <c r="G10550" s="180"/>
      <c r="H10550" s="180"/>
    </row>
    <row r="10551" spans="1:8" x14ac:dyDescent="0.2">
      <c r="A10551" s="180" t="s">
        <v>247</v>
      </c>
      <c r="B10551" s="180" t="s">
        <v>475</v>
      </c>
      <c r="C10551" s="180">
        <v>114330</v>
      </c>
      <c r="D10551" s="180"/>
      <c r="E10551" s="180">
        <v>0</v>
      </c>
      <c r="F10551" s="180">
        <v>0</v>
      </c>
      <c r="G10551" s="180">
        <v>0</v>
      </c>
      <c r="H10551" s="180">
        <v>0</v>
      </c>
    </row>
    <row r="10552" spans="1:8" x14ac:dyDescent="0.2">
      <c r="A10552" s="180" t="s">
        <v>247</v>
      </c>
      <c r="B10552" s="180" t="s">
        <v>332</v>
      </c>
      <c r="C10552" s="180">
        <v>102035</v>
      </c>
      <c r="D10552" s="180"/>
      <c r="E10552" s="180"/>
      <c r="F10552" s="180"/>
      <c r="G10552" s="180"/>
      <c r="H10552" s="180"/>
    </row>
    <row r="10553" spans="1:8" x14ac:dyDescent="0.2">
      <c r="A10553" s="180" t="s">
        <v>247</v>
      </c>
      <c r="B10553" s="180" t="s">
        <v>407</v>
      </c>
      <c r="C10553" s="180">
        <v>113872</v>
      </c>
      <c r="D10553" s="180"/>
      <c r="E10553" s="180"/>
      <c r="F10553" s="180"/>
      <c r="G10553" s="180"/>
      <c r="H10553" s="180"/>
    </row>
    <row r="10554" spans="1:8" x14ac:dyDescent="0.2">
      <c r="A10554" s="180" t="s">
        <v>247</v>
      </c>
      <c r="B10554" s="180" t="s">
        <v>345</v>
      </c>
      <c r="C10554" s="180">
        <v>4458018</v>
      </c>
      <c r="D10554" s="180">
        <v>90527</v>
      </c>
      <c r="E10554" s="180">
        <v>3624</v>
      </c>
      <c r="F10554" s="180">
        <v>0</v>
      </c>
      <c r="G10554" s="180">
        <v>0</v>
      </c>
      <c r="H10554" s="180">
        <v>0</v>
      </c>
    </row>
    <row r="10555" spans="1:8" x14ac:dyDescent="0.2">
      <c r="A10555" s="180" t="s">
        <v>247</v>
      </c>
      <c r="B10555" s="180" t="s">
        <v>346</v>
      </c>
      <c r="C10555" s="180"/>
      <c r="D10555" s="180"/>
      <c r="E10555" s="180"/>
      <c r="F10555" s="180"/>
      <c r="G10555" s="180"/>
      <c r="H10555" s="180"/>
    </row>
    <row r="10556" spans="1:8" x14ac:dyDescent="0.2">
      <c r="A10556" s="180" t="s">
        <v>247</v>
      </c>
      <c r="B10556" s="180" t="s">
        <v>446</v>
      </c>
      <c r="C10556" s="180"/>
      <c r="D10556" s="180"/>
      <c r="E10556" s="180"/>
      <c r="F10556" s="180"/>
      <c r="G10556" s="180"/>
      <c r="H10556" s="180"/>
    </row>
    <row r="10557" spans="1:8" x14ac:dyDescent="0.2">
      <c r="A10557" s="180" t="s">
        <v>247</v>
      </c>
      <c r="B10557" s="180" t="s">
        <v>347</v>
      </c>
      <c r="C10557" s="180"/>
      <c r="D10557" s="180"/>
      <c r="E10557" s="180"/>
      <c r="F10557" s="180"/>
      <c r="G10557" s="180"/>
      <c r="H10557" s="180"/>
    </row>
    <row r="10558" spans="1:8" x14ac:dyDescent="0.2">
      <c r="A10558" s="180" t="s">
        <v>247</v>
      </c>
      <c r="B10558" s="180" t="s">
        <v>348</v>
      </c>
      <c r="C10558" s="180">
        <v>4458018</v>
      </c>
      <c r="D10558" s="180">
        <v>90527</v>
      </c>
      <c r="E10558" s="180">
        <v>3624</v>
      </c>
      <c r="F10558" s="180">
        <v>0</v>
      </c>
      <c r="G10558" s="180">
        <v>0</v>
      </c>
      <c r="H10558" s="180">
        <v>0</v>
      </c>
    </row>
    <row r="10559" spans="1:8" x14ac:dyDescent="0.2">
      <c r="A10559" s="180" t="s">
        <v>247</v>
      </c>
      <c r="B10559" s="180" t="s">
        <v>349</v>
      </c>
      <c r="C10559" s="180">
        <v>549828.74000000115</v>
      </c>
      <c r="D10559" s="180">
        <v>52344.959999999992</v>
      </c>
      <c r="E10559" s="180">
        <v>640105.74</v>
      </c>
      <c r="F10559" s="180">
        <v>0</v>
      </c>
      <c r="G10559" s="180">
        <v>0</v>
      </c>
      <c r="H10559" s="180">
        <v>0</v>
      </c>
    </row>
    <row r="10560" spans="1:8" x14ac:dyDescent="0.2">
      <c r="A10560" s="180" t="s">
        <v>247</v>
      </c>
      <c r="B10560" s="180" t="s">
        <v>350</v>
      </c>
      <c r="C10560" s="180">
        <v>5007846.7400000012</v>
      </c>
      <c r="D10560" s="180">
        <v>142871.96</v>
      </c>
      <c r="E10560" s="180">
        <v>643729.74</v>
      </c>
      <c r="F10560" s="180">
        <v>0</v>
      </c>
      <c r="G10560" s="180">
        <v>0</v>
      </c>
      <c r="H10560" s="180">
        <v>0</v>
      </c>
    </row>
    <row r="10561" spans="1:8" x14ac:dyDescent="0.2">
      <c r="A10561" s="180" t="s">
        <v>247</v>
      </c>
      <c r="B10561" s="180" t="s">
        <v>376</v>
      </c>
      <c r="C10561" s="180"/>
      <c r="D10561" s="180"/>
      <c r="E10561" s="180"/>
      <c r="F10561" s="180"/>
      <c r="G10561" s="180"/>
      <c r="H10561" s="180"/>
    </row>
    <row r="10562" spans="1:8" x14ac:dyDescent="0.2">
      <c r="A10562" s="180" t="s">
        <v>247</v>
      </c>
      <c r="B10562" s="180" t="s">
        <v>377</v>
      </c>
      <c r="C10562" s="180">
        <v>2887670</v>
      </c>
      <c r="D10562" s="180">
        <v>107600</v>
      </c>
      <c r="E10562" s="180">
        <v>10689</v>
      </c>
      <c r="F10562" s="180"/>
      <c r="G10562" s="180"/>
      <c r="H10562" s="180"/>
    </row>
    <row r="10563" spans="1:8" x14ac:dyDescent="0.2">
      <c r="A10563" s="180" t="s">
        <v>247</v>
      </c>
      <c r="B10563" s="180" t="s">
        <v>352</v>
      </c>
      <c r="C10563" s="180">
        <v>101155</v>
      </c>
      <c r="D10563" s="180"/>
      <c r="E10563" s="180">
        <v>147</v>
      </c>
      <c r="F10563" s="180"/>
      <c r="G10563" s="180"/>
      <c r="H10563" s="180"/>
    </row>
    <row r="10564" spans="1:8" x14ac:dyDescent="0.2">
      <c r="A10564" s="180" t="s">
        <v>247</v>
      </c>
      <c r="B10564" s="180" t="s">
        <v>353</v>
      </c>
      <c r="C10564" s="180">
        <v>161111</v>
      </c>
      <c r="D10564" s="180"/>
      <c r="E10564" s="180">
        <v>147</v>
      </c>
      <c r="F10564" s="180"/>
      <c r="G10564" s="180"/>
      <c r="H10564" s="180"/>
    </row>
    <row r="10565" spans="1:8" x14ac:dyDescent="0.2">
      <c r="A10565" s="180" t="s">
        <v>247</v>
      </c>
      <c r="B10565" s="180" t="s">
        <v>354</v>
      </c>
      <c r="C10565" s="180">
        <v>165531</v>
      </c>
      <c r="D10565" s="180"/>
      <c r="E10565" s="180">
        <v>251</v>
      </c>
      <c r="F10565" s="180"/>
      <c r="G10565" s="180"/>
      <c r="H10565" s="180"/>
    </row>
    <row r="10566" spans="1:8" x14ac:dyDescent="0.2">
      <c r="A10566" s="180" t="s">
        <v>247</v>
      </c>
      <c r="B10566" s="180" t="s">
        <v>408</v>
      </c>
      <c r="C10566" s="180">
        <v>166351</v>
      </c>
      <c r="D10566" s="180"/>
      <c r="E10566" s="180">
        <v>695</v>
      </c>
      <c r="F10566" s="180"/>
      <c r="G10566" s="180"/>
      <c r="H10566" s="180"/>
    </row>
    <row r="10567" spans="1:8" x14ac:dyDescent="0.2">
      <c r="A10567" s="180" t="s">
        <v>247</v>
      </c>
      <c r="B10567" s="180" t="s">
        <v>423</v>
      </c>
      <c r="C10567" s="180">
        <v>96261</v>
      </c>
      <c r="D10567" s="180"/>
      <c r="E10567" s="180">
        <v>352</v>
      </c>
      <c r="F10567" s="180"/>
      <c r="G10567" s="180"/>
      <c r="H10567" s="180"/>
    </row>
    <row r="10568" spans="1:8" x14ac:dyDescent="0.2">
      <c r="A10568" s="180" t="s">
        <v>247</v>
      </c>
      <c r="B10568" s="180" t="s">
        <v>355</v>
      </c>
      <c r="C10568" s="180">
        <v>300548</v>
      </c>
      <c r="D10568" s="180"/>
      <c r="E10568" s="180">
        <v>33023</v>
      </c>
      <c r="F10568" s="180"/>
      <c r="G10568" s="180"/>
      <c r="H10568" s="180"/>
    </row>
    <row r="10569" spans="1:8" x14ac:dyDescent="0.2">
      <c r="A10569" s="180" t="s">
        <v>247</v>
      </c>
      <c r="B10569" s="180" t="s">
        <v>356</v>
      </c>
      <c r="C10569" s="180">
        <v>159381</v>
      </c>
      <c r="D10569" s="180"/>
      <c r="E10569" s="180">
        <v>9452</v>
      </c>
      <c r="F10569" s="180"/>
      <c r="G10569" s="180"/>
      <c r="H10569" s="180"/>
    </row>
    <row r="10570" spans="1:8" x14ac:dyDescent="0.2">
      <c r="A10570" s="180" t="s">
        <v>247</v>
      </c>
      <c r="B10570" s="180" t="s">
        <v>409</v>
      </c>
      <c r="C10570" s="180"/>
      <c r="D10570" s="180"/>
      <c r="E10570" s="180"/>
      <c r="F10570" s="180"/>
      <c r="G10570" s="180"/>
      <c r="H10570" s="180"/>
    </row>
    <row r="10571" spans="1:8" x14ac:dyDescent="0.2">
      <c r="A10571" s="180" t="s">
        <v>247</v>
      </c>
      <c r="B10571" s="180" t="s">
        <v>378</v>
      </c>
      <c r="C10571" s="180"/>
      <c r="D10571" s="180"/>
      <c r="E10571" s="180">
        <v>1878</v>
      </c>
      <c r="F10571" s="180"/>
      <c r="G10571" s="180"/>
      <c r="H10571" s="180"/>
    </row>
    <row r="10572" spans="1:8" x14ac:dyDescent="0.2">
      <c r="A10572" s="180" t="s">
        <v>247</v>
      </c>
      <c r="B10572" s="180" t="s">
        <v>360</v>
      </c>
      <c r="C10572" s="180"/>
      <c r="D10572" s="180"/>
      <c r="E10572" s="180"/>
      <c r="F10572" s="180"/>
      <c r="G10572" s="180"/>
      <c r="H10572" s="180"/>
    </row>
    <row r="10573" spans="1:8" x14ac:dyDescent="0.2">
      <c r="A10573" s="180" t="s">
        <v>247</v>
      </c>
      <c r="B10573" s="180" t="s">
        <v>379</v>
      </c>
      <c r="C10573" s="180"/>
      <c r="D10573" s="180"/>
      <c r="E10573" s="180"/>
      <c r="F10573" s="180"/>
      <c r="G10573" s="180"/>
      <c r="H10573" s="180"/>
    </row>
    <row r="10574" spans="1:8" x14ac:dyDescent="0.2">
      <c r="A10574" s="180" t="s">
        <v>247</v>
      </c>
      <c r="B10574" s="180" t="s">
        <v>362</v>
      </c>
      <c r="C10574" s="180">
        <v>156812</v>
      </c>
      <c r="D10574" s="180"/>
      <c r="E10574" s="180"/>
      <c r="F10574" s="180"/>
      <c r="G10574" s="180"/>
      <c r="H10574" s="180"/>
    </row>
    <row r="10575" spans="1:8" x14ac:dyDescent="0.2">
      <c r="A10575" s="180" t="s">
        <v>247</v>
      </c>
      <c r="B10575" s="180" t="s">
        <v>365</v>
      </c>
      <c r="C10575" s="180">
        <v>4194820</v>
      </c>
      <c r="D10575" s="180">
        <v>107600</v>
      </c>
      <c r="E10575" s="180">
        <v>56634</v>
      </c>
      <c r="F10575" s="180">
        <v>0</v>
      </c>
      <c r="G10575" s="180">
        <v>0</v>
      </c>
      <c r="H10575" s="180">
        <v>0</v>
      </c>
    </row>
    <row r="10576" spans="1:8" x14ac:dyDescent="0.2">
      <c r="A10576" s="180" t="s">
        <v>247</v>
      </c>
      <c r="B10576" s="180" t="s">
        <v>447</v>
      </c>
      <c r="C10576" s="180"/>
      <c r="D10576" s="180"/>
      <c r="E10576" s="180"/>
      <c r="F10576" s="180"/>
      <c r="G10576" s="180"/>
      <c r="H10576" s="180"/>
    </row>
    <row r="10577" spans="1:8" x14ac:dyDescent="0.2">
      <c r="A10577" s="180" t="s">
        <v>247</v>
      </c>
      <c r="B10577" s="180" t="s">
        <v>366</v>
      </c>
      <c r="C10577" s="180">
        <v>4194820</v>
      </c>
      <c r="D10577" s="180">
        <v>107600</v>
      </c>
      <c r="E10577" s="180">
        <v>56634</v>
      </c>
      <c r="F10577" s="180">
        <v>0</v>
      </c>
      <c r="G10577" s="180">
        <v>0</v>
      </c>
      <c r="H10577" s="180">
        <v>0</v>
      </c>
    </row>
    <row r="10578" spans="1:8" x14ac:dyDescent="0.2">
      <c r="A10578" s="180" t="s">
        <v>247</v>
      </c>
      <c r="B10578" s="180" t="s">
        <v>367</v>
      </c>
      <c r="C10578" s="180">
        <v>813026.74000000115</v>
      </c>
      <c r="D10578" s="180">
        <v>35271.959999999992</v>
      </c>
      <c r="E10578" s="180">
        <v>587095.74</v>
      </c>
      <c r="F10578" s="180">
        <v>0</v>
      </c>
      <c r="G10578" s="180">
        <v>0</v>
      </c>
      <c r="H10578" s="180">
        <v>0</v>
      </c>
    </row>
    <row r="10579" spans="1:8" x14ac:dyDescent="0.2">
      <c r="A10579" s="180" t="s">
        <v>247</v>
      </c>
      <c r="B10579" s="180" t="s">
        <v>368</v>
      </c>
      <c r="C10579" s="180">
        <v>5007846.7400000012</v>
      </c>
      <c r="D10579" s="180">
        <v>142871.96</v>
      </c>
      <c r="E10579" s="180">
        <v>643729.74</v>
      </c>
      <c r="F10579" s="180">
        <v>0</v>
      </c>
      <c r="G10579" s="180">
        <v>0</v>
      </c>
      <c r="H10579" s="180">
        <v>0</v>
      </c>
    </row>
    <row r="10580" spans="1:8" x14ac:dyDescent="0.2">
      <c r="A10580" s="180" t="s">
        <v>248</v>
      </c>
      <c r="B10580" s="180" t="s">
        <v>333</v>
      </c>
      <c r="C10580" s="180">
        <v>3030036</v>
      </c>
      <c r="D10580" s="180"/>
      <c r="E10580" s="180">
        <v>146715</v>
      </c>
      <c r="F10580" s="180">
        <v>0</v>
      </c>
      <c r="G10580" s="180">
        <v>0</v>
      </c>
      <c r="H10580" s="180">
        <v>0</v>
      </c>
    </row>
    <row r="10581" spans="1:8" x14ac:dyDescent="0.2">
      <c r="A10581" s="180" t="s">
        <v>248</v>
      </c>
      <c r="B10581" s="180" t="s">
        <v>334</v>
      </c>
      <c r="C10581" s="180">
        <v>66210</v>
      </c>
      <c r="D10581" s="180"/>
      <c r="E10581" s="180">
        <v>3285</v>
      </c>
      <c r="F10581" s="180">
        <v>0</v>
      </c>
      <c r="G10581" s="180">
        <v>0</v>
      </c>
      <c r="H10581" s="180">
        <v>0</v>
      </c>
    </row>
    <row r="10582" spans="1:8" x14ac:dyDescent="0.2">
      <c r="A10582" s="180" t="s">
        <v>248</v>
      </c>
      <c r="B10582" s="180" t="s">
        <v>335</v>
      </c>
      <c r="C10582" s="180">
        <v>0</v>
      </c>
      <c r="D10582" s="180"/>
      <c r="E10582" s="180"/>
      <c r="F10582" s="180"/>
      <c r="G10582" s="180"/>
      <c r="H10582" s="180"/>
    </row>
    <row r="10583" spans="1:8" x14ac:dyDescent="0.2">
      <c r="A10583" s="180" t="s">
        <v>248</v>
      </c>
      <c r="B10583" s="180" t="s">
        <v>336</v>
      </c>
      <c r="C10583" s="180">
        <v>500000</v>
      </c>
      <c r="D10583" s="180"/>
      <c r="E10583" s="180"/>
      <c r="F10583" s="180"/>
      <c r="G10583" s="180"/>
      <c r="H10583" s="180"/>
    </row>
    <row r="10584" spans="1:8" x14ac:dyDescent="0.2">
      <c r="A10584" s="180" t="s">
        <v>248</v>
      </c>
      <c r="B10584" s="180" t="s">
        <v>337</v>
      </c>
      <c r="C10584" s="180">
        <v>15000</v>
      </c>
      <c r="D10584" s="180">
        <v>1500</v>
      </c>
      <c r="E10584" s="180">
        <v>100</v>
      </c>
      <c r="F10584" s="180"/>
      <c r="G10584" s="180"/>
      <c r="H10584" s="180"/>
    </row>
    <row r="10585" spans="1:8" x14ac:dyDescent="0.2">
      <c r="A10585" s="180" t="s">
        <v>248</v>
      </c>
      <c r="B10585" s="180" t="s">
        <v>338</v>
      </c>
      <c r="C10585" s="180"/>
      <c r="D10585" s="180"/>
      <c r="E10585" s="180"/>
      <c r="F10585" s="180"/>
      <c r="G10585" s="180"/>
      <c r="H10585" s="180"/>
    </row>
    <row r="10586" spans="1:8" x14ac:dyDescent="0.2">
      <c r="A10586" s="180" t="s">
        <v>248</v>
      </c>
      <c r="B10586" s="180" t="s">
        <v>339</v>
      </c>
      <c r="C10586" s="180"/>
      <c r="D10586" s="180"/>
      <c r="E10586" s="180"/>
      <c r="F10586" s="180"/>
      <c r="G10586" s="180"/>
      <c r="H10586" s="180"/>
    </row>
    <row r="10587" spans="1:8" x14ac:dyDescent="0.2">
      <c r="A10587" s="180" t="s">
        <v>248</v>
      </c>
      <c r="B10587" s="180" t="s">
        <v>340</v>
      </c>
      <c r="C10587" s="180">
        <v>200000</v>
      </c>
      <c r="D10587" s="180">
        <v>350000</v>
      </c>
      <c r="E10587" s="180"/>
      <c r="F10587" s="180"/>
      <c r="G10587" s="180"/>
      <c r="H10587" s="180"/>
    </row>
    <row r="10588" spans="1:8" x14ac:dyDescent="0.2">
      <c r="A10588" s="180" t="s">
        <v>248</v>
      </c>
      <c r="B10588" s="180" t="s">
        <v>341</v>
      </c>
      <c r="C10588" s="180"/>
      <c r="D10588" s="180">
        <v>2500</v>
      </c>
      <c r="E10588" s="180"/>
      <c r="F10588" s="180"/>
      <c r="G10588" s="180"/>
      <c r="H10588" s="180"/>
    </row>
    <row r="10589" spans="1:8" x14ac:dyDescent="0.2">
      <c r="A10589" s="180" t="s">
        <v>248</v>
      </c>
      <c r="B10589" s="180" t="s">
        <v>342</v>
      </c>
      <c r="C10589" s="180">
        <v>5597592</v>
      </c>
      <c r="D10589" s="180"/>
      <c r="E10589" s="180"/>
      <c r="F10589" s="180"/>
      <c r="G10589" s="180"/>
      <c r="H10589" s="180"/>
    </row>
    <row r="10590" spans="1:8" x14ac:dyDescent="0.2">
      <c r="A10590" s="180" t="s">
        <v>248</v>
      </c>
      <c r="B10590" s="180" t="s">
        <v>343</v>
      </c>
      <c r="C10590" s="180">
        <v>22551</v>
      </c>
      <c r="D10590" s="180"/>
      <c r="E10590" s="180"/>
      <c r="F10590" s="180"/>
      <c r="G10590" s="180"/>
      <c r="H10590" s="180"/>
    </row>
    <row r="10591" spans="1:8" x14ac:dyDescent="0.2">
      <c r="A10591" s="180" t="s">
        <v>248</v>
      </c>
      <c r="B10591" s="180" t="s">
        <v>344</v>
      </c>
      <c r="C10591" s="180">
        <v>160000</v>
      </c>
      <c r="D10591" s="180"/>
      <c r="E10591" s="180"/>
      <c r="F10591" s="180"/>
      <c r="G10591" s="180"/>
      <c r="H10591" s="180"/>
    </row>
    <row r="10592" spans="1:8" x14ac:dyDescent="0.2">
      <c r="A10592" s="180" t="s">
        <v>248</v>
      </c>
      <c r="B10592" s="180" t="s">
        <v>475</v>
      </c>
      <c r="C10592" s="180">
        <v>73945</v>
      </c>
      <c r="D10592" s="180"/>
      <c r="E10592" s="180">
        <v>3669</v>
      </c>
      <c r="F10592" s="180">
        <v>0</v>
      </c>
      <c r="G10592" s="180">
        <v>0</v>
      </c>
      <c r="H10592" s="180">
        <v>0</v>
      </c>
    </row>
    <row r="10593" spans="1:8" x14ac:dyDescent="0.2">
      <c r="A10593" s="180" t="s">
        <v>248</v>
      </c>
      <c r="B10593" s="180" t="s">
        <v>332</v>
      </c>
      <c r="C10593" s="180">
        <v>115000</v>
      </c>
      <c r="D10593" s="180"/>
      <c r="E10593" s="180"/>
      <c r="F10593" s="180"/>
      <c r="G10593" s="180"/>
      <c r="H10593" s="180"/>
    </row>
    <row r="10594" spans="1:8" x14ac:dyDescent="0.2">
      <c r="A10594" s="180" t="s">
        <v>248</v>
      </c>
      <c r="B10594" s="180" t="s">
        <v>407</v>
      </c>
      <c r="C10594" s="180">
        <v>175000</v>
      </c>
      <c r="D10594" s="180"/>
      <c r="E10594" s="180"/>
      <c r="F10594" s="180"/>
      <c r="G10594" s="180"/>
      <c r="H10594" s="180"/>
    </row>
    <row r="10595" spans="1:8" x14ac:dyDescent="0.2">
      <c r="A10595" s="180" t="s">
        <v>248</v>
      </c>
      <c r="B10595" s="180" t="s">
        <v>345</v>
      </c>
      <c r="C10595" s="180">
        <v>9955334</v>
      </c>
      <c r="D10595" s="180">
        <v>354000</v>
      </c>
      <c r="E10595" s="180">
        <v>153769</v>
      </c>
      <c r="F10595" s="180">
        <v>0</v>
      </c>
      <c r="G10595" s="180">
        <v>0</v>
      </c>
      <c r="H10595" s="180">
        <v>0</v>
      </c>
    </row>
    <row r="10596" spans="1:8" x14ac:dyDescent="0.2">
      <c r="A10596" s="180" t="s">
        <v>248</v>
      </c>
      <c r="B10596" s="180" t="s">
        <v>346</v>
      </c>
      <c r="C10596" s="180"/>
      <c r="D10596" s="180"/>
      <c r="E10596" s="180"/>
      <c r="F10596" s="180"/>
      <c r="G10596" s="180"/>
      <c r="H10596" s="180"/>
    </row>
    <row r="10597" spans="1:8" x14ac:dyDescent="0.2">
      <c r="A10597" s="180" t="s">
        <v>248</v>
      </c>
      <c r="B10597" s="180" t="s">
        <v>446</v>
      </c>
      <c r="C10597" s="180"/>
      <c r="D10597" s="180"/>
      <c r="E10597" s="180"/>
      <c r="F10597" s="180"/>
      <c r="G10597" s="180"/>
      <c r="H10597" s="180"/>
    </row>
    <row r="10598" spans="1:8" x14ac:dyDescent="0.2">
      <c r="A10598" s="180" t="s">
        <v>248</v>
      </c>
      <c r="B10598" s="180" t="s">
        <v>347</v>
      </c>
      <c r="C10598" s="180"/>
      <c r="D10598" s="180"/>
      <c r="E10598" s="180"/>
      <c r="F10598" s="180"/>
      <c r="G10598" s="180"/>
      <c r="H10598" s="180"/>
    </row>
    <row r="10599" spans="1:8" x14ac:dyDescent="0.2">
      <c r="A10599" s="180" t="s">
        <v>248</v>
      </c>
      <c r="B10599" s="180" t="s">
        <v>348</v>
      </c>
      <c r="C10599" s="180">
        <v>9955334</v>
      </c>
      <c r="D10599" s="180">
        <v>354000</v>
      </c>
      <c r="E10599" s="180">
        <v>153769</v>
      </c>
      <c r="F10599" s="180">
        <v>0</v>
      </c>
      <c r="G10599" s="180">
        <v>0</v>
      </c>
      <c r="H10599" s="180">
        <v>0</v>
      </c>
    </row>
    <row r="10600" spans="1:8" x14ac:dyDescent="0.2">
      <c r="A10600" s="180" t="s">
        <v>248</v>
      </c>
      <c r="B10600" s="180" t="s">
        <v>349</v>
      </c>
      <c r="C10600" s="180">
        <v>4348310.2800000012</v>
      </c>
      <c r="D10600" s="180">
        <v>129217.95999999996</v>
      </c>
      <c r="E10600" s="180">
        <v>217257.18</v>
      </c>
      <c r="F10600" s="180">
        <v>0</v>
      </c>
      <c r="G10600" s="180">
        <v>0</v>
      </c>
      <c r="H10600" s="180">
        <v>0</v>
      </c>
    </row>
    <row r="10601" spans="1:8" x14ac:dyDescent="0.2">
      <c r="A10601" s="180" t="s">
        <v>248</v>
      </c>
      <c r="B10601" s="180" t="s">
        <v>350</v>
      </c>
      <c r="C10601" s="180">
        <v>14303644.279999999</v>
      </c>
      <c r="D10601" s="180">
        <v>483217.96</v>
      </c>
      <c r="E10601" s="180">
        <v>371026.18</v>
      </c>
      <c r="F10601" s="180">
        <v>0</v>
      </c>
      <c r="G10601" s="180">
        <v>0</v>
      </c>
      <c r="H10601" s="180">
        <v>0</v>
      </c>
    </row>
    <row r="10602" spans="1:8" x14ac:dyDescent="0.2">
      <c r="A10602" s="180" t="s">
        <v>248</v>
      </c>
      <c r="B10602" s="180" t="s">
        <v>376</v>
      </c>
      <c r="C10602" s="180"/>
      <c r="D10602" s="180"/>
      <c r="E10602" s="180"/>
      <c r="F10602" s="180"/>
      <c r="G10602" s="180"/>
      <c r="H10602" s="180"/>
    </row>
    <row r="10603" spans="1:8" x14ac:dyDescent="0.2">
      <c r="A10603" s="180" t="s">
        <v>248</v>
      </c>
      <c r="B10603" s="180" t="s">
        <v>377</v>
      </c>
      <c r="C10603" s="180">
        <v>6069000</v>
      </c>
      <c r="D10603" s="180">
        <v>425000</v>
      </c>
      <c r="E10603" s="180"/>
      <c r="F10603" s="180"/>
      <c r="G10603" s="180"/>
      <c r="H10603" s="180"/>
    </row>
    <row r="10604" spans="1:8" x14ac:dyDescent="0.2">
      <c r="A10604" s="180" t="s">
        <v>248</v>
      </c>
      <c r="B10604" s="180" t="s">
        <v>352</v>
      </c>
      <c r="C10604" s="180">
        <v>316200</v>
      </c>
      <c r="D10604" s="180"/>
      <c r="E10604" s="180"/>
      <c r="F10604" s="180"/>
      <c r="G10604" s="180"/>
      <c r="H10604" s="180"/>
    </row>
    <row r="10605" spans="1:8" x14ac:dyDescent="0.2">
      <c r="A10605" s="180" t="s">
        <v>248</v>
      </c>
      <c r="B10605" s="180" t="s">
        <v>353</v>
      </c>
      <c r="C10605" s="180">
        <v>408000</v>
      </c>
      <c r="D10605" s="180"/>
      <c r="E10605" s="180"/>
      <c r="F10605" s="180"/>
      <c r="G10605" s="180"/>
      <c r="H10605" s="180"/>
    </row>
    <row r="10606" spans="1:8" x14ac:dyDescent="0.2">
      <c r="A10606" s="180" t="s">
        <v>248</v>
      </c>
      <c r="B10606" s="180" t="s">
        <v>354</v>
      </c>
      <c r="C10606" s="180">
        <v>612000</v>
      </c>
      <c r="D10606" s="180"/>
      <c r="E10606" s="180">
        <v>100000</v>
      </c>
      <c r="F10606" s="180"/>
      <c r="G10606" s="180"/>
      <c r="H10606" s="180"/>
    </row>
    <row r="10607" spans="1:8" x14ac:dyDescent="0.2">
      <c r="A10607" s="180" t="s">
        <v>248</v>
      </c>
      <c r="B10607" s="180" t="s">
        <v>408</v>
      </c>
      <c r="C10607" s="180">
        <v>408000</v>
      </c>
      <c r="D10607" s="180"/>
      <c r="E10607" s="180"/>
      <c r="F10607" s="180"/>
      <c r="G10607" s="180"/>
      <c r="H10607" s="180"/>
    </row>
    <row r="10608" spans="1:8" x14ac:dyDescent="0.2">
      <c r="A10608" s="180" t="s">
        <v>248</v>
      </c>
      <c r="B10608" s="180" t="s">
        <v>423</v>
      </c>
      <c r="C10608" s="180">
        <v>153000</v>
      </c>
      <c r="D10608" s="180"/>
      <c r="E10608" s="180"/>
      <c r="F10608" s="180"/>
      <c r="G10608" s="180"/>
      <c r="H10608" s="180"/>
    </row>
    <row r="10609" spans="1:8" x14ac:dyDescent="0.2">
      <c r="A10609" s="180" t="s">
        <v>248</v>
      </c>
      <c r="B10609" s="180" t="s">
        <v>355</v>
      </c>
      <c r="C10609" s="180">
        <v>790000</v>
      </c>
      <c r="D10609" s="180"/>
      <c r="E10609" s="180">
        <v>30000</v>
      </c>
      <c r="F10609" s="180"/>
      <c r="G10609" s="180"/>
      <c r="H10609" s="180"/>
    </row>
    <row r="10610" spans="1:8" x14ac:dyDescent="0.2">
      <c r="A10610" s="180" t="s">
        <v>248</v>
      </c>
      <c r="B10610" s="180" t="s">
        <v>356</v>
      </c>
      <c r="C10610" s="180">
        <v>375000</v>
      </c>
      <c r="D10610" s="180"/>
      <c r="E10610" s="180">
        <v>15000</v>
      </c>
      <c r="F10610" s="180"/>
      <c r="G10610" s="180"/>
      <c r="H10610" s="180"/>
    </row>
    <row r="10611" spans="1:8" x14ac:dyDescent="0.2">
      <c r="A10611" s="180" t="s">
        <v>248</v>
      </c>
      <c r="B10611" s="180" t="s">
        <v>409</v>
      </c>
      <c r="C10611" s="180"/>
      <c r="D10611" s="180"/>
      <c r="E10611" s="180"/>
      <c r="F10611" s="180"/>
      <c r="G10611" s="180"/>
      <c r="H10611" s="180"/>
    </row>
    <row r="10612" spans="1:8" x14ac:dyDescent="0.2">
      <c r="A10612" s="180" t="s">
        <v>248</v>
      </c>
      <c r="B10612" s="180" t="s">
        <v>378</v>
      </c>
      <c r="C10612" s="180"/>
      <c r="D10612" s="180"/>
      <c r="E10612" s="180"/>
      <c r="F10612" s="180"/>
      <c r="G10612" s="180"/>
      <c r="H10612" s="180"/>
    </row>
    <row r="10613" spans="1:8" x14ac:dyDescent="0.2">
      <c r="A10613" s="180" t="s">
        <v>248</v>
      </c>
      <c r="B10613" s="180" t="s">
        <v>360</v>
      </c>
      <c r="C10613" s="180"/>
      <c r="D10613" s="180"/>
      <c r="E10613" s="180"/>
      <c r="F10613" s="180"/>
      <c r="G10613" s="180"/>
      <c r="H10613" s="180"/>
    </row>
    <row r="10614" spans="1:8" x14ac:dyDescent="0.2">
      <c r="A10614" s="180" t="s">
        <v>248</v>
      </c>
      <c r="B10614" s="180" t="s">
        <v>379</v>
      </c>
      <c r="C10614" s="180"/>
      <c r="D10614" s="180"/>
      <c r="E10614" s="180"/>
      <c r="F10614" s="180"/>
      <c r="G10614" s="180"/>
      <c r="H10614" s="180"/>
    </row>
    <row r="10615" spans="1:8" x14ac:dyDescent="0.2">
      <c r="A10615" s="180" t="s">
        <v>248</v>
      </c>
      <c r="B10615" s="180" t="s">
        <v>362</v>
      </c>
      <c r="C10615" s="180">
        <v>452670</v>
      </c>
      <c r="D10615" s="180"/>
      <c r="E10615" s="180"/>
      <c r="F10615" s="180"/>
      <c r="G10615" s="180"/>
      <c r="H10615" s="180"/>
    </row>
    <row r="10616" spans="1:8" x14ac:dyDescent="0.2">
      <c r="A10616" s="180" t="s">
        <v>248</v>
      </c>
      <c r="B10616" s="180" t="s">
        <v>365</v>
      </c>
      <c r="C10616" s="180">
        <v>9583870</v>
      </c>
      <c r="D10616" s="180">
        <v>425000</v>
      </c>
      <c r="E10616" s="180">
        <v>145000</v>
      </c>
      <c r="F10616" s="180">
        <v>0</v>
      </c>
      <c r="G10616" s="180">
        <v>0</v>
      </c>
      <c r="H10616" s="180">
        <v>0</v>
      </c>
    </row>
    <row r="10617" spans="1:8" x14ac:dyDescent="0.2">
      <c r="A10617" s="180" t="s">
        <v>248</v>
      </c>
      <c r="B10617" s="180" t="s">
        <v>447</v>
      </c>
      <c r="C10617" s="180"/>
      <c r="D10617" s="180"/>
      <c r="E10617" s="180"/>
      <c r="F10617" s="180"/>
      <c r="G10617" s="180"/>
      <c r="H10617" s="180"/>
    </row>
    <row r="10618" spans="1:8" x14ac:dyDescent="0.2">
      <c r="A10618" s="180" t="s">
        <v>248</v>
      </c>
      <c r="B10618" s="180" t="s">
        <v>366</v>
      </c>
      <c r="C10618" s="180">
        <v>9583870</v>
      </c>
      <c r="D10618" s="180">
        <v>425000</v>
      </c>
      <c r="E10618" s="180">
        <v>145000</v>
      </c>
      <c r="F10618" s="180">
        <v>0</v>
      </c>
      <c r="G10618" s="180">
        <v>0</v>
      </c>
      <c r="H10618" s="180">
        <v>0</v>
      </c>
    </row>
    <row r="10619" spans="1:8" x14ac:dyDescent="0.2">
      <c r="A10619" s="180" t="s">
        <v>248</v>
      </c>
      <c r="B10619" s="180" t="s">
        <v>367</v>
      </c>
      <c r="C10619" s="180">
        <v>4719774.2800000012</v>
      </c>
      <c r="D10619" s="180">
        <v>58217.959999999963</v>
      </c>
      <c r="E10619" s="180">
        <v>226026.18</v>
      </c>
      <c r="F10619" s="180">
        <v>0</v>
      </c>
      <c r="G10619" s="180">
        <v>0</v>
      </c>
      <c r="H10619" s="180">
        <v>0</v>
      </c>
    </row>
    <row r="10620" spans="1:8" x14ac:dyDescent="0.2">
      <c r="A10620" s="180" t="s">
        <v>248</v>
      </c>
      <c r="B10620" s="180" t="s">
        <v>368</v>
      </c>
      <c r="C10620" s="180">
        <v>14303644.279999999</v>
      </c>
      <c r="D10620" s="180">
        <v>483217.96</v>
      </c>
      <c r="E10620" s="180">
        <v>371026.18</v>
      </c>
      <c r="F10620" s="180">
        <v>0</v>
      </c>
      <c r="G10620" s="180">
        <v>0</v>
      </c>
      <c r="H10620" s="180">
        <v>0</v>
      </c>
    </row>
    <row r="10621" spans="1:8" x14ac:dyDescent="0.2">
      <c r="A10621" s="180" t="s">
        <v>249</v>
      </c>
      <c r="B10621" s="180" t="s">
        <v>333</v>
      </c>
      <c r="C10621" s="180">
        <v>3055073</v>
      </c>
      <c r="D10621" s="180"/>
      <c r="E10621" s="180">
        <v>196841</v>
      </c>
      <c r="F10621" s="180">
        <v>0</v>
      </c>
      <c r="G10621" s="180">
        <v>0</v>
      </c>
      <c r="H10621" s="180">
        <v>0</v>
      </c>
    </row>
    <row r="10622" spans="1:8" x14ac:dyDescent="0.2">
      <c r="A10622" s="180" t="s">
        <v>249</v>
      </c>
      <c r="B10622" s="180" t="s">
        <v>334</v>
      </c>
      <c r="C10622" s="180">
        <v>48916</v>
      </c>
      <c r="D10622" s="180"/>
      <c r="E10622" s="180">
        <v>3159</v>
      </c>
      <c r="F10622" s="180">
        <v>0</v>
      </c>
      <c r="G10622" s="180">
        <v>0</v>
      </c>
      <c r="H10622" s="180">
        <v>0</v>
      </c>
    </row>
    <row r="10623" spans="1:8" x14ac:dyDescent="0.2">
      <c r="A10623" s="180" t="s">
        <v>249</v>
      </c>
      <c r="B10623" s="180" t="s">
        <v>335</v>
      </c>
      <c r="C10623" s="180">
        <v>411781</v>
      </c>
      <c r="D10623" s="180"/>
      <c r="E10623" s="180"/>
      <c r="F10623" s="180"/>
      <c r="G10623" s="180"/>
      <c r="H10623" s="180"/>
    </row>
    <row r="10624" spans="1:8" x14ac:dyDescent="0.2">
      <c r="A10624" s="180" t="s">
        <v>249</v>
      </c>
      <c r="B10624" s="180" t="s">
        <v>336</v>
      </c>
      <c r="C10624" s="180">
        <v>1100000</v>
      </c>
      <c r="D10624" s="180"/>
      <c r="E10624" s="180"/>
      <c r="F10624" s="180"/>
      <c r="G10624" s="180"/>
      <c r="H10624" s="180"/>
    </row>
    <row r="10625" spans="1:8" x14ac:dyDescent="0.2">
      <c r="A10625" s="180" t="s">
        <v>249</v>
      </c>
      <c r="B10625" s="180" t="s">
        <v>337</v>
      </c>
      <c r="C10625" s="180">
        <v>15000</v>
      </c>
      <c r="D10625" s="180">
        <v>1600</v>
      </c>
      <c r="E10625" s="180">
        <v>2500</v>
      </c>
      <c r="F10625" s="180"/>
      <c r="G10625" s="180"/>
      <c r="H10625" s="180"/>
    </row>
    <row r="10626" spans="1:8" x14ac:dyDescent="0.2">
      <c r="A10626" s="180" t="s">
        <v>249</v>
      </c>
      <c r="B10626" s="180" t="s">
        <v>338</v>
      </c>
      <c r="C10626" s="180"/>
      <c r="D10626" s="180"/>
      <c r="E10626" s="180"/>
      <c r="F10626" s="180"/>
      <c r="G10626" s="180"/>
      <c r="H10626" s="180"/>
    </row>
    <row r="10627" spans="1:8" x14ac:dyDescent="0.2">
      <c r="A10627" s="180" t="s">
        <v>249</v>
      </c>
      <c r="B10627" s="180" t="s">
        <v>339</v>
      </c>
      <c r="C10627" s="180"/>
      <c r="D10627" s="180">
        <v>380000</v>
      </c>
      <c r="E10627" s="180"/>
      <c r="F10627" s="180"/>
      <c r="G10627" s="180"/>
      <c r="H10627" s="180"/>
    </row>
    <row r="10628" spans="1:8" x14ac:dyDescent="0.2">
      <c r="A10628" s="180" t="s">
        <v>249</v>
      </c>
      <c r="B10628" s="180" t="s">
        <v>340</v>
      </c>
      <c r="C10628" s="180">
        <v>225000</v>
      </c>
      <c r="D10628" s="180"/>
      <c r="E10628" s="180">
        <v>2500</v>
      </c>
      <c r="F10628" s="180"/>
      <c r="G10628" s="180"/>
      <c r="H10628" s="180"/>
    </row>
    <row r="10629" spans="1:8" x14ac:dyDescent="0.2">
      <c r="A10629" s="180" t="s">
        <v>249</v>
      </c>
      <c r="B10629" s="180" t="s">
        <v>341</v>
      </c>
      <c r="C10629" s="180"/>
      <c r="D10629" s="180"/>
      <c r="E10629" s="180"/>
      <c r="F10629" s="180"/>
      <c r="G10629" s="180"/>
      <c r="H10629" s="180"/>
    </row>
    <row r="10630" spans="1:8" x14ac:dyDescent="0.2">
      <c r="A10630" s="180" t="s">
        <v>249</v>
      </c>
      <c r="B10630" s="180" t="s">
        <v>342</v>
      </c>
      <c r="C10630" s="180">
        <v>6805166</v>
      </c>
      <c r="D10630" s="180"/>
      <c r="E10630" s="180"/>
      <c r="F10630" s="180"/>
      <c r="G10630" s="180"/>
      <c r="H10630" s="180"/>
    </row>
    <row r="10631" spans="1:8" x14ac:dyDescent="0.2">
      <c r="A10631" s="180" t="s">
        <v>249</v>
      </c>
      <c r="B10631" s="180" t="s">
        <v>343</v>
      </c>
      <c r="C10631" s="180">
        <v>33321</v>
      </c>
      <c r="D10631" s="180"/>
      <c r="E10631" s="180"/>
      <c r="F10631" s="180"/>
      <c r="G10631" s="180"/>
      <c r="H10631" s="180"/>
    </row>
    <row r="10632" spans="1:8" x14ac:dyDescent="0.2">
      <c r="A10632" s="180" t="s">
        <v>249</v>
      </c>
      <c r="B10632" s="180" t="s">
        <v>344</v>
      </c>
      <c r="C10632" s="180">
        <v>20000</v>
      </c>
      <c r="D10632" s="180"/>
      <c r="E10632" s="180"/>
      <c r="F10632" s="180"/>
      <c r="G10632" s="180"/>
      <c r="H10632" s="180"/>
    </row>
    <row r="10633" spans="1:8" x14ac:dyDescent="0.2">
      <c r="A10633" s="180" t="s">
        <v>249</v>
      </c>
      <c r="B10633" s="180" t="s">
        <v>475</v>
      </c>
      <c r="C10633" s="180">
        <v>86568</v>
      </c>
      <c r="D10633" s="180"/>
      <c r="E10633" s="180">
        <v>5589</v>
      </c>
      <c r="F10633" s="180">
        <v>0</v>
      </c>
      <c r="G10633" s="180">
        <v>0</v>
      </c>
      <c r="H10633" s="180">
        <v>0</v>
      </c>
    </row>
    <row r="10634" spans="1:8" x14ac:dyDescent="0.2">
      <c r="A10634" s="180" t="s">
        <v>249</v>
      </c>
      <c r="B10634" s="180" t="s">
        <v>332</v>
      </c>
      <c r="C10634" s="180">
        <v>75000</v>
      </c>
      <c r="D10634" s="180"/>
      <c r="E10634" s="180"/>
      <c r="F10634" s="180"/>
      <c r="G10634" s="180"/>
      <c r="H10634" s="180"/>
    </row>
    <row r="10635" spans="1:8" x14ac:dyDescent="0.2">
      <c r="A10635" s="180" t="s">
        <v>249</v>
      </c>
      <c r="B10635" s="180" t="s">
        <v>407</v>
      </c>
      <c r="C10635" s="180">
        <v>150000</v>
      </c>
      <c r="D10635" s="180"/>
      <c r="E10635" s="180"/>
      <c r="F10635" s="180"/>
      <c r="G10635" s="180"/>
      <c r="H10635" s="180"/>
    </row>
    <row r="10636" spans="1:8" x14ac:dyDescent="0.2">
      <c r="A10636" s="180" t="s">
        <v>249</v>
      </c>
      <c r="B10636" s="180" t="s">
        <v>345</v>
      </c>
      <c r="C10636" s="180">
        <v>12025825</v>
      </c>
      <c r="D10636" s="180">
        <v>381600</v>
      </c>
      <c r="E10636" s="180">
        <v>210589</v>
      </c>
      <c r="F10636" s="180">
        <v>0</v>
      </c>
      <c r="G10636" s="180">
        <v>0</v>
      </c>
      <c r="H10636" s="180">
        <v>0</v>
      </c>
    </row>
    <row r="10637" spans="1:8" x14ac:dyDescent="0.2">
      <c r="A10637" s="180" t="s">
        <v>249</v>
      </c>
      <c r="B10637" s="180" t="s">
        <v>346</v>
      </c>
      <c r="C10637" s="180"/>
      <c r="D10637" s="180"/>
      <c r="E10637" s="180"/>
      <c r="F10637" s="180"/>
      <c r="G10637" s="180"/>
      <c r="H10637" s="180"/>
    </row>
    <row r="10638" spans="1:8" x14ac:dyDescent="0.2">
      <c r="A10638" s="180" t="s">
        <v>249</v>
      </c>
      <c r="B10638" s="180" t="s">
        <v>446</v>
      </c>
      <c r="C10638" s="180"/>
      <c r="D10638" s="180"/>
      <c r="E10638" s="180"/>
      <c r="F10638" s="180"/>
      <c r="G10638" s="180"/>
      <c r="H10638" s="180"/>
    </row>
    <row r="10639" spans="1:8" x14ac:dyDescent="0.2">
      <c r="A10639" s="180" t="s">
        <v>249</v>
      </c>
      <c r="B10639" s="180" t="s">
        <v>347</v>
      </c>
      <c r="C10639" s="180"/>
      <c r="D10639" s="180"/>
      <c r="E10639" s="180"/>
      <c r="F10639" s="180"/>
      <c r="G10639" s="180"/>
      <c r="H10639" s="180"/>
    </row>
    <row r="10640" spans="1:8" x14ac:dyDescent="0.2">
      <c r="A10640" s="180" t="s">
        <v>249</v>
      </c>
      <c r="B10640" s="180" t="s">
        <v>348</v>
      </c>
      <c r="C10640" s="180">
        <v>12025825</v>
      </c>
      <c r="D10640" s="180">
        <v>381600</v>
      </c>
      <c r="E10640" s="180">
        <v>210589</v>
      </c>
      <c r="F10640" s="180">
        <v>0</v>
      </c>
      <c r="G10640" s="180">
        <v>0</v>
      </c>
      <c r="H10640" s="180">
        <v>0</v>
      </c>
    </row>
    <row r="10641" spans="1:8" x14ac:dyDescent="0.2">
      <c r="A10641" s="180" t="s">
        <v>249</v>
      </c>
      <c r="B10641" s="180" t="s">
        <v>349</v>
      </c>
      <c r="C10641" s="180">
        <v>1666256</v>
      </c>
      <c r="D10641" s="180">
        <v>95014</v>
      </c>
      <c r="E10641" s="180">
        <v>163924</v>
      </c>
      <c r="F10641" s="180">
        <v>0</v>
      </c>
      <c r="G10641" s="180">
        <v>0</v>
      </c>
      <c r="H10641" s="180">
        <v>0</v>
      </c>
    </row>
    <row r="10642" spans="1:8" x14ac:dyDescent="0.2">
      <c r="A10642" s="180" t="s">
        <v>249</v>
      </c>
      <c r="B10642" s="180" t="s">
        <v>350</v>
      </c>
      <c r="C10642" s="180">
        <v>13692081</v>
      </c>
      <c r="D10642" s="180">
        <v>476614</v>
      </c>
      <c r="E10642" s="180">
        <v>374513</v>
      </c>
      <c r="F10642" s="180">
        <v>0</v>
      </c>
      <c r="G10642" s="180">
        <v>0</v>
      </c>
      <c r="H10642" s="180">
        <v>0</v>
      </c>
    </row>
    <row r="10643" spans="1:8" x14ac:dyDescent="0.2">
      <c r="A10643" s="180" t="s">
        <v>249</v>
      </c>
      <c r="B10643" s="180" t="s">
        <v>376</v>
      </c>
      <c r="C10643" s="180"/>
      <c r="D10643" s="180"/>
      <c r="E10643" s="180"/>
      <c r="F10643" s="180"/>
      <c r="G10643" s="180"/>
      <c r="H10643" s="180"/>
    </row>
    <row r="10644" spans="1:8" x14ac:dyDescent="0.2">
      <c r="A10644" s="180" t="s">
        <v>249</v>
      </c>
      <c r="B10644" s="180" t="s">
        <v>377</v>
      </c>
      <c r="C10644" s="180">
        <v>9000000</v>
      </c>
      <c r="D10644" s="180">
        <v>450000</v>
      </c>
      <c r="E10644" s="180">
        <v>65000</v>
      </c>
      <c r="F10644" s="180"/>
      <c r="G10644" s="180"/>
      <c r="H10644" s="180"/>
    </row>
    <row r="10645" spans="1:8" x14ac:dyDescent="0.2">
      <c r="A10645" s="180" t="s">
        <v>249</v>
      </c>
      <c r="B10645" s="180" t="s">
        <v>352</v>
      </c>
      <c r="C10645" s="180">
        <v>460000</v>
      </c>
      <c r="D10645" s="180"/>
      <c r="E10645" s="180">
        <v>10000</v>
      </c>
      <c r="F10645" s="180"/>
      <c r="G10645" s="180"/>
      <c r="H10645" s="180"/>
    </row>
    <row r="10646" spans="1:8" x14ac:dyDescent="0.2">
      <c r="A10646" s="180" t="s">
        <v>249</v>
      </c>
      <c r="B10646" s="180" t="s">
        <v>353</v>
      </c>
      <c r="C10646" s="180">
        <v>560000</v>
      </c>
      <c r="D10646" s="180"/>
      <c r="E10646" s="180">
        <v>5000</v>
      </c>
      <c r="F10646" s="180"/>
      <c r="G10646" s="180"/>
      <c r="H10646" s="180"/>
    </row>
    <row r="10647" spans="1:8" x14ac:dyDescent="0.2">
      <c r="A10647" s="180" t="s">
        <v>249</v>
      </c>
      <c r="B10647" s="180" t="s">
        <v>354</v>
      </c>
      <c r="C10647" s="180">
        <v>360000</v>
      </c>
      <c r="D10647" s="180"/>
      <c r="E10647" s="180">
        <v>5000</v>
      </c>
      <c r="F10647" s="180"/>
      <c r="G10647" s="180"/>
      <c r="H10647" s="180"/>
    </row>
    <row r="10648" spans="1:8" x14ac:dyDescent="0.2">
      <c r="A10648" s="180" t="s">
        <v>249</v>
      </c>
      <c r="B10648" s="180" t="s">
        <v>408</v>
      </c>
      <c r="C10648" s="180">
        <v>710000</v>
      </c>
      <c r="D10648" s="180"/>
      <c r="E10648" s="180">
        <v>5000</v>
      </c>
      <c r="F10648" s="180"/>
      <c r="G10648" s="180"/>
      <c r="H10648" s="180"/>
    </row>
    <row r="10649" spans="1:8" x14ac:dyDescent="0.2">
      <c r="A10649" s="180" t="s">
        <v>249</v>
      </c>
      <c r="B10649" s="180" t="s">
        <v>423</v>
      </c>
      <c r="C10649" s="180">
        <v>307959</v>
      </c>
      <c r="D10649" s="180"/>
      <c r="E10649" s="180">
        <v>4500</v>
      </c>
      <c r="F10649" s="180"/>
      <c r="G10649" s="180"/>
      <c r="H10649" s="180"/>
    </row>
    <row r="10650" spans="1:8" x14ac:dyDescent="0.2">
      <c r="A10650" s="180" t="s">
        <v>249</v>
      </c>
      <c r="B10650" s="180" t="s">
        <v>355</v>
      </c>
      <c r="C10650" s="180">
        <v>800000</v>
      </c>
      <c r="D10650" s="180"/>
      <c r="E10650" s="180">
        <v>225000</v>
      </c>
      <c r="F10650" s="180"/>
      <c r="G10650" s="180"/>
      <c r="H10650" s="180"/>
    </row>
    <row r="10651" spans="1:8" x14ac:dyDescent="0.2">
      <c r="A10651" s="180" t="s">
        <v>249</v>
      </c>
      <c r="B10651" s="180" t="s">
        <v>356</v>
      </c>
      <c r="C10651" s="180">
        <v>400000</v>
      </c>
      <c r="D10651" s="180"/>
      <c r="E10651" s="180">
        <v>15000</v>
      </c>
      <c r="F10651" s="180"/>
      <c r="G10651" s="180"/>
      <c r="H10651" s="180"/>
    </row>
    <row r="10652" spans="1:8" x14ac:dyDescent="0.2">
      <c r="A10652" s="180" t="s">
        <v>249</v>
      </c>
      <c r="B10652" s="180" t="s">
        <v>409</v>
      </c>
      <c r="C10652" s="180"/>
      <c r="D10652" s="180"/>
      <c r="E10652" s="180"/>
      <c r="F10652" s="180"/>
      <c r="G10652" s="180"/>
      <c r="H10652" s="180"/>
    </row>
    <row r="10653" spans="1:8" x14ac:dyDescent="0.2">
      <c r="A10653" s="180" t="s">
        <v>249</v>
      </c>
      <c r="B10653" s="180" t="s">
        <v>378</v>
      </c>
      <c r="C10653" s="180"/>
      <c r="D10653" s="180"/>
      <c r="E10653" s="180">
        <v>40000</v>
      </c>
      <c r="F10653" s="180"/>
      <c r="G10653" s="180"/>
      <c r="H10653" s="180"/>
    </row>
    <row r="10654" spans="1:8" x14ac:dyDescent="0.2">
      <c r="A10654" s="180" t="s">
        <v>249</v>
      </c>
      <c r="B10654" s="180" t="s">
        <v>360</v>
      </c>
      <c r="C10654" s="180"/>
      <c r="D10654" s="180"/>
      <c r="E10654" s="180"/>
      <c r="F10654" s="180"/>
      <c r="G10654" s="180"/>
      <c r="H10654" s="180"/>
    </row>
    <row r="10655" spans="1:8" x14ac:dyDescent="0.2">
      <c r="A10655" s="180" t="s">
        <v>249</v>
      </c>
      <c r="B10655" s="180" t="s">
        <v>379</v>
      </c>
      <c r="C10655" s="180"/>
      <c r="D10655" s="180"/>
      <c r="E10655" s="180"/>
      <c r="F10655" s="180"/>
      <c r="G10655" s="180"/>
      <c r="H10655" s="180"/>
    </row>
    <row r="10656" spans="1:8" x14ac:dyDescent="0.2">
      <c r="A10656" s="180" t="s">
        <v>249</v>
      </c>
      <c r="B10656" s="180" t="s">
        <v>362</v>
      </c>
      <c r="C10656" s="180">
        <v>468903</v>
      </c>
      <c r="D10656" s="180"/>
      <c r="E10656" s="180"/>
      <c r="F10656" s="180"/>
      <c r="G10656" s="180"/>
      <c r="H10656" s="180"/>
    </row>
    <row r="10657" spans="1:8" x14ac:dyDescent="0.2">
      <c r="A10657" s="180" t="s">
        <v>249</v>
      </c>
      <c r="B10657" s="180" t="s">
        <v>365</v>
      </c>
      <c r="C10657" s="180">
        <v>13066862</v>
      </c>
      <c r="D10657" s="180">
        <v>450000</v>
      </c>
      <c r="E10657" s="180">
        <v>374500</v>
      </c>
      <c r="F10657" s="180">
        <v>0</v>
      </c>
      <c r="G10657" s="180">
        <v>0</v>
      </c>
      <c r="H10657" s="180">
        <v>0</v>
      </c>
    </row>
    <row r="10658" spans="1:8" x14ac:dyDescent="0.2">
      <c r="A10658" s="180" t="s">
        <v>249</v>
      </c>
      <c r="B10658" s="180" t="s">
        <v>447</v>
      </c>
      <c r="C10658" s="180"/>
      <c r="D10658" s="180"/>
      <c r="E10658" s="180"/>
      <c r="F10658" s="180"/>
      <c r="G10658" s="180"/>
      <c r="H10658" s="180"/>
    </row>
    <row r="10659" spans="1:8" x14ac:dyDescent="0.2">
      <c r="A10659" s="180" t="s">
        <v>249</v>
      </c>
      <c r="B10659" s="180" t="s">
        <v>366</v>
      </c>
      <c r="C10659" s="180">
        <v>13066862</v>
      </c>
      <c r="D10659" s="180">
        <v>450000</v>
      </c>
      <c r="E10659" s="180">
        <v>374500</v>
      </c>
      <c r="F10659" s="180">
        <v>0</v>
      </c>
      <c r="G10659" s="180">
        <v>0</v>
      </c>
      <c r="H10659" s="180">
        <v>0</v>
      </c>
    </row>
    <row r="10660" spans="1:8" x14ac:dyDescent="0.2">
      <c r="A10660" s="180" t="s">
        <v>249</v>
      </c>
      <c r="B10660" s="180" t="s">
        <v>367</v>
      </c>
      <c r="C10660" s="180">
        <v>625219</v>
      </c>
      <c r="D10660" s="180">
        <v>26614</v>
      </c>
      <c r="E10660" s="180">
        <v>13</v>
      </c>
      <c r="F10660" s="180">
        <v>0</v>
      </c>
      <c r="G10660" s="180">
        <v>0</v>
      </c>
      <c r="H10660" s="180">
        <v>0</v>
      </c>
    </row>
    <row r="10661" spans="1:8" x14ac:dyDescent="0.2">
      <c r="A10661" s="180" t="s">
        <v>249</v>
      </c>
      <c r="B10661" s="180" t="s">
        <v>368</v>
      </c>
      <c r="C10661" s="180">
        <v>13692081</v>
      </c>
      <c r="D10661" s="180">
        <v>476614</v>
      </c>
      <c r="E10661" s="180">
        <v>374513</v>
      </c>
      <c r="F10661" s="180">
        <v>0</v>
      </c>
      <c r="G10661" s="180">
        <v>0</v>
      </c>
      <c r="H10661" s="180">
        <v>0</v>
      </c>
    </row>
    <row r="10662" spans="1:8" x14ac:dyDescent="0.2">
      <c r="A10662" s="180" t="s">
        <v>250</v>
      </c>
      <c r="B10662" s="180" t="s">
        <v>333</v>
      </c>
      <c r="C10662" s="180">
        <v>2242996</v>
      </c>
      <c r="D10662" s="180"/>
      <c r="E10662" s="180">
        <v>97977</v>
      </c>
      <c r="F10662" s="180">
        <v>0</v>
      </c>
      <c r="G10662" s="180">
        <v>0</v>
      </c>
      <c r="H10662" s="180">
        <v>0</v>
      </c>
    </row>
    <row r="10663" spans="1:8" x14ac:dyDescent="0.2">
      <c r="A10663" s="180" t="s">
        <v>250</v>
      </c>
      <c r="B10663" s="180" t="s">
        <v>334</v>
      </c>
      <c r="C10663" s="180">
        <v>46223</v>
      </c>
      <c r="D10663" s="180"/>
      <c r="E10663" s="180">
        <v>2023</v>
      </c>
      <c r="F10663" s="180">
        <v>0</v>
      </c>
      <c r="G10663" s="180">
        <v>0</v>
      </c>
      <c r="H10663" s="180">
        <v>0</v>
      </c>
    </row>
    <row r="10664" spans="1:8" x14ac:dyDescent="0.2">
      <c r="A10664" s="180" t="s">
        <v>250</v>
      </c>
      <c r="B10664" s="180" t="s">
        <v>335</v>
      </c>
      <c r="C10664" s="180">
        <v>81648</v>
      </c>
      <c r="D10664" s="180"/>
      <c r="E10664" s="180"/>
      <c r="F10664" s="180"/>
      <c r="G10664" s="180"/>
      <c r="H10664" s="180"/>
    </row>
    <row r="10665" spans="1:8" x14ac:dyDescent="0.2">
      <c r="A10665" s="180" t="s">
        <v>250</v>
      </c>
      <c r="B10665" s="180" t="s">
        <v>336</v>
      </c>
      <c r="C10665" s="180">
        <v>355000</v>
      </c>
      <c r="D10665" s="180">
        <v>0</v>
      </c>
      <c r="E10665" s="180"/>
      <c r="F10665" s="180"/>
      <c r="G10665" s="180"/>
      <c r="H10665" s="180"/>
    </row>
    <row r="10666" spans="1:8" x14ac:dyDescent="0.2">
      <c r="A10666" s="180" t="s">
        <v>250</v>
      </c>
      <c r="B10666" s="180" t="s">
        <v>337</v>
      </c>
      <c r="C10666" s="180">
        <v>15000</v>
      </c>
      <c r="D10666" s="180">
        <v>1000</v>
      </c>
      <c r="E10666" s="180">
        <v>3500</v>
      </c>
      <c r="F10666" s="180"/>
      <c r="G10666" s="180"/>
      <c r="H10666" s="180"/>
    </row>
    <row r="10667" spans="1:8" x14ac:dyDescent="0.2">
      <c r="A10667" s="180" t="s">
        <v>250</v>
      </c>
      <c r="B10667" s="180" t="s">
        <v>338</v>
      </c>
      <c r="C10667" s="180"/>
      <c r="D10667" s="180"/>
      <c r="E10667" s="180"/>
      <c r="F10667" s="180"/>
      <c r="G10667" s="180"/>
      <c r="H10667" s="180"/>
    </row>
    <row r="10668" spans="1:8" x14ac:dyDescent="0.2">
      <c r="A10668" s="180" t="s">
        <v>250</v>
      </c>
      <c r="B10668" s="180" t="s">
        <v>339</v>
      </c>
      <c r="C10668" s="180">
        <v>1800</v>
      </c>
      <c r="D10668" s="180">
        <v>210000</v>
      </c>
      <c r="E10668" s="180"/>
      <c r="F10668" s="180"/>
      <c r="G10668" s="180"/>
      <c r="H10668" s="180"/>
    </row>
    <row r="10669" spans="1:8" x14ac:dyDescent="0.2">
      <c r="A10669" s="180" t="s">
        <v>250</v>
      </c>
      <c r="B10669" s="180" t="s">
        <v>340</v>
      </c>
      <c r="C10669" s="180">
        <v>122000</v>
      </c>
      <c r="D10669" s="180"/>
      <c r="E10669" s="180">
        <v>9000</v>
      </c>
      <c r="F10669" s="180"/>
      <c r="G10669" s="180"/>
      <c r="H10669" s="180"/>
    </row>
    <row r="10670" spans="1:8" x14ac:dyDescent="0.2">
      <c r="A10670" s="180" t="s">
        <v>250</v>
      </c>
      <c r="B10670" s="180" t="s">
        <v>341</v>
      </c>
      <c r="C10670" s="180">
        <v>0</v>
      </c>
      <c r="D10670" s="180"/>
      <c r="E10670" s="180"/>
      <c r="F10670" s="180"/>
      <c r="G10670" s="180"/>
      <c r="H10670" s="180"/>
    </row>
    <row r="10671" spans="1:8" x14ac:dyDescent="0.2">
      <c r="A10671" s="180" t="s">
        <v>250</v>
      </c>
      <c r="B10671" s="180" t="s">
        <v>342</v>
      </c>
      <c r="C10671" s="180">
        <v>2557265</v>
      </c>
      <c r="D10671" s="180"/>
      <c r="E10671" s="180"/>
      <c r="F10671" s="180"/>
      <c r="G10671" s="180"/>
      <c r="H10671" s="180"/>
    </row>
    <row r="10672" spans="1:8" x14ac:dyDescent="0.2">
      <c r="A10672" s="180" t="s">
        <v>250</v>
      </c>
      <c r="B10672" s="180" t="s">
        <v>343</v>
      </c>
      <c r="C10672" s="180">
        <v>7860</v>
      </c>
      <c r="D10672" s="180"/>
      <c r="E10672" s="180"/>
      <c r="F10672" s="180"/>
      <c r="G10672" s="180"/>
      <c r="H10672" s="180"/>
    </row>
    <row r="10673" spans="1:8" x14ac:dyDescent="0.2">
      <c r="A10673" s="180" t="s">
        <v>250</v>
      </c>
      <c r="B10673" s="180" t="s">
        <v>344</v>
      </c>
      <c r="C10673" s="180">
        <v>21000</v>
      </c>
      <c r="D10673" s="180"/>
      <c r="E10673" s="180"/>
      <c r="F10673" s="180"/>
      <c r="G10673" s="180"/>
      <c r="H10673" s="180"/>
    </row>
    <row r="10674" spans="1:8" x14ac:dyDescent="0.2">
      <c r="A10674" s="180" t="s">
        <v>250</v>
      </c>
      <c r="B10674" s="180" t="s">
        <v>475</v>
      </c>
      <c r="C10674" s="180">
        <v>17768</v>
      </c>
      <c r="D10674" s="180"/>
      <c r="E10674" s="180">
        <v>778</v>
      </c>
      <c r="F10674" s="180">
        <v>0</v>
      </c>
      <c r="G10674" s="180">
        <v>0</v>
      </c>
      <c r="H10674" s="180">
        <v>0</v>
      </c>
    </row>
    <row r="10675" spans="1:8" x14ac:dyDescent="0.2">
      <c r="A10675" s="180" t="s">
        <v>250</v>
      </c>
      <c r="B10675" s="180" t="s">
        <v>332</v>
      </c>
      <c r="C10675" s="180">
        <v>66000</v>
      </c>
      <c r="D10675" s="180"/>
      <c r="E10675" s="180"/>
      <c r="F10675" s="180"/>
      <c r="G10675" s="180"/>
      <c r="H10675" s="180"/>
    </row>
    <row r="10676" spans="1:8" x14ac:dyDescent="0.2">
      <c r="A10676" s="180" t="s">
        <v>250</v>
      </c>
      <c r="B10676" s="180" t="s">
        <v>407</v>
      </c>
      <c r="C10676" s="180">
        <v>192000</v>
      </c>
      <c r="D10676" s="180"/>
      <c r="E10676" s="180"/>
      <c r="F10676" s="180"/>
      <c r="G10676" s="180"/>
      <c r="H10676" s="180"/>
    </row>
    <row r="10677" spans="1:8" x14ac:dyDescent="0.2">
      <c r="A10677" s="180" t="s">
        <v>250</v>
      </c>
      <c r="B10677" s="180" t="s">
        <v>345</v>
      </c>
      <c r="C10677" s="180">
        <v>5726560</v>
      </c>
      <c r="D10677" s="180">
        <v>211000</v>
      </c>
      <c r="E10677" s="180">
        <v>113278</v>
      </c>
      <c r="F10677" s="180">
        <v>0</v>
      </c>
      <c r="G10677" s="180">
        <v>0</v>
      </c>
      <c r="H10677" s="180">
        <v>0</v>
      </c>
    </row>
    <row r="10678" spans="1:8" x14ac:dyDescent="0.2">
      <c r="A10678" s="180" t="s">
        <v>250</v>
      </c>
      <c r="B10678" s="180" t="s">
        <v>346</v>
      </c>
      <c r="C10678" s="180"/>
      <c r="D10678" s="180"/>
      <c r="E10678" s="180"/>
      <c r="F10678" s="180"/>
      <c r="G10678" s="180"/>
      <c r="H10678" s="180"/>
    </row>
    <row r="10679" spans="1:8" x14ac:dyDescent="0.2">
      <c r="A10679" s="180" t="s">
        <v>250</v>
      </c>
      <c r="B10679" s="180" t="s">
        <v>446</v>
      </c>
      <c r="C10679" s="180"/>
      <c r="D10679" s="180"/>
      <c r="E10679" s="180"/>
      <c r="F10679" s="180"/>
      <c r="G10679" s="180"/>
      <c r="H10679" s="180"/>
    </row>
    <row r="10680" spans="1:8" x14ac:dyDescent="0.2">
      <c r="A10680" s="180" t="s">
        <v>250</v>
      </c>
      <c r="B10680" s="180" t="s">
        <v>347</v>
      </c>
      <c r="C10680" s="180"/>
      <c r="D10680" s="180"/>
      <c r="E10680" s="180"/>
      <c r="F10680" s="180"/>
      <c r="G10680" s="180"/>
      <c r="H10680" s="180"/>
    </row>
    <row r="10681" spans="1:8" x14ac:dyDescent="0.2">
      <c r="A10681" s="180" t="s">
        <v>250</v>
      </c>
      <c r="B10681" s="180" t="s">
        <v>348</v>
      </c>
      <c r="C10681" s="180">
        <v>5726560</v>
      </c>
      <c r="D10681" s="180">
        <v>211000</v>
      </c>
      <c r="E10681" s="180">
        <v>113278</v>
      </c>
      <c r="F10681" s="180">
        <v>0</v>
      </c>
      <c r="G10681" s="180">
        <v>0</v>
      </c>
      <c r="H10681" s="180">
        <v>0</v>
      </c>
    </row>
    <row r="10682" spans="1:8" x14ac:dyDescent="0.2">
      <c r="A10682" s="180" t="s">
        <v>250</v>
      </c>
      <c r="B10682" s="180" t="s">
        <v>349</v>
      </c>
      <c r="C10682" s="180">
        <v>292201.27999999933</v>
      </c>
      <c r="D10682" s="180">
        <v>59486.540000000037</v>
      </c>
      <c r="E10682" s="180">
        <v>217416</v>
      </c>
      <c r="F10682" s="180">
        <v>0</v>
      </c>
      <c r="G10682" s="180">
        <v>0</v>
      </c>
      <c r="H10682" s="180">
        <v>0</v>
      </c>
    </row>
    <row r="10683" spans="1:8" x14ac:dyDescent="0.2">
      <c r="A10683" s="180" t="s">
        <v>250</v>
      </c>
      <c r="B10683" s="180" t="s">
        <v>350</v>
      </c>
      <c r="C10683" s="180">
        <v>6018761.2799999993</v>
      </c>
      <c r="D10683" s="180">
        <v>270486.54000000004</v>
      </c>
      <c r="E10683" s="180">
        <v>330694</v>
      </c>
      <c r="F10683" s="180">
        <v>0</v>
      </c>
      <c r="G10683" s="180">
        <v>0</v>
      </c>
      <c r="H10683" s="180">
        <v>0</v>
      </c>
    </row>
    <row r="10684" spans="1:8" x14ac:dyDescent="0.2">
      <c r="A10684" s="180" t="s">
        <v>250</v>
      </c>
      <c r="B10684" s="180" t="s">
        <v>376</v>
      </c>
      <c r="C10684" s="180"/>
      <c r="D10684" s="180"/>
      <c r="E10684" s="180"/>
      <c r="F10684" s="180"/>
      <c r="G10684" s="180"/>
      <c r="H10684" s="180"/>
    </row>
    <row r="10685" spans="1:8" x14ac:dyDescent="0.2">
      <c r="A10685" s="180" t="s">
        <v>250</v>
      </c>
      <c r="B10685" s="180" t="s">
        <v>377</v>
      </c>
      <c r="C10685" s="180">
        <v>4314000</v>
      </c>
      <c r="D10685" s="180">
        <v>200123</v>
      </c>
      <c r="E10685" s="180">
        <v>95085</v>
      </c>
      <c r="F10685" s="180"/>
      <c r="G10685" s="180"/>
      <c r="H10685" s="180"/>
    </row>
    <row r="10686" spans="1:8" x14ac:dyDescent="0.2">
      <c r="A10686" s="180" t="s">
        <v>250</v>
      </c>
      <c r="B10686" s="180" t="s">
        <v>352</v>
      </c>
      <c r="C10686" s="180">
        <v>105589</v>
      </c>
      <c r="D10686" s="180"/>
      <c r="E10686" s="180"/>
      <c r="F10686" s="180"/>
      <c r="G10686" s="180"/>
      <c r="H10686" s="180"/>
    </row>
    <row r="10687" spans="1:8" x14ac:dyDescent="0.2">
      <c r="A10687" s="180" t="s">
        <v>250</v>
      </c>
      <c r="B10687" s="180" t="s">
        <v>353</v>
      </c>
      <c r="C10687" s="180">
        <v>160965</v>
      </c>
      <c r="D10687" s="180"/>
      <c r="E10687" s="180"/>
      <c r="F10687" s="180"/>
      <c r="G10687" s="180"/>
      <c r="H10687" s="180"/>
    </row>
    <row r="10688" spans="1:8" x14ac:dyDescent="0.2">
      <c r="A10688" s="180" t="s">
        <v>250</v>
      </c>
      <c r="B10688" s="180" t="s">
        <v>354</v>
      </c>
      <c r="C10688" s="180">
        <v>235745</v>
      </c>
      <c r="D10688" s="180"/>
      <c r="E10688" s="180"/>
      <c r="F10688" s="180"/>
      <c r="G10688" s="180"/>
      <c r="H10688" s="180"/>
    </row>
    <row r="10689" spans="1:8" x14ac:dyDescent="0.2">
      <c r="A10689" s="180" t="s">
        <v>250</v>
      </c>
      <c r="B10689" s="180" t="s">
        <v>408</v>
      </c>
      <c r="C10689" s="180">
        <v>275555</v>
      </c>
      <c r="D10689" s="180"/>
      <c r="E10689" s="180"/>
      <c r="F10689" s="180"/>
      <c r="G10689" s="180"/>
      <c r="H10689" s="180"/>
    </row>
    <row r="10690" spans="1:8" x14ac:dyDescent="0.2">
      <c r="A10690" s="180" t="s">
        <v>250</v>
      </c>
      <c r="B10690" s="180" t="s">
        <v>423</v>
      </c>
      <c r="C10690" s="180">
        <v>175678</v>
      </c>
      <c r="D10690" s="180"/>
      <c r="E10690" s="180"/>
      <c r="F10690" s="180"/>
      <c r="G10690" s="180"/>
      <c r="H10690" s="180"/>
    </row>
    <row r="10691" spans="1:8" x14ac:dyDescent="0.2">
      <c r="A10691" s="180" t="s">
        <v>250</v>
      </c>
      <c r="B10691" s="180" t="s">
        <v>355</v>
      </c>
      <c r="C10691" s="180">
        <v>450999</v>
      </c>
      <c r="D10691" s="180"/>
      <c r="E10691" s="180">
        <v>75457</v>
      </c>
      <c r="F10691" s="180"/>
      <c r="G10691" s="180"/>
      <c r="H10691" s="180"/>
    </row>
    <row r="10692" spans="1:8" x14ac:dyDescent="0.2">
      <c r="A10692" s="180" t="s">
        <v>250</v>
      </c>
      <c r="B10692" s="180" t="s">
        <v>356</v>
      </c>
      <c r="C10692" s="180">
        <v>280148</v>
      </c>
      <c r="D10692" s="180"/>
      <c r="E10692" s="180">
        <v>20080</v>
      </c>
      <c r="F10692" s="180"/>
      <c r="G10692" s="180"/>
      <c r="H10692" s="180"/>
    </row>
    <row r="10693" spans="1:8" x14ac:dyDescent="0.2">
      <c r="A10693" s="180" t="s">
        <v>250</v>
      </c>
      <c r="B10693" s="180" t="s">
        <v>409</v>
      </c>
      <c r="C10693" s="180"/>
      <c r="D10693" s="180"/>
      <c r="E10693" s="180"/>
      <c r="F10693" s="180"/>
      <c r="G10693" s="180"/>
      <c r="H10693" s="180"/>
    </row>
    <row r="10694" spans="1:8" x14ac:dyDescent="0.2">
      <c r="A10694" s="180" t="s">
        <v>250</v>
      </c>
      <c r="B10694" s="180" t="s">
        <v>378</v>
      </c>
      <c r="C10694" s="180"/>
      <c r="D10694" s="180"/>
      <c r="E10694" s="180"/>
      <c r="F10694" s="180"/>
      <c r="G10694" s="180"/>
      <c r="H10694" s="180"/>
    </row>
    <row r="10695" spans="1:8" x14ac:dyDescent="0.2">
      <c r="A10695" s="180" t="s">
        <v>250</v>
      </c>
      <c r="B10695" s="180" t="s">
        <v>360</v>
      </c>
      <c r="C10695" s="180"/>
      <c r="D10695" s="180"/>
      <c r="E10695" s="180"/>
      <c r="F10695" s="180"/>
      <c r="G10695" s="180"/>
      <c r="H10695" s="180"/>
    </row>
    <row r="10696" spans="1:8" x14ac:dyDescent="0.2">
      <c r="A10696" s="180" t="s">
        <v>250</v>
      </c>
      <c r="B10696" s="180" t="s">
        <v>379</v>
      </c>
      <c r="C10696" s="180"/>
      <c r="D10696" s="180"/>
      <c r="E10696" s="180"/>
      <c r="F10696" s="180"/>
      <c r="G10696" s="180"/>
      <c r="H10696" s="180"/>
    </row>
    <row r="10697" spans="1:8" x14ac:dyDescent="0.2">
      <c r="A10697" s="180" t="s">
        <v>250</v>
      </c>
      <c r="B10697" s="180" t="s">
        <v>362</v>
      </c>
      <c r="C10697" s="180">
        <v>219097</v>
      </c>
      <c r="D10697" s="180"/>
      <c r="E10697" s="180"/>
      <c r="F10697" s="180"/>
      <c r="G10697" s="180"/>
      <c r="H10697" s="180"/>
    </row>
    <row r="10698" spans="1:8" x14ac:dyDescent="0.2">
      <c r="A10698" s="180" t="s">
        <v>250</v>
      </c>
      <c r="B10698" s="180" t="s">
        <v>365</v>
      </c>
      <c r="C10698" s="180">
        <v>6217776</v>
      </c>
      <c r="D10698" s="180">
        <v>200123</v>
      </c>
      <c r="E10698" s="180">
        <v>190622</v>
      </c>
      <c r="F10698" s="180">
        <v>0</v>
      </c>
      <c r="G10698" s="180">
        <v>0</v>
      </c>
      <c r="H10698" s="180">
        <v>0</v>
      </c>
    </row>
    <row r="10699" spans="1:8" x14ac:dyDescent="0.2">
      <c r="A10699" s="180" t="s">
        <v>250</v>
      </c>
      <c r="B10699" s="180" t="s">
        <v>447</v>
      </c>
      <c r="C10699" s="180">
        <v>20000</v>
      </c>
      <c r="D10699" s="180"/>
      <c r="E10699" s="180"/>
      <c r="F10699" s="180"/>
      <c r="G10699" s="180"/>
      <c r="H10699" s="180"/>
    </row>
    <row r="10700" spans="1:8" x14ac:dyDescent="0.2">
      <c r="A10700" s="180" t="s">
        <v>250</v>
      </c>
      <c r="B10700" s="180" t="s">
        <v>366</v>
      </c>
      <c r="C10700" s="180">
        <v>6237776</v>
      </c>
      <c r="D10700" s="180">
        <v>200123</v>
      </c>
      <c r="E10700" s="180">
        <v>190622</v>
      </c>
      <c r="F10700" s="180">
        <v>0</v>
      </c>
      <c r="G10700" s="180">
        <v>0</v>
      </c>
      <c r="H10700" s="180">
        <v>0</v>
      </c>
    </row>
    <row r="10701" spans="1:8" x14ac:dyDescent="0.2">
      <c r="A10701" s="180" t="s">
        <v>250</v>
      </c>
      <c r="B10701" s="180" t="s">
        <v>367</v>
      </c>
      <c r="C10701" s="180">
        <v>-219014.72000000067</v>
      </c>
      <c r="D10701" s="180">
        <v>70363.540000000037</v>
      </c>
      <c r="E10701" s="180">
        <v>140072</v>
      </c>
      <c r="F10701" s="180">
        <v>0</v>
      </c>
      <c r="G10701" s="180">
        <v>0</v>
      </c>
      <c r="H10701" s="180">
        <v>0</v>
      </c>
    </row>
    <row r="10702" spans="1:8" x14ac:dyDescent="0.2">
      <c r="A10702" s="180" t="s">
        <v>250</v>
      </c>
      <c r="B10702" s="180" t="s">
        <v>368</v>
      </c>
      <c r="C10702" s="180">
        <v>6018761.2799999993</v>
      </c>
      <c r="D10702" s="180">
        <v>270486.54000000004</v>
      </c>
      <c r="E10702" s="180">
        <v>330694</v>
      </c>
      <c r="F10702" s="180">
        <v>0</v>
      </c>
      <c r="G10702" s="180">
        <v>0</v>
      </c>
      <c r="H10702" s="180">
        <v>0</v>
      </c>
    </row>
    <row r="10703" spans="1:8" x14ac:dyDescent="0.2">
      <c r="A10703" s="180" t="s">
        <v>251</v>
      </c>
      <c r="B10703" s="180" t="s">
        <v>333</v>
      </c>
      <c r="C10703" s="180">
        <v>1312307</v>
      </c>
      <c r="D10703" s="180"/>
      <c r="E10703" s="180">
        <v>69256</v>
      </c>
      <c r="F10703" s="180">
        <v>0</v>
      </c>
      <c r="G10703" s="180">
        <v>0</v>
      </c>
      <c r="H10703" s="180">
        <v>0</v>
      </c>
    </row>
    <row r="10704" spans="1:8" x14ac:dyDescent="0.2">
      <c r="A10704" s="180" t="s">
        <v>251</v>
      </c>
      <c r="B10704" s="180" t="s">
        <v>334</v>
      </c>
      <c r="C10704" s="180">
        <v>51965</v>
      </c>
      <c r="D10704" s="180"/>
      <c r="E10704" s="180">
        <v>2744</v>
      </c>
      <c r="F10704" s="180">
        <v>0</v>
      </c>
      <c r="G10704" s="180">
        <v>0</v>
      </c>
      <c r="H10704" s="180">
        <v>0</v>
      </c>
    </row>
    <row r="10705" spans="1:8" x14ac:dyDescent="0.2">
      <c r="A10705" s="180" t="s">
        <v>251</v>
      </c>
      <c r="B10705" s="180" t="s">
        <v>335</v>
      </c>
      <c r="C10705" s="180">
        <v>108879</v>
      </c>
      <c r="D10705" s="180"/>
      <c r="E10705" s="180"/>
      <c r="F10705" s="180"/>
      <c r="G10705" s="180"/>
      <c r="H10705" s="180"/>
    </row>
    <row r="10706" spans="1:8" x14ac:dyDescent="0.2">
      <c r="A10706" s="180" t="s">
        <v>251</v>
      </c>
      <c r="B10706" s="180" t="s">
        <v>336</v>
      </c>
      <c r="C10706" s="180">
        <v>100000</v>
      </c>
      <c r="D10706" s="180"/>
      <c r="E10706" s="180"/>
      <c r="F10706" s="180"/>
      <c r="G10706" s="180"/>
      <c r="H10706" s="180"/>
    </row>
    <row r="10707" spans="1:8" x14ac:dyDescent="0.2">
      <c r="A10707" s="180" t="s">
        <v>251</v>
      </c>
      <c r="B10707" s="180" t="s">
        <v>337</v>
      </c>
      <c r="C10707" s="180">
        <v>9000</v>
      </c>
      <c r="D10707" s="180">
        <v>25</v>
      </c>
      <c r="E10707" s="180">
        <v>1400</v>
      </c>
      <c r="F10707" s="180"/>
      <c r="G10707" s="180"/>
      <c r="H10707" s="180"/>
    </row>
    <row r="10708" spans="1:8" x14ac:dyDescent="0.2">
      <c r="A10708" s="180" t="s">
        <v>251</v>
      </c>
      <c r="B10708" s="180" t="s">
        <v>338</v>
      </c>
      <c r="C10708" s="180"/>
      <c r="D10708" s="180"/>
      <c r="E10708" s="180"/>
      <c r="F10708" s="180"/>
      <c r="G10708" s="180"/>
      <c r="H10708" s="180"/>
    </row>
    <row r="10709" spans="1:8" x14ac:dyDescent="0.2">
      <c r="A10709" s="180" t="s">
        <v>251</v>
      </c>
      <c r="B10709" s="180" t="s">
        <v>339</v>
      </c>
      <c r="C10709" s="180">
        <v>1500</v>
      </c>
      <c r="D10709" s="180">
        <v>48500</v>
      </c>
      <c r="E10709" s="180"/>
      <c r="F10709" s="180"/>
      <c r="G10709" s="180"/>
      <c r="H10709" s="180"/>
    </row>
    <row r="10710" spans="1:8" x14ac:dyDescent="0.2">
      <c r="A10710" s="180" t="s">
        <v>251</v>
      </c>
      <c r="B10710" s="180" t="s">
        <v>340</v>
      </c>
      <c r="C10710" s="180">
        <v>185000</v>
      </c>
      <c r="D10710" s="180">
        <v>8000</v>
      </c>
      <c r="E10710" s="180"/>
      <c r="F10710" s="180"/>
      <c r="G10710" s="180"/>
      <c r="H10710" s="180"/>
    </row>
    <row r="10711" spans="1:8" x14ac:dyDescent="0.2">
      <c r="A10711" s="180" t="s">
        <v>251</v>
      </c>
      <c r="B10711" s="180" t="s">
        <v>341</v>
      </c>
      <c r="C10711" s="180"/>
      <c r="D10711" s="180"/>
      <c r="E10711" s="180"/>
      <c r="F10711" s="180"/>
      <c r="G10711" s="180"/>
      <c r="H10711" s="180"/>
    </row>
    <row r="10712" spans="1:8" x14ac:dyDescent="0.2">
      <c r="A10712" s="180" t="s">
        <v>251</v>
      </c>
      <c r="B10712" s="180" t="s">
        <v>342</v>
      </c>
      <c r="C10712" s="180">
        <v>1442221</v>
      </c>
      <c r="D10712" s="180"/>
      <c r="E10712" s="180"/>
      <c r="F10712" s="180"/>
      <c r="G10712" s="180"/>
      <c r="H10712" s="180"/>
    </row>
    <row r="10713" spans="1:8" x14ac:dyDescent="0.2">
      <c r="A10713" s="180" t="s">
        <v>251</v>
      </c>
      <c r="B10713" s="180" t="s">
        <v>343</v>
      </c>
      <c r="C10713" s="180">
        <v>3535</v>
      </c>
      <c r="D10713" s="180"/>
      <c r="E10713" s="180"/>
      <c r="F10713" s="180"/>
      <c r="G10713" s="180"/>
      <c r="H10713" s="180"/>
    </row>
    <row r="10714" spans="1:8" x14ac:dyDescent="0.2">
      <c r="A10714" s="180" t="s">
        <v>251</v>
      </c>
      <c r="B10714" s="180" t="s">
        <v>344</v>
      </c>
      <c r="C10714" s="180">
        <v>15000</v>
      </c>
      <c r="D10714" s="180"/>
      <c r="E10714" s="180"/>
      <c r="F10714" s="180"/>
      <c r="G10714" s="180"/>
      <c r="H10714" s="180"/>
    </row>
    <row r="10715" spans="1:8" x14ac:dyDescent="0.2">
      <c r="A10715" s="180" t="s">
        <v>251</v>
      </c>
      <c r="B10715" s="180" t="s">
        <v>475</v>
      </c>
      <c r="C10715" s="180">
        <v>21138</v>
      </c>
      <c r="D10715" s="180"/>
      <c r="E10715" s="180">
        <v>500</v>
      </c>
      <c r="F10715" s="180">
        <v>0</v>
      </c>
      <c r="G10715" s="180">
        <v>0</v>
      </c>
      <c r="H10715" s="180">
        <v>0</v>
      </c>
    </row>
    <row r="10716" spans="1:8" x14ac:dyDescent="0.2">
      <c r="A10716" s="180" t="s">
        <v>251</v>
      </c>
      <c r="B10716" s="180" t="s">
        <v>332</v>
      </c>
      <c r="C10716" s="180">
        <v>62200</v>
      </c>
      <c r="D10716" s="180"/>
      <c r="E10716" s="180"/>
      <c r="F10716" s="180"/>
      <c r="G10716" s="180"/>
      <c r="H10716" s="180"/>
    </row>
    <row r="10717" spans="1:8" x14ac:dyDescent="0.2">
      <c r="A10717" s="180" t="s">
        <v>251</v>
      </c>
      <c r="B10717" s="180" t="s">
        <v>407</v>
      </c>
      <c r="C10717" s="180">
        <v>77200</v>
      </c>
      <c r="D10717" s="180"/>
      <c r="E10717" s="180">
        <v>50</v>
      </c>
      <c r="F10717" s="180"/>
      <c r="G10717" s="180"/>
      <c r="H10717" s="180"/>
    </row>
    <row r="10718" spans="1:8" x14ac:dyDescent="0.2">
      <c r="A10718" s="180" t="s">
        <v>251</v>
      </c>
      <c r="B10718" s="180" t="s">
        <v>345</v>
      </c>
      <c r="C10718" s="180">
        <v>3389945</v>
      </c>
      <c r="D10718" s="180">
        <v>56525</v>
      </c>
      <c r="E10718" s="180">
        <v>73950</v>
      </c>
      <c r="F10718" s="180">
        <v>0</v>
      </c>
      <c r="G10718" s="180">
        <v>0</v>
      </c>
      <c r="H10718" s="180">
        <v>0</v>
      </c>
    </row>
    <row r="10719" spans="1:8" x14ac:dyDescent="0.2">
      <c r="A10719" s="180" t="s">
        <v>251</v>
      </c>
      <c r="B10719" s="180" t="s">
        <v>346</v>
      </c>
      <c r="C10719" s="180"/>
      <c r="D10719" s="180"/>
      <c r="E10719" s="180"/>
      <c r="F10719" s="180"/>
      <c r="G10719" s="180"/>
      <c r="H10719" s="180"/>
    </row>
    <row r="10720" spans="1:8" x14ac:dyDescent="0.2">
      <c r="A10720" s="180" t="s">
        <v>251</v>
      </c>
      <c r="B10720" s="180" t="s">
        <v>446</v>
      </c>
      <c r="C10720" s="180"/>
      <c r="D10720" s="180"/>
      <c r="E10720" s="180"/>
      <c r="F10720" s="180"/>
      <c r="G10720" s="180"/>
      <c r="H10720" s="180"/>
    </row>
    <row r="10721" spans="1:8" x14ac:dyDescent="0.2">
      <c r="A10721" s="180" t="s">
        <v>251</v>
      </c>
      <c r="B10721" s="180" t="s">
        <v>347</v>
      </c>
      <c r="C10721" s="180"/>
      <c r="D10721" s="180"/>
      <c r="E10721" s="180"/>
      <c r="F10721" s="180"/>
      <c r="G10721" s="180"/>
      <c r="H10721" s="180"/>
    </row>
    <row r="10722" spans="1:8" x14ac:dyDescent="0.2">
      <c r="A10722" s="180" t="s">
        <v>251</v>
      </c>
      <c r="B10722" s="180" t="s">
        <v>348</v>
      </c>
      <c r="C10722" s="180">
        <v>3389945</v>
      </c>
      <c r="D10722" s="180">
        <v>56525</v>
      </c>
      <c r="E10722" s="180">
        <v>73950</v>
      </c>
      <c r="F10722" s="180">
        <v>0</v>
      </c>
      <c r="G10722" s="180">
        <v>0</v>
      </c>
      <c r="H10722" s="180">
        <v>0</v>
      </c>
    </row>
    <row r="10723" spans="1:8" x14ac:dyDescent="0.2">
      <c r="A10723" s="180" t="s">
        <v>251</v>
      </c>
      <c r="B10723" s="180" t="s">
        <v>349</v>
      </c>
      <c r="C10723" s="180">
        <v>679764.78999999957</v>
      </c>
      <c r="D10723" s="180">
        <v>4123.4500000000044</v>
      </c>
      <c r="E10723" s="180">
        <v>433130.76</v>
      </c>
      <c r="F10723" s="180">
        <v>0</v>
      </c>
      <c r="G10723" s="180">
        <v>0</v>
      </c>
      <c r="H10723" s="180">
        <v>0</v>
      </c>
    </row>
    <row r="10724" spans="1:8" x14ac:dyDescent="0.2">
      <c r="A10724" s="180" t="s">
        <v>251</v>
      </c>
      <c r="B10724" s="180" t="s">
        <v>350</v>
      </c>
      <c r="C10724" s="180">
        <v>4069709.79</v>
      </c>
      <c r="D10724" s="180">
        <v>60648.45</v>
      </c>
      <c r="E10724" s="180">
        <v>507080.76</v>
      </c>
      <c r="F10724" s="180">
        <v>0</v>
      </c>
      <c r="G10724" s="180">
        <v>0</v>
      </c>
      <c r="H10724" s="180">
        <v>0</v>
      </c>
    </row>
    <row r="10725" spans="1:8" x14ac:dyDescent="0.2">
      <c r="A10725" s="180" t="s">
        <v>251</v>
      </c>
      <c r="B10725" s="180" t="s">
        <v>376</v>
      </c>
      <c r="C10725" s="180"/>
      <c r="D10725" s="180"/>
      <c r="E10725" s="180"/>
      <c r="F10725" s="180"/>
      <c r="G10725" s="180"/>
      <c r="H10725" s="180"/>
    </row>
    <row r="10726" spans="1:8" x14ac:dyDescent="0.2">
      <c r="A10726" s="180" t="s">
        <v>251</v>
      </c>
      <c r="B10726" s="180" t="s">
        <v>377</v>
      </c>
      <c r="C10726" s="180">
        <v>2400000</v>
      </c>
      <c r="D10726" s="180">
        <v>52000</v>
      </c>
      <c r="E10726" s="180">
        <v>8000</v>
      </c>
      <c r="F10726" s="180"/>
      <c r="G10726" s="180"/>
      <c r="H10726" s="180"/>
    </row>
    <row r="10727" spans="1:8" x14ac:dyDescent="0.2">
      <c r="A10727" s="180" t="s">
        <v>251</v>
      </c>
      <c r="B10727" s="180" t="s">
        <v>352</v>
      </c>
      <c r="C10727" s="180">
        <v>50000</v>
      </c>
      <c r="D10727" s="180"/>
      <c r="E10727" s="180"/>
      <c r="F10727" s="180"/>
      <c r="G10727" s="180"/>
      <c r="H10727" s="180"/>
    </row>
    <row r="10728" spans="1:8" x14ac:dyDescent="0.2">
      <c r="A10728" s="180" t="s">
        <v>251</v>
      </c>
      <c r="B10728" s="180" t="s">
        <v>353</v>
      </c>
      <c r="C10728" s="180">
        <v>75000</v>
      </c>
      <c r="D10728" s="180"/>
      <c r="E10728" s="180"/>
      <c r="F10728" s="180"/>
      <c r="G10728" s="180"/>
      <c r="H10728" s="180"/>
    </row>
    <row r="10729" spans="1:8" x14ac:dyDescent="0.2">
      <c r="A10729" s="180" t="s">
        <v>251</v>
      </c>
      <c r="B10729" s="180" t="s">
        <v>354</v>
      </c>
      <c r="C10729" s="180">
        <v>260000</v>
      </c>
      <c r="D10729" s="180"/>
      <c r="E10729" s="180">
        <v>23000</v>
      </c>
      <c r="F10729" s="180"/>
      <c r="G10729" s="180"/>
      <c r="H10729" s="180"/>
    </row>
    <row r="10730" spans="1:8" x14ac:dyDescent="0.2">
      <c r="A10730" s="180" t="s">
        <v>251</v>
      </c>
      <c r="B10730" s="180" t="s">
        <v>408</v>
      </c>
      <c r="C10730" s="180">
        <v>135000</v>
      </c>
      <c r="D10730" s="180"/>
      <c r="E10730" s="180"/>
      <c r="F10730" s="180"/>
      <c r="G10730" s="180"/>
      <c r="H10730" s="180"/>
    </row>
    <row r="10731" spans="1:8" x14ac:dyDescent="0.2">
      <c r="A10731" s="180" t="s">
        <v>251</v>
      </c>
      <c r="B10731" s="180" t="s">
        <v>423</v>
      </c>
      <c r="C10731" s="180">
        <v>82000</v>
      </c>
      <c r="D10731" s="180"/>
      <c r="E10731" s="180"/>
      <c r="F10731" s="180"/>
      <c r="G10731" s="180"/>
      <c r="H10731" s="180"/>
    </row>
    <row r="10732" spans="1:8" x14ac:dyDescent="0.2">
      <c r="A10732" s="180" t="s">
        <v>251</v>
      </c>
      <c r="B10732" s="180" t="s">
        <v>355</v>
      </c>
      <c r="C10732" s="180">
        <v>185000</v>
      </c>
      <c r="D10732" s="180"/>
      <c r="E10732" s="180">
        <v>150000</v>
      </c>
      <c r="F10732" s="180"/>
      <c r="G10732" s="180"/>
      <c r="H10732" s="180"/>
    </row>
    <row r="10733" spans="1:8" x14ac:dyDescent="0.2">
      <c r="A10733" s="180" t="s">
        <v>251</v>
      </c>
      <c r="B10733" s="180" t="s">
        <v>356</v>
      </c>
      <c r="C10733" s="180">
        <v>177000</v>
      </c>
      <c r="D10733" s="180"/>
      <c r="E10733" s="180">
        <v>9000</v>
      </c>
      <c r="F10733" s="180"/>
      <c r="G10733" s="180"/>
      <c r="H10733" s="180"/>
    </row>
    <row r="10734" spans="1:8" x14ac:dyDescent="0.2">
      <c r="A10734" s="180" t="s">
        <v>251</v>
      </c>
      <c r="B10734" s="180" t="s">
        <v>409</v>
      </c>
      <c r="C10734" s="180"/>
      <c r="D10734" s="180"/>
      <c r="E10734" s="180"/>
      <c r="F10734" s="180"/>
      <c r="G10734" s="180"/>
      <c r="H10734" s="180"/>
    </row>
    <row r="10735" spans="1:8" x14ac:dyDescent="0.2">
      <c r="A10735" s="180" t="s">
        <v>251</v>
      </c>
      <c r="B10735" s="180" t="s">
        <v>378</v>
      </c>
      <c r="C10735" s="180"/>
      <c r="D10735" s="180"/>
      <c r="E10735" s="180"/>
      <c r="F10735" s="180"/>
      <c r="G10735" s="180"/>
      <c r="H10735" s="180"/>
    </row>
    <row r="10736" spans="1:8" x14ac:dyDescent="0.2">
      <c r="A10736" s="180" t="s">
        <v>251</v>
      </c>
      <c r="B10736" s="180" t="s">
        <v>360</v>
      </c>
      <c r="C10736" s="180"/>
      <c r="D10736" s="180"/>
      <c r="E10736" s="180"/>
      <c r="F10736" s="180"/>
      <c r="G10736" s="180"/>
      <c r="H10736" s="180"/>
    </row>
    <row r="10737" spans="1:8" x14ac:dyDescent="0.2">
      <c r="A10737" s="180" t="s">
        <v>251</v>
      </c>
      <c r="B10737" s="180" t="s">
        <v>379</v>
      </c>
      <c r="C10737" s="180"/>
      <c r="D10737" s="180"/>
      <c r="E10737" s="180"/>
      <c r="F10737" s="180"/>
      <c r="G10737" s="180"/>
      <c r="H10737" s="180"/>
    </row>
    <row r="10738" spans="1:8" x14ac:dyDescent="0.2">
      <c r="A10738" s="180" t="s">
        <v>251</v>
      </c>
      <c r="B10738" s="180" t="s">
        <v>362</v>
      </c>
      <c r="C10738" s="180">
        <v>116682</v>
      </c>
      <c r="D10738" s="180"/>
      <c r="E10738" s="180"/>
      <c r="F10738" s="180"/>
      <c r="G10738" s="180"/>
      <c r="H10738" s="180"/>
    </row>
    <row r="10739" spans="1:8" x14ac:dyDescent="0.2">
      <c r="A10739" s="180" t="s">
        <v>251</v>
      </c>
      <c r="B10739" s="180" t="s">
        <v>365</v>
      </c>
      <c r="C10739" s="180">
        <v>3480682</v>
      </c>
      <c r="D10739" s="180">
        <v>52000</v>
      </c>
      <c r="E10739" s="180">
        <v>190000</v>
      </c>
      <c r="F10739" s="180">
        <v>0</v>
      </c>
      <c r="G10739" s="180">
        <v>0</v>
      </c>
      <c r="H10739" s="180">
        <v>0</v>
      </c>
    </row>
    <row r="10740" spans="1:8" x14ac:dyDescent="0.2">
      <c r="A10740" s="180" t="s">
        <v>251</v>
      </c>
      <c r="B10740" s="180" t="s">
        <v>447</v>
      </c>
      <c r="C10740" s="180"/>
      <c r="D10740" s="180"/>
      <c r="E10740" s="180"/>
      <c r="F10740" s="180"/>
      <c r="G10740" s="180"/>
      <c r="H10740" s="180"/>
    </row>
    <row r="10741" spans="1:8" x14ac:dyDescent="0.2">
      <c r="A10741" s="180" t="s">
        <v>251</v>
      </c>
      <c r="B10741" s="180" t="s">
        <v>366</v>
      </c>
      <c r="C10741" s="180">
        <v>3480682</v>
      </c>
      <c r="D10741" s="180">
        <v>52000</v>
      </c>
      <c r="E10741" s="180">
        <v>190000</v>
      </c>
      <c r="F10741" s="180">
        <v>0</v>
      </c>
      <c r="G10741" s="180">
        <v>0</v>
      </c>
      <c r="H10741" s="180">
        <v>0</v>
      </c>
    </row>
    <row r="10742" spans="1:8" x14ac:dyDescent="0.2">
      <c r="A10742" s="180" t="s">
        <v>251</v>
      </c>
      <c r="B10742" s="180" t="s">
        <v>367</v>
      </c>
      <c r="C10742" s="180">
        <v>589027.78999999957</v>
      </c>
      <c r="D10742" s="180">
        <v>8648.4500000000044</v>
      </c>
      <c r="E10742" s="180">
        <v>317080.76</v>
      </c>
      <c r="F10742" s="180">
        <v>0</v>
      </c>
      <c r="G10742" s="180">
        <v>0</v>
      </c>
      <c r="H10742" s="180">
        <v>0</v>
      </c>
    </row>
    <row r="10743" spans="1:8" x14ac:dyDescent="0.2">
      <c r="A10743" s="180" t="s">
        <v>251</v>
      </c>
      <c r="B10743" s="180" t="s">
        <v>368</v>
      </c>
      <c r="C10743" s="180">
        <v>4069709.79</v>
      </c>
      <c r="D10743" s="180">
        <v>60648.45</v>
      </c>
      <c r="E10743" s="180">
        <v>507080.76</v>
      </c>
      <c r="F10743" s="180">
        <v>0</v>
      </c>
      <c r="G10743" s="180">
        <v>0</v>
      </c>
      <c r="H10743" s="180">
        <v>0</v>
      </c>
    </row>
    <row r="10744" spans="1:8" x14ac:dyDescent="0.2">
      <c r="A10744" s="180" t="s">
        <v>252</v>
      </c>
      <c r="B10744" s="180" t="s">
        <v>333</v>
      </c>
      <c r="C10744" s="180">
        <v>2929283</v>
      </c>
      <c r="D10744" s="180"/>
      <c r="E10744" s="180">
        <v>120541</v>
      </c>
      <c r="F10744" s="180">
        <v>0</v>
      </c>
      <c r="G10744" s="180">
        <v>0</v>
      </c>
      <c r="H10744" s="180">
        <v>0</v>
      </c>
    </row>
    <row r="10745" spans="1:8" x14ac:dyDescent="0.2">
      <c r="A10745" s="180" t="s">
        <v>252</v>
      </c>
      <c r="B10745" s="180" t="s">
        <v>334</v>
      </c>
      <c r="C10745" s="180">
        <v>107043</v>
      </c>
      <c r="D10745" s="180"/>
      <c r="E10745" s="180">
        <v>4459</v>
      </c>
      <c r="F10745" s="180">
        <v>0</v>
      </c>
      <c r="G10745" s="180">
        <v>0</v>
      </c>
      <c r="H10745" s="180">
        <v>0</v>
      </c>
    </row>
    <row r="10746" spans="1:8" x14ac:dyDescent="0.2">
      <c r="A10746" s="180" t="s">
        <v>252</v>
      </c>
      <c r="B10746" s="180" t="s">
        <v>335</v>
      </c>
      <c r="C10746" s="180">
        <v>237857</v>
      </c>
      <c r="D10746" s="180"/>
      <c r="E10746" s="180"/>
      <c r="F10746" s="180"/>
      <c r="G10746" s="180"/>
      <c r="H10746" s="180"/>
    </row>
    <row r="10747" spans="1:8" x14ac:dyDescent="0.2">
      <c r="A10747" s="180" t="s">
        <v>252</v>
      </c>
      <c r="B10747" s="180" t="s">
        <v>336</v>
      </c>
      <c r="C10747" s="180">
        <v>573846</v>
      </c>
      <c r="D10747" s="180">
        <v>0</v>
      </c>
      <c r="E10747" s="180"/>
      <c r="F10747" s="180"/>
      <c r="G10747" s="180"/>
      <c r="H10747" s="180"/>
    </row>
    <row r="10748" spans="1:8" x14ac:dyDescent="0.2">
      <c r="A10748" s="180" t="s">
        <v>252</v>
      </c>
      <c r="B10748" s="180" t="s">
        <v>337</v>
      </c>
      <c r="C10748" s="180">
        <v>7795</v>
      </c>
      <c r="D10748" s="180">
        <v>361</v>
      </c>
      <c r="E10748" s="180">
        <v>4456</v>
      </c>
      <c r="F10748" s="180">
        <v>0</v>
      </c>
      <c r="G10748" s="180">
        <v>0</v>
      </c>
      <c r="H10748" s="180">
        <v>0</v>
      </c>
    </row>
    <row r="10749" spans="1:8" x14ac:dyDescent="0.2">
      <c r="A10749" s="180" t="s">
        <v>252</v>
      </c>
      <c r="B10749" s="180" t="s">
        <v>338</v>
      </c>
      <c r="C10749" s="180"/>
      <c r="D10749" s="180"/>
      <c r="E10749" s="180"/>
      <c r="F10749" s="180"/>
      <c r="G10749" s="180"/>
      <c r="H10749" s="180"/>
    </row>
    <row r="10750" spans="1:8" x14ac:dyDescent="0.2">
      <c r="A10750" s="180" t="s">
        <v>252</v>
      </c>
      <c r="B10750" s="180" t="s">
        <v>339</v>
      </c>
      <c r="C10750" s="180">
        <v>15403</v>
      </c>
      <c r="D10750" s="180">
        <v>289090</v>
      </c>
      <c r="E10750" s="180"/>
      <c r="F10750" s="180"/>
      <c r="G10750" s="180"/>
      <c r="H10750" s="180"/>
    </row>
    <row r="10751" spans="1:8" x14ac:dyDescent="0.2">
      <c r="A10751" s="180" t="s">
        <v>252</v>
      </c>
      <c r="B10751" s="180" t="s">
        <v>340</v>
      </c>
      <c r="C10751" s="180">
        <v>165114</v>
      </c>
      <c r="D10751" s="180">
        <v>1287</v>
      </c>
      <c r="E10751" s="180">
        <v>11835</v>
      </c>
      <c r="F10751" s="180">
        <v>0</v>
      </c>
      <c r="G10751" s="180">
        <v>0</v>
      </c>
      <c r="H10751" s="180">
        <v>0</v>
      </c>
    </row>
    <row r="10752" spans="1:8" x14ac:dyDescent="0.2">
      <c r="A10752" s="180" t="s">
        <v>252</v>
      </c>
      <c r="B10752" s="180" t="s">
        <v>341</v>
      </c>
      <c r="C10752" s="180">
        <v>0</v>
      </c>
      <c r="D10752" s="180">
        <v>0</v>
      </c>
      <c r="E10752" s="180">
        <v>0</v>
      </c>
      <c r="F10752" s="180">
        <v>0</v>
      </c>
      <c r="G10752" s="180">
        <v>0</v>
      </c>
      <c r="H10752" s="180">
        <v>0</v>
      </c>
    </row>
    <row r="10753" spans="1:8" x14ac:dyDescent="0.2">
      <c r="A10753" s="180" t="s">
        <v>252</v>
      </c>
      <c r="B10753" s="180" t="s">
        <v>342</v>
      </c>
      <c r="C10753" s="180">
        <v>3084264</v>
      </c>
      <c r="D10753" s="180"/>
      <c r="E10753" s="180"/>
      <c r="F10753" s="180"/>
      <c r="G10753" s="180"/>
      <c r="H10753" s="180"/>
    </row>
    <row r="10754" spans="1:8" x14ac:dyDescent="0.2">
      <c r="A10754" s="180" t="s">
        <v>252</v>
      </c>
      <c r="B10754" s="180" t="s">
        <v>343</v>
      </c>
      <c r="C10754" s="180">
        <v>0</v>
      </c>
      <c r="D10754" s="180"/>
      <c r="E10754" s="180"/>
      <c r="F10754" s="180"/>
      <c r="G10754" s="180"/>
      <c r="H10754" s="180"/>
    </row>
    <row r="10755" spans="1:8" x14ac:dyDescent="0.2">
      <c r="A10755" s="180" t="s">
        <v>252</v>
      </c>
      <c r="B10755" s="180" t="s">
        <v>344</v>
      </c>
      <c r="C10755" s="180">
        <v>218445</v>
      </c>
      <c r="D10755" s="180"/>
      <c r="E10755" s="180">
        <v>43</v>
      </c>
      <c r="F10755" s="180">
        <v>0</v>
      </c>
      <c r="G10755" s="180">
        <v>0</v>
      </c>
      <c r="H10755" s="180">
        <v>0</v>
      </c>
    </row>
    <row r="10756" spans="1:8" x14ac:dyDescent="0.2">
      <c r="A10756" s="180" t="s">
        <v>252</v>
      </c>
      <c r="B10756" s="180" t="s">
        <v>475</v>
      </c>
      <c r="C10756" s="180">
        <v>130830</v>
      </c>
      <c r="D10756" s="180"/>
      <c r="E10756" s="180">
        <v>5391</v>
      </c>
      <c r="F10756" s="180">
        <v>0</v>
      </c>
      <c r="G10756" s="180">
        <v>0</v>
      </c>
      <c r="H10756" s="180">
        <v>0</v>
      </c>
    </row>
    <row r="10757" spans="1:8" x14ac:dyDescent="0.2">
      <c r="A10757" s="180" t="s">
        <v>252</v>
      </c>
      <c r="B10757" s="180" t="s">
        <v>332</v>
      </c>
      <c r="C10757" s="180">
        <v>59825</v>
      </c>
      <c r="D10757" s="180"/>
      <c r="E10757" s="180"/>
      <c r="F10757" s="180"/>
      <c r="G10757" s="180"/>
      <c r="H10757" s="180"/>
    </row>
    <row r="10758" spans="1:8" x14ac:dyDescent="0.2">
      <c r="A10758" s="180" t="s">
        <v>252</v>
      </c>
      <c r="B10758" s="180" t="s">
        <v>407</v>
      </c>
      <c r="C10758" s="180">
        <v>117183</v>
      </c>
      <c r="D10758" s="180"/>
      <c r="E10758" s="180">
        <v>0</v>
      </c>
      <c r="F10758" s="180">
        <v>0</v>
      </c>
      <c r="G10758" s="180">
        <v>0</v>
      </c>
      <c r="H10758" s="180">
        <v>0</v>
      </c>
    </row>
    <row r="10759" spans="1:8" x14ac:dyDescent="0.2">
      <c r="A10759" s="180" t="s">
        <v>252</v>
      </c>
      <c r="B10759" s="180" t="s">
        <v>345</v>
      </c>
      <c r="C10759" s="180">
        <v>7646888</v>
      </c>
      <c r="D10759" s="180">
        <v>290738</v>
      </c>
      <c r="E10759" s="180">
        <v>146725</v>
      </c>
      <c r="F10759" s="180">
        <v>0</v>
      </c>
      <c r="G10759" s="180">
        <v>0</v>
      </c>
      <c r="H10759" s="180">
        <v>0</v>
      </c>
    </row>
    <row r="10760" spans="1:8" x14ac:dyDescent="0.2">
      <c r="A10760" s="180" t="s">
        <v>252</v>
      </c>
      <c r="B10760" s="180" t="s">
        <v>346</v>
      </c>
      <c r="C10760" s="180">
        <v>0</v>
      </c>
      <c r="D10760" s="180"/>
      <c r="E10760" s="180"/>
      <c r="F10760" s="180"/>
      <c r="G10760" s="180"/>
      <c r="H10760" s="180"/>
    </row>
    <row r="10761" spans="1:8" x14ac:dyDescent="0.2">
      <c r="A10761" s="180" t="s">
        <v>252</v>
      </c>
      <c r="B10761" s="180" t="s">
        <v>446</v>
      </c>
      <c r="C10761" s="180">
        <v>0</v>
      </c>
      <c r="D10761" s="180">
        <v>5160</v>
      </c>
      <c r="E10761" s="180">
        <v>0</v>
      </c>
      <c r="F10761" s="180">
        <v>0</v>
      </c>
      <c r="G10761" s="180">
        <v>0</v>
      </c>
      <c r="H10761" s="180">
        <v>0</v>
      </c>
    </row>
    <row r="10762" spans="1:8" x14ac:dyDescent="0.2">
      <c r="A10762" s="180" t="s">
        <v>252</v>
      </c>
      <c r="B10762" s="180" t="s">
        <v>347</v>
      </c>
      <c r="C10762" s="180">
        <v>4933</v>
      </c>
      <c r="D10762" s="180">
        <v>0</v>
      </c>
      <c r="E10762" s="180"/>
      <c r="F10762" s="180">
        <v>0</v>
      </c>
      <c r="G10762" s="180">
        <v>0</v>
      </c>
      <c r="H10762" s="180">
        <v>0</v>
      </c>
    </row>
    <row r="10763" spans="1:8" x14ac:dyDescent="0.2">
      <c r="A10763" s="180" t="s">
        <v>252</v>
      </c>
      <c r="B10763" s="180" t="s">
        <v>348</v>
      </c>
      <c r="C10763" s="180">
        <v>7651821</v>
      </c>
      <c r="D10763" s="180">
        <v>295898</v>
      </c>
      <c r="E10763" s="180">
        <v>146725</v>
      </c>
      <c r="F10763" s="180">
        <v>0</v>
      </c>
      <c r="G10763" s="180">
        <v>0</v>
      </c>
      <c r="H10763" s="180">
        <v>0</v>
      </c>
    </row>
    <row r="10764" spans="1:8" x14ac:dyDescent="0.2">
      <c r="A10764" s="180" t="s">
        <v>252</v>
      </c>
      <c r="B10764" s="180" t="s">
        <v>349</v>
      </c>
      <c r="C10764" s="180">
        <v>753799.48000000045</v>
      </c>
      <c r="D10764" s="180">
        <v>152673.40000000002</v>
      </c>
      <c r="E10764" s="180">
        <v>616977.90999999992</v>
      </c>
      <c r="F10764" s="180">
        <v>0</v>
      </c>
      <c r="G10764" s="180">
        <v>0</v>
      </c>
      <c r="H10764" s="180">
        <v>0</v>
      </c>
    </row>
    <row r="10765" spans="1:8" x14ac:dyDescent="0.2">
      <c r="A10765" s="180" t="s">
        <v>252</v>
      </c>
      <c r="B10765" s="180" t="s">
        <v>350</v>
      </c>
      <c r="C10765" s="180">
        <v>8405620.4800000004</v>
      </c>
      <c r="D10765" s="180">
        <v>448571.4</v>
      </c>
      <c r="E10765" s="180">
        <v>763702.91</v>
      </c>
      <c r="F10765" s="180">
        <v>0</v>
      </c>
      <c r="G10765" s="180">
        <v>0</v>
      </c>
      <c r="H10765" s="180">
        <v>0</v>
      </c>
    </row>
    <row r="10766" spans="1:8" x14ac:dyDescent="0.2">
      <c r="A10766" s="180" t="s">
        <v>252</v>
      </c>
      <c r="B10766" s="180" t="s">
        <v>376</v>
      </c>
      <c r="C10766" s="180"/>
      <c r="D10766" s="180"/>
      <c r="E10766" s="180"/>
      <c r="F10766" s="180"/>
      <c r="G10766" s="180"/>
      <c r="H10766" s="180"/>
    </row>
    <row r="10767" spans="1:8" x14ac:dyDescent="0.2">
      <c r="A10767" s="180" t="s">
        <v>252</v>
      </c>
      <c r="B10767" s="180" t="s">
        <v>377</v>
      </c>
      <c r="C10767" s="180">
        <v>5489061</v>
      </c>
      <c r="D10767" s="180">
        <v>261210</v>
      </c>
      <c r="E10767" s="180">
        <v>148385</v>
      </c>
      <c r="F10767" s="180">
        <v>0</v>
      </c>
      <c r="G10767" s="180">
        <v>0</v>
      </c>
      <c r="H10767" s="180">
        <v>0</v>
      </c>
    </row>
    <row r="10768" spans="1:8" x14ac:dyDescent="0.2">
      <c r="A10768" s="180" t="s">
        <v>252</v>
      </c>
      <c r="B10768" s="180" t="s">
        <v>352</v>
      </c>
      <c r="C10768" s="180">
        <v>500156</v>
      </c>
      <c r="D10768" s="180">
        <v>0</v>
      </c>
      <c r="E10768" s="180">
        <v>0</v>
      </c>
      <c r="F10768" s="180">
        <v>0</v>
      </c>
      <c r="G10768" s="180">
        <v>0</v>
      </c>
      <c r="H10768" s="180">
        <v>0</v>
      </c>
    </row>
    <row r="10769" spans="1:8" x14ac:dyDescent="0.2">
      <c r="A10769" s="180" t="s">
        <v>252</v>
      </c>
      <c r="B10769" s="180" t="s">
        <v>353</v>
      </c>
      <c r="C10769" s="180">
        <v>209376</v>
      </c>
      <c r="D10769" s="180">
        <v>648</v>
      </c>
      <c r="E10769" s="180">
        <v>0</v>
      </c>
      <c r="F10769" s="180">
        <v>0</v>
      </c>
      <c r="G10769" s="180">
        <v>0</v>
      </c>
      <c r="H10769" s="180">
        <v>0</v>
      </c>
    </row>
    <row r="10770" spans="1:8" x14ac:dyDescent="0.2">
      <c r="A10770" s="180" t="s">
        <v>252</v>
      </c>
      <c r="B10770" s="180" t="s">
        <v>354</v>
      </c>
      <c r="C10770" s="180">
        <v>185991</v>
      </c>
      <c r="D10770" s="180">
        <v>0</v>
      </c>
      <c r="E10770" s="180">
        <v>14954</v>
      </c>
      <c r="F10770" s="180">
        <v>0</v>
      </c>
      <c r="G10770" s="180">
        <v>0</v>
      </c>
      <c r="H10770" s="180">
        <v>0</v>
      </c>
    </row>
    <row r="10771" spans="1:8" x14ac:dyDescent="0.2">
      <c r="A10771" s="180" t="s">
        <v>252</v>
      </c>
      <c r="B10771" s="180" t="s">
        <v>408</v>
      </c>
      <c r="C10771" s="180">
        <v>363555</v>
      </c>
      <c r="D10771" s="180">
        <v>0</v>
      </c>
      <c r="E10771" s="180">
        <v>0</v>
      </c>
      <c r="F10771" s="180">
        <v>0</v>
      </c>
      <c r="G10771" s="180">
        <v>0</v>
      </c>
      <c r="H10771" s="180">
        <v>0</v>
      </c>
    </row>
    <row r="10772" spans="1:8" x14ac:dyDescent="0.2">
      <c r="A10772" s="180" t="s">
        <v>252</v>
      </c>
      <c r="B10772" s="180" t="s">
        <v>423</v>
      </c>
      <c r="C10772" s="180">
        <v>102122</v>
      </c>
      <c r="D10772" s="180">
        <v>0</v>
      </c>
      <c r="E10772" s="180">
        <v>0</v>
      </c>
      <c r="F10772" s="180">
        <v>0</v>
      </c>
      <c r="G10772" s="180">
        <v>0</v>
      </c>
      <c r="H10772" s="180">
        <v>0</v>
      </c>
    </row>
    <row r="10773" spans="1:8" x14ac:dyDescent="0.2">
      <c r="A10773" s="180" t="s">
        <v>252</v>
      </c>
      <c r="B10773" s="180" t="s">
        <v>355</v>
      </c>
      <c r="C10773" s="180">
        <v>557642</v>
      </c>
      <c r="D10773" s="180">
        <v>0</v>
      </c>
      <c r="E10773" s="180">
        <v>137007</v>
      </c>
      <c r="F10773" s="180">
        <v>0</v>
      </c>
      <c r="G10773" s="180">
        <v>0</v>
      </c>
      <c r="H10773" s="180">
        <v>0</v>
      </c>
    </row>
    <row r="10774" spans="1:8" x14ac:dyDescent="0.2">
      <c r="A10774" s="180" t="s">
        <v>252</v>
      </c>
      <c r="B10774" s="180" t="s">
        <v>356</v>
      </c>
      <c r="C10774" s="180">
        <v>345951</v>
      </c>
      <c r="D10774" s="180">
        <v>0</v>
      </c>
      <c r="E10774" s="180">
        <v>15908</v>
      </c>
      <c r="F10774" s="180">
        <v>0</v>
      </c>
      <c r="G10774" s="180"/>
      <c r="H10774" s="180">
        <v>0</v>
      </c>
    </row>
    <row r="10775" spans="1:8" x14ac:dyDescent="0.2">
      <c r="A10775" s="180" t="s">
        <v>252</v>
      </c>
      <c r="B10775" s="180" t="s">
        <v>409</v>
      </c>
      <c r="C10775" s="180"/>
      <c r="D10775" s="180"/>
      <c r="E10775" s="180"/>
      <c r="F10775" s="180"/>
      <c r="G10775" s="180"/>
      <c r="H10775" s="180">
        <v>0</v>
      </c>
    </row>
    <row r="10776" spans="1:8" x14ac:dyDescent="0.2">
      <c r="A10776" s="180" t="s">
        <v>252</v>
      </c>
      <c r="B10776" s="180" t="s">
        <v>378</v>
      </c>
      <c r="C10776" s="180">
        <v>20000</v>
      </c>
      <c r="D10776" s="180"/>
      <c r="E10776" s="180">
        <v>2655</v>
      </c>
      <c r="F10776" s="180">
        <v>0</v>
      </c>
      <c r="G10776" s="180">
        <v>0</v>
      </c>
      <c r="H10776" s="180">
        <v>0</v>
      </c>
    </row>
    <row r="10777" spans="1:8" x14ac:dyDescent="0.2">
      <c r="A10777" s="180" t="s">
        <v>252</v>
      </c>
      <c r="B10777" s="180" t="s">
        <v>360</v>
      </c>
      <c r="C10777" s="180"/>
      <c r="D10777" s="180"/>
      <c r="E10777" s="180">
        <v>0</v>
      </c>
      <c r="F10777" s="180">
        <v>0</v>
      </c>
      <c r="G10777" s="180"/>
      <c r="H10777" s="180">
        <v>0</v>
      </c>
    </row>
    <row r="10778" spans="1:8" x14ac:dyDescent="0.2">
      <c r="A10778" s="180" t="s">
        <v>252</v>
      </c>
      <c r="B10778" s="180" t="s">
        <v>379</v>
      </c>
      <c r="C10778" s="180"/>
      <c r="D10778" s="180"/>
      <c r="E10778" s="180"/>
      <c r="F10778" s="180"/>
      <c r="G10778" s="180"/>
      <c r="H10778" s="180"/>
    </row>
    <row r="10779" spans="1:8" x14ac:dyDescent="0.2">
      <c r="A10779" s="180" t="s">
        <v>252</v>
      </c>
      <c r="B10779" s="180" t="s">
        <v>362</v>
      </c>
      <c r="C10779" s="180">
        <v>260762</v>
      </c>
      <c r="D10779" s="180"/>
      <c r="E10779" s="180"/>
      <c r="F10779" s="180"/>
      <c r="G10779" s="180"/>
      <c r="H10779" s="180"/>
    </row>
    <row r="10780" spans="1:8" x14ac:dyDescent="0.2">
      <c r="A10780" s="180" t="s">
        <v>252</v>
      </c>
      <c r="B10780" s="180" t="s">
        <v>365</v>
      </c>
      <c r="C10780" s="180">
        <v>8034616</v>
      </c>
      <c r="D10780" s="180">
        <v>261858</v>
      </c>
      <c r="E10780" s="180">
        <v>318909</v>
      </c>
      <c r="F10780" s="180">
        <v>0</v>
      </c>
      <c r="G10780" s="180">
        <v>0</v>
      </c>
      <c r="H10780" s="180">
        <v>0</v>
      </c>
    </row>
    <row r="10781" spans="1:8" x14ac:dyDescent="0.2">
      <c r="A10781" s="180" t="s">
        <v>252</v>
      </c>
      <c r="B10781" s="180" t="s">
        <v>447</v>
      </c>
      <c r="C10781" s="180">
        <v>5160</v>
      </c>
      <c r="D10781" s="180">
        <v>0</v>
      </c>
      <c r="E10781" s="180">
        <v>0</v>
      </c>
      <c r="F10781" s="180">
        <v>0</v>
      </c>
      <c r="G10781" s="180">
        <v>0</v>
      </c>
      <c r="H10781" s="180">
        <v>0</v>
      </c>
    </row>
    <row r="10782" spans="1:8" x14ac:dyDescent="0.2">
      <c r="A10782" s="180" t="s">
        <v>252</v>
      </c>
      <c r="B10782" s="180" t="s">
        <v>366</v>
      </c>
      <c r="C10782" s="180">
        <v>8039776</v>
      </c>
      <c r="D10782" s="180">
        <v>261858</v>
      </c>
      <c r="E10782" s="180">
        <v>318909</v>
      </c>
      <c r="F10782" s="180">
        <v>0</v>
      </c>
      <c r="G10782" s="180">
        <v>0</v>
      </c>
      <c r="H10782" s="180">
        <v>0</v>
      </c>
    </row>
    <row r="10783" spans="1:8" x14ac:dyDescent="0.2">
      <c r="A10783" s="180" t="s">
        <v>252</v>
      </c>
      <c r="B10783" s="180" t="s">
        <v>367</v>
      </c>
      <c r="C10783" s="180">
        <v>365844.48000000051</v>
      </c>
      <c r="D10783" s="180">
        <v>186713.4</v>
      </c>
      <c r="E10783" s="180">
        <v>444793.90999999992</v>
      </c>
      <c r="F10783" s="180">
        <v>0</v>
      </c>
      <c r="G10783" s="180">
        <v>0</v>
      </c>
      <c r="H10783" s="180">
        <v>0</v>
      </c>
    </row>
    <row r="10784" spans="1:8" x14ac:dyDescent="0.2">
      <c r="A10784" s="180" t="s">
        <v>252</v>
      </c>
      <c r="B10784" s="180" t="s">
        <v>368</v>
      </c>
      <c r="C10784" s="180">
        <v>8405620.4800000004</v>
      </c>
      <c r="D10784" s="180">
        <v>448571.4</v>
      </c>
      <c r="E10784" s="180">
        <v>763702.91</v>
      </c>
      <c r="F10784" s="180">
        <v>0</v>
      </c>
      <c r="G10784" s="180">
        <v>0</v>
      </c>
      <c r="H10784" s="180">
        <v>0</v>
      </c>
    </row>
    <row r="10785" spans="1:8" x14ac:dyDescent="0.2">
      <c r="A10785" s="180" t="s">
        <v>253</v>
      </c>
      <c r="B10785" s="180" t="s">
        <v>333</v>
      </c>
      <c r="C10785" s="180">
        <v>8052056</v>
      </c>
      <c r="D10785" s="180"/>
      <c r="E10785" s="180">
        <v>605087</v>
      </c>
      <c r="F10785" s="180">
        <v>116774</v>
      </c>
      <c r="G10785" s="180">
        <v>0</v>
      </c>
      <c r="H10785" s="180">
        <v>0</v>
      </c>
    </row>
    <row r="10786" spans="1:8" x14ac:dyDescent="0.2">
      <c r="A10786" s="180" t="s">
        <v>253</v>
      </c>
      <c r="B10786" s="180" t="s">
        <v>334</v>
      </c>
      <c r="C10786" s="180">
        <v>89003</v>
      </c>
      <c r="D10786" s="180"/>
      <c r="E10786" s="180">
        <v>6713</v>
      </c>
      <c r="F10786" s="180">
        <v>1295</v>
      </c>
      <c r="G10786" s="180">
        <v>0</v>
      </c>
      <c r="H10786" s="180">
        <v>0</v>
      </c>
    </row>
    <row r="10787" spans="1:8" x14ac:dyDescent="0.2">
      <c r="A10787" s="180" t="s">
        <v>253</v>
      </c>
      <c r="B10787" s="180" t="s">
        <v>335</v>
      </c>
      <c r="C10787" s="180">
        <v>0</v>
      </c>
      <c r="D10787" s="180"/>
      <c r="E10787" s="180"/>
      <c r="F10787" s="180"/>
      <c r="G10787" s="180"/>
      <c r="H10787" s="180"/>
    </row>
    <row r="10788" spans="1:8" x14ac:dyDescent="0.2">
      <c r="A10788" s="180" t="s">
        <v>253</v>
      </c>
      <c r="B10788" s="180" t="s">
        <v>336</v>
      </c>
      <c r="C10788" s="180">
        <v>2202449</v>
      </c>
      <c r="D10788" s="180">
        <v>0</v>
      </c>
      <c r="E10788" s="180"/>
      <c r="F10788" s="180"/>
      <c r="G10788" s="180"/>
      <c r="H10788" s="180"/>
    </row>
    <row r="10789" spans="1:8" x14ac:dyDescent="0.2">
      <c r="A10789" s="180" t="s">
        <v>253</v>
      </c>
      <c r="B10789" s="180" t="s">
        <v>337</v>
      </c>
      <c r="C10789" s="180">
        <v>51479</v>
      </c>
      <c r="D10789" s="180">
        <v>866</v>
      </c>
      <c r="E10789" s="180">
        <v>4339</v>
      </c>
      <c r="F10789" s="180">
        <v>210</v>
      </c>
      <c r="G10789" s="180">
        <v>0</v>
      </c>
      <c r="H10789" s="180">
        <v>0</v>
      </c>
    </row>
    <row r="10790" spans="1:8" x14ac:dyDescent="0.2">
      <c r="A10790" s="180" t="s">
        <v>253</v>
      </c>
      <c r="B10790" s="180" t="s">
        <v>338</v>
      </c>
      <c r="C10790" s="180"/>
      <c r="D10790" s="180"/>
      <c r="E10790" s="180"/>
      <c r="F10790" s="180"/>
      <c r="G10790" s="180"/>
      <c r="H10790" s="180"/>
    </row>
    <row r="10791" spans="1:8" x14ac:dyDescent="0.2">
      <c r="A10791" s="180" t="s">
        <v>253</v>
      </c>
      <c r="B10791" s="180" t="s">
        <v>339</v>
      </c>
      <c r="C10791" s="180">
        <v>18</v>
      </c>
      <c r="D10791" s="180">
        <v>127615</v>
      </c>
      <c r="E10791" s="180"/>
      <c r="F10791" s="180"/>
      <c r="G10791" s="180"/>
      <c r="H10791" s="180"/>
    </row>
    <row r="10792" spans="1:8" x14ac:dyDescent="0.2">
      <c r="A10792" s="180" t="s">
        <v>253</v>
      </c>
      <c r="B10792" s="180" t="s">
        <v>340</v>
      </c>
      <c r="C10792" s="180">
        <v>294119</v>
      </c>
      <c r="D10792" s="180">
        <v>86356</v>
      </c>
      <c r="E10792" s="180">
        <v>50986</v>
      </c>
      <c r="F10792" s="180">
        <v>222</v>
      </c>
      <c r="G10792" s="180">
        <v>0</v>
      </c>
      <c r="H10792" s="180">
        <v>0</v>
      </c>
    </row>
    <row r="10793" spans="1:8" x14ac:dyDescent="0.2">
      <c r="A10793" s="180" t="s">
        <v>253</v>
      </c>
      <c r="B10793" s="180" t="s">
        <v>341</v>
      </c>
      <c r="C10793" s="180">
        <v>17333</v>
      </c>
      <c r="D10793" s="180">
        <v>0</v>
      </c>
      <c r="E10793" s="180">
        <v>0</v>
      </c>
      <c r="F10793" s="180">
        <v>0</v>
      </c>
      <c r="G10793" s="180">
        <v>0</v>
      </c>
      <c r="H10793" s="180">
        <v>0</v>
      </c>
    </row>
    <row r="10794" spans="1:8" x14ac:dyDescent="0.2">
      <c r="A10794" s="180" t="s">
        <v>253</v>
      </c>
      <c r="B10794" s="180" t="s">
        <v>342</v>
      </c>
      <c r="C10794" s="180">
        <v>4832577</v>
      </c>
      <c r="D10794" s="180"/>
      <c r="E10794" s="180"/>
      <c r="F10794" s="180"/>
      <c r="G10794" s="180"/>
      <c r="H10794" s="180"/>
    </row>
    <row r="10795" spans="1:8" x14ac:dyDescent="0.2">
      <c r="A10795" s="180" t="s">
        <v>253</v>
      </c>
      <c r="B10795" s="180" t="s">
        <v>343</v>
      </c>
      <c r="C10795" s="180">
        <v>0</v>
      </c>
      <c r="D10795" s="180"/>
      <c r="E10795" s="180"/>
      <c r="F10795" s="180"/>
      <c r="G10795" s="180"/>
      <c r="H10795" s="180"/>
    </row>
    <row r="10796" spans="1:8" x14ac:dyDescent="0.2">
      <c r="A10796" s="180" t="s">
        <v>253</v>
      </c>
      <c r="B10796" s="180" t="s">
        <v>344</v>
      </c>
      <c r="C10796" s="180">
        <v>112943</v>
      </c>
      <c r="D10796" s="180"/>
      <c r="E10796" s="180">
        <v>141</v>
      </c>
      <c r="F10796" s="180">
        <v>23</v>
      </c>
      <c r="G10796" s="180">
        <v>0</v>
      </c>
      <c r="H10796" s="180">
        <v>0</v>
      </c>
    </row>
    <row r="10797" spans="1:8" x14ac:dyDescent="0.2">
      <c r="A10797" s="180" t="s">
        <v>253</v>
      </c>
      <c r="B10797" s="180" t="s">
        <v>475</v>
      </c>
      <c r="C10797" s="180">
        <v>638781</v>
      </c>
      <c r="D10797" s="180"/>
      <c r="E10797" s="180">
        <v>48169</v>
      </c>
      <c r="F10797" s="180">
        <v>9296</v>
      </c>
      <c r="G10797" s="180">
        <v>0</v>
      </c>
      <c r="H10797" s="180">
        <v>0</v>
      </c>
    </row>
    <row r="10798" spans="1:8" x14ac:dyDescent="0.2">
      <c r="A10798" s="180" t="s">
        <v>253</v>
      </c>
      <c r="B10798" s="180" t="s">
        <v>332</v>
      </c>
      <c r="C10798" s="180">
        <v>253180</v>
      </c>
      <c r="D10798" s="180"/>
      <c r="E10798" s="180"/>
      <c r="F10798" s="180"/>
      <c r="G10798" s="180"/>
      <c r="H10798" s="180"/>
    </row>
    <row r="10799" spans="1:8" x14ac:dyDescent="0.2">
      <c r="A10799" s="180" t="s">
        <v>253</v>
      </c>
      <c r="B10799" s="180" t="s">
        <v>407</v>
      </c>
      <c r="C10799" s="180">
        <v>289457</v>
      </c>
      <c r="D10799" s="180"/>
      <c r="E10799" s="180">
        <v>0</v>
      </c>
      <c r="F10799" s="180">
        <v>0</v>
      </c>
      <c r="G10799" s="180">
        <v>0</v>
      </c>
      <c r="H10799" s="180">
        <v>0</v>
      </c>
    </row>
    <row r="10800" spans="1:8" x14ac:dyDescent="0.2">
      <c r="A10800" s="180" t="s">
        <v>253</v>
      </c>
      <c r="B10800" s="180" t="s">
        <v>345</v>
      </c>
      <c r="C10800" s="180">
        <v>16833395</v>
      </c>
      <c r="D10800" s="180">
        <v>214837</v>
      </c>
      <c r="E10800" s="180">
        <v>715435</v>
      </c>
      <c r="F10800" s="180">
        <v>127820</v>
      </c>
      <c r="G10800" s="180">
        <v>0</v>
      </c>
      <c r="H10800" s="180">
        <v>0</v>
      </c>
    </row>
    <row r="10801" spans="1:8" x14ac:dyDescent="0.2">
      <c r="A10801" s="180" t="s">
        <v>253</v>
      </c>
      <c r="B10801" s="180" t="s">
        <v>346</v>
      </c>
      <c r="C10801" s="180">
        <v>0</v>
      </c>
      <c r="D10801" s="180"/>
      <c r="E10801" s="180"/>
      <c r="F10801" s="180"/>
      <c r="G10801" s="180"/>
      <c r="H10801" s="180"/>
    </row>
    <row r="10802" spans="1:8" x14ac:dyDescent="0.2">
      <c r="A10802" s="180" t="s">
        <v>253</v>
      </c>
      <c r="B10802" s="180" t="s">
        <v>446</v>
      </c>
      <c r="C10802" s="180">
        <v>0</v>
      </c>
      <c r="D10802" s="180">
        <v>0</v>
      </c>
      <c r="E10802" s="180">
        <v>0</v>
      </c>
      <c r="F10802" s="180">
        <v>0</v>
      </c>
      <c r="G10802" s="180">
        <v>0</v>
      </c>
      <c r="H10802" s="180">
        <v>0</v>
      </c>
    </row>
    <row r="10803" spans="1:8" x14ac:dyDescent="0.2">
      <c r="A10803" s="180" t="s">
        <v>253</v>
      </c>
      <c r="B10803" s="180" t="s">
        <v>347</v>
      </c>
      <c r="C10803" s="180">
        <v>0</v>
      </c>
      <c r="D10803" s="180">
        <v>0</v>
      </c>
      <c r="E10803" s="180"/>
      <c r="F10803" s="180">
        <v>0</v>
      </c>
      <c r="G10803" s="180">
        <v>0</v>
      </c>
      <c r="H10803" s="180">
        <v>0</v>
      </c>
    </row>
    <row r="10804" spans="1:8" x14ac:dyDescent="0.2">
      <c r="A10804" s="180" t="s">
        <v>253</v>
      </c>
      <c r="B10804" s="180" t="s">
        <v>348</v>
      </c>
      <c r="C10804" s="180">
        <v>16833395</v>
      </c>
      <c r="D10804" s="180">
        <v>214837</v>
      </c>
      <c r="E10804" s="180">
        <v>715435</v>
      </c>
      <c r="F10804" s="180">
        <v>127820</v>
      </c>
      <c r="G10804" s="180">
        <v>0</v>
      </c>
      <c r="H10804" s="180">
        <v>0</v>
      </c>
    </row>
    <row r="10805" spans="1:8" x14ac:dyDescent="0.2">
      <c r="A10805" s="180" t="s">
        <v>253</v>
      </c>
      <c r="B10805" s="180" t="s">
        <v>349</v>
      </c>
      <c r="C10805" s="180">
        <v>4285090.3599999994</v>
      </c>
      <c r="D10805" s="180">
        <v>149250.02999999997</v>
      </c>
      <c r="E10805" s="180">
        <v>1036769.08</v>
      </c>
      <c r="F10805" s="180">
        <v>134368</v>
      </c>
      <c r="G10805" s="180">
        <v>0</v>
      </c>
      <c r="H10805" s="180">
        <v>0</v>
      </c>
    </row>
    <row r="10806" spans="1:8" x14ac:dyDescent="0.2">
      <c r="A10806" s="180" t="s">
        <v>253</v>
      </c>
      <c r="B10806" s="180" t="s">
        <v>350</v>
      </c>
      <c r="C10806" s="180">
        <v>21118485.359999999</v>
      </c>
      <c r="D10806" s="180">
        <v>364087.03</v>
      </c>
      <c r="E10806" s="180">
        <v>1752204.08</v>
      </c>
      <c r="F10806" s="180">
        <v>262188</v>
      </c>
      <c r="G10806" s="180">
        <v>0</v>
      </c>
      <c r="H10806" s="180">
        <v>0</v>
      </c>
    </row>
    <row r="10807" spans="1:8" x14ac:dyDescent="0.2">
      <c r="A10807" s="180" t="s">
        <v>253</v>
      </c>
      <c r="B10807" s="180" t="s">
        <v>376</v>
      </c>
      <c r="C10807" s="180"/>
      <c r="D10807" s="180"/>
      <c r="E10807" s="180"/>
      <c r="F10807" s="180"/>
      <c r="G10807" s="180"/>
      <c r="H10807" s="180"/>
    </row>
    <row r="10808" spans="1:8" x14ac:dyDescent="0.2">
      <c r="A10808" s="180" t="s">
        <v>253</v>
      </c>
      <c r="B10808" s="180" t="s">
        <v>377</v>
      </c>
      <c r="C10808" s="180">
        <v>11578675</v>
      </c>
      <c r="D10808" s="180">
        <v>181779</v>
      </c>
      <c r="E10808" s="180">
        <v>207489</v>
      </c>
      <c r="F10808" s="180">
        <v>0</v>
      </c>
      <c r="G10808" s="180">
        <v>0</v>
      </c>
      <c r="H10808" s="180">
        <v>0</v>
      </c>
    </row>
    <row r="10809" spans="1:8" x14ac:dyDescent="0.2">
      <c r="A10809" s="180" t="s">
        <v>253</v>
      </c>
      <c r="B10809" s="180" t="s">
        <v>352</v>
      </c>
      <c r="C10809" s="180">
        <v>544303</v>
      </c>
      <c r="D10809" s="180">
        <v>0</v>
      </c>
      <c r="E10809" s="180">
        <v>0</v>
      </c>
      <c r="F10809" s="180">
        <v>0</v>
      </c>
      <c r="G10809" s="180">
        <v>0</v>
      </c>
      <c r="H10809" s="180">
        <v>0</v>
      </c>
    </row>
    <row r="10810" spans="1:8" x14ac:dyDescent="0.2">
      <c r="A10810" s="180" t="s">
        <v>253</v>
      </c>
      <c r="B10810" s="180" t="s">
        <v>353</v>
      </c>
      <c r="C10810" s="180">
        <v>793678</v>
      </c>
      <c r="D10810" s="180">
        <v>0</v>
      </c>
      <c r="E10810" s="180">
        <v>0</v>
      </c>
      <c r="F10810" s="180">
        <v>0</v>
      </c>
      <c r="G10810" s="180">
        <v>0</v>
      </c>
      <c r="H10810" s="180">
        <v>0</v>
      </c>
    </row>
    <row r="10811" spans="1:8" x14ac:dyDescent="0.2">
      <c r="A10811" s="180" t="s">
        <v>253</v>
      </c>
      <c r="B10811" s="180" t="s">
        <v>354</v>
      </c>
      <c r="C10811" s="180">
        <v>554808</v>
      </c>
      <c r="D10811" s="180">
        <v>0</v>
      </c>
      <c r="E10811" s="180">
        <v>90323</v>
      </c>
      <c r="F10811" s="180">
        <v>0</v>
      </c>
      <c r="G10811" s="180">
        <v>0</v>
      </c>
      <c r="H10811" s="180">
        <v>0</v>
      </c>
    </row>
    <row r="10812" spans="1:8" x14ac:dyDescent="0.2">
      <c r="A10812" s="180" t="s">
        <v>253</v>
      </c>
      <c r="B10812" s="180" t="s">
        <v>408</v>
      </c>
      <c r="C10812" s="180">
        <v>956011</v>
      </c>
      <c r="D10812" s="180">
        <v>0</v>
      </c>
      <c r="E10812" s="180">
        <v>0</v>
      </c>
      <c r="F10812" s="180">
        <v>47395</v>
      </c>
      <c r="G10812" s="180">
        <v>0</v>
      </c>
      <c r="H10812" s="180">
        <v>0</v>
      </c>
    </row>
    <row r="10813" spans="1:8" x14ac:dyDescent="0.2">
      <c r="A10813" s="180" t="s">
        <v>253</v>
      </c>
      <c r="B10813" s="180" t="s">
        <v>423</v>
      </c>
      <c r="C10813" s="180">
        <v>442097</v>
      </c>
      <c r="D10813" s="180">
        <v>385</v>
      </c>
      <c r="E10813" s="180">
        <v>0</v>
      </c>
      <c r="F10813" s="180">
        <v>0</v>
      </c>
      <c r="G10813" s="180">
        <v>0</v>
      </c>
      <c r="H10813" s="180">
        <v>0</v>
      </c>
    </row>
    <row r="10814" spans="1:8" x14ac:dyDescent="0.2">
      <c r="A10814" s="180" t="s">
        <v>253</v>
      </c>
      <c r="B10814" s="180" t="s">
        <v>355</v>
      </c>
      <c r="C10814" s="180">
        <v>1447441</v>
      </c>
      <c r="D10814" s="180">
        <v>0</v>
      </c>
      <c r="E10814" s="180">
        <v>376255</v>
      </c>
      <c r="F10814" s="180">
        <v>0</v>
      </c>
      <c r="G10814" s="180">
        <v>0</v>
      </c>
      <c r="H10814" s="180">
        <v>0</v>
      </c>
    </row>
    <row r="10815" spans="1:8" x14ac:dyDescent="0.2">
      <c r="A10815" s="180" t="s">
        <v>253</v>
      </c>
      <c r="B10815" s="180" t="s">
        <v>356</v>
      </c>
      <c r="C10815" s="180">
        <v>694989</v>
      </c>
      <c r="D10815" s="180">
        <v>0</v>
      </c>
      <c r="E10815" s="180">
        <v>0</v>
      </c>
      <c r="F10815" s="180">
        <v>0</v>
      </c>
      <c r="G10815" s="180"/>
      <c r="H10815" s="180">
        <v>0</v>
      </c>
    </row>
    <row r="10816" spans="1:8" x14ac:dyDescent="0.2">
      <c r="A10816" s="180" t="s">
        <v>253</v>
      </c>
      <c r="B10816" s="180" t="s">
        <v>409</v>
      </c>
      <c r="C10816" s="180"/>
      <c r="D10816" s="180"/>
      <c r="E10816" s="180"/>
      <c r="F10816" s="180"/>
      <c r="G10816" s="180"/>
      <c r="H10816" s="180">
        <v>0</v>
      </c>
    </row>
    <row r="10817" spans="1:8" x14ac:dyDescent="0.2">
      <c r="A10817" s="180" t="s">
        <v>253</v>
      </c>
      <c r="B10817" s="180" t="s">
        <v>378</v>
      </c>
      <c r="C10817" s="180">
        <v>50000</v>
      </c>
      <c r="D10817" s="180"/>
      <c r="E10817" s="180">
        <v>0</v>
      </c>
      <c r="F10817" s="180">
        <v>0</v>
      </c>
      <c r="G10817" s="180">
        <v>0</v>
      </c>
      <c r="H10817" s="180">
        <v>0</v>
      </c>
    </row>
    <row r="10818" spans="1:8" x14ac:dyDescent="0.2">
      <c r="A10818" s="180" t="s">
        <v>253</v>
      </c>
      <c r="B10818" s="180" t="s">
        <v>360</v>
      </c>
      <c r="C10818" s="180"/>
      <c r="D10818" s="180"/>
      <c r="E10818" s="180">
        <v>0</v>
      </c>
      <c r="F10818" s="180">
        <v>0</v>
      </c>
      <c r="G10818" s="180"/>
      <c r="H10818" s="180">
        <v>0</v>
      </c>
    </row>
    <row r="10819" spans="1:8" x14ac:dyDescent="0.2">
      <c r="A10819" s="180" t="s">
        <v>253</v>
      </c>
      <c r="B10819" s="180" t="s">
        <v>379</v>
      </c>
      <c r="C10819" s="180"/>
      <c r="D10819" s="180"/>
      <c r="E10819" s="180"/>
      <c r="F10819" s="180"/>
      <c r="G10819" s="180"/>
      <c r="H10819" s="180"/>
    </row>
    <row r="10820" spans="1:8" x14ac:dyDescent="0.2">
      <c r="A10820" s="180" t="s">
        <v>253</v>
      </c>
      <c r="B10820" s="180" t="s">
        <v>362</v>
      </c>
      <c r="C10820" s="180">
        <v>488972</v>
      </c>
      <c r="D10820" s="180"/>
      <c r="E10820" s="180"/>
      <c r="F10820" s="180"/>
      <c r="G10820" s="180"/>
      <c r="H10820" s="180"/>
    </row>
    <row r="10821" spans="1:8" x14ac:dyDescent="0.2">
      <c r="A10821" s="180" t="s">
        <v>253</v>
      </c>
      <c r="B10821" s="180" t="s">
        <v>365</v>
      </c>
      <c r="C10821" s="180">
        <v>17550974</v>
      </c>
      <c r="D10821" s="180">
        <v>182164</v>
      </c>
      <c r="E10821" s="180">
        <v>674067</v>
      </c>
      <c r="F10821" s="180">
        <v>47395</v>
      </c>
      <c r="G10821" s="180">
        <v>0</v>
      </c>
      <c r="H10821" s="180">
        <v>0</v>
      </c>
    </row>
    <row r="10822" spans="1:8" x14ac:dyDescent="0.2">
      <c r="A10822" s="180" t="s">
        <v>253</v>
      </c>
      <c r="B10822" s="180" t="s">
        <v>447</v>
      </c>
      <c r="C10822" s="180">
        <v>0</v>
      </c>
      <c r="D10822" s="180">
        <v>0</v>
      </c>
      <c r="E10822" s="180">
        <v>0</v>
      </c>
      <c r="F10822" s="180">
        <v>0</v>
      </c>
      <c r="G10822" s="180">
        <v>0</v>
      </c>
      <c r="H10822" s="180">
        <v>0</v>
      </c>
    </row>
    <row r="10823" spans="1:8" x14ac:dyDescent="0.2">
      <c r="A10823" s="180" t="s">
        <v>253</v>
      </c>
      <c r="B10823" s="180" t="s">
        <v>366</v>
      </c>
      <c r="C10823" s="180">
        <v>17550974</v>
      </c>
      <c r="D10823" s="180">
        <v>182164</v>
      </c>
      <c r="E10823" s="180">
        <v>674067</v>
      </c>
      <c r="F10823" s="180">
        <v>47395</v>
      </c>
      <c r="G10823" s="180">
        <v>0</v>
      </c>
      <c r="H10823" s="180">
        <v>0</v>
      </c>
    </row>
    <row r="10824" spans="1:8" x14ac:dyDescent="0.2">
      <c r="A10824" s="180" t="s">
        <v>253</v>
      </c>
      <c r="B10824" s="180" t="s">
        <v>367</v>
      </c>
      <c r="C10824" s="180">
        <v>3567511.3599999994</v>
      </c>
      <c r="D10824" s="180">
        <v>181923.02999999997</v>
      </c>
      <c r="E10824" s="180">
        <v>1078137.08</v>
      </c>
      <c r="F10824" s="180">
        <v>214793</v>
      </c>
      <c r="G10824" s="180">
        <v>0</v>
      </c>
      <c r="H10824" s="180">
        <v>0</v>
      </c>
    </row>
    <row r="10825" spans="1:8" x14ac:dyDescent="0.2">
      <c r="A10825" s="180" t="s">
        <v>253</v>
      </c>
      <c r="B10825" s="180" t="s">
        <v>368</v>
      </c>
      <c r="C10825" s="180">
        <v>21118485.359999999</v>
      </c>
      <c r="D10825" s="180">
        <v>364087.03</v>
      </c>
      <c r="E10825" s="180">
        <v>1752204.08</v>
      </c>
      <c r="F10825" s="180">
        <v>262188</v>
      </c>
      <c r="G10825" s="180">
        <v>0</v>
      </c>
      <c r="H10825" s="180">
        <v>0</v>
      </c>
    </row>
    <row r="10826" spans="1:8" x14ac:dyDescent="0.2">
      <c r="A10826" s="180" t="s">
        <v>254</v>
      </c>
      <c r="B10826" s="180" t="s">
        <v>333</v>
      </c>
      <c r="C10826" s="180">
        <v>1920530</v>
      </c>
      <c r="D10826" s="180"/>
      <c r="E10826" s="180">
        <v>294181</v>
      </c>
      <c r="F10826" s="180">
        <v>0</v>
      </c>
      <c r="G10826" s="180">
        <v>0</v>
      </c>
      <c r="H10826" s="180">
        <v>0</v>
      </c>
    </row>
    <row r="10827" spans="1:8" x14ac:dyDescent="0.2">
      <c r="A10827" s="180" t="s">
        <v>254</v>
      </c>
      <c r="B10827" s="180" t="s">
        <v>334</v>
      </c>
      <c r="C10827" s="180">
        <v>37988</v>
      </c>
      <c r="D10827" s="180"/>
      <c r="E10827" s="180">
        <v>5819</v>
      </c>
      <c r="F10827" s="180">
        <v>0</v>
      </c>
      <c r="G10827" s="180">
        <v>0</v>
      </c>
      <c r="H10827" s="180">
        <v>0</v>
      </c>
    </row>
    <row r="10828" spans="1:8" x14ac:dyDescent="0.2">
      <c r="A10828" s="180" t="s">
        <v>254</v>
      </c>
      <c r="B10828" s="180" t="s">
        <v>335</v>
      </c>
      <c r="C10828" s="180">
        <v>22627</v>
      </c>
      <c r="D10828" s="180"/>
      <c r="E10828" s="180"/>
      <c r="F10828" s="180"/>
      <c r="G10828" s="180"/>
      <c r="H10828" s="180"/>
    </row>
    <row r="10829" spans="1:8" x14ac:dyDescent="0.2">
      <c r="A10829" s="180" t="s">
        <v>254</v>
      </c>
      <c r="B10829" s="180" t="s">
        <v>336</v>
      </c>
      <c r="C10829" s="180">
        <v>560000</v>
      </c>
      <c r="D10829" s="180"/>
      <c r="E10829" s="180"/>
      <c r="F10829" s="180"/>
      <c r="G10829" s="180"/>
      <c r="H10829" s="180"/>
    </row>
    <row r="10830" spans="1:8" x14ac:dyDescent="0.2">
      <c r="A10830" s="180" t="s">
        <v>254</v>
      </c>
      <c r="B10830" s="180" t="s">
        <v>337</v>
      </c>
      <c r="C10830" s="180">
        <v>7200</v>
      </c>
      <c r="D10830" s="180"/>
      <c r="E10830" s="180"/>
      <c r="F10830" s="180"/>
      <c r="G10830" s="180"/>
      <c r="H10830" s="180"/>
    </row>
    <row r="10831" spans="1:8" x14ac:dyDescent="0.2">
      <c r="A10831" s="180" t="s">
        <v>254</v>
      </c>
      <c r="B10831" s="180" t="s">
        <v>338</v>
      </c>
      <c r="C10831" s="180"/>
      <c r="D10831" s="180"/>
      <c r="E10831" s="180"/>
      <c r="F10831" s="180"/>
      <c r="G10831" s="180"/>
      <c r="H10831" s="180"/>
    </row>
    <row r="10832" spans="1:8" x14ac:dyDescent="0.2">
      <c r="A10832" s="180" t="s">
        <v>254</v>
      </c>
      <c r="B10832" s="180" t="s">
        <v>339</v>
      </c>
      <c r="C10832" s="180"/>
      <c r="D10832" s="180"/>
      <c r="E10832" s="180"/>
      <c r="F10832" s="180"/>
      <c r="G10832" s="180"/>
      <c r="H10832" s="180"/>
    </row>
    <row r="10833" spans="1:8" x14ac:dyDescent="0.2">
      <c r="A10833" s="180" t="s">
        <v>254</v>
      </c>
      <c r="B10833" s="180" t="s">
        <v>340</v>
      </c>
      <c r="C10833" s="180"/>
      <c r="D10833" s="180"/>
      <c r="E10833" s="180"/>
      <c r="F10833" s="180"/>
      <c r="G10833" s="180"/>
      <c r="H10833" s="180"/>
    </row>
    <row r="10834" spans="1:8" x14ac:dyDescent="0.2">
      <c r="A10834" s="180" t="s">
        <v>254</v>
      </c>
      <c r="B10834" s="180" t="s">
        <v>341</v>
      </c>
      <c r="C10834" s="180"/>
      <c r="D10834" s="180"/>
      <c r="E10834" s="180"/>
      <c r="F10834" s="180"/>
      <c r="G10834" s="180"/>
      <c r="H10834" s="180"/>
    </row>
    <row r="10835" spans="1:8" x14ac:dyDescent="0.2">
      <c r="A10835" s="180" t="s">
        <v>254</v>
      </c>
      <c r="B10835" s="180" t="s">
        <v>342</v>
      </c>
      <c r="C10835" s="180">
        <v>2047106</v>
      </c>
      <c r="D10835" s="180"/>
      <c r="E10835" s="180"/>
      <c r="F10835" s="180"/>
      <c r="G10835" s="180"/>
      <c r="H10835" s="180"/>
    </row>
    <row r="10836" spans="1:8" x14ac:dyDescent="0.2">
      <c r="A10836" s="180" t="s">
        <v>254</v>
      </c>
      <c r="B10836" s="180" t="s">
        <v>343</v>
      </c>
      <c r="C10836" s="180">
        <v>5931</v>
      </c>
      <c r="D10836" s="180"/>
      <c r="E10836" s="180"/>
      <c r="F10836" s="180"/>
      <c r="G10836" s="180"/>
      <c r="H10836" s="180"/>
    </row>
    <row r="10837" spans="1:8" x14ac:dyDescent="0.2">
      <c r="A10837" s="180" t="s">
        <v>254</v>
      </c>
      <c r="B10837" s="180" t="s">
        <v>344</v>
      </c>
      <c r="C10837" s="180">
        <v>60000</v>
      </c>
      <c r="D10837" s="180"/>
      <c r="E10837" s="180"/>
      <c r="F10837" s="180"/>
      <c r="G10837" s="180"/>
      <c r="H10837" s="180"/>
    </row>
    <row r="10838" spans="1:8" x14ac:dyDescent="0.2">
      <c r="A10838" s="180" t="s">
        <v>254</v>
      </c>
      <c r="B10838" s="180" t="s">
        <v>475</v>
      </c>
      <c r="C10838" s="180">
        <v>52144</v>
      </c>
      <c r="D10838" s="180"/>
      <c r="E10838" s="180">
        <v>7987</v>
      </c>
      <c r="F10838" s="180">
        <v>0</v>
      </c>
      <c r="G10838" s="180">
        <v>0</v>
      </c>
      <c r="H10838" s="180">
        <v>0</v>
      </c>
    </row>
    <row r="10839" spans="1:8" x14ac:dyDescent="0.2">
      <c r="A10839" s="180" t="s">
        <v>254</v>
      </c>
      <c r="B10839" s="180" t="s">
        <v>332</v>
      </c>
      <c r="C10839" s="180">
        <v>65000</v>
      </c>
      <c r="D10839" s="180"/>
      <c r="E10839" s="180"/>
      <c r="F10839" s="180"/>
      <c r="G10839" s="180"/>
      <c r="H10839" s="180"/>
    </row>
    <row r="10840" spans="1:8" x14ac:dyDescent="0.2">
      <c r="A10840" s="180" t="s">
        <v>254</v>
      </c>
      <c r="B10840" s="180" t="s">
        <v>407</v>
      </c>
      <c r="C10840" s="180">
        <v>100000</v>
      </c>
      <c r="D10840" s="180"/>
      <c r="E10840" s="180"/>
      <c r="F10840" s="180"/>
      <c r="G10840" s="180"/>
      <c r="H10840" s="180"/>
    </row>
    <row r="10841" spans="1:8" x14ac:dyDescent="0.2">
      <c r="A10841" s="180" t="s">
        <v>254</v>
      </c>
      <c r="B10841" s="180" t="s">
        <v>345</v>
      </c>
      <c r="C10841" s="180">
        <v>4878526</v>
      </c>
      <c r="D10841" s="180">
        <v>0</v>
      </c>
      <c r="E10841" s="180">
        <v>307987</v>
      </c>
      <c r="F10841" s="180">
        <v>0</v>
      </c>
      <c r="G10841" s="180">
        <v>0</v>
      </c>
      <c r="H10841" s="180">
        <v>0</v>
      </c>
    </row>
    <row r="10842" spans="1:8" x14ac:dyDescent="0.2">
      <c r="A10842" s="180" t="s">
        <v>254</v>
      </c>
      <c r="B10842" s="180" t="s">
        <v>346</v>
      </c>
      <c r="C10842" s="180"/>
      <c r="D10842" s="180"/>
      <c r="E10842" s="180"/>
      <c r="F10842" s="180"/>
      <c r="G10842" s="180"/>
      <c r="H10842" s="180"/>
    </row>
    <row r="10843" spans="1:8" x14ac:dyDescent="0.2">
      <c r="A10843" s="180" t="s">
        <v>254</v>
      </c>
      <c r="B10843" s="180" t="s">
        <v>446</v>
      </c>
      <c r="C10843" s="180"/>
      <c r="D10843" s="180"/>
      <c r="E10843" s="180"/>
      <c r="F10843" s="180"/>
      <c r="G10843" s="180"/>
      <c r="H10843" s="180"/>
    </row>
    <row r="10844" spans="1:8" x14ac:dyDescent="0.2">
      <c r="A10844" s="180" t="s">
        <v>254</v>
      </c>
      <c r="B10844" s="180" t="s">
        <v>347</v>
      </c>
      <c r="C10844" s="180"/>
      <c r="D10844" s="180"/>
      <c r="E10844" s="180"/>
      <c r="F10844" s="180"/>
      <c r="G10844" s="180"/>
      <c r="H10844" s="180"/>
    </row>
    <row r="10845" spans="1:8" x14ac:dyDescent="0.2">
      <c r="A10845" s="180" t="s">
        <v>254</v>
      </c>
      <c r="B10845" s="180" t="s">
        <v>348</v>
      </c>
      <c r="C10845" s="180">
        <v>4878526</v>
      </c>
      <c r="D10845" s="180">
        <v>0</v>
      </c>
      <c r="E10845" s="180">
        <v>307987</v>
      </c>
      <c r="F10845" s="180">
        <v>0</v>
      </c>
      <c r="G10845" s="180">
        <v>0</v>
      </c>
      <c r="H10845" s="180">
        <v>0</v>
      </c>
    </row>
    <row r="10846" spans="1:8" x14ac:dyDescent="0.2">
      <c r="A10846" s="180" t="s">
        <v>254</v>
      </c>
      <c r="B10846" s="180" t="s">
        <v>349</v>
      </c>
      <c r="C10846" s="180">
        <v>5659074.6500000004</v>
      </c>
      <c r="D10846" s="180">
        <v>27729.32</v>
      </c>
      <c r="E10846" s="180">
        <v>1515751.0599999998</v>
      </c>
      <c r="F10846" s="180">
        <v>0</v>
      </c>
      <c r="G10846" s="180">
        <v>0</v>
      </c>
      <c r="H10846" s="180">
        <v>0</v>
      </c>
    </row>
    <row r="10847" spans="1:8" x14ac:dyDescent="0.2">
      <c r="A10847" s="180" t="s">
        <v>254</v>
      </c>
      <c r="B10847" s="180" t="s">
        <v>350</v>
      </c>
      <c r="C10847" s="180">
        <v>10537600.65</v>
      </c>
      <c r="D10847" s="180">
        <v>27729.32</v>
      </c>
      <c r="E10847" s="180">
        <v>1823738.06</v>
      </c>
      <c r="F10847" s="180">
        <v>0</v>
      </c>
      <c r="G10847" s="180">
        <v>0</v>
      </c>
      <c r="H10847" s="180">
        <v>0</v>
      </c>
    </row>
    <row r="10848" spans="1:8" x14ac:dyDescent="0.2">
      <c r="A10848" s="180" t="s">
        <v>254</v>
      </c>
      <c r="B10848" s="180" t="s">
        <v>376</v>
      </c>
      <c r="C10848" s="180"/>
      <c r="D10848" s="180"/>
      <c r="E10848" s="180"/>
      <c r="F10848" s="180"/>
      <c r="G10848" s="180"/>
      <c r="H10848" s="180"/>
    </row>
    <row r="10849" spans="1:8" x14ac:dyDescent="0.2">
      <c r="A10849" s="180" t="s">
        <v>254</v>
      </c>
      <c r="B10849" s="180" t="s">
        <v>377</v>
      </c>
      <c r="C10849" s="180">
        <v>3745440</v>
      </c>
      <c r="D10849" s="180">
        <v>5000</v>
      </c>
      <c r="E10849" s="180"/>
      <c r="F10849" s="180"/>
      <c r="G10849" s="180"/>
      <c r="H10849" s="180"/>
    </row>
    <row r="10850" spans="1:8" x14ac:dyDescent="0.2">
      <c r="A10850" s="180" t="s">
        <v>254</v>
      </c>
      <c r="B10850" s="180" t="s">
        <v>352</v>
      </c>
      <c r="C10850" s="180">
        <v>72828</v>
      </c>
      <c r="D10850" s="180"/>
      <c r="E10850" s="180"/>
      <c r="F10850" s="180"/>
      <c r="G10850" s="180"/>
      <c r="H10850" s="180"/>
    </row>
    <row r="10851" spans="1:8" x14ac:dyDescent="0.2">
      <c r="A10851" s="180" t="s">
        <v>254</v>
      </c>
      <c r="B10851" s="180" t="s">
        <v>353</v>
      </c>
      <c r="C10851" s="180">
        <v>88434</v>
      </c>
      <c r="D10851" s="180"/>
      <c r="E10851" s="180">
        <v>2000</v>
      </c>
      <c r="F10851" s="180"/>
      <c r="G10851" s="180"/>
      <c r="H10851" s="180"/>
    </row>
    <row r="10852" spans="1:8" x14ac:dyDescent="0.2">
      <c r="A10852" s="180" t="s">
        <v>254</v>
      </c>
      <c r="B10852" s="180" t="s">
        <v>354</v>
      </c>
      <c r="C10852" s="180">
        <v>145860</v>
      </c>
      <c r="D10852" s="180"/>
      <c r="E10852" s="180">
        <v>2500</v>
      </c>
      <c r="F10852" s="180"/>
      <c r="G10852" s="180"/>
      <c r="H10852" s="180"/>
    </row>
    <row r="10853" spans="1:8" x14ac:dyDescent="0.2">
      <c r="A10853" s="180" t="s">
        <v>254</v>
      </c>
      <c r="B10853" s="180" t="s">
        <v>408</v>
      </c>
      <c r="C10853" s="180">
        <v>208080</v>
      </c>
      <c r="D10853" s="180"/>
      <c r="E10853" s="180">
        <v>2000</v>
      </c>
      <c r="F10853" s="180"/>
      <c r="G10853" s="180"/>
      <c r="H10853" s="180"/>
    </row>
    <row r="10854" spans="1:8" x14ac:dyDescent="0.2">
      <c r="A10854" s="180" t="s">
        <v>254</v>
      </c>
      <c r="B10854" s="180" t="s">
        <v>423</v>
      </c>
      <c r="C10854" s="180">
        <v>83232</v>
      </c>
      <c r="D10854" s="180"/>
      <c r="E10854" s="180"/>
      <c r="F10854" s="180"/>
      <c r="G10854" s="180"/>
      <c r="H10854" s="180"/>
    </row>
    <row r="10855" spans="1:8" x14ac:dyDescent="0.2">
      <c r="A10855" s="180" t="s">
        <v>254</v>
      </c>
      <c r="B10855" s="180" t="s">
        <v>355</v>
      </c>
      <c r="C10855" s="180"/>
      <c r="D10855" s="180"/>
      <c r="E10855" s="180">
        <v>100000</v>
      </c>
      <c r="F10855" s="180"/>
      <c r="G10855" s="180"/>
      <c r="H10855" s="180"/>
    </row>
    <row r="10856" spans="1:8" x14ac:dyDescent="0.2">
      <c r="A10856" s="180" t="s">
        <v>254</v>
      </c>
      <c r="B10856" s="180" t="s">
        <v>356</v>
      </c>
      <c r="C10856" s="180"/>
      <c r="D10856" s="180"/>
      <c r="E10856" s="180">
        <v>25000</v>
      </c>
      <c r="F10856" s="180"/>
      <c r="G10856" s="180"/>
      <c r="H10856" s="180"/>
    </row>
    <row r="10857" spans="1:8" x14ac:dyDescent="0.2">
      <c r="A10857" s="180" t="s">
        <v>254</v>
      </c>
      <c r="B10857" s="180" t="s">
        <v>409</v>
      </c>
      <c r="C10857" s="180"/>
      <c r="D10857" s="180"/>
      <c r="E10857" s="180"/>
      <c r="F10857" s="180"/>
      <c r="G10857" s="180"/>
      <c r="H10857" s="180"/>
    </row>
    <row r="10858" spans="1:8" x14ac:dyDescent="0.2">
      <c r="A10858" s="180" t="s">
        <v>254</v>
      </c>
      <c r="B10858" s="180" t="s">
        <v>378</v>
      </c>
      <c r="C10858" s="180"/>
      <c r="D10858" s="180"/>
      <c r="E10858" s="180"/>
      <c r="F10858" s="180"/>
      <c r="G10858" s="180"/>
      <c r="H10858" s="180"/>
    </row>
    <row r="10859" spans="1:8" x14ac:dyDescent="0.2">
      <c r="A10859" s="180" t="s">
        <v>254</v>
      </c>
      <c r="B10859" s="180" t="s">
        <v>360</v>
      </c>
      <c r="C10859" s="180"/>
      <c r="D10859" s="180"/>
      <c r="E10859" s="180"/>
      <c r="F10859" s="180"/>
      <c r="G10859" s="180"/>
      <c r="H10859" s="180"/>
    </row>
    <row r="10860" spans="1:8" x14ac:dyDescent="0.2">
      <c r="A10860" s="180" t="s">
        <v>254</v>
      </c>
      <c r="B10860" s="180" t="s">
        <v>379</v>
      </c>
      <c r="C10860" s="180"/>
      <c r="D10860" s="180"/>
      <c r="E10860" s="180"/>
      <c r="F10860" s="180"/>
      <c r="G10860" s="180"/>
      <c r="H10860" s="180"/>
    </row>
    <row r="10861" spans="1:8" x14ac:dyDescent="0.2">
      <c r="A10861" s="180" t="s">
        <v>254</v>
      </c>
      <c r="B10861" s="180" t="s">
        <v>362</v>
      </c>
      <c r="C10861" s="180">
        <v>182019</v>
      </c>
      <c r="D10861" s="180"/>
      <c r="E10861" s="180"/>
      <c r="F10861" s="180"/>
      <c r="G10861" s="180"/>
      <c r="H10861" s="180"/>
    </row>
    <row r="10862" spans="1:8" x14ac:dyDescent="0.2">
      <c r="A10862" s="180" t="s">
        <v>254</v>
      </c>
      <c r="B10862" s="180" t="s">
        <v>365</v>
      </c>
      <c r="C10862" s="180">
        <v>4525893</v>
      </c>
      <c r="D10862" s="180">
        <v>5000</v>
      </c>
      <c r="E10862" s="180">
        <v>131500</v>
      </c>
      <c r="F10862" s="180">
        <v>0</v>
      </c>
      <c r="G10862" s="180">
        <v>0</v>
      </c>
      <c r="H10862" s="180">
        <v>0</v>
      </c>
    </row>
    <row r="10863" spans="1:8" x14ac:dyDescent="0.2">
      <c r="A10863" s="180" t="s">
        <v>254</v>
      </c>
      <c r="B10863" s="180" t="s">
        <v>447</v>
      </c>
      <c r="C10863" s="180"/>
      <c r="D10863" s="180"/>
      <c r="E10863" s="180"/>
      <c r="F10863" s="180"/>
      <c r="G10863" s="180"/>
      <c r="H10863" s="180"/>
    </row>
    <row r="10864" spans="1:8" x14ac:dyDescent="0.2">
      <c r="A10864" s="180" t="s">
        <v>254</v>
      </c>
      <c r="B10864" s="180" t="s">
        <v>366</v>
      </c>
      <c r="C10864" s="180">
        <v>4525893</v>
      </c>
      <c r="D10864" s="180">
        <v>5000</v>
      </c>
      <c r="E10864" s="180">
        <v>131500</v>
      </c>
      <c r="F10864" s="180">
        <v>0</v>
      </c>
      <c r="G10864" s="180">
        <v>0</v>
      </c>
      <c r="H10864" s="180">
        <v>0</v>
      </c>
    </row>
    <row r="10865" spans="1:8" x14ac:dyDescent="0.2">
      <c r="A10865" s="180" t="s">
        <v>254</v>
      </c>
      <c r="B10865" s="180" t="s">
        <v>367</v>
      </c>
      <c r="C10865" s="180">
        <v>6011707.6500000004</v>
      </c>
      <c r="D10865" s="180">
        <v>22729.32</v>
      </c>
      <c r="E10865" s="180">
        <v>1692238.0599999998</v>
      </c>
      <c r="F10865" s="180">
        <v>0</v>
      </c>
      <c r="G10865" s="180">
        <v>0</v>
      </c>
      <c r="H10865" s="180">
        <v>0</v>
      </c>
    </row>
    <row r="10866" spans="1:8" x14ac:dyDescent="0.2">
      <c r="A10866" s="180" t="s">
        <v>254</v>
      </c>
      <c r="B10866" s="180" t="s">
        <v>368</v>
      </c>
      <c r="C10866" s="180">
        <v>10537600.65</v>
      </c>
      <c r="D10866" s="180">
        <v>27729.32</v>
      </c>
      <c r="E10866" s="180">
        <v>1823738.06</v>
      </c>
      <c r="F10866" s="180">
        <v>0</v>
      </c>
      <c r="G10866" s="180">
        <v>0</v>
      </c>
      <c r="H10866" s="180">
        <v>0</v>
      </c>
    </row>
    <row r="10867" spans="1:8" x14ac:dyDescent="0.2">
      <c r="A10867" s="180" t="s">
        <v>255</v>
      </c>
      <c r="B10867" s="180" t="s">
        <v>333</v>
      </c>
      <c r="C10867" s="180">
        <v>1455069</v>
      </c>
      <c r="D10867" s="180"/>
      <c r="E10867" s="180">
        <v>49523</v>
      </c>
      <c r="F10867" s="180">
        <v>0</v>
      </c>
      <c r="G10867" s="180">
        <v>0</v>
      </c>
      <c r="H10867" s="180">
        <v>0</v>
      </c>
    </row>
    <row r="10868" spans="1:8" x14ac:dyDescent="0.2">
      <c r="A10868" s="180" t="s">
        <v>255</v>
      </c>
      <c r="B10868" s="180" t="s">
        <v>334</v>
      </c>
      <c r="C10868" s="180">
        <v>14040</v>
      </c>
      <c r="D10868" s="180"/>
      <c r="E10868" s="180">
        <v>477</v>
      </c>
      <c r="F10868" s="180">
        <v>0</v>
      </c>
      <c r="G10868" s="180">
        <v>0</v>
      </c>
      <c r="H10868" s="180">
        <v>0</v>
      </c>
    </row>
    <row r="10869" spans="1:8" x14ac:dyDescent="0.2">
      <c r="A10869" s="180" t="s">
        <v>255</v>
      </c>
      <c r="B10869" s="180" t="s">
        <v>335</v>
      </c>
      <c r="C10869" s="180">
        <v>13859</v>
      </c>
      <c r="D10869" s="180"/>
      <c r="E10869" s="180"/>
      <c r="F10869" s="180"/>
      <c r="G10869" s="180"/>
      <c r="H10869" s="180"/>
    </row>
    <row r="10870" spans="1:8" x14ac:dyDescent="0.2">
      <c r="A10870" s="180" t="s">
        <v>255</v>
      </c>
      <c r="B10870" s="180" t="s">
        <v>336</v>
      </c>
      <c r="C10870" s="180">
        <v>145000</v>
      </c>
      <c r="D10870" s="180"/>
      <c r="E10870" s="180"/>
      <c r="F10870" s="180"/>
      <c r="G10870" s="180"/>
      <c r="H10870" s="180"/>
    </row>
    <row r="10871" spans="1:8" x14ac:dyDescent="0.2">
      <c r="A10871" s="180" t="s">
        <v>255</v>
      </c>
      <c r="B10871" s="180" t="s">
        <v>337</v>
      </c>
      <c r="C10871" s="180">
        <v>10000</v>
      </c>
      <c r="D10871" s="180"/>
      <c r="E10871" s="180"/>
      <c r="F10871" s="180"/>
      <c r="G10871" s="180"/>
      <c r="H10871" s="180"/>
    </row>
    <row r="10872" spans="1:8" x14ac:dyDescent="0.2">
      <c r="A10872" s="180" t="s">
        <v>255</v>
      </c>
      <c r="B10872" s="180" t="s">
        <v>338</v>
      </c>
      <c r="C10872" s="180"/>
      <c r="D10872" s="180"/>
      <c r="E10872" s="180"/>
      <c r="F10872" s="180"/>
      <c r="G10872" s="180"/>
      <c r="H10872" s="180"/>
    </row>
    <row r="10873" spans="1:8" x14ac:dyDescent="0.2">
      <c r="A10873" s="180" t="s">
        <v>255</v>
      </c>
      <c r="B10873" s="180" t="s">
        <v>339</v>
      </c>
      <c r="C10873" s="180">
        <v>28000</v>
      </c>
      <c r="D10873" s="180"/>
      <c r="E10873" s="180"/>
      <c r="F10873" s="180"/>
      <c r="G10873" s="180"/>
      <c r="H10873" s="180"/>
    </row>
    <row r="10874" spans="1:8" x14ac:dyDescent="0.2">
      <c r="A10874" s="180" t="s">
        <v>255</v>
      </c>
      <c r="B10874" s="180" t="s">
        <v>340</v>
      </c>
      <c r="C10874" s="180">
        <v>30000</v>
      </c>
      <c r="D10874" s="180"/>
      <c r="E10874" s="180"/>
      <c r="F10874" s="180"/>
      <c r="G10874" s="180"/>
      <c r="H10874" s="180"/>
    </row>
    <row r="10875" spans="1:8" x14ac:dyDescent="0.2">
      <c r="A10875" s="180" t="s">
        <v>255</v>
      </c>
      <c r="B10875" s="180" t="s">
        <v>341</v>
      </c>
      <c r="C10875" s="180"/>
      <c r="D10875" s="180"/>
      <c r="E10875" s="180"/>
      <c r="F10875" s="180"/>
      <c r="G10875" s="180"/>
      <c r="H10875" s="180"/>
    </row>
    <row r="10876" spans="1:8" x14ac:dyDescent="0.2">
      <c r="A10876" s="180" t="s">
        <v>255</v>
      </c>
      <c r="B10876" s="180" t="s">
        <v>342</v>
      </c>
      <c r="C10876" s="180">
        <v>1389042</v>
      </c>
      <c r="D10876" s="180"/>
      <c r="E10876" s="180"/>
      <c r="F10876" s="180"/>
      <c r="G10876" s="180"/>
      <c r="H10876" s="180"/>
    </row>
    <row r="10877" spans="1:8" x14ac:dyDescent="0.2">
      <c r="A10877" s="180" t="s">
        <v>255</v>
      </c>
      <c r="B10877" s="180" t="s">
        <v>343</v>
      </c>
      <c r="C10877" s="180">
        <v>3826</v>
      </c>
      <c r="D10877" s="180"/>
      <c r="E10877" s="180"/>
      <c r="F10877" s="180"/>
      <c r="G10877" s="180"/>
      <c r="H10877" s="180"/>
    </row>
    <row r="10878" spans="1:8" x14ac:dyDescent="0.2">
      <c r="A10878" s="180" t="s">
        <v>255</v>
      </c>
      <c r="B10878" s="180" t="s">
        <v>344</v>
      </c>
      <c r="C10878" s="180">
        <v>14000</v>
      </c>
      <c r="D10878" s="180"/>
      <c r="E10878" s="180"/>
      <c r="F10878" s="180"/>
      <c r="G10878" s="180"/>
      <c r="H10878" s="180"/>
    </row>
    <row r="10879" spans="1:8" x14ac:dyDescent="0.2">
      <c r="A10879" s="180" t="s">
        <v>255</v>
      </c>
      <c r="B10879" s="180" t="s">
        <v>475</v>
      </c>
      <c r="C10879" s="180">
        <v>39931</v>
      </c>
      <c r="D10879" s="180"/>
      <c r="E10879" s="180">
        <v>1358</v>
      </c>
      <c r="F10879" s="180">
        <v>0</v>
      </c>
      <c r="G10879" s="180">
        <v>0</v>
      </c>
      <c r="H10879" s="180">
        <v>0</v>
      </c>
    </row>
    <row r="10880" spans="1:8" x14ac:dyDescent="0.2">
      <c r="A10880" s="180" t="s">
        <v>255</v>
      </c>
      <c r="B10880" s="180" t="s">
        <v>332</v>
      </c>
      <c r="C10880" s="180">
        <v>50000</v>
      </c>
      <c r="D10880" s="180"/>
      <c r="E10880" s="180"/>
      <c r="F10880" s="180"/>
      <c r="G10880" s="180"/>
      <c r="H10880" s="180"/>
    </row>
    <row r="10881" spans="1:8" x14ac:dyDescent="0.2">
      <c r="A10881" s="180" t="s">
        <v>255</v>
      </c>
      <c r="B10881" s="180" t="s">
        <v>407</v>
      </c>
      <c r="C10881" s="180">
        <v>40000</v>
      </c>
      <c r="D10881" s="180"/>
      <c r="E10881" s="180"/>
      <c r="F10881" s="180"/>
      <c r="G10881" s="180"/>
      <c r="H10881" s="180"/>
    </row>
    <row r="10882" spans="1:8" x14ac:dyDescent="0.2">
      <c r="A10882" s="180" t="s">
        <v>255</v>
      </c>
      <c r="B10882" s="180" t="s">
        <v>345</v>
      </c>
      <c r="C10882" s="180">
        <v>3232767</v>
      </c>
      <c r="D10882" s="180">
        <v>0</v>
      </c>
      <c r="E10882" s="180">
        <v>51358</v>
      </c>
      <c r="F10882" s="180">
        <v>0</v>
      </c>
      <c r="G10882" s="180">
        <v>0</v>
      </c>
      <c r="H10882" s="180">
        <v>0</v>
      </c>
    </row>
    <row r="10883" spans="1:8" x14ac:dyDescent="0.2">
      <c r="A10883" s="180" t="s">
        <v>255</v>
      </c>
      <c r="B10883" s="180" t="s">
        <v>346</v>
      </c>
      <c r="C10883" s="180"/>
      <c r="D10883" s="180"/>
      <c r="E10883" s="180"/>
      <c r="F10883" s="180"/>
      <c r="G10883" s="180"/>
      <c r="H10883" s="180"/>
    </row>
    <row r="10884" spans="1:8" x14ac:dyDescent="0.2">
      <c r="A10884" s="180" t="s">
        <v>255</v>
      </c>
      <c r="B10884" s="180" t="s">
        <v>446</v>
      </c>
      <c r="C10884" s="180"/>
      <c r="D10884" s="180"/>
      <c r="E10884" s="180"/>
      <c r="F10884" s="180"/>
      <c r="G10884" s="180"/>
      <c r="H10884" s="180"/>
    </row>
    <row r="10885" spans="1:8" x14ac:dyDescent="0.2">
      <c r="A10885" s="180" t="s">
        <v>255</v>
      </c>
      <c r="B10885" s="180" t="s">
        <v>347</v>
      </c>
      <c r="C10885" s="180"/>
      <c r="D10885" s="180"/>
      <c r="E10885" s="180"/>
      <c r="F10885" s="180"/>
      <c r="G10885" s="180"/>
      <c r="H10885" s="180"/>
    </row>
    <row r="10886" spans="1:8" x14ac:dyDescent="0.2">
      <c r="A10886" s="180" t="s">
        <v>255</v>
      </c>
      <c r="B10886" s="180" t="s">
        <v>348</v>
      </c>
      <c r="C10886" s="180">
        <v>3232767</v>
      </c>
      <c r="D10886" s="180">
        <v>0</v>
      </c>
      <c r="E10886" s="180">
        <v>51358</v>
      </c>
      <c r="F10886" s="180">
        <v>0</v>
      </c>
      <c r="G10886" s="180">
        <v>0</v>
      </c>
      <c r="H10886" s="180">
        <v>0</v>
      </c>
    </row>
    <row r="10887" spans="1:8" x14ac:dyDescent="0.2">
      <c r="A10887" s="180" t="s">
        <v>255</v>
      </c>
      <c r="B10887" s="180" t="s">
        <v>349</v>
      </c>
      <c r="C10887" s="180">
        <v>1435784.4400000004</v>
      </c>
      <c r="D10887" s="180">
        <v>0</v>
      </c>
      <c r="E10887" s="180">
        <v>182585.13</v>
      </c>
      <c r="F10887" s="180">
        <v>0</v>
      </c>
      <c r="G10887" s="180">
        <v>0</v>
      </c>
      <c r="H10887" s="180">
        <v>0</v>
      </c>
    </row>
    <row r="10888" spans="1:8" x14ac:dyDescent="0.2">
      <c r="A10888" s="180" t="s">
        <v>255</v>
      </c>
      <c r="B10888" s="180" t="s">
        <v>350</v>
      </c>
      <c r="C10888" s="180">
        <v>4668551.4400000004</v>
      </c>
      <c r="D10888" s="180">
        <v>0</v>
      </c>
      <c r="E10888" s="180">
        <v>233943.13</v>
      </c>
      <c r="F10888" s="180">
        <v>0</v>
      </c>
      <c r="G10888" s="180">
        <v>0</v>
      </c>
      <c r="H10888" s="180">
        <v>0</v>
      </c>
    </row>
    <row r="10889" spans="1:8" x14ac:dyDescent="0.2">
      <c r="A10889" s="180" t="s">
        <v>255</v>
      </c>
      <c r="B10889" s="180" t="s">
        <v>376</v>
      </c>
      <c r="C10889" s="180"/>
      <c r="D10889" s="180"/>
      <c r="E10889" s="180"/>
      <c r="F10889" s="180"/>
      <c r="G10889" s="180"/>
      <c r="H10889" s="180"/>
    </row>
    <row r="10890" spans="1:8" x14ac:dyDescent="0.2">
      <c r="A10890" s="180" t="s">
        <v>255</v>
      </c>
      <c r="B10890" s="180" t="s">
        <v>377</v>
      </c>
      <c r="C10890" s="180">
        <v>2406375</v>
      </c>
      <c r="D10890" s="180"/>
      <c r="E10890" s="180">
        <v>50000</v>
      </c>
      <c r="F10890" s="180"/>
      <c r="G10890" s="180"/>
      <c r="H10890" s="180"/>
    </row>
    <row r="10891" spans="1:8" x14ac:dyDescent="0.2">
      <c r="A10891" s="180" t="s">
        <v>255</v>
      </c>
      <c r="B10891" s="180" t="s">
        <v>352</v>
      </c>
      <c r="C10891" s="180">
        <v>41400</v>
      </c>
      <c r="D10891" s="180"/>
      <c r="E10891" s="180"/>
      <c r="F10891" s="180"/>
      <c r="G10891" s="180"/>
      <c r="H10891" s="180"/>
    </row>
    <row r="10892" spans="1:8" x14ac:dyDescent="0.2">
      <c r="A10892" s="180" t="s">
        <v>255</v>
      </c>
      <c r="B10892" s="180" t="s">
        <v>353</v>
      </c>
      <c r="C10892" s="180">
        <v>113850</v>
      </c>
      <c r="D10892" s="180"/>
      <c r="E10892" s="180"/>
      <c r="F10892" s="180"/>
      <c r="G10892" s="180"/>
      <c r="H10892" s="180"/>
    </row>
    <row r="10893" spans="1:8" x14ac:dyDescent="0.2">
      <c r="A10893" s="180" t="s">
        <v>255</v>
      </c>
      <c r="B10893" s="180" t="s">
        <v>354</v>
      </c>
      <c r="C10893" s="180">
        <v>144900</v>
      </c>
      <c r="D10893" s="180"/>
      <c r="E10893" s="180"/>
      <c r="F10893" s="180"/>
      <c r="G10893" s="180"/>
      <c r="H10893" s="180"/>
    </row>
    <row r="10894" spans="1:8" x14ac:dyDescent="0.2">
      <c r="A10894" s="180" t="s">
        <v>255</v>
      </c>
      <c r="B10894" s="180" t="s">
        <v>408</v>
      </c>
      <c r="C10894" s="180">
        <v>186300</v>
      </c>
      <c r="D10894" s="180"/>
      <c r="E10894" s="180"/>
      <c r="F10894" s="180"/>
      <c r="G10894" s="180"/>
      <c r="H10894" s="180"/>
    </row>
    <row r="10895" spans="1:8" x14ac:dyDescent="0.2">
      <c r="A10895" s="180" t="s">
        <v>255</v>
      </c>
      <c r="B10895" s="180" t="s">
        <v>423</v>
      </c>
      <c r="C10895" s="180">
        <v>101430</v>
      </c>
      <c r="D10895" s="180"/>
      <c r="E10895" s="180"/>
      <c r="F10895" s="180"/>
      <c r="G10895" s="180"/>
      <c r="H10895" s="180"/>
    </row>
    <row r="10896" spans="1:8" x14ac:dyDescent="0.2">
      <c r="A10896" s="180" t="s">
        <v>255</v>
      </c>
      <c r="B10896" s="180" t="s">
        <v>355</v>
      </c>
      <c r="C10896" s="180">
        <v>258750</v>
      </c>
      <c r="D10896" s="180"/>
      <c r="E10896" s="180">
        <v>35000</v>
      </c>
      <c r="F10896" s="180"/>
      <c r="G10896" s="180"/>
      <c r="H10896" s="180"/>
    </row>
    <row r="10897" spans="1:8" x14ac:dyDescent="0.2">
      <c r="A10897" s="180" t="s">
        <v>255</v>
      </c>
      <c r="B10897" s="180" t="s">
        <v>356</v>
      </c>
      <c r="C10897" s="180">
        <v>207000</v>
      </c>
      <c r="D10897" s="180"/>
      <c r="E10897" s="180">
        <v>15000</v>
      </c>
      <c r="F10897" s="180"/>
      <c r="G10897" s="180"/>
      <c r="H10897" s="180"/>
    </row>
    <row r="10898" spans="1:8" x14ac:dyDescent="0.2">
      <c r="A10898" s="180" t="s">
        <v>255</v>
      </c>
      <c r="B10898" s="180" t="s">
        <v>409</v>
      </c>
      <c r="C10898" s="180"/>
      <c r="D10898" s="180"/>
      <c r="E10898" s="180"/>
      <c r="F10898" s="180"/>
      <c r="G10898" s="180"/>
      <c r="H10898" s="180"/>
    </row>
    <row r="10899" spans="1:8" x14ac:dyDescent="0.2">
      <c r="A10899" s="180" t="s">
        <v>255</v>
      </c>
      <c r="B10899" s="180" t="s">
        <v>378</v>
      </c>
      <c r="C10899" s="180">
        <v>12000</v>
      </c>
      <c r="D10899" s="180"/>
      <c r="E10899" s="180"/>
      <c r="F10899" s="180"/>
      <c r="G10899" s="180"/>
      <c r="H10899" s="180"/>
    </row>
    <row r="10900" spans="1:8" x14ac:dyDescent="0.2">
      <c r="A10900" s="180" t="s">
        <v>255</v>
      </c>
      <c r="B10900" s="180" t="s">
        <v>360</v>
      </c>
      <c r="C10900" s="180"/>
      <c r="D10900" s="180"/>
      <c r="E10900" s="180"/>
      <c r="F10900" s="180"/>
      <c r="G10900" s="180"/>
      <c r="H10900" s="180"/>
    </row>
    <row r="10901" spans="1:8" x14ac:dyDescent="0.2">
      <c r="A10901" s="180" t="s">
        <v>255</v>
      </c>
      <c r="B10901" s="180" t="s">
        <v>379</v>
      </c>
      <c r="C10901" s="180"/>
      <c r="D10901" s="180"/>
      <c r="E10901" s="180"/>
      <c r="F10901" s="180"/>
      <c r="G10901" s="180"/>
      <c r="H10901" s="180"/>
    </row>
    <row r="10902" spans="1:8" x14ac:dyDescent="0.2">
      <c r="A10902" s="180" t="s">
        <v>255</v>
      </c>
      <c r="B10902" s="180" t="s">
        <v>362</v>
      </c>
      <c r="C10902" s="180">
        <v>142820</v>
      </c>
      <c r="D10902" s="180"/>
      <c r="E10902" s="180"/>
      <c r="F10902" s="180"/>
      <c r="G10902" s="180"/>
      <c r="H10902" s="180"/>
    </row>
    <row r="10903" spans="1:8" x14ac:dyDescent="0.2">
      <c r="A10903" s="180" t="s">
        <v>255</v>
      </c>
      <c r="B10903" s="180" t="s">
        <v>365</v>
      </c>
      <c r="C10903" s="180">
        <v>3614825</v>
      </c>
      <c r="D10903" s="180">
        <v>0</v>
      </c>
      <c r="E10903" s="180">
        <v>100000</v>
      </c>
      <c r="F10903" s="180">
        <v>0</v>
      </c>
      <c r="G10903" s="180">
        <v>0</v>
      </c>
      <c r="H10903" s="180">
        <v>0</v>
      </c>
    </row>
    <row r="10904" spans="1:8" x14ac:dyDescent="0.2">
      <c r="A10904" s="180" t="s">
        <v>255</v>
      </c>
      <c r="B10904" s="180" t="s">
        <v>447</v>
      </c>
      <c r="C10904" s="180"/>
      <c r="D10904" s="180"/>
      <c r="E10904" s="180"/>
      <c r="F10904" s="180"/>
      <c r="G10904" s="180"/>
      <c r="H10904" s="180"/>
    </row>
    <row r="10905" spans="1:8" x14ac:dyDescent="0.2">
      <c r="A10905" s="180" t="s">
        <v>255</v>
      </c>
      <c r="B10905" s="180" t="s">
        <v>366</v>
      </c>
      <c r="C10905" s="180">
        <v>3614825</v>
      </c>
      <c r="D10905" s="180">
        <v>0</v>
      </c>
      <c r="E10905" s="180">
        <v>100000</v>
      </c>
      <c r="F10905" s="180">
        <v>0</v>
      </c>
      <c r="G10905" s="180">
        <v>0</v>
      </c>
      <c r="H10905" s="180">
        <v>0</v>
      </c>
    </row>
    <row r="10906" spans="1:8" x14ac:dyDescent="0.2">
      <c r="A10906" s="180" t="s">
        <v>255</v>
      </c>
      <c r="B10906" s="180" t="s">
        <v>367</v>
      </c>
      <c r="C10906" s="180">
        <v>1053726.4400000004</v>
      </c>
      <c r="D10906" s="180">
        <v>0</v>
      </c>
      <c r="E10906" s="180">
        <v>133943.13</v>
      </c>
      <c r="F10906" s="180">
        <v>0</v>
      </c>
      <c r="G10906" s="180">
        <v>0</v>
      </c>
      <c r="H10906" s="180">
        <v>0</v>
      </c>
    </row>
    <row r="10907" spans="1:8" x14ac:dyDescent="0.2">
      <c r="A10907" s="180" t="s">
        <v>255</v>
      </c>
      <c r="B10907" s="180" t="s">
        <v>368</v>
      </c>
      <c r="C10907" s="180">
        <v>4668551.4400000004</v>
      </c>
      <c r="D10907" s="180">
        <v>0</v>
      </c>
      <c r="E10907" s="180">
        <v>233943.13</v>
      </c>
      <c r="F10907" s="180">
        <v>0</v>
      </c>
      <c r="G10907" s="180">
        <v>0</v>
      </c>
      <c r="H10907" s="180">
        <v>0</v>
      </c>
    </row>
    <row r="10908" spans="1:8" x14ac:dyDescent="0.2">
      <c r="A10908" s="180" t="s">
        <v>256</v>
      </c>
      <c r="B10908" s="180" t="s">
        <v>333</v>
      </c>
      <c r="C10908" s="180">
        <v>5063986</v>
      </c>
      <c r="D10908" s="180"/>
      <c r="E10908" s="180">
        <v>509782</v>
      </c>
      <c r="F10908" s="180">
        <v>0</v>
      </c>
      <c r="G10908" s="180">
        <v>0</v>
      </c>
      <c r="H10908" s="180">
        <v>0</v>
      </c>
    </row>
    <row r="10909" spans="1:8" x14ac:dyDescent="0.2">
      <c r="A10909" s="180" t="s">
        <v>256</v>
      </c>
      <c r="B10909" s="180" t="s">
        <v>334</v>
      </c>
      <c r="C10909" s="180">
        <v>1903344</v>
      </c>
      <c r="D10909" s="180"/>
      <c r="E10909" s="180">
        <v>195355</v>
      </c>
      <c r="F10909" s="180">
        <v>0</v>
      </c>
      <c r="G10909" s="180">
        <v>0</v>
      </c>
      <c r="H10909" s="180">
        <v>0</v>
      </c>
    </row>
    <row r="10910" spans="1:8" x14ac:dyDescent="0.2">
      <c r="A10910" s="180" t="s">
        <v>256</v>
      </c>
      <c r="B10910" s="180" t="s">
        <v>335</v>
      </c>
      <c r="C10910" s="180">
        <v>0</v>
      </c>
      <c r="D10910" s="180"/>
      <c r="E10910" s="180"/>
      <c r="F10910" s="180"/>
      <c r="G10910" s="180"/>
      <c r="H10910" s="180"/>
    </row>
    <row r="10911" spans="1:8" x14ac:dyDescent="0.2">
      <c r="A10911" s="180" t="s">
        <v>256</v>
      </c>
      <c r="B10911" s="180" t="s">
        <v>336</v>
      </c>
      <c r="C10911" s="180">
        <v>2985075</v>
      </c>
      <c r="D10911" s="180"/>
      <c r="E10911" s="180"/>
      <c r="F10911" s="180"/>
      <c r="G10911" s="180"/>
      <c r="H10911" s="180"/>
    </row>
    <row r="10912" spans="1:8" x14ac:dyDescent="0.2">
      <c r="A10912" s="180" t="s">
        <v>256</v>
      </c>
      <c r="B10912" s="180" t="s">
        <v>337</v>
      </c>
      <c r="C10912" s="180">
        <v>116975</v>
      </c>
      <c r="D10912" s="180">
        <v>15155</v>
      </c>
      <c r="E10912" s="180"/>
      <c r="F10912" s="180"/>
      <c r="G10912" s="180"/>
      <c r="H10912" s="180"/>
    </row>
    <row r="10913" spans="1:8" x14ac:dyDescent="0.2">
      <c r="A10913" s="180" t="s">
        <v>256</v>
      </c>
      <c r="B10913" s="180" t="s">
        <v>338</v>
      </c>
      <c r="C10913" s="180"/>
      <c r="D10913" s="180"/>
      <c r="E10913" s="180"/>
      <c r="F10913" s="180"/>
      <c r="G10913" s="180"/>
      <c r="H10913" s="180"/>
    </row>
    <row r="10914" spans="1:8" x14ac:dyDescent="0.2">
      <c r="A10914" s="180" t="s">
        <v>256</v>
      </c>
      <c r="B10914" s="180" t="s">
        <v>339</v>
      </c>
      <c r="C10914" s="180">
        <v>9905</v>
      </c>
      <c r="D10914" s="180">
        <v>595875</v>
      </c>
      <c r="E10914" s="180"/>
      <c r="F10914" s="180"/>
      <c r="G10914" s="180"/>
      <c r="H10914" s="180"/>
    </row>
    <row r="10915" spans="1:8" x14ac:dyDescent="0.2">
      <c r="A10915" s="180" t="s">
        <v>256</v>
      </c>
      <c r="B10915" s="180" t="s">
        <v>340</v>
      </c>
      <c r="C10915" s="180">
        <v>409075</v>
      </c>
      <c r="D10915" s="180"/>
      <c r="E10915" s="180"/>
      <c r="F10915" s="180"/>
      <c r="G10915" s="180"/>
      <c r="H10915" s="180"/>
    </row>
    <row r="10916" spans="1:8" x14ac:dyDescent="0.2">
      <c r="A10916" s="180" t="s">
        <v>256</v>
      </c>
      <c r="B10916" s="180" t="s">
        <v>341</v>
      </c>
      <c r="C10916" s="180"/>
      <c r="D10916" s="180"/>
      <c r="E10916" s="180"/>
      <c r="F10916" s="180"/>
      <c r="G10916" s="180"/>
      <c r="H10916" s="180"/>
    </row>
    <row r="10917" spans="1:8" x14ac:dyDescent="0.2">
      <c r="A10917" s="180" t="s">
        <v>256</v>
      </c>
      <c r="B10917" s="180" t="s">
        <v>342</v>
      </c>
      <c r="C10917" s="180">
        <v>7990751</v>
      </c>
      <c r="D10917" s="180"/>
      <c r="E10917" s="180"/>
      <c r="F10917" s="180"/>
      <c r="G10917" s="180"/>
      <c r="H10917" s="180"/>
    </row>
    <row r="10918" spans="1:8" x14ac:dyDescent="0.2">
      <c r="A10918" s="180" t="s">
        <v>256</v>
      </c>
      <c r="B10918" s="180" t="s">
        <v>343</v>
      </c>
      <c r="C10918" s="180">
        <v>26119</v>
      </c>
      <c r="D10918" s="180"/>
      <c r="E10918" s="180"/>
      <c r="F10918" s="180"/>
      <c r="G10918" s="180"/>
      <c r="H10918" s="180"/>
    </row>
    <row r="10919" spans="1:8" x14ac:dyDescent="0.2">
      <c r="A10919" s="180" t="s">
        <v>256</v>
      </c>
      <c r="B10919" s="180" t="s">
        <v>344</v>
      </c>
      <c r="C10919" s="180">
        <v>815625</v>
      </c>
      <c r="D10919" s="180"/>
      <c r="E10919" s="180"/>
      <c r="F10919" s="180"/>
      <c r="G10919" s="180"/>
      <c r="H10919" s="180"/>
    </row>
    <row r="10920" spans="1:8" x14ac:dyDescent="0.2">
      <c r="A10920" s="180" t="s">
        <v>256</v>
      </c>
      <c r="B10920" s="180" t="s">
        <v>475</v>
      </c>
      <c r="C10920" s="180">
        <v>312916</v>
      </c>
      <c r="D10920" s="180"/>
      <c r="E10920" s="180">
        <v>31110</v>
      </c>
      <c r="F10920" s="180">
        <v>0</v>
      </c>
      <c r="G10920" s="180">
        <v>0</v>
      </c>
      <c r="H10920" s="180">
        <v>0</v>
      </c>
    </row>
    <row r="10921" spans="1:8" x14ac:dyDescent="0.2">
      <c r="A10921" s="180" t="s">
        <v>256</v>
      </c>
      <c r="B10921" s="180" t="s">
        <v>332</v>
      </c>
      <c r="C10921" s="180">
        <v>185205</v>
      </c>
      <c r="D10921" s="180"/>
      <c r="E10921" s="180"/>
      <c r="F10921" s="180"/>
      <c r="G10921" s="180"/>
      <c r="H10921" s="180"/>
    </row>
    <row r="10922" spans="1:8" x14ac:dyDescent="0.2">
      <c r="A10922" s="180" t="s">
        <v>256</v>
      </c>
      <c r="B10922" s="180" t="s">
        <v>407</v>
      </c>
      <c r="C10922" s="180">
        <v>599075</v>
      </c>
      <c r="D10922" s="180"/>
      <c r="E10922" s="180"/>
      <c r="F10922" s="180"/>
      <c r="G10922" s="180"/>
      <c r="H10922" s="180"/>
    </row>
    <row r="10923" spans="1:8" x14ac:dyDescent="0.2">
      <c r="A10923" s="180" t="s">
        <v>256</v>
      </c>
      <c r="B10923" s="180" t="s">
        <v>345</v>
      </c>
      <c r="C10923" s="180">
        <v>20418051</v>
      </c>
      <c r="D10923" s="180">
        <v>611030</v>
      </c>
      <c r="E10923" s="180">
        <v>736247</v>
      </c>
      <c r="F10923" s="180">
        <v>0</v>
      </c>
      <c r="G10923" s="180">
        <v>0</v>
      </c>
      <c r="H10923" s="180">
        <v>0</v>
      </c>
    </row>
    <row r="10924" spans="1:8" x14ac:dyDescent="0.2">
      <c r="A10924" s="180" t="s">
        <v>256</v>
      </c>
      <c r="B10924" s="180" t="s">
        <v>346</v>
      </c>
      <c r="C10924" s="180"/>
      <c r="D10924" s="180"/>
      <c r="E10924" s="180"/>
      <c r="F10924" s="180"/>
      <c r="G10924" s="180"/>
      <c r="H10924" s="180"/>
    </row>
    <row r="10925" spans="1:8" x14ac:dyDescent="0.2">
      <c r="A10925" s="180" t="s">
        <v>256</v>
      </c>
      <c r="B10925" s="180" t="s">
        <v>446</v>
      </c>
      <c r="C10925" s="180"/>
      <c r="D10925" s="180"/>
      <c r="E10925" s="180"/>
      <c r="F10925" s="180"/>
      <c r="G10925" s="180"/>
      <c r="H10925" s="180"/>
    </row>
    <row r="10926" spans="1:8" x14ac:dyDescent="0.2">
      <c r="A10926" s="180" t="s">
        <v>256</v>
      </c>
      <c r="B10926" s="180" t="s">
        <v>347</v>
      </c>
      <c r="C10926" s="180"/>
      <c r="D10926" s="180"/>
      <c r="E10926" s="180"/>
      <c r="F10926" s="180"/>
      <c r="G10926" s="180"/>
      <c r="H10926" s="180"/>
    </row>
    <row r="10927" spans="1:8" x14ac:dyDescent="0.2">
      <c r="A10927" s="180" t="s">
        <v>256</v>
      </c>
      <c r="B10927" s="180" t="s">
        <v>348</v>
      </c>
      <c r="C10927" s="180">
        <v>20418051</v>
      </c>
      <c r="D10927" s="180">
        <v>611030</v>
      </c>
      <c r="E10927" s="180">
        <v>736247</v>
      </c>
      <c r="F10927" s="180">
        <v>0</v>
      </c>
      <c r="G10927" s="180">
        <v>0</v>
      </c>
      <c r="H10927" s="180">
        <v>0</v>
      </c>
    </row>
    <row r="10928" spans="1:8" x14ac:dyDescent="0.2">
      <c r="A10928" s="180" t="s">
        <v>256</v>
      </c>
      <c r="B10928" s="180" t="s">
        <v>349</v>
      </c>
      <c r="C10928" s="180">
        <v>5835161.4400000013</v>
      </c>
      <c r="D10928" s="180">
        <v>326501.87999999989</v>
      </c>
      <c r="E10928" s="180">
        <v>1304729.6000000001</v>
      </c>
      <c r="F10928" s="180">
        <v>0</v>
      </c>
      <c r="G10928" s="180">
        <v>0</v>
      </c>
      <c r="H10928" s="180">
        <v>0</v>
      </c>
    </row>
    <row r="10929" spans="1:8" x14ac:dyDescent="0.2">
      <c r="A10929" s="180" t="s">
        <v>256</v>
      </c>
      <c r="B10929" s="180" t="s">
        <v>350</v>
      </c>
      <c r="C10929" s="180">
        <v>26253212.440000001</v>
      </c>
      <c r="D10929" s="180">
        <v>937531.87999999989</v>
      </c>
      <c r="E10929" s="180">
        <v>2040976.6</v>
      </c>
      <c r="F10929" s="180">
        <v>0</v>
      </c>
      <c r="G10929" s="180">
        <v>0</v>
      </c>
      <c r="H10929" s="180">
        <v>0</v>
      </c>
    </row>
    <row r="10930" spans="1:8" x14ac:dyDescent="0.2">
      <c r="A10930" s="180" t="s">
        <v>256</v>
      </c>
      <c r="B10930" s="180" t="s">
        <v>376</v>
      </c>
      <c r="C10930" s="180"/>
      <c r="D10930" s="180"/>
      <c r="E10930" s="180"/>
      <c r="F10930" s="180"/>
      <c r="G10930" s="180"/>
      <c r="H10930" s="180"/>
    </row>
    <row r="10931" spans="1:8" x14ac:dyDescent="0.2">
      <c r="A10931" s="180" t="s">
        <v>256</v>
      </c>
      <c r="B10931" s="180" t="s">
        <v>377</v>
      </c>
      <c r="C10931" s="180">
        <v>17695000</v>
      </c>
      <c r="D10931" s="180">
        <v>855150</v>
      </c>
      <c r="E10931" s="180">
        <v>755150</v>
      </c>
      <c r="F10931" s="180"/>
      <c r="G10931" s="180"/>
      <c r="H10931" s="180"/>
    </row>
    <row r="10932" spans="1:8" x14ac:dyDescent="0.2">
      <c r="A10932" s="180" t="s">
        <v>256</v>
      </c>
      <c r="B10932" s="180" t="s">
        <v>352</v>
      </c>
      <c r="C10932" s="180">
        <v>705125</v>
      </c>
      <c r="D10932" s="180"/>
      <c r="E10932" s="180">
        <v>95150</v>
      </c>
      <c r="F10932" s="180"/>
      <c r="G10932" s="180"/>
      <c r="H10932" s="180"/>
    </row>
    <row r="10933" spans="1:8" x14ac:dyDescent="0.2">
      <c r="A10933" s="180" t="s">
        <v>256</v>
      </c>
      <c r="B10933" s="180" t="s">
        <v>353</v>
      </c>
      <c r="C10933" s="180">
        <v>1515500</v>
      </c>
      <c r="D10933" s="180"/>
      <c r="E10933" s="180">
        <v>60185</v>
      </c>
      <c r="F10933" s="180"/>
      <c r="G10933" s="180"/>
      <c r="H10933" s="180"/>
    </row>
    <row r="10934" spans="1:8" x14ac:dyDescent="0.2">
      <c r="A10934" s="180" t="s">
        <v>256</v>
      </c>
      <c r="B10934" s="180" t="s">
        <v>354</v>
      </c>
      <c r="C10934" s="180">
        <v>601900</v>
      </c>
      <c r="D10934" s="180"/>
      <c r="E10934" s="180">
        <v>95500</v>
      </c>
      <c r="F10934" s="180"/>
      <c r="G10934" s="180"/>
      <c r="H10934" s="180"/>
    </row>
    <row r="10935" spans="1:8" x14ac:dyDescent="0.2">
      <c r="A10935" s="180" t="s">
        <v>256</v>
      </c>
      <c r="B10935" s="180" t="s">
        <v>408</v>
      </c>
      <c r="C10935" s="180">
        <v>1399515</v>
      </c>
      <c r="D10935" s="180"/>
      <c r="E10935" s="180">
        <v>70175</v>
      </c>
      <c r="F10935" s="180"/>
      <c r="G10935" s="180"/>
      <c r="H10935" s="180"/>
    </row>
    <row r="10936" spans="1:8" x14ac:dyDescent="0.2">
      <c r="A10936" s="180" t="s">
        <v>256</v>
      </c>
      <c r="B10936" s="180" t="s">
        <v>423</v>
      </c>
      <c r="C10936" s="180">
        <v>469815</v>
      </c>
      <c r="D10936" s="180"/>
      <c r="E10936" s="180">
        <v>105150</v>
      </c>
      <c r="F10936" s="180"/>
      <c r="G10936" s="180"/>
      <c r="H10936" s="180"/>
    </row>
    <row r="10937" spans="1:8" x14ac:dyDescent="0.2">
      <c r="A10937" s="180" t="s">
        <v>256</v>
      </c>
      <c r="B10937" s="180" t="s">
        <v>355</v>
      </c>
      <c r="C10937" s="180">
        <v>2003975</v>
      </c>
      <c r="D10937" s="180"/>
      <c r="E10937" s="180">
        <v>265185</v>
      </c>
      <c r="F10937" s="180"/>
      <c r="G10937" s="180"/>
      <c r="H10937" s="180"/>
    </row>
    <row r="10938" spans="1:8" x14ac:dyDescent="0.2">
      <c r="A10938" s="180" t="s">
        <v>256</v>
      </c>
      <c r="B10938" s="180" t="s">
        <v>356</v>
      </c>
      <c r="C10938" s="180">
        <v>825652</v>
      </c>
      <c r="D10938" s="180"/>
      <c r="E10938" s="180">
        <v>62980</v>
      </c>
      <c r="F10938" s="180"/>
      <c r="G10938" s="180"/>
      <c r="H10938" s="180"/>
    </row>
    <row r="10939" spans="1:8" x14ac:dyDescent="0.2">
      <c r="A10939" s="180" t="s">
        <v>256</v>
      </c>
      <c r="B10939" s="180" t="s">
        <v>409</v>
      </c>
      <c r="C10939" s="180"/>
      <c r="D10939" s="180"/>
      <c r="E10939" s="180"/>
      <c r="F10939" s="180"/>
      <c r="G10939" s="180"/>
      <c r="H10939" s="180"/>
    </row>
    <row r="10940" spans="1:8" x14ac:dyDescent="0.2">
      <c r="A10940" s="180" t="s">
        <v>256</v>
      </c>
      <c r="B10940" s="180" t="s">
        <v>378</v>
      </c>
      <c r="C10940" s="180"/>
      <c r="D10940" s="180"/>
      <c r="E10940" s="180">
        <v>15500</v>
      </c>
      <c r="F10940" s="180"/>
      <c r="G10940" s="180"/>
      <c r="H10940" s="180"/>
    </row>
    <row r="10941" spans="1:8" x14ac:dyDescent="0.2">
      <c r="A10941" s="180" t="s">
        <v>256</v>
      </c>
      <c r="B10941" s="180" t="s">
        <v>360</v>
      </c>
      <c r="C10941" s="180"/>
      <c r="D10941" s="180"/>
      <c r="E10941" s="180"/>
      <c r="F10941" s="180"/>
      <c r="G10941" s="180"/>
      <c r="H10941" s="180"/>
    </row>
    <row r="10942" spans="1:8" x14ac:dyDescent="0.2">
      <c r="A10942" s="180" t="s">
        <v>256</v>
      </c>
      <c r="B10942" s="180" t="s">
        <v>379</v>
      </c>
      <c r="C10942" s="180"/>
      <c r="D10942" s="180"/>
      <c r="E10942" s="180"/>
      <c r="F10942" s="180"/>
      <c r="G10942" s="180"/>
      <c r="H10942" s="180"/>
    </row>
    <row r="10943" spans="1:8" x14ac:dyDescent="0.2">
      <c r="A10943" s="180" t="s">
        <v>256</v>
      </c>
      <c r="B10943" s="180" t="s">
        <v>362</v>
      </c>
      <c r="C10943" s="180">
        <v>724389</v>
      </c>
      <c r="D10943" s="180"/>
      <c r="E10943" s="180"/>
      <c r="F10943" s="180"/>
      <c r="G10943" s="180"/>
      <c r="H10943" s="180"/>
    </row>
    <row r="10944" spans="1:8" x14ac:dyDescent="0.2">
      <c r="A10944" s="180" t="s">
        <v>256</v>
      </c>
      <c r="B10944" s="180" t="s">
        <v>365</v>
      </c>
      <c r="C10944" s="180">
        <v>25940871</v>
      </c>
      <c r="D10944" s="180">
        <v>855150</v>
      </c>
      <c r="E10944" s="180">
        <v>1524975</v>
      </c>
      <c r="F10944" s="180">
        <v>0</v>
      </c>
      <c r="G10944" s="180">
        <v>0</v>
      </c>
      <c r="H10944" s="180">
        <v>0</v>
      </c>
    </row>
    <row r="10945" spans="1:8" x14ac:dyDescent="0.2">
      <c r="A10945" s="180" t="s">
        <v>256</v>
      </c>
      <c r="B10945" s="180" t="s">
        <v>447</v>
      </c>
      <c r="C10945" s="180"/>
      <c r="D10945" s="180"/>
      <c r="E10945" s="180"/>
      <c r="F10945" s="180"/>
      <c r="G10945" s="180"/>
      <c r="H10945" s="180"/>
    </row>
    <row r="10946" spans="1:8" x14ac:dyDescent="0.2">
      <c r="A10946" s="180" t="s">
        <v>256</v>
      </c>
      <c r="B10946" s="180" t="s">
        <v>366</v>
      </c>
      <c r="C10946" s="180">
        <v>25940871</v>
      </c>
      <c r="D10946" s="180">
        <v>855150</v>
      </c>
      <c r="E10946" s="180">
        <v>1524975</v>
      </c>
      <c r="F10946" s="180">
        <v>0</v>
      </c>
      <c r="G10946" s="180">
        <v>0</v>
      </c>
      <c r="H10946" s="180">
        <v>0</v>
      </c>
    </row>
    <row r="10947" spans="1:8" x14ac:dyDescent="0.2">
      <c r="A10947" s="180" t="s">
        <v>256</v>
      </c>
      <c r="B10947" s="180" t="s">
        <v>367</v>
      </c>
      <c r="C10947" s="180">
        <v>312341.44000000134</v>
      </c>
      <c r="D10947" s="180">
        <v>82381.879999999888</v>
      </c>
      <c r="E10947" s="180">
        <v>516001.60000000009</v>
      </c>
      <c r="F10947" s="180">
        <v>0</v>
      </c>
      <c r="G10947" s="180">
        <v>0</v>
      </c>
      <c r="H10947" s="180">
        <v>0</v>
      </c>
    </row>
    <row r="10948" spans="1:8" x14ac:dyDescent="0.2">
      <c r="A10948" s="180" t="s">
        <v>256</v>
      </c>
      <c r="B10948" s="180" t="s">
        <v>368</v>
      </c>
      <c r="C10948" s="180">
        <v>26253212.440000001</v>
      </c>
      <c r="D10948" s="180">
        <v>937531.87999999989</v>
      </c>
      <c r="E10948" s="180">
        <v>2040976.6</v>
      </c>
      <c r="F10948" s="180">
        <v>0</v>
      </c>
      <c r="G10948" s="180">
        <v>0</v>
      </c>
      <c r="H10948" s="180">
        <v>0</v>
      </c>
    </row>
    <row r="10949" spans="1:8" x14ac:dyDescent="0.2">
      <c r="A10949" s="180" t="s">
        <v>257</v>
      </c>
      <c r="B10949" s="180" t="s">
        <v>333</v>
      </c>
      <c r="C10949" s="180">
        <v>948899</v>
      </c>
      <c r="D10949" s="180"/>
      <c r="E10949" s="180">
        <v>48854</v>
      </c>
      <c r="F10949" s="180">
        <v>0</v>
      </c>
      <c r="G10949" s="180">
        <v>0</v>
      </c>
      <c r="H10949" s="180">
        <v>0</v>
      </c>
    </row>
    <row r="10950" spans="1:8" x14ac:dyDescent="0.2">
      <c r="A10950" s="180" t="s">
        <v>257</v>
      </c>
      <c r="B10950" s="180" t="s">
        <v>334</v>
      </c>
      <c r="C10950" s="180">
        <v>22268</v>
      </c>
      <c r="D10950" s="180"/>
      <c r="E10950" s="180">
        <v>1146</v>
      </c>
      <c r="F10950" s="180">
        <v>0</v>
      </c>
      <c r="G10950" s="180">
        <v>0</v>
      </c>
      <c r="H10950" s="180">
        <v>0</v>
      </c>
    </row>
    <row r="10951" spans="1:8" x14ac:dyDescent="0.2">
      <c r="A10951" s="180" t="s">
        <v>257</v>
      </c>
      <c r="B10951" s="180" t="s">
        <v>335</v>
      </c>
      <c r="C10951" s="180">
        <v>98000</v>
      </c>
      <c r="D10951" s="180"/>
      <c r="E10951" s="180"/>
      <c r="F10951" s="180"/>
      <c r="G10951" s="180"/>
      <c r="H10951" s="180"/>
    </row>
    <row r="10952" spans="1:8" x14ac:dyDescent="0.2">
      <c r="A10952" s="180" t="s">
        <v>257</v>
      </c>
      <c r="B10952" s="180" t="s">
        <v>336</v>
      </c>
      <c r="C10952" s="180">
        <v>180000</v>
      </c>
      <c r="D10952" s="180"/>
      <c r="E10952" s="180"/>
      <c r="F10952" s="180"/>
      <c r="G10952" s="180"/>
      <c r="H10952" s="180"/>
    </row>
    <row r="10953" spans="1:8" x14ac:dyDescent="0.2">
      <c r="A10953" s="180" t="s">
        <v>257</v>
      </c>
      <c r="B10953" s="180" t="s">
        <v>337</v>
      </c>
      <c r="C10953" s="180">
        <v>20000</v>
      </c>
      <c r="D10953" s="180">
        <v>225</v>
      </c>
      <c r="E10953" s="180">
        <v>2500</v>
      </c>
      <c r="F10953" s="180"/>
      <c r="G10953" s="180"/>
      <c r="H10953" s="180"/>
    </row>
    <row r="10954" spans="1:8" x14ac:dyDescent="0.2">
      <c r="A10954" s="180" t="s">
        <v>257</v>
      </c>
      <c r="B10954" s="180" t="s">
        <v>338</v>
      </c>
      <c r="C10954" s="180"/>
      <c r="D10954" s="180"/>
      <c r="E10954" s="180"/>
      <c r="F10954" s="180"/>
      <c r="G10954" s="180"/>
      <c r="H10954" s="180"/>
    </row>
    <row r="10955" spans="1:8" x14ac:dyDescent="0.2">
      <c r="A10955" s="180" t="s">
        <v>257</v>
      </c>
      <c r="B10955" s="180" t="s">
        <v>339</v>
      </c>
      <c r="C10955" s="180">
        <v>12500</v>
      </c>
      <c r="D10955" s="180">
        <v>145000</v>
      </c>
      <c r="E10955" s="180"/>
      <c r="F10955" s="180"/>
      <c r="G10955" s="180"/>
      <c r="H10955" s="180"/>
    </row>
    <row r="10956" spans="1:8" x14ac:dyDescent="0.2">
      <c r="A10956" s="180" t="s">
        <v>257</v>
      </c>
      <c r="B10956" s="180" t="s">
        <v>340</v>
      </c>
      <c r="C10956" s="180">
        <v>55000</v>
      </c>
      <c r="D10956" s="180">
        <v>35000</v>
      </c>
      <c r="E10956" s="180"/>
      <c r="F10956" s="180"/>
      <c r="G10956" s="180"/>
      <c r="H10956" s="180"/>
    </row>
    <row r="10957" spans="1:8" x14ac:dyDescent="0.2">
      <c r="A10957" s="180" t="s">
        <v>257</v>
      </c>
      <c r="B10957" s="180" t="s">
        <v>341</v>
      </c>
      <c r="C10957" s="180">
        <v>27500</v>
      </c>
      <c r="D10957" s="180"/>
      <c r="E10957" s="180"/>
      <c r="F10957" s="180"/>
      <c r="G10957" s="180"/>
      <c r="H10957" s="180"/>
    </row>
    <row r="10958" spans="1:8" x14ac:dyDescent="0.2">
      <c r="A10958" s="180" t="s">
        <v>257</v>
      </c>
      <c r="B10958" s="180" t="s">
        <v>342</v>
      </c>
      <c r="C10958" s="180">
        <v>1889090</v>
      </c>
      <c r="D10958" s="180"/>
      <c r="E10958" s="180"/>
      <c r="F10958" s="180"/>
      <c r="G10958" s="180"/>
      <c r="H10958" s="180"/>
    </row>
    <row r="10959" spans="1:8" x14ac:dyDescent="0.2">
      <c r="A10959" s="180" t="s">
        <v>257</v>
      </c>
      <c r="B10959" s="180" t="s">
        <v>343</v>
      </c>
      <c r="C10959" s="180">
        <v>7124</v>
      </c>
      <c r="D10959" s="180"/>
      <c r="E10959" s="180"/>
      <c r="F10959" s="180"/>
      <c r="G10959" s="180"/>
      <c r="H10959" s="180"/>
    </row>
    <row r="10960" spans="1:8" x14ac:dyDescent="0.2">
      <c r="A10960" s="180" t="s">
        <v>257</v>
      </c>
      <c r="B10960" s="180" t="s">
        <v>344</v>
      </c>
      <c r="C10960" s="180">
        <v>235000</v>
      </c>
      <c r="D10960" s="180"/>
      <c r="E10960" s="180"/>
      <c r="F10960" s="180"/>
      <c r="G10960" s="180"/>
      <c r="H10960" s="180"/>
    </row>
    <row r="10961" spans="1:8" x14ac:dyDescent="0.2">
      <c r="A10961" s="180" t="s">
        <v>257</v>
      </c>
      <c r="B10961" s="180" t="s">
        <v>475</v>
      </c>
      <c r="C10961" s="180">
        <v>2877</v>
      </c>
      <c r="D10961" s="180"/>
      <c r="E10961" s="180">
        <v>148</v>
      </c>
      <c r="F10961" s="180">
        <v>0</v>
      </c>
      <c r="G10961" s="180">
        <v>0</v>
      </c>
      <c r="H10961" s="180">
        <v>0</v>
      </c>
    </row>
    <row r="10962" spans="1:8" x14ac:dyDescent="0.2">
      <c r="A10962" s="180" t="s">
        <v>257</v>
      </c>
      <c r="B10962" s="180" t="s">
        <v>332</v>
      </c>
      <c r="C10962" s="180">
        <v>135000</v>
      </c>
      <c r="D10962" s="180"/>
      <c r="E10962" s="180"/>
      <c r="F10962" s="180"/>
      <c r="G10962" s="180"/>
      <c r="H10962" s="180"/>
    </row>
    <row r="10963" spans="1:8" x14ac:dyDescent="0.2">
      <c r="A10963" s="180" t="s">
        <v>257</v>
      </c>
      <c r="B10963" s="180" t="s">
        <v>407</v>
      </c>
      <c r="C10963" s="180">
        <v>85000</v>
      </c>
      <c r="D10963" s="180"/>
      <c r="E10963" s="180"/>
      <c r="F10963" s="180"/>
      <c r="G10963" s="180"/>
      <c r="H10963" s="180"/>
    </row>
    <row r="10964" spans="1:8" x14ac:dyDescent="0.2">
      <c r="A10964" s="180" t="s">
        <v>257</v>
      </c>
      <c r="B10964" s="180" t="s">
        <v>345</v>
      </c>
      <c r="C10964" s="180">
        <v>3718258</v>
      </c>
      <c r="D10964" s="180">
        <v>180225</v>
      </c>
      <c r="E10964" s="180">
        <v>52648</v>
      </c>
      <c r="F10964" s="180">
        <v>0</v>
      </c>
      <c r="G10964" s="180">
        <v>0</v>
      </c>
      <c r="H10964" s="180">
        <v>0</v>
      </c>
    </row>
    <row r="10965" spans="1:8" x14ac:dyDescent="0.2">
      <c r="A10965" s="180" t="s">
        <v>257</v>
      </c>
      <c r="B10965" s="180" t="s">
        <v>346</v>
      </c>
      <c r="C10965" s="180"/>
      <c r="D10965" s="180"/>
      <c r="E10965" s="180"/>
      <c r="F10965" s="180"/>
      <c r="G10965" s="180"/>
      <c r="H10965" s="180"/>
    </row>
    <row r="10966" spans="1:8" x14ac:dyDescent="0.2">
      <c r="A10966" s="180" t="s">
        <v>257</v>
      </c>
      <c r="B10966" s="180" t="s">
        <v>446</v>
      </c>
      <c r="C10966" s="180"/>
      <c r="D10966" s="180"/>
      <c r="E10966" s="180"/>
      <c r="F10966" s="180"/>
      <c r="G10966" s="180"/>
      <c r="H10966" s="180"/>
    </row>
    <row r="10967" spans="1:8" x14ac:dyDescent="0.2">
      <c r="A10967" s="180" t="s">
        <v>257</v>
      </c>
      <c r="B10967" s="180" t="s">
        <v>347</v>
      </c>
      <c r="C10967" s="180"/>
      <c r="D10967" s="180"/>
      <c r="E10967" s="180"/>
      <c r="F10967" s="180"/>
      <c r="G10967" s="180"/>
      <c r="H10967" s="180"/>
    </row>
    <row r="10968" spans="1:8" x14ac:dyDescent="0.2">
      <c r="A10968" s="180" t="s">
        <v>257</v>
      </c>
      <c r="B10968" s="180" t="s">
        <v>348</v>
      </c>
      <c r="C10968" s="180">
        <v>3718258</v>
      </c>
      <c r="D10968" s="180">
        <v>180225</v>
      </c>
      <c r="E10968" s="180">
        <v>52648</v>
      </c>
      <c r="F10968" s="180">
        <v>0</v>
      </c>
      <c r="G10968" s="180">
        <v>0</v>
      </c>
      <c r="H10968" s="180">
        <v>0</v>
      </c>
    </row>
    <row r="10969" spans="1:8" x14ac:dyDescent="0.2">
      <c r="A10969" s="180" t="s">
        <v>257</v>
      </c>
      <c r="B10969" s="180" t="s">
        <v>349</v>
      </c>
      <c r="C10969" s="180">
        <v>1071276.83</v>
      </c>
      <c r="D10969" s="180">
        <v>34988.929999999993</v>
      </c>
      <c r="E10969" s="180">
        <v>102155.14999999997</v>
      </c>
      <c r="F10969" s="180">
        <v>0</v>
      </c>
      <c r="G10969" s="180">
        <v>0</v>
      </c>
      <c r="H10969" s="180">
        <v>0</v>
      </c>
    </row>
    <row r="10970" spans="1:8" x14ac:dyDescent="0.2">
      <c r="A10970" s="180" t="s">
        <v>257</v>
      </c>
      <c r="B10970" s="180" t="s">
        <v>350</v>
      </c>
      <c r="C10970" s="180">
        <v>4789534.83</v>
      </c>
      <c r="D10970" s="180">
        <v>215213.93</v>
      </c>
      <c r="E10970" s="180">
        <v>154803.14999999997</v>
      </c>
      <c r="F10970" s="180">
        <v>0</v>
      </c>
      <c r="G10970" s="180">
        <v>0</v>
      </c>
      <c r="H10970" s="180">
        <v>0</v>
      </c>
    </row>
    <row r="10971" spans="1:8" x14ac:dyDescent="0.2">
      <c r="A10971" s="180" t="s">
        <v>257</v>
      </c>
      <c r="B10971" s="180" t="s">
        <v>376</v>
      </c>
      <c r="C10971" s="180"/>
      <c r="D10971" s="180"/>
      <c r="E10971" s="180"/>
      <c r="F10971" s="180"/>
      <c r="G10971" s="180"/>
      <c r="H10971" s="180"/>
    </row>
    <row r="10972" spans="1:8" x14ac:dyDescent="0.2">
      <c r="A10972" s="180" t="s">
        <v>257</v>
      </c>
      <c r="B10972" s="180" t="s">
        <v>377</v>
      </c>
      <c r="C10972" s="180">
        <v>2750000</v>
      </c>
      <c r="D10972" s="180">
        <v>175000</v>
      </c>
      <c r="E10972" s="180">
        <v>65000</v>
      </c>
      <c r="F10972" s="180"/>
      <c r="G10972" s="180"/>
      <c r="H10972" s="180"/>
    </row>
    <row r="10973" spans="1:8" x14ac:dyDescent="0.2">
      <c r="A10973" s="180" t="s">
        <v>257</v>
      </c>
      <c r="B10973" s="180" t="s">
        <v>352</v>
      </c>
      <c r="C10973" s="180">
        <v>55000</v>
      </c>
      <c r="D10973" s="180"/>
      <c r="E10973" s="180"/>
      <c r="F10973" s="180"/>
      <c r="G10973" s="180"/>
      <c r="H10973" s="180"/>
    </row>
    <row r="10974" spans="1:8" x14ac:dyDescent="0.2">
      <c r="A10974" s="180" t="s">
        <v>257</v>
      </c>
      <c r="B10974" s="180" t="s">
        <v>353</v>
      </c>
      <c r="C10974" s="180">
        <v>135000</v>
      </c>
      <c r="D10974" s="180"/>
      <c r="E10974" s="180"/>
      <c r="F10974" s="180"/>
      <c r="G10974" s="180"/>
      <c r="H10974" s="180"/>
    </row>
    <row r="10975" spans="1:8" x14ac:dyDescent="0.2">
      <c r="A10975" s="180" t="s">
        <v>257</v>
      </c>
      <c r="B10975" s="180" t="s">
        <v>354</v>
      </c>
      <c r="C10975" s="180">
        <v>130000</v>
      </c>
      <c r="D10975" s="180"/>
      <c r="E10975" s="180">
        <v>65000</v>
      </c>
      <c r="F10975" s="180"/>
      <c r="G10975" s="180"/>
      <c r="H10975" s="180"/>
    </row>
    <row r="10976" spans="1:8" x14ac:dyDescent="0.2">
      <c r="A10976" s="180" t="s">
        <v>257</v>
      </c>
      <c r="B10976" s="180" t="s">
        <v>408</v>
      </c>
      <c r="C10976" s="180">
        <v>145000</v>
      </c>
      <c r="D10976" s="180"/>
      <c r="E10976" s="180"/>
      <c r="F10976" s="180"/>
      <c r="G10976" s="180"/>
      <c r="H10976" s="180"/>
    </row>
    <row r="10977" spans="1:8" x14ac:dyDescent="0.2">
      <c r="A10977" s="180" t="s">
        <v>257</v>
      </c>
      <c r="B10977" s="180" t="s">
        <v>423</v>
      </c>
      <c r="C10977" s="180">
        <v>68000</v>
      </c>
      <c r="D10977" s="180"/>
      <c r="E10977" s="180"/>
      <c r="F10977" s="180"/>
      <c r="G10977" s="180"/>
      <c r="H10977" s="180"/>
    </row>
    <row r="10978" spans="1:8" x14ac:dyDescent="0.2">
      <c r="A10978" s="180" t="s">
        <v>257</v>
      </c>
      <c r="B10978" s="180" t="s">
        <v>355</v>
      </c>
      <c r="C10978" s="180">
        <v>305000</v>
      </c>
      <c r="D10978" s="180"/>
      <c r="E10978" s="180"/>
      <c r="F10978" s="180"/>
      <c r="G10978" s="180"/>
      <c r="H10978" s="180"/>
    </row>
    <row r="10979" spans="1:8" x14ac:dyDescent="0.2">
      <c r="A10979" s="180" t="s">
        <v>257</v>
      </c>
      <c r="B10979" s="180" t="s">
        <v>356</v>
      </c>
      <c r="C10979" s="180">
        <v>250000</v>
      </c>
      <c r="D10979" s="180"/>
      <c r="E10979" s="180"/>
      <c r="F10979" s="180"/>
      <c r="G10979" s="180"/>
      <c r="H10979" s="180"/>
    </row>
    <row r="10980" spans="1:8" x14ac:dyDescent="0.2">
      <c r="A10980" s="180" t="s">
        <v>257</v>
      </c>
      <c r="B10980" s="180" t="s">
        <v>409</v>
      </c>
      <c r="C10980" s="180"/>
      <c r="D10980" s="180"/>
      <c r="E10980" s="180"/>
      <c r="F10980" s="180"/>
      <c r="G10980" s="180"/>
      <c r="H10980" s="180"/>
    </row>
    <row r="10981" spans="1:8" x14ac:dyDescent="0.2">
      <c r="A10981" s="180" t="s">
        <v>257</v>
      </c>
      <c r="B10981" s="180" t="s">
        <v>378</v>
      </c>
      <c r="C10981" s="180">
        <v>500</v>
      </c>
      <c r="D10981" s="180"/>
      <c r="E10981" s="180"/>
      <c r="F10981" s="180"/>
      <c r="G10981" s="180"/>
      <c r="H10981" s="180"/>
    </row>
    <row r="10982" spans="1:8" x14ac:dyDescent="0.2">
      <c r="A10982" s="180" t="s">
        <v>257</v>
      </c>
      <c r="B10982" s="180" t="s">
        <v>360</v>
      </c>
      <c r="C10982" s="180"/>
      <c r="D10982" s="180"/>
      <c r="E10982" s="180"/>
      <c r="F10982" s="180"/>
      <c r="G10982" s="180"/>
      <c r="H10982" s="180"/>
    </row>
    <row r="10983" spans="1:8" x14ac:dyDescent="0.2">
      <c r="A10983" s="180" t="s">
        <v>257</v>
      </c>
      <c r="B10983" s="180" t="s">
        <v>379</v>
      </c>
      <c r="C10983" s="180"/>
      <c r="D10983" s="180"/>
      <c r="E10983" s="180"/>
      <c r="F10983" s="180"/>
      <c r="G10983" s="180"/>
      <c r="H10983" s="180"/>
    </row>
    <row r="10984" spans="1:8" x14ac:dyDescent="0.2">
      <c r="A10984" s="180" t="s">
        <v>257</v>
      </c>
      <c r="B10984" s="180" t="s">
        <v>362</v>
      </c>
      <c r="C10984" s="180">
        <v>129810</v>
      </c>
      <c r="D10984" s="180"/>
      <c r="E10984" s="180"/>
      <c r="F10984" s="180"/>
      <c r="G10984" s="180"/>
      <c r="H10984" s="180"/>
    </row>
    <row r="10985" spans="1:8" x14ac:dyDescent="0.2">
      <c r="A10985" s="180" t="s">
        <v>257</v>
      </c>
      <c r="B10985" s="180" t="s">
        <v>365</v>
      </c>
      <c r="C10985" s="180">
        <v>3968310</v>
      </c>
      <c r="D10985" s="180">
        <v>175000</v>
      </c>
      <c r="E10985" s="180">
        <v>130000</v>
      </c>
      <c r="F10985" s="180">
        <v>0</v>
      </c>
      <c r="G10985" s="180">
        <v>0</v>
      </c>
      <c r="H10985" s="180">
        <v>0</v>
      </c>
    </row>
    <row r="10986" spans="1:8" x14ac:dyDescent="0.2">
      <c r="A10986" s="180" t="s">
        <v>257</v>
      </c>
      <c r="B10986" s="180" t="s">
        <v>447</v>
      </c>
      <c r="C10986" s="180">
        <v>750000</v>
      </c>
      <c r="D10986" s="180"/>
      <c r="E10986" s="180"/>
      <c r="F10986" s="180"/>
      <c r="G10986" s="180"/>
      <c r="H10986" s="180"/>
    </row>
    <row r="10987" spans="1:8" x14ac:dyDescent="0.2">
      <c r="A10987" s="180" t="s">
        <v>257</v>
      </c>
      <c r="B10987" s="180" t="s">
        <v>366</v>
      </c>
      <c r="C10987" s="180">
        <v>4718310</v>
      </c>
      <c r="D10987" s="180">
        <v>175000</v>
      </c>
      <c r="E10987" s="180">
        <v>130000</v>
      </c>
      <c r="F10987" s="180">
        <v>0</v>
      </c>
      <c r="G10987" s="180">
        <v>0</v>
      </c>
      <c r="H10987" s="180">
        <v>0</v>
      </c>
    </row>
    <row r="10988" spans="1:8" x14ac:dyDescent="0.2">
      <c r="A10988" s="180" t="s">
        <v>257</v>
      </c>
      <c r="B10988" s="180" t="s">
        <v>367</v>
      </c>
      <c r="C10988" s="180">
        <v>71224.830000000075</v>
      </c>
      <c r="D10988" s="180">
        <v>40213.929999999993</v>
      </c>
      <c r="E10988" s="180">
        <v>24803.149999999965</v>
      </c>
      <c r="F10988" s="180">
        <v>0</v>
      </c>
      <c r="G10988" s="180">
        <v>0</v>
      </c>
      <c r="H10988" s="180">
        <v>0</v>
      </c>
    </row>
    <row r="10989" spans="1:8" x14ac:dyDescent="0.2">
      <c r="A10989" s="180" t="s">
        <v>257</v>
      </c>
      <c r="B10989" s="180" t="s">
        <v>368</v>
      </c>
      <c r="C10989" s="180">
        <v>4789534.83</v>
      </c>
      <c r="D10989" s="180">
        <v>215213.93</v>
      </c>
      <c r="E10989" s="180">
        <v>154803.14999999997</v>
      </c>
      <c r="F10989" s="180">
        <v>0</v>
      </c>
      <c r="G10989" s="180">
        <v>0</v>
      </c>
      <c r="H10989" s="180">
        <v>0</v>
      </c>
    </row>
    <row r="10990" spans="1:8" x14ac:dyDescent="0.2">
      <c r="A10990" s="180" t="s">
        <v>258</v>
      </c>
      <c r="B10990" s="180" t="s">
        <v>333</v>
      </c>
      <c r="C10990" s="180">
        <v>4021076</v>
      </c>
      <c r="D10990" s="180"/>
      <c r="E10990" s="180">
        <v>0</v>
      </c>
      <c r="F10990" s="180">
        <v>0</v>
      </c>
      <c r="G10990" s="180">
        <v>0</v>
      </c>
      <c r="H10990" s="180">
        <v>0</v>
      </c>
    </row>
    <row r="10991" spans="1:8" x14ac:dyDescent="0.2">
      <c r="A10991" s="180" t="s">
        <v>258</v>
      </c>
      <c r="B10991" s="180" t="s">
        <v>334</v>
      </c>
      <c r="C10991" s="180">
        <v>101369</v>
      </c>
      <c r="D10991" s="180"/>
      <c r="E10991" s="180">
        <v>0</v>
      </c>
      <c r="F10991" s="180">
        <v>0</v>
      </c>
      <c r="G10991" s="180">
        <v>0</v>
      </c>
      <c r="H10991" s="180">
        <v>0</v>
      </c>
    </row>
    <row r="10992" spans="1:8" x14ac:dyDescent="0.2">
      <c r="A10992" s="180" t="s">
        <v>258</v>
      </c>
      <c r="B10992" s="180" t="s">
        <v>335</v>
      </c>
      <c r="C10992" s="180">
        <v>46950</v>
      </c>
      <c r="D10992" s="180"/>
      <c r="E10992" s="180"/>
      <c r="F10992" s="180"/>
      <c r="G10992" s="180"/>
      <c r="H10992" s="180"/>
    </row>
    <row r="10993" spans="1:8" x14ac:dyDescent="0.2">
      <c r="A10993" s="180" t="s">
        <v>258</v>
      </c>
      <c r="B10993" s="180" t="s">
        <v>336</v>
      </c>
      <c r="C10993" s="180">
        <v>335000</v>
      </c>
      <c r="D10993" s="180"/>
      <c r="E10993" s="180"/>
      <c r="F10993" s="180"/>
      <c r="G10993" s="180"/>
      <c r="H10993" s="180"/>
    </row>
    <row r="10994" spans="1:8" x14ac:dyDescent="0.2">
      <c r="A10994" s="180" t="s">
        <v>258</v>
      </c>
      <c r="B10994" s="180" t="s">
        <v>337</v>
      </c>
      <c r="C10994" s="180">
        <v>6500</v>
      </c>
      <c r="D10994" s="180">
        <v>100</v>
      </c>
      <c r="E10994" s="180">
        <v>1200</v>
      </c>
      <c r="F10994" s="180"/>
      <c r="G10994" s="180"/>
      <c r="H10994" s="180"/>
    </row>
    <row r="10995" spans="1:8" x14ac:dyDescent="0.2">
      <c r="A10995" s="180" t="s">
        <v>258</v>
      </c>
      <c r="B10995" s="180" t="s">
        <v>338</v>
      </c>
      <c r="C10995" s="180"/>
      <c r="D10995" s="180"/>
      <c r="E10995" s="180"/>
      <c r="F10995" s="180"/>
      <c r="G10995" s="180"/>
      <c r="H10995" s="180"/>
    </row>
    <row r="10996" spans="1:8" x14ac:dyDescent="0.2">
      <c r="A10996" s="180" t="s">
        <v>258</v>
      </c>
      <c r="B10996" s="180" t="s">
        <v>339</v>
      </c>
      <c r="C10996" s="180"/>
      <c r="D10996" s="180">
        <v>235000</v>
      </c>
      <c r="E10996" s="180"/>
      <c r="F10996" s="180"/>
      <c r="G10996" s="180"/>
      <c r="H10996" s="180"/>
    </row>
    <row r="10997" spans="1:8" x14ac:dyDescent="0.2">
      <c r="A10997" s="180" t="s">
        <v>258</v>
      </c>
      <c r="B10997" s="180" t="s">
        <v>340</v>
      </c>
      <c r="C10997" s="180">
        <v>60000</v>
      </c>
      <c r="D10997" s="180"/>
      <c r="E10997" s="180"/>
      <c r="F10997" s="180"/>
      <c r="G10997" s="180"/>
      <c r="H10997" s="180"/>
    </row>
    <row r="10998" spans="1:8" x14ac:dyDescent="0.2">
      <c r="A10998" s="180" t="s">
        <v>258</v>
      </c>
      <c r="B10998" s="180" t="s">
        <v>341</v>
      </c>
      <c r="C10998" s="180"/>
      <c r="D10998" s="180"/>
      <c r="E10998" s="180"/>
      <c r="F10998" s="180"/>
      <c r="G10998" s="180"/>
      <c r="H10998" s="180"/>
    </row>
    <row r="10999" spans="1:8" x14ac:dyDescent="0.2">
      <c r="A10999" s="180" t="s">
        <v>258</v>
      </c>
      <c r="B10999" s="180" t="s">
        <v>342</v>
      </c>
      <c r="C10999" s="180">
        <v>4095428</v>
      </c>
      <c r="D10999" s="180"/>
      <c r="E10999" s="180"/>
      <c r="F10999" s="180"/>
      <c r="G10999" s="180"/>
      <c r="H10999" s="180"/>
    </row>
    <row r="11000" spans="1:8" x14ac:dyDescent="0.2">
      <c r="A11000" s="180" t="s">
        <v>258</v>
      </c>
      <c r="B11000" s="180" t="s">
        <v>343</v>
      </c>
      <c r="C11000" s="180">
        <v>12231</v>
      </c>
      <c r="D11000" s="180"/>
      <c r="E11000" s="180"/>
      <c r="F11000" s="180"/>
      <c r="G11000" s="180"/>
      <c r="H11000" s="180"/>
    </row>
    <row r="11001" spans="1:8" x14ac:dyDescent="0.2">
      <c r="A11001" s="180" t="s">
        <v>258</v>
      </c>
      <c r="B11001" s="180" t="s">
        <v>344</v>
      </c>
      <c r="C11001" s="180">
        <v>45000</v>
      </c>
      <c r="D11001" s="180"/>
      <c r="E11001" s="180">
        <v>100</v>
      </c>
      <c r="F11001" s="180"/>
      <c r="G11001" s="180"/>
      <c r="H11001" s="180"/>
    </row>
    <row r="11002" spans="1:8" x14ac:dyDescent="0.2">
      <c r="A11002" s="180" t="s">
        <v>258</v>
      </c>
      <c r="B11002" s="180" t="s">
        <v>475</v>
      </c>
      <c r="C11002" s="180">
        <v>41755</v>
      </c>
      <c r="D11002" s="180"/>
      <c r="E11002" s="180">
        <v>0</v>
      </c>
      <c r="F11002" s="180">
        <v>0</v>
      </c>
      <c r="G11002" s="180">
        <v>0</v>
      </c>
      <c r="H11002" s="180">
        <v>0</v>
      </c>
    </row>
    <row r="11003" spans="1:8" x14ac:dyDescent="0.2">
      <c r="A11003" s="180" t="s">
        <v>258</v>
      </c>
      <c r="B11003" s="180" t="s">
        <v>332</v>
      </c>
      <c r="C11003" s="180">
        <v>71985</v>
      </c>
      <c r="D11003" s="180"/>
      <c r="E11003" s="180"/>
      <c r="F11003" s="180"/>
      <c r="G11003" s="180"/>
      <c r="H11003" s="180"/>
    </row>
    <row r="11004" spans="1:8" x14ac:dyDescent="0.2">
      <c r="A11004" s="180" t="s">
        <v>258</v>
      </c>
      <c r="B11004" s="180" t="s">
        <v>407</v>
      </c>
      <c r="C11004" s="180">
        <v>100000</v>
      </c>
      <c r="D11004" s="180"/>
      <c r="E11004" s="180"/>
      <c r="F11004" s="180"/>
      <c r="G11004" s="180"/>
      <c r="H11004" s="180"/>
    </row>
    <row r="11005" spans="1:8" x14ac:dyDescent="0.2">
      <c r="A11005" s="180" t="s">
        <v>258</v>
      </c>
      <c r="B11005" s="180" t="s">
        <v>345</v>
      </c>
      <c r="C11005" s="180">
        <v>8937294</v>
      </c>
      <c r="D11005" s="180">
        <v>235100</v>
      </c>
      <c r="E11005" s="180">
        <v>1300</v>
      </c>
      <c r="F11005" s="180">
        <v>0</v>
      </c>
      <c r="G11005" s="180">
        <v>0</v>
      </c>
      <c r="H11005" s="180">
        <v>0</v>
      </c>
    </row>
    <row r="11006" spans="1:8" x14ac:dyDescent="0.2">
      <c r="A11006" s="180" t="s">
        <v>258</v>
      </c>
      <c r="B11006" s="180" t="s">
        <v>346</v>
      </c>
      <c r="C11006" s="180"/>
      <c r="D11006" s="180"/>
      <c r="E11006" s="180"/>
      <c r="F11006" s="180"/>
      <c r="G11006" s="180"/>
      <c r="H11006" s="180"/>
    </row>
    <row r="11007" spans="1:8" x14ac:dyDescent="0.2">
      <c r="A11007" s="180" t="s">
        <v>258</v>
      </c>
      <c r="B11007" s="180" t="s">
        <v>446</v>
      </c>
      <c r="C11007" s="180"/>
      <c r="D11007" s="180"/>
      <c r="E11007" s="180"/>
      <c r="F11007" s="180"/>
      <c r="G11007" s="180"/>
      <c r="H11007" s="180"/>
    </row>
    <row r="11008" spans="1:8" x14ac:dyDescent="0.2">
      <c r="A11008" s="180" t="s">
        <v>258</v>
      </c>
      <c r="B11008" s="180" t="s">
        <v>347</v>
      </c>
      <c r="C11008" s="180"/>
      <c r="D11008" s="180"/>
      <c r="E11008" s="180"/>
      <c r="F11008" s="180"/>
      <c r="G11008" s="180"/>
      <c r="H11008" s="180"/>
    </row>
    <row r="11009" spans="1:8" x14ac:dyDescent="0.2">
      <c r="A11009" s="180" t="s">
        <v>258</v>
      </c>
      <c r="B11009" s="180" t="s">
        <v>348</v>
      </c>
      <c r="C11009" s="180">
        <v>8937294</v>
      </c>
      <c r="D11009" s="180">
        <v>235100</v>
      </c>
      <c r="E11009" s="180">
        <v>1300</v>
      </c>
      <c r="F11009" s="180">
        <v>0</v>
      </c>
      <c r="G11009" s="180">
        <v>0</v>
      </c>
      <c r="H11009" s="180">
        <v>0</v>
      </c>
    </row>
    <row r="11010" spans="1:8" x14ac:dyDescent="0.2">
      <c r="A11010" s="180" t="s">
        <v>258</v>
      </c>
      <c r="B11010" s="180" t="s">
        <v>349</v>
      </c>
      <c r="C11010" s="180">
        <v>322053.34999999776</v>
      </c>
      <c r="D11010" s="180">
        <v>34009.209999999992</v>
      </c>
      <c r="E11010" s="180">
        <v>995471.99</v>
      </c>
      <c r="F11010" s="180">
        <v>0</v>
      </c>
      <c r="G11010" s="180">
        <v>0</v>
      </c>
      <c r="H11010" s="180">
        <v>0</v>
      </c>
    </row>
    <row r="11011" spans="1:8" x14ac:dyDescent="0.2">
      <c r="A11011" s="180" t="s">
        <v>258</v>
      </c>
      <c r="B11011" s="180" t="s">
        <v>350</v>
      </c>
      <c r="C11011" s="180">
        <v>9259347.3499999978</v>
      </c>
      <c r="D11011" s="180">
        <v>269109.20999999996</v>
      </c>
      <c r="E11011" s="180">
        <v>996771.99</v>
      </c>
      <c r="F11011" s="180">
        <v>0</v>
      </c>
      <c r="G11011" s="180">
        <v>0</v>
      </c>
      <c r="H11011" s="180">
        <v>0</v>
      </c>
    </row>
    <row r="11012" spans="1:8" x14ac:dyDescent="0.2">
      <c r="A11012" s="180" t="s">
        <v>258</v>
      </c>
      <c r="B11012" s="180" t="s">
        <v>376</v>
      </c>
      <c r="C11012" s="180"/>
      <c r="D11012" s="180"/>
      <c r="E11012" s="180"/>
      <c r="F11012" s="180"/>
      <c r="G11012" s="180"/>
      <c r="H11012" s="180"/>
    </row>
    <row r="11013" spans="1:8" x14ac:dyDescent="0.2">
      <c r="A11013" s="180" t="s">
        <v>258</v>
      </c>
      <c r="B11013" s="180" t="s">
        <v>377</v>
      </c>
      <c r="C11013" s="180">
        <v>6450000</v>
      </c>
      <c r="D11013" s="180">
        <v>245000</v>
      </c>
      <c r="E11013" s="180"/>
      <c r="F11013" s="180"/>
      <c r="G11013" s="180"/>
      <c r="H11013" s="180"/>
    </row>
    <row r="11014" spans="1:8" x14ac:dyDescent="0.2">
      <c r="A11014" s="180" t="s">
        <v>258</v>
      </c>
      <c r="B11014" s="180" t="s">
        <v>352</v>
      </c>
      <c r="C11014" s="180">
        <v>275000</v>
      </c>
      <c r="D11014" s="180"/>
      <c r="E11014" s="180"/>
      <c r="F11014" s="180"/>
      <c r="G11014" s="180"/>
      <c r="H11014" s="180"/>
    </row>
    <row r="11015" spans="1:8" x14ac:dyDescent="0.2">
      <c r="A11015" s="180" t="s">
        <v>258</v>
      </c>
      <c r="B11015" s="180" t="s">
        <v>353</v>
      </c>
      <c r="C11015" s="180">
        <v>100000</v>
      </c>
      <c r="D11015" s="180"/>
      <c r="E11015" s="180"/>
      <c r="F11015" s="180"/>
      <c r="G11015" s="180"/>
      <c r="H11015" s="180"/>
    </row>
    <row r="11016" spans="1:8" x14ac:dyDescent="0.2">
      <c r="A11016" s="180" t="s">
        <v>258</v>
      </c>
      <c r="B11016" s="180" t="s">
        <v>354</v>
      </c>
      <c r="C11016" s="180">
        <v>320000</v>
      </c>
      <c r="D11016" s="180"/>
      <c r="E11016" s="180">
        <v>180000</v>
      </c>
      <c r="F11016" s="180"/>
      <c r="G11016" s="180"/>
      <c r="H11016" s="180"/>
    </row>
    <row r="11017" spans="1:8" x14ac:dyDescent="0.2">
      <c r="A11017" s="180" t="s">
        <v>258</v>
      </c>
      <c r="B11017" s="180" t="s">
        <v>408</v>
      </c>
      <c r="C11017" s="180">
        <v>400000</v>
      </c>
      <c r="D11017" s="180"/>
      <c r="E11017" s="180"/>
      <c r="F11017" s="180"/>
      <c r="G11017" s="180"/>
      <c r="H11017" s="180"/>
    </row>
    <row r="11018" spans="1:8" x14ac:dyDescent="0.2">
      <c r="A11018" s="180" t="s">
        <v>258</v>
      </c>
      <c r="B11018" s="180" t="s">
        <v>423</v>
      </c>
      <c r="C11018" s="180">
        <v>270000</v>
      </c>
      <c r="D11018" s="180"/>
      <c r="E11018" s="180"/>
      <c r="F11018" s="180"/>
      <c r="G11018" s="180"/>
      <c r="H11018" s="180"/>
    </row>
    <row r="11019" spans="1:8" x14ac:dyDescent="0.2">
      <c r="A11019" s="180" t="s">
        <v>258</v>
      </c>
      <c r="B11019" s="180" t="s">
        <v>355</v>
      </c>
      <c r="C11019" s="180">
        <v>480000</v>
      </c>
      <c r="D11019" s="180"/>
      <c r="E11019" s="180">
        <v>5000</v>
      </c>
      <c r="F11019" s="180"/>
      <c r="G11019" s="180"/>
      <c r="H11019" s="180"/>
    </row>
    <row r="11020" spans="1:8" x14ac:dyDescent="0.2">
      <c r="A11020" s="180" t="s">
        <v>258</v>
      </c>
      <c r="B11020" s="180" t="s">
        <v>356</v>
      </c>
      <c r="C11020" s="180">
        <v>500000</v>
      </c>
      <c r="D11020" s="180"/>
      <c r="E11020" s="180"/>
      <c r="F11020" s="180"/>
      <c r="G11020" s="180"/>
      <c r="H11020" s="180"/>
    </row>
    <row r="11021" spans="1:8" x14ac:dyDescent="0.2">
      <c r="A11021" s="180" t="s">
        <v>258</v>
      </c>
      <c r="B11021" s="180" t="s">
        <v>409</v>
      </c>
      <c r="C11021" s="180"/>
      <c r="D11021" s="180"/>
      <c r="E11021" s="180"/>
      <c r="F11021" s="180"/>
      <c r="G11021" s="180"/>
      <c r="H11021" s="180"/>
    </row>
    <row r="11022" spans="1:8" x14ac:dyDescent="0.2">
      <c r="A11022" s="180" t="s">
        <v>258</v>
      </c>
      <c r="B11022" s="180" t="s">
        <v>378</v>
      </c>
      <c r="C11022" s="180"/>
      <c r="D11022" s="180"/>
      <c r="E11022" s="180"/>
      <c r="F11022" s="180"/>
      <c r="G11022" s="180"/>
      <c r="H11022" s="180"/>
    </row>
    <row r="11023" spans="1:8" x14ac:dyDescent="0.2">
      <c r="A11023" s="180" t="s">
        <v>258</v>
      </c>
      <c r="B11023" s="180" t="s">
        <v>360</v>
      </c>
      <c r="C11023" s="180"/>
      <c r="D11023" s="180"/>
      <c r="E11023" s="180"/>
      <c r="F11023" s="180"/>
      <c r="G11023" s="180"/>
      <c r="H11023" s="180"/>
    </row>
    <row r="11024" spans="1:8" x14ac:dyDescent="0.2">
      <c r="A11024" s="180" t="s">
        <v>258</v>
      </c>
      <c r="B11024" s="180" t="s">
        <v>379</v>
      </c>
      <c r="C11024" s="180"/>
      <c r="D11024" s="180"/>
      <c r="E11024" s="180"/>
      <c r="F11024" s="180"/>
      <c r="G11024" s="180"/>
      <c r="H11024" s="180"/>
    </row>
    <row r="11025" spans="1:8" x14ac:dyDescent="0.2">
      <c r="A11025" s="180" t="s">
        <v>258</v>
      </c>
      <c r="B11025" s="180" t="s">
        <v>362</v>
      </c>
      <c r="C11025" s="180">
        <v>359577</v>
      </c>
      <c r="D11025" s="180"/>
      <c r="E11025" s="180"/>
      <c r="F11025" s="180"/>
      <c r="G11025" s="180"/>
      <c r="H11025" s="180"/>
    </row>
    <row r="11026" spans="1:8" x14ac:dyDescent="0.2">
      <c r="A11026" s="180" t="s">
        <v>258</v>
      </c>
      <c r="B11026" s="180" t="s">
        <v>365</v>
      </c>
      <c r="C11026" s="180">
        <v>9154577</v>
      </c>
      <c r="D11026" s="180">
        <v>245000</v>
      </c>
      <c r="E11026" s="180">
        <v>185000</v>
      </c>
      <c r="F11026" s="180">
        <v>0</v>
      </c>
      <c r="G11026" s="180">
        <v>0</v>
      </c>
      <c r="H11026" s="180">
        <v>0</v>
      </c>
    </row>
    <row r="11027" spans="1:8" x14ac:dyDescent="0.2">
      <c r="A11027" s="180" t="s">
        <v>258</v>
      </c>
      <c r="B11027" s="180" t="s">
        <v>447</v>
      </c>
      <c r="C11027" s="180"/>
      <c r="D11027" s="180"/>
      <c r="E11027" s="180"/>
      <c r="F11027" s="180"/>
      <c r="G11027" s="180"/>
      <c r="H11027" s="180"/>
    </row>
    <row r="11028" spans="1:8" x14ac:dyDescent="0.2">
      <c r="A11028" s="180" t="s">
        <v>258</v>
      </c>
      <c r="B11028" s="180" t="s">
        <v>366</v>
      </c>
      <c r="C11028" s="180">
        <v>9154577</v>
      </c>
      <c r="D11028" s="180">
        <v>245000</v>
      </c>
      <c r="E11028" s="180">
        <v>185000</v>
      </c>
      <c r="F11028" s="180">
        <v>0</v>
      </c>
      <c r="G11028" s="180">
        <v>0</v>
      </c>
      <c r="H11028" s="180">
        <v>0</v>
      </c>
    </row>
    <row r="11029" spans="1:8" x14ac:dyDescent="0.2">
      <c r="A11029" s="180" t="s">
        <v>258</v>
      </c>
      <c r="B11029" s="180" t="s">
        <v>367</v>
      </c>
      <c r="C11029" s="180">
        <v>104770.34999999776</v>
      </c>
      <c r="D11029" s="180">
        <v>24109.209999999963</v>
      </c>
      <c r="E11029" s="180">
        <v>811771.99</v>
      </c>
      <c r="F11029" s="180">
        <v>0</v>
      </c>
      <c r="G11029" s="180">
        <v>0</v>
      </c>
      <c r="H11029" s="180">
        <v>0</v>
      </c>
    </row>
    <row r="11030" spans="1:8" x14ac:dyDescent="0.2">
      <c r="A11030" s="180" t="s">
        <v>258</v>
      </c>
      <c r="B11030" s="180" t="s">
        <v>368</v>
      </c>
      <c r="C11030" s="180">
        <v>9259347.3499999978</v>
      </c>
      <c r="D11030" s="180">
        <v>269109.20999999996</v>
      </c>
      <c r="E11030" s="180">
        <v>996771.99</v>
      </c>
      <c r="F11030" s="180">
        <v>0</v>
      </c>
      <c r="G11030" s="180">
        <v>0</v>
      </c>
      <c r="H11030" s="180">
        <v>0</v>
      </c>
    </row>
    <row r="11031" spans="1:8" x14ac:dyDescent="0.2">
      <c r="A11031" s="180" t="s">
        <v>259</v>
      </c>
      <c r="B11031" s="180" t="s">
        <v>333</v>
      </c>
      <c r="C11031" s="180">
        <v>3460582</v>
      </c>
      <c r="D11031" s="180"/>
      <c r="E11031" s="180">
        <v>479373</v>
      </c>
      <c r="F11031" s="180">
        <v>0</v>
      </c>
      <c r="G11031" s="180">
        <v>0</v>
      </c>
      <c r="H11031" s="180">
        <v>0</v>
      </c>
    </row>
    <row r="11032" spans="1:8" x14ac:dyDescent="0.2">
      <c r="A11032" s="180" t="s">
        <v>259</v>
      </c>
      <c r="B11032" s="180" t="s">
        <v>334</v>
      </c>
      <c r="C11032" s="180">
        <v>148416</v>
      </c>
      <c r="D11032" s="180"/>
      <c r="E11032" s="180">
        <v>20627</v>
      </c>
      <c r="F11032" s="180">
        <v>0</v>
      </c>
      <c r="G11032" s="180">
        <v>0</v>
      </c>
      <c r="H11032" s="180">
        <v>0</v>
      </c>
    </row>
    <row r="11033" spans="1:8" x14ac:dyDescent="0.2">
      <c r="A11033" s="180" t="s">
        <v>259</v>
      </c>
      <c r="B11033" s="180" t="s">
        <v>335</v>
      </c>
      <c r="C11033" s="180">
        <v>535081</v>
      </c>
      <c r="D11033" s="180"/>
      <c r="E11033" s="180"/>
      <c r="F11033" s="180"/>
      <c r="G11033" s="180"/>
      <c r="H11033" s="180"/>
    </row>
    <row r="11034" spans="1:8" x14ac:dyDescent="0.2">
      <c r="A11034" s="180" t="s">
        <v>259</v>
      </c>
      <c r="B11034" s="180" t="s">
        <v>336</v>
      </c>
      <c r="C11034" s="180">
        <v>420000</v>
      </c>
      <c r="D11034" s="180"/>
      <c r="E11034" s="180"/>
      <c r="F11034" s="180"/>
      <c r="G11034" s="180"/>
      <c r="H11034" s="180"/>
    </row>
    <row r="11035" spans="1:8" x14ac:dyDescent="0.2">
      <c r="A11035" s="180" t="s">
        <v>259</v>
      </c>
      <c r="B11035" s="180" t="s">
        <v>337</v>
      </c>
      <c r="C11035" s="180">
        <v>60000</v>
      </c>
      <c r="D11035" s="180">
        <v>10000</v>
      </c>
      <c r="E11035" s="180">
        <v>12000</v>
      </c>
      <c r="F11035" s="180"/>
      <c r="G11035" s="180"/>
      <c r="H11035" s="180"/>
    </row>
    <row r="11036" spans="1:8" x14ac:dyDescent="0.2">
      <c r="A11036" s="180" t="s">
        <v>259</v>
      </c>
      <c r="B11036" s="180" t="s">
        <v>338</v>
      </c>
      <c r="C11036" s="180"/>
      <c r="D11036" s="180"/>
      <c r="E11036" s="180"/>
      <c r="F11036" s="180"/>
      <c r="G11036" s="180"/>
      <c r="H11036" s="180"/>
    </row>
    <row r="11037" spans="1:8" x14ac:dyDescent="0.2">
      <c r="A11037" s="180" t="s">
        <v>259</v>
      </c>
      <c r="B11037" s="180" t="s">
        <v>339</v>
      </c>
      <c r="C11037" s="180"/>
      <c r="D11037" s="180">
        <v>390000</v>
      </c>
      <c r="E11037" s="180"/>
      <c r="F11037" s="180"/>
      <c r="G11037" s="180"/>
      <c r="H11037" s="180"/>
    </row>
    <row r="11038" spans="1:8" x14ac:dyDescent="0.2">
      <c r="A11038" s="180" t="s">
        <v>259</v>
      </c>
      <c r="B11038" s="180" t="s">
        <v>340</v>
      </c>
      <c r="C11038" s="180">
        <v>75000</v>
      </c>
      <c r="D11038" s="180">
        <v>40000</v>
      </c>
      <c r="E11038" s="180">
        <v>4000</v>
      </c>
      <c r="F11038" s="180"/>
      <c r="G11038" s="180"/>
      <c r="H11038" s="180"/>
    </row>
    <row r="11039" spans="1:8" x14ac:dyDescent="0.2">
      <c r="A11039" s="180" t="s">
        <v>259</v>
      </c>
      <c r="B11039" s="180" t="s">
        <v>341</v>
      </c>
      <c r="C11039" s="180"/>
      <c r="D11039" s="180"/>
      <c r="E11039" s="180"/>
      <c r="F11039" s="180"/>
      <c r="G11039" s="180"/>
      <c r="H11039" s="180"/>
    </row>
    <row r="11040" spans="1:8" x14ac:dyDescent="0.2">
      <c r="A11040" s="180" t="s">
        <v>259</v>
      </c>
      <c r="B11040" s="180" t="s">
        <v>342</v>
      </c>
      <c r="C11040" s="180">
        <v>7401430</v>
      </c>
      <c r="D11040" s="180"/>
      <c r="E11040" s="180"/>
      <c r="F11040" s="180"/>
      <c r="G11040" s="180"/>
      <c r="H11040" s="180"/>
    </row>
    <row r="11041" spans="1:8" x14ac:dyDescent="0.2">
      <c r="A11041" s="180" t="s">
        <v>259</v>
      </c>
      <c r="B11041" s="180" t="s">
        <v>343</v>
      </c>
      <c r="C11041" s="180">
        <v>30596</v>
      </c>
      <c r="D11041" s="180"/>
      <c r="E11041" s="180"/>
      <c r="F11041" s="180"/>
      <c r="G11041" s="180"/>
      <c r="H11041" s="180"/>
    </row>
    <row r="11042" spans="1:8" x14ac:dyDescent="0.2">
      <c r="A11042" s="180" t="s">
        <v>259</v>
      </c>
      <c r="B11042" s="180" t="s">
        <v>344</v>
      </c>
      <c r="C11042" s="180">
        <v>100000</v>
      </c>
      <c r="D11042" s="180"/>
      <c r="E11042" s="180">
        <v>500</v>
      </c>
      <c r="F11042" s="180"/>
      <c r="G11042" s="180"/>
      <c r="H11042" s="180"/>
    </row>
    <row r="11043" spans="1:8" x14ac:dyDescent="0.2">
      <c r="A11043" s="180" t="s">
        <v>259</v>
      </c>
      <c r="B11043" s="180" t="s">
        <v>475</v>
      </c>
      <c r="C11043" s="180">
        <v>98729</v>
      </c>
      <c r="D11043" s="180"/>
      <c r="E11043" s="180">
        <v>13721</v>
      </c>
      <c r="F11043" s="180">
        <v>0</v>
      </c>
      <c r="G11043" s="180">
        <v>0</v>
      </c>
      <c r="H11043" s="180">
        <v>0</v>
      </c>
    </row>
    <row r="11044" spans="1:8" x14ac:dyDescent="0.2">
      <c r="A11044" s="180" t="s">
        <v>259</v>
      </c>
      <c r="B11044" s="180" t="s">
        <v>332</v>
      </c>
      <c r="C11044" s="180">
        <v>165000</v>
      </c>
      <c r="D11044" s="180"/>
      <c r="E11044" s="180"/>
      <c r="F11044" s="180"/>
      <c r="G11044" s="180"/>
      <c r="H11044" s="180"/>
    </row>
    <row r="11045" spans="1:8" x14ac:dyDescent="0.2">
      <c r="A11045" s="180" t="s">
        <v>259</v>
      </c>
      <c r="B11045" s="180" t="s">
        <v>407</v>
      </c>
      <c r="C11045" s="180">
        <v>120000</v>
      </c>
      <c r="D11045" s="180"/>
      <c r="E11045" s="180"/>
      <c r="F11045" s="180"/>
      <c r="G11045" s="180"/>
      <c r="H11045" s="180"/>
    </row>
    <row r="11046" spans="1:8" x14ac:dyDescent="0.2">
      <c r="A11046" s="180" t="s">
        <v>259</v>
      </c>
      <c r="B11046" s="180" t="s">
        <v>345</v>
      </c>
      <c r="C11046" s="180">
        <v>12614834</v>
      </c>
      <c r="D11046" s="180">
        <v>440000</v>
      </c>
      <c r="E11046" s="180">
        <v>530221</v>
      </c>
      <c r="F11046" s="180">
        <v>0</v>
      </c>
      <c r="G11046" s="180">
        <v>0</v>
      </c>
      <c r="H11046" s="180">
        <v>0</v>
      </c>
    </row>
    <row r="11047" spans="1:8" x14ac:dyDescent="0.2">
      <c r="A11047" s="180" t="s">
        <v>259</v>
      </c>
      <c r="B11047" s="180" t="s">
        <v>346</v>
      </c>
      <c r="C11047" s="180"/>
      <c r="D11047" s="180"/>
      <c r="E11047" s="180"/>
      <c r="F11047" s="180"/>
      <c r="G11047" s="180"/>
      <c r="H11047" s="180"/>
    </row>
    <row r="11048" spans="1:8" x14ac:dyDescent="0.2">
      <c r="A11048" s="180" t="s">
        <v>259</v>
      </c>
      <c r="B11048" s="180" t="s">
        <v>446</v>
      </c>
      <c r="C11048" s="180">
        <v>35000</v>
      </c>
      <c r="D11048" s="180">
        <v>5000</v>
      </c>
      <c r="E11048" s="180"/>
      <c r="F11048" s="180"/>
      <c r="G11048" s="180"/>
      <c r="H11048" s="180"/>
    </row>
    <row r="11049" spans="1:8" x14ac:dyDescent="0.2">
      <c r="A11049" s="180" t="s">
        <v>259</v>
      </c>
      <c r="B11049" s="180" t="s">
        <v>347</v>
      </c>
      <c r="C11049" s="180"/>
      <c r="D11049" s="180"/>
      <c r="E11049" s="180"/>
      <c r="F11049" s="180"/>
      <c r="G11049" s="180"/>
      <c r="H11049" s="180"/>
    </row>
    <row r="11050" spans="1:8" x14ac:dyDescent="0.2">
      <c r="A11050" s="180" t="s">
        <v>259</v>
      </c>
      <c r="B11050" s="180" t="s">
        <v>348</v>
      </c>
      <c r="C11050" s="180">
        <v>12649834</v>
      </c>
      <c r="D11050" s="180">
        <v>445000</v>
      </c>
      <c r="E11050" s="180">
        <v>530221</v>
      </c>
      <c r="F11050" s="180">
        <v>0</v>
      </c>
      <c r="G11050" s="180">
        <v>0</v>
      </c>
      <c r="H11050" s="180">
        <v>0</v>
      </c>
    </row>
    <row r="11051" spans="1:8" x14ac:dyDescent="0.2">
      <c r="A11051" s="180" t="s">
        <v>259</v>
      </c>
      <c r="B11051" s="180" t="s">
        <v>349</v>
      </c>
      <c r="C11051" s="180">
        <v>2655843.1300000008</v>
      </c>
      <c r="D11051" s="180">
        <v>317384.60000000009</v>
      </c>
      <c r="E11051" s="180">
        <v>733501.67</v>
      </c>
      <c r="F11051" s="180">
        <v>0</v>
      </c>
      <c r="G11051" s="180">
        <v>0</v>
      </c>
      <c r="H11051" s="180">
        <v>0</v>
      </c>
    </row>
    <row r="11052" spans="1:8" x14ac:dyDescent="0.2">
      <c r="A11052" s="180" t="s">
        <v>259</v>
      </c>
      <c r="B11052" s="180" t="s">
        <v>350</v>
      </c>
      <c r="C11052" s="180">
        <v>15305677.130000001</v>
      </c>
      <c r="D11052" s="180">
        <v>762384.60000000021</v>
      </c>
      <c r="E11052" s="180">
        <v>1263722.67</v>
      </c>
      <c r="F11052" s="180">
        <v>0</v>
      </c>
      <c r="G11052" s="180">
        <v>0</v>
      </c>
      <c r="H11052" s="180">
        <v>0</v>
      </c>
    </row>
    <row r="11053" spans="1:8" x14ac:dyDescent="0.2">
      <c r="A11053" s="180" t="s">
        <v>259</v>
      </c>
      <c r="B11053" s="180" t="s">
        <v>376</v>
      </c>
      <c r="C11053" s="180"/>
      <c r="D11053" s="180"/>
      <c r="E11053" s="180"/>
      <c r="F11053" s="180"/>
      <c r="G11053" s="180"/>
      <c r="H11053" s="180"/>
    </row>
    <row r="11054" spans="1:8" x14ac:dyDescent="0.2">
      <c r="A11054" s="180" t="s">
        <v>259</v>
      </c>
      <c r="B11054" s="180" t="s">
        <v>377</v>
      </c>
      <c r="C11054" s="180">
        <v>8500000</v>
      </c>
      <c r="D11054" s="180">
        <v>525000</v>
      </c>
      <c r="E11054" s="180">
        <v>100000</v>
      </c>
      <c r="F11054" s="180"/>
      <c r="G11054" s="180"/>
      <c r="H11054" s="180"/>
    </row>
    <row r="11055" spans="1:8" x14ac:dyDescent="0.2">
      <c r="A11055" s="180" t="s">
        <v>259</v>
      </c>
      <c r="B11055" s="180" t="s">
        <v>352</v>
      </c>
      <c r="C11055" s="180">
        <v>250000</v>
      </c>
      <c r="D11055" s="180"/>
      <c r="E11055" s="180"/>
      <c r="F11055" s="180"/>
      <c r="G11055" s="180"/>
      <c r="H11055" s="180"/>
    </row>
    <row r="11056" spans="1:8" x14ac:dyDescent="0.2">
      <c r="A11056" s="180" t="s">
        <v>259</v>
      </c>
      <c r="B11056" s="180" t="s">
        <v>353</v>
      </c>
      <c r="C11056" s="180">
        <v>800000</v>
      </c>
      <c r="D11056" s="180"/>
      <c r="E11056" s="180"/>
      <c r="F11056" s="180"/>
      <c r="G11056" s="180"/>
      <c r="H11056" s="180"/>
    </row>
    <row r="11057" spans="1:8" x14ac:dyDescent="0.2">
      <c r="A11057" s="180" t="s">
        <v>259</v>
      </c>
      <c r="B11057" s="180" t="s">
        <v>354</v>
      </c>
      <c r="C11057" s="180">
        <v>400000</v>
      </c>
      <c r="D11057" s="180"/>
      <c r="E11057" s="180">
        <v>40000</v>
      </c>
      <c r="F11057" s="180"/>
      <c r="G11057" s="180"/>
      <c r="H11057" s="180"/>
    </row>
    <row r="11058" spans="1:8" x14ac:dyDescent="0.2">
      <c r="A11058" s="180" t="s">
        <v>259</v>
      </c>
      <c r="B11058" s="180" t="s">
        <v>408</v>
      </c>
      <c r="C11058" s="180">
        <v>670000</v>
      </c>
      <c r="D11058" s="180"/>
      <c r="E11058" s="180"/>
      <c r="F11058" s="180"/>
      <c r="G11058" s="180"/>
      <c r="H11058" s="180"/>
    </row>
    <row r="11059" spans="1:8" x14ac:dyDescent="0.2">
      <c r="A11059" s="180" t="s">
        <v>259</v>
      </c>
      <c r="B11059" s="180" t="s">
        <v>423</v>
      </c>
      <c r="C11059" s="180">
        <v>300000</v>
      </c>
      <c r="D11059" s="180"/>
      <c r="E11059" s="180"/>
      <c r="F11059" s="180"/>
      <c r="G11059" s="180"/>
      <c r="H11059" s="180"/>
    </row>
    <row r="11060" spans="1:8" x14ac:dyDescent="0.2">
      <c r="A11060" s="180" t="s">
        <v>259</v>
      </c>
      <c r="B11060" s="180" t="s">
        <v>355</v>
      </c>
      <c r="C11060" s="180">
        <v>1300000</v>
      </c>
      <c r="D11060" s="180"/>
      <c r="E11060" s="180">
        <v>275000</v>
      </c>
      <c r="F11060" s="180"/>
      <c r="G11060" s="180"/>
      <c r="H11060" s="180"/>
    </row>
    <row r="11061" spans="1:8" x14ac:dyDescent="0.2">
      <c r="A11061" s="180" t="s">
        <v>259</v>
      </c>
      <c r="B11061" s="180" t="s">
        <v>356</v>
      </c>
      <c r="C11061" s="180">
        <v>680000</v>
      </c>
      <c r="D11061" s="180"/>
      <c r="E11061" s="180">
        <v>15000</v>
      </c>
      <c r="F11061" s="180"/>
      <c r="G11061" s="180"/>
      <c r="H11061" s="180"/>
    </row>
    <row r="11062" spans="1:8" x14ac:dyDescent="0.2">
      <c r="A11062" s="180" t="s">
        <v>259</v>
      </c>
      <c r="B11062" s="180" t="s">
        <v>409</v>
      </c>
      <c r="C11062" s="180"/>
      <c r="D11062" s="180"/>
      <c r="E11062" s="180"/>
      <c r="F11062" s="180"/>
      <c r="G11062" s="180"/>
      <c r="H11062" s="180"/>
    </row>
    <row r="11063" spans="1:8" x14ac:dyDescent="0.2">
      <c r="A11063" s="180" t="s">
        <v>259</v>
      </c>
      <c r="B11063" s="180" t="s">
        <v>378</v>
      </c>
      <c r="C11063" s="180"/>
      <c r="D11063" s="180"/>
      <c r="E11063" s="180"/>
      <c r="F11063" s="180"/>
      <c r="G11063" s="180"/>
      <c r="H11063" s="180"/>
    </row>
    <row r="11064" spans="1:8" x14ac:dyDescent="0.2">
      <c r="A11064" s="180" t="s">
        <v>259</v>
      </c>
      <c r="B11064" s="180" t="s">
        <v>360</v>
      </c>
      <c r="C11064" s="180"/>
      <c r="D11064" s="180"/>
      <c r="E11064" s="180"/>
      <c r="F11064" s="180"/>
      <c r="G11064" s="180"/>
      <c r="H11064" s="180"/>
    </row>
    <row r="11065" spans="1:8" x14ac:dyDescent="0.2">
      <c r="A11065" s="180" t="s">
        <v>259</v>
      </c>
      <c r="B11065" s="180" t="s">
        <v>379</v>
      </c>
      <c r="C11065" s="180"/>
      <c r="D11065" s="180"/>
      <c r="E11065" s="180"/>
      <c r="F11065" s="180"/>
      <c r="G11065" s="180"/>
      <c r="H11065" s="180"/>
    </row>
    <row r="11066" spans="1:8" x14ac:dyDescent="0.2">
      <c r="A11066" s="180" t="s">
        <v>259</v>
      </c>
      <c r="B11066" s="180" t="s">
        <v>362</v>
      </c>
      <c r="C11066" s="180">
        <v>564511</v>
      </c>
      <c r="D11066" s="180"/>
      <c r="E11066" s="180"/>
      <c r="F11066" s="180"/>
      <c r="G11066" s="180"/>
      <c r="H11066" s="180"/>
    </row>
    <row r="11067" spans="1:8" x14ac:dyDescent="0.2">
      <c r="A11067" s="180" t="s">
        <v>259</v>
      </c>
      <c r="B11067" s="180" t="s">
        <v>365</v>
      </c>
      <c r="C11067" s="180">
        <v>13464511</v>
      </c>
      <c r="D11067" s="180">
        <v>525000</v>
      </c>
      <c r="E11067" s="180">
        <v>430000</v>
      </c>
      <c r="F11067" s="180">
        <v>0</v>
      </c>
      <c r="G11067" s="180">
        <v>0</v>
      </c>
      <c r="H11067" s="180">
        <v>0</v>
      </c>
    </row>
    <row r="11068" spans="1:8" x14ac:dyDescent="0.2">
      <c r="A11068" s="180" t="s">
        <v>259</v>
      </c>
      <c r="B11068" s="180" t="s">
        <v>447</v>
      </c>
      <c r="C11068" s="180">
        <v>5000</v>
      </c>
      <c r="D11068" s="180"/>
      <c r="E11068" s="180"/>
      <c r="F11068" s="180"/>
      <c r="G11068" s="180"/>
      <c r="H11068" s="180"/>
    </row>
    <row r="11069" spans="1:8" x14ac:dyDescent="0.2">
      <c r="A11069" s="180" t="s">
        <v>259</v>
      </c>
      <c r="B11069" s="180" t="s">
        <v>366</v>
      </c>
      <c r="C11069" s="180">
        <v>13469511</v>
      </c>
      <c r="D11069" s="180">
        <v>525000</v>
      </c>
      <c r="E11069" s="180">
        <v>430000</v>
      </c>
      <c r="F11069" s="180">
        <v>0</v>
      </c>
      <c r="G11069" s="180">
        <v>0</v>
      </c>
      <c r="H11069" s="180">
        <v>0</v>
      </c>
    </row>
    <row r="11070" spans="1:8" x14ac:dyDescent="0.2">
      <c r="A11070" s="180" t="s">
        <v>259</v>
      </c>
      <c r="B11070" s="180" t="s">
        <v>367</v>
      </c>
      <c r="C11070" s="180">
        <v>1836166.1300000008</v>
      </c>
      <c r="D11070" s="180">
        <v>237384.60000000009</v>
      </c>
      <c r="E11070" s="180">
        <v>833722.67</v>
      </c>
      <c r="F11070" s="180">
        <v>0</v>
      </c>
      <c r="G11070" s="180">
        <v>0</v>
      </c>
      <c r="H11070" s="180">
        <v>0</v>
      </c>
    </row>
    <row r="11071" spans="1:8" x14ac:dyDescent="0.2">
      <c r="A11071" s="180" t="s">
        <v>259</v>
      </c>
      <c r="B11071" s="180" t="s">
        <v>368</v>
      </c>
      <c r="C11071" s="180">
        <v>15305677.130000001</v>
      </c>
      <c r="D11071" s="180">
        <v>762384.60000000021</v>
      </c>
      <c r="E11071" s="180">
        <v>1263722.67</v>
      </c>
      <c r="F11071" s="180">
        <v>0</v>
      </c>
      <c r="G11071" s="180">
        <v>0</v>
      </c>
      <c r="H11071" s="180">
        <v>0</v>
      </c>
    </row>
    <row r="11072" spans="1:8" x14ac:dyDescent="0.2">
      <c r="A11072" s="180" t="s">
        <v>260</v>
      </c>
      <c r="B11072" s="180" t="s">
        <v>333</v>
      </c>
      <c r="C11072" s="180">
        <v>3838665</v>
      </c>
      <c r="D11072" s="180"/>
      <c r="E11072" s="180">
        <v>926833</v>
      </c>
      <c r="F11072" s="180">
        <v>0</v>
      </c>
      <c r="G11072" s="180">
        <v>0</v>
      </c>
      <c r="H11072" s="180">
        <v>0</v>
      </c>
    </row>
    <row r="11073" spans="1:8" x14ac:dyDescent="0.2">
      <c r="A11073" s="180" t="s">
        <v>260</v>
      </c>
      <c r="B11073" s="180" t="s">
        <v>334</v>
      </c>
      <c r="C11073" s="180">
        <v>95761</v>
      </c>
      <c r="D11073" s="180"/>
      <c r="E11073" s="180">
        <v>23167</v>
      </c>
      <c r="F11073" s="180">
        <v>0</v>
      </c>
      <c r="G11073" s="180">
        <v>0</v>
      </c>
      <c r="H11073" s="180">
        <v>0</v>
      </c>
    </row>
    <row r="11074" spans="1:8" x14ac:dyDescent="0.2">
      <c r="A11074" s="180" t="s">
        <v>260</v>
      </c>
      <c r="B11074" s="180" t="s">
        <v>335</v>
      </c>
      <c r="C11074" s="180">
        <v>209092</v>
      </c>
      <c r="D11074" s="180"/>
      <c r="E11074" s="180"/>
      <c r="F11074" s="180"/>
      <c r="G11074" s="180"/>
      <c r="H11074" s="180"/>
    </row>
    <row r="11075" spans="1:8" x14ac:dyDescent="0.2">
      <c r="A11075" s="180" t="s">
        <v>260</v>
      </c>
      <c r="B11075" s="180" t="s">
        <v>336</v>
      </c>
      <c r="C11075" s="180">
        <v>545000</v>
      </c>
      <c r="D11075" s="180"/>
      <c r="E11075" s="180"/>
      <c r="F11075" s="180"/>
      <c r="G11075" s="180"/>
      <c r="H11075" s="180"/>
    </row>
    <row r="11076" spans="1:8" x14ac:dyDescent="0.2">
      <c r="A11076" s="180" t="s">
        <v>260</v>
      </c>
      <c r="B11076" s="180" t="s">
        <v>337</v>
      </c>
      <c r="C11076" s="180">
        <v>35000</v>
      </c>
      <c r="D11076" s="180">
        <v>500</v>
      </c>
      <c r="E11076" s="180">
        <v>5000</v>
      </c>
      <c r="F11076" s="180"/>
      <c r="G11076" s="180"/>
      <c r="H11076" s="180"/>
    </row>
    <row r="11077" spans="1:8" x14ac:dyDescent="0.2">
      <c r="A11077" s="180" t="s">
        <v>260</v>
      </c>
      <c r="B11077" s="180" t="s">
        <v>338</v>
      </c>
      <c r="C11077" s="180"/>
      <c r="D11077" s="180"/>
      <c r="E11077" s="180"/>
      <c r="F11077" s="180"/>
      <c r="G11077" s="180"/>
      <c r="H11077" s="180"/>
    </row>
    <row r="11078" spans="1:8" x14ac:dyDescent="0.2">
      <c r="A11078" s="180" t="s">
        <v>260</v>
      </c>
      <c r="B11078" s="180" t="s">
        <v>339</v>
      </c>
      <c r="C11078" s="180">
        <v>2000</v>
      </c>
      <c r="D11078" s="180">
        <v>220000</v>
      </c>
      <c r="E11078" s="180"/>
      <c r="F11078" s="180"/>
      <c r="G11078" s="180"/>
      <c r="H11078" s="180"/>
    </row>
    <row r="11079" spans="1:8" x14ac:dyDescent="0.2">
      <c r="A11079" s="180" t="s">
        <v>260</v>
      </c>
      <c r="B11079" s="180" t="s">
        <v>340</v>
      </c>
      <c r="C11079" s="180">
        <v>215000</v>
      </c>
      <c r="D11079" s="180"/>
      <c r="E11079" s="180">
        <v>2500</v>
      </c>
      <c r="F11079" s="180"/>
      <c r="G11079" s="180"/>
      <c r="H11079" s="180"/>
    </row>
    <row r="11080" spans="1:8" x14ac:dyDescent="0.2">
      <c r="A11080" s="180" t="s">
        <v>260</v>
      </c>
      <c r="B11080" s="180" t="s">
        <v>341</v>
      </c>
      <c r="C11080" s="180"/>
      <c r="D11080" s="180"/>
      <c r="E11080" s="180"/>
      <c r="F11080" s="180"/>
      <c r="G11080" s="180"/>
      <c r="H11080" s="180"/>
    </row>
    <row r="11081" spans="1:8" x14ac:dyDescent="0.2">
      <c r="A11081" s="180" t="s">
        <v>260</v>
      </c>
      <c r="B11081" s="180" t="s">
        <v>342</v>
      </c>
      <c r="C11081" s="180">
        <v>7161152</v>
      </c>
      <c r="D11081" s="180"/>
      <c r="E11081" s="180"/>
      <c r="F11081" s="180"/>
      <c r="G11081" s="180"/>
      <c r="H11081" s="180"/>
    </row>
    <row r="11082" spans="1:8" x14ac:dyDescent="0.2">
      <c r="A11082" s="180" t="s">
        <v>260</v>
      </c>
      <c r="B11082" s="180" t="s">
        <v>343</v>
      </c>
      <c r="C11082" s="180">
        <v>31125</v>
      </c>
      <c r="D11082" s="180"/>
      <c r="E11082" s="180"/>
      <c r="F11082" s="180"/>
      <c r="G11082" s="180"/>
      <c r="H11082" s="180"/>
    </row>
    <row r="11083" spans="1:8" x14ac:dyDescent="0.2">
      <c r="A11083" s="180" t="s">
        <v>260</v>
      </c>
      <c r="B11083" s="180" t="s">
        <v>344</v>
      </c>
      <c r="C11083" s="180">
        <v>30000</v>
      </c>
      <c r="D11083" s="180"/>
      <c r="E11083" s="180"/>
      <c r="F11083" s="180"/>
      <c r="G11083" s="180"/>
      <c r="H11083" s="180"/>
    </row>
    <row r="11084" spans="1:8" x14ac:dyDescent="0.2">
      <c r="A11084" s="180" t="s">
        <v>260</v>
      </c>
      <c r="B11084" s="180" t="s">
        <v>475</v>
      </c>
      <c r="C11084" s="180">
        <v>67271</v>
      </c>
      <c r="D11084" s="180"/>
      <c r="E11084" s="180">
        <v>16119</v>
      </c>
      <c r="F11084" s="180">
        <v>0</v>
      </c>
      <c r="G11084" s="180">
        <v>0</v>
      </c>
      <c r="H11084" s="180">
        <v>0</v>
      </c>
    </row>
    <row r="11085" spans="1:8" x14ac:dyDescent="0.2">
      <c r="A11085" s="180" t="s">
        <v>260</v>
      </c>
      <c r="B11085" s="180" t="s">
        <v>332</v>
      </c>
      <c r="C11085" s="180">
        <v>270000</v>
      </c>
      <c r="D11085" s="180"/>
      <c r="E11085" s="180"/>
      <c r="F11085" s="180"/>
      <c r="G11085" s="180"/>
      <c r="H11085" s="180"/>
    </row>
    <row r="11086" spans="1:8" x14ac:dyDescent="0.2">
      <c r="A11086" s="180" t="s">
        <v>260</v>
      </c>
      <c r="B11086" s="180" t="s">
        <v>407</v>
      </c>
      <c r="C11086" s="180">
        <v>220000</v>
      </c>
      <c r="D11086" s="180"/>
      <c r="E11086" s="180"/>
      <c r="F11086" s="180"/>
      <c r="G11086" s="180"/>
      <c r="H11086" s="180"/>
    </row>
    <row r="11087" spans="1:8" x14ac:dyDescent="0.2">
      <c r="A11087" s="180" t="s">
        <v>260</v>
      </c>
      <c r="B11087" s="180" t="s">
        <v>345</v>
      </c>
      <c r="C11087" s="180">
        <v>12720066</v>
      </c>
      <c r="D11087" s="180">
        <v>220500</v>
      </c>
      <c r="E11087" s="180">
        <v>973619</v>
      </c>
      <c r="F11087" s="180">
        <v>0</v>
      </c>
      <c r="G11087" s="180">
        <v>0</v>
      </c>
      <c r="H11087" s="180">
        <v>0</v>
      </c>
    </row>
    <row r="11088" spans="1:8" x14ac:dyDescent="0.2">
      <c r="A11088" s="180" t="s">
        <v>260</v>
      </c>
      <c r="B11088" s="180" t="s">
        <v>346</v>
      </c>
      <c r="C11088" s="180"/>
      <c r="D11088" s="180"/>
      <c r="E11088" s="180"/>
      <c r="F11088" s="180"/>
      <c r="G11088" s="180"/>
      <c r="H11088" s="180"/>
    </row>
    <row r="11089" spans="1:8" x14ac:dyDescent="0.2">
      <c r="A11089" s="180" t="s">
        <v>260</v>
      </c>
      <c r="B11089" s="180" t="s">
        <v>446</v>
      </c>
      <c r="C11089" s="180"/>
      <c r="D11089" s="180"/>
      <c r="E11089" s="180"/>
      <c r="F11089" s="180"/>
      <c r="G11089" s="180"/>
      <c r="H11089" s="180"/>
    </row>
    <row r="11090" spans="1:8" x14ac:dyDescent="0.2">
      <c r="A11090" s="180" t="s">
        <v>260</v>
      </c>
      <c r="B11090" s="180" t="s">
        <v>347</v>
      </c>
      <c r="C11090" s="180">
        <v>20000</v>
      </c>
      <c r="D11090" s="180"/>
      <c r="E11090" s="180"/>
      <c r="F11090" s="180"/>
      <c r="G11090" s="180"/>
      <c r="H11090" s="180"/>
    </row>
    <row r="11091" spans="1:8" x14ac:dyDescent="0.2">
      <c r="A11091" s="180" t="s">
        <v>260</v>
      </c>
      <c r="B11091" s="180" t="s">
        <v>348</v>
      </c>
      <c r="C11091" s="180">
        <v>12740066</v>
      </c>
      <c r="D11091" s="180">
        <v>220500</v>
      </c>
      <c r="E11091" s="180">
        <v>973619</v>
      </c>
      <c r="F11091" s="180">
        <v>0</v>
      </c>
      <c r="G11091" s="180">
        <v>0</v>
      </c>
      <c r="H11091" s="180">
        <v>0</v>
      </c>
    </row>
    <row r="11092" spans="1:8" x14ac:dyDescent="0.2">
      <c r="A11092" s="180" t="s">
        <v>260</v>
      </c>
      <c r="B11092" s="180" t="s">
        <v>349</v>
      </c>
      <c r="C11092" s="180">
        <v>2140114.9999999981</v>
      </c>
      <c r="D11092" s="180">
        <v>47149.610000000052</v>
      </c>
      <c r="E11092" s="180">
        <v>632691.63</v>
      </c>
      <c r="F11092" s="180">
        <v>0</v>
      </c>
      <c r="G11092" s="180">
        <v>0</v>
      </c>
      <c r="H11092" s="180">
        <v>0</v>
      </c>
    </row>
    <row r="11093" spans="1:8" x14ac:dyDescent="0.2">
      <c r="A11093" s="180" t="s">
        <v>260</v>
      </c>
      <c r="B11093" s="180" t="s">
        <v>350</v>
      </c>
      <c r="C11093" s="180">
        <v>14880180.999999998</v>
      </c>
      <c r="D11093" s="180">
        <v>267649.61000000004</v>
      </c>
      <c r="E11093" s="180">
        <v>1606310.63</v>
      </c>
      <c r="F11093" s="180">
        <v>0</v>
      </c>
      <c r="G11093" s="180">
        <v>0</v>
      </c>
      <c r="H11093" s="180">
        <v>0</v>
      </c>
    </row>
    <row r="11094" spans="1:8" x14ac:dyDescent="0.2">
      <c r="A11094" s="180" t="s">
        <v>260</v>
      </c>
      <c r="B11094" s="180" t="s">
        <v>376</v>
      </c>
      <c r="C11094" s="180"/>
      <c r="D11094" s="180"/>
      <c r="E11094" s="180"/>
      <c r="F11094" s="180"/>
      <c r="G11094" s="180"/>
      <c r="H11094" s="180"/>
    </row>
    <row r="11095" spans="1:8" x14ac:dyDescent="0.2">
      <c r="A11095" s="180" t="s">
        <v>260</v>
      </c>
      <c r="B11095" s="180" t="s">
        <v>377</v>
      </c>
      <c r="C11095" s="180">
        <v>9100000</v>
      </c>
      <c r="D11095" s="180">
        <v>250000</v>
      </c>
      <c r="E11095" s="180">
        <v>210000</v>
      </c>
      <c r="F11095" s="180"/>
      <c r="G11095" s="180"/>
      <c r="H11095" s="180"/>
    </row>
    <row r="11096" spans="1:8" x14ac:dyDescent="0.2">
      <c r="A11096" s="180" t="s">
        <v>260</v>
      </c>
      <c r="B11096" s="180" t="s">
        <v>352</v>
      </c>
      <c r="C11096" s="180">
        <v>475000</v>
      </c>
      <c r="D11096" s="180"/>
      <c r="E11096" s="180"/>
      <c r="F11096" s="180"/>
      <c r="G11096" s="180"/>
      <c r="H11096" s="180"/>
    </row>
    <row r="11097" spans="1:8" x14ac:dyDescent="0.2">
      <c r="A11097" s="180" t="s">
        <v>260</v>
      </c>
      <c r="B11097" s="180" t="s">
        <v>353</v>
      </c>
      <c r="C11097" s="180">
        <v>775000</v>
      </c>
      <c r="D11097" s="180"/>
      <c r="E11097" s="180">
        <v>24000</v>
      </c>
      <c r="F11097" s="180"/>
      <c r="G11097" s="180"/>
      <c r="H11097" s="180"/>
    </row>
    <row r="11098" spans="1:8" x14ac:dyDescent="0.2">
      <c r="A11098" s="180" t="s">
        <v>260</v>
      </c>
      <c r="B11098" s="180" t="s">
        <v>354</v>
      </c>
      <c r="C11098" s="180">
        <v>350000</v>
      </c>
      <c r="D11098" s="180"/>
      <c r="E11098" s="180"/>
      <c r="F11098" s="180"/>
      <c r="G11098" s="180"/>
      <c r="H11098" s="180"/>
    </row>
    <row r="11099" spans="1:8" x14ac:dyDescent="0.2">
      <c r="A11099" s="180" t="s">
        <v>260</v>
      </c>
      <c r="B11099" s="180" t="s">
        <v>408</v>
      </c>
      <c r="C11099" s="180">
        <v>725000</v>
      </c>
      <c r="D11099" s="180"/>
      <c r="E11099" s="180"/>
      <c r="F11099" s="180"/>
      <c r="G11099" s="180"/>
      <c r="H11099" s="180"/>
    </row>
    <row r="11100" spans="1:8" x14ac:dyDescent="0.2">
      <c r="A11100" s="180" t="s">
        <v>260</v>
      </c>
      <c r="B11100" s="180" t="s">
        <v>423</v>
      </c>
      <c r="C11100" s="180">
        <v>205000</v>
      </c>
      <c r="D11100" s="180"/>
      <c r="E11100" s="180"/>
      <c r="F11100" s="180"/>
      <c r="G11100" s="180"/>
      <c r="H11100" s="180"/>
    </row>
    <row r="11101" spans="1:8" x14ac:dyDescent="0.2">
      <c r="A11101" s="180" t="s">
        <v>260</v>
      </c>
      <c r="B11101" s="180" t="s">
        <v>355</v>
      </c>
      <c r="C11101" s="180">
        <v>1031000</v>
      </c>
      <c r="D11101" s="180"/>
      <c r="E11101" s="180">
        <v>168000</v>
      </c>
      <c r="F11101" s="180"/>
      <c r="G11101" s="180"/>
      <c r="H11101" s="180"/>
    </row>
    <row r="11102" spans="1:8" x14ac:dyDescent="0.2">
      <c r="A11102" s="180" t="s">
        <v>260</v>
      </c>
      <c r="B11102" s="180" t="s">
        <v>356</v>
      </c>
      <c r="C11102" s="180">
        <v>500000</v>
      </c>
      <c r="D11102" s="180"/>
      <c r="E11102" s="180">
        <v>30000</v>
      </c>
      <c r="F11102" s="180"/>
      <c r="G11102" s="180"/>
      <c r="H11102" s="180"/>
    </row>
    <row r="11103" spans="1:8" x14ac:dyDescent="0.2">
      <c r="A11103" s="180" t="s">
        <v>260</v>
      </c>
      <c r="B11103" s="180" t="s">
        <v>409</v>
      </c>
      <c r="C11103" s="180"/>
      <c r="D11103" s="180"/>
      <c r="E11103" s="180"/>
      <c r="F11103" s="180"/>
      <c r="G11103" s="180"/>
      <c r="H11103" s="180"/>
    </row>
    <row r="11104" spans="1:8" x14ac:dyDescent="0.2">
      <c r="A11104" s="180" t="s">
        <v>260</v>
      </c>
      <c r="B11104" s="180" t="s">
        <v>378</v>
      </c>
      <c r="C11104" s="180"/>
      <c r="D11104" s="180"/>
      <c r="E11104" s="180"/>
      <c r="F11104" s="180"/>
      <c r="G11104" s="180"/>
      <c r="H11104" s="180"/>
    </row>
    <row r="11105" spans="1:8" x14ac:dyDescent="0.2">
      <c r="A11105" s="180" t="s">
        <v>260</v>
      </c>
      <c r="B11105" s="180" t="s">
        <v>360</v>
      </c>
      <c r="C11105" s="180"/>
      <c r="D11105" s="180"/>
      <c r="E11105" s="180"/>
      <c r="F11105" s="180"/>
      <c r="G11105" s="180"/>
      <c r="H11105" s="180"/>
    </row>
    <row r="11106" spans="1:8" x14ac:dyDescent="0.2">
      <c r="A11106" s="180" t="s">
        <v>260</v>
      </c>
      <c r="B11106" s="180" t="s">
        <v>379</v>
      </c>
      <c r="C11106" s="180"/>
      <c r="D11106" s="180"/>
      <c r="E11106" s="180"/>
      <c r="F11106" s="180"/>
      <c r="G11106" s="180"/>
      <c r="H11106" s="180"/>
    </row>
    <row r="11107" spans="1:8" x14ac:dyDescent="0.2">
      <c r="A11107" s="180" t="s">
        <v>260</v>
      </c>
      <c r="B11107" s="180" t="s">
        <v>362</v>
      </c>
      <c r="C11107" s="180">
        <v>507222</v>
      </c>
      <c r="D11107" s="180"/>
      <c r="E11107" s="180"/>
      <c r="F11107" s="180"/>
      <c r="G11107" s="180"/>
      <c r="H11107" s="180"/>
    </row>
    <row r="11108" spans="1:8" x14ac:dyDescent="0.2">
      <c r="A11108" s="180" t="s">
        <v>260</v>
      </c>
      <c r="B11108" s="180" t="s">
        <v>365</v>
      </c>
      <c r="C11108" s="180">
        <v>13668222</v>
      </c>
      <c r="D11108" s="180">
        <v>250000</v>
      </c>
      <c r="E11108" s="180">
        <v>432000</v>
      </c>
      <c r="F11108" s="180">
        <v>0</v>
      </c>
      <c r="G11108" s="180">
        <v>0</v>
      </c>
      <c r="H11108" s="180">
        <v>0</v>
      </c>
    </row>
    <row r="11109" spans="1:8" x14ac:dyDescent="0.2">
      <c r="A11109" s="180" t="s">
        <v>260</v>
      </c>
      <c r="B11109" s="180" t="s">
        <v>447</v>
      </c>
      <c r="C11109" s="180"/>
      <c r="D11109" s="180"/>
      <c r="E11109" s="180"/>
      <c r="F11109" s="180"/>
      <c r="G11109" s="180"/>
      <c r="H11109" s="180"/>
    </row>
    <row r="11110" spans="1:8" x14ac:dyDescent="0.2">
      <c r="A11110" s="180" t="s">
        <v>260</v>
      </c>
      <c r="B11110" s="180" t="s">
        <v>366</v>
      </c>
      <c r="C11110" s="180">
        <v>13668222</v>
      </c>
      <c r="D11110" s="180">
        <v>250000</v>
      </c>
      <c r="E11110" s="180">
        <v>432000</v>
      </c>
      <c r="F11110" s="180">
        <v>0</v>
      </c>
      <c r="G11110" s="180">
        <v>0</v>
      </c>
      <c r="H11110" s="180">
        <v>0</v>
      </c>
    </row>
    <row r="11111" spans="1:8" x14ac:dyDescent="0.2">
      <c r="A11111" s="180" t="s">
        <v>260</v>
      </c>
      <c r="B11111" s="180" t="s">
        <v>367</v>
      </c>
      <c r="C11111" s="180">
        <v>1211958.9999999979</v>
      </c>
      <c r="D11111" s="180">
        <v>17649.610000000044</v>
      </c>
      <c r="E11111" s="180">
        <v>1174310.6299999999</v>
      </c>
      <c r="F11111" s="180">
        <v>0</v>
      </c>
      <c r="G11111" s="180">
        <v>0</v>
      </c>
      <c r="H11111" s="180">
        <v>0</v>
      </c>
    </row>
    <row r="11112" spans="1:8" x14ac:dyDescent="0.2">
      <c r="A11112" s="180" t="s">
        <v>260</v>
      </c>
      <c r="B11112" s="180" t="s">
        <v>368</v>
      </c>
      <c r="C11112" s="180">
        <v>14880180.999999998</v>
      </c>
      <c r="D11112" s="180">
        <v>267649.61000000004</v>
      </c>
      <c r="E11112" s="180">
        <v>1606310.63</v>
      </c>
      <c r="F11112" s="180">
        <v>0</v>
      </c>
      <c r="G11112" s="180">
        <v>0</v>
      </c>
      <c r="H11112" s="180">
        <v>0</v>
      </c>
    </row>
    <row r="11113" spans="1:8" x14ac:dyDescent="0.2">
      <c r="A11113" s="180" t="s">
        <v>261</v>
      </c>
      <c r="B11113" s="180" t="s">
        <v>333</v>
      </c>
      <c r="C11113" s="180">
        <v>2920215</v>
      </c>
      <c r="D11113" s="180"/>
      <c r="E11113" s="180">
        <v>297397</v>
      </c>
      <c r="F11113" s="180">
        <v>0</v>
      </c>
      <c r="G11113" s="180">
        <v>0</v>
      </c>
      <c r="H11113" s="180">
        <v>0</v>
      </c>
    </row>
    <row r="11114" spans="1:8" x14ac:dyDescent="0.2">
      <c r="A11114" s="180" t="s">
        <v>261</v>
      </c>
      <c r="B11114" s="180" t="s">
        <v>334</v>
      </c>
      <c r="C11114" s="180">
        <v>25483</v>
      </c>
      <c r="D11114" s="180"/>
      <c r="E11114" s="180">
        <v>2603</v>
      </c>
      <c r="F11114" s="180">
        <v>0</v>
      </c>
      <c r="G11114" s="180">
        <v>0</v>
      </c>
      <c r="H11114" s="180">
        <v>0</v>
      </c>
    </row>
    <row r="11115" spans="1:8" x14ac:dyDescent="0.2">
      <c r="A11115" s="180" t="s">
        <v>261</v>
      </c>
      <c r="B11115" s="180" t="s">
        <v>335</v>
      </c>
      <c r="C11115" s="180">
        <v>221441</v>
      </c>
      <c r="D11115" s="180"/>
      <c r="E11115" s="180"/>
      <c r="F11115" s="180"/>
      <c r="G11115" s="180"/>
      <c r="H11115" s="180"/>
    </row>
    <row r="11116" spans="1:8" x14ac:dyDescent="0.2">
      <c r="A11116" s="180" t="s">
        <v>261</v>
      </c>
      <c r="B11116" s="180" t="s">
        <v>336</v>
      </c>
      <c r="C11116" s="180">
        <v>315000</v>
      </c>
      <c r="D11116" s="180">
        <v>0</v>
      </c>
      <c r="E11116" s="180"/>
      <c r="F11116" s="180"/>
      <c r="G11116" s="180"/>
      <c r="H11116" s="180"/>
    </row>
    <row r="11117" spans="1:8" x14ac:dyDescent="0.2">
      <c r="A11117" s="180" t="s">
        <v>261</v>
      </c>
      <c r="B11117" s="180" t="s">
        <v>337</v>
      </c>
      <c r="C11117" s="180">
        <v>1000</v>
      </c>
      <c r="D11117" s="180">
        <v>150</v>
      </c>
      <c r="E11117" s="180">
        <v>0</v>
      </c>
      <c r="F11117" s="180">
        <v>0</v>
      </c>
      <c r="G11117" s="180">
        <v>0</v>
      </c>
      <c r="H11117" s="180">
        <v>0</v>
      </c>
    </row>
    <row r="11118" spans="1:8" x14ac:dyDescent="0.2">
      <c r="A11118" s="180" t="s">
        <v>261</v>
      </c>
      <c r="B11118" s="180" t="s">
        <v>338</v>
      </c>
      <c r="C11118" s="180"/>
      <c r="D11118" s="180"/>
      <c r="E11118" s="180"/>
      <c r="F11118" s="180"/>
      <c r="G11118" s="180"/>
      <c r="H11118" s="180"/>
    </row>
    <row r="11119" spans="1:8" x14ac:dyDescent="0.2">
      <c r="A11119" s="180" t="s">
        <v>261</v>
      </c>
      <c r="B11119" s="180" t="s">
        <v>339</v>
      </c>
      <c r="C11119" s="180">
        <v>5000</v>
      </c>
      <c r="D11119" s="180">
        <v>255000</v>
      </c>
      <c r="E11119" s="180"/>
      <c r="F11119" s="180"/>
      <c r="G11119" s="180"/>
      <c r="H11119" s="180"/>
    </row>
    <row r="11120" spans="1:8" x14ac:dyDescent="0.2">
      <c r="A11120" s="180" t="s">
        <v>261</v>
      </c>
      <c r="B11120" s="180" t="s">
        <v>340</v>
      </c>
      <c r="C11120" s="180">
        <v>135000</v>
      </c>
      <c r="D11120" s="180">
        <v>40000</v>
      </c>
      <c r="E11120" s="180">
        <v>15000</v>
      </c>
      <c r="F11120" s="180">
        <v>0</v>
      </c>
      <c r="G11120" s="180">
        <v>0</v>
      </c>
      <c r="H11120" s="180">
        <v>0</v>
      </c>
    </row>
    <row r="11121" spans="1:8" x14ac:dyDescent="0.2">
      <c r="A11121" s="180" t="s">
        <v>261</v>
      </c>
      <c r="B11121" s="180" t="s">
        <v>341</v>
      </c>
      <c r="C11121" s="180">
        <v>0</v>
      </c>
      <c r="D11121" s="180">
        <v>0</v>
      </c>
      <c r="E11121" s="180">
        <v>0</v>
      </c>
      <c r="F11121" s="180">
        <v>0</v>
      </c>
      <c r="G11121" s="180">
        <v>0</v>
      </c>
      <c r="H11121" s="180">
        <v>0</v>
      </c>
    </row>
    <row r="11122" spans="1:8" x14ac:dyDescent="0.2">
      <c r="A11122" s="180" t="s">
        <v>261</v>
      </c>
      <c r="B11122" s="180" t="s">
        <v>342</v>
      </c>
      <c r="C11122" s="180">
        <v>4579404</v>
      </c>
      <c r="D11122" s="180"/>
      <c r="E11122" s="180"/>
      <c r="F11122" s="180"/>
      <c r="G11122" s="180"/>
      <c r="H11122" s="180"/>
    </row>
    <row r="11123" spans="1:8" x14ac:dyDescent="0.2">
      <c r="A11123" s="180" t="s">
        <v>261</v>
      </c>
      <c r="B11123" s="180" t="s">
        <v>343</v>
      </c>
      <c r="C11123" s="180">
        <v>17965</v>
      </c>
      <c r="D11123" s="180"/>
      <c r="E11123" s="180"/>
      <c r="F11123" s="180"/>
      <c r="G11123" s="180"/>
      <c r="H11123" s="180"/>
    </row>
    <row r="11124" spans="1:8" x14ac:dyDescent="0.2">
      <c r="A11124" s="180" t="s">
        <v>261</v>
      </c>
      <c r="B11124" s="180" t="s">
        <v>344</v>
      </c>
      <c r="C11124" s="180">
        <v>30000</v>
      </c>
      <c r="D11124" s="180"/>
      <c r="E11124" s="180">
        <v>0</v>
      </c>
      <c r="F11124" s="180">
        <v>0</v>
      </c>
      <c r="G11124" s="180">
        <v>0</v>
      </c>
      <c r="H11124" s="180">
        <v>0</v>
      </c>
    </row>
    <row r="11125" spans="1:8" x14ac:dyDescent="0.2">
      <c r="A11125" s="180" t="s">
        <v>261</v>
      </c>
      <c r="B11125" s="180" t="s">
        <v>475</v>
      </c>
      <c r="C11125" s="180">
        <v>40807</v>
      </c>
      <c r="D11125" s="180"/>
      <c r="E11125" s="180">
        <v>4152</v>
      </c>
      <c r="F11125" s="180">
        <v>0</v>
      </c>
      <c r="G11125" s="180">
        <v>0</v>
      </c>
      <c r="H11125" s="180">
        <v>0</v>
      </c>
    </row>
    <row r="11126" spans="1:8" x14ac:dyDescent="0.2">
      <c r="A11126" s="180" t="s">
        <v>261</v>
      </c>
      <c r="B11126" s="180" t="s">
        <v>332</v>
      </c>
      <c r="C11126" s="180">
        <v>165000</v>
      </c>
      <c r="D11126" s="180"/>
      <c r="E11126" s="180"/>
      <c r="F11126" s="180"/>
      <c r="G11126" s="180"/>
      <c r="H11126" s="180"/>
    </row>
    <row r="11127" spans="1:8" x14ac:dyDescent="0.2">
      <c r="A11127" s="180" t="s">
        <v>261</v>
      </c>
      <c r="B11127" s="180" t="s">
        <v>407</v>
      </c>
      <c r="C11127" s="180">
        <v>100000</v>
      </c>
      <c r="D11127" s="180"/>
      <c r="E11127" s="180">
        <v>0</v>
      </c>
      <c r="F11127" s="180">
        <v>0</v>
      </c>
      <c r="G11127" s="180">
        <v>0</v>
      </c>
      <c r="H11127" s="180">
        <v>0</v>
      </c>
    </row>
    <row r="11128" spans="1:8" x14ac:dyDescent="0.2">
      <c r="A11128" s="180" t="s">
        <v>261</v>
      </c>
      <c r="B11128" s="180" t="s">
        <v>345</v>
      </c>
      <c r="C11128" s="180">
        <v>8556315</v>
      </c>
      <c r="D11128" s="180">
        <v>295150</v>
      </c>
      <c r="E11128" s="180">
        <v>319152</v>
      </c>
      <c r="F11128" s="180">
        <v>0</v>
      </c>
      <c r="G11128" s="180">
        <v>0</v>
      </c>
      <c r="H11128" s="180">
        <v>0</v>
      </c>
    </row>
    <row r="11129" spans="1:8" x14ac:dyDescent="0.2">
      <c r="A11129" s="180" t="s">
        <v>261</v>
      </c>
      <c r="B11129" s="180" t="s">
        <v>346</v>
      </c>
      <c r="C11129" s="180">
        <v>0</v>
      </c>
      <c r="D11129" s="180"/>
      <c r="E11129" s="180"/>
      <c r="F11129" s="180"/>
      <c r="G11129" s="180"/>
      <c r="H11129" s="180"/>
    </row>
    <row r="11130" spans="1:8" x14ac:dyDescent="0.2">
      <c r="A11130" s="180" t="s">
        <v>261</v>
      </c>
      <c r="B11130" s="180" t="s">
        <v>446</v>
      </c>
      <c r="C11130" s="180">
        <v>25000</v>
      </c>
      <c r="D11130" s="180">
        <v>10000</v>
      </c>
      <c r="E11130" s="180"/>
      <c r="F11130" s="180">
        <v>0</v>
      </c>
      <c r="G11130" s="180">
        <v>0</v>
      </c>
      <c r="H11130" s="180">
        <v>0</v>
      </c>
    </row>
    <row r="11131" spans="1:8" x14ac:dyDescent="0.2">
      <c r="A11131" s="180" t="s">
        <v>261</v>
      </c>
      <c r="B11131" s="180" t="s">
        <v>347</v>
      </c>
      <c r="C11131" s="180">
        <v>5000</v>
      </c>
      <c r="D11131" s="180">
        <v>0</v>
      </c>
      <c r="E11131" s="180"/>
      <c r="F11131" s="180">
        <v>0</v>
      </c>
      <c r="G11131" s="180">
        <v>0</v>
      </c>
      <c r="H11131" s="180">
        <v>0</v>
      </c>
    </row>
    <row r="11132" spans="1:8" x14ac:dyDescent="0.2">
      <c r="A11132" s="180" t="s">
        <v>261</v>
      </c>
      <c r="B11132" s="180" t="s">
        <v>348</v>
      </c>
      <c r="C11132" s="180">
        <v>8586315</v>
      </c>
      <c r="D11132" s="180">
        <v>305150</v>
      </c>
      <c r="E11132" s="180">
        <v>319152</v>
      </c>
      <c r="F11132" s="180">
        <v>0</v>
      </c>
      <c r="G11132" s="180">
        <v>0</v>
      </c>
      <c r="H11132" s="180">
        <v>0</v>
      </c>
    </row>
    <row r="11133" spans="1:8" x14ac:dyDescent="0.2">
      <c r="A11133" s="180" t="s">
        <v>261</v>
      </c>
      <c r="B11133" s="180" t="s">
        <v>349</v>
      </c>
      <c r="C11133" s="180">
        <v>3119947.5500000007</v>
      </c>
      <c r="D11133" s="180">
        <v>63225.900000000023</v>
      </c>
      <c r="E11133" s="180">
        <v>540550.47</v>
      </c>
      <c r="F11133" s="180">
        <v>0</v>
      </c>
      <c r="G11133" s="180">
        <v>0</v>
      </c>
      <c r="H11133" s="180">
        <v>0</v>
      </c>
    </row>
    <row r="11134" spans="1:8" x14ac:dyDescent="0.2">
      <c r="A11134" s="180" t="s">
        <v>261</v>
      </c>
      <c r="B11134" s="180" t="s">
        <v>350</v>
      </c>
      <c r="C11134" s="180">
        <v>11706262.550000001</v>
      </c>
      <c r="D11134" s="180">
        <v>368375.9</v>
      </c>
      <c r="E11134" s="180">
        <v>859702.47</v>
      </c>
      <c r="F11134" s="180">
        <v>0</v>
      </c>
      <c r="G11134" s="180">
        <v>0</v>
      </c>
      <c r="H11134" s="180">
        <v>0</v>
      </c>
    </row>
    <row r="11135" spans="1:8" x14ac:dyDescent="0.2">
      <c r="A11135" s="180" t="s">
        <v>261</v>
      </c>
      <c r="B11135" s="180" t="s">
        <v>376</v>
      </c>
      <c r="C11135" s="180"/>
      <c r="D11135" s="180"/>
      <c r="E11135" s="180"/>
      <c r="F11135" s="180"/>
      <c r="G11135" s="180"/>
      <c r="H11135" s="180"/>
    </row>
    <row r="11136" spans="1:8" x14ac:dyDescent="0.2">
      <c r="A11136" s="180" t="s">
        <v>261</v>
      </c>
      <c r="B11136" s="180" t="s">
        <v>377</v>
      </c>
      <c r="C11136" s="180">
        <v>5617500</v>
      </c>
      <c r="D11136" s="180">
        <v>350000</v>
      </c>
      <c r="E11136" s="180">
        <v>200000</v>
      </c>
      <c r="F11136" s="180">
        <v>0</v>
      </c>
      <c r="G11136" s="180">
        <v>0</v>
      </c>
      <c r="H11136" s="180">
        <v>0</v>
      </c>
    </row>
    <row r="11137" spans="1:8" x14ac:dyDescent="0.2">
      <c r="A11137" s="180" t="s">
        <v>261</v>
      </c>
      <c r="B11137" s="180" t="s">
        <v>352</v>
      </c>
      <c r="C11137" s="180">
        <v>367500</v>
      </c>
      <c r="D11137" s="180">
        <v>0</v>
      </c>
      <c r="E11137" s="180">
        <v>1250</v>
      </c>
      <c r="F11137" s="180">
        <v>0</v>
      </c>
      <c r="G11137" s="180">
        <v>0</v>
      </c>
      <c r="H11137" s="180">
        <v>0</v>
      </c>
    </row>
    <row r="11138" spans="1:8" x14ac:dyDescent="0.2">
      <c r="A11138" s="180" t="s">
        <v>261</v>
      </c>
      <c r="B11138" s="180" t="s">
        <v>353</v>
      </c>
      <c r="C11138" s="180">
        <v>546000</v>
      </c>
      <c r="D11138" s="180">
        <v>0</v>
      </c>
      <c r="E11138" s="180">
        <v>0</v>
      </c>
      <c r="F11138" s="180">
        <v>0</v>
      </c>
      <c r="G11138" s="180">
        <v>0</v>
      </c>
      <c r="H11138" s="180">
        <v>0</v>
      </c>
    </row>
    <row r="11139" spans="1:8" x14ac:dyDescent="0.2">
      <c r="A11139" s="180" t="s">
        <v>261</v>
      </c>
      <c r="B11139" s="180" t="s">
        <v>354</v>
      </c>
      <c r="C11139" s="180">
        <v>315000</v>
      </c>
      <c r="D11139" s="180">
        <v>0</v>
      </c>
      <c r="E11139" s="180">
        <v>0</v>
      </c>
      <c r="F11139" s="180">
        <v>0</v>
      </c>
      <c r="G11139" s="180">
        <v>0</v>
      </c>
      <c r="H11139" s="180">
        <v>0</v>
      </c>
    </row>
    <row r="11140" spans="1:8" x14ac:dyDescent="0.2">
      <c r="A11140" s="180" t="s">
        <v>261</v>
      </c>
      <c r="B11140" s="180" t="s">
        <v>408</v>
      </c>
      <c r="C11140" s="180">
        <v>483000</v>
      </c>
      <c r="D11140" s="180">
        <v>0</v>
      </c>
      <c r="E11140" s="180">
        <v>0</v>
      </c>
      <c r="F11140" s="180">
        <v>0</v>
      </c>
      <c r="G11140" s="180">
        <v>0</v>
      </c>
      <c r="H11140" s="180">
        <v>0</v>
      </c>
    </row>
    <row r="11141" spans="1:8" x14ac:dyDescent="0.2">
      <c r="A11141" s="180" t="s">
        <v>261</v>
      </c>
      <c r="B11141" s="180" t="s">
        <v>423</v>
      </c>
      <c r="C11141" s="180">
        <v>126000</v>
      </c>
      <c r="D11141" s="180">
        <v>0</v>
      </c>
      <c r="E11141" s="180">
        <v>0</v>
      </c>
      <c r="F11141" s="180">
        <v>0</v>
      </c>
      <c r="G11141" s="180">
        <v>0</v>
      </c>
      <c r="H11141" s="180">
        <v>0</v>
      </c>
    </row>
    <row r="11142" spans="1:8" x14ac:dyDescent="0.2">
      <c r="A11142" s="180" t="s">
        <v>261</v>
      </c>
      <c r="B11142" s="180" t="s">
        <v>355</v>
      </c>
      <c r="C11142" s="180">
        <v>845250</v>
      </c>
      <c r="D11142" s="180">
        <v>0</v>
      </c>
      <c r="E11142" s="180">
        <v>145000</v>
      </c>
      <c r="F11142" s="180">
        <v>0</v>
      </c>
      <c r="G11142" s="180">
        <v>0</v>
      </c>
      <c r="H11142" s="180">
        <v>0</v>
      </c>
    </row>
    <row r="11143" spans="1:8" x14ac:dyDescent="0.2">
      <c r="A11143" s="180" t="s">
        <v>261</v>
      </c>
      <c r="B11143" s="180" t="s">
        <v>356</v>
      </c>
      <c r="C11143" s="180">
        <v>367500</v>
      </c>
      <c r="D11143" s="180">
        <v>0</v>
      </c>
      <c r="E11143" s="180">
        <v>40000</v>
      </c>
      <c r="F11143" s="180">
        <v>0</v>
      </c>
      <c r="G11143" s="180"/>
      <c r="H11143" s="180">
        <v>0</v>
      </c>
    </row>
    <row r="11144" spans="1:8" x14ac:dyDescent="0.2">
      <c r="A11144" s="180" t="s">
        <v>261</v>
      </c>
      <c r="B11144" s="180" t="s">
        <v>409</v>
      </c>
      <c r="C11144" s="180"/>
      <c r="D11144" s="180"/>
      <c r="E11144" s="180"/>
      <c r="F11144" s="180"/>
      <c r="G11144" s="180"/>
      <c r="H11144" s="180">
        <v>0</v>
      </c>
    </row>
    <row r="11145" spans="1:8" x14ac:dyDescent="0.2">
      <c r="A11145" s="180" t="s">
        <v>261</v>
      </c>
      <c r="B11145" s="180" t="s">
        <v>378</v>
      </c>
      <c r="C11145" s="180">
        <v>0</v>
      </c>
      <c r="D11145" s="180"/>
      <c r="E11145" s="180">
        <v>0</v>
      </c>
      <c r="F11145" s="180">
        <v>0</v>
      </c>
      <c r="G11145" s="180">
        <v>0</v>
      </c>
      <c r="H11145" s="180">
        <v>0</v>
      </c>
    </row>
    <row r="11146" spans="1:8" x14ac:dyDescent="0.2">
      <c r="A11146" s="180" t="s">
        <v>261</v>
      </c>
      <c r="B11146" s="180" t="s">
        <v>360</v>
      </c>
      <c r="C11146" s="180"/>
      <c r="D11146" s="180"/>
      <c r="E11146" s="180">
        <v>0</v>
      </c>
      <c r="F11146" s="180">
        <v>0</v>
      </c>
      <c r="G11146" s="180"/>
      <c r="H11146" s="180">
        <v>0</v>
      </c>
    </row>
    <row r="11147" spans="1:8" x14ac:dyDescent="0.2">
      <c r="A11147" s="180" t="s">
        <v>261</v>
      </c>
      <c r="B11147" s="180" t="s">
        <v>379</v>
      </c>
      <c r="C11147" s="180"/>
      <c r="D11147" s="180"/>
      <c r="E11147" s="180"/>
      <c r="F11147" s="180"/>
      <c r="G11147" s="180"/>
      <c r="H11147" s="180"/>
    </row>
    <row r="11148" spans="1:8" x14ac:dyDescent="0.2">
      <c r="A11148" s="180" t="s">
        <v>261</v>
      </c>
      <c r="B11148" s="180" t="s">
        <v>362</v>
      </c>
      <c r="C11148" s="180">
        <v>360906</v>
      </c>
      <c r="D11148" s="180"/>
      <c r="E11148" s="180"/>
      <c r="F11148" s="180"/>
      <c r="G11148" s="180"/>
      <c r="H11148" s="180"/>
    </row>
    <row r="11149" spans="1:8" x14ac:dyDescent="0.2">
      <c r="A11149" s="180" t="s">
        <v>261</v>
      </c>
      <c r="B11149" s="180" t="s">
        <v>365</v>
      </c>
      <c r="C11149" s="180">
        <v>9028656</v>
      </c>
      <c r="D11149" s="180">
        <v>350000</v>
      </c>
      <c r="E11149" s="180">
        <v>386250</v>
      </c>
      <c r="F11149" s="180">
        <v>0</v>
      </c>
      <c r="G11149" s="180">
        <v>0</v>
      </c>
      <c r="H11149" s="180">
        <v>0</v>
      </c>
    </row>
    <row r="11150" spans="1:8" x14ac:dyDescent="0.2">
      <c r="A11150" s="180" t="s">
        <v>261</v>
      </c>
      <c r="B11150" s="180" t="s">
        <v>447</v>
      </c>
      <c r="C11150" s="180">
        <v>10000</v>
      </c>
      <c r="D11150" s="180">
        <v>0</v>
      </c>
      <c r="E11150" s="180">
        <v>0</v>
      </c>
      <c r="F11150" s="180">
        <v>0</v>
      </c>
      <c r="G11150" s="180">
        <v>0</v>
      </c>
      <c r="H11150" s="180">
        <v>0</v>
      </c>
    </row>
    <row r="11151" spans="1:8" x14ac:dyDescent="0.2">
      <c r="A11151" s="180" t="s">
        <v>261</v>
      </c>
      <c r="B11151" s="180" t="s">
        <v>366</v>
      </c>
      <c r="C11151" s="180">
        <v>9038656</v>
      </c>
      <c r="D11151" s="180">
        <v>350000</v>
      </c>
      <c r="E11151" s="180">
        <v>386250</v>
      </c>
      <c r="F11151" s="180">
        <v>0</v>
      </c>
      <c r="G11151" s="180">
        <v>0</v>
      </c>
      <c r="H11151" s="180">
        <v>0</v>
      </c>
    </row>
    <row r="11152" spans="1:8" x14ac:dyDescent="0.2">
      <c r="A11152" s="180" t="s">
        <v>261</v>
      </c>
      <c r="B11152" s="180" t="s">
        <v>367</v>
      </c>
      <c r="C11152" s="180">
        <v>2667606.5500000007</v>
      </c>
      <c r="D11152" s="180">
        <v>18375.900000000023</v>
      </c>
      <c r="E11152" s="180">
        <v>473452.47</v>
      </c>
      <c r="F11152" s="180">
        <v>0</v>
      </c>
      <c r="G11152" s="180">
        <v>0</v>
      </c>
      <c r="H11152" s="180">
        <v>0</v>
      </c>
    </row>
    <row r="11153" spans="1:8" x14ac:dyDescent="0.2">
      <c r="A11153" s="180" t="s">
        <v>261</v>
      </c>
      <c r="B11153" s="180" t="s">
        <v>368</v>
      </c>
      <c r="C11153" s="180">
        <v>11706262.550000001</v>
      </c>
      <c r="D11153" s="180">
        <v>368375.9</v>
      </c>
      <c r="E11153" s="180">
        <v>859702.47</v>
      </c>
      <c r="F11153" s="180">
        <v>0</v>
      </c>
      <c r="G11153" s="180">
        <v>0</v>
      </c>
      <c r="H11153" s="180">
        <v>0</v>
      </c>
    </row>
    <row r="11154" spans="1:8" x14ac:dyDescent="0.2">
      <c r="A11154" s="180" t="s">
        <v>262</v>
      </c>
      <c r="B11154" s="180" t="s">
        <v>333</v>
      </c>
      <c r="C11154" s="180">
        <v>1897984</v>
      </c>
      <c r="D11154" s="180"/>
      <c r="E11154" s="180">
        <v>164845</v>
      </c>
      <c r="F11154" s="180">
        <v>0</v>
      </c>
      <c r="G11154" s="180">
        <v>0</v>
      </c>
      <c r="H11154" s="180">
        <v>0</v>
      </c>
    </row>
    <row r="11155" spans="1:8" x14ac:dyDescent="0.2">
      <c r="A11155" s="180" t="s">
        <v>262</v>
      </c>
      <c r="B11155" s="180" t="s">
        <v>334</v>
      </c>
      <c r="C11155" s="180">
        <v>59329</v>
      </c>
      <c r="D11155" s="180"/>
      <c r="E11155" s="180">
        <v>5155</v>
      </c>
      <c r="F11155" s="180">
        <v>0</v>
      </c>
      <c r="G11155" s="180">
        <v>0</v>
      </c>
      <c r="H11155" s="180">
        <v>0</v>
      </c>
    </row>
    <row r="11156" spans="1:8" x14ac:dyDescent="0.2">
      <c r="A11156" s="180" t="s">
        <v>262</v>
      </c>
      <c r="B11156" s="180" t="s">
        <v>335</v>
      </c>
      <c r="C11156" s="180">
        <v>154322</v>
      </c>
      <c r="D11156" s="180"/>
      <c r="E11156" s="180"/>
      <c r="F11156" s="180"/>
      <c r="G11156" s="180"/>
      <c r="H11156" s="180"/>
    </row>
    <row r="11157" spans="1:8" x14ac:dyDescent="0.2">
      <c r="A11157" s="180" t="s">
        <v>262</v>
      </c>
      <c r="B11157" s="180" t="s">
        <v>336</v>
      </c>
      <c r="C11157" s="180">
        <v>1236007</v>
      </c>
      <c r="D11157" s="180">
        <v>0</v>
      </c>
      <c r="E11157" s="180"/>
      <c r="F11157" s="180"/>
      <c r="G11157" s="180"/>
      <c r="H11157" s="180"/>
    </row>
    <row r="11158" spans="1:8" x14ac:dyDescent="0.2">
      <c r="A11158" s="180" t="s">
        <v>262</v>
      </c>
      <c r="B11158" s="180" t="s">
        <v>337</v>
      </c>
      <c r="C11158" s="180">
        <v>4098</v>
      </c>
      <c r="D11158" s="180">
        <v>77</v>
      </c>
      <c r="E11158" s="180">
        <v>235</v>
      </c>
      <c r="F11158" s="180">
        <v>0</v>
      </c>
      <c r="G11158" s="180">
        <v>0</v>
      </c>
      <c r="H11158" s="180">
        <v>0</v>
      </c>
    </row>
    <row r="11159" spans="1:8" x14ac:dyDescent="0.2">
      <c r="A11159" s="180" t="s">
        <v>262</v>
      </c>
      <c r="B11159" s="180" t="s">
        <v>338</v>
      </c>
      <c r="C11159" s="180"/>
      <c r="D11159" s="180"/>
      <c r="E11159" s="180"/>
      <c r="F11159" s="180"/>
      <c r="G11159" s="180"/>
      <c r="H11159" s="180"/>
    </row>
    <row r="11160" spans="1:8" x14ac:dyDescent="0.2">
      <c r="A11160" s="180" t="s">
        <v>262</v>
      </c>
      <c r="B11160" s="180" t="s">
        <v>339</v>
      </c>
      <c r="C11160" s="180">
        <v>40435</v>
      </c>
      <c r="D11160" s="180">
        <v>166236</v>
      </c>
      <c r="E11160" s="180"/>
      <c r="F11160" s="180"/>
      <c r="G11160" s="180"/>
      <c r="H11160" s="180"/>
    </row>
    <row r="11161" spans="1:8" x14ac:dyDescent="0.2">
      <c r="A11161" s="180" t="s">
        <v>262</v>
      </c>
      <c r="B11161" s="180" t="s">
        <v>340</v>
      </c>
      <c r="C11161" s="180">
        <v>308337</v>
      </c>
      <c r="D11161" s="180">
        <v>0</v>
      </c>
      <c r="E11161" s="180">
        <v>10869</v>
      </c>
      <c r="F11161" s="180">
        <v>0</v>
      </c>
      <c r="G11161" s="180">
        <v>0</v>
      </c>
      <c r="H11161" s="180">
        <v>0</v>
      </c>
    </row>
    <row r="11162" spans="1:8" x14ac:dyDescent="0.2">
      <c r="A11162" s="180" t="s">
        <v>262</v>
      </c>
      <c r="B11162" s="180" t="s">
        <v>341</v>
      </c>
      <c r="C11162" s="180">
        <v>0</v>
      </c>
      <c r="D11162" s="180">
        <v>0</v>
      </c>
      <c r="E11162" s="180">
        <v>0</v>
      </c>
      <c r="F11162" s="180">
        <v>0</v>
      </c>
      <c r="G11162" s="180">
        <v>0</v>
      </c>
      <c r="H11162" s="180">
        <v>0</v>
      </c>
    </row>
    <row r="11163" spans="1:8" x14ac:dyDescent="0.2">
      <c r="A11163" s="180" t="s">
        <v>262</v>
      </c>
      <c r="B11163" s="180" t="s">
        <v>342</v>
      </c>
      <c r="C11163" s="180">
        <v>2537331</v>
      </c>
      <c r="D11163" s="180"/>
      <c r="E11163" s="180"/>
      <c r="F11163" s="180"/>
      <c r="G11163" s="180"/>
      <c r="H11163" s="180"/>
    </row>
    <row r="11164" spans="1:8" x14ac:dyDescent="0.2">
      <c r="A11164" s="180" t="s">
        <v>262</v>
      </c>
      <c r="B11164" s="180" t="s">
        <v>343</v>
      </c>
      <c r="C11164" s="180">
        <v>0</v>
      </c>
      <c r="D11164" s="180"/>
      <c r="E11164" s="180"/>
      <c r="F11164" s="180"/>
      <c r="G11164" s="180"/>
      <c r="H11164" s="180"/>
    </row>
    <row r="11165" spans="1:8" x14ac:dyDescent="0.2">
      <c r="A11165" s="180" t="s">
        <v>262</v>
      </c>
      <c r="B11165" s="180" t="s">
        <v>344</v>
      </c>
      <c r="C11165" s="180">
        <v>21889</v>
      </c>
      <c r="D11165" s="180"/>
      <c r="E11165" s="180">
        <v>71</v>
      </c>
      <c r="F11165" s="180">
        <v>0</v>
      </c>
      <c r="G11165" s="180">
        <v>0</v>
      </c>
      <c r="H11165" s="180">
        <v>0</v>
      </c>
    </row>
    <row r="11166" spans="1:8" x14ac:dyDescent="0.2">
      <c r="A11166" s="180" t="s">
        <v>262</v>
      </c>
      <c r="B11166" s="180" t="s">
        <v>475</v>
      </c>
      <c r="C11166" s="180">
        <v>7727</v>
      </c>
      <c r="D11166" s="180"/>
      <c r="E11166" s="180">
        <v>671</v>
      </c>
      <c r="F11166" s="180">
        <v>0</v>
      </c>
      <c r="G11166" s="180">
        <v>0</v>
      </c>
      <c r="H11166" s="180">
        <v>0</v>
      </c>
    </row>
    <row r="11167" spans="1:8" x14ac:dyDescent="0.2">
      <c r="A11167" s="180" t="s">
        <v>262</v>
      </c>
      <c r="B11167" s="180" t="s">
        <v>332</v>
      </c>
      <c r="C11167" s="180">
        <v>88893</v>
      </c>
      <c r="D11167" s="180"/>
      <c r="E11167" s="180"/>
      <c r="F11167" s="180"/>
      <c r="G11167" s="180"/>
      <c r="H11167" s="180"/>
    </row>
    <row r="11168" spans="1:8" x14ac:dyDescent="0.2">
      <c r="A11168" s="180" t="s">
        <v>262</v>
      </c>
      <c r="B11168" s="180" t="s">
        <v>407</v>
      </c>
      <c r="C11168" s="180">
        <v>110941</v>
      </c>
      <c r="D11168" s="180"/>
      <c r="E11168" s="180">
        <v>0</v>
      </c>
      <c r="F11168" s="180">
        <v>0</v>
      </c>
      <c r="G11168" s="180">
        <v>0</v>
      </c>
      <c r="H11168" s="180">
        <v>0</v>
      </c>
    </row>
    <row r="11169" spans="1:8" x14ac:dyDescent="0.2">
      <c r="A11169" s="180" t="s">
        <v>262</v>
      </c>
      <c r="B11169" s="180" t="s">
        <v>345</v>
      </c>
      <c r="C11169" s="180">
        <v>6467293</v>
      </c>
      <c r="D11169" s="180">
        <v>166313</v>
      </c>
      <c r="E11169" s="180">
        <v>181846</v>
      </c>
      <c r="F11169" s="180">
        <v>0</v>
      </c>
      <c r="G11169" s="180">
        <v>0</v>
      </c>
      <c r="H11169" s="180">
        <v>0</v>
      </c>
    </row>
    <row r="11170" spans="1:8" x14ac:dyDescent="0.2">
      <c r="A11170" s="180" t="s">
        <v>262</v>
      </c>
      <c r="B11170" s="180" t="s">
        <v>346</v>
      </c>
      <c r="C11170" s="180">
        <v>0</v>
      </c>
      <c r="D11170" s="180"/>
      <c r="E11170" s="180"/>
      <c r="F11170" s="180"/>
      <c r="G11170" s="180"/>
      <c r="H11170" s="180"/>
    </row>
    <row r="11171" spans="1:8" x14ac:dyDescent="0.2">
      <c r="A11171" s="180" t="s">
        <v>262</v>
      </c>
      <c r="B11171" s="180" t="s">
        <v>446</v>
      </c>
      <c r="C11171" s="180">
        <v>5526</v>
      </c>
      <c r="D11171" s="180">
        <v>0</v>
      </c>
      <c r="E11171" s="180">
        <v>0</v>
      </c>
      <c r="F11171" s="180">
        <v>0</v>
      </c>
      <c r="G11171" s="180">
        <v>0</v>
      </c>
      <c r="H11171" s="180">
        <v>0</v>
      </c>
    </row>
    <row r="11172" spans="1:8" x14ac:dyDescent="0.2">
      <c r="A11172" s="180" t="s">
        <v>262</v>
      </c>
      <c r="B11172" s="180" t="s">
        <v>347</v>
      </c>
      <c r="C11172" s="180">
        <v>0</v>
      </c>
      <c r="D11172" s="180">
        <v>0</v>
      </c>
      <c r="E11172" s="180"/>
      <c r="F11172" s="180">
        <v>0</v>
      </c>
      <c r="G11172" s="180">
        <v>0</v>
      </c>
      <c r="H11172" s="180">
        <v>0</v>
      </c>
    </row>
    <row r="11173" spans="1:8" x14ac:dyDescent="0.2">
      <c r="A11173" s="180" t="s">
        <v>262</v>
      </c>
      <c r="B11173" s="180" t="s">
        <v>348</v>
      </c>
      <c r="C11173" s="180">
        <v>6472819</v>
      </c>
      <c r="D11173" s="180">
        <v>166313</v>
      </c>
      <c r="E11173" s="180">
        <v>181846</v>
      </c>
      <c r="F11173" s="180">
        <v>0</v>
      </c>
      <c r="G11173" s="180">
        <v>0</v>
      </c>
      <c r="H11173" s="180">
        <v>0</v>
      </c>
    </row>
    <row r="11174" spans="1:8" x14ac:dyDescent="0.2">
      <c r="A11174" s="180" t="s">
        <v>262</v>
      </c>
      <c r="B11174" s="180" t="s">
        <v>349</v>
      </c>
      <c r="C11174" s="180">
        <v>1445131.7399999993</v>
      </c>
      <c r="D11174" s="180">
        <v>74518.960000000021</v>
      </c>
      <c r="E11174" s="180">
        <v>106844.69999999995</v>
      </c>
      <c r="F11174" s="180">
        <v>0</v>
      </c>
      <c r="G11174" s="180">
        <v>0</v>
      </c>
      <c r="H11174" s="180">
        <v>0</v>
      </c>
    </row>
    <row r="11175" spans="1:8" x14ac:dyDescent="0.2">
      <c r="A11175" s="180" t="s">
        <v>262</v>
      </c>
      <c r="B11175" s="180" t="s">
        <v>350</v>
      </c>
      <c r="C11175" s="180">
        <v>7917950.7400000002</v>
      </c>
      <c r="D11175" s="180">
        <v>240831.96</v>
      </c>
      <c r="E11175" s="180">
        <v>288690.69999999995</v>
      </c>
      <c r="F11175" s="180">
        <v>0</v>
      </c>
      <c r="G11175" s="180">
        <v>0</v>
      </c>
      <c r="H11175" s="180">
        <v>0</v>
      </c>
    </row>
    <row r="11176" spans="1:8" x14ac:dyDescent="0.2">
      <c r="A11176" s="180" t="s">
        <v>262</v>
      </c>
      <c r="B11176" s="180" t="s">
        <v>376</v>
      </c>
      <c r="C11176" s="180"/>
      <c r="D11176" s="180"/>
      <c r="E11176" s="180"/>
      <c r="F11176" s="180"/>
      <c r="G11176" s="180"/>
      <c r="H11176" s="180"/>
    </row>
    <row r="11177" spans="1:8" x14ac:dyDescent="0.2">
      <c r="A11177" s="180" t="s">
        <v>262</v>
      </c>
      <c r="B11177" s="180" t="s">
        <v>377</v>
      </c>
      <c r="C11177" s="180">
        <v>4696345</v>
      </c>
      <c r="D11177" s="180">
        <v>171942</v>
      </c>
      <c r="E11177" s="180">
        <v>0</v>
      </c>
      <c r="F11177" s="180">
        <v>0</v>
      </c>
      <c r="G11177" s="180">
        <v>0</v>
      </c>
      <c r="H11177" s="180">
        <v>0</v>
      </c>
    </row>
    <row r="11178" spans="1:8" x14ac:dyDescent="0.2">
      <c r="A11178" s="180" t="s">
        <v>262</v>
      </c>
      <c r="B11178" s="180" t="s">
        <v>352</v>
      </c>
      <c r="C11178" s="180">
        <v>205195</v>
      </c>
      <c r="D11178" s="180">
        <v>0</v>
      </c>
      <c r="E11178" s="180">
        <v>0</v>
      </c>
      <c r="F11178" s="180">
        <v>0</v>
      </c>
      <c r="G11178" s="180">
        <v>0</v>
      </c>
      <c r="H11178" s="180">
        <v>0</v>
      </c>
    </row>
    <row r="11179" spans="1:8" x14ac:dyDescent="0.2">
      <c r="A11179" s="180" t="s">
        <v>262</v>
      </c>
      <c r="B11179" s="180" t="s">
        <v>353</v>
      </c>
      <c r="C11179" s="180">
        <v>227624</v>
      </c>
      <c r="D11179" s="180">
        <v>0</v>
      </c>
      <c r="E11179" s="180">
        <v>0</v>
      </c>
      <c r="F11179" s="180">
        <v>0</v>
      </c>
      <c r="G11179" s="180">
        <v>0</v>
      </c>
      <c r="H11179" s="180">
        <v>0</v>
      </c>
    </row>
    <row r="11180" spans="1:8" x14ac:dyDescent="0.2">
      <c r="A11180" s="180" t="s">
        <v>262</v>
      </c>
      <c r="B11180" s="180" t="s">
        <v>354</v>
      </c>
      <c r="C11180" s="180">
        <v>247629</v>
      </c>
      <c r="D11180" s="180">
        <v>0</v>
      </c>
      <c r="E11180" s="180">
        <v>0</v>
      </c>
      <c r="F11180" s="180">
        <v>0</v>
      </c>
      <c r="G11180" s="180">
        <v>0</v>
      </c>
      <c r="H11180" s="180">
        <v>0</v>
      </c>
    </row>
    <row r="11181" spans="1:8" x14ac:dyDescent="0.2">
      <c r="A11181" s="180" t="s">
        <v>262</v>
      </c>
      <c r="B11181" s="180" t="s">
        <v>408</v>
      </c>
      <c r="C11181" s="180">
        <v>313999</v>
      </c>
      <c r="D11181" s="180">
        <v>0</v>
      </c>
      <c r="E11181" s="180">
        <v>0</v>
      </c>
      <c r="F11181" s="180">
        <v>0</v>
      </c>
      <c r="G11181" s="180">
        <v>0</v>
      </c>
      <c r="H11181" s="180">
        <v>0</v>
      </c>
    </row>
    <row r="11182" spans="1:8" x14ac:dyDescent="0.2">
      <c r="A11182" s="180" t="s">
        <v>262</v>
      </c>
      <c r="B11182" s="180" t="s">
        <v>423</v>
      </c>
      <c r="C11182" s="180">
        <v>100631</v>
      </c>
      <c r="D11182" s="180">
        <v>0</v>
      </c>
      <c r="E11182" s="180">
        <v>0</v>
      </c>
      <c r="F11182" s="180">
        <v>0</v>
      </c>
      <c r="G11182" s="180">
        <v>0</v>
      </c>
      <c r="H11182" s="180">
        <v>0</v>
      </c>
    </row>
    <row r="11183" spans="1:8" x14ac:dyDescent="0.2">
      <c r="A11183" s="180" t="s">
        <v>262</v>
      </c>
      <c r="B11183" s="180" t="s">
        <v>355</v>
      </c>
      <c r="C11183" s="180">
        <v>402535</v>
      </c>
      <c r="D11183" s="180">
        <v>0</v>
      </c>
      <c r="E11183" s="180">
        <v>176712</v>
      </c>
      <c r="F11183" s="180">
        <v>0</v>
      </c>
      <c r="G11183" s="180">
        <v>0</v>
      </c>
      <c r="H11183" s="180">
        <v>0</v>
      </c>
    </row>
    <row r="11184" spans="1:8" x14ac:dyDescent="0.2">
      <c r="A11184" s="180" t="s">
        <v>262</v>
      </c>
      <c r="B11184" s="180" t="s">
        <v>356</v>
      </c>
      <c r="C11184" s="180">
        <v>350953</v>
      </c>
      <c r="D11184" s="180">
        <v>0</v>
      </c>
      <c r="E11184" s="180">
        <v>630</v>
      </c>
      <c r="F11184" s="180">
        <v>0</v>
      </c>
      <c r="G11184" s="180"/>
      <c r="H11184" s="180">
        <v>0</v>
      </c>
    </row>
    <row r="11185" spans="1:8" x14ac:dyDescent="0.2">
      <c r="A11185" s="180" t="s">
        <v>262</v>
      </c>
      <c r="B11185" s="180" t="s">
        <v>409</v>
      </c>
      <c r="C11185" s="180"/>
      <c r="D11185" s="180"/>
      <c r="E11185" s="180"/>
      <c r="F11185" s="180"/>
      <c r="G11185" s="180"/>
      <c r="H11185" s="180">
        <v>0</v>
      </c>
    </row>
    <row r="11186" spans="1:8" x14ac:dyDescent="0.2">
      <c r="A11186" s="180" t="s">
        <v>262</v>
      </c>
      <c r="B11186" s="180" t="s">
        <v>378</v>
      </c>
      <c r="C11186" s="180">
        <v>0</v>
      </c>
      <c r="D11186" s="180"/>
      <c r="E11186" s="180">
        <v>0</v>
      </c>
      <c r="F11186" s="180">
        <v>0</v>
      </c>
      <c r="G11186" s="180">
        <v>0</v>
      </c>
      <c r="H11186" s="180">
        <v>0</v>
      </c>
    </row>
    <row r="11187" spans="1:8" x14ac:dyDescent="0.2">
      <c r="A11187" s="180" t="s">
        <v>262</v>
      </c>
      <c r="B11187" s="180" t="s">
        <v>360</v>
      </c>
      <c r="C11187" s="180"/>
      <c r="D11187" s="180"/>
      <c r="E11187" s="180">
        <v>0</v>
      </c>
      <c r="F11187" s="180">
        <v>0</v>
      </c>
      <c r="G11187" s="180"/>
      <c r="H11187" s="180">
        <v>0</v>
      </c>
    </row>
    <row r="11188" spans="1:8" x14ac:dyDescent="0.2">
      <c r="A11188" s="180" t="s">
        <v>262</v>
      </c>
      <c r="B11188" s="180" t="s">
        <v>379</v>
      </c>
      <c r="C11188" s="180"/>
      <c r="D11188" s="180"/>
      <c r="E11188" s="180"/>
      <c r="F11188" s="180"/>
      <c r="G11188" s="180"/>
      <c r="H11188" s="180"/>
    </row>
    <row r="11189" spans="1:8" x14ac:dyDescent="0.2">
      <c r="A11189" s="180" t="s">
        <v>262</v>
      </c>
      <c r="B11189" s="180" t="s">
        <v>362</v>
      </c>
      <c r="C11189" s="180">
        <v>175176</v>
      </c>
      <c r="D11189" s="180"/>
      <c r="E11189" s="180"/>
      <c r="F11189" s="180"/>
      <c r="G11189" s="180"/>
      <c r="H11189" s="180"/>
    </row>
    <row r="11190" spans="1:8" x14ac:dyDescent="0.2">
      <c r="A11190" s="180" t="s">
        <v>262</v>
      </c>
      <c r="B11190" s="180" t="s">
        <v>365</v>
      </c>
      <c r="C11190" s="180">
        <v>6720087</v>
      </c>
      <c r="D11190" s="180">
        <v>171942</v>
      </c>
      <c r="E11190" s="180">
        <v>177342</v>
      </c>
      <c r="F11190" s="180">
        <v>0</v>
      </c>
      <c r="G11190" s="180">
        <v>0</v>
      </c>
      <c r="H11190" s="180">
        <v>0</v>
      </c>
    </row>
    <row r="11191" spans="1:8" x14ac:dyDescent="0.2">
      <c r="A11191" s="180" t="s">
        <v>262</v>
      </c>
      <c r="B11191" s="180" t="s">
        <v>447</v>
      </c>
      <c r="C11191" s="180">
        <v>3472</v>
      </c>
      <c r="D11191" s="180">
        <v>0</v>
      </c>
      <c r="E11191" s="180">
        <v>0</v>
      </c>
      <c r="F11191" s="180">
        <v>0</v>
      </c>
      <c r="G11191" s="180">
        <v>0</v>
      </c>
      <c r="H11191" s="180">
        <v>0</v>
      </c>
    </row>
    <row r="11192" spans="1:8" x14ac:dyDescent="0.2">
      <c r="A11192" s="180" t="s">
        <v>262</v>
      </c>
      <c r="B11192" s="180" t="s">
        <v>366</v>
      </c>
      <c r="C11192" s="180">
        <v>6723559</v>
      </c>
      <c r="D11192" s="180">
        <v>171942</v>
      </c>
      <c r="E11192" s="180">
        <v>177342</v>
      </c>
      <c r="F11192" s="180">
        <v>0</v>
      </c>
      <c r="G11192" s="180">
        <v>0</v>
      </c>
      <c r="H11192" s="180">
        <v>0</v>
      </c>
    </row>
    <row r="11193" spans="1:8" x14ac:dyDescent="0.2">
      <c r="A11193" s="180" t="s">
        <v>262</v>
      </c>
      <c r="B11193" s="180" t="s">
        <v>367</v>
      </c>
      <c r="C11193" s="180">
        <v>1194391.7399999993</v>
      </c>
      <c r="D11193" s="180">
        <v>68889.960000000021</v>
      </c>
      <c r="E11193" s="180">
        <v>111348.69999999995</v>
      </c>
      <c r="F11193" s="180">
        <v>0</v>
      </c>
      <c r="G11193" s="180">
        <v>0</v>
      </c>
      <c r="H11193" s="180">
        <v>0</v>
      </c>
    </row>
    <row r="11194" spans="1:8" x14ac:dyDescent="0.2">
      <c r="A11194" s="180" t="s">
        <v>262</v>
      </c>
      <c r="B11194" s="180" t="s">
        <v>368</v>
      </c>
      <c r="C11194" s="180">
        <v>7917950.7400000002</v>
      </c>
      <c r="D11194" s="180">
        <v>240831.96</v>
      </c>
      <c r="E11194" s="180">
        <v>288690.69999999995</v>
      </c>
      <c r="F11194" s="180">
        <v>0</v>
      </c>
      <c r="G11194" s="180">
        <v>0</v>
      </c>
      <c r="H11194" s="180">
        <v>0</v>
      </c>
    </row>
    <row r="11195" spans="1:8" x14ac:dyDescent="0.2">
      <c r="A11195" s="180" t="s">
        <v>263</v>
      </c>
      <c r="B11195" s="180" t="s">
        <v>333</v>
      </c>
      <c r="C11195" s="180">
        <v>1916861</v>
      </c>
      <c r="D11195" s="180"/>
      <c r="E11195" s="180">
        <v>73094</v>
      </c>
      <c r="F11195" s="180">
        <v>0</v>
      </c>
      <c r="G11195" s="180">
        <v>0</v>
      </c>
      <c r="H11195" s="180">
        <v>0</v>
      </c>
    </row>
    <row r="11196" spans="1:8" x14ac:dyDescent="0.2">
      <c r="A11196" s="180" t="s">
        <v>263</v>
      </c>
      <c r="B11196" s="180" t="s">
        <v>334</v>
      </c>
      <c r="C11196" s="180">
        <v>49914</v>
      </c>
      <c r="D11196" s="180"/>
      <c r="E11196" s="180">
        <v>1906</v>
      </c>
      <c r="F11196" s="180">
        <v>0</v>
      </c>
      <c r="G11196" s="180">
        <v>0</v>
      </c>
      <c r="H11196" s="180">
        <v>0</v>
      </c>
    </row>
    <row r="11197" spans="1:8" x14ac:dyDescent="0.2">
      <c r="A11197" s="180" t="s">
        <v>263</v>
      </c>
      <c r="B11197" s="180" t="s">
        <v>335</v>
      </c>
      <c r="C11197" s="180">
        <v>28149</v>
      </c>
      <c r="D11197" s="180"/>
      <c r="E11197" s="180"/>
      <c r="F11197" s="180"/>
      <c r="G11197" s="180"/>
      <c r="H11197" s="180"/>
    </row>
    <row r="11198" spans="1:8" x14ac:dyDescent="0.2">
      <c r="A11198" s="180" t="s">
        <v>263</v>
      </c>
      <c r="B11198" s="180" t="s">
        <v>336</v>
      </c>
      <c r="C11198" s="180">
        <v>267293</v>
      </c>
      <c r="D11198" s="180"/>
      <c r="E11198" s="180"/>
      <c r="F11198" s="180"/>
      <c r="G11198" s="180"/>
      <c r="H11198" s="180"/>
    </row>
    <row r="11199" spans="1:8" x14ac:dyDescent="0.2">
      <c r="A11199" s="180" t="s">
        <v>263</v>
      </c>
      <c r="B11199" s="180" t="s">
        <v>337</v>
      </c>
      <c r="C11199" s="180">
        <v>59500</v>
      </c>
      <c r="D11199" s="180">
        <v>1030</v>
      </c>
      <c r="E11199" s="180">
        <v>850</v>
      </c>
      <c r="F11199" s="180"/>
      <c r="G11199" s="180"/>
      <c r="H11199" s="180"/>
    </row>
    <row r="11200" spans="1:8" x14ac:dyDescent="0.2">
      <c r="A11200" s="180" t="s">
        <v>263</v>
      </c>
      <c r="B11200" s="180" t="s">
        <v>338</v>
      </c>
      <c r="C11200" s="180"/>
      <c r="D11200" s="180"/>
      <c r="E11200" s="180"/>
      <c r="F11200" s="180"/>
      <c r="G11200" s="180"/>
      <c r="H11200" s="180"/>
    </row>
    <row r="11201" spans="1:8" x14ac:dyDescent="0.2">
      <c r="A11201" s="180" t="s">
        <v>263</v>
      </c>
      <c r="B11201" s="180" t="s">
        <v>339</v>
      </c>
      <c r="C11201" s="180">
        <v>7776</v>
      </c>
      <c r="D11201" s="180">
        <v>204950</v>
      </c>
      <c r="E11201" s="180"/>
      <c r="F11201" s="180"/>
      <c r="G11201" s="180"/>
      <c r="H11201" s="180"/>
    </row>
    <row r="11202" spans="1:8" x14ac:dyDescent="0.2">
      <c r="A11202" s="180" t="s">
        <v>263</v>
      </c>
      <c r="B11202" s="180" t="s">
        <v>340</v>
      </c>
      <c r="C11202" s="180">
        <v>213850</v>
      </c>
      <c r="D11202" s="180"/>
      <c r="E11202" s="180"/>
      <c r="F11202" s="180"/>
      <c r="G11202" s="180"/>
      <c r="H11202" s="180"/>
    </row>
    <row r="11203" spans="1:8" x14ac:dyDescent="0.2">
      <c r="A11203" s="180" t="s">
        <v>263</v>
      </c>
      <c r="B11203" s="180" t="s">
        <v>341</v>
      </c>
      <c r="C11203" s="180"/>
      <c r="D11203" s="180"/>
      <c r="E11203" s="180"/>
      <c r="F11203" s="180"/>
      <c r="G11203" s="180"/>
      <c r="H11203" s="180"/>
    </row>
    <row r="11204" spans="1:8" x14ac:dyDescent="0.2">
      <c r="A11204" s="180" t="s">
        <v>263</v>
      </c>
      <c r="B11204" s="180" t="s">
        <v>342</v>
      </c>
      <c r="C11204" s="180">
        <v>3802148</v>
      </c>
      <c r="D11204" s="180"/>
      <c r="E11204" s="180"/>
      <c r="F11204" s="180"/>
      <c r="G11204" s="180"/>
      <c r="H11204" s="180"/>
    </row>
    <row r="11205" spans="1:8" x14ac:dyDescent="0.2">
      <c r="A11205" s="180" t="s">
        <v>263</v>
      </c>
      <c r="B11205" s="180" t="s">
        <v>343</v>
      </c>
      <c r="C11205" s="180">
        <v>16092</v>
      </c>
      <c r="D11205" s="180"/>
      <c r="E11205" s="180"/>
      <c r="F11205" s="180"/>
      <c r="G11205" s="180"/>
      <c r="H11205" s="180"/>
    </row>
    <row r="11206" spans="1:8" x14ac:dyDescent="0.2">
      <c r="A11206" s="180" t="s">
        <v>263</v>
      </c>
      <c r="B11206" s="180" t="s">
        <v>344</v>
      </c>
      <c r="C11206" s="180">
        <v>21048</v>
      </c>
      <c r="D11206" s="180"/>
      <c r="E11206" s="180"/>
      <c r="F11206" s="180"/>
      <c r="G11206" s="180"/>
      <c r="H11206" s="180"/>
    </row>
    <row r="11207" spans="1:8" x14ac:dyDescent="0.2">
      <c r="A11207" s="180" t="s">
        <v>263</v>
      </c>
      <c r="B11207" s="180" t="s">
        <v>475</v>
      </c>
      <c r="C11207" s="180">
        <v>20308</v>
      </c>
      <c r="D11207" s="180"/>
      <c r="E11207" s="180">
        <v>776</v>
      </c>
      <c r="F11207" s="180">
        <v>0</v>
      </c>
      <c r="G11207" s="180">
        <v>0</v>
      </c>
      <c r="H11207" s="180">
        <v>0</v>
      </c>
    </row>
    <row r="11208" spans="1:8" x14ac:dyDescent="0.2">
      <c r="A11208" s="180" t="s">
        <v>263</v>
      </c>
      <c r="B11208" s="180" t="s">
        <v>332</v>
      </c>
      <c r="C11208" s="180">
        <v>88456</v>
      </c>
      <c r="D11208" s="180"/>
      <c r="E11208" s="180"/>
      <c r="F11208" s="180"/>
      <c r="G11208" s="180"/>
      <c r="H11208" s="180"/>
    </row>
    <row r="11209" spans="1:8" x14ac:dyDescent="0.2">
      <c r="A11209" s="180" t="s">
        <v>263</v>
      </c>
      <c r="B11209" s="180" t="s">
        <v>407</v>
      </c>
      <c r="C11209" s="180">
        <v>267626</v>
      </c>
      <c r="D11209" s="180"/>
      <c r="E11209" s="180"/>
      <c r="F11209" s="180"/>
      <c r="G11209" s="180"/>
      <c r="H11209" s="180"/>
    </row>
    <row r="11210" spans="1:8" x14ac:dyDescent="0.2">
      <c r="A11210" s="180" t="s">
        <v>263</v>
      </c>
      <c r="B11210" s="180" t="s">
        <v>345</v>
      </c>
      <c r="C11210" s="180">
        <v>6759021</v>
      </c>
      <c r="D11210" s="180">
        <v>205980</v>
      </c>
      <c r="E11210" s="180">
        <v>76626</v>
      </c>
      <c r="F11210" s="180">
        <v>0</v>
      </c>
      <c r="G11210" s="180">
        <v>0</v>
      </c>
      <c r="H11210" s="180">
        <v>0</v>
      </c>
    </row>
    <row r="11211" spans="1:8" x14ac:dyDescent="0.2">
      <c r="A11211" s="180" t="s">
        <v>263</v>
      </c>
      <c r="B11211" s="180" t="s">
        <v>346</v>
      </c>
      <c r="C11211" s="180"/>
      <c r="D11211" s="180"/>
      <c r="E11211" s="180"/>
      <c r="F11211" s="180"/>
      <c r="G11211" s="180"/>
      <c r="H11211" s="180"/>
    </row>
    <row r="11212" spans="1:8" x14ac:dyDescent="0.2">
      <c r="A11212" s="180" t="s">
        <v>263</v>
      </c>
      <c r="B11212" s="180" t="s">
        <v>446</v>
      </c>
      <c r="C11212" s="180"/>
      <c r="D11212" s="180"/>
      <c r="E11212" s="180"/>
      <c r="F11212" s="180"/>
      <c r="G11212" s="180"/>
      <c r="H11212" s="180"/>
    </row>
    <row r="11213" spans="1:8" x14ac:dyDescent="0.2">
      <c r="A11213" s="180" t="s">
        <v>263</v>
      </c>
      <c r="B11213" s="180" t="s">
        <v>347</v>
      </c>
      <c r="C11213" s="180">
        <v>2000</v>
      </c>
      <c r="D11213" s="180"/>
      <c r="E11213" s="180"/>
      <c r="F11213" s="180"/>
      <c r="G11213" s="180"/>
      <c r="H11213" s="180"/>
    </row>
    <row r="11214" spans="1:8" x14ac:dyDescent="0.2">
      <c r="A11214" s="180" t="s">
        <v>263</v>
      </c>
      <c r="B11214" s="180" t="s">
        <v>348</v>
      </c>
      <c r="C11214" s="180">
        <v>6761021</v>
      </c>
      <c r="D11214" s="180">
        <v>205980</v>
      </c>
      <c r="E11214" s="180">
        <v>76626</v>
      </c>
      <c r="F11214" s="180">
        <v>0</v>
      </c>
      <c r="G11214" s="180">
        <v>0</v>
      </c>
      <c r="H11214" s="180">
        <v>0</v>
      </c>
    </row>
    <row r="11215" spans="1:8" x14ac:dyDescent="0.2">
      <c r="A11215" s="180" t="s">
        <v>263</v>
      </c>
      <c r="B11215" s="180" t="s">
        <v>349</v>
      </c>
      <c r="C11215" s="180">
        <v>2297581.33</v>
      </c>
      <c r="D11215" s="180">
        <v>81904.200000000012</v>
      </c>
      <c r="E11215" s="180">
        <v>1599879.2799999998</v>
      </c>
      <c r="F11215" s="180">
        <v>0</v>
      </c>
      <c r="G11215" s="180">
        <v>0</v>
      </c>
      <c r="H11215" s="180">
        <v>0</v>
      </c>
    </row>
    <row r="11216" spans="1:8" x14ac:dyDescent="0.2">
      <c r="A11216" s="180" t="s">
        <v>263</v>
      </c>
      <c r="B11216" s="180" t="s">
        <v>350</v>
      </c>
      <c r="C11216" s="180">
        <v>9058602.3300000001</v>
      </c>
      <c r="D11216" s="180">
        <v>287884.2</v>
      </c>
      <c r="E11216" s="180">
        <v>1676505.2799999998</v>
      </c>
      <c r="F11216" s="180">
        <v>0</v>
      </c>
      <c r="G11216" s="180">
        <v>0</v>
      </c>
      <c r="H11216" s="180">
        <v>0</v>
      </c>
    </row>
    <row r="11217" spans="1:8" x14ac:dyDescent="0.2">
      <c r="A11217" s="180" t="s">
        <v>263</v>
      </c>
      <c r="B11217" s="180" t="s">
        <v>376</v>
      </c>
      <c r="C11217" s="180"/>
      <c r="D11217" s="180"/>
      <c r="E11217" s="180"/>
      <c r="F11217" s="180"/>
      <c r="G11217" s="180"/>
      <c r="H11217" s="180"/>
    </row>
    <row r="11218" spans="1:8" x14ac:dyDescent="0.2">
      <c r="A11218" s="180" t="s">
        <v>263</v>
      </c>
      <c r="B11218" s="180" t="s">
        <v>377</v>
      </c>
      <c r="C11218" s="180">
        <v>5067400</v>
      </c>
      <c r="D11218" s="180">
        <v>210120</v>
      </c>
      <c r="E11218" s="180">
        <v>31415</v>
      </c>
      <c r="F11218" s="180"/>
      <c r="G11218" s="180"/>
      <c r="H11218" s="180"/>
    </row>
    <row r="11219" spans="1:8" x14ac:dyDescent="0.2">
      <c r="A11219" s="180" t="s">
        <v>263</v>
      </c>
      <c r="B11219" s="180" t="s">
        <v>352</v>
      </c>
      <c r="C11219" s="180">
        <v>145548</v>
      </c>
      <c r="D11219" s="180"/>
      <c r="E11219" s="180"/>
      <c r="F11219" s="180"/>
      <c r="G11219" s="180"/>
      <c r="H11219" s="180"/>
    </row>
    <row r="11220" spans="1:8" x14ac:dyDescent="0.2">
      <c r="A11220" s="180" t="s">
        <v>263</v>
      </c>
      <c r="B11220" s="180" t="s">
        <v>353</v>
      </c>
      <c r="C11220" s="180">
        <v>295404</v>
      </c>
      <c r="D11220" s="180"/>
      <c r="E11220" s="180"/>
      <c r="F11220" s="180"/>
      <c r="G11220" s="180"/>
      <c r="H11220" s="180"/>
    </row>
    <row r="11221" spans="1:8" x14ac:dyDescent="0.2">
      <c r="A11221" s="180" t="s">
        <v>263</v>
      </c>
      <c r="B11221" s="180" t="s">
        <v>354</v>
      </c>
      <c r="C11221" s="180">
        <v>318167</v>
      </c>
      <c r="D11221" s="180"/>
      <c r="E11221" s="180">
        <v>10300</v>
      </c>
      <c r="F11221" s="180"/>
      <c r="G11221" s="180"/>
      <c r="H11221" s="180"/>
    </row>
    <row r="11222" spans="1:8" x14ac:dyDescent="0.2">
      <c r="A11222" s="180" t="s">
        <v>263</v>
      </c>
      <c r="B11222" s="180" t="s">
        <v>408</v>
      </c>
      <c r="C11222" s="180">
        <v>316408</v>
      </c>
      <c r="D11222" s="180"/>
      <c r="E11222" s="180"/>
      <c r="F11222" s="180"/>
      <c r="G11222" s="180"/>
      <c r="H11222" s="180"/>
    </row>
    <row r="11223" spans="1:8" x14ac:dyDescent="0.2">
      <c r="A11223" s="180" t="s">
        <v>263</v>
      </c>
      <c r="B11223" s="180" t="s">
        <v>423</v>
      </c>
      <c r="C11223" s="180">
        <v>139012</v>
      </c>
      <c r="D11223" s="180"/>
      <c r="E11223" s="180"/>
      <c r="F11223" s="180"/>
      <c r="G11223" s="180"/>
      <c r="H11223" s="180"/>
    </row>
    <row r="11224" spans="1:8" x14ac:dyDescent="0.2">
      <c r="A11224" s="180" t="s">
        <v>263</v>
      </c>
      <c r="B11224" s="180" t="s">
        <v>355</v>
      </c>
      <c r="C11224" s="180">
        <v>524090</v>
      </c>
      <c r="D11224" s="180"/>
      <c r="E11224" s="180">
        <v>77652</v>
      </c>
      <c r="F11224" s="180"/>
      <c r="G11224" s="180"/>
      <c r="H11224" s="180"/>
    </row>
    <row r="11225" spans="1:8" x14ac:dyDescent="0.2">
      <c r="A11225" s="180" t="s">
        <v>263</v>
      </c>
      <c r="B11225" s="180" t="s">
        <v>356</v>
      </c>
      <c r="C11225" s="180">
        <v>234325</v>
      </c>
      <c r="D11225" s="180"/>
      <c r="E11225" s="180">
        <v>8240</v>
      </c>
      <c r="F11225" s="180"/>
      <c r="G11225" s="180"/>
      <c r="H11225" s="180"/>
    </row>
    <row r="11226" spans="1:8" x14ac:dyDescent="0.2">
      <c r="A11226" s="180" t="s">
        <v>263</v>
      </c>
      <c r="B11226" s="180" t="s">
        <v>409</v>
      </c>
      <c r="C11226" s="180"/>
      <c r="D11226" s="180"/>
      <c r="E11226" s="180"/>
      <c r="F11226" s="180"/>
      <c r="G11226" s="180"/>
      <c r="H11226" s="180"/>
    </row>
    <row r="11227" spans="1:8" x14ac:dyDescent="0.2">
      <c r="A11227" s="180" t="s">
        <v>263</v>
      </c>
      <c r="B11227" s="180" t="s">
        <v>378</v>
      </c>
      <c r="C11227" s="180"/>
      <c r="D11227" s="180"/>
      <c r="E11227" s="180"/>
      <c r="F11227" s="180"/>
      <c r="G11227" s="180"/>
      <c r="H11227" s="180"/>
    </row>
    <row r="11228" spans="1:8" x14ac:dyDescent="0.2">
      <c r="A11228" s="180" t="s">
        <v>263</v>
      </c>
      <c r="B11228" s="180" t="s">
        <v>360</v>
      </c>
      <c r="C11228" s="180"/>
      <c r="D11228" s="180"/>
      <c r="E11228" s="180"/>
      <c r="F11228" s="180"/>
      <c r="G11228" s="180"/>
      <c r="H11228" s="180"/>
    </row>
    <row r="11229" spans="1:8" x14ac:dyDescent="0.2">
      <c r="A11229" s="180" t="s">
        <v>263</v>
      </c>
      <c r="B11229" s="180" t="s">
        <v>379</v>
      </c>
      <c r="C11229" s="180"/>
      <c r="D11229" s="180"/>
      <c r="E11229" s="180"/>
      <c r="F11229" s="180"/>
      <c r="G11229" s="180"/>
      <c r="H11229" s="180"/>
    </row>
    <row r="11230" spans="1:8" x14ac:dyDescent="0.2">
      <c r="A11230" s="180" t="s">
        <v>263</v>
      </c>
      <c r="B11230" s="180" t="s">
        <v>362</v>
      </c>
      <c r="C11230" s="180">
        <v>258807</v>
      </c>
      <c r="D11230" s="180"/>
      <c r="E11230" s="180"/>
      <c r="F11230" s="180"/>
      <c r="G11230" s="180"/>
      <c r="H11230" s="180"/>
    </row>
    <row r="11231" spans="1:8" x14ac:dyDescent="0.2">
      <c r="A11231" s="180" t="s">
        <v>263</v>
      </c>
      <c r="B11231" s="180" t="s">
        <v>365</v>
      </c>
      <c r="C11231" s="180">
        <v>7299161</v>
      </c>
      <c r="D11231" s="180">
        <v>210120</v>
      </c>
      <c r="E11231" s="180">
        <v>127607</v>
      </c>
      <c r="F11231" s="180">
        <v>0</v>
      </c>
      <c r="G11231" s="180">
        <v>0</v>
      </c>
      <c r="H11231" s="180">
        <v>0</v>
      </c>
    </row>
    <row r="11232" spans="1:8" x14ac:dyDescent="0.2">
      <c r="A11232" s="180" t="s">
        <v>263</v>
      </c>
      <c r="B11232" s="180" t="s">
        <v>447</v>
      </c>
      <c r="C11232" s="180">
        <v>7500</v>
      </c>
      <c r="D11232" s="180"/>
      <c r="E11232" s="180"/>
      <c r="F11232" s="180"/>
      <c r="G11232" s="180"/>
      <c r="H11232" s="180"/>
    </row>
    <row r="11233" spans="1:8" x14ac:dyDescent="0.2">
      <c r="A11233" s="180" t="s">
        <v>263</v>
      </c>
      <c r="B11233" s="180" t="s">
        <v>366</v>
      </c>
      <c r="C11233" s="180">
        <v>7306661</v>
      </c>
      <c r="D11233" s="180">
        <v>210120</v>
      </c>
      <c r="E11233" s="180">
        <v>127607</v>
      </c>
      <c r="F11233" s="180">
        <v>0</v>
      </c>
      <c r="G11233" s="180">
        <v>0</v>
      </c>
      <c r="H11233" s="180">
        <v>0</v>
      </c>
    </row>
    <row r="11234" spans="1:8" x14ac:dyDescent="0.2">
      <c r="A11234" s="180" t="s">
        <v>263</v>
      </c>
      <c r="B11234" s="180" t="s">
        <v>367</v>
      </c>
      <c r="C11234" s="180">
        <v>1751941.33</v>
      </c>
      <c r="D11234" s="180">
        <v>77764.200000000012</v>
      </c>
      <c r="E11234" s="180">
        <v>1548898.2799999998</v>
      </c>
      <c r="F11234" s="180">
        <v>0</v>
      </c>
      <c r="G11234" s="180">
        <v>0</v>
      </c>
      <c r="H11234" s="180">
        <v>0</v>
      </c>
    </row>
    <row r="11235" spans="1:8" x14ac:dyDescent="0.2">
      <c r="A11235" s="180" t="s">
        <v>263</v>
      </c>
      <c r="B11235" s="180" t="s">
        <v>368</v>
      </c>
      <c r="C11235" s="180">
        <v>9058602.3300000001</v>
      </c>
      <c r="D11235" s="180">
        <v>287884.2</v>
      </c>
      <c r="E11235" s="180">
        <v>1676505.2799999998</v>
      </c>
      <c r="F11235" s="180">
        <v>0</v>
      </c>
      <c r="G11235" s="180">
        <v>0</v>
      </c>
      <c r="H11235" s="180">
        <v>0</v>
      </c>
    </row>
    <row r="11236" spans="1:8" x14ac:dyDescent="0.2">
      <c r="A11236" s="180" t="s">
        <v>264</v>
      </c>
      <c r="B11236" s="180" t="s">
        <v>333</v>
      </c>
      <c r="C11236" s="180">
        <v>5832857</v>
      </c>
      <c r="D11236" s="180"/>
      <c r="E11236" s="180">
        <v>99064</v>
      </c>
      <c r="F11236" s="180">
        <v>0</v>
      </c>
      <c r="G11236" s="180">
        <v>0</v>
      </c>
      <c r="H11236" s="180">
        <v>0</v>
      </c>
    </row>
    <row r="11237" spans="1:8" x14ac:dyDescent="0.2">
      <c r="A11237" s="180" t="s">
        <v>264</v>
      </c>
      <c r="B11237" s="180" t="s">
        <v>334</v>
      </c>
      <c r="C11237" s="180">
        <v>54713</v>
      </c>
      <c r="D11237" s="180"/>
      <c r="E11237" s="180">
        <v>936</v>
      </c>
      <c r="F11237" s="180">
        <v>0</v>
      </c>
      <c r="G11237" s="180">
        <v>0</v>
      </c>
      <c r="H11237" s="180">
        <v>0</v>
      </c>
    </row>
    <row r="11238" spans="1:8" x14ac:dyDescent="0.2">
      <c r="A11238" s="180" t="s">
        <v>264</v>
      </c>
      <c r="B11238" s="180" t="s">
        <v>335</v>
      </c>
      <c r="C11238" s="180">
        <v>498336</v>
      </c>
      <c r="D11238" s="180"/>
      <c r="E11238" s="180"/>
      <c r="F11238" s="180"/>
      <c r="G11238" s="180"/>
      <c r="H11238" s="180"/>
    </row>
    <row r="11239" spans="1:8" x14ac:dyDescent="0.2">
      <c r="A11239" s="180" t="s">
        <v>264</v>
      </c>
      <c r="B11239" s="180" t="s">
        <v>336</v>
      </c>
      <c r="C11239" s="180">
        <v>975000</v>
      </c>
      <c r="D11239" s="180"/>
      <c r="E11239" s="180"/>
      <c r="F11239" s="180"/>
      <c r="G11239" s="180"/>
      <c r="H11239" s="180"/>
    </row>
    <row r="11240" spans="1:8" x14ac:dyDescent="0.2">
      <c r="A11240" s="180" t="s">
        <v>264</v>
      </c>
      <c r="B11240" s="180" t="s">
        <v>337</v>
      </c>
      <c r="C11240" s="180">
        <v>15000</v>
      </c>
      <c r="D11240" s="180">
        <v>850</v>
      </c>
      <c r="E11240" s="180">
        <v>800</v>
      </c>
      <c r="F11240" s="180"/>
      <c r="G11240" s="180"/>
      <c r="H11240" s="180"/>
    </row>
    <row r="11241" spans="1:8" x14ac:dyDescent="0.2">
      <c r="A11241" s="180" t="s">
        <v>264</v>
      </c>
      <c r="B11241" s="180" t="s">
        <v>338</v>
      </c>
      <c r="C11241" s="180"/>
      <c r="D11241" s="180"/>
      <c r="E11241" s="180"/>
      <c r="F11241" s="180"/>
      <c r="G11241" s="180"/>
      <c r="H11241" s="180"/>
    </row>
    <row r="11242" spans="1:8" x14ac:dyDescent="0.2">
      <c r="A11242" s="180" t="s">
        <v>264</v>
      </c>
      <c r="B11242" s="180" t="s">
        <v>339</v>
      </c>
      <c r="C11242" s="180"/>
      <c r="D11242" s="180">
        <v>325000</v>
      </c>
      <c r="E11242" s="180"/>
      <c r="F11242" s="180"/>
      <c r="G11242" s="180"/>
      <c r="H11242" s="180"/>
    </row>
    <row r="11243" spans="1:8" x14ac:dyDescent="0.2">
      <c r="A11243" s="180" t="s">
        <v>264</v>
      </c>
      <c r="B11243" s="180" t="s">
        <v>340</v>
      </c>
      <c r="C11243" s="180">
        <v>220000</v>
      </c>
      <c r="D11243" s="180">
        <v>25000</v>
      </c>
      <c r="E11243" s="180">
        <v>15000</v>
      </c>
      <c r="F11243" s="180"/>
      <c r="G11243" s="180"/>
      <c r="H11243" s="180"/>
    </row>
    <row r="11244" spans="1:8" x14ac:dyDescent="0.2">
      <c r="A11244" s="180" t="s">
        <v>264</v>
      </c>
      <c r="B11244" s="180" t="s">
        <v>341</v>
      </c>
      <c r="C11244" s="180"/>
      <c r="D11244" s="180"/>
      <c r="E11244" s="180"/>
      <c r="F11244" s="180"/>
      <c r="G11244" s="180"/>
      <c r="H11244" s="180"/>
    </row>
    <row r="11245" spans="1:8" x14ac:dyDescent="0.2">
      <c r="A11245" s="180" t="s">
        <v>264</v>
      </c>
      <c r="B11245" s="180" t="s">
        <v>342</v>
      </c>
      <c r="C11245" s="180">
        <v>9314424</v>
      </c>
      <c r="D11245" s="180"/>
      <c r="E11245" s="180"/>
      <c r="F11245" s="180"/>
      <c r="G11245" s="180"/>
      <c r="H11245" s="180"/>
    </row>
    <row r="11246" spans="1:8" x14ac:dyDescent="0.2">
      <c r="A11246" s="180" t="s">
        <v>264</v>
      </c>
      <c r="B11246" s="180" t="s">
        <v>343</v>
      </c>
      <c r="C11246" s="180">
        <v>36901</v>
      </c>
      <c r="D11246" s="180"/>
      <c r="E11246" s="180"/>
      <c r="F11246" s="180"/>
      <c r="G11246" s="180"/>
      <c r="H11246" s="180"/>
    </row>
    <row r="11247" spans="1:8" x14ac:dyDescent="0.2">
      <c r="A11247" s="180" t="s">
        <v>264</v>
      </c>
      <c r="B11247" s="180" t="s">
        <v>344</v>
      </c>
      <c r="C11247" s="180">
        <v>275000</v>
      </c>
      <c r="D11247" s="180"/>
      <c r="E11247" s="180"/>
      <c r="F11247" s="180"/>
      <c r="G11247" s="180"/>
      <c r="H11247" s="180"/>
    </row>
    <row r="11248" spans="1:8" x14ac:dyDescent="0.2">
      <c r="A11248" s="180" t="s">
        <v>264</v>
      </c>
      <c r="B11248" s="180" t="s">
        <v>475</v>
      </c>
      <c r="C11248" s="180">
        <v>194845</v>
      </c>
      <c r="D11248" s="180"/>
      <c r="E11248" s="180">
        <v>3326</v>
      </c>
      <c r="F11248" s="180">
        <v>0</v>
      </c>
      <c r="G11248" s="180">
        <v>0</v>
      </c>
      <c r="H11248" s="180">
        <v>0</v>
      </c>
    </row>
    <row r="11249" spans="1:8" x14ac:dyDescent="0.2">
      <c r="A11249" s="180" t="s">
        <v>264</v>
      </c>
      <c r="B11249" s="180" t="s">
        <v>332</v>
      </c>
      <c r="C11249" s="180">
        <v>180000</v>
      </c>
      <c r="D11249" s="180"/>
      <c r="E11249" s="180"/>
      <c r="F11249" s="180"/>
      <c r="G11249" s="180"/>
      <c r="H11249" s="180"/>
    </row>
    <row r="11250" spans="1:8" x14ac:dyDescent="0.2">
      <c r="A11250" s="180" t="s">
        <v>264</v>
      </c>
      <c r="B11250" s="180" t="s">
        <v>407</v>
      </c>
      <c r="C11250" s="180">
        <v>235000</v>
      </c>
      <c r="D11250" s="180"/>
      <c r="E11250" s="180"/>
      <c r="F11250" s="180"/>
      <c r="G11250" s="180"/>
      <c r="H11250" s="180"/>
    </row>
    <row r="11251" spans="1:8" x14ac:dyDescent="0.2">
      <c r="A11251" s="180" t="s">
        <v>264</v>
      </c>
      <c r="B11251" s="180" t="s">
        <v>345</v>
      </c>
      <c r="C11251" s="180">
        <v>17832076</v>
      </c>
      <c r="D11251" s="180">
        <v>350850</v>
      </c>
      <c r="E11251" s="180">
        <v>119126</v>
      </c>
      <c r="F11251" s="180">
        <v>0</v>
      </c>
      <c r="G11251" s="180">
        <v>0</v>
      </c>
      <c r="H11251" s="180">
        <v>0</v>
      </c>
    </row>
    <row r="11252" spans="1:8" x14ac:dyDescent="0.2">
      <c r="A11252" s="180" t="s">
        <v>264</v>
      </c>
      <c r="B11252" s="180" t="s">
        <v>346</v>
      </c>
      <c r="C11252" s="180"/>
      <c r="D11252" s="180"/>
      <c r="E11252" s="180"/>
      <c r="F11252" s="180"/>
      <c r="G11252" s="180"/>
      <c r="H11252" s="180"/>
    </row>
    <row r="11253" spans="1:8" x14ac:dyDescent="0.2">
      <c r="A11253" s="180" t="s">
        <v>264</v>
      </c>
      <c r="B11253" s="180" t="s">
        <v>446</v>
      </c>
      <c r="C11253" s="180"/>
      <c r="D11253" s="180"/>
      <c r="E11253" s="180"/>
      <c r="F11253" s="180"/>
      <c r="G11253" s="180"/>
      <c r="H11253" s="180"/>
    </row>
    <row r="11254" spans="1:8" x14ac:dyDescent="0.2">
      <c r="A11254" s="180" t="s">
        <v>264</v>
      </c>
      <c r="B11254" s="180" t="s">
        <v>347</v>
      </c>
      <c r="C11254" s="180"/>
      <c r="D11254" s="180"/>
      <c r="E11254" s="180"/>
      <c r="F11254" s="180"/>
      <c r="G11254" s="180"/>
      <c r="H11254" s="180"/>
    </row>
    <row r="11255" spans="1:8" x14ac:dyDescent="0.2">
      <c r="A11255" s="180" t="s">
        <v>264</v>
      </c>
      <c r="B11255" s="180" t="s">
        <v>348</v>
      </c>
      <c r="C11255" s="180">
        <v>17832076</v>
      </c>
      <c r="D11255" s="180">
        <v>350850</v>
      </c>
      <c r="E11255" s="180">
        <v>119126</v>
      </c>
      <c r="F11255" s="180">
        <v>0</v>
      </c>
      <c r="G11255" s="180">
        <v>0</v>
      </c>
      <c r="H11255" s="180">
        <v>0</v>
      </c>
    </row>
    <row r="11256" spans="1:8" x14ac:dyDescent="0.2">
      <c r="A11256" s="180" t="s">
        <v>264</v>
      </c>
      <c r="B11256" s="180" t="s">
        <v>349</v>
      </c>
      <c r="C11256" s="180">
        <v>272896</v>
      </c>
      <c r="D11256" s="180">
        <v>190096</v>
      </c>
      <c r="E11256" s="180">
        <v>217242</v>
      </c>
      <c r="F11256" s="180">
        <v>0</v>
      </c>
      <c r="G11256" s="180">
        <v>0</v>
      </c>
      <c r="H11256" s="180">
        <v>0</v>
      </c>
    </row>
    <row r="11257" spans="1:8" x14ac:dyDescent="0.2">
      <c r="A11257" s="180" t="s">
        <v>264</v>
      </c>
      <c r="B11257" s="180" t="s">
        <v>350</v>
      </c>
      <c r="C11257" s="180">
        <v>18104972</v>
      </c>
      <c r="D11257" s="180">
        <v>540946</v>
      </c>
      <c r="E11257" s="180">
        <v>336368</v>
      </c>
      <c r="F11257" s="180">
        <v>0</v>
      </c>
      <c r="G11257" s="180">
        <v>0</v>
      </c>
      <c r="H11257" s="180">
        <v>0</v>
      </c>
    </row>
    <row r="11258" spans="1:8" x14ac:dyDescent="0.2">
      <c r="A11258" s="180" t="s">
        <v>264</v>
      </c>
      <c r="B11258" s="180" t="s">
        <v>376</v>
      </c>
      <c r="C11258" s="180"/>
      <c r="D11258" s="180"/>
      <c r="E11258" s="180"/>
      <c r="F11258" s="180"/>
      <c r="G11258" s="180"/>
      <c r="H11258" s="180"/>
    </row>
    <row r="11259" spans="1:8" x14ac:dyDescent="0.2">
      <c r="A11259" s="180" t="s">
        <v>264</v>
      </c>
      <c r="B11259" s="180" t="s">
        <v>377</v>
      </c>
      <c r="C11259" s="180">
        <v>12656175</v>
      </c>
      <c r="D11259" s="180">
        <v>350000</v>
      </c>
      <c r="E11259" s="180"/>
      <c r="F11259" s="180"/>
      <c r="G11259" s="180"/>
      <c r="H11259" s="180"/>
    </row>
    <row r="11260" spans="1:8" x14ac:dyDescent="0.2">
      <c r="A11260" s="180" t="s">
        <v>264</v>
      </c>
      <c r="B11260" s="180" t="s">
        <v>352</v>
      </c>
      <c r="C11260" s="180">
        <v>433036</v>
      </c>
      <c r="D11260" s="180"/>
      <c r="E11260" s="180"/>
      <c r="F11260" s="180"/>
      <c r="G11260" s="180"/>
      <c r="H11260" s="180"/>
    </row>
    <row r="11261" spans="1:8" x14ac:dyDescent="0.2">
      <c r="A11261" s="180" t="s">
        <v>264</v>
      </c>
      <c r="B11261" s="180" t="s">
        <v>353</v>
      </c>
      <c r="C11261" s="180">
        <v>880748</v>
      </c>
      <c r="D11261" s="180"/>
      <c r="E11261" s="180"/>
      <c r="F11261" s="180"/>
      <c r="G11261" s="180"/>
      <c r="H11261" s="180"/>
    </row>
    <row r="11262" spans="1:8" x14ac:dyDescent="0.2">
      <c r="A11262" s="180" t="s">
        <v>264</v>
      </c>
      <c r="B11262" s="180" t="s">
        <v>354</v>
      </c>
      <c r="C11262" s="180">
        <v>394254</v>
      </c>
      <c r="D11262" s="180"/>
      <c r="E11262" s="180">
        <v>125000</v>
      </c>
      <c r="F11262" s="180"/>
      <c r="G11262" s="180"/>
      <c r="H11262" s="180"/>
    </row>
    <row r="11263" spans="1:8" x14ac:dyDescent="0.2">
      <c r="A11263" s="180" t="s">
        <v>264</v>
      </c>
      <c r="B11263" s="180" t="s">
        <v>408</v>
      </c>
      <c r="C11263" s="180">
        <v>1008546</v>
      </c>
      <c r="D11263" s="180"/>
      <c r="E11263" s="180"/>
      <c r="F11263" s="180"/>
      <c r="G11263" s="180"/>
      <c r="H11263" s="180"/>
    </row>
    <row r="11264" spans="1:8" x14ac:dyDescent="0.2">
      <c r="A11264" s="180" t="s">
        <v>264</v>
      </c>
      <c r="B11264" s="180" t="s">
        <v>423</v>
      </c>
      <c r="C11264" s="180">
        <v>142025</v>
      </c>
      <c r="D11264" s="180"/>
      <c r="E11264" s="180"/>
      <c r="F11264" s="180"/>
      <c r="G11264" s="180"/>
      <c r="H11264" s="180"/>
    </row>
    <row r="11265" spans="1:8" x14ac:dyDescent="0.2">
      <c r="A11265" s="180" t="s">
        <v>264</v>
      </c>
      <c r="B11265" s="180" t="s">
        <v>355</v>
      </c>
      <c r="C11265" s="180">
        <v>1102102</v>
      </c>
      <c r="D11265" s="180"/>
      <c r="E11265" s="180">
        <v>75000</v>
      </c>
      <c r="F11265" s="180"/>
      <c r="G11265" s="180"/>
      <c r="H11265" s="180"/>
    </row>
    <row r="11266" spans="1:8" x14ac:dyDescent="0.2">
      <c r="A11266" s="180" t="s">
        <v>264</v>
      </c>
      <c r="B11266" s="180" t="s">
        <v>356</v>
      </c>
      <c r="C11266" s="180">
        <v>736422</v>
      </c>
      <c r="D11266" s="180"/>
      <c r="E11266" s="180">
        <v>25000</v>
      </c>
      <c r="F11266" s="180"/>
      <c r="G11266" s="180"/>
      <c r="H11266" s="180"/>
    </row>
    <row r="11267" spans="1:8" x14ac:dyDescent="0.2">
      <c r="A11267" s="180" t="s">
        <v>264</v>
      </c>
      <c r="B11267" s="180" t="s">
        <v>409</v>
      </c>
      <c r="C11267" s="180"/>
      <c r="D11267" s="180"/>
      <c r="E11267" s="180"/>
      <c r="F11267" s="180"/>
      <c r="G11267" s="180"/>
      <c r="H11267" s="180"/>
    </row>
    <row r="11268" spans="1:8" x14ac:dyDescent="0.2">
      <c r="A11268" s="180" t="s">
        <v>264</v>
      </c>
      <c r="B11268" s="180" t="s">
        <v>378</v>
      </c>
      <c r="C11268" s="180"/>
      <c r="D11268" s="180"/>
      <c r="E11268" s="180"/>
      <c r="F11268" s="180"/>
      <c r="G11268" s="180"/>
      <c r="H11268" s="180"/>
    </row>
    <row r="11269" spans="1:8" x14ac:dyDescent="0.2">
      <c r="A11269" s="180" t="s">
        <v>264</v>
      </c>
      <c r="B11269" s="180" t="s">
        <v>360</v>
      </c>
      <c r="C11269" s="180"/>
      <c r="D11269" s="180"/>
      <c r="E11269" s="180"/>
      <c r="F11269" s="180"/>
      <c r="G11269" s="180"/>
      <c r="H11269" s="180"/>
    </row>
    <row r="11270" spans="1:8" x14ac:dyDescent="0.2">
      <c r="A11270" s="180" t="s">
        <v>264</v>
      </c>
      <c r="B11270" s="180" t="s">
        <v>379</v>
      </c>
      <c r="C11270" s="180"/>
      <c r="D11270" s="180"/>
      <c r="E11270" s="180"/>
      <c r="F11270" s="180"/>
      <c r="G11270" s="180"/>
      <c r="H11270" s="180"/>
    </row>
    <row r="11271" spans="1:8" x14ac:dyDescent="0.2">
      <c r="A11271" s="180" t="s">
        <v>264</v>
      </c>
      <c r="B11271" s="180" t="s">
        <v>362</v>
      </c>
      <c r="C11271" s="180">
        <v>748779</v>
      </c>
      <c r="D11271" s="180"/>
      <c r="E11271" s="180"/>
      <c r="F11271" s="180"/>
      <c r="G11271" s="180"/>
      <c r="H11271" s="180"/>
    </row>
    <row r="11272" spans="1:8" x14ac:dyDescent="0.2">
      <c r="A11272" s="180" t="s">
        <v>264</v>
      </c>
      <c r="B11272" s="180" t="s">
        <v>365</v>
      </c>
      <c r="C11272" s="180">
        <v>18102087</v>
      </c>
      <c r="D11272" s="180">
        <v>350000</v>
      </c>
      <c r="E11272" s="180">
        <v>225000</v>
      </c>
      <c r="F11272" s="180">
        <v>0</v>
      </c>
      <c r="G11272" s="180">
        <v>0</v>
      </c>
      <c r="H11272" s="180">
        <v>0</v>
      </c>
    </row>
    <row r="11273" spans="1:8" x14ac:dyDescent="0.2">
      <c r="A11273" s="180" t="s">
        <v>264</v>
      </c>
      <c r="B11273" s="180" t="s">
        <v>447</v>
      </c>
      <c r="C11273" s="180"/>
      <c r="D11273" s="180"/>
      <c r="E11273" s="180"/>
      <c r="F11273" s="180"/>
      <c r="G11273" s="180"/>
      <c r="H11273" s="180"/>
    </row>
    <row r="11274" spans="1:8" x14ac:dyDescent="0.2">
      <c r="A11274" s="180" t="s">
        <v>264</v>
      </c>
      <c r="B11274" s="180" t="s">
        <v>366</v>
      </c>
      <c r="C11274" s="180">
        <v>18102087</v>
      </c>
      <c r="D11274" s="180">
        <v>350000</v>
      </c>
      <c r="E11274" s="180">
        <v>225000</v>
      </c>
      <c r="F11274" s="180">
        <v>0</v>
      </c>
      <c r="G11274" s="180">
        <v>0</v>
      </c>
      <c r="H11274" s="180">
        <v>0</v>
      </c>
    </row>
    <row r="11275" spans="1:8" x14ac:dyDescent="0.2">
      <c r="A11275" s="180" t="s">
        <v>264</v>
      </c>
      <c r="B11275" s="180" t="s">
        <v>367</v>
      </c>
      <c r="C11275" s="180">
        <v>2885</v>
      </c>
      <c r="D11275" s="180">
        <v>190946</v>
      </c>
      <c r="E11275" s="180">
        <v>111368</v>
      </c>
      <c r="F11275" s="180">
        <v>0</v>
      </c>
      <c r="G11275" s="180">
        <v>0</v>
      </c>
      <c r="H11275" s="180">
        <v>0</v>
      </c>
    </row>
    <row r="11276" spans="1:8" x14ac:dyDescent="0.2">
      <c r="A11276" s="180" t="s">
        <v>264</v>
      </c>
      <c r="B11276" s="180" t="s">
        <v>368</v>
      </c>
      <c r="C11276" s="180">
        <v>18104972</v>
      </c>
      <c r="D11276" s="180">
        <v>540946</v>
      </c>
      <c r="E11276" s="180">
        <v>336368</v>
      </c>
      <c r="F11276" s="180">
        <v>0</v>
      </c>
      <c r="G11276" s="180">
        <v>0</v>
      </c>
      <c r="H11276" s="180">
        <v>0</v>
      </c>
    </row>
    <row r="11277" spans="1:8" x14ac:dyDescent="0.2">
      <c r="A11277" s="180" t="s">
        <v>265</v>
      </c>
      <c r="B11277" s="180" t="s">
        <v>333</v>
      </c>
      <c r="C11277" s="180">
        <v>33433236</v>
      </c>
      <c r="D11277" s="180"/>
      <c r="E11277" s="180">
        <v>4508542</v>
      </c>
      <c r="F11277" s="180">
        <v>0</v>
      </c>
      <c r="G11277" s="180">
        <v>0</v>
      </c>
      <c r="H11277" s="180">
        <v>0</v>
      </c>
    </row>
    <row r="11278" spans="1:8" x14ac:dyDescent="0.2">
      <c r="A11278" s="180" t="s">
        <v>265</v>
      </c>
      <c r="B11278" s="180" t="s">
        <v>334</v>
      </c>
      <c r="C11278" s="180">
        <v>1408484</v>
      </c>
      <c r="D11278" s="180"/>
      <c r="E11278" s="180">
        <v>191458</v>
      </c>
      <c r="F11278" s="180">
        <v>0</v>
      </c>
      <c r="G11278" s="180">
        <v>0</v>
      </c>
      <c r="H11278" s="180">
        <v>0</v>
      </c>
    </row>
    <row r="11279" spans="1:8" x14ac:dyDescent="0.2">
      <c r="A11279" s="180" t="s">
        <v>265</v>
      </c>
      <c r="B11279" s="180" t="s">
        <v>335</v>
      </c>
      <c r="C11279" s="180">
        <v>1866351</v>
      </c>
      <c r="D11279" s="180"/>
      <c r="E11279" s="180"/>
      <c r="F11279" s="180"/>
      <c r="G11279" s="180"/>
      <c r="H11279" s="180"/>
    </row>
    <row r="11280" spans="1:8" x14ac:dyDescent="0.2">
      <c r="A11280" s="180" t="s">
        <v>265</v>
      </c>
      <c r="B11280" s="180" t="s">
        <v>336</v>
      </c>
      <c r="C11280" s="180">
        <v>2100000</v>
      </c>
      <c r="D11280" s="180"/>
      <c r="E11280" s="180"/>
      <c r="F11280" s="180"/>
      <c r="G11280" s="180"/>
      <c r="H11280" s="180"/>
    </row>
    <row r="11281" spans="1:8" x14ac:dyDescent="0.2">
      <c r="A11281" s="180" t="s">
        <v>265</v>
      </c>
      <c r="B11281" s="180" t="s">
        <v>337</v>
      </c>
      <c r="C11281" s="180">
        <v>100000</v>
      </c>
      <c r="D11281" s="180"/>
      <c r="E11281" s="180"/>
      <c r="F11281" s="180"/>
      <c r="G11281" s="180"/>
      <c r="H11281" s="180"/>
    </row>
    <row r="11282" spans="1:8" x14ac:dyDescent="0.2">
      <c r="A11282" s="180" t="s">
        <v>265</v>
      </c>
      <c r="B11282" s="180" t="s">
        <v>338</v>
      </c>
      <c r="C11282" s="180"/>
      <c r="D11282" s="180"/>
      <c r="E11282" s="180"/>
      <c r="F11282" s="180"/>
      <c r="G11282" s="180"/>
      <c r="H11282" s="180"/>
    </row>
    <row r="11283" spans="1:8" x14ac:dyDescent="0.2">
      <c r="A11283" s="180" t="s">
        <v>265</v>
      </c>
      <c r="B11283" s="180" t="s">
        <v>339</v>
      </c>
      <c r="C11283" s="180">
        <v>600000</v>
      </c>
      <c r="D11283" s="180">
        <v>1523061</v>
      </c>
      <c r="E11283" s="180"/>
      <c r="F11283" s="180"/>
      <c r="G11283" s="180"/>
      <c r="H11283" s="180"/>
    </row>
    <row r="11284" spans="1:8" x14ac:dyDescent="0.2">
      <c r="A11284" s="180" t="s">
        <v>265</v>
      </c>
      <c r="B11284" s="180" t="s">
        <v>340</v>
      </c>
      <c r="C11284" s="180">
        <v>719400</v>
      </c>
      <c r="D11284" s="180">
        <v>125000</v>
      </c>
      <c r="E11284" s="180"/>
      <c r="F11284" s="180"/>
      <c r="G11284" s="180"/>
      <c r="H11284" s="180"/>
    </row>
    <row r="11285" spans="1:8" x14ac:dyDescent="0.2">
      <c r="A11285" s="180" t="s">
        <v>265</v>
      </c>
      <c r="B11285" s="180" t="s">
        <v>341</v>
      </c>
      <c r="C11285" s="180"/>
      <c r="D11285" s="180"/>
      <c r="E11285" s="180"/>
      <c r="F11285" s="180"/>
      <c r="G11285" s="180"/>
      <c r="H11285" s="180"/>
    </row>
    <row r="11286" spans="1:8" x14ac:dyDescent="0.2">
      <c r="A11286" s="180" t="s">
        <v>265</v>
      </c>
      <c r="B11286" s="180" t="s">
        <v>342</v>
      </c>
      <c r="C11286" s="180">
        <v>120834427</v>
      </c>
      <c r="D11286" s="180"/>
      <c r="E11286" s="180"/>
      <c r="F11286" s="180"/>
      <c r="G11286" s="180"/>
      <c r="H11286" s="180"/>
    </row>
    <row r="11287" spans="1:8" x14ac:dyDescent="0.2">
      <c r="A11287" s="180" t="s">
        <v>265</v>
      </c>
      <c r="B11287" s="180" t="s">
        <v>343</v>
      </c>
      <c r="C11287" s="180">
        <v>809021</v>
      </c>
      <c r="D11287" s="180"/>
      <c r="E11287" s="180"/>
      <c r="F11287" s="180"/>
      <c r="G11287" s="180"/>
      <c r="H11287" s="180"/>
    </row>
    <row r="11288" spans="1:8" x14ac:dyDescent="0.2">
      <c r="A11288" s="180" t="s">
        <v>265</v>
      </c>
      <c r="B11288" s="180" t="s">
        <v>344</v>
      </c>
      <c r="C11288" s="180">
        <v>1915000</v>
      </c>
      <c r="D11288" s="180"/>
      <c r="E11288" s="180"/>
      <c r="F11288" s="180"/>
      <c r="G11288" s="180"/>
      <c r="H11288" s="180"/>
    </row>
    <row r="11289" spans="1:8" x14ac:dyDescent="0.2">
      <c r="A11289" s="180" t="s">
        <v>265</v>
      </c>
      <c r="B11289" s="180" t="s">
        <v>475</v>
      </c>
      <c r="C11289" s="180">
        <v>907948</v>
      </c>
      <c r="D11289" s="180"/>
      <c r="E11289" s="180">
        <v>120152</v>
      </c>
      <c r="F11289" s="180">
        <v>0</v>
      </c>
      <c r="G11289" s="180">
        <v>0</v>
      </c>
      <c r="H11289" s="180">
        <v>0</v>
      </c>
    </row>
    <row r="11290" spans="1:8" x14ac:dyDescent="0.2">
      <c r="A11290" s="180" t="s">
        <v>265</v>
      </c>
      <c r="B11290" s="180" t="s">
        <v>332</v>
      </c>
      <c r="C11290" s="180">
        <v>4400000</v>
      </c>
      <c r="D11290" s="180"/>
      <c r="E11290" s="180"/>
      <c r="F11290" s="180"/>
      <c r="G11290" s="180"/>
      <c r="H11290" s="180"/>
    </row>
    <row r="11291" spans="1:8" x14ac:dyDescent="0.2">
      <c r="A11291" s="180" t="s">
        <v>265</v>
      </c>
      <c r="B11291" s="180" t="s">
        <v>407</v>
      </c>
      <c r="C11291" s="180">
        <v>4328761</v>
      </c>
      <c r="D11291" s="180"/>
      <c r="E11291" s="180"/>
      <c r="F11291" s="180"/>
      <c r="G11291" s="180"/>
      <c r="H11291" s="180"/>
    </row>
    <row r="11292" spans="1:8" x14ac:dyDescent="0.2">
      <c r="A11292" s="180" t="s">
        <v>265</v>
      </c>
      <c r="B11292" s="180" t="s">
        <v>345</v>
      </c>
      <c r="C11292" s="180">
        <v>173422628</v>
      </c>
      <c r="D11292" s="180">
        <v>1648061</v>
      </c>
      <c r="E11292" s="180">
        <v>4820152</v>
      </c>
      <c r="F11292" s="180">
        <v>0</v>
      </c>
      <c r="G11292" s="180">
        <v>0</v>
      </c>
      <c r="H11292" s="180">
        <v>0</v>
      </c>
    </row>
    <row r="11293" spans="1:8" x14ac:dyDescent="0.2">
      <c r="A11293" s="180" t="s">
        <v>265</v>
      </c>
      <c r="B11293" s="180" t="s">
        <v>346</v>
      </c>
      <c r="C11293" s="180"/>
      <c r="D11293" s="180"/>
      <c r="E11293" s="180"/>
      <c r="F11293" s="180"/>
      <c r="G11293" s="180"/>
      <c r="H11293" s="180"/>
    </row>
    <row r="11294" spans="1:8" x14ac:dyDescent="0.2">
      <c r="A11294" s="180" t="s">
        <v>265</v>
      </c>
      <c r="B11294" s="180" t="s">
        <v>446</v>
      </c>
      <c r="C11294" s="180"/>
      <c r="D11294" s="180">
        <v>30000</v>
      </c>
      <c r="E11294" s="180"/>
      <c r="F11294" s="180"/>
      <c r="G11294" s="180"/>
      <c r="H11294" s="180"/>
    </row>
    <row r="11295" spans="1:8" x14ac:dyDescent="0.2">
      <c r="A11295" s="180" t="s">
        <v>265</v>
      </c>
      <c r="B11295" s="180" t="s">
        <v>347</v>
      </c>
      <c r="C11295" s="180"/>
      <c r="D11295" s="180"/>
      <c r="E11295" s="180"/>
      <c r="F11295" s="180"/>
      <c r="G11295" s="180"/>
      <c r="H11295" s="180"/>
    </row>
    <row r="11296" spans="1:8" x14ac:dyDescent="0.2">
      <c r="A11296" s="180" t="s">
        <v>265</v>
      </c>
      <c r="B11296" s="180" t="s">
        <v>348</v>
      </c>
      <c r="C11296" s="180">
        <v>173422628</v>
      </c>
      <c r="D11296" s="180">
        <v>1678061</v>
      </c>
      <c r="E11296" s="180">
        <v>4820152</v>
      </c>
      <c r="F11296" s="180">
        <v>0</v>
      </c>
      <c r="G11296" s="180">
        <v>0</v>
      </c>
      <c r="H11296" s="180">
        <v>0</v>
      </c>
    </row>
    <row r="11297" spans="1:8" x14ac:dyDescent="0.2">
      <c r="A11297" s="180" t="s">
        <v>265</v>
      </c>
      <c r="B11297" s="180" t="s">
        <v>349</v>
      </c>
      <c r="C11297" s="180">
        <v>33782917.729999989</v>
      </c>
      <c r="D11297" s="180">
        <v>495306.84999999963</v>
      </c>
      <c r="E11297" s="180">
        <v>5892874.9900000002</v>
      </c>
      <c r="F11297" s="180">
        <v>0</v>
      </c>
      <c r="G11297" s="180">
        <v>0</v>
      </c>
      <c r="H11297" s="180">
        <v>0</v>
      </c>
    </row>
    <row r="11298" spans="1:8" x14ac:dyDescent="0.2">
      <c r="A11298" s="180" t="s">
        <v>265</v>
      </c>
      <c r="B11298" s="180" t="s">
        <v>350</v>
      </c>
      <c r="C11298" s="180">
        <v>207205545.72999999</v>
      </c>
      <c r="D11298" s="180">
        <v>2173367.8499999996</v>
      </c>
      <c r="E11298" s="180">
        <v>10713026.99</v>
      </c>
      <c r="F11298" s="180">
        <v>0</v>
      </c>
      <c r="G11298" s="180">
        <v>0</v>
      </c>
      <c r="H11298" s="180">
        <v>0</v>
      </c>
    </row>
    <row r="11299" spans="1:8" x14ac:dyDescent="0.2">
      <c r="A11299" s="180" t="s">
        <v>265</v>
      </c>
      <c r="B11299" s="180" t="s">
        <v>376</v>
      </c>
      <c r="C11299" s="180"/>
      <c r="D11299" s="180"/>
      <c r="E11299" s="180"/>
      <c r="F11299" s="180"/>
      <c r="G11299" s="180"/>
      <c r="H11299" s="180"/>
    </row>
    <row r="11300" spans="1:8" x14ac:dyDescent="0.2">
      <c r="A11300" s="180" t="s">
        <v>265</v>
      </c>
      <c r="B11300" s="180" t="s">
        <v>377</v>
      </c>
      <c r="C11300" s="180">
        <v>113683923</v>
      </c>
      <c r="D11300" s="180">
        <v>1620873</v>
      </c>
      <c r="E11300" s="180">
        <v>976120</v>
      </c>
      <c r="F11300" s="180"/>
      <c r="G11300" s="180"/>
      <c r="H11300" s="180"/>
    </row>
    <row r="11301" spans="1:8" x14ac:dyDescent="0.2">
      <c r="A11301" s="180" t="s">
        <v>265</v>
      </c>
      <c r="B11301" s="180" t="s">
        <v>352</v>
      </c>
      <c r="C11301" s="180">
        <v>7155643</v>
      </c>
      <c r="D11301" s="180"/>
      <c r="E11301" s="180">
        <v>25743</v>
      </c>
      <c r="F11301" s="180"/>
      <c r="G11301" s="180"/>
      <c r="H11301" s="180"/>
    </row>
    <row r="11302" spans="1:8" x14ac:dyDescent="0.2">
      <c r="A11302" s="180" t="s">
        <v>265</v>
      </c>
      <c r="B11302" s="180" t="s">
        <v>353</v>
      </c>
      <c r="C11302" s="180">
        <v>11228220</v>
      </c>
      <c r="D11302" s="180"/>
      <c r="E11302" s="180">
        <v>60039</v>
      </c>
      <c r="F11302" s="180"/>
      <c r="G11302" s="180"/>
      <c r="H11302" s="180"/>
    </row>
    <row r="11303" spans="1:8" x14ac:dyDescent="0.2">
      <c r="A11303" s="180" t="s">
        <v>265</v>
      </c>
      <c r="B11303" s="180" t="s">
        <v>354</v>
      </c>
      <c r="C11303" s="180">
        <v>3192604</v>
      </c>
      <c r="D11303" s="180"/>
      <c r="E11303" s="180">
        <v>12220</v>
      </c>
      <c r="F11303" s="180"/>
      <c r="G11303" s="180"/>
      <c r="H11303" s="180"/>
    </row>
    <row r="11304" spans="1:8" x14ac:dyDescent="0.2">
      <c r="A11304" s="180" t="s">
        <v>265</v>
      </c>
      <c r="B11304" s="180" t="s">
        <v>408</v>
      </c>
      <c r="C11304" s="180">
        <v>9572756</v>
      </c>
      <c r="D11304" s="180"/>
      <c r="E11304" s="180">
        <v>53115</v>
      </c>
      <c r="F11304" s="180"/>
      <c r="G11304" s="180"/>
      <c r="H11304" s="180"/>
    </row>
    <row r="11305" spans="1:8" x14ac:dyDescent="0.2">
      <c r="A11305" s="180" t="s">
        <v>265</v>
      </c>
      <c r="B11305" s="180" t="s">
        <v>423</v>
      </c>
      <c r="C11305" s="180">
        <v>2639692</v>
      </c>
      <c r="D11305" s="180"/>
      <c r="E11305" s="180">
        <v>359939</v>
      </c>
      <c r="F11305" s="180"/>
      <c r="G11305" s="180"/>
      <c r="H11305" s="180"/>
    </row>
    <row r="11306" spans="1:8" x14ac:dyDescent="0.2">
      <c r="A11306" s="180" t="s">
        <v>265</v>
      </c>
      <c r="B11306" s="180" t="s">
        <v>355</v>
      </c>
      <c r="C11306" s="180">
        <v>12588369</v>
      </c>
      <c r="D11306" s="180"/>
      <c r="E11306" s="180">
        <v>1511051</v>
      </c>
      <c r="F11306" s="180"/>
      <c r="G11306" s="180"/>
      <c r="H11306" s="180"/>
    </row>
    <row r="11307" spans="1:8" x14ac:dyDescent="0.2">
      <c r="A11307" s="180" t="s">
        <v>265</v>
      </c>
      <c r="B11307" s="180" t="s">
        <v>356</v>
      </c>
      <c r="C11307" s="180">
        <v>4917829</v>
      </c>
      <c r="D11307" s="180">
        <v>50000</v>
      </c>
      <c r="E11307" s="180">
        <v>20366</v>
      </c>
      <c r="F11307" s="180"/>
      <c r="G11307" s="180"/>
      <c r="H11307" s="180"/>
    </row>
    <row r="11308" spans="1:8" x14ac:dyDescent="0.2">
      <c r="A11308" s="180" t="s">
        <v>265</v>
      </c>
      <c r="B11308" s="180" t="s">
        <v>409</v>
      </c>
      <c r="C11308" s="180"/>
      <c r="D11308" s="180"/>
      <c r="E11308" s="180"/>
      <c r="F11308" s="180"/>
      <c r="G11308" s="180"/>
      <c r="H11308" s="180"/>
    </row>
    <row r="11309" spans="1:8" x14ac:dyDescent="0.2">
      <c r="A11309" s="180" t="s">
        <v>265</v>
      </c>
      <c r="B11309" s="180" t="s">
        <v>378</v>
      </c>
      <c r="C11309" s="180"/>
      <c r="D11309" s="180"/>
      <c r="E11309" s="180"/>
      <c r="F11309" s="180"/>
      <c r="G11309" s="180"/>
      <c r="H11309" s="180"/>
    </row>
    <row r="11310" spans="1:8" x14ac:dyDescent="0.2">
      <c r="A11310" s="180" t="s">
        <v>265</v>
      </c>
      <c r="B11310" s="180" t="s">
        <v>360</v>
      </c>
      <c r="C11310" s="180"/>
      <c r="D11310" s="180"/>
      <c r="E11310" s="180"/>
      <c r="F11310" s="180"/>
      <c r="G11310" s="180"/>
      <c r="H11310" s="180"/>
    </row>
    <row r="11311" spans="1:8" x14ac:dyDescent="0.2">
      <c r="A11311" s="180" t="s">
        <v>265</v>
      </c>
      <c r="B11311" s="180" t="s">
        <v>379</v>
      </c>
      <c r="C11311" s="180"/>
      <c r="D11311" s="180"/>
      <c r="E11311" s="180"/>
      <c r="F11311" s="180"/>
      <c r="G11311" s="180"/>
      <c r="H11311" s="180"/>
    </row>
    <row r="11312" spans="1:8" x14ac:dyDescent="0.2">
      <c r="A11312" s="180" t="s">
        <v>265</v>
      </c>
      <c r="B11312" s="180" t="s">
        <v>362</v>
      </c>
      <c r="C11312" s="180">
        <v>7482659</v>
      </c>
      <c r="D11312" s="180"/>
      <c r="E11312" s="180"/>
      <c r="F11312" s="180"/>
      <c r="G11312" s="180"/>
      <c r="H11312" s="180"/>
    </row>
    <row r="11313" spans="1:8" x14ac:dyDescent="0.2">
      <c r="A11313" s="180" t="s">
        <v>265</v>
      </c>
      <c r="B11313" s="180" t="s">
        <v>365</v>
      </c>
      <c r="C11313" s="180">
        <v>172461695</v>
      </c>
      <c r="D11313" s="180">
        <v>1670873</v>
      </c>
      <c r="E11313" s="180">
        <v>3018593</v>
      </c>
      <c r="F11313" s="180">
        <v>0</v>
      </c>
      <c r="G11313" s="180">
        <v>0</v>
      </c>
      <c r="H11313" s="180">
        <v>0</v>
      </c>
    </row>
    <row r="11314" spans="1:8" x14ac:dyDescent="0.2">
      <c r="A11314" s="180" t="s">
        <v>265</v>
      </c>
      <c r="B11314" s="180" t="s">
        <v>447</v>
      </c>
      <c r="C11314" s="180">
        <v>193283</v>
      </c>
      <c r="D11314" s="180"/>
      <c r="E11314" s="180"/>
      <c r="F11314" s="180"/>
      <c r="G11314" s="180"/>
      <c r="H11314" s="180"/>
    </row>
    <row r="11315" spans="1:8" x14ac:dyDescent="0.2">
      <c r="A11315" s="180" t="s">
        <v>265</v>
      </c>
      <c r="B11315" s="180" t="s">
        <v>366</v>
      </c>
      <c r="C11315" s="180">
        <v>172654978</v>
      </c>
      <c r="D11315" s="180">
        <v>1670873</v>
      </c>
      <c r="E11315" s="180">
        <v>3018593</v>
      </c>
      <c r="F11315" s="180">
        <v>0</v>
      </c>
      <c r="G11315" s="180">
        <v>0</v>
      </c>
      <c r="H11315" s="180">
        <v>0</v>
      </c>
    </row>
    <row r="11316" spans="1:8" x14ac:dyDescent="0.2">
      <c r="A11316" s="180" t="s">
        <v>265</v>
      </c>
      <c r="B11316" s="180" t="s">
        <v>367</v>
      </c>
      <c r="C11316" s="180">
        <v>34550567.729999989</v>
      </c>
      <c r="D11316" s="180">
        <v>502494.84999999963</v>
      </c>
      <c r="E11316" s="180">
        <v>7694433.9900000002</v>
      </c>
      <c r="F11316" s="180">
        <v>0</v>
      </c>
      <c r="G11316" s="180">
        <v>0</v>
      </c>
      <c r="H11316" s="180">
        <v>0</v>
      </c>
    </row>
    <row r="11317" spans="1:8" x14ac:dyDescent="0.2">
      <c r="A11317" s="180" t="s">
        <v>265</v>
      </c>
      <c r="B11317" s="180" t="s">
        <v>368</v>
      </c>
      <c r="C11317" s="180">
        <v>207205545.72999999</v>
      </c>
      <c r="D11317" s="180">
        <v>2173367.8499999996</v>
      </c>
      <c r="E11317" s="180">
        <v>10713026.99</v>
      </c>
      <c r="F11317" s="180">
        <v>0</v>
      </c>
      <c r="G11317" s="180">
        <v>0</v>
      </c>
      <c r="H11317" s="180">
        <v>0</v>
      </c>
    </row>
    <row r="11318" spans="1:8" x14ac:dyDescent="0.2">
      <c r="A11318" s="180" t="s">
        <v>266</v>
      </c>
      <c r="B11318" s="180" t="s">
        <v>333</v>
      </c>
      <c r="C11318" s="180">
        <v>2218100</v>
      </c>
      <c r="D11318" s="180"/>
      <c r="E11318" s="180">
        <v>393813</v>
      </c>
      <c r="F11318" s="180">
        <v>0</v>
      </c>
      <c r="G11318" s="180">
        <v>0</v>
      </c>
      <c r="H11318" s="180">
        <v>0</v>
      </c>
    </row>
    <row r="11319" spans="1:8" x14ac:dyDescent="0.2">
      <c r="A11319" s="180" t="s">
        <v>266</v>
      </c>
      <c r="B11319" s="180" t="s">
        <v>334</v>
      </c>
      <c r="C11319" s="180">
        <v>34846</v>
      </c>
      <c r="D11319" s="180"/>
      <c r="E11319" s="180">
        <v>6187</v>
      </c>
      <c r="F11319" s="180">
        <v>0</v>
      </c>
      <c r="G11319" s="180">
        <v>0</v>
      </c>
      <c r="H11319" s="180">
        <v>0</v>
      </c>
    </row>
    <row r="11320" spans="1:8" x14ac:dyDescent="0.2">
      <c r="A11320" s="180" t="s">
        <v>266</v>
      </c>
      <c r="B11320" s="180" t="s">
        <v>335</v>
      </c>
      <c r="C11320" s="180">
        <v>212544</v>
      </c>
      <c r="D11320" s="180"/>
      <c r="E11320" s="180"/>
      <c r="F11320" s="180"/>
      <c r="G11320" s="180"/>
      <c r="H11320" s="180"/>
    </row>
    <row r="11321" spans="1:8" x14ac:dyDescent="0.2">
      <c r="A11321" s="180" t="s">
        <v>266</v>
      </c>
      <c r="B11321" s="180" t="s">
        <v>336</v>
      </c>
      <c r="C11321" s="180">
        <v>105800</v>
      </c>
      <c r="D11321" s="180">
        <v>550</v>
      </c>
      <c r="E11321" s="180"/>
      <c r="F11321" s="180"/>
      <c r="G11321" s="180"/>
      <c r="H11321" s="180"/>
    </row>
    <row r="11322" spans="1:8" x14ac:dyDescent="0.2">
      <c r="A11322" s="180" t="s">
        <v>266</v>
      </c>
      <c r="B11322" s="180" t="s">
        <v>337</v>
      </c>
      <c r="C11322" s="180">
        <v>15000</v>
      </c>
      <c r="D11322" s="180"/>
      <c r="E11322" s="180"/>
      <c r="F11322" s="180"/>
      <c r="G11322" s="180"/>
      <c r="H11322" s="180"/>
    </row>
    <row r="11323" spans="1:8" x14ac:dyDescent="0.2">
      <c r="A11323" s="180" t="s">
        <v>266</v>
      </c>
      <c r="B11323" s="180" t="s">
        <v>338</v>
      </c>
      <c r="C11323" s="180"/>
      <c r="D11323" s="180"/>
      <c r="E11323" s="180"/>
      <c r="F11323" s="180"/>
      <c r="G11323" s="180"/>
      <c r="H11323" s="180"/>
    </row>
    <row r="11324" spans="1:8" x14ac:dyDescent="0.2">
      <c r="A11324" s="180" t="s">
        <v>266</v>
      </c>
      <c r="B11324" s="180" t="s">
        <v>339</v>
      </c>
      <c r="C11324" s="180">
        <v>4900</v>
      </c>
      <c r="D11324" s="180">
        <v>222000</v>
      </c>
      <c r="E11324" s="180"/>
      <c r="F11324" s="180"/>
      <c r="G11324" s="180"/>
      <c r="H11324" s="180"/>
    </row>
    <row r="11325" spans="1:8" x14ac:dyDescent="0.2">
      <c r="A11325" s="180" t="s">
        <v>266</v>
      </c>
      <c r="B11325" s="180" t="s">
        <v>340</v>
      </c>
      <c r="C11325" s="180">
        <v>20772</v>
      </c>
      <c r="D11325" s="180">
        <v>2100</v>
      </c>
      <c r="E11325" s="180">
        <v>2714</v>
      </c>
      <c r="F11325" s="180"/>
      <c r="G11325" s="180"/>
      <c r="H11325" s="180"/>
    </row>
    <row r="11326" spans="1:8" x14ac:dyDescent="0.2">
      <c r="A11326" s="180" t="s">
        <v>266</v>
      </c>
      <c r="B11326" s="180" t="s">
        <v>341</v>
      </c>
      <c r="C11326" s="180"/>
      <c r="D11326" s="180"/>
      <c r="E11326" s="180"/>
      <c r="F11326" s="180"/>
      <c r="G11326" s="180"/>
      <c r="H11326" s="180"/>
    </row>
    <row r="11327" spans="1:8" x14ac:dyDescent="0.2">
      <c r="A11327" s="180" t="s">
        <v>266</v>
      </c>
      <c r="B11327" s="180" t="s">
        <v>342</v>
      </c>
      <c r="C11327" s="180">
        <v>2778019</v>
      </c>
      <c r="D11327" s="180"/>
      <c r="E11327" s="180"/>
      <c r="F11327" s="180"/>
      <c r="G11327" s="180"/>
      <c r="H11327" s="180"/>
    </row>
    <row r="11328" spans="1:8" x14ac:dyDescent="0.2">
      <c r="A11328" s="180" t="s">
        <v>266</v>
      </c>
      <c r="B11328" s="180" t="s">
        <v>343</v>
      </c>
      <c r="C11328" s="180">
        <v>8241</v>
      </c>
      <c r="D11328" s="180"/>
      <c r="E11328" s="180"/>
      <c r="F11328" s="180"/>
      <c r="G11328" s="180"/>
      <c r="H11328" s="180"/>
    </row>
    <row r="11329" spans="1:8" x14ac:dyDescent="0.2">
      <c r="A11329" s="180" t="s">
        <v>266</v>
      </c>
      <c r="B11329" s="180" t="s">
        <v>344</v>
      </c>
      <c r="C11329" s="180">
        <v>182000</v>
      </c>
      <c r="D11329" s="180"/>
      <c r="E11329" s="180"/>
      <c r="F11329" s="180"/>
      <c r="G11329" s="180"/>
      <c r="H11329" s="180"/>
    </row>
    <row r="11330" spans="1:8" x14ac:dyDescent="0.2">
      <c r="A11330" s="180" t="s">
        <v>266</v>
      </c>
      <c r="B11330" s="180" t="s">
        <v>475</v>
      </c>
      <c r="C11330" s="180">
        <v>28548</v>
      </c>
      <c r="D11330" s="180"/>
      <c r="E11330" s="180">
        <v>5068</v>
      </c>
      <c r="F11330" s="180">
        <v>0</v>
      </c>
      <c r="G11330" s="180">
        <v>0</v>
      </c>
      <c r="H11330" s="180">
        <v>0</v>
      </c>
    </row>
    <row r="11331" spans="1:8" x14ac:dyDescent="0.2">
      <c r="A11331" s="180" t="s">
        <v>266</v>
      </c>
      <c r="B11331" s="180" t="s">
        <v>332</v>
      </c>
      <c r="C11331" s="180">
        <v>85000</v>
      </c>
      <c r="D11331" s="180"/>
      <c r="E11331" s="180"/>
      <c r="F11331" s="180"/>
      <c r="G11331" s="180"/>
      <c r="H11331" s="180"/>
    </row>
    <row r="11332" spans="1:8" x14ac:dyDescent="0.2">
      <c r="A11332" s="180" t="s">
        <v>266</v>
      </c>
      <c r="B11332" s="180" t="s">
        <v>407</v>
      </c>
      <c r="C11332" s="180">
        <v>118000</v>
      </c>
      <c r="D11332" s="180"/>
      <c r="E11332" s="180"/>
      <c r="F11332" s="180"/>
      <c r="G11332" s="180"/>
      <c r="H11332" s="180"/>
    </row>
    <row r="11333" spans="1:8" x14ac:dyDescent="0.2">
      <c r="A11333" s="180" t="s">
        <v>266</v>
      </c>
      <c r="B11333" s="180" t="s">
        <v>345</v>
      </c>
      <c r="C11333" s="180">
        <v>5811770</v>
      </c>
      <c r="D11333" s="180">
        <v>224650</v>
      </c>
      <c r="E11333" s="180">
        <v>407782</v>
      </c>
      <c r="F11333" s="180">
        <v>0</v>
      </c>
      <c r="G11333" s="180">
        <v>0</v>
      </c>
      <c r="H11333" s="180">
        <v>0</v>
      </c>
    </row>
    <row r="11334" spans="1:8" x14ac:dyDescent="0.2">
      <c r="A11334" s="180" t="s">
        <v>266</v>
      </c>
      <c r="B11334" s="180" t="s">
        <v>346</v>
      </c>
      <c r="C11334" s="180"/>
      <c r="D11334" s="180"/>
      <c r="E11334" s="180"/>
      <c r="F11334" s="180"/>
      <c r="G11334" s="180"/>
      <c r="H11334" s="180"/>
    </row>
    <row r="11335" spans="1:8" x14ac:dyDescent="0.2">
      <c r="A11335" s="180" t="s">
        <v>266</v>
      </c>
      <c r="B11335" s="180" t="s">
        <v>446</v>
      </c>
      <c r="C11335" s="180"/>
      <c r="D11335" s="180"/>
      <c r="E11335" s="180"/>
      <c r="F11335" s="180"/>
      <c r="G11335" s="180"/>
      <c r="H11335" s="180"/>
    </row>
    <row r="11336" spans="1:8" x14ac:dyDescent="0.2">
      <c r="A11336" s="180" t="s">
        <v>266</v>
      </c>
      <c r="B11336" s="180" t="s">
        <v>347</v>
      </c>
      <c r="C11336" s="180"/>
      <c r="D11336" s="180"/>
      <c r="E11336" s="180"/>
      <c r="F11336" s="180"/>
      <c r="G11336" s="180"/>
      <c r="H11336" s="180"/>
    </row>
    <row r="11337" spans="1:8" x14ac:dyDescent="0.2">
      <c r="A11337" s="180" t="s">
        <v>266</v>
      </c>
      <c r="B11337" s="180" t="s">
        <v>348</v>
      </c>
      <c r="C11337" s="180">
        <v>5811770</v>
      </c>
      <c r="D11337" s="180">
        <v>224650</v>
      </c>
      <c r="E11337" s="180">
        <v>407782</v>
      </c>
      <c r="F11337" s="180">
        <v>0</v>
      </c>
      <c r="G11337" s="180">
        <v>0</v>
      </c>
      <c r="H11337" s="180">
        <v>0</v>
      </c>
    </row>
    <row r="11338" spans="1:8" x14ac:dyDescent="0.2">
      <c r="A11338" s="180" t="s">
        <v>266</v>
      </c>
      <c r="B11338" s="180" t="s">
        <v>349</v>
      </c>
      <c r="C11338" s="180">
        <v>2060657.9299999997</v>
      </c>
      <c r="D11338" s="180">
        <v>179520.11</v>
      </c>
      <c r="E11338" s="180">
        <v>386226.78</v>
      </c>
      <c r="F11338" s="180">
        <v>0</v>
      </c>
      <c r="G11338" s="180">
        <v>0</v>
      </c>
      <c r="H11338" s="180">
        <v>0</v>
      </c>
    </row>
    <row r="11339" spans="1:8" x14ac:dyDescent="0.2">
      <c r="A11339" s="180" t="s">
        <v>266</v>
      </c>
      <c r="B11339" s="180" t="s">
        <v>350</v>
      </c>
      <c r="C11339" s="180">
        <v>7872427.9299999997</v>
      </c>
      <c r="D11339" s="180">
        <v>404170.11</v>
      </c>
      <c r="E11339" s="180">
        <v>794008.78</v>
      </c>
      <c r="F11339" s="180">
        <v>0</v>
      </c>
      <c r="G11339" s="180">
        <v>0</v>
      </c>
      <c r="H11339" s="180">
        <v>0</v>
      </c>
    </row>
    <row r="11340" spans="1:8" x14ac:dyDescent="0.2">
      <c r="A11340" s="180" t="s">
        <v>266</v>
      </c>
      <c r="B11340" s="180" t="s">
        <v>376</v>
      </c>
      <c r="C11340" s="180"/>
      <c r="D11340" s="180"/>
      <c r="E11340" s="180"/>
      <c r="F11340" s="180"/>
      <c r="G11340" s="180"/>
      <c r="H11340" s="180"/>
    </row>
    <row r="11341" spans="1:8" x14ac:dyDescent="0.2">
      <c r="A11341" s="180" t="s">
        <v>266</v>
      </c>
      <c r="B11341" s="180" t="s">
        <v>377</v>
      </c>
      <c r="C11341" s="180">
        <v>4900000</v>
      </c>
      <c r="D11341" s="180">
        <v>172000</v>
      </c>
      <c r="E11341" s="180">
        <v>22000</v>
      </c>
      <c r="F11341" s="180"/>
      <c r="G11341" s="180"/>
      <c r="H11341" s="180"/>
    </row>
    <row r="11342" spans="1:8" x14ac:dyDescent="0.2">
      <c r="A11342" s="180" t="s">
        <v>266</v>
      </c>
      <c r="B11342" s="180" t="s">
        <v>352</v>
      </c>
      <c r="C11342" s="180">
        <v>226000</v>
      </c>
      <c r="D11342" s="180"/>
      <c r="E11342" s="180"/>
      <c r="F11342" s="180"/>
      <c r="G11342" s="180"/>
      <c r="H11342" s="180"/>
    </row>
    <row r="11343" spans="1:8" x14ac:dyDescent="0.2">
      <c r="A11343" s="180" t="s">
        <v>266</v>
      </c>
      <c r="B11343" s="180" t="s">
        <v>353</v>
      </c>
      <c r="C11343" s="180">
        <v>300000</v>
      </c>
      <c r="D11343" s="180"/>
      <c r="E11343" s="180"/>
      <c r="F11343" s="180"/>
      <c r="G11343" s="180"/>
      <c r="H11343" s="180"/>
    </row>
    <row r="11344" spans="1:8" x14ac:dyDescent="0.2">
      <c r="A11344" s="180" t="s">
        <v>266</v>
      </c>
      <c r="B11344" s="180" t="s">
        <v>354</v>
      </c>
      <c r="C11344" s="180">
        <v>250000</v>
      </c>
      <c r="D11344" s="180"/>
      <c r="E11344" s="180"/>
      <c r="F11344" s="180"/>
      <c r="G11344" s="180"/>
      <c r="H11344" s="180"/>
    </row>
    <row r="11345" spans="1:8" x14ac:dyDescent="0.2">
      <c r="A11345" s="180" t="s">
        <v>266</v>
      </c>
      <c r="B11345" s="180" t="s">
        <v>408</v>
      </c>
      <c r="C11345" s="180">
        <v>338700</v>
      </c>
      <c r="D11345" s="180"/>
      <c r="E11345" s="180">
        <v>57000</v>
      </c>
      <c r="F11345" s="180"/>
      <c r="G11345" s="180"/>
      <c r="H11345" s="180"/>
    </row>
    <row r="11346" spans="1:8" x14ac:dyDescent="0.2">
      <c r="A11346" s="180" t="s">
        <v>266</v>
      </c>
      <c r="B11346" s="180" t="s">
        <v>423</v>
      </c>
      <c r="C11346" s="180">
        <v>203600</v>
      </c>
      <c r="D11346" s="180">
        <v>4800</v>
      </c>
      <c r="E11346" s="180"/>
      <c r="F11346" s="180"/>
      <c r="G11346" s="180"/>
      <c r="H11346" s="180"/>
    </row>
    <row r="11347" spans="1:8" x14ac:dyDescent="0.2">
      <c r="A11347" s="180" t="s">
        <v>266</v>
      </c>
      <c r="B11347" s="180" t="s">
        <v>355</v>
      </c>
      <c r="C11347" s="180">
        <v>423000</v>
      </c>
      <c r="D11347" s="180"/>
      <c r="E11347" s="180">
        <v>153000</v>
      </c>
      <c r="F11347" s="180"/>
      <c r="G11347" s="180"/>
      <c r="H11347" s="180"/>
    </row>
    <row r="11348" spans="1:8" x14ac:dyDescent="0.2">
      <c r="A11348" s="180" t="s">
        <v>266</v>
      </c>
      <c r="B11348" s="180" t="s">
        <v>356</v>
      </c>
      <c r="C11348" s="180">
        <v>345000</v>
      </c>
      <c r="D11348" s="180"/>
      <c r="E11348" s="180"/>
      <c r="F11348" s="180"/>
      <c r="G11348" s="180"/>
      <c r="H11348" s="180"/>
    </row>
    <row r="11349" spans="1:8" x14ac:dyDescent="0.2">
      <c r="A11349" s="180" t="s">
        <v>266</v>
      </c>
      <c r="B11349" s="180" t="s">
        <v>409</v>
      </c>
      <c r="C11349" s="180"/>
      <c r="D11349" s="180"/>
      <c r="E11349" s="180"/>
      <c r="F11349" s="180"/>
      <c r="G11349" s="180"/>
      <c r="H11349" s="180"/>
    </row>
    <row r="11350" spans="1:8" x14ac:dyDescent="0.2">
      <c r="A11350" s="180" t="s">
        <v>266</v>
      </c>
      <c r="B11350" s="180" t="s">
        <v>378</v>
      </c>
      <c r="C11350" s="180"/>
      <c r="D11350" s="180"/>
      <c r="E11350" s="180"/>
      <c r="F11350" s="180"/>
      <c r="G11350" s="180"/>
      <c r="H11350" s="180"/>
    </row>
    <row r="11351" spans="1:8" x14ac:dyDescent="0.2">
      <c r="A11351" s="180" t="s">
        <v>266</v>
      </c>
      <c r="B11351" s="180" t="s">
        <v>360</v>
      </c>
      <c r="C11351" s="180"/>
      <c r="D11351" s="180"/>
      <c r="E11351" s="180"/>
      <c r="F11351" s="180"/>
      <c r="G11351" s="180"/>
      <c r="H11351" s="180"/>
    </row>
    <row r="11352" spans="1:8" x14ac:dyDescent="0.2">
      <c r="A11352" s="180" t="s">
        <v>266</v>
      </c>
      <c r="B11352" s="180" t="s">
        <v>379</v>
      </c>
      <c r="C11352" s="180"/>
      <c r="D11352" s="180"/>
      <c r="E11352" s="180"/>
      <c r="F11352" s="180"/>
      <c r="G11352" s="180"/>
      <c r="H11352" s="180"/>
    </row>
    <row r="11353" spans="1:8" x14ac:dyDescent="0.2">
      <c r="A11353" s="180" t="s">
        <v>266</v>
      </c>
      <c r="B11353" s="180" t="s">
        <v>362</v>
      </c>
      <c r="C11353" s="180">
        <v>240434</v>
      </c>
      <c r="D11353" s="180"/>
      <c r="E11353" s="180"/>
      <c r="F11353" s="180"/>
      <c r="G11353" s="180"/>
      <c r="H11353" s="180"/>
    </row>
    <row r="11354" spans="1:8" x14ac:dyDescent="0.2">
      <c r="A11354" s="180" t="s">
        <v>266</v>
      </c>
      <c r="B11354" s="180" t="s">
        <v>365</v>
      </c>
      <c r="C11354" s="180">
        <v>7226734</v>
      </c>
      <c r="D11354" s="180">
        <v>176800</v>
      </c>
      <c r="E11354" s="180">
        <v>232000</v>
      </c>
      <c r="F11354" s="180">
        <v>0</v>
      </c>
      <c r="G11354" s="180">
        <v>0</v>
      </c>
      <c r="H11354" s="180">
        <v>0</v>
      </c>
    </row>
    <row r="11355" spans="1:8" x14ac:dyDescent="0.2">
      <c r="A11355" s="180" t="s">
        <v>266</v>
      </c>
      <c r="B11355" s="180" t="s">
        <v>447</v>
      </c>
      <c r="C11355" s="180"/>
      <c r="D11355" s="180"/>
      <c r="E11355" s="180"/>
      <c r="F11355" s="180"/>
      <c r="G11355" s="180"/>
      <c r="H11355" s="180"/>
    </row>
    <row r="11356" spans="1:8" x14ac:dyDescent="0.2">
      <c r="A11356" s="180" t="s">
        <v>266</v>
      </c>
      <c r="B11356" s="180" t="s">
        <v>366</v>
      </c>
      <c r="C11356" s="180">
        <v>7226734</v>
      </c>
      <c r="D11356" s="180">
        <v>176800</v>
      </c>
      <c r="E11356" s="180">
        <v>232000</v>
      </c>
      <c r="F11356" s="180">
        <v>0</v>
      </c>
      <c r="G11356" s="180">
        <v>0</v>
      </c>
      <c r="H11356" s="180">
        <v>0</v>
      </c>
    </row>
    <row r="11357" spans="1:8" x14ac:dyDescent="0.2">
      <c r="A11357" s="180" t="s">
        <v>266</v>
      </c>
      <c r="B11357" s="180" t="s">
        <v>367</v>
      </c>
      <c r="C11357" s="180">
        <v>645693.9299999997</v>
      </c>
      <c r="D11357" s="180">
        <v>227370.11</v>
      </c>
      <c r="E11357" s="180">
        <v>562008.78</v>
      </c>
      <c r="F11357" s="180">
        <v>0</v>
      </c>
      <c r="G11357" s="180">
        <v>0</v>
      </c>
      <c r="H11357" s="180">
        <v>0</v>
      </c>
    </row>
    <row r="11358" spans="1:8" x14ac:dyDescent="0.2">
      <c r="A11358" s="180" t="s">
        <v>266</v>
      </c>
      <c r="B11358" s="180" t="s">
        <v>368</v>
      </c>
      <c r="C11358" s="180">
        <v>7872427.9299999997</v>
      </c>
      <c r="D11358" s="180">
        <v>404170.11</v>
      </c>
      <c r="E11358" s="180">
        <v>794008.78</v>
      </c>
      <c r="F11358" s="180">
        <v>0</v>
      </c>
      <c r="G11358" s="180">
        <v>0</v>
      </c>
      <c r="H11358" s="180">
        <v>0</v>
      </c>
    </row>
    <row r="11359" spans="1:8" x14ac:dyDescent="0.2">
      <c r="A11359" s="180" t="s">
        <v>500</v>
      </c>
      <c r="B11359" s="180" t="s">
        <v>333</v>
      </c>
      <c r="C11359" s="180">
        <v>4401924</v>
      </c>
      <c r="D11359" s="180"/>
      <c r="E11359" s="180">
        <v>356976</v>
      </c>
      <c r="F11359" s="180">
        <v>0</v>
      </c>
      <c r="G11359" s="180">
        <v>0</v>
      </c>
      <c r="H11359" s="180">
        <v>0</v>
      </c>
    </row>
    <row r="11360" spans="1:8" x14ac:dyDescent="0.2">
      <c r="A11360" s="180" t="s">
        <v>500</v>
      </c>
      <c r="B11360" s="180" t="s">
        <v>334</v>
      </c>
      <c r="C11360" s="180">
        <v>98938</v>
      </c>
      <c r="D11360" s="180"/>
      <c r="E11360" s="180">
        <v>8024</v>
      </c>
      <c r="F11360" s="180">
        <v>0</v>
      </c>
      <c r="G11360" s="180">
        <v>0</v>
      </c>
      <c r="H11360" s="180">
        <v>0</v>
      </c>
    </row>
    <row r="11361" spans="1:8" x14ac:dyDescent="0.2">
      <c r="A11361" s="180" t="s">
        <v>500</v>
      </c>
      <c r="B11361" s="180" t="s">
        <v>335</v>
      </c>
      <c r="C11361" s="180">
        <v>0</v>
      </c>
      <c r="D11361" s="180"/>
      <c r="E11361" s="180"/>
      <c r="F11361" s="180"/>
      <c r="G11361" s="180"/>
      <c r="H11361" s="180"/>
    </row>
    <row r="11362" spans="1:8" x14ac:dyDescent="0.2">
      <c r="A11362" s="180" t="s">
        <v>500</v>
      </c>
      <c r="B11362" s="180" t="s">
        <v>336</v>
      </c>
      <c r="C11362" s="180">
        <v>315000</v>
      </c>
      <c r="D11362" s="180">
        <v>0</v>
      </c>
      <c r="E11362" s="180"/>
      <c r="F11362" s="180"/>
      <c r="G11362" s="180"/>
      <c r="H11362" s="180"/>
    </row>
    <row r="11363" spans="1:8" x14ac:dyDescent="0.2">
      <c r="A11363" s="180" t="s">
        <v>500</v>
      </c>
      <c r="B11363" s="180" t="s">
        <v>337</v>
      </c>
      <c r="C11363" s="180">
        <v>145000</v>
      </c>
      <c r="D11363" s="180">
        <v>0</v>
      </c>
      <c r="E11363" s="180">
        <v>0</v>
      </c>
      <c r="F11363" s="180"/>
      <c r="G11363" s="180"/>
      <c r="H11363" s="180"/>
    </row>
    <row r="11364" spans="1:8" x14ac:dyDescent="0.2">
      <c r="A11364" s="180" t="s">
        <v>500</v>
      </c>
      <c r="B11364" s="180" t="s">
        <v>338</v>
      </c>
      <c r="C11364" s="180"/>
      <c r="D11364" s="180"/>
      <c r="E11364" s="180"/>
      <c r="F11364" s="180"/>
      <c r="G11364" s="180"/>
      <c r="H11364" s="180"/>
    </row>
    <row r="11365" spans="1:8" x14ac:dyDescent="0.2">
      <c r="A11365" s="180" t="s">
        <v>500</v>
      </c>
      <c r="B11365" s="180" t="s">
        <v>339</v>
      </c>
      <c r="C11365" s="180">
        <v>0</v>
      </c>
      <c r="D11365" s="180">
        <v>330000</v>
      </c>
      <c r="E11365" s="180"/>
      <c r="F11365" s="180"/>
      <c r="G11365" s="180"/>
      <c r="H11365" s="180"/>
    </row>
    <row r="11366" spans="1:8" x14ac:dyDescent="0.2">
      <c r="A11366" s="180" t="s">
        <v>500</v>
      </c>
      <c r="B11366" s="180" t="s">
        <v>340</v>
      </c>
      <c r="C11366" s="180">
        <v>212000</v>
      </c>
      <c r="D11366" s="180">
        <v>0</v>
      </c>
      <c r="E11366" s="180">
        <v>2100</v>
      </c>
      <c r="F11366" s="180"/>
      <c r="G11366" s="180"/>
      <c r="H11366" s="180"/>
    </row>
    <row r="11367" spans="1:8" x14ac:dyDescent="0.2">
      <c r="A11367" s="180" t="s">
        <v>500</v>
      </c>
      <c r="B11367" s="180" t="s">
        <v>341</v>
      </c>
      <c r="C11367" s="180">
        <v>0</v>
      </c>
      <c r="D11367" s="180">
        <v>0</v>
      </c>
      <c r="E11367" s="180">
        <v>0</v>
      </c>
      <c r="F11367" s="180"/>
      <c r="G11367" s="180"/>
      <c r="H11367" s="180"/>
    </row>
    <row r="11368" spans="1:8" x14ac:dyDescent="0.2">
      <c r="A11368" s="180" t="s">
        <v>500</v>
      </c>
      <c r="B11368" s="180" t="s">
        <v>342</v>
      </c>
      <c r="C11368" s="180">
        <v>5482207</v>
      </c>
      <c r="D11368" s="180"/>
      <c r="E11368" s="180"/>
      <c r="F11368" s="180"/>
      <c r="G11368" s="180"/>
      <c r="H11368" s="180"/>
    </row>
    <row r="11369" spans="1:8" x14ac:dyDescent="0.2">
      <c r="A11369" s="180" t="s">
        <v>500</v>
      </c>
      <c r="B11369" s="180" t="s">
        <v>343</v>
      </c>
      <c r="C11369" s="180">
        <v>17710</v>
      </c>
      <c r="D11369" s="180"/>
      <c r="E11369" s="180"/>
      <c r="F11369" s="180"/>
      <c r="G11369" s="180"/>
      <c r="H11369" s="180"/>
    </row>
    <row r="11370" spans="1:8" x14ac:dyDescent="0.2">
      <c r="A11370" s="180" t="s">
        <v>500</v>
      </c>
      <c r="B11370" s="180" t="s">
        <v>344</v>
      </c>
      <c r="C11370" s="180">
        <v>112250</v>
      </c>
      <c r="D11370" s="180"/>
      <c r="E11370" s="180">
        <v>1475</v>
      </c>
      <c r="F11370" s="180"/>
      <c r="G11370" s="180"/>
      <c r="H11370" s="180"/>
    </row>
    <row r="11371" spans="1:8" x14ac:dyDescent="0.2">
      <c r="A11371" s="180" t="s">
        <v>500</v>
      </c>
      <c r="B11371" s="180" t="s">
        <v>475</v>
      </c>
      <c r="C11371" s="180">
        <v>35913</v>
      </c>
      <c r="D11371" s="180"/>
      <c r="E11371" s="180">
        <v>2913</v>
      </c>
      <c r="F11371" s="180">
        <v>0</v>
      </c>
      <c r="G11371" s="180">
        <v>0</v>
      </c>
      <c r="H11371" s="180">
        <v>0</v>
      </c>
    </row>
    <row r="11372" spans="1:8" x14ac:dyDescent="0.2">
      <c r="A11372" s="180" t="s">
        <v>500</v>
      </c>
      <c r="B11372" s="180" t="s">
        <v>332</v>
      </c>
      <c r="C11372" s="180">
        <v>161060</v>
      </c>
      <c r="D11372" s="180"/>
      <c r="E11372" s="180"/>
      <c r="F11372" s="180"/>
      <c r="G11372" s="180"/>
      <c r="H11372" s="180"/>
    </row>
    <row r="11373" spans="1:8" x14ac:dyDescent="0.2">
      <c r="A11373" s="180" t="s">
        <v>500</v>
      </c>
      <c r="B11373" s="180" t="s">
        <v>407</v>
      </c>
      <c r="C11373" s="180">
        <v>185000</v>
      </c>
      <c r="D11373" s="180"/>
      <c r="E11373" s="180">
        <v>0</v>
      </c>
      <c r="F11373" s="180"/>
      <c r="G11373" s="180"/>
      <c r="H11373" s="180"/>
    </row>
    <row r="11374" spans="1:8" x14ac:dyDescent="0.2">
      <c r="A11374" s="180" t="s">
        <v>500</v>
      </c>
      <c r="B11374" s="180" t="s">
        <v>345</v>
      </c>
      <c r="C11374" s="180">
        <v>11167002</v>
      </c>
      <c r="D11374" s="180">
        <v>330000</v>
      </c>
      <c r="E11374" s="180">
        <v>371488</v>
      </c>
      <c r="F11374" s="180">
        <v>0</v>
      </c>
      <c r="G11374" s="180">
        <v>0</v>
      </c>
      <c r="H11374" s="180">
        <v>0</v>
      </c>
    </row>
    <row r="11375" spans="1:8" x14ac:dyDescent="0.2">
      <c r="A11375" s="180" t="s">
        <v>500</v>
      </c>
      <c r="B11375" s="180" t="s">
        <v>346</v>
      </c>
      <c r="C11375" s="180">
        <v>0</v>
      </c>
      <c r="D11375" s="180"/>
      <c r="E11375" s="180"/>
      <c r="F11375" s="180"/>
      <c r="G11375" s="180"/>
      <c r="H11375" s="180"/>
    </row>
    <row r="11376" spans="1:8" x14ac:dyDescent="0.2">
      <c r="A11376" s="180" t="s">
        <v>500</v>
      </c>
      <c r="B11376" s="180" t="s">
        <v>446</v>
      </c>
      <c r="C11376" s="180">
        <v>24000</v>
      </c>
      <c r="D11376" s="180">
        <v>20000</v>
      </c>
      <c r="E11376" s="180">
        <v>0</v>
      </c>
      <c r="F11376" s="180"/>
      <c r="G11376" s="180"/>
      <c r="H11376" s="180"/>
    </row>
    <row r="11377" spans="1:8" x14ac:dyDescent="0.2">
      <c r="A11377" s="180" t="s">
        <v>500</v>
      </c>
      <c r="B11377" s="180" t="s">
        <v>347</v>
      </c>
      <c r="C11377" s="180">
        <v>2000</v>
      </c>
      <c r="D11377" s="180">
        <v>0</v>
      </c>
      <c r="E11377" s="180"/>
      <c r="F11377" s="180"/>
      <c r="G11377" s="180"/>
      <c r="H11377" s="180"/>
    </row>
    <row r="11378" spans="1:8" x14ac:dyDescent="0.2">
      <c r="A11378" s="180" t="s">
        <v>500</v>
      </c>
      <c r="B11378" s="180" t="s">
        <v>348</v>
      </c>
      <c r="C11378" s="180">
        <v>11193002</v>
      </c>
      <c r="D11378" s="180">
        <v>350000</v>
      </c>
      <c r="E11378" s="180">
        <v>371488</v>
      </c>
      <c r="F11378" s="180">
        <v>0</v>
      </c>
      <c r="G11378" s="180">
        <v>0</v>
      </c>
      <c r="H11378" s="180">
        <v>0</v>
      </c>
    </row>
    <row r="11379" spans="1:8" x14ac:dyDescent="0.2">
      <c r="A11379" s="180" t="s">
        <v>500</v>
      </c>
      <c r="B11379" s="180" t="s">
        <v>349</v>
      </c>
      <c r="C11379" s="180">
        <v>8293447.3699999964</v>
      </c>
      <c r="D11379" s="180">
        <v>245601.19999999995</v>
      </c>
      <c r="E11379" s="180">
        <v>354209.30000000005</v>
      </c>
      <c r="F11379" s="180">
        <v>0</v>
      </c>
      <c r="G11379" s="180">
        <v>0</v>
      </c>
      <c r="H11379" s="180">
        <v>0</v>
      </c>
    </row>
    <row r="11380" spans="1:8" x14ac:dyDescent="0.2">
      <c r="A11380" s="180" t="s">
        <v>500</v>
      </c>
      <c r="B11380" s="180" t="s">
        <v>350</v>
      </c>
      <c r="C11380" s="180">
        <v>19486449.369999997</v>
      </c>
      <c r="D11380" s="180">
        <v>595601.19999999995</v>
      </c>
      <c r="E11380" s="180">
        <v>725697.3</v>
      </c>
      <c r="F11380" s="180">
        <v>0</v>
      </c>
      <c r="G11380" s="180">
        <v>0</v>
      </c>
      <c r="H11380" s="180">
        <v>0</v>
      </c>
    </row>
    <row r="11381" spans="1:8" x14ac:dyDescent="0.2">
      <c r="A11381" s="180" t="s">
        <v>500</v>
      </c>
      <c r="B11381" s="180" t="s">
        <v>376</v>
      </c>
      <c r="C11381" s="180"/>
      <c r="D11381" s="180"/>
      <c r="E11381" s="180"/>
      <c r="F11381" s="180"/>
      <c r="G11381" s="180"/>
      <c r="H11381" s="180"/>
    </row>
    <row r="11382" spans="1:8" x14ac:dyDescent="0.2">
      <c r="A11382" s="180" t="s">
        <v>500</v>
      </c>
      <c r="B11382" s="180" t="s">
        <v>377</v>
      </c>
      <c r="C11382" s="180">
        <v>13447925</v>
      </c>
      <c r="D11382" s="180">
        <v>595601</v>
      </c>
      <c r="E11382" s="180">
        <v>65000</v>
      </c>
      <c r="F11382" s="180"/>
      <c r="G11382" s="180"/>
      <c r="H11382" s="180"/>
    </row>
    <row r="11383" spans="1:8" x14ac:dyDescent="0.2">
      <c r="A11383" s="180" t="s">
        <v>500</v>
      </c>
      <c r="B11383" s="180" t="s">
        <v>352</v>
      </c>
      <c r="C11383" s="180">
        <v>650000</v>
      </c>
      <c r="D11383" s="180">
        <v>0</v>
      </c>
      <c r="E11383" s="180">
        <v>0</v>
      </c>
      <c r="F11383" s="180"/>
      <c r="G11383" s="180"/>
      <c r="H11383" s="180"/>
    </row>
    <row r="11384" spans="1:8" x14ac:dyDescent="0.2">
      <c r="A11384" s="180" t="s">
        <v>500</v>
      </c>
      <c r="B11384" s="180" t="s">
        <v>353</v>
      </c>
      <c r="C11384" s="180">
        <v>900000</v>
      </c>
      <c r="D11384" s="180">
        <v>0</v>
      </c>
      <c r="E11384" s="180">
        <v>0</v>
      </c>
      <c r="F11384" s="180"/>
      <c r="G11384" s="180"/>
      <c r="H11384" s="180"/>
    </row>
    <row r="11385" spans="1:8" x14ac:dyDescent="0.2">
      <c r="A11385" s="180" t="s">
        <v>500</v>
      </c>
      <c r="B11385" s="180" t="s">
        <v>354</v>
      </c>
      <c r="C11385" s="180">
        <v>550000</v>
      </c>
      <c r="D11385" s="180">
        <v>0</v>
      </c>
      <c r="E11385" s="180">
        <v>30000</v>
      </c>
      <c r="F11385" s="180"/>
      <c r="G11385" s="180"/>
      <c r="H11385" s="180"/>
    </row>
    <row r="11386" spans="1:8" x14ac:dyDescent="0.2">
      <c r="A11386" s="180" t="s">
        <v>500</v>
      </c>
      <c r="B11386" s="180" t="s">
        <v>408</v>
      </c>
      <c r="C11386" s="180">
        <v>750000</v>
      </c>
      <c r="D11386" s="180">
        <v>0</v>
      </c>
      <c r="E11386" s="180"/>
      <c r="F11386" s="180"/>
      <c r="G11386" s="180"/>
      <c r="H11386" s="180"/>
    </row>
    <row r="11387" spans="1:8" x14ac:dyDescent="0.2">
      <c r="A11387" s="180" t="s">
        <v>500</v>
      </c>
      <c r="B11387" s="180" t="s">
        <v>423</v>
      </c>
      <c r="C11387" s="180">
        <v>450000</v>
      </c>
      <c r="D11387" s="180">
        <v>0</v>
      </c>
      <c r="E11387" s="180">
        <v>255697</v>
      </c>
      <c r="F11387" s="180"/>
      <c r="G11387" s="180"/>
      <c r="H11387" s="180"/>
    </row>
    <row r="11388" spans="1:8" x14ac:dyDescent="0.2">
      <c r="A11388" s="180" t="s">
        <v>500</v>
      </c>
      <c r="B11388" s="180" t="s">
        <v>355</v>
      </c>
      <c r="C11388" s="180">
        <v>1400000</v>
      </c>
      <c r="D11388" s="180">
        <v>0</v>
      </c>
      <c r="E11388" s="180">
        <v>300000</v>
      </c>
      <c r="F11388" s="180"/>
      <c r="G11388" s="180"/>
      <c r="H11388" s="180"/>
    </row>
    <row r="11389" spans="1:8" x14ac:dyDescent="0.2">
      <c r="A11389" s="180" t="s">
        <v>500</v>
      </c>
      <c r="B11389" s="180" t="s">
        <v>356</v>
      </c>
      <c r="C11389" s="180">
        <v>850000</v>
      </c>
      <c r="D11389" s="180">
        <v>0</v>
      </c>
      <c r="E11389" s="180">
        <v>75000</v>
      </c>
      <c r="F11389" s="180"/>
      <c r="G11389" s="180"/>
      <c r="H11389" s="180"/>
    </row>
    <row r="11390" spans="1:8" x14ac:dyDescent="0.2">
      <c r="A11390" s="180" t="s">
        <v>500</v>
      </c>
      <c r="B11390" s="180" t="s">
        <v>409</v>
      </c>
      <c r="C11390" s="180"/>
      <c r="D11390" s="180"/>
      <c r="E11390" s="180"/>
      <c r="F11390" s="180"/>
      <c r="G11390" s="180"/>
      <c r="H11390" s="180"/>
    </row>
    <row r="11391" spans="1:8" x14ac:dyDescent="0.2">
      <c r="A11391" s="180" t="s">
        <v>500</v>
      </c>
      <c r="B11391" s="180" t="s">
        <v>378</v>
      </c>
      <c r="C11391" s="180">
        <v>0</v>
      </c>
      <c r="D11391" s="180"/>
      <c r="E11391" s="180"/>
      <c r="F11391" s="180"/>
      <c r="G11391" s="180"/>
      <c r="H11391" s="180"/>
    </row>
    <row r="11392" spans="1:8" x14ac:dyDescent="0.2">
      <c r="A11392" s="180" t="s">
        <v>500</v>
      </c>
      <c r="B11392" s="180" t="s">
        <v>360</v>
      </c>
      <c r="C11392" s="180"/>
      <c r="D11392" s="180"/>
      <c r="E11392" s="180"/>
      <c r="F11392" s="180"/>
      <c r="G11392" s="180"/>
      <c r="H11392" s="180"/>
    </row>
    <row r="11393" spans="1:8" x14ac:dyDescent="0.2">
      <c r="A11393" s="180" t="s">
        <v>500</v>
      </c>
      <c r="B11393" s="180" t="s">
        <v>379</v>
      </c>
      <c r="C11393" s="180"/>
      <c r="D11393" s="180"/>
      <c r="E11393" s="180"/>
      <c r="F11393" s="180"/>
      <c r="G11393" s="180"/>
      <c r="H11393" s="180"/>
    </row>
    <row r="11394" spans="1:8" x14ac:dyDescent="0.2">
      <c r="A11394" s="180" t="s">
        <v>500</v>
      </c>
      <c r="B11394" s="180" t="s">
        <v>362</v>
      </c>
      <c r="C11394" s="180">
        <v>468524</v>
      </c>
      <c r="D11394" s="180"/>
      <c r="E11394" s="180"/>
      <c r="F11394" s="180"/>
      <c r="G11394" s="180"/>
      <c r="H11394" s="180"/>
    </row>
    <row r="11395" spans="1:8" x14ac:dyDescent="0.2">
      <c r="A11395" s="180" t="s">
        <v>500</v>
      </c>
      <c r="B11395" s="180" t="s">
        <v>365</v>
      </c>
      <c r="C11395" s="180">
        <v>19466449</v>
      </c>
      <c r="D11395" s="180">
        <v>595601</v>
      </c>
      <c r="E11395" s="180">
        <v>725697</v>
      </c>
      <c r="F11395" s="180">
        <v>0</v>
      </c>
      <c r="G11395" s="180">
        <v>0</v>
      </c>
      <c r="H11395" s="180">
        <v>0</v>
      </c>
    </row>
    <row r="11396" spans="1:8" x14ac:dyDescent="0.2">
      <c r="A11396" s="180" t="s">
        <v>500</v>
      </c>
      <c r="B11396" s="180" t="s">
        <v>447</v>
      </c>
      <c r="C11396" s="180">
        <v>20000</v>
      </c>
      <c r="D11396" s="180">
        <v>0</v>
      </c>
      <c r="E11396" s="180">
        <v>0</v>
      </c>
      <c r="F11396" s="180"/>
      <c r="G11396" s="180"/>
      <c r="H11396" s="180"/>
    </row>
    <row r="11397" spans="1:8" x14ac:dyDescent="0.2">
      <c r="A11397" s="180" t="s">
        <v>500</v>
      </c>
      <c r="B11397" s="180" t="s">
        <v>366</v>
      </c>
      <c r="C11397" s="180">
        <v>19486449</v>
      </c>
      <c r="D11397" s="180">
        <v>595601</v>
      </c>
      <c r="E11397" s="180">
        <v>725697</v>
      </c>
      <c r="F11397" s="180">
        <v>0</v>
      </c>
      <c r="G11397" s="180">
        <v>0</v>
      </c>
      <c r="H11397" s="180">
        <v>0</v>
      </c>
    </row>
    <row r="11398" spans="1:8" x14ac:dyDescent="0.2">
      <c r="A11398" s="180" t="s">
        <v>500</v>
      </c>
      <c r="B11398" s="180" t="s">
        <v>367</v>
      </c>
      <c r="C11398" s="180">
        <v>0.36999999731779099</v>
      </c>
      <c r="D11398" s="180">
        <v>0.19999999995343387</v>
      </c>
      <c r="E11398" s="180">
        <v>0.30000000004656613</v>
      </c>
      <c r="F11398" s="180">
        <v>0</v>
      </c>
      <c r="G11398" s="180">
        <v>0</v>
      </c>
      <c r="H11398" s="180">
        <v>0</v>
      </c>
    </row>
    <row r="11399" spans="1:8" x14ac:dyDescent="0.2">
      <c r="A11399" s="180" t="s">
        <v>500</v>
      </c>
      <c r="B11399" s="180" t="s">
        <v>368</v>
      </c>
      <c r="C11399" s="180">
        <v>19486449.369999997</v>
      </c>
      <c r="D11399" s="180">
        <v>595601.19999999995</v>
      </c>
      <c r="E11399" s="180">
        <v>725697.3</v>
      </c>
      <c r="F11399" s="180">
        <v>0</v>
      </c>
      <c r="G11399" s="180">
        <v>0</v>
      </c>
      <c r="H11399" s="180">
        <v>0</v>
      </c>
    </row>
    <row r="11400" spans="1:8" x14ac:dyDescent="0.2">
      <c r="A11400" s="180" t="s">
        <v>267</v>
      </c>
      <c r="B11400" s="180" t="s">
        <v>333</v>
      </c>
      <c r="C11400" s="180">
        <v>4886212</v>
      </c>
      <c r="D11400" s="180"/>
      <c r="E11400" s="180">
        <v>114312</v>
      </c>
      <c r="F11400" s="180">
        <v>0</v>
      </c>
      <c r="G11400" s="180">
        <v>0</v>
      </c>
      <c r="H11400" s="180">
        <v>0</v>
      </c>
    </row>
    <row r="11401" spans="1:8" x14ac:dyDescent="0.2">
      <c r="A11401" s="180" t="s">
        <v>267</v>
      </c>
      <c r="B11401" s="180" t="s">
        <v>334</v>
      </c>
      <c r="C11401" s="180">
        <v>29436</v>
      </c>
      <c r="D11401" s="180"/>
      <c r="E11401" s="180">
        <v>688</v>
      </c>
      <c r="F11401" s="180">
        <v>0</v>
      </c>
      <c r="G11401" s="180">
        <v>0</v>
      </c>
      <c r="H11401" s="180">
        <v>0</v>
      </c>
    </row>
    <row r="11402" spans="1:8" x14ac:dyDescent="0.2">
      <c r="A11402" s="180" t="s">
        <v>267</v>
      </c>
      <c r="B11402" s="180" t="s">
        <v>335</v>
      </c>
      <c r="C11402" s="180">
        <v>673878</v>
      </c>
      <c r="D11402" s="180"/>
      <c r="E11402" s="180"/>
      <c r="F11402" s="180"/>
      <c r="G11402" s="180"/>
      <c r="H11402" s="180"/>
    </row>
    <row r="11403" spans="1:8" x14ac:dyDescent="0.2">
      <c r="A11403" s="180" t="s">
        <v>267</v>
      </c>
      <c r="B11403" s="180" t="s">
        <v>336</v>
      </c>
      <c r="C11403" s="180">
        <v>1100000</v>
      </c>
      <c r="D11403" s="180"/>
      <c r="E11403" s="180"/>
      <c r="F11403" s="180"/>
      <c r="G11403" s="180"/>
      <c r="H11403" s="180"/>
    </row>
    <row r="11404" spans="1:8" x14ac:dyDescent="0.2">
      <c r="A11404" s="180" t="s">
        <v>267</v>
      </c>
      <c r="B11404" s="180" t="s">
        <v>337</v>
      </c>
      <c r="C11404" s="180">
        <v>19000</v>
      </c>
      <c r="D11404" s="180">
        <v>415</v>
      </c>
      <c r="E11404" s="180">
        <v>5400</v>
      </c>
      <c r="F11404" s="180"/>
      <c r="G11404" s="180"/>
      <c r="H11404" s="180"/>
    </row>
    <row r="11405" spans="1:8" x14ac:dyDescent="0.2">
      <c r="A11405" s="180" t="s">
        <v>267</v>
      </c>
      <c r="B11405" s="180" t="s">
        <v>338</v>
      </c>
      <c r="C11405" s="180"/>
      <c r="D11405" s="180"/>
      <c r="E11405" s="180"/>
      <c r="F11405" s="180"/>
      <c r="G11405" s="180"/>
      <c r="H11405" s="180"/>
    </row>
    <row r="11406" spans="1:8" x14ac:dyDescent="0.2">
      <c r="A11406" s="180" t="s">
        <v>267</v>
      </c>
      <c r="B11406" s="180" t="s">
        <v>339</v>
      </c>
      <c r="C11406" s="180">
        <v>3000</v>
      </c>
      <c r="D11406" s="180">
        <v>505000</v>
      </c>
      <c r="E11406" s="180"/>
      <c r="F11406" s="180"/>
      <c r="G11406" s="180"/>
      <c r="H11406" s="180"/>
    </row>
    <row r="11407" spans="1:8" x14ac:dyDescent="0.2">
      <c r="A11407" s="180" t="s">
        <v>267</v>
      </c>
      <c r="B11407" s="180" t="s">
        <v>340</v>
      </c>
      <c r="C11407" s="180">
        <v>175000</v>
      </c>
      <c r="D11407" s="180">
        <v>57000</v>
      </c>
      <c r="E11407" s="180">
        <v>15000</v>
      </c>
      <c r="F11407" s="180"/>
      <c r="G11407" s="180"/>
      <c r="H11407" s="180"/>
    </row>
    <row r="11408" spans="1:8" x14ac:dyDescent="0.2">
      <c r="A11408" s="180" t="s">
        <v>267</v>
      </c>
      <c r="B11408" s="180" t="s">
        <v>341</v>
      </c>
      <c r="C11408" s="180"/>
      <c r="D11408" s="180"/>
      <c r="E11408" s="180"/>
      <c r="F11408" s="180"/>
      <c r="G11408" s="180"/>
      <c r="H11408" s="180"/>
    </row>
    <row r="11409" spans="1:8" x14ac:dyDescent="0.2">
      <c r="A11409" s="180" t="s">
        <v>267</v>
      </c>
      <c r="B11409" s="180" t="s">
        <v>342</v>
      </c>
      <c r="C11409" s="180">
        <v>8593385</v>
      </c>
      <c r="D11409" s="180"/>
      <c r="E11409" s="180"/>
      <c r="F11409" s="180"/>
      <c r="G11409" s="180"/>
      <c r="H11409" s="180"/>
    </row>
    <row r="11410" spans="1:8" x14ac:dyDescent="0.2">
      <c r="A11410" s="180" t="s">
        <v>267</v>
      </c>
      <c r="B11410" s="180" t="s">
        <v>343</v>
      </c>
      <c r="C11410" s="180">
        <v>40855</v>
      </c>
      <c r="D11410" s="180"/>
      <c r="E11410" s="180"/>
      <c r="F11410" s="180"/>
      <c r="G11410" s="180"/>
      <c r="H11410" s="180"/>
    </row>
    <row r="11411" spans="1:8" x14ac:dyDescent="0.2">
      <c r="A11411" s="180" t="s">
        <v>267</v>
      </c>
      <c r="B11411" s="180" t="s">
        <v>344</v>
      </c>
      <c r="C11411" s="180">
        <v>40000</v>
      </c>
      <c r="D11411" s="180"/>
      <c r="E11411" s="180"/>
      <c r="F11411" s="180"/>
      <c r="G11411" s="180"/>
      <c r="H11411" s="180"/>
    </row>
    <row r="11412" spans="1:8" x14ac:dyDescent="0.2">
      <c r="A11412" s="180" t="s">
        <v>267</v>
      </c>
      <c r="B11412" s="180" t="s">
        <v>475</v>
      </c>
      <c r="C11412" s="180">
        <v>38333</v>
      </c>
      <c r="D11412" s="180"/>
      <c r="E11412" s="180">
        <v>897</v>
      </c>
      <c r="F11412" s="180">
        <v>0</v>
      </c>
      <c r="G11412" s="180">
        <v>0</v>
      </c>
      <c r="H11412" s="180">
        <v>0</v>
      </c>
    </row>
    <row r="11413" spans="1:8" x14ac:dyDescent="0.2">
      <c r="A11413" s="180" t="s">
        <v>267</v>
      </c>
      <c r="B11413" s="180" t="s">
        <v>332</v>
      </c>
      <c r="C11413" s="180">
        <v>28500</v>
      </c>
      <c r="D11413" s="180"/>
      <c r="E11413" s="180"/>
      <c r="F11413" s="180"/>
      <c r="G11413" s="180"/>
      <c r="H11413" s="180"/>
    </row>
    <row r="11414" spans="1:8" x14ac:dyDescent="0.2">
      <c r="A11414" s="180" t="s">
        <v>267</v>
      </c>
      <c r="B11414" s="180" t="s">
        <v>407</v>
      </c>
      <c r="C11414" s="180">
        <v>260000</v>
      </c>
      <c r="D11414" s="180"/>
      <c r="E11414" s="180"/>
      <c r="F11414" s="180"/>
      <c r="G11414" s="180"/>
      <c r="H11414" s="180"/>
    </row>
    <row r="11415" spans="1:8" x14ac:dyDescent="0.2">
      <c r="A11415" s="180" t="s">
        <v>267</v>
      </c>
      <c r="B11415" s="180" t="s">
        <v>345</v>
      </c>
      <c r="C11415" s="180">
        <v>15887599</v>
      </c>
      <c r="D11415" s="180">
        <v>562415</v>
      </c>
      <c r="E11415" s="180">
        <v>136297</v>
      </c>
      <c r="F11415" s="180">
        <v>0</v>
      </c>
      <c r="G11415" s="180">
        <v>0</v>
      </c>
      <c r="H11415" s="180">
        <v>0</v>
      </c>
    </row>
    <row r="11416" spans="1:8" x14ac:dyDescent="0.2">
      <c r="A11416" s="180" t="s">
        <v>267</v>
      </c>
      <c r="B11416" s="180" t="s">
        <v>346</v>
      </c>
      <c r="C11416" s="180"/>
      <c r="D11416" s="180"/>
      <c r="E11416" s="180"/>
      <c r="F11416" s="180"/>
      <c r="G11416" s="180"/>
      <c r="H11416" s="180"/>
    </row>
    <row r="11417" spans="1:8" x14ac:dyDescent="0.2">
      <c r="A11417" s="180" t="s">
        <v>267</v>
      </c>
      <c r="B11417" s="180" t="s">
        <v>446</v>
      </c>
      <c r="C11417" s="180">
        <v>15000</v>
      </c>
      <c r="D11417" s="180">
        <v>5000</v>
      </c>
      <c r="E11417" s="180"/>
      <c r="F11417" s="180"/>
      <c r="G11417" s="180"/>
      <c r="H11417" s="180"/>
    </row>
    <row r="11418" spans="1:8" x14ac:dyDescent="0.2">
      <c r="A11418" s="180" t="s">
        <v>267</v>
      </c>
      <c r="B11418" s="180" t="s">
        <v>347</v>
      </c>
      <c r="C11418" s="180"/>
      <c r="D11418" s="180"/>
      <c r="E11418" s="180"/>
      <c r="F11418" s="180"/>
      <c r="G11418" s="180"/>
      <c r="H11418" s="180"/>
    </row>
    <row r="11419" spans="1:8" x14ac:dyDescent="0.2">
      <c r="A11419" s="180" t="s">
        <v>267</v>
      </c>
      <c r="B11419" s="180" t="s">
        <v>348</v>
      </c>
      <c r="C11419" s="180">
        <v>15902599</v>
      </c>
      <c r="D11419" s="180">
        <v>567415</v>
      </c>
      <c r="E11419" s="180">
        <v>136297</v>
      </c>
      <c r="F11419" s="180">
        <v>0</v>
      </c>
      <c r="G11419" s="180">
        <v>0</v>
      </c>
      <c r="H11419" s="180">
        <v>0</v>
      </c>
    </row>
    <row r="11420" spans="1:8" x14ac:dyDescent="0.2">
      <c r="A11420" s="180" t="s">
        <v>267</v>
      </c>
      <c r="B11420" s="180" t="s">
        <v>349</v>
      </c>
      <c r="C11420" s="180">
        <v>1670965.7099999972</v>
      </c>
      <c r="D11420" s="180">
        <v>217297.64000000013</v>
      </c>
      <c r="E11420" s="180">
        <v>676932.79000000015</v>
      </c>
      <c r="F11420" s="180">
        <v>0</v>
      </c>
      <c r="G11420" s="180">
        <v>0</v>
      </c>
      <c r="H11420" s="180">
        <v>0</v>
      </c>
    </row>
    <row r="11421" spans="1:8" x14ac:dyDescent="0.2">
      <c r="A11421" s="180" t="s">
        <v>267</v>
      </c>
      <c r="B11421" s="180" t="s">
        <v>350</v>
      </c>
      <c r="C11421" s="180">
        <v>17573564.709999997</v>
      </c>
      <c r="D11421" s="180">
        <v>784712.64000000013</v>
      </c>
      <c r="E11421" s="180">
        <v>813229.79000000015</v>
      </c>
      <c r="F11421" s="180">
        <v>0</v>
      </c>
      <c r="G11421" s="180">
        <v>0</v>
      </c>
      <c r="H11421" s="180">
        <v>0</v>
      </c>
    </row>
    <row r="11422" spans="1:8" x14ac:dyDescent="0.2">
      <c r="A11422" s="180" t="s">
        <v>267</v>
      </c>
      <c r="B11422" s="180" t="s">
        <v>376</v>
      </c>
      <c r="C11422" s="180"/>
      <c r="D11422" s="180"/>
      <c r="E11422" s="180"/>
      <c r="F11422" s="180"/>
      <c r="G11422" s="180"/>
      <c r="H11422" s="180"/>
    </row>
    <row r="11423" spans="1:8" x14ac:dyDescent="0.2">
      <c r="A11423" s="180" t="s">
        <v>267</v>
      </c>
      <c r="B11423" s="180" t="s">
        <v>377</v>
      </c>
      <c r="C11423" s="180">
        <v>10550000</v>
      </c>
      <c r="D11423" s="180">
        <v>510000</v>
      </c>
      <c r="E11423" s="180">
        <v>44000</v>
      </c>
      <c r="F11423" s="180"/>
      <c r="G11423" s="180"/>
      <c r="H11423" s="180"/>
    </row>
    <row r="11424" spans="1:8" x14ac:dyDescent="0.2">
      <c r="A11424" s="180" t="s">
        <v>267</v>
      </c>
      <c r="B11424" s="180" t="s">
        <v>352</v>
      </c>
      <c r="C11424" s="180">
        <v>435919</v>
      </c>
      <c r="D11424" s="180"/>
      <c r="E11424" s="180"/>
      <c r="F11424" s="180"/>
      <c r="G11424" s="180"/>
      <c r="H11424" s="180"/>
    </row>
    <row r="11425" spans="1:8" x14ac:dyDescent="0.2">
      <c r="A11425" s="180" t="s">
        <v>267</v>
      </c>
      <c r="B11425" s="180" t="s">
        <v>353</v>
      </c>
      <c r="C11425" s="180">
        <v>960229</v>
      </c>
      <c r="D11425" s="180"/>
      <c r="E11425" s="180"/>
      <c r="F11425" s="180"/>
      <c r="G11425" s="180"/>
      <c r="H11425" s="180"/>
    </row>
    <row r="11426" spans="1:8" x14ac:dyDescent="0.2">
      <c r="A11426" s="180" t="s">
        <v>267</v>
      </c>
      <c r="B11426" s="180" t="s">
        <v>354</v>
      </c>
      <c r="C11426" s="180">
        <v>400000</v>
      </c>
      <c r="D11426" s="180"/>
      <c r="E11426" s="180"/>
      <c r="F11426" s="180"/>
      <c r="G11426" s="180"/>
      <c r="H11426" s="180"/>
    </row>
    <row r="11427" spans="1:8" x14ac:dyDescent="0.2">
      <c r="A11427" s="180" t="s">
        <v>267</v>
      </c>
      <c r="B11427" s="180" t="s">
        <v>408</v>
      </c>
      <c r="C11427" s="180">
        <v>1050000</v>
      </c>
      <c r="D11427" s="180"/>
      <c r="E11427" s="180"/>
      <c r="F11427" s="180"/>
      <c r="G11427" s="180"/>
      <c r="H11427" s="180"/>
    </row>
    <row r="11428" spans="1:8" x14ac:dyDescent="0.2">
      <c r="A11428" s="180" t="s">
        <v>267</v>
      </c>
      <c r="B11428" s="180" t="s">
        <v>423</v>
      </c>
      <c r="C11428" s="180">
        <v>332960</v>
      </c>
      <c r="D11428" s="180">
        <v>2500</v>
      </c>
      <c r="E11428" s="180"/>
      <c r="F11428" s="180"/>
      <c r="G11428" s="180"/>
      <c r="H11428" s="180"/>
    </row>
    <row r="11429" spans="1:8" x14ac:dyDescent="0.2">
      <c r="A11429" s="180" t="s">
        <v>267</v>
      </c>
      <c r="B11429" s="180" t="s">
        <v>355</v>
      </c>
      <c r="C11429" s="180">
        <v>1950000</v>
      </c>
      <c r="D11429" s="180">
        <v>42000</v>
      </c>
      <c r="E11429" s="180">
        <v>322000</v>
      </c>
      <c r="F11429" s="180"/>
      <c r="G11429" s="180"/>
      <c r="H11429" s="180"/>
    </row>
    <row r="11430" spans="1:8" x14ac:dyDescent="0.2">
      <c r="A11430" s="180" t="s">
        <v>267</v>
      </c>
      <c r="B11430" s="180" t="s">
        <v>356</v>
      </c>
      <c r="C11430" s="180">
        <v>583000</v>
      </c>
      <c r="D11430" s="180">
        <v>0</v>
      </c>
      <c r="E11430" s="180">
        <v>24000</v>
      </c>
      <c r="F11430" s="180"/>
      <c r="G11430" s="180"/>
      <c r="H11430" s="180"/>
    </row>
    <row r="11431" spans="1:8" x14ac:dyDescent="0.2">
      <c r="A11431" s="180" t="s">
        <v>267</v>
      </c>
      <c r="B11431" s="180" t="s">
        <v>409</v>
      </c>
      <c r="C11431" s="180"/>
      <c r="D11431" s="180"/>
      <c r="E11431" s="180"/>
      <c r="F11431" s="180"/>
      <c r="G11431" s="180"/>
      <c r="H11431" s="180"/>
    </row>
    <row r="11432" spans="1:8" x14ac:dyDescent="0.2">
      <c r="A11432" s="180" t="s">
        <v>267</v>
      </c>
      <c r="B11432" s="180" t="s">
        <v>378</v>
      </c>
      <c r="C11432" s="180"/>
      <c r="D11432" s="180"/>
      <c r="E11432" s="180"/>
      <c r="F11432" s="180"/>
      <c r="G11432" s="180"/>
      <c r="H11432" s="180"/>
    </row>
    <row r="11433" spans="1:8" x14ac:dyDescent="0.2">
      <c r="A11433" s="180" t="s">
        <v>267</v>
      </c>
      <c r="B11433" s="180" t="s">
        <v>360</v>
      </c>
      <c r="C11433" s="180"/>
      <c r="D11433" s="180"/>
      <c r="E11433" s="180"/>
      <c r="F11433" s="180"/>
      <c r="G11433" s="180"/>
      <c r="H11433" s="180"/>
    </row>
    <row r="11434" spans="1:8" x14ac:dyDescent="0.2">
      <c r="A11434" s="180" t="s">
        <v>267</v>
      </c>
      <c r="B11434" s="180" t="s">
        <v>379</v>
      </c>
      <c r="C11434" s="180"/>
      <c r="D11434" s="180"/>
      <c r="E11434" s="180"/>
      <c r="F11434" s="180"/>
      <c r="G11434" s="180"/>
      <c r="H11434" s="180"/>
    </row>
    <row r="11435" spans="1:8" x14ac:dyDescent="0.2">
      <c r="A11435" s="180" t="s">
        <v>267</v>
      </c>
      <c r="B11435" s="180" t="s">
        <v>362</v>
      </c>
      <c r="C11435" s="180">
        <v>650382</v>
      </c>
      <c r="D11435" s="180"/>
      <c r="E11435" s="180"/>
      <c r="F11435" s="180"/>
      <c r="G11435" s="180"/>
      <c r="H11435" s="180"/>
    </row>
    <row r="11436" spans="1:8" x14ac:dyDescent="0.2">
      <c r="A11436" s="180" t="s">
        <v>267</v>
      </c>
      <c r="B11436" s="180" t="s">
        <v>365</v>
      </c>
      <c r="C11436" s="180">
        <v>16912490</v>
      </c>
      <c r="D11436" s="180">
        <v>554500</v>
      </c>
      <c r="E11436" s="180">
        <v>390000</v>
      </c>
      <c r="F11436" s="180">
        <v>0</v>
      </c>
      <c r="G11436" s="180">
        <v>0</v>
      </c>
      <c r="H11436" s="180">
        <v>0</v>
      </c>
    </row>
    <row r="11437" spans="1:8" x14ac:dyDescent="0.2">
      <c r="A11437" s="180" t="s">
        <v>267</v>
      </c>
      <c r="B11437" s="180" t="s">
        <v>447</v>
      </c>
      <c r="C11437" s="180">
        <v>5000</v>
      </c>
      <c r="D11437" s="180"/>
      <c r="E11437" s="180"/>
      <c r="F11437" s="180"/>
      <c r="G11437" s="180"/>
      <c r="H11437" s="180"/>
    </row>
    <row r="11438" spans="1:8" x14ac:dyDescent="0.2">
      <c r="A11438" s="180" t="s">
        <v>267</v>
      </c>
      <c r="B11438" s="180" t="s">
        <v>366</v>
      </c>
      <c r="C11438" s="180">
        <v>16917490</v>
      </c>
      <c r="D11438" s="180">
        <v>554500</v>
      </c>
      <c r="E11438" s="180">
        <v>390000</v>
      </c>
      <c r="F11438" s="180">
        <v>0</v>
      </c>
      <c r="G11438" s="180">
        <v>0</v>
      </c>
      <c r="H11438" s="180">
        <v>0</v>
      </c>
    </row>
    <row r="11439" spans="1:8" x14ac:dyDescent="0.2">
      <c r="A11439" s="180" t="s">
        <v>267</v>
      </c>
      <c r="B11439" s="180" t="s">
        <v>367</v>
      </c>
      <c r="C11439" s="180">
        <v>656074.70999999717</v>
      </c>
      <c r="D11439" s="180">
        <v>230212.64000000013</v>
      </c>
      <c r="E11439" s="180">
        <v>423229.79000000015</v>
      </c>
      <c r="F11439" s="180">
        <v>0</v>
      </c>
      <c r="G11439" s="180">
        <v>0</v>
      </c>
      <c r="H11439" s="180">
        <v>0</v>
      </c>
    </row>
    <row r="11440" spans="1:8" x14ac:dyDescent="0.2">
      <c r="A11440" s="180" t="s">
        <v>267</v>
      </c>
      <c r="B11440" s="180" t="s">
        <v>368</v>
      </c>
      <c r="C11440" s="180">
        <v>17573564.709999997</v>
      </c>
      <c r="D11440" s="180">
        <v>784712.64000000013</v>
      </c>
      <c r="E11440" s="180">
        <v>813229.79000000015</v>
      </c>
      <c r="F11440" s="180">
        <v>0</v>
      </c>
      <c r="G11440" s="180">
        <v>0</v>
      </c>
      <c r="H11440" s="180">
        <v>0</v>
      </c>
    </row>
    <row r="11441" spans="1:8" x14ac:dyDescent="0.2">
      <c r="A11441" s="180" t="s">
        <v>268</v>
      </c>
      <c r="B11441" s="180" t="s">
        <v>333</v>
      </c>
      <c r="C11441" s="180">
        <v>1717263</v>
      </c>
      <c r="D11441" s="180"/>
      <c r="E11441" s="180">
        <v>282055</v>
      </c>
      <c r="F11441" s="180">
        <v>0</v>
      </c>
      <c r="G11441" s="180">
        <v>0</v>
      </c>
      <c r="H11441" s="180">
        <v>0</v>
      </c>
    </row>
    <row r="11442" spans="1:8" x14ac:dyDescent="0.2">
      <c r="A11442" s="180" t="s">
        <v>268</v>
      </c>
      <c r="B11442" s="180" t="s">
        <v>334</v>
      </c>
      <c r="C11442" s="180">
        <v>58111</v>
      </c>
      <c r="D11442" s="180"/>
      <c r="E11442" s="180">
        <v>9545</v>
      </c>
      <c r="F11442" s="180">
        <v>0</v>
      </c>
      <c r="G11442" s="180">
        <v>0</v>
      </c>
      <c r="H11442" s="180">
        <v>0</v>
      </c>
    </row>
    <row r="11443" spans="1:8" x14ac:dyDescent="0.2">
      <c r="A11443" s="180" t="s">
        <v>268</v>
      </c>
      <c r="B11443" s="180" t="s">
        <v>335</v>
      </c>
      <c r="C11443" s="180">
        <v>256109</v>
      </c>
      <c r="D11443" s="180"/>
      <c r="E11443" s="180"/>
      <c r="F11443" s="180"/>
      <c r="G11443" s="180"/>
      <c r="H11443" s="180"/>
    </row>
    <row r="11444" spans="1:8" x14ac:dyDescent="0.2">
      <c r="A11444" s="180" t="s">
        <v>268</v>
      </c>
      <c r="B11444" s="180" t="s">
        <v>336</v>
      </c>
      <c r="C11444" s="180">
        <v>450000</v>
      </c>
      <c r="D11444" s="180"/>
      <c r="E11444" s="180"/>
      <c r="F11444" s="180"/>
      <c r="G11444" s="180"/>
      <c r="H11444" s="180"/>
    </row>
    <row r="11445" spans="1:8" x14ac:dyDescent="0.2">
      <c r="A11445" s="180" t="s">
        <v>268</v>
      </c>
      <c r="B11445" s="180" t="s">
        <v>337</v>
      </c>
      <c r="C11445" s="180">
        <v>41800</v>
      </c>
      <c r="D11445" s="180">
        <v>605</v>
      </c>
      <c r="E11445" s="180">
        <v>3800</v>
      </c>
      <c r="F11445" s="180"/>
      <c r="G11445" s="180"/>
      <c r="H11445" s="180"/>
    </row>
    <row r="11446" spans="1:8" x14ac:dyDescent="0.2">
      <c r="A11446" s="180" t="s">
        <v>268</v>
      </c>
      <c r="B11446" s="180" t="s">
        <v>338</v>
      </c>
      <c r="C11446" s="180"/>
      <c r="D11446" s="180"/>
      <c r="E11446" s="180"/>
      <c r="F11446" s="180"/>
      <c r="G11446" s="180"/>
      <c r="H11446" s="180"/>
    </row>
    <row r="11447" spans="1:8" x14ac:dyDescent="0.2">
      <c r="A11447" s="180" t="s">
        <v>268</v>
      </c>
      <c r="B11447" s="180" t="s">
        <v>339</v>
      </c>
      <c r="C11447" s="180">
        <v>4500</v>
      </c>
      <c r="D11447" s="180">
        <v>236500</v>
      </c>
      <c r="E11447" s="180"/>
      <c r="F11447" s="180"/>
      <c r="G11447" s="180"/>
      <c r="H11447" s="180"/>
    </row>
    <row r="11448" spans="1:8" x14ac:dyDescent="0.2">
      <c r="A11448" s="180" t="s">
        <v>268</v>
      </c>
      <c r="B11448" s="180" t="s">
        <v>340</v>
      </c>
      <c r="C11448" s="180">
        <v>82210</v>
      </c>
      <c r="D11448" s="180">
        <v>26400</v>
      </c>
      <c r="E11448" s="180">
        <v>1700</v>
      </c>
      <c r="F11448" s="180"/>
      <c r="G11448" s="180"/>
      <c r="H11448" s="180"/>
    </row>
    <row r="11449" spans="1:8" x14ac:dyDescent="0.2">
      <c r="A11449" s="180" t="s">
        <v>268</v>
      </c>
      <c r="B11449" s="180" t="s">
        <v>341</v>
      </c>
      <c r="C11449" s="180"/>
      <c r="D11449" s="180"/>
      <c r="E11449" s="180"/>
      <c r="F11449" s="180"/>
      <c r="G11449" s="180"/>
      <c r="H11449" s="180"/>
    </row>
    <row r="11450" spans="1:8" x14ac:dyDescent="0.2">
      <c r="A11450" s="180" t="s">
        <v>268</v>
      </c>
      <c r="B11450" s="180" t="s">
        <v>342</v>
      </c>
      <c r="C11450" s="180">
        <v>3931265</v>
      </c>
      <c r="D11450" s="180"/>
      <c r="E11450" s="180"/>
      <c r="F11450" s="180"/>
      <c r="G11450" s="180"/>
      <c r="H11450" s="180"/>
    </row>
    <row r="11451" spans="1:8" x14ac:dyDescent="0.2">
      <c r="A11451" s="180" t="s">
        <v>268</v>
      </c>
      <c r="B11451" s="180" t="s">
        <v>343</v>
      </c>
      <c r="C11451" s="180">
        <v>18695</v>
      </c>
      <c r="D11451" s="180"/>
      <c r="E11451" s="180"/>
      <c r="F11451" s="180"/>
      <c r="G11451" s="180"/>
      <c r="H11451" s="180"/>
    </row>
    <row r="11452" spans="1:8" x14ac:dyDescent="0.2">
      <c r="A11452" s="180" t="s">
        <v>268</v>
      </c>
      <c r="B11452" s="180" t="s">
        <v>344</v>
      </c>
      <c r="C11452" s="180">
        <v>36580</v>
      </c>
      <c r="D11452" s="180"/>
      <c r="E11452" s="180"/>
      <c r="F11452" s="180"/>
      <c r="G11452" s="180"/>
      <c r="H11452" s="180"/>
    </row>
    <row r="11453" spans="1:8" x14ac:dyDescent="0.2">
      <c r="A11453" s="180" t="s">
        <v>268</v>
      </c>
      <c r="B11453" s="180" t="s">
        <v>475</v>
      </c>
      <c r="C11453" s="180">
        <v>4817</v>
      </c>
      <c r="D11453" s="180"/>
      <c r="E11453" s="180">
        <v>791</v>
      </c>
      <c r="F11453" s="180">
        <v>0</v>
      </c>
      <c r="G11453" s="180">
        <v>0</v>
      </c>
      <c r="H11453" s="180">
        <v>0</v>
      </c>
    </row>
    <row r="11454" spans="1:8" x14ac:dyDescent="0.2">
      <c r="A11454" s="180" t="s">
        <v>268</v>
      </c>
      <c r="B11454" s="180" t="s">
        <v>332</v>
      </c>
      <c r="C11454" s="180">
        <v>47860</v>
      </c>
      <c r="D11454" s="180"/>
      <c r="E11454" s="180"/>
      <c r="F11454" s="180"/>
      <c r="G11454" s="180"/>
      <c r="H11454" s="180"/>
    </row>
    <row r="11455" spans="1:8" x14ac:dyDescent="0.2">
      <c r="A11455" s="180" t="s">
        <v>268</v>
      </c>
      <c r="B11455" s="180" t="s">
        <v>407</v>
      </c>
      <c r="C11455" s="180">
        <v>132245</v>
      </c>
      <c r="D11455" s="180"/>
      <c r="E11455" s="180"/>
      <c r="F11455" s="180"/>
      <c r="G11455" s="180"/>
      <c r="H11455" s="180"/>
    </row>
    <row r="11456" spans="1:8" x14ac:dyDescent="0.2">
      <c r="A11456" s="180" t="s">
        <v>268</v>
      </c>
      <c r="B11456" s="180" t="s">
        <v>345</v>
      </c>
      <c r="C11456" s="180">
        <v>6781455</v>
      </c>
      <c r="D11456" s="180">
        <v>263505</v>
      </c>
      <c r="E11456" s="180">
        <v>297891</v>
      </c>
      <c r="F11456" s="180">
        <v>0</v>
      </c>
      <c r="G11456" s="180">
        <v>0</v>
      </c>
      <c r="H11456" s="180">
        <v>0</v>
      </c>
    </row>
    <row r="11457" spans="1:8" x14ac:dyDescent="0.2">
      <c r="A11457" s="180" t="s">
        <v>268</v>
      </c>
      <c r="B11457" s="180" t="s">
        <v>346</v>
      </c>
      <c r="C11457" s="180"/>
      <c r="D11457" s="180"/>
      <c r="E11457" s="180"/>
      <c r="F11457" s="180"/>
      <c r="G11457" s="180"/>
      <c r="H11457" s="180"/>
    </row>
    <row r="11458" spans="1:8" x14ac:dyDescent="0.2">
      <c r="A11458" s="180" t="s">
        <v>268</v>
      </c>
      <c r="B11458" s="180" t="s">
        <v>446</v>
      </c>
      <c r="C11458" s="180">
        <v>7700</v>
      </c>
      <c r="D11458" s="180">
        <v>10000</v>
      </c>
      <c r="E11458" s="180"/>
      <c r="F11458" s="180"/>
      <c r="G11458" s="180"/>
      <c r="H11458" s="180"/>
    </row>
    <row r="11459" spans="1:8" x14ac:dyDescent="0.2">
      <c r="A11459" s="180" t="s">
        <v>268</v>
      </c>
      <c r="B11459" s="180" t="s">
        <v>347</v>
      </c>
      <c r="C11459" s="180">
        <v>500</v>
      </c>
      <c r="D11459" s="180"/>
      <c r="E11459" s="180"/>
      <c r="F11459" s="180"/>
      <c r="G11459" s="180"/>
      <c r="H11459" s="180"/>
    </row>
    <row r="11460" spans="1:8" x14ac:dyDescent="0.2">
      <c r="A11460" s="180" t="s">
        <v>268</v>
      </c>
      <c r="B11460" s="180" t="s">
        <v>348</v>
      </c>
      <c r="C11460" s="180">
        <v>6789655</v>
      </c>
      <c r="D11460" s="180">
        <v>273505</v>
      </c>
      <c r="E11460" s="180">
        <v>297891</v>
      </c>
      <c r="F11460" s="180">
        <v>0</v>
      </c>
      <c r="G11460" s="180">
        <v>0</v>
      </c>
      <c r="H11460" s="180">
        <v>0</v>
      </c>
    </row>
    <row r="11461" spans="1:8" x14ac:dyDescent="0.2">
      <c r="A11461" s="180" t="s">
        <v>268</v>
      </c>
      <c r="B11461" s="180" t="s">
        <v>349</v>
      </c>
      <c r="C11461" s="180">
        <v>1892010.5100000016</v>
      </c>
      <c r="D11461" s="180">
        <v>86553.789999999979</v>
      </c>
      <c r="E11461" s="180">
        <v>417809.56000000006</v>
      </c>
      <c r="F11461" s="180">
        <v>0</v>
      </c>
      <c r="G11461" s="180">
        <v>0</v>
      </c>
      <c r="H11461" s="180">
        <v>0</v>
      </c>
    </row>
    <row r="11462" spans="1:8" x14ac:dyDescent="0.2">
      <c r="A11462" s="180" t="s">
        <v>268</v>
      </c>
      <c r="B11462" s="180" t="s">
        <v>350</v>
      </c>
      <c r="C11462" s="180">
        <v>8681665.5100000016</v>
      </c>
      <c r="D11462" s="180">
        <v>360058.79</v>
      </c>
      <c r="E11462" s="180">
        <v>715700.56</v>
      </c>
      <c r="F11462" s="180">
        <v>0</v>
      </c>
      <c r="G11462" s="180">
        <v>0</v>
      </c>
      <c r="H11462" s="180">
        <v>0</v>
      </c>
    </row>
    <row r="11463" spans="1:8" x14ac:dyDescent="0.2">
      <c r="A11463" s="180" t="s">
        <v>268</v>
      </c>
      <c r="B11463" s="180" t="s">
        <v>376</v>
      </c>
      <c r="C11463" s="180"/>
      <c r="D11463" s="180"/>
      <c r="E11463" s="180"/>
      <c r="F11463" s="180"/>
      <c r="G11463" s="180"/>
      <c r="H11463" s="180"/>
    </row>
    <row r="11464" spans="1:8" x14ac:dyDescent="0.2">
      <c r="A11464" s="180" t="s">
        <v>268</v>
      </c>
      <c r="B11464" s="180" t="s">
        <v>377</v>
      </c>
      <c r="C11464" s="180">
        <v>5370470</v>
      </c>
      <c r="D11464" s="180">
        <v>360000</v>
      </c>
      <c r="E11464" s="180">
        <v>300000</v>
      </c>
      <c r="F11464" s="180"/>
      <c r="G11464" s="180"/>
      <c r="H11464" s="180"/>
    </row>
    <row r="11465" spans="1:8" x14ac:dyDescent="0.2">
      <c r="A11465" s="180" t="s">
        <v>268</v>
      </c>
      <c r="B11465" s="180" t="s">
        <v>352</v>
      </c>
      <c r="C11465" s="180">
        <v>198100</v>
      </c>
      <c r="D11465" s="180"/>
      <c r="E11465" s="180"/>
      <c r="F11465" s="180"/>
      <c r="G11465" s="180"/>
      <c r="H11465" s="180"/>
    </row>
    <row r="11466" spans="1:8" x14ac:dyDescent="0.2">
      <c r="A11466" s="180" t="s">
        <v>268</v>
      </c>
      <c r="B11466" s="180" t="s">
        <v>353</v>
      </c>
      <c r="C11466" s="180">
        <v>233150</v>
      </c>
      <c r="D11466" s="180"/>
      <c r="E11466" s="180"/>
      <c r="F11466" s="180"/>
      <c r="G11466" s="180"/>
      <c r="H11466" s="180"/>
    </row>
    <row r="11467" spans="1:8" x14ac:dyDescent="0.2">
      <c r="A11467" s="180" t="s">
        <v>268</v>
      </c>
      <c r="B11467" s="180" t="s">
        <v>354</v>
      </c>
      <c r="C11467" s="180">
        <v>210190</v>
      </c>
      <c r="D11467" s="180"/>
      <c r="E11467" s="180">
        <v>20000</v>
      </c>
      <c r="F11467" s="180"/>
      <c r="G11467" s="180"/>
      <c r="H11467" s="180"/>
    </row>
    <row r="11468" spans="1:8" x14ac:dyDescent="0.2">
      <c r="A11468" s="180" t="s">
        <v>268</v>
      </c>
      <c r="B11468" s="180" t="s">
        <v>408</v>
      </c>
      <c r="C11468" s="180">
        <v>420710</v>
      </c>
      <c r="D11468" s="180"/>
      <c r="E11468" s="180">
        <v>5000</v>
      </c>
      <c r="F11468" s="180"/>
      <c r="G11468" s="180"/>
      <c r="H11468" s="180"/>
    </row>
    <row r="11469" spans="1:8" x14ac:dyDescent="0.2">
      <c r="A11469" s="180" t="s">
        <v>268</v>
      </c>
      <c r="B11469" s="180" t="s">
        <v>423</v>
      </c>
      <c r="C11469" s="180">
        <v>180785</v>
      </c>
      <c r="D11469" s="180"/>
      <c r="E11469" s="180"/>
      <c r="F11469" s="180"/>
      <c r="G11469" s="180"/>
      <c r="H11469" s="180"/>
    </row>
    <row r="11470" spans="1:8" x14ac:dyDescent="0.2">
      <c r="A11470" s="180" t="s">
        <v>268</v>
      </c>
      <c r="B11470" s="180" t="s">
        <v>355</v>
      </c>
      <c r="C11470" s="180">
        <v>600565</v>
      </c>
      <c r="D11470" s="180"/>
      <c r="E11470" s="180">
        <v>70000</v>
      </c>
      <c r="F11470" s="180"/>
      <c r="G11470" s="180"/>
      <c r="H11470" s="180"/>
    </row>
    <row r="11471" spans="1:8" x14ac:dyDescent="0.2">
      <c r="A11471" s="180" t="s">
        <v>268</v>
      </c>
      <c r="B11471" s="180" t="s">
        <v>356</v>
      </c>
      <c r="C11471" s="180">
        <v>401810</v>
      </c>
      <c r="D11471" s="180"/>
      <c r="E11471" s="180">
        <v>50000</v>
      </c>
      <c r="F11471" s="180"/>
      <c r="G11471" s="180"/>
      <c r="H11471" s="180"/>
    </row>
    <row r="11472" spans="1:8" x14ac:dyDescent="0.2">
      <c r="A11472" s="180" t="s">
        <v>268</v>
      </c>
      <c r="B11472" s="180" t="s">
        <v>409</v>
      </c>
      <c r="C11472" s="180"/>
      <c r="D11472" s="180"/>
      <c r="E11472" s="180"/>
      <c r="F11472" s="180"/>
      <c r="G11472" s="180"/>
      <c r="H11472" s="180"/>
    </row>
    <row r="11473" spans="1:8" x14ac:dyDescent="0.2">
      <c r="A11473" s="180" t="s">
        <v>268</v>
      </c>
      <c r="B11473" s="180" t="s">
        <v>378</v>
      </c>
      <c r="C11473" s="180"/>
      <c r="D11473" s="180"/>
      <c r="E11473" s="180">
        <v>20000</v>
      </c>
      <c r="F11473" s="180"/>
      <c r="G11473" s="180"/>
      <c r="H11473" s="180"/>
    </row>
    <row r="11474" spans="1:8" x14ac:dyDescent="0.2">
      <c r="A11474" s="180" t="s">
        <v>268</v>
      </c>
      <c r="B11474" s="180" t="s">
        <v>360</v>
      </c>
      <c r="C11474" s="180"/>
      <c r="D11474" s="180"/>
      <c r="E11474" s="180"/>
      <c r="F11474" s="180"/>
      <c r="G11474" s="180"/>
      <c r="H11474" s="180"/>
    </row>
    <row r="11475" spans="1:8" x14ac:dyDescent="0.2">
      <c r="A11475" s="180" t="s">
        <v>268</v>
      </c>
      <c r="B11475" s="180" t="s">
        <v>379</v>
      </c>
      <c r="C11475" s="180"/>
      <c r="D11475" s="180"/>
      <c r="E11475" s="180"/>
      <c r="F11475" s="180"/>
      <c r="G11475" s="180"/>
      <c r="H11475" s="180"/>
    </row>
    <row r="11476" spans="1:8" x14ac:dyDescent="0.2">
      <c r="A11476" s="180" t="s">
        <v>268</v>
      </c>
      <c r="B11476" s="180" t="s">
        <v>362</v>
      </c>
      <c r="C11476" s="180">
        <v>260169</v>
      </c>
      <c r="D11476" s="180"/>
      <c r="E11476" s="180"/>
      <c r="F11476" s="180"/>
      <c r="G11476" s="180"/>
      <c r="H11476" s="180"/>
    </row>
    <row r="11477" spans="1:8" x14ac:dyDescent="0.2">
      <c r="A11477" s="180" t="s">
        <v>268</v>
      </c>
      <c r="B11477" s="180" t="s">
        <v>365</v>
      </c>
      <c r="C11477" s="180">
        <v>7875949</v>
      </c>
      <c r="D11477" s="180">
        <v>360000</v>
      </c>
      <c r="E11477" s="180">
        <v>465000</v>
      </c>
      <c r="F11477" s="180">
        <v>0</v>
      </c>
      <c r="G11477" s="180">
        <v>0</v>
      </c>
      <c r="H11477" s="180">
        <v>0</v>
      </c>
    </row>
    <row r="11478" spans="1:8" x14ac:dyDescent="0.2">
      <c r="A11478" s="180" t="s">
        <v>268</v>
      </c>
      <c r="B11478" s="180" t="s">
        <v>447</v>
      </c>
      <c r="C11478" s="180">
        <v>10000</v>
      </c>
      <c r="D11478" s="180"/>
      <c r="E11478" s="180"/>
      <c r="F11478" s="180"/>
      <c r="G11478" s="180"/>
      <c r="H11478" s="180"/>
    </row>
    <row r="11479" spans="1:8" x14ac:dyDescent="0.2">
      <c r="A11479" s="180" t="s">
        <v>268</v>
      </c>
      <c r="B11479" s="180" t="s">
        <v>366</v>
      </c>
      <c r="C11479" s="180">
        <v>7885949</v>
      </c>
      <c r="D11479" s="180">
        <v>360000</v>
      </c>
      <c r="E11479" s="180">
        <v>465000</v>
      </c>
      <c r="F11479" s="180">
        <v>0</v>
      </c>
      <c r="G11479" s="180">
        <v>0</v>
      </c>
      <c r="H11479" s="180">
        <v>0</v>
      </c>
    </row>
    <row r="11480" spans="1:8" x14ac:dyDescent="0.2">
      <c r="A11480" s="180" t="s">
        <v>268</v>
      </c>
      <c r="B11480" s="180" t="s">
        <v>367</v>
      </c>
      <c r="C11480" s="180">
        <v>795716.51000000164</v>
      </c>
      <c r="D11480" s="180">
        <v>58.789999999979045</v>
      </c>
      <c r="E11480" s="180">
        <v>250700.56000000008</v>
      </c>
      <c r="F11480" s="180">
        <v>0</v>
      </c>
      <c r="G11480" s="180">
        <v>0</v>
      </c>
      <c r="H11480" s="180">
        <v>0</v>
      </c>
    </row>
    <row r="11481" spans="1:8" x14ac:dyDescent="0.2">
      <c r="A11481" s="180" t="s">
        <v>268</v>
      </c>
      <c r="B11481" s="180" t="s">
        <v>368</v>
      </c>
      <c r="C11481" s="180">
        <v>8681665.5100000016</v>
      </c>
      <c r="D11481" s="180">
        <v>360058.79</v>
      </c>
      <c r="E11481" s="180">
        <v>715700.56</v>
      </c>
      <c r="F11481" s="180">
        <v>0</v>
      </c>
      <c r="G11481" s="180">
        <v>0</v>
      </c>
      <c r="H11481" s="180">
        <v>0</v>
      </c>
    </row>
    <row r="11482" spans="1:8" x14ac:dyDescent="0.2">
      <c r="A11482" s="180" t="s">
        <v>269</v>
      </c>
      <c r="B11482" s="180" t="s">
        <v>333</v>
      </c>
      <c r="C11482" s="180">
        <v>2329936</v>
      </c>
      <c r="D11482" s="180"/>
      <c r="E11482" s="180">
        <v>431748</v>
      </c>
      <c r="F11482" s="180">
        <v>0</v>
      </c>
      <c r="G11482" s="180">
        <v>0</v>
      </c>
      <c r="H11482" s="180">
        <v>0</v>
      </c>
    </row>
    <row r="11483" spans="1:8" x14ac:dyDescent="0.2">
      <c r="A11483" s="180" t="s">
        <v>269</v>
      </c>
      <c r="B11483" s="180" t="s">
        <v>334</v>
      </c>
      <c r="C11483" s="180">
        <v>98455</v>
      </c>
      <c r="D11483" s="180"/>
      <c r="E11483" s="180">
        <v>18252</v>
      </c>
      <c r="F11483" s="180">
        <v>0</v>
      </c>
      <c r="G11483" s="180">
        <v>0</v>
      </c>
      <c r="H11483" s="180">
        <v>0</v>
      </c>
    </row>
    <row r="11484" spans="1:8" x14ac:dyDescent="0.2">
      <c r="A11484" s="180" t="s">
        <v>269</v>
      </c>
      <c r="B11484" s="180" t="s">
        <v>335</v>
      </c>
      <c r="C11484" s="180">
        <v>328323</v>
      </c>
      <c r="D11484" s="180"/>
      <c r="E11484" s="180"/>
      <c r="F11484" s="180"/>
      <c r="G11484" s="180"/>
      <c r="H11484" s="180"/>
    </row>
    <row r="11485" spans="1:8" x14ac:dyDescent="0.2">
      <c r="A11485" s="180" t="s">
        <v>269</v>
      </c>
      <c r="B11485" s="180" t="s">
        <v>336</v>
      </c>
      <c r="C11485" s="180">
        <v>1226500</v>
      </c>
      <c r="D11485" s="180"/>
      <c r="E11485" s="180"/>
      <c r="F11485" s="180"/>
      <c r="G11485" s="180"/>
      <c r="H11485" s="180"/>
    </row>
    <row r="11486" spans="1:8" x14ac:dyDescent="0.2">
      <c r="A11486" s="180" t="s">
        <v>269</v>
      </c>
      <c r="B11486" s="180" t="s">
        <v>337</v>
      </c>
      <c r="C11486" s="180">
        <v>16850</v>
      </c>
      <c r="D11486" s="180"/>
      <c r="E11486" s="180">
        <v>2400</v>
      </c>
      <c r="F11486" s="180"/>
      <c r="G11486" s="180"/>
      <c r="H11486" s="180"/>
    </row>
    <row r="11487" spans="1:8" x14ac:dyDescent="0.2">
      <c r="A11487" s="180" t="s">
        <v>269</v>
      </c>
      <c r="B11487" s="180" t="s">
        <v>338</v>
      </c>
      <c r="C11487" s="180"/>
      <c r="D11487" s="180"/>
      <c r="E11487" s="180"/>
      <c r="F11487" s="180"/>
      <c r="G11487" s="180"/>
      <c r="H11487" s="180"/>
    </row>
    <row r="11488" spans="1:8" x14ac:dyDescent="0.2">
      <c r="A11488" s="180" t="s">
        <v>269</v>
      </c>
      <c r="B11488" s="180" t="s">
        <v>339</v>
      </c>
      <c r="C11488" s="180">
        <v>8500</v>
      </c>
      <c r="D11488" s="180">
        <v>253000</v>
      </c>
      <c r="E11488" s="180"/>
      <c r="F11488" s="180"/>
      <c r="G11488" s="180"/>
      <c r="H11488" s="180"/>
    </row>
    <row r="11489" spans="1:8" x14ac:dyDescent="0.2">
      <c r="A11489" s="180" t="s">
        <v>269</v>
      </c>
      <c r="B11489" s="180" t="s">
        <v>340</v>
      </c>
      <c r="C11489" s="180">
        <v>215000</v>
      </c>
      <c r="D11489" s="180"/>
      <c r="E11489" s="180">
        <v>5500</v>
      </c>
      <c r="F11489" s="180"/>
      <c r="G11489" s="180"/>
      <c r="H11489" s="180"/>
    </row>
    <row r="11490" spans="1:8" x14ac:dyDescent="0.2">
      <c r="A11490" s="180" t="s">
        <v>269</v>
      </c>
      <c r="B11490" s="180" t="s">
        <v>341</v>
      </c>
      <c r="C11490" s="180"/>
      <c r="D11490" s="180"/>
      <c r="E11490" s="180"/>
      <c r="F11490" s="180"/>
      <c r="G11490" s="180"/>
      <c r="H11490" s="180"/>
    </row>
    <row r="11491" spans="1:8" x14ac:dyDescent="0.2">
      <c r="A11491" s="180" t="s">
        <v>269</v>
      </c>
      <c r="B11491" s="180" t="s">
        <v>342</v>
      </c>
      <c r="C11491" s="180">
        <v>3826333</v>
      </c>
      <c r="D11491" s="180"/>
      <c r="E11491" s="180"/>
      <c r="F11491" s="180"/>
      <c r="G11491" s="180"/>
      <c r="H11491" s="180"/>
    </row>
    <row r="11492" spans="1:8" x14ac:dyDescent="0.2">
      <c r="A11492" s="180" t="s">
        <v>269</v>
      </c>
      <c r="B11492" s="180" t="s">
        <v>343</v>
      </c>
      <c r="C11492" s="180">
        <v>13948</v>
      </c>
      <c r="D11492" s="180"/>
      <c r="E11492" s="180"/>
      <c r="F11492" s="180"/>
      <c r="G11492" s="180"/>
      <c r="H11492" s="180"/>
    </row>
    <row r="11493" spans="1:8" x14ac:dyDescent="0.2">
      <c r="A11493" s="180" t="s">
        <v>269</v>
      </c>
      <c r="B11493" s="180" t="s">
        <v>344</v>
      </c>
      <c r="C11493" s="180">
        <v>25000</v>
      </c>
      <c r="D11493" s="180"/>
      <c r="E11493" s="180"/>
      <c r="F11493" s="180"/>
      <c r="G11493" s="180"/>
      <c r="H11493" s="180"/>
    </row>
    <row r="11494" spans="1:8" x14ac:dyDescent="0.2">
      <c r="A11494" s="180" t="s">
        <v>269</v>
      </c>
      <c r="B11494" s="180" t="s">
        <v>475</v>
      </c>
      <c r="C11494" s="180">
        <v>26316</v>
      </c>
      <c r="D11494" s="180"/>
      <c r="E11494" s="180">
        <v>4862</v>
      </c>
      <c r="F11494" s="180">
        <v>0</v>
      </c>
      <c r="G11494" s="180">
        <v>0</v>
      </c>
      <c r="H11494" s="180">
        <v>0</v>
      </c>
    </row>
    <row r="11495" spans="1:8" x14ac:dyDescent="0.2">
      <c r="A11495" s="180" t="s">
        <v>269</v>
      </c>
      <c r="B11495" s="180" t="s">
        <v>332</v>
      </c>
      <c r="C11495" s="180">
        <v>75000</v>
      </c>
      <c r="D11495" s="180"/>
      <c r="E11495" s="180"/>
      <c r="F11495" s="180"/>
      <c r="G11495" s="180"/>
      <c r="H11495" s="180"/>
    </row>
    <row r="11496" spans="1:8" x14ac:dyDescent="0.2">
      <c r="A11496" s="180" t="s">
        <v>269</v>
      </c>
      <c r="B11496" s="180" t="s">
        <v>407</v>
      </c>
      <c r="C11496" s="180">
        <v>80000</v>
      </c>
      <c r="D11496" s="180"/>
      <c r="E11496" s="180"/>
      <c r="F11496" s="180"/>
      <c r="G11496" s="180"/>
      <c r="H11496" s="180"/>
    </row>
    <row r="11497" spans="1:8" x14ac:dyDescent="0.2">
      <c r="A11497" s="180" t="s">
        <v>269</v>
      </c>
      <c r="B11497" s="180" t="s">
        <v>345</v>
      </c>
      <c r="C11497" s="180">
        <v>8270161</v>
      </c>
      <c r="D11497" s="180">
        <v>253000</v>
      </c>
      <c r="E11497" s="180">
        <v>462762</v>
      </c>
      <c r="F11497" s="180">
        <v>0</v>
      </c>
      <c r="G11497" s="180">
        <v>0</v>
      </c>
      <c r="H11497" s="180">
        <v>0</v>
      </c>
    </row>
    <row r="11498" spans="1:8" x14ac:dyDescent="0.2">
      <c r="A11498" s="180" t="s">
        <v>269</v>
      </c>
      <c r="B11498" s="180" t="s">
        <v>346</v>
      </c>
      <c r="C11498" s="180"/>
      <c r="D11498" s="180"/>
      <c r="E11498" s="180"/>
      <c r="F11498" s="180"/>
      <c r="G11498" s="180"/>
      <c r="H11498" s="180"/>
    </row>
    <row r="11499" spans="1:8" x14ac:dyDescent="0.2">
      <c r="A11499" s="180" t="s">
        <v>269</v>
      </c>
      <c r="B11499" s="180" t="s">
        <v>446</v>
      </c>
      <c r="C11499" s="180"/>
      <c r="D11499" s="180"/>
      <c r="E11499" s="180"/>
      <c r="F11499" s="180"/>
      <c r="G11499" s="180"/>
      <c r="H11499" s="180"/>
    </row>
    <row r="11500" spans="1:8" x14ac:dyDescent="0.2">
      <c r="A11500" s="180" t="s">
        <v>269</v>
      </c>
      <c r="B11500" s="180" t="s">
        <v>347</v>
      </c>
      <c r="C11500" s="180"/>
      <c r="D11500" s="180"/>
      <c r="E11500" s="180"/>
      <c r="F11500" s="180"/>
      <c r="G11500" s="180"/>
      <c r="H11500" s="180"/>
    </row>
    <row r="11501" spans="1:8" x14ac:dyDescent="0.2">
      <c r="A11501" s="180" t="s">
        <v>269</v>
      </c>
      <c r="B11501" s="180" t="s">
        <v>348</v>
      </c>
      <c r="C11501" s="180">
        <v>8270161</v>
      </c>
      <c r="D11501" s="180">
        <v>253000</v>
      </c>
      <c r="E11501" s="180">
        <v>462762</v>
      </c>
      <c r="F11501" s="180">
        <v>0</v>
      </c>
      <c r="G11501" s="180">
        <v>0</v>
      </c>
      <c r="H11501" s="180">
        <v>0</v>
      </c>
    </row>
    <row r="11502" spans="1:8" x14ac:dyDescent="0.2">
      <c r="A11502" s="180" t="s">
        <v>269</v>
      </c>
      <c r="B11502" s="180" t="s">
        <v>349</v>
      </c>
      <c r="C11502" s="180">
        <v>2134938.8000000007</v>
      </c>
      <c r="D11502" s="180">
        <v>31941.589999999967</v>
      </c>
      <c r="E11502" s="180">
        <v>439525.37</v>
      </c>
      <c r="F11502" s="180">
        <v>0</v>
      </c>
      <c r="G11502" s="180">
        <v>0</v>
      </c>
      <c r="H11502" s="180">
        <v>0</v>
      </c>
    </row>
    <row r="11503" spans="1:8" x14ac:dyDescent="0.2">
      <c r="A11503" s="180" t="s">
        <v>269</v>
      </c>
      <c r="B11503" s="180" t="s">
        <v>350</v>
      </c>
      <c r="C11503" s="180">
        <v>10405099.800000001</v>
      </c>
      <c r="D11503" s="180">
        <v>284941.58999999997</v>
      </c>
      <c r="E11503" s="180">
        <v>902287.37</v>
      </c>
      <c r="F11503" s="180">
        <v>0</v>
      </c>
      <c r="G11503" s="180">
        <v>0</v>
      </c>
      <c r="H11503" s="180">
        <v>0</v>
      </c>
    </row>
    <row r="11504" spans="1:8" x14ac:dyDescent="0.2">
      <c r="A11504" s="180" t="s">
        <v>269</v>
      </c>
      <c r="B11504" s="180" t="s">
        <v>376</v>
      </c>
      <c r="C11504" s="180"/>
      <c r="D11504" s="180"/>
      <c r="E11504" s="180"/>
      <c r="F11504" s="180"/>
      <c r="G11504" s="180"/>
      <c r="H11504" s="180"/>
    </row>
    <row r="11505" spans="1:8" x14ac:dyDescent="0.2">
      <c r="A11505" s="180" t="s">
        <v>269</v>
      </c>
      <c r="B11505" s="180" t="s">
        <v>377</v>
      </c>
      <c r="C11505" s="180">
        <v>6200000</v>
      </c>
      <c r="D11505" s="180">
        <v>265349</v>
      </c>
      <c r="E11505" s="180">
        <v>340000</v>
      </c>
      <c r="F11505" s="180"/>
      <c r="G11505" s="180"/>
      <c r="H11505" s="180"/>
    </row>
    <row r="11506" spans="1:8" x14ac:dyDescent="0.2">
      <c r="A11506" s="180" t="s">
        <v>269</v>
      </c>
      <c r="B11506" s="180" t="s">
        <v>352</v>
      </c>
      <c r="C11506" s="180">
        <v>180000</v>
      </c>
      <c r="D11506" s="180"/>
      <c r="E11506" s="180">
        <v>25000</v>
      </c>
      <c r="F11506" s="180"/>
      <c r="G11506" s="180"/>
      <c r="H11506" s="180"/>
    </row>
    <row r="11507" spans="1:8" x14ac:dyDescent="0.2">
      <c r="A11507" s="180" t="s">
        <v>269</v>
      </c>
      <c r="B11507" s="180" t="s">
        <v>353</v>
      </c>
      <c r="C11507" s="180">
        <v>500000</v>
      </c>
      <c r="D11507" s="180"/>
      <c r="E11507" s="180">
        <v>25000</v>
      </c>
      <c r="F11507" s="180"/>
      <c r="G11507" s="180"/>
      <c r="H11507" s="180"/>
    </row>
    <row r="11508" spans="1:8" x14ac:dyDescent="0.2">
      <c r="A11508" s="180" t="s">
        <v>269</v>
      </c>
      <c r="B11508" s="180" t="s">
        <v>354</v>
      </c>
      <c r="C11508" s="180">
        <v>300000</v>
      </c>
      <c r="D11508" s="180"/>
      <c r="E11508" s="180">
        <v>20000</v>
      </c>
      <c r="F11508" s="180"/>
      <c r="G11508" s="180"/>
      <c r="H11508" s="180"/>
    </row>
    <row r="11509" spans="1:8" x14ac:dyDescent="0.2">
      <c r="A11509" s="180" t="s">
        <v>269</v>
      </c>
      <c r="B11509" s="180" t="s">
        <v>408</v>
      </c>
      <c r="C11509" s="180">
        <v>480000</v>
      </c>
      <c r="D11509" s="180"/>
      <c r="E11509" s="180"/>
      <c r="F11509" s="180"/>
      <c r="G11509" s="180"/>
      <c r="H11509" s="180"/>
    </row>
    <row r="11510" spans="1:8" x14ac:dyDescent="0.2">
      <c r="A11510" s="180" t="s">
        <v>269</v>
      </c>
      <c r="B11510" s="180" t="s">
        <v>423</v>
      </c>
      <c r="C11510" s="180">
        <v>175000</v>
      </c>
      <c r="D11510" s="180"/>
      <c r="E11510" s="180"/>
      <c r="F11510" s="180"/>
      <c r="G11510" s="180"/>
      <c r="H11510" s="180"/>
    </row>
    <row r="11511" spans="1:8" x14ac:dyDescent="0.2">
      <c r="A11511" s="180" t="s">
        <v>269</v>
      </c>
      <c r="B11511" s="180" t="s">
        <v>355</v>
      </c>
      <c r="C11511" s="180">
        <v>600000</v>
      </c>
      <c r="D11511" s="180"/>
      <c r="E11511" s="180">
        <v>60000</v>
      </c>
      <c r="F11511" s="180"/>
      <c r="G11511" s="180"/>
      <c r="H11511" s="180"/>
    </row>
    <row r="11512" spans="1:8" x14ac:dyDescent="0.2">
      <c r="A11512" s="180" t="s">
        <v>269</v>
      </c>
      <c r="B11512" s="180" t="s">
        <v>356</v>
      </c>
      <c r="C11512" s="180">
        <v>400000</v>
      </c>
      <c r="D11512" s="180"/>
      <c r="E11512" s="180">
        <v>16000</v>
      </c>
      <c r="F11512" s="180"/>
      <c r="G11512" s="180"/>
      <c r="H11512" s="180"/>
    </row>
    <row r="11513" spans="1:8" x14ac:dyDescent="0.2">
      <c r="A11513" s="180" t="s">
        <v>269</v>
      </c>
      <c r="B11513" s="180" t="s">
        <v>409</v>
      </c>
      <c r="C11513" s="180"/>
      <c r="D11513" s="180"/>
      <c r="E11513" s="180"/>
      <c r="F11513" s="180"/>
      <c r="G11513" s="180"/>
      <c r="H11513" s="180"/>
    </row>
    <row r="11514" spans="1:8" x14ac:dyDescent="0.2">
      <c r="A11514" s="180" t="s">
        <v>269</v>
      </c>
      <c r="B11514" s="180" t="s">
        <v>378</v>
      </c>
      <c r="C11514" s="180"/>
      <c r="D11514" s="180"/>
      <c r="E11514" s="180"/>
      <c r="F11514" s="180"/>
      <c r="G11514" s="180"/>
      <c r="H11514" s="180"/>
    </row>
    <row r="11515" spans="1:8" x14ac:dyDescent="0.2">
      <c r="A11515" s="180" t="s">
        <v>269</v>
      </c>
      <c r="B11515" s="180" t="s">
        <v>360</v>
      </c>
      <c r="C11515" s="180"/>
      <c r="D11515" s="180"/>
      <c r="E11515" s="180"/>
      <c r="F11515" s="180"/>
      <c r="G11515" s="180"/>
      <c r="H11515" s="180"/>
    </row>
    <row r="11516" spans="1:8" x14ac:dyDescent="0.2">
      <c r="A11516" s="180" t="s">
        <v>269</v>
      </c>
      <c r="B11516" s="180" t="s">
        <v>379</v>
      </c>
      <c r="C11516" s="180"/>
      <c r="D11516" s="180"/>
      <c r="E11516" s="180"/>
      <c r="F11516" s="180"/>
      <c r="G11516" s="180"/>
      <c r="H11516" s="180"/>
    </row>
    <row r="11517" spans="1:8" x14ac:dyDescent="0.2">
      <c r="A11517" s="180" t="s">
        <v>269</v>
      </c>
      <c r="B11517" s="180" t="s">
        <v>362</v>
      </c>
      <c r="C11517" s="180">
        <v>306521</v>
      </c>
      <c r="D11517" s="180"/>
      <c r="E11517" s="180"/>
      <c r="F11517" s="180"/>
      <c r="G11517" s="180"/>
      <c r="H11517" s="180"/>
    </row>
    <row r="11518" spans="1:8" x14ac:dyDescent="0.2">
      <c r="A11518" s="180" t="s">
        <v>269</v>
      </c>
      <c r="B11518" s="180" t="s">
        <v>365</v>
      </c>
      <c r="C11518" s="180">
        <v>9141521</v>
      </c>
      <c r="D11518" s="180">
        <v>265349</v>
      </c>
      <c r="E11518" s="180">
        <v>486000</v>
      </c>
      <c r="F11518" s="180">
        <v>0</v>
      </c>
      <c r="G11518" s="180">
        <v>0</v>
      </c>
      <c r="H11518" s="180">
        <v>0</v>
      </c>
    </row>
    <row r="11519" spans="1:8" x14ac:dyDescent="0.2">
      <c r="A11519" s="180" t="s">
        <v>269</v>
      </c>
      <c r="B11519" s="180" t="s">
        <v>447</v>
      </c>
      <c r="C11519" s="180"/>
      <c r="D11519" s="180"/>
      <c r="E11519" s="180"/>
      <c r="F11519" s="180"/>
      <c r="G11519" s="180"/>
      <c r="H11519" s="180"/>
    </row>
    <row r="11520" spans="1:8" x14ac:dyDescent="0.2">
      <c r="A11520" s="180" t="s">
        <v>269</v>
      </c>
      <c r="B11520" s="180" t="s">
        <v>366</v>
      </c>
      <c r="C11520" s="180">
        <v>9141521</v>
      </c>
      <c r="D11520" s="180">
        <v>265349</v>
      </c>
      <c r="E11520" s="180">
        <v>486000</v>
      </c>
      <c r="F11520" s="180">
        <v>0</v>
      </c>
      <c r="G11520" s="180">
        <v>0</v>
      </c>
      <c r="H11520" s="180">
        <v>0</v>
      </c>
    </row>
    <row r="11521" spans="1:8" x14ac:dyDescent="0.2">
      <c r="A11521" s="180" t="s">
        <v>269</v>
      </c>
      <c r="B11521" s="180" t="s">
        <v>367</v>
      </c>
      <c r="C11521" s="180">
        <v>1263578.8000000007</v>
      </c>
      <c r="D11521" s="180">
        <v>19592.589999999967</v>
      </c>
      <c r="E11521" s="180">
        <v>416287.37</v>
      </c>
      <c r="F11521" s="180">
        <v>0</v>
      </c>
      <c r="G11521" s="180">
        <v>0</v>
      </c>
      <c r="H11521" s="180">
        <v>0</v>
      </c>
    </row>
    <row r="11522" spans="1:8" x14ac:dyDescent="0.2">
      <c r="A11522" s="180" t="s">
        <v>269</v>
      </c>
      <c r="B11522" s="180" t="s">
        <v>368</v>
      </c>
      <c r="C11522" s="180">
        <v>10405099.800000001</v>
      </c>
      <c r="D11522" s="180">
        <v>284941.58999999997</v>
      </c>
      <c r="E11522" s="180">
        <v>902287.37</v>
      </c>
      <c r="F11522" s="180">
        <v>0</v>
      </c>
      <c r="G11522" s="180">
        <v>0</v>
      </c>
      <c r="H11522" s="180">
        <v>0</v>
      </c>
    </row>
    <row r="11523" spans="1:8" x14ac:dyDescent="0.2">
      <c r="A11523" s="180" t="s">
        <v>443</v>
      </c>
      <c r="B11523" s="180" t="s">
        <v>333</v>
      </c>
      <c r="C11523" s="180">
        <v>2670916</v>
      </c>
      <c r="D11523" s="180"/>
      <c r="E11523" s="180">
        <v>242388</v>
      </c>
      <c r="F11523" s="180">
        <v>0</v>
      </c>
      <c r="G11523" s="180">
        <v>0</v>
      </c>
      <c r="H11523" s="180">
        <v>0</v>
      </c>
    </row>
    <row r="11524" spans="1:8" x14ac:dyDescent="0.2">
      <c r="A11524" s="180" t="s">
        <v>443</v>
      </c>
      <c r="B11524" s="180" t="s">
        <v>334</v>
      </c>
      <c r="C11524" s="180">
        <v>83858</v>
      </c>
      <c r="D11524" s="180"/>
      <c r="E11524" s="180">
        <v>7612</v>
      </c>
      <c r="F11524" s="180">
        <v>0</v>
      </c>
      <c r="G11524" s="180">
        <v>0</v>
      </c>
      <c r="H11524" s="180">
        <v>0</v>
      </c>
    </row>
    <row r="11525" spans="1:8" x14ac:dyDescent="0.2">
      <c r="A11525" s="180" t="s">
        <v>443</v>
      </c>
      <c r="B11525" s="180" t="s">
        <v>335</v>
      </c>
      <c r="C11525" s="180">
        <v>26133</v>
      </c>
      <c r="D11525" s="180"/>
      <c r="E11525" s="180"/>
      <c r="F11525" s="180"/>
      <c r="G11525" s="180"/>
      <c r="H11525" s="180"/>
    </row>
    <row r="11526" spans="1:8" x14ac:dyDescent="0.2">
      <c r="A11526" s="180" t="s">
        <v>443</v>
      </c>
      <c r="B11526" s="180" t="s">
        <v>336</v>
      </c>
      <c r="C11526" s="180">
        <v>900000</v>
      </c>
      <c r="D11526" s="180"/>
      <c r="E11526" s="180"/>
      <c r="F11526" s="180"/>
      <c r="G11526" s="180"/>
      <c r="H11526" s="180"/>
    </row>
    <row r="11527" spans="1:8" x14ac:dyDescent="0.2">
      <c r="A11527" s="180" t="s">
        <v>443</v>
      </c>
      <c r="B11527" s="180" t="s">
        <v>337</v>
      </c>
      <c r="C11527" s="180">
        <v>65000</v>
      </c>
      <c r="D11527" s="180">
        <v>100</v>
      </c>
      <c r="E11527" s="180"/>
      <c r="F11527" s="180"/>
      <c r="G11527" s="180"/>
      <c r="H11527" s="180"/>
    </row>
    <row r="11528" spans="1:8" x14ac:dyDescent="0.2">
      <c r="A11528" s="180" t="s">
        <v>443</v>
      </c>
      <c r="B11528" s="180" t="s">
        <v>338</v>
      </c>
      <c r="C11528" s="180"/>
      <c r="D11528" s="180"/>
      <c r="E11528" s="180"/>
      <c r="F11528" s="180"/>
      <c r="G11528" s="180"/>
      <c r="H11528" s="180"/>
    </row>
    <row r="11529" spans="1:8" x14ac:dyDescent="0.2">
      <c r="A11529" s="180" t="s">
        <v>443</v>
      </c>
      <c r="B11529" s="180" t="s">
        <v>339</v>
      </c>
      <c r="C11529" s="180">
        <v>8500</v>
      </c>
      <c r="D11529" s="180">
        <v>24000</v>
      </c>
      <c r="E11529" s="180"/>
      <c r="F11529" s="180"/>
      <c r="G11529" s="180"/>
      <c r="H11529" s="180"/>
    </row>
    <row r="11530" spans="1:8" x14ac:dyDescent="0.2">
      <c r="A11530" s="180" t="s">
        <v>443</v>
      </c>
      <c r="B11530" s="180" t="s">
        <v>340</v>
      </c>
      <c r="C11530" s="180">
        <v>200000</v>
      </c>
      <c r="D11530" s="180"/>
      <c r="E11530" s="180"/>
      <c r="F11530" s="180"/>
      <c r="G11530" s="180"/>
      <c r="H11530" s="180"/>
    </row>
    <row r="11531" spans="1:8" x14ac:dyDescent="0.2">
      <c r="A11531" s="180" t="s">
        <v>443</v>
      </c>
      <c r="B11531" s="180" t="s">
        <v>341</v>
      </c>
      <c r="C11531" s="180"/>
      <c r="D11531" s="180"/>
      <c r="E11531" s="180"/>
      <c r="F11531" s="180"/>
      <c r="G11531" s="180"/>
      <c r="H11531" s="180"/>
    </row>
    <row r="11532" spans="1:8" x14ac:dyDescent="0.2">
      <c r="A11532" s="180" t="s">
        <v>443</v>
      </c>
      <c r="B11532" s="180" t="s">
        <v>342</v>
      </c>
      <c r="C11532" s="180">
        <v>3472088</v>
      </c>
      <c r="D11532" s="180"/>
      <c r="E11532" s="180"/>
      <c r="F11532" s="180"/>
      <c r="G11532" s="180"/>
      <c r="H11532" s="180"/>
    </row>
    <row r="11533" spans="1:8" x14ac:dyDescent="0.2">
      <c r="A11533" s="180" t="s">
        <v>443</v>
      </c>
      <c r="B11533" s="180" t="s">
        <v>343</v>
      </c>
      <c r="C11533" s="180">
        <v>11171</v>
      </c>
      <c r="D11533" s="180"/>
      <c r="E11533" s="180"/>
      <c r="F11533" s="180"/>
      <c r="G11533" s="180"/>
      <c r="H11533" s="180"/>
    </row>
    <row r="11534" spans="1:8" x14ac:dyDescent="0.2">
      <c r="A11534" s="180" t="s">
        <v>443</v>
      </c>
      <c r="B11534" s="180" t="s">
        <v>344</v>
      </c>
      <c r="C11534" s="180">
        <v>100000</v>
      </c>
      <c r="D11534" s="180"/>
      <c r="E11534" s="180"/>
      <c r="F11534" s="180"/>
      <c r="G11534" s="180"/>
      <c r="H11534" s="180"/>
    </row>
    <row r="11535" spans="1:8" x14ac:dyDescent="0.2">
      <c r="A11535" s="180" t="s">
        <v>443</v>
      </c>
      <c r="B11535" s="180" t="s">
        <v>475</v>
      </c>
      <c r="C11535" s="180">
        <v>35149</v>
      </c>
      <c r="D11535" s="180"/>
      <c r="E11535" s="180">
        <v>3190</v>
      </c>
      <c r="F11535" s="180">
        <v>0</v>
      </c>
      <c r="G11535" s="180">
        <v>0</v>
      </c>
      <c r="H11535" s="180">
        <v>0</v>
      </c>
    </row>
    <row r="11536" spans="1:8" x14ac:dyDescent="0.2">
      <c r="A11536" s="180" t="s">
        <v>443</v>
      </c>
      <c r="B11536" s="180" t="s">
        <v>332</v>
      </c>
      <c r="C11536" s="180">
        <v>75000</v>
      </c>
      <c r="D11536" s="180"/>
      <c r="E11536" s="180"/>
      <c r="F11536" s="180"/>
      <c r="G11536" s="180"/>
      <c r="H11536" s="180"/>
    </row>
    <row r="11537" spans="1:8" x14ac:dyDescent="0.2">
      <c r="A11537" s="180" t="s">
        <v>443</v>
      </c>
      <c r="B11537" s="180" t="s">
        <v>407</v>
      </c>
      <c r="C11537" s="180">
        <v>80000</v>
      </c>
      <c r="D11537" s="180"/>
      <c r="E11537" s="180"/>
      <c r="F11537" s="180"/>
      <c r="G11537" s="180"/>
      <c r="H11537" s="180"/>
    </row>
    <row r="11538" spans="1:8" x14ac:dyDescent="0.2">
      <c r="A11538" s="180" t="s">
        <v>443</v>
      </c>
      <c r="B11538" s="180" t="s">
        <v>345</v>
      </c>
      <c r="C11538" s="180">
        <v>7727815</v>
      </c>
      <c r="D11538" s="180">
        <v>24100</v>
      </c>
      <c r="E11538" s="180">
        <v>253190</v>
      </c>
      <c r="F11538" s="180">
        <v>0</v>
      </c>
      <c r="G11538" s="180">
        <v>0</v>
      </c>
      <c r="H11538" s="180">
        <v>0</v>
      </c>
    </row>
    <row r="11539" spans="1:8" x14ac:dyDescent="0.2">
      <c r="A11539" s="180" t="s">
        <v>443</v>
      </c>
      <c r="B11539" s="180" t="s">
        <v>346</v>
      </c>
      <c r="C11539" s="180"/>
      <c r="D11539" s="180"/>
      <c r="E11539" s="180"/>
      <c r="F11539" s="180"/>
      <c r="G11539" s="180"/>
      <c r="H11539" s="180"/>
    </row>
    <row r="11540" spans="1:8" x14ac:dyDescent="0.2">
      <c r="A11540" s="180" t="s">
        <v>443</v>
      </c>
      <c r="B11540" s="180" t="s">
        <v>446</v>
      </c>
      <c r="C11540" s="180"/>
      <c r="D11540" s="180"/>
      <c r="E11540" s="180"/>
      <c r="F11540" s="180"/>
      <c r="G11540" s="180"/>
      <c r="H11540" s="180"/>
    </row>
    <row r="11541" spans="1:8" x14ac:dyDescent="0.2">
      <c r="A11541" s="180" t="s">
        <v>443</v>
      </c>
      <c r="B11541" s="180" t="s">
        <v>347</v>
      </c>
      <c r="C11541" s="180"/>
      <c r="D11541" s="180"/>
      <c r="E11541" s="180"/>
      <c r="F11541" s="180"/>
      <c r="G11541" s="180"/>
      <c r="H11541" s="180"/>
    </row>
    <row r="11542" spans="1:8" x14ac:dyDescent="0.2">
      <c r="A11542" s="180" t="s">
        <v>443</v>
      </c>
      <c r="B11542" s="180" t="s">
        <v>348</v>
      </c>
      <c r="C11542" s="180">
        <v>7727815</v>
      </c>
      <c r="D11542" s="180">
        <v>24100</v>
      </c>
      <c r="E11542" s="180">
        <v>253190</v>
      </c>
      <c r="F11542" s="180">
        <v>0</v>
      </c>
      <c r="G11542" s="180">
        <v>0</v>
      </c>
      <c r="H11542" s="180">
        <v>0</v>
      </c>
    </row>
    <row r="11543" spans="1:8" x14ac:dyDescent="0.2">
      <c r="A11543" s="180" t="s">
        <v>443</v>
      </c>
      <c r="B11543" s="180" t="s">
        <v>349</v>
      </c>
      <c r="C11543" s="180">
        <v>3371678.6899999976</v>
      </c>
      <c r="D11543" s="180">
        <v>2635.0600000000049</v>
      </c>
      <c r="E11543" s="180">
        <v>376520.17</v>
      </c>
      <c r="F11543" s="180">
        <v>0</v>
      </c>
      <c r="G11543" s="180">
        <v>0</v>
      </c>
      <c r="H11543" s="180">
        <v>0</v>
      </c>
    </row>
    <row r="11544" spans="1:8" x14ac:dyDescent="0.2">
      <c r="A11544" s="180" t="s">
        <v>443</v>
      </c>
      <c r="B11544" s="180" t="s">
        <v>350</v>
      </c>
      <c r="C11544" s="180">
        <v>11099493.689999998</v>
      </c>
      <c r="D11544" s="180">
        <v>26735.060000000005</v>
      </c>
      <c r="E11544" s="180">
        <v>629710.17000000004</v>
      </c>
      <c r="F11544" s="180">
        <v>0</v>
      </c>
      <c r="G11544" s="180">
        <v>0</v>
      </c>
      <c r="H11544" s="180">
        <v>0</v>
      </c>
    </row>
    <row r="11545" spans="1:8" x14ac:dyDescent="0.2">
      <c r="A11545" s="180" t="s">
        <v>443</v>
      </c>
      <c r="B11545" s="180" t="s">
        <v>376</v>
      </c>
      <c r="C11545" s="180"/>
      <c r="D11545" s="180"/>
      <c r="E11545" s="180"/>
      <c r="F11545" s="180"/>
      <c r="G11545" s="180"/>
      <c r="H11545" s="180"/>
    </row>
    <row r="11546" spans="1:8" x14ac:dyDescent="0.2">
      <c r="A11546" s="180" t="s">
        <v>443</v>
      </c>
      <c r="B11546" s="180" t="s">
        <v>377</v>
      </c>
      <c r="C11546" s="180">
        <v>5600000</v>
      </c>
      <c r="D11546" s="180"/>
      <c r="E11546" s="180">
        <v>110000</v>
      </c>
      <c r="F11546" s="180"/>
      <c r="G11546" s="180"/>
      <c r="H11546" s="180"/>
    </row>
    <row r="11547" spans="1:8" x14ac:dyDescent="0.2">
      <c r="A11547" s="180" t="s">
        <v>443</v>
      </c>
      <c r="B11547" s="180" t="s">
        <v>352</v>
      </c>
      <c r="C11547" s="180">
        <v>75000</v>
      </c>
      <c r="D11547" s="180">
        <v>26000</v>
      </c>
      <c r="E11547" s="180"/>
      <c r="F11547" s="180"/>
      <c r="G11547" s="180"/>
      <c r="H11547" s="180"/>
    </row>
    <row r="11548" spans="1:8" x14ac:dyDescent="0.2">
      <c r="A11548" s="180" t="s">
        <v>443</v>
      </c>
      <c r="B11548" s="180" t="s">
        <v>353</v>
      </c>
      <c r="C11548" s="180">
        <v>150000</v>
      </c>
      <c r="D11548" s="180"/>
      <c r="E11548" s="180"/>
      <c r="F11548" s="180"/>
      <c r="G11548" s="180"/>
      <c r="H11548" s="180"/>
    </row>
    <row r="11549" spans="1:8" x14ac:dyDescent="0.2">
      <c r="A11549" s="180" t="s">
        <v>443</v>
      </c>
      <c r="B11549" s="180" t="s">
        <v>354</v>
      </c>
      <c r="C11549" s="180">
        <v>250000</v>
      </c>
      <c r="D11549" s="180"/>
      <c r="E11549" s="180">
        <v>5000</v>
      </c>
      <c r="F11549" s="180"/>
      <c r="G11549" s="180"/>
      <c r="H11549" s="180"/>
    </row>
    <row r="11550" spans="1:8" x14ac:dyDescent="0.2">
      <c r="A11550" s="180" t="s">
        <v>443</v>
      </c>
      <c r="B11550" s="180" t="s">
        <v>408</v>
      </c>
      <c r="C11550" s="180">
        <v>340000</v>
      </c>
      <c r="D11550" s="180"/>
      <c r="E11550" s="180"/>
      <c r="F11550" s="180"/>
      <c r="G11550" s="180"/>
      <c r="H11550" s="180"/>
    </row>
    <row r="11551" spans="1:8" x14ac:dyDescent="0.2">
      <c r="A11551" s="180" t="s">
        <v>443</v>
      </c>
      <c r="B11551" s="180" t="s">
        <v>423</v>
      </c>
      <c r="C11551" s="180">
        <v>100000</v>
      </c>
      <c r="D11551" s="180"/>
      <c r="E11551" s="180">
        <v>45000</v>
      </c>
      <c r="F11551" s="180"/>
      <c r="G11551" s="180"/>
      <c r="H11551" s="180"/>
    </row>
    <row r="11552" spans="1:8" x14ac:dyDescent="0.2">
      <c r="A11552" s="180" t="s">
        <v>443</v>
      </c>
      <c r="B11552" s="180" t="s">
        <v>355</v>
      </c>
      <c r="C11552" s="180">
        <v>500000</v>
      </c>
      <c r="D11552" s="180"/>
      <c r="E11552" s="180">
        <v>150000</v>
      </c>
      <c r="F11552" s="180"/>
      <c r="G11552" s="180"/>
      <c r="H11552" s="180"/>
    </row>
    <row r="11553" spans="1:8" x14ac:dyDescent="0.2">
      <c r="A11553" s="180" t="s">
        <v>443</v>
      </c>
      <c r="B11553" s="180" t="s">
        <v>356</v>
      </c>
      <c r="C11553" s="180">
        <v>500000</v>
      </c>
      <c r="D11553" s="180"/>
      <c r="E11553" s="180">
        <v>50000</v>
      </c>
      <c r="F11553" s="180"/>
      <c r="G11553" s="180"/>
      <c r="H11553" s="180"/>
    </row>
    <row r="11554" spans="1:8" x14ac:dyDescent="0.2">
      <c r="A11554" s="180" t="s">
        <v>443</v>
      </c>
      <c r="B11554" s="180" t="s">
        <v>409</v>
      </c>
      <c r="C11554" s="180"/>
      <c r="D11554" s="180"/>
      <c r="E11554" s="180"/>
      <c r="F11554" s="180"/>
      <c r="G11554" s="180"/>
      <c r="H11554" s="180"/>
    </row>
    <row r="11555" spans="1:8" x14ac:dyDescent="0.2">
      <c r="A11555" s="180" t="s">
        <v>443</v>
      </c>
      <c r="B11555" s="180" t="s">
        <v>378</v>
      </c>
      <c r="C11555" s="180"/>
      <c r="D11555" s="180"/>
      <c r="E11555" s="180"/>
      <c r="F11555" s="180"/>
      <c r="G11555" s="180"/>
      <c r="H11555" s="180"/>
    </row>
    <row r="11556" spans="1:8" x14ac:dyDescent="0.2">
      <c r="A11556" s="180" t="s">
        <v>443</v>
      </c>
      <c r="B11556" s="180" t="s">
        <v>360</v>
      </c>
      <c r="C11556" s="180"/>
      <c r="D11556" s="180"/>
      <c r="E11556" s="180"/>
      <c r="F11556" s="180"/>
      <c r="G11556" s="180"/>
      <c r="H11556" s="180"/>
    </row>
    <row r="11557" spans="1:8" x14ac:dyDescent="0.2">
      <c r="A11557" s="180" t="s">
        <v>443</v>
      </c>
      <c r="B11557" s="180" t="s">
        <v>379</v>
      </c>
      <c r="C11557" s="180"/>
      <c r="D11557" s="180"/>
      <c r="E11557" s="180"/>
      <c r="F11557" s="180"/>
      <c r="G11557" s="180"/>
      <c r="H11557" s="180"/>
    </row>
    <row r="11558" spans="1:8" x14ac:dyDescent="0.2">
      <c r="A11558" s="180" t="s">
        <v>443</v>
      </c>
      <c r="B11558" s="180" t="s">
        <v>362</v>
      </c>
      <c r="C11558" s="180">
        <v>287673</v>
      </c>
      <c r="D11558" s="180"/>
      <c r="E11558" s="180"/>
      <c r="F11558" s="180"/>
      <c r="G11558" s="180"/>
      <c r="H11558" s="180"/>
    </row>
    <row r="11559" spans="1:8" x14ac:dyDescent="0.2">
      <c r="A11559" s="180" t="s">
        <v>443</v>
      </c>
      <c r="B11559" s="180" t="s">
        <v>365</v>
      </c>
      <c r="C11559" s="180">
        <v>7802673</v>
      </c>
      <c r="D11559" s="180">
        <v>26000</v>
      </c>
      <c r="E11559" s="180">
        <v>360000</v>
      </c>
      <c r="F11559" s="180">
        <v>0</v>
      </c>
      <c r="G11559" s="180">
        <v>0</v>
      </c>
      <c r="H11559" s="180">
        <v>0</v>
      </c>
    </row>
    <row r="11560" spans="1:8" x14ac:dyDescent="0.2">
      <c r="A11560" s="180" t="s">
        <v>443</v>
      </c>
      <c r="B11560" s="180" t="s">
        <v>447</v>
      </c>
      <c r="C11560" s="180"/>
      <c r="D11560" s="180"/>
      <c r="E11560" s="180"/>
      <c r="F11560" s="180"/>
      <c r="G11560" s="180"/>
      <c r="H11560" s="180"/>
    </row>
    <row r="11561" spans="1:8" x14ac:dyDescent="0.2">
      <c r="A11561" s="180" t="s">
        <v>443</v>
      </c>
      <c r="B11561" s="180" t="s">
        <v>366</v>
      </c>
      <c r="C11561" s="180">
        <v>7802673</v>
      </c>
      <c r="D11561" s="180">
        <v>26000</v>
      </c>
      <c r="E11561" s="180">
        <v>360000</v>
      </c>
      <c r="F11561" s="180">
        <v>0</v>
      </c>
      <c r="G11561" s="180">
        <v>0</v>
      </c>
      <c r="H11561" s="180">
        <v>0</v>
      </c>
    </row>
    <row r="11562" spans="1:8" x14ac:dyDescent="0.2">
      <c r="A11562" s="180" t="s">
        <v>443</v>
      </c>
      <c r="B11562" s="180" t="s">
        <v>367</v>
      </c>
      <c r="C11562" s="180">
        <v>3296820.6899999976</v>
      </c>
      <c r="D11562" s="180">
        <v>735.06000000000495</v>
      </c>
      <c r="E11562" s="180">
        <v>269710.17000000004</v>
      </c>
      <c r="F11562" s="180">
        <v>0</v>
      </c>
      <c r="G11562" s="180">
        <v>0</v>
      </c>
      <c r="H11562" s="180">
        <v>0</v>
      </c>
    </row>
    <row r="11563" spans="1:8" x14ac:dyDescent="0.2">
      <c r="A11563" s="180" t="s">
        <v>443</v>
      </c>
      <c r="B11563" s="180" t="s">
        <v>368</v>
      </c>
      <c r="C11563" s="180">
        <v>11099493.689999998</v>
      </c>
      <c r="D11563" s="180">
        <v>26735.060000000005</v>
      </c>
      <c r="E11563" s="180">
        <v>629710.17000000004</v>
      </c>
      <c r="F11563" s="180">
        <v>0</v>
      </c>
      <c r="G11563" s="180">
        <v>0</v>
      </c>
      <c r="H11563" s="180">
        <v>0</v>
      </c>
    </row>
    <row r="11564" spans="1:8" x14ac:dyDescent="0.2">
      <c r="A11564" s="180" t="s">
        <v>270</v>
      </c>
      <c r="B11564" s="180" t="s">
        <v>333</v>
      </c>
      <c r="C11564" s="180">
        <v>1322614</v>
      </c>
      <c r="D11564" s="180"/>
      <c r="E11564" s="180">
        <v>87595</v>
      </c>
      <c r="F11564" s="180">
        <v>0</v>
      </c>
      <c r="G11564" s="180">
        <v>0</v>
      </c>
      <c r="H11564" s="180">
        <v>0</v>
      </c>
    </row>
    <row r="11565" spans="1:8" x14ac:dyDescent="0.2">
      <c r="A11565" s="180" t="s">
        <v>270</v>
      </c>
      <c r="B11565" s="180" t="s">
        <v>334</v>
      </c>
      <c r="C11565" s="180">
        <v>36325</v>
      </c>
      <c r="D11565" s="180"/>
      <c r="E11565" s="180">
        <v>2405</v>
      </c>
      <c r="F11565" s="180">
        <v>0</v>
      </c>
      <c r="G11565" s="180">
        <v>0</v>
      </c>
      <c r="H11565" s="180">
        <v>0</v>
      </c>
    </row>
    <row r="11566" spans="1:8" x14ac:dyDescent="0.2">
      <c r="A11566" s="180" t="s">
        <v>270</v>
      </c>
      <c r="B11566" s="180" t="s">
        <v>335</v>
      </c>
      <c r="C11566" s="180">
        <v>107043</v>
      </c>
      <c r="D11566" s="180"/>
      <c r="E11566" s="180"/>
      <c r="F11566" s="180"/>
      <c r="G11566" s="180"/>
      <c r="H11566" s="180"/>
    </row>
    <row r="11567" spans="1:8" x14ac:dyDescent="0.2">
      <c r="A11567" s="180" t="s">
        <v>270</v>
      </c>
      <c r="B11567" s="180" t="s">
        <v>336</v>
      </c>
      <c r="C11567" s="180">
        <v>125658</v>
      </c>
      <c r="D11567" s="180">
        <v>0</v>
      </c>
      <c r="E11567" s="180"/>
      <c r="F11567" s="180"/>
      <c r="G11567" s="180"/>
      <c r="H11567" s="180"/>
    </row>
    <row r="11568" spans="1:8" x14ac:dyDescent="0.2">
      <c r="A11568" s="180" t="s">
        <v>270</v>
      </c>
      <c r="B11568" s="180" t="s">
        <v>337</v>
      </c>
      <c r="C11568" s="180">
        <v>4456</v>
      </c>
      <c r="D11568" s="180">
        <v>276</v>
      </c>
      <c r="E11568" s="180">
        <v>289</v>
      </c>
      <c r="F11568" s="180">
        <v>0</v>
      </c>
      <c r="G11568" s="180">
        <v>0</v>
      </c>
      <c r="H11568" s="180">
        <v>0</v>
      </c>
    </row>
    <row r="11569" spans="1:8" x14ac:dyDescent="0.2">
      <c r="A11569" s="180" t="s">
        <v>270</v>
      </c>
      <c r="B11569" s="180" t="s">
        <v>338</v>
      </c>
      <c r="C11569" s="180"/>
      <c r="D11569" s="180"/>
      <c r="E11569" s="180"/>
      <c r="F11569" s="180"/>
      <c r="G11569" s="180"/>
      <c r="H11569" s="180"/>
    </row>
    <row r="11570" spans="1:8" x14ac:dyDescent="0.2">
      <c r="A11570" s="180" t="s">
        <v>270</v>
      </c>
      <c r="B11570" s="180" t="s">
        <v>339</v>
      </c>
      <c r="C11570" s="180">
        <v>0</v>
      </c>
      <c r="D11570" s="180">
        <v>48808</v>
      </c>
      <c r="E11570" s="180"/>
      <c r="F11570" s="180"/>
      <c r="G11570" s="180"/>
      <c r="H11570" s="180"/>
    </row>
    <row r="11571" spans="1:8" x14ac:dyDescent="0.2">
      <c r="A11571" s="180" t="s">
        <v>270</v>
      </c>
      <c r="B11571" s="180" t="s">
        <v>340</v>
      </c>
      <c r="C11571" s="180">
        <v>105000</v>
      </c>
      <c r="D11571" s="180">
        <v>0</v>
      </c>
      <c r="E11571" s="180">
        <v>4755</v>
      </c>
      <c r="F11571" s="180">
        <v>0</v>
      </c>
      <c r="G11571" s="180">
        <v>0</v>
      </c>
      <c r="H11571" s="180">
        <v>0</v>
      </c>
    </row>
    <row r="11572" spans="1:8" x14ac:dyDescent="0.2">
      <c r="A11572" s="180" t="s">
        <v>270</v>
      </c>
      <c r="B11572" s="180" t="s">
        <v>341</v>
      </c>
      <c r="C11572" s="180">
        <v>0</v>
      </c>
      <c r="D11572" s="180">
        <v>0</v>
      </c>
      <c r="E11572" s="180">
        <v>0</v>
      </c>
      <c r="F11572" s="180">
        <v>0</v>
      </c>
      <c r="G11572" s="180">
        <v>0</v>
      </c>
      <c r="H11572" s="180">
        <v>0</v>
      </c>
    </row>
    <row r="11573" spans="1:8" x14ac:dyDescent="0.2">
      <c r="A11573" s="180" t="s">
        <v>270</v>
      </c>
      <c r="B11573" s="180" t="s">
        <v>342</v>
      </c>
      <c r="C11573" s="180">
        <v>1282502</v>
      </c>
      <c r="D11573" s="180"/>
      <c r="E11573" s="180"/>
      <c r="F11573" s="180"/>
      <c r="G11573" s="180"/>
      <c r="H11573" s="180"/>
    </row>
    <row r="11574" spans="1:8" x14ac:dyDescent="0.2">
      <c r="A11574" s="180" t="s">
        <v>270</v>
      </c>
      <c r="B11574" s="180" t="s">
        <v>343</v>
      </c>
      <c r="C11574" s="180">
        <v>0</v>
      </c>
      <c r="D11574" s="180"/>
      <c r="E11574" s="180"/>
      <c r="F11574" s="180"/>
      <c r="G11574" s="180"/>
      <c r="H11574" s="180"/>
    </row>
    <row r="11575" spans="1:8" x14ac:dyDescent="0.2">
      <c r="A11575" s="180" t="s">
        <v>270</v>
      </c>
      <c r="B11575" s="180" t="s">
        <v>344</v>
      </c>
      <c r="C11575" s="180">
        <v>18201</v>
      </c>
      <c r="D11575" s="180"/>
      <c r="E11575" s="180">
        <v>0</v>
      </c>
      <c r="F11575" s="180">
        <v>0</v>
      </c>
      <c r="G11575" s="180">
        <v>0</v>
      </c>
      <c r="H11575" s="180">
        <v>0</v>
      </c>
    </row>
    <row r="11576" spans="1:8" x14ac:dyDescent="0.2">
      <c r="A11576" s="180" t="s">
        <v>270</v>
      </c>
      <c r="B11576" s="180" t="s">
        <v>475</v>
      </c>
      <c r="C11576" s="180">
        <v>4588</v>
      </c>
      <c r="D11576" s="180"/>
      <c r="E11576" s="180">
        <v>304</v>
      </c>
      <c r="F11576" s="180">
        <v>0</v>
      </c>
      <c r="G11576" s="180">
        <v>0</v>
      </c>
      <c r="H11576" s="180">
        <v>0</v>
      </c>
    </row>
    <row r="11577" spans="1:8" x14ac:dyDescent="0.2">
      <c r="A11577" s="180" t="s">
        <v>270</v>
      </c>
      <c r="B11577" s="180" t="s">
        <v>332</v>
      </c>
      <c r="C11577" s="180">
        <v>136421</v>
      </c>
      <c r="D11577" s="180"/>
      <c r="E11577" s="180"/>
      <c r="F11577" s="180"/>
      <c r="G11577" s="180"/>
      <c r="H11577" s="180"/>
    </row>
    <row r="11578" spans="1:8" x14ac:dyDescent="0.2">
      <c r="A11578" s="180" t="s">
        <v>270</v>
      </c>
      <c r="B11578" s="180" t="s">
        <v>407</v>
      </c>
      <c r="C11578" s="180">
        <v>60318</v>
      </c>
      <c r="D11578" s="180"/>
      <c r="E11578" s="180">
        <v>0</v>
      </c>
      <c r="F11578" s="180">
        <v>0</v>
      </c>
      <c r="G11578" s="180">
        <v>0</v>
      </c>
      <c r="H11578" s="180">
        <v>0</v>
      </c>
    </row>
    <row r="11579" spans="1:8" x14ac:dyDescent="0.2">
      <c r="A11579" s="180" t="s">
        <v>270</v>
      </c>
      <c r="B11579" s="180" t="s">
        <v>345</v>
      </c>
      <c r="C11579" s="180">
        <v>3203126</v>
      </c>
      <c r="D11579" s="180">
        <v>49084</v>
      </c>
      <c r="E11579" s="180">
        <v>95348</v>
      </c>
      <c r="F11579" s="180">
        <v>0</v>
      </c>
      <c r="G11579" s="180">
        <v>0</v>
      </c>
      <c r="H11579" s="180">
        <v>0</v>
      </c>
    </row>
    <row r="11580" spans="1:8" x14ac:dyDescent="0.2">
      <c r="A11580" s="180" t="s">
        <v>270</v>
      </c>
      <c r="B11580" s="180" t="s">
        <v>346</v>
      </c>
      <c r="C11580" s="180">
        <v>0</v>
      </c>
      <c r="D11580" s="180"/>
      <c r="E11580" s="180"/>
      <c r="F11580" s="180"/>
      <c r="G11580" s="180"/>
      <c r="H11580" s="180"/>
    </row>
    <row r="11581" spans="1:8" x14ac:dyDescent="0.2">
      <c r="A11581" s="180" t="s">
        <v>270</v>
      </c>
      <c r="B11581" s="180" t="s">
        <v>446</v>
      </c>
      <c r="C11581" s="180">
        <v>0</v>
      </c>
      <c r="D11581" s="180">
        <v>0</v>
      </c>
      <c r="E11581" s="180">
        <v>0</v>
      </c>
      <c r="F11581" s="180">
        <v>0</v>
      </c>
      <c r="G11581" s="180">
        <v>0</v>
      </c>
      <c r="H11581" s="180">
        <v>0</v>
      </c>
    </row>
    <row r="11582" spans="1:8" x14ac:dyDescent="0.2">
      <c r="A11582" s="180" t="s">
        <v>270</v>
      </c>
      <c r="B11582" s="180" t="s">
        <v>347</v>
      </c>
      <c r="C11582" s="180">
        <v>5754</v>
      </c>
      <c r="D11582" s="180">
        <v>0</v>
      </c>
      <c r="E11582" s="180"/>
      <c r="F11582" s="180">
        <v>0</v>
      </c>
      <c r="G11582" s="180">
        <v>0</v>
      </c>
      <c r="H11582" s="180">
        <v>0</v>
      </c>
    </row>
    <row r="11583" spans="1:8" x14ac:dyDescent="0.2">
      <c r="A11583" s="180" t="s">
        <v>270</v>
      </c>
      <c r="B11583" s="180" t="s">
        <v>348</v>
      </c>
      <c r="C11583" s="180">
        <v>3208880</v>
      </c>
      <c r="D11583" s="180">
        <v>49084</v>
      </c>
      <c r="E11583" s="180">
        <v>95348</v>
      </c>
      <c r="F11583" s="180">
        <v>0</v>
      </c>
      <c r="G11583" s="180">
        <v>0</v>
      </c>
      <c r="H11583" s="180">
        <v>0</v>
      </c>
    </row>
    <row r="11584" spans="1:8" x14ac:dyDescent="0.2">
      <c r="A11584" s="180" t="s">
        <v>270</v>
      </c>
      <c r="B11584" s="180" t="s">
        <v>349</v>
      </c>
      <c r="C11584" s="180">
        <v>48283.160000000149</v>
      </c>
      <c r="D11584" s="180">
        <v>55964.489999999991</v>
      </c>
      <c r="E11584" s="180">
        <v>32638.159999999989</v>
      </c>
      <c r="F11584" s="180">
        <v>0</v>
      </c>
      <c r="G11584" s="180">
        <v>0</v>
      </c>
      <c r="H11584" s="180">
        <v>0</v>
      </c>
    </row>
    <row r="11585" spans="1:8" x14ac:dyDescent="0.2">
      <c r="A11585" s="180" t="s">
        <v>270</v>
      </c>
      <c r="B11585" s="180" t="s">
        <v>350</v>
      </c>
      <c r="C11585" s="180">
        <v>3257163.16</v>
      </c>
      <c r="D11585" s="180">
        <v>105048.49</v>
      </c>
      <c r="E11585" s="180">
        <v>127986.16</v>
      </c>
      <c r="F11585" s="180">
        <v>0</v>
      </c>
      <c r="G11585" s="180">
        <v>0</v>
      </c>
      <c r="H11585" s="180">
        <v>0</v>
      </c>
    </row>
    <row r="11586" spans="1:8" x14ac:dyDescent="0.2">
      <c r="A11586" s="180" t="s">
        <v>270</v>
      </c>
      <c r="B11586" s="180" t="s">
        <v>376</v>
      </c>
      <c r="C11586" s="180"/>
      <c r="D11586" s="180"/>
      <c r="E11586" s="180"/>
      <c r="F11586" s="180"/>
      <c r="G11586" s="180"/>
      <c r="H11586" s="180"/>
    </row>
    <row r="11587" spans="1:8" x14ac:dyDescent="0.2">
      <c r="A11587" s="180" t="s">
        <v>270</v>
      </c>
      <c r="B11587" s="180" t="s">
        <v>377</v>
      </c>
      <c r="C11587" s="180">
        <v>2442771</v>
      </c>
      <c r="D11587" s="180">
        <v>57164</v>
      </c>
      <c r="E11587" s="180">
        <v>22023</v>
      </c>
      <c r="F11587" s="180">
        <v>0</v>
      </c>
      <c r="G11587" s="180">
        <v>0</v>
      </c>
      <c r="H11587" s="180">
        <v>0</v>
      </c>
    </row>
    <row r="11588" spans="1:8" x14ac:dyDescent="0.2">
      <c r="A11588" s="180" t="s">
        <v>270</v>
      </c>
      <c r="B11588" s="180" t="s">
        <v>352</v>
      </c>
      <c r="C11588" s="180">
        <v>91908</v>
      </c>
      <c r="D11588" s="180">
        <v>0</v>
      </c>
      <c r="E11588" s="180">
        <v>0</v>
      </c>
      <c r="F11588" s="180">
        <v>0</v>
      </c>
      <c r="G11588" s="180">
        <v>0</v>
      </c>
      <c r="H11588" s="180">
        <v>0</v>
      </c>
    </row>
    <row r="11589" spans="1:8" x14ac:dyDescent="0.2">
      <c r="A11589" s="180" t="s">
        <v>270</v>
      </c>
      <c r="B11589" s="180" t="s">
        <v>353</v>
      </c>
      <c r="C11589" s="180">
        <v>80302</v>
      </c>
      <c r="D11589" s="180">
        <v>0</v>
      </c>
      <c r="E11589" s="180">
        <v>0</v>
      </c>
      <c r="F11589" s="180">
        <v>0</v>
      </c>
      <c r="G11589" s="180">
        <v>0</v>
      </c>
      <c r="H11589" s="180">
        <v>0</v>
      </c>
    </row>
    <row r="11590" spans="1:8" x14ac:dyDescent="0.2">
      <c r="A11590" s="180" t="s">
        <v>270</v>
      </c>
      <c r="B11590" s="180" t="s">
        <v>354</v>
      </c>
      <c r="C11590" s="180">
        <v>108782</v>
      </c>
      <c r="D11590" s="180">
        <v>0</v>
      </c>
      <c r="E11590" s="180">
        <v>3371</v>
      </c>
      <c r="F11590" s="180">
        <v>0</v>
      </c>
      <c r="G11590" s="180">
        <v>0</v>
      </c>
      <c r="H11590" s="180">
        <v>0</v>
      </c>
    </row>
    <row r="11591" spans="1:8" x14ac:dyDescent="0.2">
      <c r="A11591" s="180" t="s">
        <v>270</v>
      </c>
      <c r="B11591" s="180" t="s">
        <v>408</v>
      </c>
      <c r="C11591" s="180">
        <v>149054</v>
      </c>
      <c r="D11591" s="180">
        <v>0</v>
      </c>
      <c r="E11591" s="180">
        <v>1</v>
      </c>
      <c r="F11591" s="180">
        <v>0</v>
      </c>
      <c r="G11591" s="180">
        <v>0</v>
      </c>
      <c r="H11591" s="180">
        <v>0</v>
      </c>
    </row>
    <row r="11592" spans="1:8" x14ac:dyDescent="0.2">
      <c r="A11592" s="180" t="s">
        <v>270</v>
      </c>
      <c r="B11592" s="180" t="s">
        <v>423</v>
      </c>
      <c r="C11592" s="180">
        <v>35702</v>
      </c>
      <c r="D11592" s="180">
        <v>0</v>
      </c>
      <c r="E11592" s="180">
        <v>0</v>
      </c>
      <c r="F11592" s="180">
        <v>0</v>
      </c>
      <c r="G11592" s="180">
        <v>0</v>
      </c>
      <c r="H11592" s="180">
        <v>0</v>
      </c>
    </row>
    <row r="11593" spans="1:8" x14ac:dyDescent="0.2">
      <c r="A11593" s="180" t="s">
        <v>270</v>
      </c>
      <c r="B11593" s="180" t="s">
        <v>355</v>
      </c>
      <c r="C11593" s="180">
        <v>211316</v>
      </c>
      <c r="D11593" s="180">
        <v>0</v>
      </c>
      <c r="E11593" s="180">
        <v>49703</v>
      </c>
      <c r="F11593" s="180">
        <v>0</v>
      </c>
      <c r="G11593" s="180">
        <v>0</v>
      </c>
      <c r="H11593" s="180">
        <v>0</v>
      </c>
    </row>
    <row r="11594" spans="1:8" x14ac:dyDescent="0.2">
      <c r="A11594" s="180" t="s">
        <v>270</v>
      </c>
      <c r="B11594" s="180" t="s">
        <v>356</v>
      </c>
      <c r="C11594" s="180">
        <v>145663</v>
      </c>
      <c r="D11594" s="180">
        <v>0</v>
      </c>
      <c r="E11594" s="180">
        <v>8833</v>
      </c>
      <c r="F11594" s="180">
        <v>0</v>
      </c>
      <c r="G11594" s="180"/>
      <c r="H11594" s="180">
        <v>0</v>
      </c>
    </row>
    <row r="11595" spans="1:8" x14ac:dyDescent="0.2">
      <c r="A11595" s="180" t="s">
        <v>270</v>
      </c>
      <c r="B11595" s="180" t="s">
        <v>409</v>
      </c>
      <c r="C11595" s="180"/>
      <c r="D11595" s="180"/>
      <c r="E11595" s="180"/>
      <c r="F11595" s="180"/>
      <c r="G11595" s="180"/>
      <c r="H11595" s="180">
        <v>0</v>
      </c>
    </row>
    <row r="11596" spans="1:8" x14ac:dyDescent="0.2">
      <c r="A11596" s="180" t="s">
        <v>270</v>
      </c>
      <c r="B11596" s="180" t="s">
        <v>378</v>
      </c>
      <c r="C11596" s="180">
        <v>0</v>
      </c>
      <c r="D11596" s="180"/>
      <c r="E11596" s="180">
        <v>0</v>
      </c>
      <c r="F11596" s="180">
        <v>0</v>
      </c>
      <c r="G11596" s="180">
        <v>0</v>
      </c>
      <c r="H11596" s="180">
        <v>0</v>
      </c>
    </row>
    <row r="11597" spans="1:8" x14ac:dyDescent="0.2">
      <c r="A11597" s="180" t="s">
        <v>270</v>
      </c>
      <c r="B11597" s="180" t="s">
        <v>360</v>
      </c>
      <c r="C11597" s="180"/>
      <c r="D11597" s="180"/>
      <c r="E11597" s="180">
        <v>0</v>
      </c>
      <c r="F11597" s="180">
        <v>0</v>
      </c>
      <c r="G11597" s="180"/>
      <c r="H11597" s="180">
        <v>0</v>
      </c>
    </row>
    <row r="11598" spans="1:8" x14ac:dyDescent="0.2">
      <c r="A11598" s="180" t="s">
        <v>270</v>
      </c>
      <c r="B11598" s="180" t="s">
        <v>379</v>
      </c>
      <c r="C11598" s="180"/>
      <c r="D11598" s="180"/>
      <c r="E11598" s="180"/>
      <c r="F11598" s="180"/>
      <c r="G11598" s="180"/>
      <c r="H11598" s="180"/>
    </row>
    <row r="11599" spans="1:8" x14ac:dyDescent="0.2">
      <c r="A11599" s="180" t="s">
        <v>270</v>
      </c>
      <c r="B11599" s="180" t="s">
        <v>362</v>
      </c>
      <c r="C11599" s="180">
        <v>94934</v>
      </c>
      <c r="D11599" s="180"/>
      <c r="E11599" s="180"/>
      <c r="F11599" s="180"/>
      <c r="G11599" s="180"/>
      <c r="H11599" s="180"/>
    </row>
    <row r="11600" spans="1:8" x14ac:dyDescent="0.2">
      <c r="A11600" s="180" t="s">
        <v>270</v>
      </c>
      <c r="B11600" s="180" t="s">
        <v>365</v>
      </c>
      <c r="C11600" s="180">
        <v>3360432</v>
      </c>
      <c r="D11600" s="180">
        <v>57164</v>
      </c>
      <c r="E11600" s="180">
        <v>83931</v>
      </c>
      <c r="F11600" s="180">
        <v>0</v>
      </c>
      <c r="G11600" s="180">
        <v>0</v>
      </c>
      <c r="H11600" s="180">
        <v>0</v>
      </c>
    </row>
    <row r="11601" spans="1:8" x14ac:dyDescent="0.2">
      <c r="A11601" s="180" t="s">
        <v>270</v>
      </c>
      <c r="B11601" s="180" t="s">
        <v>447</v>
      </c>
      <c r="C11601" s="180">
        <v>0</v>
      </c>
      <c r="D11601" s="180">
        <v>0</v>
      </c>
      <c r="E11601" s="180">
        <v>0</v>
      </c>
      <c r="F11601" s="180">
        <v>0</v>
      </c>
      <c r="G11601" s="180">
        <v>0</v>
      </c>
      <c r="H11601" s="180">
        <v>0</v>
      </c>
    </row>
    <row r="11602" spans="1:8" x14ac:dyDescent="0.2">
      <c r="A11602" s="180" t="s">
        <v>270</v>
      </c>
      <c r="B11602" s="180" t="s">
        <v>366</v>
      </c>
      <c r="C11602" s="180">
        <v>3360432</v>
      </c>
      <c r="D11602" s="180">
        <v>57164</v>
      </c>
      <c r="E11602" s="180">
        <v>83931</v>
      </c>
      <c r="F11602" s="180">
        <v>0</v>
      </c>
      <c r="G11602" s="180">
        <v>0</v>
      </c>
      <c r="H11602" s="180">
        <v>0</v>
      </c>
    </row>
    <row r="11603" spans="1:8" x14ac:dyDescent="0.2">
      <c r="A11603" s="180" t="s">
        <v>270</v>
      </c>
      <c r="B11603" s="180" t="s">
        <v>367</v>
      </c>
      <c r="C11603" s="180">
        <v>-103268.83999999984</v>
      </c>
      <c r="D11603" s="180">
        <v>47884.489999999991</v>
      </c>
      <c r="E11603" s="180">
        <v>44055.159999999989</v>
      </c>
      <c r="F11603" s="180">
        <v>0</v>
      </c>
      <c r="G11603" s="180">
        <v>0</v>
      </c>
      <c r="H11603" s="180">
        <v>0</v>
      </c>
    </row>
    <row r="11604" spans="1:8" x14ac:dyDescent="0.2">
      <c r="A11604" s="180" t="s">
        <v>270</v>
      </c>
      <c r="B11604" s="180" t="s">
        <v>368</v>
      </c>
      <c r="C11604" s="180">
        <v>3257163.16</v>
      </c>
      <c r="D11604" s="180">
        <v>105048.49</v>
      </c>
      <c r="E11604" s="180">
        <v>127986.16</v>
      </c>
      <c r="F11604" s="180">
        <v>0</v>
      </c>
      <c r="G11604" s="180">
        <v>0</v>
      </c>
      <c r="H11604" s="180">
        <v>0</v>
      </c>
    </row>
    <row r="11605" spans="1:8" x14ac:dyDescent="0.2">
      <c r="A11605" s="180" t="s">
        <v>271</v>
      </c>
      <c r="B11605" s="180" t="s">
        <v>333</v>
      </c>
      <c r="C11605" s="180">
        <v>3983857</v>
      </c>
      <c r="D11605" s="180"/>
      <c r="E11605" s="180">
        <v>730452</v>
      </c>
      <c r="F11605" s="180">
        <v>0</v>
      </c>
      <c r="G11605" s="180">
        <v>0</v>
      </c>
      <c r="H11605" s="180">
        <v>0</v>
      </c>
    </row>
    <row r="11606" spans="1:8" x14ac:dyDescent="0.2">
      <c r="A11606" s="180" t="s">
        <v>271</v>
      </c>
      <c r="B11606" s="180" t="s">
        <v>334</v>
      </c>
      <c r="C11606" s="180">
        <v>106436</v>
      </c>
      <c r="D11606" s="180"/>
      <c r="E11606" s="180">
        <v>19548</v>
      </c>
      <c r="F11606" s="180">
        <v>0</v>
      </c>
      <c r="G11606" s="180">
        <v>0</v>
      </c>
      <c r="H11606" s="180">
        <v>0</v>
      </c>
    </row>
    <row r="11607" spans="1:8" x14ac:dyDescent="0.2">
      <c r="A11607" s="180" t="s">
        <v>271</v>
      </c>
      <c r="B11607" s="180" t="s">
        <v>335</v>
      </c>
      <c r="C11607" s="180">
        <v>518370</v>
      </c>
      <c r="D11607" s="180"/>
      <c r="E11607" s="180"/>
      <c r="F11607" s="180"/>
      <c r="G11607" s="180"/>
      <c r="H11607" s="180"/>
    </row>
    <row r="11608" spans="1:8" x14ac:dyDescent="0.2">
      <c r="A11608" s="180" t="s">
        <v>271</v>
      </c>
      <c r="B11608" s="180" t="s">
        <v>336</v>
      </c>
      <c r="C11608" s="180">
        <v>267131</v>
      </c>
      <c r="D11608" s="180"/>
      <c r="E11608" s="180"/>
      <c r="F11608" s="180"/>
      <c r="G11608" s="180"/>
      <c r="H11608" s="180"/>
    </row>
    <row r="11609" spans="1:8" x14ac:dyDescent="0.2">
      <c r="A11609" s="180" t="s">
        <v>271</v>
      </c>
      <c r="B11609" s="180" t="s">
        <v>337</v>
      </c>
      <c r="C11609" s="180">
        <v>40000</v>
      </c>
      <c r="D11609" s="180"/>
      <c r="E11609" s="180"/>
      <c r="F11609" s="180"/>
      <c r="G11609" s="180"/>
      <c r="H11609" s="180"/>
    </row>
    <row r="11610" spans="1:8" x14ac:dyDescent="0.2">
      <c r="A11610" s="180" t="s">
        <v>271</v>
      </c>
      <c r="B11610" s="180" t="s">
        <v>338</v>
      </c>
      <c r="C11610" s="180"/>
      <c r="D11610" s="180"/>
      <c r="E11610" s="180"/>
      <c r="F11610" s="180"/>
      <c r="G11610" s="180"/>
      <c r="H11610" s="180"/>
    </row>
    <row r="11611" spans="1:8" x14ac:dyDescent="0.2">
      <c r="A11611" s="180" t="s">
        <v>271</v>
      </c>
      <c r="B11611" s="180" t="s">
        <v>339</v>
      </c>
      <c r="C11611" s="180">
        <v>4100</v>
      </c>
      <c r="D11611" s="180">
        <v>325000</v>
      </c>
      <c r="E11611" s="180"/>
      <c r="F11611" s="180"/>
      <c r="G11611" s="180"/>
      <c r="H11611" s="180"/>
    </row>
    <row r="11612" spans="1:8" x14ac:dyDescent="0.2">
      <c r="A11612" s="180" t="s">
        <v>271</v>
      </c>
      <c r="B11612" s="180" t="s">
        <v>340</v>
      </c>
      <c r="C11612" s="180">
        <v>258725</v>
      </c>
      <c r="D11612" s="180"/>
      <c r="E11612" s="180"/>
      <c r="F11612" s="180"/>
      <c r="G11612" s="180"/>
      <c r="H11612" s="180"/>
    </row>
    <row r="11613" spans="1:8" x14ac:dyDescent="0.2">
      <c r="A11613" s="180" t="s">
        <v>271</v>
      </c>
      <c r="B11613" s="180" t="s">
        <v>341</v>
      </c>
      <c r="C11613" s="180"/>
      <c r="D11613" s="180"/>
      <c r="E11613" s="180"/>
      <c r="F11613" s="180"/>
      <c r="G11613" s="180"/>
      <c r="H11613" s="180"/>
    </row>
    <row r="11614" spans="1:8" x14ac:dyDescent="0.2">
      <c r="A11614" s="180" t="s">
        <v>271</v>
      </c>
      <c r="B11614" s="180" t="s">
        <v>342</v>
      </c>
      <c r="C11614" s="180">
        <v>12200559</v>
      </c>
      <c r="D11614" s="180"/>
      <c r="E11614" s="180"/>
      <c r="F11614" s="180"/>
      <c r="G11614" s="180"/>
      <c r="H11614" s="180"/>
    </row>
    <row r="11615" spans="1:8" x14ac:dyDescent="0.2">
      <c r="A11615" s="180" t="s">
        <v>271</v>
      </c>
      <c r="B11615" s="180" t="s">
        <v>343</v>
      </c>
      <c r="C11615" s="180">
        <v>65184</v>
      </c>
      <c r="D11615" s="180"/>
      <c r="E11615" s="180"/>
      <c r="F11615" s="180"/>
      <c r="G11615" s="180"/>
      <c r="H11615" s="180"/>
    </row>
    <row r="11616" spans="1:8" x14ac:dyDescent="0.2">
      <c r="A11616" s="180" t="s">
        <v>271</v>
      </c>
      <c r="B11616" s="180" t="s">
        <v>344</v>
      </c>
      <c r="C11616" s="180">
        <v>648480</v>
      </c>
      <c r="D11616" s="180"/>
      <c r="E11616" s="180"/>
      <c r="F11616" s="180"/>
      <c r="G11616" s="180"/>
      <c r="H11616" s="180"/>
    </row>
    <row r="11617" spans="1:8" x14ac:dyDescent="0.2">
      <c r="A11617" s="180" t="s">
        <v>271</v>
      </c>
      <c r="B11617" s="180" t="s">
        <v>475</v>
      </c>
      <c r="C11617" s="180">
        <v>64348</v>
      </c>
      <c r="D11617" s="180"/>
      <c r="E11617" s="180">
        <v>11817</v>
      </c>
      <c r="F11617" s="180">
        <v>0</v>
      </c>
      <c r="G11617" s="180">
        <v>0</v>
      </c>
      <c r="H11617" s="180">
        <v>0</v>
      </c>
    </row>
    <row r="11618" spans="1:8" x14ac:dyDescent="0.2">
      <c r="A11618" s="180" t="s">
        <v>271</v>
      </c>
      <c r="B11618" s="180" t="s">
        <v>332</v>
      </c>
      <c r="C11618" s="180">
        <v>481510</v>
      </c>
      <c r="D11618" s="180"/>
      <c r="E11618" s="180"/>
      <c r="F11618" s="180"/>
      <c r="G11618" s="180"/>
      <c r="H11618" s="180"/>
    </row>
    <row r="11619" spans="1:8" x14ac:dyDescent="0.2">
      <c r="A11619" s="180" t="s">
        <v>271</v>
      </c>
      <c r="B11619" s="180" t="s">
        <v>407</v>
      </c>
      <c r="C11619" s="180">
        <v>585482</v>
      </c>
      <c r="D11619" s="180"/>
      <c r="E11619" s="180"/>
      <c r="F11619" s="180"/>
      <c r="G11619" s="180"/>
      <c r="H11619" s="180"/>
    </row>
    <row r="11620" spans="1:8" x14ac:dyDescent="0.2">
      <c r="A11620" s="180" t="s">
        <v>271</v>
      </c>
      <c r="B11620" s="180" t="s">
        <v>345</v>
      </c>
      <c r="C11620" s="180">
        <v>19224182</v>
      </c>
      <c r="D11620" s="180">
        <v>325000</v>
      </c>
      <c r="E11620" s="180">
        <v>761817</v>
      </c>
      <c r="F11620" s="180">
        <v>0</v>
      </c>
      <c r="G11620" s="180">
        <v>0</v>
      </c>
      <c r="H11620" s="180">
        <v>0</v>
      </c>
    </row>
    <row r="11621" spans="1:8" x14ac:dyDescent="0.2">
      <c r="A11621" s="180" t="s">
        <v>271</v>
      </c>
      <c r="B11621" s="180" t="s">
        <v>346</v>
      </c>
      <c r="C11621" s="180"/>
      <c r="D11621" s="180"/>
      <c r="E11621" s="180"/>
      <c r="F11621" s="180"/>
      <c r="G11621" s="180"/>
      <c r="H11621" s="180"/>
    </row>
    <row r="11622" spans="1:8" x14ac:dyDescent="0.2">
      <c r="A11622" s="180" t="s">
        <v>271</v>
      </c>
      <c r="B11622" s="180" t="s">
        <v>446</v>
      </c>
      <c r="C11622" s="180"/>
      <c r="D11622" s="180"/>
      <c r="E11622" s="180"/>
      <c r="F11622" s="180"/>
      <c r="G11622" s="180"/>
      <c r="H11622" s="180"/>
    </row>
    <row r="11623" spans="1:8" x14ac:dyDescent="0.2">
      <c r="A11623" s="180" t="s">
        <v>271</v>
      </c>
      <c r="B11623" s="180" t="s">
        <v>347</v>
      </c>
      <c r="C11623" s="180">
        <v>2500</v>
      </c>
      <c r="D11623" s="180"/>
      <c r="E11623" s="180"/>
      <c r="F11623" s="180"/>
      <c r="G11623" s="180"/>
      <c r="H11623" s="180"/>
    </row>
    <row r="11624" spans="1:8" x14ac:dyDescent="0.2">
      <c r="A11624" s="180" t="s">
        <v>271</v>
      </c>
      <c r="B11624" s="180" t="s">
        <v>348</v>
      </c>
      <c r="C11624" s="180">
        <v>19226682</v>
      </c>
      <c r="D11624" s="180">
        <v>325000</v>
      </c>
      <c r="E11624" s="180">
        <v>761817</v>
      </c>
      <c r="F11624" s="180">
        <v>0</v>
      </c>
      <c r="G11624" s="180">
        <v>0</v>
      </c>
      <c r="H11624" s="180">
        <v>0</v>
      </c>
    </row>
    <row r="11625" spans="1:8" x14ac:dyDescent="0.2">
      <c r="A11625" s="180" t="s">
        <v>271</v>
      </c>
      <c r="B11625" s="180" t="s">
        <v>349</v>
      </c>
      <c r="C11625" s="180">
        <v>5403315</v>
      </c>
      <c r="D11625" s="180">
        <v>270275</v>
      </c>
      <c r="E11625" s="180">
        <v>289039</v>
      </c>
      <c r="F11625" s="180">
        <v>0</v>
      </c>
      <c r="G11625" s="180">
        <v>0</v>
      </c>
      <c r="H11625" s="180">
        <v>0</v>
      </c>
    </row>
    <row r="11626" spans="1:8" x14ac:dyDescent="0.2">
      <c r="A11626" s="180" t="s">
        <v>271</v>
      </c>
      <c r="B11626" s="180" t="s">
        <v>350</v>
      </c>
      <c r="C11626" s="180">
        <v>24629997</v>
      </c>
      <c r="D11626" s="180">
        <v>595275</v>
      </c>
      <c r="E11626" s="180">
        <v>1050856</v>
      </c>
      <c r="F11626" s="180">
        <v>0</v>
      </c>
      <c r="G11626" s="180">
        <v>0</v>
      </c>
      <c r="H11626" s="180">
        <v>0</v>
      </c>
    </row>
    <row r="11627" spans="1:8" x14ac:dyDescent="0.2">
      <c r="A11627" s="180" t="s">
        <v>271</v>
      </c>
      <c r="B11627" s="180" t="s">
        <v>376</v>
      </c>
      <c r="C11627" s="180"/>
      <c r="D11627" s="180"/>
      <c r="E11627" s="180"/>
      <c r="F11627" s="180"/>
      <c r="G11627" s="180"/>
      <c r="H11627" s="180"/>
    </row>
    <row r="11628" spans="1:8" x14ac:dyDescent="0.2">
      <c r="A11628" s="180" t="s">
        <v>271</v>
      </c>
      <c r="B11628" s="180" t="s">
        <v>377</v>
      </c>
      <c r="C11628" s="180">
        <v>12366489</v>
      </c>
      <c r="D11628" s="180">
        <v>330750</v>
      </c>
      <c r="E11628" s="180"/>
      <c r="F11628" s="180"/>
      <c r="G11628" s="180"/>
      <c r="H11628" s="180"/>
    </row>
    <row r="11629" spans="1:8" x14ac:dyDescent="0.2">
      <c r="A11629" s="180" t="s">
        <v>271</v>
      </c>
      <c r="B11629" s="180" t="s">
        <v>352</v>
      </c>
      <c r="C11629" s="180">
        <v>735250</v>
      </c>
      <c r="D11629" s="180"/>
      <c r="E11629" s="180"/>
      <c r="F11629" s="180"/>
      <c r="G11629" s="180"/>
      <c r="H11629" s="180"/>
    </row>
    <row r="11630" spans="1:8" x14ac:dyDescent="0.2">
      <c r="A11630" s="180" t="s">
        <v>271</v>
      </c>
      <c r="B11630" s="180" t="s">
        <v>353</v>
      </c>
      <c r="C11630" s="180">
        <v>765677</v>
      </c>
      <c r="D11630" s="180"/>
      <c r="E11630" s="180"/>
      <c r="F11630" s="180"/>
      <c r="G11630" s="180"/>
      <c r="H11630" s="180"/>
    </row>
    <row r="11631" spans="1:8" x14ac:dyDescent="0.2">
      <c r="A11631" s="180" t="s">
        <v>271</v>
      </c>
      <c r="B11631" s="180" t="s">
        <v>354</v>
      </c>
      <c r="C11631" s="180">
        <v>675025</v>
      </c>
      <c r="D11631" s="180"/>
      <c r="E11631" s="180"/>
      <c r="F11631" s="180"/>
      <c r="G11631" s="180"/>
      <c r="H11631" s="180"/>
    </row>
    <row r="11632" spans="1:8" x14ac:dyDescent="0.2">
      <c r="A11632" s="180" t="s">
        <v>271</v>
      </c>
      <c r="B11632" s="180" t="s">
        <v>408</v>
      </c>
      <c r="C11632" s="180">
        <v>1245050</v>
      </c>
      <c r="D11632" s="180"/>
      <c r="E11632" s="180">
        <v>316900</v>
      </c>
      <c r="F11632" s="180"/>
      <c r="G11632" s="180"/>
      <c r="H11632" s="180"/>
    </row>
    <row r="11633" spans="1:8" x14ac:dyDescent="0.2">
      <c r="A11633" s="180" t="s">
        <v>271</v>
      </c>
      <c r="B11633" s="180" t="s">
        <v>423</v>
      </c>
      <c r="C11633" s="180">
        <v>532407</v>
      </c>
      <c r="D11633" s="180"/>
      <c r="E11633" s="180"/>
      <c r="F11633" s="180"/>
      <c r="G11633" s="180"/>
      <c r="H11633" s="180"/>
    </row>
    <row r="11634" spans="1:8" x14ac:dyDescent="0.2">
      <c r="A11634" s="180" t="s">
        <v>271</v>
      </c>
      <c r="B11634" s="180" t="s">
        <v>355</v>
      </c>
      <c r="C11634" s="180">
        <v>1582144</v>
      </c>
      <c r="D11634" s="180"/>
      <c r="E11634" s="180">
        <v>87771</v>
      </c>
      <c r="F11634" s="180"/>
      <c r="G11634" s="180"/>
      <c r="H11634" s="180"/>
    </row>
    <row r="11635" spans="1:8" x14ac:dyDescent="0.2">
      <c r="A11635" s="180" t="s">
        <v>271</v>
      </c>
      <c r="B11635" s="180" t="s">
        <v>356</v>
      </c>
      <c r="C11635" s="180">
        <v>819525</v>
      </c>
      <c r="D11635" s="180"/>
      <c r="E11635" s="180">
        <v>8000</v>
      </c>
      <c r="F11635" s="180"/>
      <c r="G11635" s="180"/>
      <c r="H11635" s="180"/>
    </row>
    <row r="11636" spans="1:8" x14ac:dyDescent="0.2">
      <c r="A11636" s="180" t="s">
        <v>271</v>
      </c>
      <c r="B11636" s="180" t="s">
        <v>409</v>
      </c>
      <c r="C11636" s="180"/>
      <c r="D11636" s="180"/>
      <c r="E11636" s="180"/>
      <c r="F11636" s="180"/>
      <c r="G11636" s="180"/>
      <c r="H11636" s="180"/>
    </row>
    <row r="11637" spans="1:8" x14ac:dyDescent="0.2">
      <c r="A11637" s="180" t="s">
        <v>271</v>
      </c>
      <c r="B11637" s="180" t="s">
        <v>378</v>
      </c>
      <c r="C11637" s="180">
        <v>15750</v>
      </c>
      <c r="D11637" s="180"/>
      <c r="E11637" s="180"/>
      <c r="F11637" s="180"/>
      <c r="G11637" s="180"/>
      <c r="H11637" s="180"/>
    </row>
    <row r="11638" spans="1:8" x14ac:dyDescent="0.2">
      <c r="A11638" s="180" t="s">
        <v>271</v>
      </c>
      <c r="B11638" s="180" t="s">
        <v>360</v>
      </c>
      <c r="C11638" s="180"/>
      <c r="D11638" s="180"/>
      <c r="E11638" s="180"/>
      <c r="F11638" s="180"/>
      <c r="G11638" s="180"/>
      <c r="H11638" s="180"/>
    </row>
    <row r="11639" spans="1:8" x14ac:dyDescent="0.2">
      <c r="A11639" s="180" t="s">
        <v>271</v>
      </c>
      <c r="B11639" s="180" t="s">
        <v>379</v>
      </c>
      <c r="C11639" s="180"/>
      <c r="D11639" s="180"/>
      <c r="E11639" s="180"/>
      <c r="F11639" s="180"/>
      <c r="G11639" s="180"/>
      <c r="H11639" s="180"/>
    </row>
    <row r="11640" spans="1:8" x14ac:dyDescent="0.2">
      <c r="A11640" s="180" t="s">
        <v>271</v>
      </c>
      <c r="B11640" s="180" t="s">
        <v>362</v>
      </c>
      <c r="C11640" s="180">
        <v>785059</v>
      </c>
      <c r="D11640" s="180"/>
      <c r="E11640" s="180"/>
      <c r="F11640" s="180"/>
      <c r="G11640" s="180"/>
      <c r="H11640" s="180"/>
    </row>
    <row r="11641" spans="1:8" x14ac:dyDescent="0.2">
      <c r="A11641" s="180" t="s">
        <v>271</v>
      </c>
      <c r="B11641" s="180" t="s">
        <v>365</v>
      </c>
      <c r="C11641" s="180">
        <v>19522376</v>
      </c>
      <c r="D11641" s="180">
        <v>330750</v>
      </c>
      <c r="E11641" s="180">
        <v>412671</v>
      </c>
      <c r="F11641" s="180">
        <v>0</v>
      </c>
      <c r="G11641" s="180">
        <v>0</v>
      </c>
      <c r="H11641" s="180">
        <v>0</v>
      </c>
    </row>
    <row r="11642" spans="1:8" x14ac:dyDescent="0.2">
      <c r="A11642" s="180" t="s">
        <v>271</v>
      </c>
      <c r="B11642" s="180" t="s">
        <v>447</v>
      </c>
      <c r="C11642" s="180"/>
      <c r="D11642" s="180"/>
      <c r="E11642" s="180"/>
      <c r="F11642" s="180"/>
      <c r="G11642" s="180"/>
      <c r="H11642" s="180"/>
    </row>
    <row r="11643" spans="1:8" x14ac:dyDescent="0.2">
      <c r="A11643" s="180" t="s">
        <v>271</v>
      </c>
      <c r="B11643" s="180" t="s">
        <v>366</v>
      </c>
      <c r="C11643" s="180">
        <v>19522376</v>
      </c>
      <c r="D11643" s="180">
        <v>330750</v>
      </c>
      <c r="E11643" s="180">
        <v>412671</v>
      </c>
      <c r="F11643" s="180">
        <v>0</v>
      </c>
      <c r="G11643" s="180">
        <v>0</v>
      </c>
      <c r="H11643" s="180">
        <v>0</v>
      </c>
    </row>
    <row r="11644" spans="1:8" x14ac:dyDescent="0.2">
      <c r="A11644" s="180" t="s">
        <v>271</v>
      </c>
      <c r="B11644" s="180" t="s">
        <v>367</v>
      </c>
      <c r="C11644" s="180">
        <v>5107621</v>
      </c>
      <c r="D11644" s="180">
        <v>264525</v>
      </c>
      <c r="E11644" s="180">
        <v>638185</v>
      </c>
      <c r="F11644" s="180">
        <v>0</v>
      </c>
      <c r="G11644" s="180">
        <v>0</v>
      </c>
      <c r="H11644" s="180">
        <v>0</v>
      </c>
    </row>
    <row r="11645" spans="1:8" x14ac:dyDescent="0.2">
      <c r="A11645" s="180" t="s">
        <v>271</v>
      </c>
      <c r="B11645" s="180" t="s">
        <v>368</v>
      </c>
      <c r="C11645" s="180">
        <v>24629997</v>
      </c>
      <c r="D11645" s="180">
        <v>595275</v>
      </c>
      <c r="E11645" s="180">
        <v>1050856</v>
      </c>
      <c r="F11645" s="180">
        <v>0</v>
      </c>
      <c r="G11645" s="180">
        <v>0</v>
      </c>
      <c r="H11645" s="180">
        <v>0</v>
      </c>
    </row>
    <row r="11646" spans="1:8" x14ac:dyDescent="0.2">
      <c r="A11646" s="180" t="s">
        <v>272</v>
      </c>
      <c r="B11646" s="180" t="s">
        <v>333</v>
      </c>
      <c r="C11646" s="180">
        <v>2759096</v>
      </c>
      <c r="D11646" s="180"/>
      <c r="E11646" s="180">
        <v>510475</v>
      </c>
      <c r="F11646" s="180">
        <v>0</v>
      </c>
      <c r="G11646" s="180">
        <v>0</v>
      </c>
      <c r="H11646" s="180">
        <v>0</v>
      </c>
    </row>
    <row r="11647" spans="1:8" x14ac:dyDescent="0.2">
      <c r="A11647" s="180" t="s">
        <v>272</v>
      </c>
      <c r="B11647" s="180" t="s">
        <v>334</v>
      </c>
      <c r="C11647" s="180">
        <v>31287</v>
      </c>
      <c r="D11647" s="180"/>
      <c r="E11647" s="180">
        <v>5790</v>
      </c>
      <c r="F11647" s="180">
        <v>0</v>
      </c>
      <c r="G11647" s="180">
        <v>0</v>
      </c>
      <c r="H11647" s="180">
        <v>0</v>
      </c>
    </row>
    <row r="11648" spans="1:8" x14ac:dyDescent="0.2">
      <c r="A11648" s="180" t="s">
        <v>272</v>
      </c>
      <c r="B11648" s="180" t="s">
        <v>335</v>
      </c>
      <c r="C11648" s="180">
        <v>112654</v>
      </c>
      <c r="D11648" s="180"/>
      <c r="E11648" s="180"/>
      <c r="F11648" s="180"/>
      <c r="G11648" s="180"/>
      <c r="H11648" s="180"/>
    </row>
    <row r="11649" spans="1:8" x14ac:dyDescent="0.2">
      <c r="A11649" s="180" t="s">
        <v>272</v>
      </c>
      <c r="B11649" s="180" t="s">
        <v>336</v>
      </c>
      <c r="C11649" s="180">
        <v>330203</v>
      </c>
      <c r="D11649" s="180">
        <v>0</v>
      </c>
      <c r="E11649" s="180"/>
      <c r="F11649" s="180"/>
      <c r="G11649" s="180"/>
      <c r="H11649" s="180"/>
    </row>
    <row r="11650" spans="1:8" x14ac:dyDescent="0.2">
      <c r="A11650" s="180" t="s">
        <v>272</v>
      </c>
      <c r="B11650" s="180" t="s">
        <v>337</v>
      </c>
      <c r="C11650" s="180">
        <v>7810</v>
      </c>
      <c r="D11650" s="180">
        <v>90</v>
      </c>
      <c r="E11650" s="180">
        <v>5667</v>
      </c>
      <c r="F11650" s="180">
        <v>0</v>
      </c>
      <c r="G11650" s="180">
        <v>0</v>
      </c>
      <c r="H11650" s="180">
        <v>0</v>
      </c>
    </row>
    <row r="11651" spans="1:8" x14ac:dyDescent="0.2">
      <c r="A11651" s="180" t="s">
        <v>272</v>
      </c>
      <c r="B11651" s="180" t="s">
        <v>338</v>
      </c>
      <c r="C11651" s="180"/>
      <c r="D11651" s="180"/>
      <c r="E11651" s="180"/>
      <c r="F11651" s="180"/>
      <c r="G11651" s="180"/>
      <c r="H11651" s="180"/>
    </row>
    <row r="11652" spans="1:8" x14ac:dyDescent="0.2">
      <c r="A11652" s="180" t="s">
        <v>272</v>
      </c>
      <c r="B11652" s="180" t="s">
        <v>339</v>
      </c>
      <c r="C11652" s="180">
        <v>23465</v>
      </c>
      <c r="D11652" s="180">
        <v>194233</v>
      </c>
      <c r="E11652" s="180"/>
      <c r="F11652" s="180"/>
      <c r="G11652" s="180"/>
      <c r="H11652" s="180"/>
    </row>
    <row r="11653" spans="1:8" x14ac:dyDescent="0.2">
      <c r="A11653" s="180" t="s">
        <v>272</v>
      </c>
      <c r="B11653" s="180" t="s">
        <v>340</v>
      </c>
      <c r="C11653" s="180">
        <v>70814</v>
      </c>
      <c r="D11653" s="180">
        <v>0</v>
      </c>
      <c r="E11653" s="180">
        <v>42</v>
      </c>
      <c r="F11653" s="180">
        <v>0</v>
      </c>
      <c r="G11653" s="180">
        <v>0</v>
      </c>
      <c r="H11653" s="180">
        <v>0</v>
      </c>
    </row>
    <row r="11654" spans="1:8" x14ac:dyDescent="0.2">
      <c r="A11654" s="180" t="s">
        <v>272</v>
      </c>
      <c r="B11654" s="180" t="s">
        <v>341</v>
      </c>
      <c r="C11654" s="180">
        <v>0</v>
      </c>
      <c r="D11654" s="180">
        <v>0</v>
      </c>
      <c r="E11654" s="180">
        <v>0</v>
      </c>
      <c r="F11654" s="180">
        <v>0</v>
      </c>
      <c r="G11654" s="180">
        <v>0</v>
      </c>
      <c r="H11654" s="180">
        <v>0</v>
      </c>
    </row>
    <row r="11655" spans="1:8" x14ac:dyDescent="0.2">
      <c r="A11655" s="180" t="s">
        <v>272</v>
      </c>
      <c r="B11655" s="180" t="s">
        <v>342</v>
      </c>
      <c r="C11655" s="180">
        <v>3172049</v>
      </c>
      <c r="D11655" s="180"/>
      <c r="E11655" s="180"/>
      <c r="F11655" s="180"/>
      <c r="G11655" s="180"/>
      <c r="H11655" s="180"/>
    </row>
    <row r="11656" spans="1:8" x14ac:dyDescent="0.2">
      <c r="A11656" s="180" t="s">
        <v>272</v>
      </c>
      <c r="B11656" s="180" t="s">
        <v>343</v>
      </c>
      <c r="C11656" s="180">
        <v>0</v>
      </c>
      <c r="D11656" s="180"/>
      <c r="E11656" s="180"/>
      <c r="F11656" s="180"/>
      <c r="G11656" s="180"/>
      <c r="H11656" s="180"/>
    </row>
    <row r="11657" spans="1:8" x14ac:dyDescent="0.2">
      <c r="A11657" s="180" t="s">
        <v>272</v>
      </c>
      <c r="B11657" s="180" t="s">
        <v>344</v>
      </c>
      <c r="C11657" s="180">
        <v>108853</v>
      </c>
      <c r="D11657" s="180"/>
      <c r="E11657" s="180">
        <v>73</v>
      </c>
      <c r="F11657" s="180">
        <v>0</v>
      </c>
      <c r="G11657" s="180">
        <v>0</v>
      </c>
      <c r="H11657" s="180">
        <v>0</v>
      </c>
    </row>
    <row r="11658" spans="1:8" x14ac:dyDescent="0.2">
      <c r="A11658" s="180" t="s">
        <v>272</v>
      </c>
      <c r="B11658" s="180" t="s">
        <v>475</v>
      </c>
      <c r="C11658" s="180">
        <v>23569</v>
      </c>
      <c r="D11658" s="180"/>
      <c r="E11658" s="180">
        <v>4355</v>
      </c>
      <c r="F11658" s="180">
        <v>0</v>
      </c>
      <c r="G11658" s="180">
        <v>0</v>
      </c>
      <c r="H11658" s="180">
        <v>0</v>
      </c>
    </row>
    <row r="11659" spans="1:8" x14ac:dyDescent="0.2">
      <c r="A11659" s="180" t="s">
        <v>272</v>
      </c>
      <c r="B11659" s="180" t="s">
        <v>332</v>
      </c>
      <c r="C11659" s="180">
        <v>75901</v>
      </c>
      <c r="D11659" s="180"/>
      <c r="E11659" s="180"/>
      <c r="F11659" s="180"/>
      <c r="G11659" s="180"/>
      <c r="H11659" s="180"/>
    </row>
    <row r="11660" spans="1:8" x14ac:dyDescent="0.2">
      <c r="A11660" s="180" t="s">
        <v>272</v>
      </c>
      <c r="B11660" s="180" t="s">
        <v>407</v>
      </c>
      <c r="C11660" s="180">
        <v>193735</v>
      </c>
      <c r="D11660" s="180"/>
      <c r="E11660" s="180">
        <v>0</v>
      </c>
      <c r="F11660" s="180">
        <v>0</v>
      </c>
      <c r="G11660" s="180">
        <v>0</v>
      </c>
      <c r="H11660" s="180">
        <v>0</v>
      </c>
    </row>
    <row r="11661" spans="1:8" x14ac:dyDescent="0.2">
      <c r="A11661" s="180" t="s">
        <v>272</v>
      </c>
      <c r="B11661" s="180" t="s">
        <v>345</v>
      </c>
      <c r="C11661" s="180">
        <v>6909436</v>
      </c>
      <c r="D11661" s="180">
        <v>194323</v>
      </c>
      <c r="E11661" s="180">
        <v>526402</v>
      </c>
      <c r="F11661" s="180">
        <v>0</v>
      </c>
      <c r="G11661" s="180">
        <v>0</v>
      </c>
      <c r="H11661" s="180">
        <v>0</v>
      </c>
    </row>
    <row r="11662" spans="1:8" x14ac:dyDescent="0.2">
      <c r="A11662" s="180" t="s">
        <v>272</v>
      </c>
      <c r="B11662" s="180" t="s">
        <v>346</v>
      </c>
      <c r="C11662" s="180">
        <v>0</v>
      </c>
      <c r="D11662" s="180"/>
      <c r="E11662" s="180"/>
      <c r="F11662" s="180"/>
      <c r="G11662" s="180"/>
      <c r="H11662" s="180"/>
    </row>
    <row r="11663" spans="1:8" x14ac:dyDescent="0.2">
      <c r="A11663" s="180" t="s">
        <v>272</v>
      </c>
      <c r="B11663" s="180" t="s">
        <v>446</v>
      </c>
      <c r="C11663" s="180">
        <v>3916</v>
      </c>
      <c r="D11663" s="180">
        <v>0</v>
      </c>
      <c r="E11663" s="180">
        <v>0</v>
      </c>
      <c r="F11663" s="180">
        <v>0</v>
      </c>
      <c r="G11663" s="180">
        <v>0</v>
      </c>
      <c r="H11663" s="180">
        <v>0</v>
      </c>
    </row>
    <row r="11664" spans="1:8" x14ac:dyDescent="0.2">
      <c r="A11664" s="180" t="s">
        <v>272</v>
      </c>
      <c r="B11664" s="180" t="s">
        <v>347</v>
      </c>
      <c r="C11664" s="180">
        <v>47946</v>
      </c>
      <c r="D11664" s="180">
        <v>0</v>
      </c>
      <c r="E11664" s="180"/>
      <c r="F11664" s="180">
        <v>0</v>
      </c>
      <c r="G11664" s="180">
        <v>0</v>
      </c>
      <c r="H11664" s="180">
        <v>0</v>
      </c>
    </row>
    <row r="11665" spans="1:8" x14ac:dyDescent="0.2">
      <c r="A11665" s="180" t="s">
        <v>272</v>
      </c>
      <c r="B11665" s="180" t="s">
        <v>348</v>
      </c>
      <c r="C11665" s="180">
        <v>6961298</v>
      </c>
      <c r="D11665" s="180">
        <v>194323</v>
      </c>
      <c r="E11665" s="180">
        <v>526402</v>
      </c>
      <c r="F11665" s="180">
        <v>0</v>
      </c>
      <c r="G11665" s="180">
        <v>0</v>
      </c>
      <c r="H11665" s="180">
        <v>0</v>
      </c>
    </row>
    <row r="11666" spans="1:8" x14ac:dyDescent="0.2">
      <c r="A11666" s="180" t="s">
        <v>272</v>
      </c>
      <c r="B11666" s="180" t="s">
        <v>349</v>
      </c>
      <c r="C11666" s="180">
        <v>1070231.9399999997</v>
      </c>
      <c r="D11666" s="180">
        <v>52964.76999999999</v>
      </c>
      <c r="E11666" s="180">
        <v>889366.41</v>
      </c>
      <c r="F11666" s="180">
        <v>0</v>
      </c>
      <c r="G11666" s="180">
        <v>0</v>
      </c>
      <c r="H11666" s="180">
        <v>0</v>
      </c>
    </row>
    <row r="11667" spans="1:8" x14ac:dyDescent="0.2">
      <c r="A11667" s="180" t="s">
        <v>272</v>
      </c>
      <c r="B11667" s="180" t="s">
        <v>350</v>
      </c>
      <c r="C11667" s="180">
        <v>8031529.9400000004</v>
      </c>
      <c r="D11667" s="180">
        <v>247287.77</v>
      </c>
      <c r="E11667" s="180">
        <v>1415768.41</v>
      </c>
      <c r="F11667" s="180">
        <v>0</v>
      </c>
      <c r="G11667" s="180">
        <v>0</v>
      </c>
      <c r="H11667" s="180">
        <v>0</v>
      </c>
    </row>
    <row r="11668" spans="1:8" x14ac:dyDescent="0.2">
      <c r="A11668" s="180" t="s">
        <v>272</v>
      </c>
      <c r="B11668" s="180" t="s">
        <v>376</v>
      </c>
      <c r="C11668" s="180"/>
      <c r="D11668" s="180"/>
      <c r="E11668" s="180"/>
      <c r="F11668" s="180"/>
      <c r="G11668" s="180"/>
      <c r="H11668" s="180"/>
    </row>
    <row r="11669" spans="1:8" x14ac:dyDescent="0.2">
      <c r="A11669" s="180" t="s">
        <v>272</v>
      </c>
      <c r="B11669" s="180" t="s">
        <v>377</v>
      </c>
      <c r="C11669" s="180">
        <v>5012197</v>
      </c>
      <c r="D11669" s="180">
        <v>215519</v>
      </c>
      <c r="E11669" s="180">
        <v>119518</v>
      </c>
      <c r="F11669" s="180">
        <v>0</v>
      </c>
      <c r="G11669" s="180">
        <v>0</v>
      </c>
      <c r="H11669" s="180">
        <v>0</v>
      </c>
    </row>
    <row r="11670" spans="1:8" x14ac:dyDescent="0.2">
      <c r="A11670" s="180" t="s">
        <v>272</v>
      </c>
      <c r="B11670" s="180" t="s">
        <v>352</v>
      </c>
      <c r="C11670" s="180">
        <v>293656</v>
      </c>
      <c r="D11670" s="180">
        <v>0</v>
      </c>
      <c r="E11670" s="180">
        <v>50000</v>
      </c>
      <c r="F11670" s="180">
        <v>0</v>
      </c>
      <c r="G11670" s="180">
        <v>0</v>
      </c>
      <c r="H11670" s="180">
        <v>0</v>
      </c>
    </row>
    <row r="11671" spans="1:8" x14ac:dyDescent="0.2">
      <c r="A11671" s="180" t="s">
        <v>272</v>
      </c>
      <c r="B11671" s="180" t="s">
        <v>353</v>
      </c>
      <c r="C11671" s="180">
        <v>267821</v>
      </c>
      <c r="D11671" s="180">
        <v>0</v>
      </c>
      <c r="E11671" s="180">
        <v>7623</v>
      </c>
      <c r="F11671" s="180">
        <v>0</v>
      </c>
      <c r="G11671" s="180">
        <v>0</v>
      </c>
      <c r="H11671" s="180">
        <v>0</v>
      </c>
    </row>
    <row r="11672" spans="1:8" x14ac:dyDescent="0.2">
      <c r="A11672" s="180" t="s">
        <v>272</v>
      </c>
      <c r="B11672" s="180" t="s">
        <v>354</v>
      </c>
      <c r="C11672" s="180">
        <v>167839</v>
      </c>
      <c r="D11672" s="180">
        <v>0</v>
      </c>
      <c r="E11672" s="180">
        <v>1509</v>
      </c>
      <c r="F11672" s="180">
        <v>0</v>
      </c>
      <c r="G11672" s="180">
        <v>0</v>
      </c>
      <c r="H11672" s="180">
        <v>0</v>
      </c>
    </row>
    <row r="11673" spans="1:8" x14ac:dyDescent="0.2">
      <c r="A11673" s="180" t="s">
        <v>272</v>
      </c>
      <c r="B11673" s="180" t="s">
        <v>408</v>
      </c>
      <c r="C11673" s="180">
        <v>344056</v>
      </c>
      <c r="D11673" s="180">
        <v>0</v>
      </c>
      <c r="E11673" s="180">
        <v>0</v>
      </c>
      <c r="F11673" s="180">
        <v>0</v>
      </c>
      <c r="G11673" s="180">
        <v>0</v>
      </c>
      <c r="H11673" s="180">
        <v>0</v>
      </c>
    </row>
    <row r="11674" spans="1:8" x14ac:dyDescent="0.2">
      <c r="A11674" s="180" t="s">
        <v>272</v>
      </c>
      <c r="B11674" s="180" t="s">
        <v>423</v>
      </c>
      <c r="C11674" s="180">
        <v>150525</v>
      </c>
      <c r="D11674" s="180">
        <v>0</v>
      </c>
      <c r="E11674" s="180">
        <v>0</v>
      </c>
      <c r="F11674" s="180">
        <v>0</v>
      </c>
      <c r="G11674" s="180">
        <v>0</v>
      </c>
      <c r="H11674" s="180">
        <v>0</v>
      </c>
    </row>
    <row r="11675" spans="1:8" x14ac:dyDescent="0.2">
      <c r="A11675" s="180" t="s">
        <v>272</v>
      </c>
      <c r="B11675" s="180" t="s">
        <v>355</v>
      </c>
      <c r="C11675" s="180">
        <v>469070</v>
      </c>
      <c r="D11675" s="180">
        <v>0</v>
      </c>
      <c r="E11675" s="180">
        <v>44110</v>
      </c>
      <c r="F11675" s="180">
        <v>0</v>
      </c>
      <c r="G11675" s="180">
        <v>0</v>
      </c>
      <c r="H11675" s="180">
        <v>0</v>
      </c>
    </row>
    <row r="11676" spans="1:8" x14ac:dyDescent="0.2">
      <c r="A11676" s="180" t="s">
        <v>272</v>
      </c>
      <c r="B11676" s="180" t="s">
        <v>356</v>
      </c>
      <c r="C11676" s="180">
        <v>333378</v>
      </c>
      <c r="D11676" s="180">
        <v>0</v>
      </c>
      <c r="E11676" s="180">
        <v>18750</v>
      </c>
      <c r="F11676" s="180">
        <v>0</v>
      </c>
      <c r="G11676" s="180"/>
      <c r="H11676" s="180">
        <v>0</v>
      </c>
    </row>
    <row r="11677" spans="1:8" x14ac:dyDescent="0.2">
      <c r="A11677" s="180" t="s">
        <v>272</v>
      </c>
      <c r="B11677" s="180" t="s">
        <v>409</v>
      </c>
      <c r="C11677" s="180"/>
      <c r="D11677" s="180"/>
      <c r="E11677" s="180"/>
      <c r="F11677" s="180"/>
      <c r="G11677" s="180"/>
      <c r="H11677" s="180">
        <v>0</v>
      </c>
    </row>
    <row r="11678" spans="1:8" x14ac:dyDescent="0.2">
      <c r="A11678" s="180" t="s">
        <v>272</v>
      </c>
      <c r="B11678" s="180" t="s">
        <v>378</v>
      </c>
      <c r="C11678" s="180">
        <v>0</v>
      </c>
      <c r="D11678" s="180"/>
      <c r="E11678" s="180">
        <v>0</v>
      </c>
      <c r="F11678" s="180">
        <v>0</v>
      </c>
      <c r="G11678" s="180">
        <v>0</v>
      </c>
      <c r="H11678" s="180">
        <v>0</v>
      </c>
    </row>
    <row r="11679" spans="1:8" x14ac:dyDescent="0.2">
      <c r="A11679" s="180" t="s">
        <v>272</v>
      </c>
      <c r="B11679" s="180" t="s">
        <v>360</v>
      </c>
      <c r="C11679" s="180"/>
      <c r="D11679" s="180"/>
      <c r="E11679" s="180">
        <v>0</v>
      </c>
      <c r="F11679" s="180">
        <v>0</v>
      </c>
      <c r="G11679" s="180"/>
      <c r="H11679" s="180">
        <v>0</v>
      </c>
    </row>
    <row r="11680" spans="1:8" x14ac:dyDescent="0.2">
      <c r="A11680" s="180" t="s">
        <v>272</v>
      </c>
      <c r="B11680" s="180" t="s">
        <v>379</v>
      </c>
      <c r="C11680" s="180"/>
      <c r="D11680" s="180"/>
      <c r="E11680" s="180"/>
      <c r="F11680" s="180"/>
      <c r="G11680" s="180"/>
      <c r="H11680" s="180"/>
    </row>
    <row r="11681" spans="1:8" x14ac:dyDescent="0.2">
      <c r="A11681" s="180" t="s">
        <v>272</v>
      </c>
      <c r="B11681" s="180" t="s">
        <v>362</v>
      </c>
      <c r="C11681" s="180">
        <v>259000</v>
      </c>
      <c r="D11681" s="180"/>
      <c r="E11681" s="180"/>
      <c r="F11681" s="180"/>
      <c r="G11681" s="180"/>
      <c r="H11681" s="180"/>
    </row>
    <row r="11682" spans="1:8" x14ac:dyDescent="0.2">
      <c r="A11682" s="180" t="s">
        <v>272</v>
      </c>
      <c r="B11682" s="180" t="s">
        <v>365</v>
      </c>
      <c r="C11682" s="180">
        <v>7297542</v>
      </c>
      <c r="D11682" s="180">
        <v>215519</v>
      </c>
      <c r="E11682" s="180">
        <v>241510</v>
      </c>
      <c r="F11682" s="180">
        <v>0</v>
      </c>
      <c r="G11682" s="180">
        <v>0</v>
      </c>
      <c r="H11682" s="180">
        <v>0</v>
      </c>
    </row>
    <row r="11683" spans="1:8" x14ac:dyDescent="0.2">
      <c r="A11683" s="180" t="s">
        <v>272</v>
      </c>
      <c r="B11683" s="180" t="s">
        <v>447</v>
      </c>
      <c r="C11683" s="180">
        <v>5045</v>
      </c>
      <c r="D11683" s="180">
        <v>0</v>
      </c>
      <c r="E11683" s="180">
        <v>0</v>
      </c>
      <c r="F11683" s="180">
        <v>0</v>
      </c>
      <c r="G11683" s="180">
        <v>0</v>
      </c>
      <c r="H11683" s="180">
        <v>0</v>
      </c>
    </row>
    <row r="11684" spans="1:8" x14ac:dyDescent="0.2">
      <c r="A11684" s="180" t="s">
        <v>272</v>
      </c>
      <c r="B11684" s="180" t="s">
        <v>366</v>
      </c>
      <c r="C11684" s="180">
        <v>7302587</v>
      </c>
      <c r="D11684" s="180">
        <v>215519</v>
      </c>
      <c r="E11684" s="180">
        <v>241510</v>
      </c>
      <c r="F11684" s="180">
        <v>0</v>
      </c>
      <c r="G11684" s="180">
        <v>0</v>
      </c>
      <c r="H11684" s="180">
        <v>0</v>
      </c>
    </row>
    <row r="11685" spans="1:8" x14ac:dyDescent="0.2">
      <c r="A11685" s="180" t="s">
        <v>272</v>
      </c>
      <c r="B11685" s="180" t="s">
        <v>367</v>
      </c>
      <c r="C11685" s="180">
        <v>728942.93999999948</v>
      </c>
      <c r="D11685" s="180">
        <v>31768.76999999999</v>
      </c>
      <c r="E11685" s="180">
        <v>1174258.4099999999</v>
      </c>
      <c r="F11685" s="180">
        <v>0</v>
      </c>
      <c r="G11685" s="180">
        <v>0</v>
      </c>
      <c r="H11685" s="180">
        <v>0</v>
      </c>
    </row>
    <row r="11686" spans="1:8" x14ac:dyDescent="0.2">
      <c r="A11686" s="180" t="s">
        <v>272</v>
      </c>
      <c r="B11686" s="180" t="s">
        <v>368</v>
      </c>
      <c r="C11686" s="180">
        <v>8031529.9400000004</v>
      </c>
      <c r="D11686" s="180">
        <v>247287.77</v>
      </c>
      <c r="E11686" s="180">
        <v>1415768.41</v>
      </c>
      <c r="F11686" s="180">
        <v>0</v>
      </c>
      <c r="G11686" s="180">
        <v>0</v>
      </c>
      <c r="H11686" s="180">
        <v>0</v>
      </c>
    </row>
    <row r="11687" spans="1:8" x14ac:dyDescent="0.2">
      <c r="A11687" s="180" t="s">
        <v>273</v>
      </c>
      <c r="B11687" s="180" t="s">
        <v>333</v>
      </c>
      <c r="C11687" s="180">
        <v>18554235</v>
      </c>
      <c r="D11687" s="180"/>
      <c r="E11687" s="180">
        <v>1991632</v>
      </c>
      <c r="F11687" s="180">
        <v>0</v>
      </c>
      <c r="G11687" s="180">
        <v>0</v>
      </c>
      <c r="H11687" s="180">
        <v>0</v>
      </c>
    </row>
    <row r="11688" spans="1:8" x14ac:dyDescent="0.2">
      <c r="A11688" s="180" t="s">
        <v>273</v>
      </c>
      <c r="B11688" s="180" t="s">
        <v>334</v>
      </c>
      <c r="C11688" s="180">
        <v>1001386</v>
      </c>
      <c r="D11688" s="180"/>
      <c r="E11688" s="180">
        <v>108368</v>
      </c>
      <c r="F11688" s="180">
        <v>0</v>
      </c>
      <c r="G11688" s="180">
        <v>0</v>
      </c>
      <c r="H11688" s="180">
        <v>0</v>
      </c>
    </row>
    <row r="11689" spans="1:8" x14ac:dyDescent="0.2">
      <c r="A11689" s="180" t="s">
        <v>273</v>
      </c>
      <c r="B11689" s="180" t="s">
        <v>335</v>
      </c>
      <c r="C11689" s="180">
        <v>2269332</v>
      </c>
      <c r="D11689" s="180"/>
      <c r="E11689" s="180"/>
      <c r="F11689" s="180"/>
      <c r="G11689" s="180"/>
      <c r="H11689" s="180"/>
    </row>
    <row r="11690" spans="1:8" x14ac:dyDescent="0.2">
      <c r="A11690" s="180" t="s">
        <v>273</v>
      </c>
      <c r="B11690" s="180" t="s">
        <v>336</v>
      </c>
      <c r="C11690" s="180">
        <v>3731000</v>
      </c>
      <c r="D11690" s="180"/>
      <c r="E11690" s="180"/>
      <c r="F11690" s="180"/>
      <c r="G11690" s="180"/>
      <c r="H11690" s="180"/>
    </row>
    <row r="11691" spans="1:8" x14ac:dyDescent="0.2">
      <c r="A11691" s="180" t="s">
        <v>273</v>
      </c>
      <c r="B11691" s="180" t="s">
        <v>337</v>
      </c>
      <c r="C11691" s="180">
        <v>400000</v>
      </c>
      <c r="D11691" s="180">
        <v>18000</v>
      </c>
      <c r="E11691" s="180">
        <v>50000</v>
      </c>
      <c r="F11691" s="180"/>
      <c r="G11691" s="180"/>
      <c r="H11691" s="180"/>
    </row>
    <row r="11692" spans="1:8" x14ac:dyDescent="0.2">
      <c r="A11692" s="180" t="s">
        <v>273</v>
      </c>
      <c r="B11692" s="180" t="s">
        <v>338</v>
      </c>
      <c r="C11692" s="180"/>
      <c r="D11692" s="180"/>
      <c r="E11692" s="180"/>
      <c r="F11692" s="180"/>
      <c r="G11692" s="180"/>
      <c r="H11692" s="180"/>
    </row>
    <row r="11693" spans="1:8" x14ac:dyDescent="0.2">
      <c r="A11693" s="180" t="s">
        <v>273</v>
      </c>
      <c r="B11693" s="180" t="s">
        <v>339</v>
      </c>
      <c r="C11693" s="180">
        <v>35000</v>
      </c>
      <c r="D11693" s="180">
        <v>900000</v>
      </c>
      <c r="E11693" s="180"/>
      <c r="F11693" s="180"/>
      <c r="G11693" s="180"/>
      <c r="H11693" s="180"/>
    </row>
    <row r="11694" spans="1:8" x14ac:dyDescent="0.2">
      <c r="A11694" s="180" t="s">
        <v>273</v>
      </c>
      <c r="B11694" s="180" t="s">
        <v>340</v>
      </c>
      <c r="C11694" s="180">
        <v>1080000</v>
      </c>
      <c r="D11694" s="180">
        <v>200000</v>
      </c>
      <c r="E11694" s="180">
        <v>2000</v>
      </c>
      <c r="F11694" s="180"/>
      <c r="G11694" s="180"/>
      <c r="H11694" s="180"/>
    </row>
    <row r="11695" spans="1:8" x14ac:dyDescent="0.2">
      <c r="A11695" s="180" t="s">
        <v>273</v>
      </c>
      <c r="B11695" s="180" t="s">
        <v>341</v>
      </c>
      <c r="C11695" s="180"/>
      <c r="D11695" s="180"/>
      <c r="E11695" s="180"/>
      <c r="F11695" s="180"/>
      <c r="G11695" s="180"/>
      <c r="H11695" s="180"/>
    </row>
    <row r="11696" spans="1:8" x14ac:dyDescent="0.2">
      <c r="A11696" s="180" t="s">
        <v>273</v>
      </c>
      <c r="B11696" s="180" t="s">
        <v>342</v>
      </c>
      <c r="C11696" s="180">
        <v>47943219</v>
      </c>
      <c r="D11696" s="180"/>
      <c r="E11696" s="180"/>
      <c r="F11696" s="180"/>
      <c r="G11696" s="180"/>
      <c r="H11696" s="180"/>
    </row>
    <row r="11697" spans="1:8" x14ac:dyDescent="0.2">
      <c r="A11697" s="180" t="s">
        <v>273</v>
      </c>
      <c r="B11697" s="180" t="s">
        <v>343</v>
      </c>
      <c r="C11697" s="180">
        <v>256749</v>
      </c>
      <c r="D11697" s="180"/>
      <c r="E11697" s="180"/>
      <c r="F11697" s="180"/>
      <c r="G11697" s="180"/>
      <c r="H11697" s="180"/>
    </row>
    <row r="11698" spans="1:8" x14ac:dyDescent="0.2">
      <c r="A11698" s="180" t="s">
        <v>273</v>
      </c>
      <c r="B11698" s="180" t="s">
        <v>344</v>
      </c>
      <c r="C11698" s="180">
        <v>21751</v>
      </c>
      <c r="D11698" s="180"/>
      <c r="E11698" s="180">
        <v>1000</v>
      </c>
      <c r="F11698" s="180"/>
      <c r="G11698" s="180"/>
      <c r="H11698" s="180"/>
    </row>
    <row r="11699" spans="1:8" x14ac:dyDescent="0.2">
      <c r="A11699" s="180" t="s">
        <v>273</v>
      </c>
      <c r="B11699" s="180" t="s">
        <v>475</v>
      </c>
      <c r="C11699" s="180">
        <v>683096</v>
      </c>
      <c r="D11699" s="180"/>
      <c r="E11699" s="180">
        <v>73869</v>
      </c>
      <c r="F11699" s="180">
        <v>0</v>
      </c>
      <c r="G11699" s="180">
        <v>0</v>
      </c>
      <c r="H11699" s="180">
        <v>0</v>
      </c>
    </row>
    <row r="11700" spans="1:8" x14ac:dyDescent="0.2">
      <c r="A11700" s="180" t="s">
        <v>273</v>
      </c>
      <c r="B11700" s="180" t="s">
        <v>332</v>
      </c>
      <c r="C11700" s="180">
        <v>530000</v>
      </c>
      <c r="D11700" s="180"/>
      <c r="E11700" s="180"/>
      <c r="F11700" s="180"/>
      <c r="G11700" s="180"/>
      <c r="H11700" s="180"/>
    </row>
    <row r="11701" spans="1:8" x14ac:dyDescent="0.2">
      <c r="A11701" s="180" t="s">
        <v>273</v>
      </c>
      <c r="B11701" s="180" t="s">
        <v>407</v>
      </c>
      <c r="C11701" s="180">
        <v>2183000</v>
      </c>
      <c r="D11701" s="180"/>
      <c r="E11701" s="180"/>
      <c r="F11701" s="180"/>
      <c r="G11701" s="180"/>
      <c r="H11701" s="180"/>
    </row>
    <row r="11702" spans="1:8" x14ac:dyDescent="0.2">
      <c r="A11702" s="180" t="s">
        <v>273</v>
      </c>
      <c r="B11702" s="180" t="s">
        <v>345</v>
      </c>
      <c r="C11702" s="180">
        <v>78688768</v>
      </c>
      <c r="D11702" s="180">
        <v>1118000</v>
      </c>
      <c r="E11702" s="180">
        <v>2226869</v>
      </c>
      <c r="F11702" s="180">
        <v>0</v>
      </c>
      <c r="G11702" s="180">
        <v>0</v>
      </c>
      <c r="H11702" s="180">
        <v>0</v>
      </c>
    </row>
    <row r="11703" spans="1:8" x14ac:dyDescent="0.2">
      <c r="A11703" s="180" t="s">
        <v>273</v>
      </c>
      <c r="B11703" s="180" t="s">
        <v>346</v>
      </c>
      <c r="C11703" s="180"/>
      <c r="D11703" s="180"/>
      <c r="E11703" s="180"/>
      <c r="F11703" s="180"/>
      <c r="G11703" s="180"/>
      <c r="H11703" s="180"/>
    </row>
    <row r="11704" spans="1:8" x14ac:dyDescent="0.2">
      <c r="A11704" s="180" t="s">
        <v>273</v>
      </c>
      <c r="B11704" s="180" t="s">
        <v>446</v>
      </c>
      <c r="C11704" s="180">
        <v>140000</v>
      </c>
      <c r="D11704" s="180"/>
      <c r="E11704" s="180"/>
      <c r="F11704" s="180"/>
      <c r="G11704" s="180"/>
      <c r="H11704" s="180"/>
    </row>
    <row r="11705" spans="1:8" x14ac:dyDescent="0.2">
      <c r="A11705" s="180" t="s">
        <v>273</v>
      </c>
      <c r="B11705" s="180" t="s">
        <v>347</v>
      </c>
      <c r="C11705" s="180">
        <v>15000</v>
      </c>
      <c r="D11705" s="180"/>
      <c r="E11705" s="180"/>
      <c r="F11705" s="180"/>
      <c r="G11705" s="180"/>
      <c r="H11705" s="180"/>
    </row>
    <row r="11706" spans="1:8" x14ac:dyDescent="0.2">
      <c r="A11706" s="180" t="s">
        <v>273</v>
      </c>
      <c r="B11706" s="180" t="s">
        <v>348</v>
      </c>
      <c r="C11706" s="180">
        <v>78843768</v>
      </c>
      <c r="D11706" s="180">
        <v>1118000</v>
      </c>
      <c r="E11706" s="180">
        <v>2226869</v>
      </c>
      <c r="F11706" s="180">
        <v>0</v>
      </c>
      <c r="G11706" s="180">
        <v>0</v>
      </c>
      <c r="H11706" s="180">
        <v>0</v>
      </c>
    </row>
    <row r="11707" spans="1:8" x14ac:dyDescent="0.2">
      <c r="A11707" s="180" t="s">
        <v>273</v>
      </c>
      <c r="B11707" s="180" t="s">
        <v>349</v>
      </c>
      <c r="C11707" s="180">
        <v>15644924.929999992</v>
      </c>
      <c r="D11707" s="180">
        <v>604530.19999999995</v>
      </c>
      <c r="E11707" s="180">
        <v>2605761.5</v>
      </c>
      <c r="F11707" s="180">
        <v>0</v>
      </c>
      <c r="G11707" s="180">
        <v>0</v>
      </c>
      <c r="H11707" s="180">
        <v>0</v>
      </c>
    </row>
    <row r="11708" spans="1:8" x14ac:dyDescent="0.2">
      <c r="A11708" s="180" t="s">
        <v>273</v>
      </c>
      <c r="B11708" s="180" t="s">
        <v>350</v>
      </c>
      <c r="C11708" s="180">
        <v>94488692.930000007</v>
      </c>
      <c r="D11708" s="180">
        <v>1722530.2</v>
      </c>
      <c r="E11708" s="180">
        <v>4832630.5</v>
      </c>
      <c r="F11708" s="180">
        <v>0</v>
      </c>
      <c r="G11708" s="180">
        <v>0</v>
      </c>
      <c r="H11708" s="180">
        <v>0</v>
      </c>
    </row>
    <row r="11709" spans="1:8" x14ac:dyDescent="0.2">
      <c r="A11709" s="180" t="s">
        <v>273</v>
      </c>
      <c r="B11709" s="180" t="s">
        <v>376</v>
      </c>
      <c r="C11709" s="180"/>
      <c r="D11709" s="180"/>
      <c r="E11709" s="180"/>
      <c r="F11709" s="180"/>
      <c r="G11709" s="180"/>
      <c r="H11709" s="180"/>
    </row>
    <row r="11710" spans="1:8" x14ac:dyDescent="0.2">
      <c r="A11710" s="180" t="s">
        <v>273</v>
      </c>
      <c r="B11710" s="180" t="s">
        <v>377</v>
      </c>
      <c r="C11710" s="180">
        <v>51380000</v>
      </c>
      <c r="D11710" s="180">
        <v>1100000</v>
      </c>
      <c r="E11710" s="180">
        <v>600000</v>
      </c>
      <c r="F11710" s="180"/>
      <c r="G11710" s="180"/>
      <c r="H11710" s="180"/>
    </row>
    <row r="11711" spans="1:8" x14ac:dyDescent="0.2">
      <c r="A11711" s="180" t="s">
        <v>273</v>
      </c>
      <c r="B11711" s="180" t="s">
        <v>352</v>
      </c>
      <c r="C11711" s="180">
        <v>3050000</v>
      </c>
      <c r="D11711" s="180"/>
      <c r="E11711" s="180">
        <v>60000</v>
      </c>
      <c r="F11711" s="180"/>
      <c r="G11711" s="180"/>
      <c r="H11711" s="180"/>
    </row>
    <row r="11712" spans="1:8" x14ac:dyDescent="0.2">
      <c r="A11712" s="180" t="s">
        <v>273</v>
      </c>
      <c r="B11712" s="180" t="s">
        <v>353</v>
      </c>
      <c r="C11712" s="180">
        <v>3710000</v>
      </c>
      <c r="D11712" s="180">
        <v>3500</v>
      </c>
      <c r="E11712" s="180">
        <v>35000</v>
      </c>
      <c r="F11712" s="180"/>
      <c r="G11712" s="180"/>
      <c r="H11712" s="180"/>
    </row>
    <row r="11713" spans="1:8" x14ac:dyDescent="0.2">
      <c r="A11713" s="180" t="s">
        <v>273</v>
      </c>
      <c r="B11713" s="180" t="s">
        <v>354</v>
      </c>
      <c r="C11713" s="180">
        <v>1370000</v>
      </c>
      <c r="D11713" s="180"/>
      <c r="E11713" s="180">
        <v>30000</v>
      </c>
      <c r="F11713" s="180"/>
      <c r="G11713" s="180"/>
      <c r="H11713" s="180"/>
    </row>
    <row r="11714" spans="1:8" x14ac:dyDescent="0.2">
      <c r="A11714" s="180" t="s">
        <v>273</v>
      </c>
      <c r="B11714" s="180" t="s">
        <v>408</v>
      </c>
      <c r="C11714" s="180">
        <v>4170000</v>
      </c>
      <c r="D11714" s="180"/>
      <c r="E11714" s="180">
        <v>85000</v>
      </c>
      <c r="F11714" s="180"/>
      <c r="G11714" s="180"/>
      <c r="H11714" s="180"/>
    </row>
    <row r="11715" spans="1:8" x14ac:dyDescent="0.2">
      <c r="A11715" s="180" t="s">
        <v>273</v>
      </c>
      <c r="B11715" s="180" t="s">
        <v>423</v>
      </c>
      <c r="C11715" s="180">
        <v>3050000</v>
      </c>
      <c r="D11715" s="180">
        <v>8000</v>
      </c>
      <c r="E11715" s="180">
        <v>450000</v>
      </c>
      <c r="F11715" s="180"/>
      <c r="G11715" s="180"/>
      <c r="H11715" s="180"/>
    </row>
    <row r="11716" spans="1:8" x14ac:dyDescent="0.2">
      <c r="A11716" s="180" t="s">
        <v>273</v>
      </c>
      <c r="B11716" s="180" t="s">
        <v>355</v>
      </c>
      <c r="C11716" s="180">
        <v>6110000</v>
      </c>
      <c r="D11716" s="180">
        <v>2500</v>
      </c>
      <c r="E11716" s="180">
        <v>510000</v>
      </c>
      <c r="F11716" s="180"/>
      <c r="G11716" s="180"/>
      <c r="H11716" s="180"/>
    </row>
    <row r="11717" spans="1:8" x14ac:dyDescent="0.2">
      <c r="A11717" s="180" t="s">
        <v>273</v>
      </c>
      <c r="B11717" s="180" t="s">
        <v>356</v>
      </c>
      <c r="C11717" s="180">
        <v>3760000</v>
      </c>
      <c r="D11717" s="180">
        <v>20000</v>
      </c>
      <c r="E11717" s="180">
        <v>50000</v>
      </c>
      <c r="F11717" s="180"/>
      <c r="G11717" s="180"/>
      <c r="H11717" s="180"/>
    </row>
    <row r="11718" spans="1:8" x14ac:dyDescent="0.2">
      <c r="A11718" s="180" t="s">
        <v>273</v>
      </c>
      <c r="B11718" s="180" t="s">
        <v>409</v>
      </c>
      <c r="C11718" s="180"/>
      <c r="D11718" s="180"/>
      <c r="E11718" s="180"/>
      <c r="F11718" s="180"/>
      <c r="G11718" s="180"/>
      <c r="H11718" s="180"/>
    </row>
    <row r="11719" spans="1:8" x14ac:dyDescent="0.2">
      <c r="A11719" s="180" t="s">
        <v>273</v>
      </c>
      <c r="B11719" s="180" t="s">
        <v>378</v>
      </c>
      <c r="C11719" s="180"/>
      <c r="D11719" s="180"/>
      <c r="E11719" s="180">
        <v>18000</v>
      </c>
      <c r="F11719" s="180"/>
      <c r="G11719" s="180"/>
      <c r="H11719" s="180"/>
    </row>
    <row r="11720" spans="1:8" x14ac:dyDescent="0.2">
      <c r="A11720" s="180" t="s">
        <v>273</v>
      </c>
      <c r="B11720" s="180" t="s">
        <v>360</v>
      </c>
      <c r="C11720" s="180"/>
      <c r="D11720" s="180"/>
      <c r="E11720" s="180"/>
      <c r="F11720" s="180"/>
      <c r="G11720" s="180"/>
      <c r="H11720" s="180"/>
    </row>
    <row r="11721" spans="1:8" x14ac:dyDescent="0.2">
      <c r="A11721" s="180" t="s">
        <v>273</v>
      </c>
      <c r="B11721" s="180" t="s">
        <v>379</v>
      </c>
      <c r="C11721" s="180"/>
      <c r="D11721" s="180"/>
      <c r="E11721" s="180"/>
      <c r="F11721" s="180"/>
      <c r="G11721" s="180"/>
      <c r="H11721" s="180"/>
    </row>
    <row r="11722" spans="1:8" x14ac:dyDescent="0.2">
      <c r="A11722" s="180" t="s">
        <v>273</v>
      </c>
      <c r="B11722" s="180" t="s">
        <v>362</v>
      </c>
      <c r="C11722" s="180">
        <v>3244853</v>
      </c>
      <c r="D11722" s="180"/>
      <c r="E11722" s="180"/>
      <c r="F11722" s="180"/>
      <c r="G11722" s="180"/>
      <c r="H11722" s="180"/>
    </row>
    <row r="11723" spans="1:8" x14ac:dyDescent="0.2">
      <c r="A11723" s="180" t="s">
        <v>273</v>
      </c>
      <c r="B11723" s="180" t="s">
        <v>365</v>
      </c>
      <c r="C11723" s="180">
        <v>79844853</v>
      </c>
      <c r="D11723" s="180">
        <v>1134000</v>
      </c>
      <c r="E11723" s="180">
        <v>1838000</v>
      </c>
      <c r="F11723" s="180">
        <v>0</v>
      </c>
      <c r="G11723" s="180">
        <v>0</v>
      </c>
      <c r="H11723" s="180">
        <v>0</v>
      </c>
    </row>
    <row r="11724" spans="1:8" x14ac:dyDescent="0.2">
      <c r="A11724" s="180" t="s">
        <v>273</v>
      </c>
      <c r="B11724" s="180" t="s">
        <v>447</v>
      </c>
      <c r="C11724" s="180"/>
      <c r="D11724" s="180"/>
      <c r="E11724" s="180"/>
      <c r="F11724" s="180"/>
      <c r="G11724" s="180"/>
      <c r="H11724" s="180"/>
    </row>
    <row r="11725" spans="1:8" x14ac:dyDescent="0.2">
      <c r="A11725" s="180" t="s">
        <v>273</v>
      </c>
      <c r="B11725" s="180" t="s">
        <v>366</v>
      </c>
      <c r="C11725" s="180">
        <v>79844853</v>
      </c>
      <c r="D11725" s="180">
        <v>1134000</v>
      </c>
      <c r="E11725" s="180">
        <v>1838000</v>
      </c>
      <c r="F11725" s="180">
        <v>0</v>
      </c>
      <c r="G11725" s="180">
        <v>0</v>
      </c>
      <c r="H11725" s="180">
        <v>0</v>
      </c>
    </row>
    <row r="11726" spans="1:8" x14ac:dyDescent="0.2">
      <c r="A11726" s="180" t="s">
        <v>273</v>
      </c>
      <c r="B11726" s="180" t="s">
        <v>367</v>
      </c>
      <c r="C11726" s="180">
        <v>14643839.929999992</v>
      </c>
      <c r="D11726" s="180">
        <v>588530.19999999995</v>
      </c>
      <c r="E11726" s="180">
        <v>2994630.5</v>
      </c>
      <c r="F11726" s="180">
        <v>0</v>
      </c>
      <c r="G11726" s="180">
        <v>0</v>
      </c>
      <c r="H11726" s="180">
        <v>0</v>
      </c>
    </row>
    <row r="11727" spans="1:8" x14ac:dyDescent="0.2">
      <c r="A11727" s="180" t="s">
        <v>273</v>
      </c>
      <c r="B11727" s="180" t="s">
        <v>368</v>
      </c>
      <c r="C11727" s="180">
        <v>94488692.930000007</v>
      </c>
      <c r="D11727" s="180">
        <v>1722530.2</v>
      </c>
      <c r="E11727" s="180">
        <v>4832630.5</v>
      </c>
      <c r="F11727" s="180">
        <v>0</v>
      </c>
      <c r="G11727" s="180">
        <v>0</v>
      </c>
      <c r="H11727" s="180">
        <v>0</v>
      </c>
    </row>
    <row r="11728" spans="1:8" x14ac:dyDescent="0.2">
      <c r="A11728" s="180" t="s">
        <v>274</v>
      </c>
      <c r="B11728" s="180" t="s">
        <v>333</v>
      </c>
      <c r="C11728" s="180">
        <v>6832693</v>
      </c>
      <c r="D11728" s="180"/>
      <c r="E11728" s="180">
        <v>1332908</v>
      </c>
      <c r="F11728" s="180">
        <v>0</v>
      </c>
      <c r="G11728" s="180">
        <v>0</v>
      </c>
      <c r="H11728" s="180">
        <v>0</v>
      </c>
    </row>
    <row r="11729" spans="1:8" x14ac:dyDescent="0.2">
      <c r="A11729" s="180" t="s">
        <v>274</v>
      </c>
      <c r="B11729" s="180" t="s">
        <v>334</v>
      </c>
      <c r="C11729" s="180">
        <v>218144</v>
      </c>
      <c r="D11729" s="180"/>
      <c r="E11729" s="180">
        <v>42734</v>
      </c>
      <c r="F11729" s="180">
        <v>0</v>
      </c>
      <c r="G11729" s="180">
        <v>0</v>
      </c>
      <c r="H11729" s="180">
        <v>0</v>
      </c>
    </row>
    <row r="11730" spans="1:8" x14ac:dyDescent="0.2">
      <c r="A11730" s="180" t="s">
        <v>274</v>
      </c>
      <c r="B11730" s="180" t="s">
        <v>335</v>
      </c>
      <c r="C11730" s="180">
        <v>540757</v>
      </c>
      <c r="D11730" s="180"/>
      <c r="E11730" s="180"/>
      <c r="F11730" s="180"/>
      <c r="G11730" s="180"/>
      <c r="H11730" s="180"/>
    </row>
    <row r="11731" spans="1:8" x14ac:dyDescent="0.2">
      <c r="A11731" s="180" t="s">
        <v>274</v>
      </c>
      <c r="B11731" s="180" t="s">
        <v>336</v>
      </c>
      <c r="C11731" s="180">
        <v>1500000</v>
      </c>
      <c r="D11731" s="180"/>
      <c r="E11731" s="180"/>
      <c r="F11731" s="180"/>
      <c r="G11731" s="180"/>
      <c r="H11731" s="180"/>
    </row>
    <row r="11732" spans="1:8" x14ac:dyDescent="0.2">
      <c r="A11732" s="180" t="s">
        <v>274</v>
      </c>
      <c r="B11732" s="180" t="s">
        <v>337</v>
      </c>
      <c r="C11732" s="180">
        <v>120000</v>
      </c>
      <c r="D11732" s="180">
        <v>500</v>
      </c>
      <c r="E11732" s="180">
        <v>10000</v>
      </c>
      <c r="F11732" s="180"/>
      <c r="G11732" s="180"/>
      <c r="H11732" s="180"/>
    </row>
    <row r="11733" spans="1:8" x14ac:dyDescent="0.2">
      <c r="A11733" s="180" t="s">
        <v>274</v>
      </c>
      <c r="B11733" s="180" t="s">
        <v>338</v>
      </c>
      <c r="C11733" s="180"/>
      <c r="D11733" s="180"/>
      <c r="E11733" s="180"/>
      <c r="F11733" s="180"/>
      <c r="G11733" s="180"/>
      <c r="H11733" s="180"/>
    </row>
    <row r="11734" spans="1:8" x14ac:dyDescent="0.2">
      <c r="A11734" s="180" t="s">
        <v>274</v>
      </c>
      <c r="B11734" s="180" t="s">
        <v>339</v>
      </c>
      <c r="C11734" s="180">
        <v>2000</v>
      </c>
      <c r="D11734" s="180">
        <v>100000</v>
      </c>
      <c r="E11734" s="180"/>
      <c r="F11734" s="180"/>
      <c r="G11734" s="180"/>
      <c r="H11734" s="180"/>
    </row>
    <row r="11735" spans="1:8" x14ac:dyDescent="0.2">
      <c r="A11735" s="180" t="s">
        <v>274</v>
      </c>
      <c r="B11735" s="180" t="s">
        <v>340</v>
      </c>
      <c r="C11735" s="180">
        <v>245000</v>
      </c>
      <c r="D11735" s="180">
        <v>180000</v>
      </c>
      <c r="E11735" s="180">
        <v>5000</v>
      </c>
      <c r="F11735" s="180"/>
      <c r="G11735" s="180"/>
      <c r="H11735" s="180"/>
    </row>
    <row r="11736" spans="1:8" x14ac:dyDescent="0.2">
      <c r="A11736" s="180" t="s">
        <v>274</v>
      </c>
      <c r="B11736" s="180" t="s">
        <v>341</v>
      </c>
      <c r="C11736" s="180"/>
      <c r="D11736" s="180"/>
      <c r="E11736" s="180"/>
      <c r="F11736" s="180"/>
      <c r="G11736" s="180"/>
      <c r="H11736" s="180"/>
    </row>
    <row r="11737" spans="1:8" x14ac:dyDescent="0.2">
      <c r="A11737" s="180" t="s">
        <v>274</v>
      </c>
      <c r="B11737" s="180" t="s">
        <v>342</v>
      </c>
      <c r="C11737" s="180">
        <v>13529931</v>
      </c>
      <c r="D11737" s="180"/>
      <c r="E11737" s="180"/>
      <c r="F11737" s="180"/>
      <c r="G11737" s="180"/>
      <c r="H11737" s="180"/>
    </row>
    <row r="11738" spans="1:8" x14ac:dyDescent="0.2">
      <c r="A11738" s="180" t="s">
        <v>274</v>
      </c>
      <c r="B11738" s="180" t="s">
        <v>343</v>
      </c>
      <c r="C11738" s="180">
        <v>54893</v>
      </c>
      <c r="D11738" s="180"/>
      <c r="E11738" s="180"/>
      <c r="F11738" s="180"/>
      <c r="G11738" s="180"/>
      <c r="H11738" s="180"/>
    </row>
    <row r="11739" spans="1:8" x14ac:dyDescent="0.2">
      <c r="A11739" s="180" t="s">
        <v>274</v>
      </c>
      <c r="B11739" s="180" t="s">
        <v>344</v>
      </c>
      <c r="C11739" s="180">
        <v>150000</v>
      </c>
      <c r="D11739" s="180"/>
      <c r="E11739" s="180">
        <v>400</v>
      </c>
      <c r="F11739" s="180"/>
      <c r="G11739" s="180"/>
      <c r="H11739" s="180"/>
    </row>
    <row r="11740" spans="1:8" x14ac:dyDescent="0.2">
      <c r="A11740" s="180" t="s">
        <v>274</v>
      </c>
      <c r="B11740" s="180" t="s">
        <v>475</v>
      </c>
      <c r="C11740" s="180">
        <v>244738</v>
      </c>
      <c r="D11740" s="180"/>
      <c r="E11740" s="180">
        <v>47943</v>
      </c>
      <c r="F11740" s="180">
        <v>0</v>
      </c>
      <c r="G11740" s="180">
        <v>0</v>
      </c>
      <c r="H11740" s="180">
        <v>0</v>
      </c>
    </row>
    <row r="11741" spans="1:8" x14ac:dyDescent="0.2">
      <c r="A11741" s="180" t="s">
        <v>274</v>
      </c>
      <c r="B11741" s="180" t="s">
        <v>332</v>
      </c>
      <c r="C11741" s="180">
        <v>275000</v>
      </c>
      <c r="D11741" s="180"/>
      <c r="E11741" s="180"/>
      <c r="F11741" s="180"/>
      <c r="G11741" s="180"/>
      <c r="H11741" s="180"/>
    </row>
    <row r="11742" spans="1:8" x14ac:dyDescent="0.2">
      <c r="A11742" s="180" t="s">
        <v>274</v>
      </c>
      <c r="B11742" s="180" t="s">
        <v>407</v>
      </c>
      <c r="C11742" s="180">
        <v>500000</v>
      </c>
      <c r="D11742" s="180"/>
      <c r="E11742" s="180"/>
      <c r="F11742" s="180"/>
      <c r="G11742" s="180"/>
      <c r="H11742" s="180"/>
    </row>
    <row r="11743" spans="1:8" x14ac:dyDescent="0.2">
      <c r="A11743" s="180" t="s">
        <v>274</v>
      </c>
      <c r="B11743" s="180" t="s">
        <v>345</v>
      </c>
      <c r="C11743" s="180">
        <v>24213156</v>
      </c>
      <c r="D11743" s="180">
        <v>280500</v>
      </c>
      <c r="E11743" s="180">
        <v>1438985</v>
      </c>
      <c r="F11743" s="180">
        <v>0</v>
      </c>
      <c r="G11743" s="180">
        <v>0</v>
      </c>
      <c r="H11743" s="180">
        <v>0</v>
      </c>
    </row>
    <row r="11744" spans="1:8" x14ac:dyDescent="0.2">
      <c r="A11744" s="180" t="s">
        <v>274</v>
      </c>
      <c r="B11744" s="180" t="s">
        <v>346</v>
      </c>
      <c r="C11744" s="180"/>
      <c r="D11744" s="180"/>
      <c r="E11744" s="180"/>
      <c r="F11744" s="180"/>
      <c r="G11744" s="180"/>
      <c r="H11744" s="180"/>
    </row>
    <row r="11745" spans="1:8" x14ac:dyDescent="0.2">
      <c r="A11745" s="180" t="s">
        <v>274</v>
      </c>
      <c r="B11745" s="180" t="s">
        <v>446</v>
      </c>
      <c r="C11745" s="180">
        <v>40000</v>
      </c>
      <c r="D11745" s="180">
        <v>15000</v>
      </c>
      <c r="E11745" s="180"/>
      <c r="F11745" s="180"/>
      <c r="G11745" s="180"/>
      <c r="H11745" s="180"/>
    </row>
    <row r="11746" spans="1:8" x14ac:dyDescent="0.2">
      <c r="A11746" s="180" t="s">
        <v>274</v>
      </c>
      <c r="B11746" s="180" t="s">
        <v>347</v>
      </c>
      <c r="C11746" s="180">
        <v>2000</v>
      </c>
      <c r="D11746" s="180"/>
      <c r="E11746" s="180"/>
      <c r="F11746" s="180"/>
      <c r="G11746" s="180"/>
      <c r="H11746" s="180"/>
    </row>
    <row r="11747" spans="1:8" x14ac:dyDescent="0.2">
      <c r="A11747" s="180" t="s">
        <v>274</v>
      </c>
      <c r="B11747" s="180" t="s">
        <v>348</v>
      </c>
      <c r="C11747" s="180">
        <v>24255156</v>
      </c>
      <c r="D11747" s="180">
        <v>295500</v>
      </c>
      <c r="E11747" s="180">
        <v>1438985</v>
      </c>
      <c r="F11747" s="180">
        <v>0</v>
      </c>
      <c r="G11747" s="180">
        <v>0</v>
      </c>
      <c r="H11747" s="180">
        <v>0</v>
      </c>
    </row>
    <row r="11748" spans="1:8" x14ac:dyDescent="0.2">
      <c r="A11748" s="180" t="s">
        <v>274</v>
      </c>
      <c r="B11748" s="180" t="s">
        <v>349</v>
      </c>
      <c r="C11748" s="180">
        <v>4366538.6699999981</v>
      </c>
      <c r="D11748" s="180">
        <v>93777.839999999967</v>
      </c>
      <c r="E11748" s="180">
        <v>1386380.9400000002</v>
      </c>
      <c r="F11748" s="180">
        <v>0</v>
      </c>
      <c r="G11748" s="180">
        <v>0</v>
      </c>
      <c r="H11748" s="180">
        <v>0</v>
      </c>
    </row>
    <row r="11749" spans="1:8" x14ac:dyDescent="0.2">
      <c r="A11749" s="180" t="s">
        <v>274</v>
      </c>
      <c r="B11749" s="180" t="s">
        <v>350</v>
      </c>
      <c r="C11749" s="180">
        <v>28621694.670000002</v>
      </c>
      <c r="D11749" s="180">
        <v>389277.84</v>
      </c>
      <c r="E11749" s="180">
        <v>2825365.9400000004</v>
      </c>
      <c r="F11749" s="180">
        <v>0</v>
      </c>
      <c r="G11749" s="180">
        <v>0</v>
      </c>
      <c r="H11749" s="180">
        <v>0</v>
      </c>
    </row>
    <row r="11750" spans="1:8" x14ac:dyDescent="0.2">
      <c r="A11750" s="180" t="s">
        <v>274</v>
      </c>
      <c r="B11750" s="180" t="s">
        <v>376</v>
      </c>
      <c r="C11750" s="180"/>
      <c r="D11750" s="180"/>
      <c r="E11750" s="180"/>
      <c r="F11750" s="180"/>
      <c r="G11750" s="180"/>
      <c r="H11750" s="180"/>
    </row>
    <row r="11751" spans="1:8" x14ac:dyDescent="0.2">
      <c r="A11751" s="180" t="s">
        <v>274</v>
      </c>
      <c r="B11751" s="180" t="s">
        <v>377</v>
      </c>
      <c r="C11751" s="180">
        <v>16700000</v>
      </c>
      <c r="D11751" s="180">
        <v>325000</v>
      </c>
      <c r="E11751" s="180">
        <v>375000</v>
      </c>
      <c r="F11751" s="180"/>
      <c r="G11751" s="180"/>
      <c r="H11751" s="180"/>
    </row>
    <row r="11752" spans="1:8" x14ac:dyDescent="0.2">
      <c r="A11752" s="180" t="s">
        <v>274</v>
      </c>
      <c r="B11752" s="180" t="s">
        <v>352</v>
      </c>
      <c r="C11752" s="180">
        <v>800000</v>
      </c>
      <c r="D11752" s="180"/>
      <c r="E11752" s="180">
        <v>500</v>
      </c>
      <c r="F11752" s="180"/>
      <c r="G11752" s="180"/>
      <c r="H11752" s="180"/>
    </row>
    <row r="11753" spans="1:8" x14ac:dyDescent="0.2">
      <c r="A11753" s="180" t="s">
        <v>274</v>
      </c>
      <c r="B11753" s="180" t="s">
        <v>353</v>
      </c>
      <c r="C11753" s="180">
        <v>1150000</v>
      </c>
      <c r="D11753" s="180"/>
      <c r="E11753" s="180">
        <v>1000</v>
      </c>
      <c r="F11753" s="180"/>
      <c r="G11753" s="180"/>
      <c r="H11753" s="180"/>
    </row>
    <row r="11754" spans="1:8" x14ac:dyDescent="0.2">
      <c r="A11754" s="180" t="s">
        <v>274</v>
      </c>
      <c r="B11754" s="180" t="s">
        <v>354</v>
      </c>
      <c r="C11754" s="180">
        <v>600000</v>
      </c>
      <c r="D11754" s="180"/>
      <c r="E11754" s="180">
        <v>250</v>
      </c>
      <c r="F11754" s="180"/>
      <c r="G11754" s="180"/>
      <c r="H11754" s="180"/>
    </row>
    <row r="11755" spans="1:8" x14ac:dyDescent="0.2">
      <c r="A11755" s="180" t="s">
        <v>274</v>
      </c>
      <c r="B11755" s="180" t="s">
        <v>408</v>
      </c>
      <c r="C11755" s="180">
        <v>1200000</v>
      </c>
      <c r="D11755" s="180"/>
      <c r="E11755" s="180">
        <v>3500</v>
      </c>
      <c r="F11755" s="180"/>
      <c r="G11755" s="180"/>
      <c r="H11755" s="180"/>
    </row>
    <row r="11756" spans="1:8" x14ac:dyDescent="0.2">
      <c r="A11756" s="180" t="s">
        <v>274</v>
      </c>
      <c r="B11756" s="180" t="s">
        <v>423</v>
      </c>
      <c r="C11756" s="180">
        <v>950000</v>
      </c>
      <c r="D11756" s="180"/>
      <c r="E11756" s="180">
        <v>2000</v>
      </c>
      <c r="F11756" s="180"/>
      <c r="G11756" s="180"/>
      <c r="H11756" s="180"/>
    </row>
    <row r="11757" spans="1:8" x14ac:dyDescent="0.2">
      <c r="A11757" s="180" t="s">
        <v>274</v>
      </c>
      <c r="B11757" s="180" t="s">
        <v>355</v>
      </c>
      <c r="C11757" s="180">
        <v>2000000</v>
      </c>
      <c r="D11757" s="180"/>
      <c r="E11757" s="180">
        <v>175000</v>
      </c>
      <c r="F11757" s="180"/>
      <c r="G11757" s="180"/>
      <c r="H11757" s="180"/>
    </row>
    <row r="11758" spans="1:8" x14ac:dyDescent="0.2">
      <c r="A11758" s="180" t="s">
        <v>274</v>
      </c>
      <c r="B11758" s="180" t="s">
        <v>356</v>
      </c>
      <c r="C11758" s="180">
        <v>625000</v>
      </c>
      <c r="D11758" s="180"/>
      <c r="E11758" s="180">
        <v>30000</v>
      </c>
      <c r="F11758" s="180"/>
      <c r="G11758" s="180"/>
      <c r="H11758" s="180"/>
    </row>
    <row r="11759" spans="1:8" x14ac:dyDescent="0.2">
      <c r="A11759" s="180" t="s">
        <v>274</v>
      </c>
      <c r="B11759" s="180" t="s">
        <v>409</v>
      </c>
      <c r="C11759" s="180"/>
      <c r="D11759" s="180"/>
      <c r="E11759" s="180"/>
      <c r="F11759" s="180"/>
      <c r="G11759" s="180"/>
      <c r="H11759" s="180"/>
    </row>
    <row r="11760" spans="1:8" x14ac:dyDescent="0.2">
      <c r="A11760" s="180" t="s">
        <v>274</v>
      </c>
      <c r="B11760" s="180" t="s">
        <v>378</v>
      </c>
      <c r="C11760" s="180"/>
      <c r="D11760" s="180"/>
      <c r="E11760" s="180"/>
      <c r="F11760" s="180"/>
      <c r="G11760" s="180"/>
      <c r="H11760" s="180"/>
    </row>
    <row r="11761" spans="1:8" x14ac:dyDescent="0.2">
      <c r="A11761" s="180" t="s">
        <v>274</v>
      </c>
      <c r="B11761" s="180" t="s">
        <v>360</v>
      </c>
      <c r="C11761" s="180"/>
      <c r="D11761" s="180"/>
      <c r="E11761" s="180"/>
      <c r="F11761" s="180"/>
      <c r="G11761" s="180"/>
      <c r="H11761" s="180"/>
    </row>
    <row r="11762" spans="1:8" x14ac:dyDescent="0.2">
      <c r="A11762" s="180" t="s">
        <v>274</v>
      </c>
      <c r="B11762" s="180" t="s">
        <v>379</v>
      </c>
      <c r="C11762" s="180"/>
      <c r="D11762" s="180"/>
      <c r="E11762" s="180"/>
      <c r="F11762" s="180"/>
      <c r="G11762" s="180"/>
      <c r="H11762" s="180"/>
    </row>
    <row r="11763" spans="1:8" x14ac:dyDescent="0.2">
      <c r="A11763" s="180" t="s">
        <v>274</v>
      </c>
      <c r="B11763" s="180" t="s">
        <v>362</v>
      </c>
      <c r="C11763" s="180">
        <v>1024938</v>
      </c>
      <c r="D11763" s="180"/>
      <c r="E11763" s="180"/>
      <c r="F11763" s="180"/>
      <c r="G11763" s="180"/>
      <c r="H11763" s="180"/>
    </row>
    <row r="11764" spans="1:8" x14ac:dyDescent="0.2">
      <c r="A11764" s="180" t="s">
        <v>274</v>
      </c>
      <c r="B11764" s="180" t="s">
        <v>365</v>
      </c>
      <c r="C11764" s="180">
        <v>25049938</v>
      </c>
      <c r="D11764" s="180">
        <v>325000</v>
      </c>
      <c r="E11764" s="180">
        <v>587250</v>
      </c>
      <c r="F11764" s="180">
        <v>0</v>
      </c>
      <c r="G11764" s="180">
        <v>0</v>
      </c>
      <c r="H11764" s="180">
        <v>0</v>
      </c>
    </row>
    <row r="11765" spans="1:8" x14ac:dyDescent="0.2">
      <c r="A11765" s="180" t="s">
        <v>274</v>
      </c>
      <c r="B11765" s="180" t="s">
        <v>447</v>
      </c>
      <c r="C11765" s="180">
        <v>15000</v>
      </c>
      <c r="D11765" s="180"/>
      <c r="E11765" s="180"/>
      <c r="F11765" s="180"/>
      <c r="G11765" s="180"/>
      <c r="H11765" s="180"/>
    </row>
    <row r="11766" spans="1:8" x14ac:dyDescent="0.2">
      <c r="A11766" s="180" t="s">
        <v>274</v>
      </c>
      <c r="B11766" s="180" t="s">
        <v>366</v>
      </c>
      <c r="C11766" s="180">
        <v>25064938</v>
      </c>
      <c r="D11766" s="180">
        <v>325000</v>
      </c>
      <c r="E11766" s="180">
        <v>587250</v>
      </c>
      <c r="F11766" s="180">
        <v>0</v>
      </c>
      <c r="G11766" s="180">
        <v>0</v>
      </c>
      <c r="H11766" s="180">
        <v>0</v>
      </c>
    </row>
    <row r="11767" spans="1:8" x14ac:dyDescent="0.2">
      <c r="A11767" s="180" t="s">
        <v>274</v>
      </c>
      <c r="B11767" s="180" t="s">
        <v>367</v>
      </c>
      <c r="C11767" s="180">
        <v>3556756.6699999981</v>
      </c>
      <c r="D11767" s="180">
        <v>64277.839999999967</v>
      </c>
      <c r="E11767" s="180">
        <v>2238115.9400000004</v>
      </c>
      <c r="F11767" s="180">
        <v>0</v>
      </c>
      <c r="G11767" s="180">
        <v>0</v>
      </c>
      <c r="H11767" s="180">
        <v>0</v>
      </c>
    </row>
    <row r="11768" spans="1:8" x14ac:dyDescent="0.2">
      <c r="A11768" s="180" t="s">
        <v>274</v>
      </c>
      <c r="B11768" s="180" t="s">
        <v>368</v>
      </c>
      <c r="C11768" s="180">
        <v>28621694.670000002</v>
      </c>
      <c r="D11768" s="180">
        <v>389277.84</v>
      </c>
      <c r="E11768" s="180">
        <v>2825365.9400000004</v>
      </c>
      <c r="F11768" s="180">
        <v>0</v>
      </c>
      <c r="G11768" s="180">
        <v>0</v>
      </c>
      <c r="H11768" s="180">
        <v>0</v>
      </c>
    </row>
    <row r="11769" spans="1:8" x14ac:dyDescent="0.2">
      <c r="A11769" s="180" t="s">
        <v>275</v>
      </c>
      <c r="B11769" s="180" t="s">
        <v>333</v>
      </c>
      <c r="C11769" s="180">
        <v>8330146</v>
      </c>
      <c r="D11769" s="180"/>
      <c r="E11769" s="180">
        <v>786602</v>
      </c>
      <c r="F11769" s="180">
        <v>0</v>
      </c>
      <c r="G11769" s="180">
        <v>0</v>
      </c>
      <c r="H11769" s="180">
        <v>0</v>
      </c>
    </row>
    <row r="11770" spans="1:8" x14ac:dyDescent="0.2">
      <c r="A11770" s="180" t="s">
        <v>275</v>
      </c>
      <c r="B11770" s="180" t="s">
        <v>334</v>
      </c>
      <c r="C11770" s="180">
        <v>141642</v>
      </c>
      <c r="D11770" s="180"/>
      <c r="E11770" s="180">
        <v>13398</v>
      </c>
      <c r="F11770" s="180">
        <v>0</v>
      </c>
      <c r="G11770" s="180">
        <v>0</v>
      </c>
      <c r="H11770" s="180">
        <v>0</v>
      </c>
    </row>
    <row r="11771" spans="1:8" x14ac:dyDescent="0.2">
      <c r="A11771" s="180" t="s">
        <v>275</v>
      </c>
      <c r="B11771" s="180" t="s">
        <v>335</v>
      </c>
      <c r="C11771" s="180">
        <v>672226</v>
      </c>
      <c r="D11771" s="180"/>
      <c r="E11771" s="180"/>
      <c r="F11771" s="180"/>
      <c r="G11771" s="180"/>
      <c r="H11771" s="180"/>
    </row>
    <row r="11772" spans="1:8" x14ac:dyDescent="0.2">
      <c r="A11772" s="180" t="s">
        <v>275</v>
      </c>
      <c r="B11772" s="180" t="s">
        <v>336</v>
      </c>
      <c r="C11772" s="180">
        <v>1137880</v>
      </c>
      <c r="D11772" s="180"/>
      <c r="E11772" s="180"/>
      <c r="F11772" s="180"/>
      <c r="G11772" s="180"/>
      <c r="H11772" s="180"/>
    </row>
    <row r="11773" spans="1:8" x14ac:dyDescent="0.2">
      <c r="A11773" s="180" t="s">
        <v>275</v>
      </c>
      <c r="B11773" s="180" t="s">
        <v>337</v>
      </c>
      <c r="C11773" s="180">
        <v>16670</v>
      </c>
      <c r="D11773" s="180">
        <v>400</v>
      </c>
      <c r="E11773" s="180">
        <v>3000</v>
      </c>
      <c r="F11773" s="180"/>
      <c r="G11773" s="180"/>
      <c r="H11773" s="180"/>
    </row>
    <row r="11774" spans="1:8" x14ac:dyDescent="0.2">
      <c r="A11774" s="180" t="s">
        <v>275</v>
      </c>
      <c r="B11774" s="180" t="s">
        <v>338</v>
      </c>
      <c r="C11774" s="180"/>
      <c r="D11774" s="180"/>
      <c r="E11774" s="180"/>
      <c r="F11774" s="180"/>
      <c r="G11774" s="180"/>
      <c r="H11774" s="180"/>
    </row>
    <row r="11775" spans="1:8" x14ac:dyDescent="0.2">
      <c r="A11775" s="180" t="s">
        <v>275</v>
      </c>
      <c r="B11775" s="180" t="s">
        <v>339</v>
      </c>
      <c r="C11775" s="180">
        <v>8500</v>
      </c>
      <c r="D11775" s="180">
        <v>125000</v>
      </c>
      <c r="E11775" s="180"/>
      <c r="F11775" s="180"/>
      <c r="G11775" s="180"/>
      <c r="H11775" s="180"/>
    </row>
    <row r="11776" spans="1:8" x14ac:dyDescent="0.2">
      <c r="A11776" s="180" t="s">
        <v>275</v>
      </c>
      <c r="B11776" s="180" t="s">
        <v>340</v>
      </c>
      <c r="C11776" s="180">
        <v>235000</v>
      </c>
      <c r="D11776" s="180">
        <v>65000</v>
      </c>
      <c r="E11776" s="180">
        <v>10000</v>
      </c>
      <c r="F11776" s="180"/>
      <c r="G11776" s="180"/>
      <c r="H11776" s="180"/>
    </row>
    <row r="11777" spans="1:8" x14ac:dyDescent="0.2">
      <c r="A11777" s="180" t="s">
        <v>275</v>
      </c>
      <c r="B11777" s="180" t="s">
        <v>341</v>
      </c>
      <c r="C11777" s="180"/>
      <c r="D11777" s="180"/>
      <c r="E11777" s="180"/>
      <c r="F11777" s="180"/>
      <c r="G11777" s="180"/>
      <c r="H11777" s="180"/>
    </row>
    <row r="11778" spans="1:8" x14ac:dyDescent="0.2">
      <c r="A11778" s="180" t="s">
        <v>275</v>
      </c>
      <c r="B11778" s="180" t="s">
        <v>342</v>
      </c>
      <c r="C11778" s="180">
        <v>3269468</v>
      </c>
      <c r="D11778" s="180"/>
      <c r="E11778" s="180"/>
      <c r="F11778" s="180"/>
      <c r="G11778" s="180"/>
      <c r="H11778" s="180"/>
    </row>
    <row r="11779" spans="1:8" x14ac:dyDescent="0.2">
      <c r="A11779" s="180" t="s">
        <v>275</v>
      </c>
      <c r="B11779" s="180" t="s">
        <v>343</v>
      </c>
      <c r="C11779" s="180">
        <v>11563</v>
      </c>
      <c r="D11779" s="180"/>
      <c r="E11779" s="180"/>
      <c r="F11779" s="180"/>
      <c r="G11779" s="180"/>
      <c r="H11779" s="180"/>
    </row>
    <row r="11780" spans="1:8" x14ac:dyDescent="0.2">
      <c r="A11780" s="180" t="s">
        <v>275</v>
      </c>
      <c r="B11780" s="180" t="s">
        <v>344</v>
      </c>
      <c r="C11780" s="180">
        <v>26140</v>
      </c>
      <c r="D11780" s="180"/>
      <c r="E11780" s="180"/>
      <c r="F11780" s="180"/>
      <c r="G11780" s="180"/>
      <c r="H11780" s="180"/>
    </row>
    <row r="11781" spans="1:8" x14ac:dyDescent="0.2">
      <c r="A11781" s="180" t="s">
        <v>275</v>
      </c>
      <c r="B11781" s="180" t="s">
        <v>475</v>
      </c>
      <c r="C11781" s="180">
        <v>160582</v>
      </c>
      <c r="D11781" s="180"/>
      <c r="E11781" s="180">
        <v>15189</v>
      </c>
      <c r="F11781" s="180">
        <v>0</v>
      </c>
      <c r="G11781" s="180">
        <v>0</v>
      </c>
      <c r="H11781" s="180">
        <v>0</v>
      </c>
    </row>
    <row r="11782" spans="1:8" x14ac:dyDescent="0.2">
      <c r="A11782" s="180" t="s">
        <v>275</v>
      </c>
      <c r="B11782" s="180" t="s">
        <v>332</v>
      </c>
      <c r="C11782" s="180">
        <v>112000</v>
      </c>
      <c r="D11782" s="180"/>
      <c r="E11782" s="180"/>
      <c r="F11782" s="180"/>
      <c r="G11782" s="180"/>
      <c r="H11782" s="180"/>
    </row>
    <row r="11783" spans="1:8" x14ac:dyDescent="0.2">
      <c r="A11783" s="180" t="s">
        <v>275</v>
      </c>
      <c r="B11783" s="180" t="s">
        <v>407</v>
      </c>
      <c r="C11783" s="180">
        <v>143255</v>
      </c>
      <c r="D11783" s="180"/>
      <c r="E11783" s="180"/>
      <c r="F11783" s="180"/>
      <c r="G11783" s="180"/>
      <c r="H11783" s="180"/>
    </row>
    <row r="11784" spans="1:8" x14ac:dyDescent="0.2">
      <c r="A11784" s="180" t="s">
        <v>275</v>
      </c>
      <c r="B11784" s="180" t="s">
        <v>345</v>
      </c>
      <c r="C11784" s="180">
        <v>14265072</v>
      </c>
      <c r="D11784" s="180">
        <v>190400</v>
      </c>
      <c r="E11784" s="180">
        <v>828189</v>
      </c>
      <c r="F11784" s="180">
        <v>0</v>
      </c>
      <c r="G11784" s="180">
        <v>0</v>
      </c>
      <c r="H11784" s="180">
        <v>0</v>
      </c>
    </row>
    <row r="11785" spans="1:8" x14ac:dyDescent="0.2">
      <c r="A11785" s="180" t="s">
        <v>275</v>
      </c>
      <c r="B11785" s="180" t="s">
        <v>346</v>
      </c>
      <c r="C11785" s="180"/>
      <c r="D11785" s="180"/>
      <c r="E11785" s="180"/>
      <c r="F11785" s="180"/>
      <c r="G11785" s="180"/>
      <c r="H11785" s="180"/>
    </row>
    <row r="11786" spans="1:8" x14ac:dyDescent="0.2">
      <c r="A11786" s="180" t="s">
        <v>275</v>
      </c>
      <c r="B11786" s="180" t="s">
        <v>446</v>
      </c>
      <c r="C11786" s="180"/>
      <c r="D11786" s="180"/>
      <c r="E11786" s="180"/>
      <c r="F11786" s="180"/>
      <c r="G11786" s="180"/>
      <c r="H11786" s="180"/>
    </row>
    <row r="11787" spans="1:8" x14ac:dyDescent="0.2">
      <c r="A11787" s="180" t="s">
        <v>275</v>
      </c>
      <c r="B11787" s="180" t="s">
        <v>347</v>
      </c>
      <c r="C11787" s="180"/>
      <c r="D11787" s="180"/>
      <c r="E11787" s="180"/>
      <c r="F11787" s="180"/>
      <c r="G11787" s="180"/>
      <c r="H11787" s="180"/>
    </row>
    <row r="11788" spans="1:8" x14ac:dyDescent="0.2">
      <c r="A11788" s="180" t="s">
        <v>275</v>
      </c>
      <c r="B11788" s="180" t="s">
        <v>348</v>
      </c>
      <c r="C11788" s="180">
        <v>14265072</v>
      </c>
      <c r="D11788" s="180">
        <v>190400</v>
      </c>
      <c r="E11788" s="180">
        <v>828189</v>
      </c>
      <c r="F11788" s="180">
        <v>0</v>
      </c>
      <c r="G11788" s="180">
        <v>0</v>
      </c>
      <c r="H11788" s="180">
        <v>0</v>
      </c>
    </row>
    <row r="11789" spans="1:8" x14ac:dyDescent="0.2">
      <c r="A11789" s="180" t="s">
        <v>275</v>
      </c>
      <c r="B11789" s="180" t="s">
        <v>349</v>
      </c>
      <c r="C11789" s="180">
        <v>3088629.5</v>
      </c>
      <c r="D11789" s="180">
        <v>59134.870000000024</v>
      </c>
      <c r="E11789" s="180">
        <v>293782.7699999999</v>
      </c>
      <c r="F11789" s="180">
        <v>0</v>
      </c>
      <c r="G11789" s="180">
        <v>0</v>
      </c>
      <c r="H11789" s="180">
        <v>0</v>
      </c>
    </row>
    <row r="11790" spans="1:8" x14ac:dyDescent="0.2">
      <c r="A11790" s="180" t="s">
        <v>275</v>
      </c>
      <c r="B11790" s="180" t="s">
        <v>350</v>
      </c>
      <c r="C11790" s="180">
        <v>17353701.5</v>
      </c>
      <c r="D11790" s="180">
        <v>249534.87</v>
      </c>
      <c r="E11790" s="180">
        <v>1121971.77</v>
      </c>
      <c r="F11790" s="180">
        <v>0</v>
      </c>
      <c r="G11790" s="180">
        <v>0</v>
      </c>
      <c r="H11790" s="180">
        <v>0</v>
      </c>
    </row>
    <row r="11791" spans="1:8" x14ac:dyDescent="0.2">
      <c r="A11791" s="180" t="s">
        <v>275</v>
      </c>
      <c r="B11791" s="180" t="s">
        <v>376</v>
      </c>
      <c r="C11791" s="180"/>
      <c r="D11791" s="180"/>
      <c r="E11791" s="180"/>
      <c r="F11791" s="180"/>
      <c r="G11791" s="180"/>
      <c r="H11791" s="180"/>
    </row>
    <row r="11792" spans="1:8" x14ac:dyDescent="0.2">
      <c r="A11792" s="180" t="s">
        <v>275</v>
      </c>
      <c r="B11792" s="180" t="s">
        <v>377</v>
      </c>
      <c r="C11792" s="180">
        <v>9500000</v>
      </c>
      <c r="D11792" s="180">
        <v>190000</v>
      </c>
      <c r="E11792" s="180">
        <v>450000</v>
      </c>
      <c r="F11792" s="180"/>
      <c r="G11792" s="180"/>
      <c r="H11792" s="180"/>
    </row>
    <row r="11793" spans="1:8" x14ac:dyDescent="0.2">
      <c r="A11793" s="180" t="s">
        <v>275</v>
      </c>
      <c r="B11793" s="180" t="s">
        <v>352</v>
      </c>
      <c r="C11793" s="180">
        <v>420000</v>
      </c>
      <c r="D11793" s="180"/>
      <c r="E11793" s="180"/>
      <c r="F11793" s="180"/>
      <c r="G11793" s="180"/>
      <c r="H11793" s="180"/>
    </row>
    <row r="11794" spans="1:8" x14ac:dyDescent="0.2">
      <c r="A11794" s="180" t="s">
        <v>275</v>
      </c>
      <c r="B11794" s="180" t="s">
        <v>353</v>
      </c>
      <c r="C11794" s="180">
        <v>755000</v>
      </c>
      <c r="D11794" s="180">
        <v>1000</v>
      </c>
      <c r="E11794" s="180"/>
      <c r="F11794" s="180"/>
      <c r="G11794" s="180"/>
      <c r="H11794" s="180"/>
    </row>
    <row r="11795" spans="1:8" x14ac:dyDescent="0.2">
      <c r="A11795" s="180" t="s">
        <v>275</v>
      </c>
      <c r="B11795" s="180" t="s">
        <v>354</v>
      </c>
      <c r="C11795" s="180">
        <v>365000</v>
      </c>
      <c r="D11795" s="180"/>
      <c r="E11795" s="180">
        <v>6000</v>
      </c>
      <c r="F11795" s="180"/>
      <c r="G11795" s="180"/>
      <c r="H11795" s="180"/>
    </row>
    <row r="11796" spans="1:8" x14ac:dyDescent="0.2">
      <c r="A11796" s="180" t="s">
        <v>275</v>
      </c>
      <c r="B11796" s="180" t="s">
        <v>408</v>
      </c>
      <c r="C11796" s="180">
        <v>750000</v>
      </c>
      <c r="D11796" s="180"/>
      <c r="E11796" s="180"/>
      <c r="F11796" s="180"/>
      <c r="G11796" s="180"/>
      <c r="H11796" s="180"/>
    </row>
    <row r="11797" spans="1:8" x14ac:dyDescent="0.2">
      <c r="A11797" s="180" t="s">
        <v>275</v>
      </c>
      <c r="B11797" s="180" t="s">
        <v>423</v>
      </c>
      <c r="C11797" s="180">
        <v>390000</v>
      </c>
      <c r="D11797" s="180"/>
      <c r="E11797" s="180">
        <v>100000</v>
      </c>
      <c r="F11797" s="180"/>
      <c r="G11797" s="180"/>
      <c r="H11797" s="180"/>
    </row>
    <row r="11798" spans="1:8" x14ac:dyDescent="0.2">
      <c r="A11798" s="180" t="s">
        <v>275</v>
      </c>
      <c r="B11798" s="180" t="s">
        <v>355</v>
      </c>
      <c r="C11798" s="180">
        <v>1500000</v>
      </c>
      <c r="D11798" s="180"/>
      <c r="E11798" s="180">
        <v>150000</v>
      </c>
      <c r="F11798" s="180"/>
      <c r="G11798" s="180"/>
      <c r="H11798" s="180"/>
    </row>
    <row r="11799" spans="1:8" x14ac:dyDescent="0.2">
      <c r="A11799" s="180" t="s">
        <v>275</v>
      </c>
      <c r="B11799" s="180" t="s">
        <v>356</v>
      </c>
      <c r="C11799" s="180">
        <v>460000</v>
      </c>
      <c r="D11799" s="180">
        <v>1000</v>
      </c>
      <c r="E11799" s="180">
        <v>18000</v>
      </c>
      <c r="F11799" s="180"/>
      <c r="G11799" s="180"/>
      <c r="H11799" s="180"/>
    </row>
    <row r="11800" spans="1:8" x14ac:dyDescent="0.2">
      <c r="A11800" s="180" t="s">
        <v>275</v>
      </c>
      <c r="B11800" s="180" t="s">
        <v>409</v>
      </c>
      <c r="C11800" s="180"/>
      <c r="D11800" s="180"/>
      <c r="E11800" s="180"/>
      <c r="F11800" s="180"/>
      <c r="G11800" s="180"/>
      <c r="H11800" s="180"/>
    </row>
    <row r="11801" spans="1:8" x14ac:dyDescent="0.2">
      <c r="A11801" s="180" t="s">
        <v>275</v>
      </c>
      <c r="B11801" s="180" t="s">
        <v>378</v>
      </c>
      <c r="C11801" s="180"/>
      <c r="D11801" s="180"/>
      <c r="E11801" s="180"/>
      <c r="F11801" s="180"/>
      <c r="G11801" s="180"/>
      <c r="H11801" s="180"/>
    </row>
    <row r="11802" spans="1:8" x14ac:dyDescent="0.2">
      <c r="A11802" s="180" t="s">
        <v>275</v>
      </c>
      <c r="B11802" s="180" t="s">
        <v>360</v>
      </c>
      <c r="C11802" s="180"/>
      <c r="D11802" s="180"/>
      <c r="E11802" s="180"/>
      <c r="F11802" s="180"/>
      <c r="G11802" s="180"/>
      <c r="H11802" s="180"/>
    </row>
    <row r="11803" spans="1:8" x14ac:dyDescent="0.2">
      <c r="A11803" s="180" t="s">
        <v>275</v>
      </c>
      <c r="B11803" s="180" t="s">
        <v>379</v>
      </c>
      <c r="C11803" s="180"/>
      <c r="D11803" s="180"/>
      <c r="E11803" s="180"/>
      <c r="F11803" s="180"/>
      <c r="G11803" s="180"/>
      <c r="H11803" s="180"/>
    </row>
    <row r="11804" spans="1:8" x14ac:dyDescent="0.2">
      <c r="A11804" s="180" t="s">
        <v>275</v>
      </c>
      <c r="B11804" s="180" t="s">
        <v>362</v>
      </c>
      <c r="C11804" s="180">
        <v>571250</v>
      </c>
      <c r="D11804" s="180"/>
      <c r="E11804" s="180"/>
      <c r="F11804" s="180"/>
      <c r="G11804" s="180"/>
      <c r="H11804" s="180"/>
    </row>
    <row r="11805" spans="1:8" x14ac:dyDescent="0.2">
      <c r="A11805" s="180" t="s">
        <v>275</v>
      </c>
      <c r="B11805" s="180" t="s">
        <v>365</v>
      </c>
      <c r="C11805" s="180">
        <v>14711250</v>
      </c>
      <c r="D11805" s="180">
        <v>192000</v>
      </c>
      <c r="E11805" s="180">
        <v>724000</v>
      </c>
      <c r="F11805" s="180">
        <v>0</v>
      </c>
      <c r="G11805" s="180">
        <v>0</v>
      </c>
      <c r="H11805" s="180">
        <v>0</v>
      </c>
    </row>
    <row r="11806" spans="1:8" x14ac:dyDescent="0.2">
      <c r="A11806" s="180" t="s">
        <v>275</v>
      </c>
      <c r="B11806" s="180" t="s">
        <v>447</v>
      </c>
      <c r="C11806" s="180">
        <v>94082</v>
      </c>
      <c r="D11806" s="180"/>
      <c r="E11806" s="180"/>
      <c r="F11806" s="180"/>
      <c r="G11806" s="180"/>
      <c r="H11806" s="180"/>
    </row>
    <row r="11807" spans="1:8" x14ac:dyDescent="0.2">
      <c r="A11807" s="180" t="s">
        <v>275</v>
      </c>
      <c r="B11807" s="180" t="s">
        <v>366</v>
      </c>
      <c r="C11807" s="180">
        <v>14805332</v>
      </c>
      <c r="D11807" s="180">
        <v>192000</v>
      </c>
      <c r="E11807" s="180">
        <v>724000</v>
      </c>
      <c r="F11807" s="180">
        <v>0</v>
      </c>
      <c r="G11807" s="180">
        <v>0</v>
      </c>
      <c r="H11807" s="180">
        <v>0</v>
      </c>
    </row>
    <row r="11808" spans="1:8" x14ac:dyDescent="0.2">
      <c r="A11808" s="180" t="s">
        <v>275</v>
      </c>
      <c r="B11808" s="180" t="s">
        <v>367</v>
      </c>
      <c r="C11808" s="180">
        <v>2548369.5</v>
      </c>
      <c r="D11808" s="180">
        <v>57534.870000000024</v>
      </c>
      <c r="E11808" s="180">
        <v>397971.77</v>
      </c>
      <c r="F11808" s="180">
        <v>0</v>
      </c>
      <c r="G11808" s="180">
        <v>0</v>
      </c>
      <c r="H11808" s="180">
        <v>0</v>
      </c>
    </row>
    <row r="11809" spans="1:8" x14ac:dyDescent="0.2">
      <c r="A11809" s="180" t="s">
        <v>275</v>
      </c>
      <c r="B11809" s="180" t="s">
        <v>368</v>
      </c>
      <c r="C11809" s="180">
        <v>17353701.5</v>
      </c>
      <c r="D11809" s="180">
        <v>249534.87</v>
      </c>
      <c r="E11809" s="180">
        <v>1121971.77</v>
      </c>
      <c r="F11809" s="180">
        <v>0</v>
      </c>
      <c r="G11809" s="180">
        <v>0</v>
      </c>
      <c r="H11809" s="180">
        <v>0</v>
      </c>
    </row>
    <row r="11810" spans="1:8" x14ac:dyDescent="0.2">
      <c r="A11810" s="180" t="s">
        <v>276</v>
      </c>
      <c r="B11810" s="180" t="s">
        <v>333</v>
      </c>
      <c r="C11810" s="180">
        <v>1535907</v>
      </c>
      <c r="D11810" s="180"/>
      <c r="E11810" s="180">
        <v>138448</v>
      </c>
      <c r="F11810" s="180">
        <v>0</v>
      </c>
      <c r="G11810" s="180">
        <v>0</v>
      </c>
      <c r="H11810" s="180">
        <v>0</v>
      </c>
    </row>
    <row r="11811" spans="1:8" x14ac:dyDescent="0.2">
      <c r="A11811" s="180" t="s">
        <v>276</v>
      </c>
      <c r="B11811" s="180" t="s">
        <v>334</v>
      </c>
      <c r="C11811" s="180">
        <v>17226</v>
      </c>
      <c r="D11811" s="180"/>
      <c r="E11811" s="180">
        <v>1552</v>
      </c>
      <c r="F11811" s="180">
        <v>0</v>
      </c>
      <c r="G11811" s="180">
        <v>0</v>
      </c>
      <c r="H11811" s="180">
        <v>0</v>
      </c>
    </row>
    <row r="11812" spans="1:8" x14ac:dyDescent="0.2">
      <c r="A11812" s="180" t="s">
        <v>276</v>
      </c>
      <c r="B11812" s="180" t="s">
        <v>335</v>
      </c>
      <c r="C11812" s="180">
        <v>195336</v>
      </c>
      <c r="D11812" s="180"/>
      <c r="E11812" s="180"/>
      <c r="F11812" s="180"/>
      <c r="G11812" s="180"/>
      <c r="H11812" s="180"/>
    </row>
    <row r="11813" spans="1:8" x14ac:dyDescent="0.2">
      <c r="A11813" s="180" t="s">
        <v>276</v>
      </c>
      <c r="B11813" s="180" t="s">
        <v>336</v>
      </c>
      <c r="C11813" s="180">
        <v>600000</v>
      </c>
      <c r="D11813" s="180"/>
      <c r="E11813" s="180"/>
      <c r="F11813" s="180"/>
      <c r="G11813" s="180"/>
      <c r="H11813" s="180"/>
    </row>
    <row r="11814" spans="1:8" x14ac:dyDescent="0.2">
      <c r="A11814" s="180" t="s">
        <v>276</v>
      </c>
      <c r="B11814" s="180" t="s">
        <v>337</v>
      </c>
      <c r="C11814" s="180">
        <v>3500</v>
      </c>
      <c r="D11814" s="180"/>
      <c r="E11814" s="180">
        <v>200</v>
      </c>
      <c r="F11814" s="180"/>
      <c r="G11814" s="180"/>
      <c r="H11814" s="180"/>
    </row>
    <row r="11815" spans="1:8" x14ac:dyDescent="0.2">
      <c r="A11815" s="180" t="s">
        <v>276</v>
      </c>
      <c r="B11815" s="180" t="s">
        <v>338</v>
      </c>
      <c r="C11815" s="180"/>
      <c r="D11815" s="180"/>
      <c r="E11815" s="180"/>
      <c r="F11815" s="180"/>
      <c r="G11815" s="180"/>
      <c r="H11815" s="180"/>
    </row>
    <row r="11816" spans="1:8" x14ac:dyDescent="0.2">
      <c r="A11816" s="180" t="s">
        <v>276</v>
      </c>
      <c r="B11816" s="180" t="s">
        <v>339</v>
      </c>
      <c r="C11816" s="180">
        <v>13000</v>
      </c>
      <c r="D11816" s="180">
        <v>210000</v>
      </c>
      <c r="E11816" s="180"/>
      <c r="F11816" s="180"/>
      <c r="G11816" s="180"/>
      <c r="H11816" s="180"/>
    </row>
    <row r="11817" spans="1:8" x14ac:dyDescent="0.2">
      <c r="A11817" s="180" t="s">
        <v>276</v>
      </c>
      <c r="B11817" s="180" t="s">
        <v>340</v>
      </c>
      <c r="C11817" s="180">
        <v>82000</v>
      </c>
      <c r="D11817" s="180"/>
      <c r="E11817" s="180">
        <v>1000</v>
      </c>
      <c r="F11817" s="180"/>
      <c r="G11817" s="180"/>
      <c r="H11817" s="180"/>
    </row>
    <row r="11818" spans="1:8" x14ac:dyDescent="0.2">
      <c r="A11818" s="180" t="s">
        <v>276</v>
      </c>
      <c r="B11818" s="180" t="s">
        <v>341</v>
      </c>
      <c r="C11818" s="180"/>
      <c r="D11818" s="180"/>
      <c r="E11818" s="180"/>
      <c r="F11818" s="180"/>
      <c r="G11818" s="180"/>
      <c r="H11818" s="180"/>
    </row>
    <row r="11819" spans="1:8" x14ac:dyDescent="0.2">
      <c r="A11819" s="180" t="s">
        <v>276</v>
      </c>
      <c r="B11819" s="180" t="s">
        <v>342</v>
      </c>
      <c r="C11819" s="180">
        <v>2590725</v>
      </c>
      <c r="D11819" s="180"/>
      <c r="E11819" s="180"/>
      <c r="F11819" s="180"/>
      <c r="G11819" s="180"/>
      <c r="H11819" s="180"/>
    </row>
    <row r="11820" spans="1:8" x14ac:dyDescent="0.2">
      <c r="A11820" s="180" t="s">
        <v>276</v>
      </c>
      <c r="B11820" s="180" t="s">
        <v>343</v>
      </c>
      <c r="C11820" s="180">
        <v>10075</v>
      </c>
      <c r="D11820" s="180"/>
      <c r="E11820" s="180"/>
      <c r="F11820" s="180"/>
      <c r="G11820" s="180"/>
      <c r="H11820" s="180"/>
    </row>
    <row r="11821" spans="1:8" x14ac:dyDescent="0.2">
      <c r="A11821" s="180" t="s">
        <v>276</v>
      </c>
      <c r="B11821" s="180" t="s">
        <v>344</v>
      </c>
      <c r="C11821" s="180">
        <v>19000</v>
      </c>
      <c r="D11821" s="180"/>
      <c r="E11821" s="180"/>
      <c r="F11821" s="180"/>
      <c r="G11821" s="180"/>
      <c r="H11821" s="180"/>
    </row>
    <row r="11822" spans="1:8" x14ac:dyDescent="0.2">
      <c r="A11822" s="180" t="s">
        <v>276</v>
      </c>
      <c r="B11822" s="180" t="s">
        <v>475</v>
      </c>
      <c r="C11822" s="180">
        <v>9177</v>
      </c>
      <c r="D11822" s="180"/>
      <c r="E11822" s="180">
        <v>827</v>
      </c>
      <c r="F11822" s="180">
        <v>0</v>
      </c>
      <c r="G11822" s="180">
        <v>0</v>
      </c>
      <c r="H11822" s="180">
        <v>0</v>
      </c>
    </row>
    <row r="11823" spans="1:8" x14ac:dyDescent="0.2">
      <c r="A11823" s="180" t="s">
        <v>276</v>
      </c>
      <c r="B11823" s="180" t="s">
        <v>332</v>
      </c>
      <c r="C11823" s="180">
        <v>32000</v>
      </c>
      <c r="D11823" s="180"/>
      <c r="E11823" s="180"/>
      <c r="F11823" s="180"/>
      <c r="G11823" s="180"/>
      <c r="H11823" s="180"/>
    </row>
    <row r="11824" spans="1:8" x14ac:dyDescent="0.2">
      <c r="A11824" s="180" t="s">
        <v>276</v>
      </c>
      <c r="B11824" s="180" t="s">
        <v>407</v>
      </c>
      <c r="C11824" s="180">
        <v>65000</v>
      </c>
      <c r="D11824" s="180"/>
      <c r="E11824" s="180"/>
      <c r="F11824" s="180"/>
      <c r="G11824" s="180"/>
      <c r="H11824" s="180"/>
    </row>
    <row r="11825" spans="1:8" x14ac:dyDescent="0.2">
      <c r="A11825" s="180" t="s">
        <v>276</v>
      </c>
      <c r="B11825" s="180" t="s">
        <v>345</v>
      </c>
      <c r="C11825" s="180">
        <v>5172946</v>
      </c>
      <c r="D11825" s="180">
        <v>210000</v>
      </c>
      <c r="E11825" s="180">
        <v>142027</v>
      </c>
      <c r="F11825" s="180">
        <v>0</v>
      </c>
      <c r="G11825" s="180">
        <v>0</v>
      </c>
      <c r="H11825" s="180">
        <v>0</v>
      </c>
    </row>
    <row r="11826" spans="1:8" x14ac:dyDescent="0.2">
      <c r="A11826" s="180" t="s">
        <v>276</v>
      </c>
      <c r="B11826" s="180" t="s">
        <v>346</v>
      </c>
      <c r="C11826" s="180"/>
      <c r="D11826" s="180"/>
      <c r="E11826" s="180"/>
      <c r="F11826" s="180"/>
      <c r="G11826" s="180"/>
      <c r="H11826" s="180"/>
    </row>
    <row r="11827" spans="1:8" x14ac:dyDescent="0.2">
      <c r="A11827" s="180" t="s">
        <v>276</v>
      </c>
      <c r="B11827" s="180" t="s">
        <v>446</v>
      </c>
      <c r="C11827" s="180"/>
      <c r="D11827" s="180"/>
      <c r="E11827" s="180"/>
      <c r="F11827" s="180"/>
      <c r="G11827" s="180"/>
      <c r="H11827" s="180"/>
    </row>
    <row r="11828" spans="1:8" x14ac:dyDescent="0.2">
      <c r="A11828" s="180" t="s">
        <v>276</v>
      </c>
      <c r="B11828" s="180" t="s">
        <v>347</v>
      </c>
      <c r="C11828" s="180"/>
      <c r="D11828" s="180"/>
      <c r="E11828" s="180"/>
      <c r="F11828" s="180"/>
      <c r="G11828" s="180"/>
      <c r="H11828" s="180"/>
    </row>
    <row r="11829" spans="1:8" x14ac:dyDescent="0.2">
      <c r="A11829" s="180" t="s">
        <v>276</v>
      </c>
      <c r="B11829" s="180" t="s">
        <v>348</v>
      </c>
      <c r="C11829" s="180">
        <v>5172946</v>
      </c>
      <c r="D11829" s="180">
        <v>210000</v>
      </c>
      <c r="E11829" s="180">
        <v>142027</v>
      </c>
      <c r="F11829" s="180">
        <v>0</v>
      </c>
      <c r="G11829" s="180">
        <v>0</v>
      </c>
      <c r="H11829" s="180">
        <v>0</v>
      </c>
    </row>
    <row r="11830" spans="1:8" x14ac:dyDescent="0.2">
      <c r="A11830" s="180" t="s">
        <v>276</v>
      </c>
      <c r="B11830" s="180" t="s">
        <v>349</v>
      </c>
      <c r="C11830" s="180">
        <v>1039507.3600000005</v>
      </c>
      <c r="D11830" s="180">
        <v>25545.550000000047</v>
      </c>
      <c r="E11830" s="180">
        <v>94552.340000000026</v>
      </c>
      <c r="F11830" s="180">
        <v>0</v>
      </c>
      <c r="G11830" s="180">
        <v>0</v>
      </c>
      <c r="H11830" s="180">
        <v>0</v>
      </c>
    </row>
    <row r="11831" spans="1:8" x14ac:dyDescent="0.2">
      <c r="A11831" s="180" t="s">
        <v>276</v>
      </c>
      <c r="B11831" s="180" t="s">
        <v>350</v>
      </c>
      <c r="C11831" s="180">
        <v>6212453.3600000003</v>
      </c>
      <c r="D11831" s="180">
        <v>235545.55000000005</v>
      </c>
      <c r="E11831" s="180">
        <v>236579.34000000003</v>
      </c>
      <c r="F11831" s="180">
        <v>0</v>
      </c>
      <c r="G11831" s="180">
        <v>0</v>
      </c>
      <c r="H11831" s="180">
        <v>0</v>
      </c>
    </row>
    <row r="11832" spans="1:8" x14ac:dyDescent="0.2">
      <c r="A11832" s="180" t="s">
        <v>276</v>
      </c>
      <c r="B11832" s="180" t="s">
        <v>376</v>
      </c>
      <c r="C11832" s="180"/>
      <c r="D11832" s="180"/>
      <c r="E11832" s="180"/>
      <c r="F11832" s="180"/>
      <c r="G11832" s="180"/>
      <c r="H11832" s="180"/>
    </row>
    <row r="11833" spans="1:8" x14ac:dyDescent="0.2">
      <c r="A11833" s="180" t="s">
        <v>276</v>
      </c>
      <c r="B11833" s="180" t="s">
        <v>377</v>
      </c>
      <c r="C11833" s="180">
        <v>3400000</v>
      </c>
      <c r="D11833" s="180">
        <v>230000</v>
      </c>
      <c r="E11833" s="180">
        <v>40000</v>
      </c>
      <c r="F11833" s="180"/>
      <c r="G11833" s="180"/>
      <c r="H11833" s="180"/>
    </row>
    <row r="11834" spans="1:8" x14ac:dyDescent="0.2">
      <c r="A11834" s="180" t="s">
        <v>276</v>
      </c>
      <c r="B11834" s="180" t="s">
        <v>352</v>
      </c>
      <c r="C11834" s="180">
        <v>205000</v>
      </c>
      <c r="D11834" s="180"/>
      <c r="E11834" s="180"/>
      <c r="F11834" s="180"/>
      <c r="G11834" s="180"/>
      <c r="H11834" s="180"/>
    </row>
    <row r="11835" spans="1:8" x14ac:dyDescent="0.2">
      <c r="A11835" s="180" t="s">
        <v>276</v>
      </c>
      <c r="B11835" s="180" t="s">
        <v>353</v>
      </c>
      <c r="C11835" s="180">
        <v>185000</v>
      </c>
      <c r="D11835" s="180"/>
      <c r="E11835" s="180">
        <v>10000</v>
      </c>
      <c r="F11835" s="180"/>
      <c r="G11835" s="180"/>
      <c r="H11835" s="180"/>
    </row>
    <row r="11836" spans="1:8" x14ac:dyDescent="0.2">
      <c r="A11836" s="180" t="s">
        <v>276</v>
      </c>
      <c r="B11836" s="180" t="s">
        <v>354</v>
      </c>
      <c r="C11836" s="180">
        <v>195000</v>
      </c>
      <c r="D11836" s="180"/>
      <c r="E11836" s="180">
        <v>35000</v>
      </c>
      <c r="F11836" s="180"/>
      <c r="G11836" s="180"/>
      <c r="H11836" s="180"/>
    </row>
    <row r="11837" spans="1:8" x14ac:dyDescent="0.2">
      <c r="A11837" s="180" t="s">
        <v>276</v>
      </c>
      <c r="B11837" s="180" t="s">
        <v>408</v>
      </c>
      <c r="C11837" s="180">
        <v>310000</v>
      </c>
      <c r="D11837" s="180"/>
      <c r="E11837" s="180"/>
      <c r="F11837" s="180"/>
      <c r="G11837" s="180"/>
      <c r="H11837" s="180"/>
    </row>
    <row r="11838" spans="1:8" x14ac:dyDescent="0.2">
      <c r="A11838" s="180" t="s">
        <v>276</v>
      </c>
      <c r="B11838" s="180" t="s">
        <v>423</v>
      </c>
      <c r="C11838" s="180">
        <v>198000</v>
      </c>
      <c r="D11838" s="180"/>
      <c r="E11838" s="180"/>
      <c r="F11838" s="180"/>
      <c r="G11838" s="180"/>
      <c r="H11838" s="180"/>
    </row>
    <row r="11839" spans="1:8" x14ac:dyDescent="0.2">
      <c r="A11839" s="180" t="s">
        <v>276</v>
      </c>
      <c r="B11839" s="180" t="s">
        <v>355</v>
      </c>
      <c r="C11839" s="180">
        <v>465000</v>
      </c>
      <c r="D11839" s="180"/>
      <c r="E11839" s="180">
        <v>120000</v>
      </c>
      <c r="F11839" s="180"/>
      <c r="G11839" s="180"/>
      <c r="H11839" s="180"/>
    </row>
    <row r="11840" spans="1:8" x14ac:dyDescent="0.2">
      <c r="A11840" s="180" t="s">
        <v>276</v>
      </c>
      <c r="B11840" s="180" t="s">
        <v>356</v>
      </c>
      <c r="C11840" s="180">
        <v>140000</v>
      </c>
      <c r="D11840" s="180"/>
      <c r="E11840" s="180">
        <v>20000</v>
      </c>
      <c r="F11840" s="180"/>
      <c r="G11840" s="180"/>
      <c r="H11840" s="180"/>
    </row>
    <row r="11841" spans="1:8" x14ac:dyDescent="0.2">
      <c r="A11841" s="180" t="s">
        <v>276</v>
      </c>
      <c r="B11841" s="180" t="s">
        <v>409</v>
      </c>
      <c r="C11841" s="180"/>
      <c r="D11841" s="180"/>
      <c r="E11841" s="180"/>
      <c r="F11841" s="180"/>
      <c r="G11841" s="180"/>
      <c r="H11841" s="180"/>
    </row>
    <row r="11842" spans="1:8" x14ac:dyDescent="0.2">
      <c r="A11842" s="180" t="s">
        <v>276</v>
      </c>
      <c r="B11842" s="180" t="s">
        <v>378</v>
      </c>
      <c r="C11842" s="180"/>
      <c r="D11842" s="180"/>
      <c r="E11842" s="180"/>
      <c r="F11842" s="180"/>
      <c r="G11842" s="180"/>
      <c r="H11842" s="180"/>
    </row>
    <row r="11843" spans="1:8" x14ac:dyDescent="0.2">
      <c r="A11843" s="180" t="s">
        <v>276</v>
      </c>
      <c r="B11843" s="180" t="s">
        <v>360</v>
      </c>
      <c r="C11843" s="180"/>
      <c r="D11843" s="180"/>
      <c r="E11843" s="180"/>
      <c r="F11843" s="180"/>
      <c r="G11843" s="180"/>
      <c r="H11843" s="180"/>
    </row>
    <row r="11844" spans="1:8" x14ac:dyDescent="0.2">
      <c r="A11844" s="180" t="s">
        <v>276</v>
      </c>
      <c r="B11844" s="180" t="s">
        <v>379</v>
      </c>
      <c r="C11844" s="180"/>
      <c r="D11844" s="180"/>
      <c r="E11844" s="180"/>
      <c r="F11844" s="180"/>
      <c r="G11844" s="180"/>
      <c r="H11844" s="180"/>
    </row>
    <row r="11845" spans="1:8" x14ac:dyDescent="0.2">
      <c r="A11845" s="180" t="s">
        <v>276</v>
      </c>
      <c r="B11845" s="180" t="s">
        <v>362</v>
      </c>
      <c r="C11845" s="180">
        <v>181013</v>
      </c>
      <c r="D11845" s="180"/>
      <c r="E11845" s="180"/>
      <c r="F11845" s="180"/>
      <c r="G11845" s="180"/>
      <c r="H11845" s="180"/>
    </row>
    <row r="11846" spans="1:8" x14ac:dyDescent="0.2">
      <c r="A11846" s="180" t="s">
        <v>276</v>
      </c>
      <c r="B11846" s="180" t="s">
        <v>365</v>
      </c>
      <c r="C11846" s="180">
        <v>5279013</v>
      </c>
      <c r="D11846" s="180">
        <v>230000</v>
      </c>
      <c r="E11846" s="180">
        <v>225000</v>
      </c>
      <c r="F11846" s="180">
        <v>0</v>
      </c>
      <c r="G11846" s="180">
        <v>0</v>
      </c>
      <c r="H11846" s="180">
        <v>0</v>
      </c>
    </row>
    <row r="11847" spans="1:8" x14ac:dyDescent="0.2">
      <c r="A11847" s="180" t="s">
        <v>276</v>
      </c>
      <c r="B11847" s="180" t="s">
        <v>447</v>
      </c>
      <c r="C11847" s="180"/>
      <c r="D11847" s="180"/>
      <c r="E11847" s="180"/>
      <c r="F11847" s="180"/>
      <c r="G11847" s="180"/>
      <c r="H11847" s="180"/>
    </row>
    <row r="11848" spans="1:8" x14ac:dyDescent="0.2">
      <c r="A11848" s="180" t="s">
        <v>276</v>
      </c>
      <c r="B11848" s="180" t="s">
        <v>366</v>
      </c>
      <c r="C11848" s="180">
        <v>5279013</v>
      </c>
      <c r="D11848" s="180">
        <v>230000</v>
      </c>
      <c r="E11848" s="180">
        <v>225000</v>
      </c>
      <c r="F11848" s="180">
        <v>0</v>
      </c>
      <c r="G11848" s="180">
        <v>0</v>
      </c>
      <c r="H11848" s="180">
        <v>0</v>
      </c>
    </row>
    <row r="11849" spans="1:8" x14ac:dyDescent="0.2">
      <c r="A11849" s="180" t="s">
        <v>276</v>
      </c>
      <c r="B11849" s="180" t="s">
        <v>367</v>
      </c>
      <c r="C11849" s="180">
        <v>933440.36000000034</v>
      </c>
      <c r="D11849" s="180">
        <v>5545.5500000000466</v>
      </c>
      <c r="E11849" s="180">
        <v>11579.340000000026</v>
      </c>
      <c r="F11849" s="180">
        <v>0</v>
      </c>
      <c r="G11849" s="180">
        <v>0</v>
      </c>
      <c r="H11849" s="180">
        <v>0</v>
      </c>
    </row>
    <row r="11850" spans="1:8" x14ac:dyDescent="0.2">
      <c r="A11850" s="180" t="s">
        <v>276</v>
      </c>
      <c r="B11850" s="180" t="s">
        <v>368</v>
      </c>
      <c r="C11850" s="180">
        <v>6212453.3600000003</v>
      </c>
      <c r="D11850" s="180">
        <v>235545.55000000005</v>
      </c>
      <c r="E11850" s="180">
        <v>236579.34000000003</v>
      </c>
      <c r="F11850" s="180">
        <v>0</v>
      </c>
      <c r="G11850" s="180">
        <v>0</v>
      </c>
      <c r="H11850" s="180">
        <v>0</v>
      </c>
    </row>
    <row r="11851" spans="1:8" x14ac:dyDescent="0.2">
      <c r="A11851" s="180" t="s">
        <v>277</v>
      </c>
      <c r="B11851" s="180" t="s">
        <v>333</v>
      </c>
      <c r="C11851" s="180">
        <v>831717</v>
      </c>
      <c r="D11851" s="180"/>
      <c r="E11851" s="180">
        <v>44811</v>
      </c>
      <c r="F11851" s="180">
        <v>0</v>
      </c>
      <c r="G11851" s="180">
        <v>0</v>
      </c>
      <c r="H11851" s="180">
        <v>0</v>
      </c>
    </row>
    <row r="11852" spans="1:8" x14ac:dyDescent="0.2">
      <c r="A11852" s="180" t="s">
        <v>277</v>
      </c>
      <c r="B11852" s="180" t="s">
        <v>334</v>
      </c>
      <c r="C11852" s="180">
        <v>12801</v>
      </c>
      <c r="D11852" s="180"/>
      <c r="E11852" s="180">
        <v>689</v>
      </c>
      <c r="F11852" s="180">
        <v>0</v>
      </c>
      <c r="G11852" s="180">
        <v>0</v>
      </c>
      <c r="H11852" s="180">
        <v>0</v>
      </c>
    </row>
    <row r="11853" spans="1:8" x14ac:dyDescent="0.2">
      <c r="A11853" s="180" t="s">
        <v>277</v>
      </c>
      <c r="B11853" s="180" t="s">
        <v>335</v>
      </c>
      <c r="C11853" s="180">
        <v>44497</v>
      </c>
      <c r="D11853" s="180"/>
      <c r="E11853" s="180"/>
      <c r="F11853" s="180"/>
      <c r="G11853" s="180"/>
      <c r="H11853" s="180"/>
    </row>
    <row r="11854" spans="1:8" x14ac:dyDescent="0.2">
      <c r="A11854" s="180" t="s">
        <v>277</v>
      </c>
      <c r="B11854" s="180" t="s">
        <v>336</v>
      </c>
      <c r="C11854" s="180">
        <v>459800</v>
      </c>
      <c r="D11854" s="180"/>
      <c r="E11854" s="180"/>
      <c r="F11854" s="180"/>
      <c r="G11854" s="180"/>
      <c r="H11854" s="180"/>
    </row>
    <row r="11855" spans="1:8" x14ac:dyDescent="0.2">
      <c r="A11855" s="180" t="s">
        <v>277</v>
      </c>
      <c r="B11855" s="180" t="s">
        <v>337</v>
      </c>
      <c r="C11855" s="180">
        <v>1200</v>
      </c>
      <c r="D11855" s="180">
        <v>100</v>
      </c>
      <c r="E11855" s="180">
        <v>800</v>
      </c>
      <c r="F11855" s="180"/>
      <c r="G11855" s="180"/>
      <c r="H11855" s="180"/>
    </row>
    <row r="11856" spans="1:8" x14ac:dyDescent="0.2">
      <c r="A11856" s="180" t="s">
        <v>277</v>
      </c>
      <c r="B11856" s="180" t="s">
        <v>338</v>
      </c>
      <c r="C11856" s="180"/>
      <c r="D11856" s="180"/>
      <c r="E11856" s="180"/>
      <c r="F11856" s="180"/>
      <c r="G11856" s="180"/>
      <c r="H11856" s="180"/>
    </row>
    <row r="11857" spans="1:8" x14ac:dyDescent="0.2">
      <c r="A11857" s="180" t="s">
        <v>277</v>
      </c>
      <c r="B11857" s="180" t="s">
        <v>339</v>
      </c>
      <c r="C11857" s="180"/>
      <c r="D11857" s="180">
        <v>91000</v>
      </c>
      <c r="E11857" s="180"/>
      <c r="F11857" s="180"/>
      <c r="G11857" s="180"/>
      <c r="H11857" s="180"/>
    </row>
    <row r="11858" spans="1:8" x14ac:dyDescent="0.2">
      <c r="A11858" s="180" t="s">
        <v>277</v>
      </c>
      <c r="B11858" s="180" t="s">
        <v>340</v>
      </c>
      <c r="C11858" s="180">
        <v>189300</v>
      </c>
      <c r="D11858" s="180">
        <v>500</v>
      </c>
      <c r="E11858" s="180">
        <v>4000</v>
      </c>
      <c r="F11858" s="180"/>
      <c r="G11858" s="180"/>
      <c r="H11858" s="180"/>
    </row>
    <row r="11859" spans="1:8" x14ac:dyDescent="0.2">
      <c r="A11859" s="180" t="s">
        <v>277</v>
      </c>
      <c r="B11859" s="180" t="s">
        <v>341</v>
      </c>
      <c r="C11859" s="180"/>
      <c r="D11859" s="180"/>
      <c r="E11859" s="180"/>
      <c r="F11859" s="180"/>
      <c r="G11859" s="180"/>
      <c r="H11859" s="180"/>
    </row>
    <row r="11860" spans="1:8" x14ac:dyDescent="0.2">
      <c r="A11860" s="180" t="s">
        <v>277</v>
      </c>
      <c r="B11860" s="180" t="s">
        <v>342</v>
      </c>
      <c r="C11860" s="180">
        <v>1250315</v>
      </c>
      <c r="D11860" s="180"/>
      <c r="E11860" s="180"/>
      <c r="F11860" s="180"/>
      <c r="G11860" s="180"/>
      <c r="H11860" s="180"/>
    </row>
    <row r="11861" spans="1:8" x14ac:dyDescent="0.2">
      <c r="A11861" s="180" t="s">
        <v>277</v>
      </c>
      <c r="B11861" s="180" t="s">
        <v>343</v>
      </c>
      <c r="C11861" s="180">
        <v>4012</v>
      </c>
      <c r="D11861" s="180"/>
      <c r="E11861" s="180"/>
      <c r="F11861" s="180"/>
      <c r="G11861" s="180"/>
      <c r="H11861" s="180"/>
    </row>
    <row r="11862" spans="1:8" x14ac:dyDescent="0.2">
      <c r="A11862" s="180" t="s">
        <v>277</v>
      </c>
      <c r="B11862" s="180" t="s">
        <v>344</v>
      </c>
      <c r="C11862" s="180">
        <v>17000</v>
      </c>
      <c r="D11862" s="180"/>
      <c r="E11862" s="180"/>
      <c r="F11862" s="180"/>
      <c r="G11862" s="180"/>
      <c r="H11862" s="180"/>
    </row>
    <row r="11863" spans="1:8" x14ac:dyDescent="0.2">
      <c r="A11863" s="180" t="s">
        <v>277</v>
      </c>
      <c r="B11863" s="180" t="s">
        <v>475</v>
      </c>
      <c r="C11863" s="180">
        <v>2985</v>
      </c>
      <c r="D11863" s="180"/>
      <c r="E11863" s="180">
        <v>161</v>
      </c>
      <c r="F11863" s="180">
        <v>0</v>
      </c>
      <c r="G11863" s="180">
        <v>0</v>
      </c>
      <c r="H11863" s="180">
        <v>0</v>
      </c>
    </row>
    <row r="11864" spans="1:8" x14ac:dyDescent="0.2">
      <c r="A11864" s="180" t="s">
        <v>277</v>
      </c>
      <c r="B11864" s="180" t="s">
        <v>332</v>
      </c>
      <c r="C11864" s="180">
        <v>18600</v>
      </c>
      <c r="D11864" s="180"/>
      <c r="E11864" s="180"/>
      <c r="F11864" s="180"/>
      <c r="G11864" s="180"/>
      <c r="H11864" s="180"/>
    </row>
    <row r="11865" spans="1:8" x14ac:dyDescent="0.2">
      <c r="A11865" s="180" t="s">
        <v>277</v>
      </c>
      <c r="B11865" s="180" t="s">
        <v>407</v>
      </c>
      <c r="C11865" s="180">
        <v>71000</v>
      </c>
      <c r="D11865" s="180"/>
      <c r="E11865" s="180"/>
      <c r="F11865" s="180"/>
      <c r="G11865" s="180"/>
      <c r="H11865" s="180"/>
    </row>
    <row r="11866" spans="1:8" x14ac:dyDescent="0.2">
      <c r="A11866" s="180" t="s">
        <v>277</v>
      </c>
      <c r="B11866" s="180" t="s">
        <v>345</v>
      </c>
      <c r="C11866" s="180">
        <v>2903227</v>
      </c>
      <c r="D11866" s="180">
        <v>91600</v>
      </c>
      <c r="E11866" s="180">
        <v>50461</v>
      </c>
      <c r="F11866" s="180">
        <v>0</v>
      </c>
      <c r="G11866" s="180">
        <v>0</v>
      </c>
      <c r="H11866" s="180">
        <v>0</v>
      </c>
    </row>
    <row r="11867" spans="1:8" x14ac:dyDescent="0.2">
      <c r="A11867" s="180" t="s">
        <v>277</v>
      </c>
      <c r="B11867" s="180" t="s">
        <v>346</v>
      </c>
      <c r="C11867" s="180"/>
      <c r="D11867" s="180"/>
      <c r="E11867" s="180"/>
      <c r="F11867" s="180"/>
      <c r="G11867" s="180"/>
      <c r="H11867" s="180"/>
    </row>
    <row r="11868" spans="1:8" x14ac:dyDescent="0.2">
      <c r="A11868" s="180" t="s">
        <v>277</v>
      </c>
      <c r="B11868" s="180" t="s">
        <v>446</v>
      </c>
      <c r="C11868" s="180"/>
      <c r="D11868" s="180"/>
      <c r="E11868" s="180"/>
      <c r="F11868" s="180"/>
      <c r="G11868" s="180"/>
      <c r="H11868" s="180"/>
    </row>
    <row r="11869" spans="1:8" x14ac:dyDescent="0.2">
      <c r="A11869" s="180" t="s">
        <v>277</v>
      </c>
      <c r="B11869" s="180" t="s">
        <v>347</v>
      </c>
      <c r="C11869" s="180"/>
      <c r="D11869" s="180"/>
      <c r="E11869" s="180"/>
      <c r="F11869" s="180"/>
      <c r="G11869" s="180"/>
      <c r="H11869" s="180"/>
    </row>
    <row r="11870" spans="1:8" x14ac:dyDescent="0.2">
      <c r="A11870" s="180" t="s">
        <v>277</v>
      </c>
      <c r="B11870" s="180" t="s">
        <v>348</v>
      </c>
      <c r="C11870" s="180">
        <v>2903227</v>
      </c>
      <c r="D11870" s="180">
        <v>91600</v>
      </c>
      <c r="E11870" s="180">
        <v>50461</v>
      </c>
      <c r="F11870" s="180">
        <v>0</v>
      </c>
      <c r="G11870" s="180">
        <v>0</v>
      </c>
      <c r="H11870" s="180">
        <v>0</v>
      </c>
    </row>
    <row r="11871" spans="1:8" x14ac:dyDescent="0.2">
      <c r="A11871" s="180" t="s">
        <v>277</v>
      </c>
      <c r="B11871" s="180" t="s">
        <v>349</v>
      </c>
      <c r="C11871" s="180">
        <v>1203563.7700000005</v>
      </c>
      <c r="D11871" s="180">
        <v>135389.06</v>
      </c>
      <c r="E11871" s="180">
        <v>569610.17000000004</v>
      </c>
      <c r="F11871" s="180">
        <v>0</v>
      </c>
      <c r="G11871" s="180">
        <v>0</v>
      </c>
      <c r="H11871" s="180">
        <v>0</v>
      </c>
    </row>
    <row r="11872" spans="1:8" x14ac:dyDescent="0.2">
      <c r="A11872" s="180" t="s">
        <v>277</v>
      </c>
      <c r="B11872" s="180" t="s">
        <v>350</v>
      </c>
      <c r="C11872" s="180">
        <v>4106790.7700000009</v>
      </c>
      <c r="D11872" s="180">
        <v>226989.06</v>
      </c>
      <c r="E11872" s="180">
        <v>620071.17000000004</v>
      </c>
      <c r="F11872" s="180">
        <v>0</v>
      </c>
      <c r="G11872" s="180">
        <v>0</v>
      </c>
      <c r="H11872" s="180">
        <v>0</v>
      </c>
    </row>
    <row r="11873" spans="1:8" x14ac:dyDescent="0.2">
      <c r="A11873" s="180" t="s">
        <v>277</v>
      </c>
      <c r="B11873" s="180" t="s">
        <v>376</v>
      </c>
      <c r="C11873" s="180"/>
      <c r="D11873" s="180"/>
      <c r="E11873" s="180"/>
      <c r="F11873" s="180"/>
      <c r="G11873" s="180"/>
      <c r="H11873" s="180"/>
    </row>
    <row r="11874" spans="1:8" x14ac:dyDescent="0.2">
      <c r="A11874" s="180" t="s">
        <v>277</v>
      </c>
      <c r="B11874" s="180" t="s">
        <v>377</v>
      </c>
      <c r="C11874" s="180">
        <v>1810000</v>
      </c>
      <c r="D11874" s="180">
        <v>83000</v>
      </c>
      <c r="E11874" s="180">
        <v>10800</v>
      </c>
      <c r="F11874" s="180"/>
      <c r="G11874" s="180"/>
      <c r="H11874" s="180"/>
    </row>
    <row r="11875" spans="1:8" x14ac:dyDescent="0.2">
      <c r="A11875" s="180" t="s">
        <v>277</v>
      </c>
      <c r="B11875" s="180" t="s">
        <v>352</v>
      </c>
      <c r="C11875" s="180">
        <v>54500</v>
      </c>
      <c r="D11875" s="180"/>
      <c r="E11875" s="180">
        <v>380</v>
      </c>
      <c r="F11875" s="180"/>
      <c r="G11875" s="180"/>
      <c r="H11875" s="180"/>
    </row>
    <row r="11876" spans="1:8" x14ac:dyDescent="0.2">
      <c r="A11876" s="180" t="s">
        <v>277</v>
      </c>
      <c r="B11876" s="180" t="s">
        <v>353</v>
      </c>
      <c r="C11876" s="180">
        <v>146000</v>
      </c>
      <c r="D11876" s="180"/>
      <c r="E11876" s="180">
        <v>380</v>
      </c>
      <c r="F11876" s="180"/>
      <c r="G11876" s="180"/>
      <c r="H11876" s="180"/>
    </row>
    <row r="11877" spans="1:8" x14ac:dyDescent="0.2">
      <c r="A11877" s="180" t="s">
        <v>277</v>
      </c>
      <c r="B11877" s="180" t="s">
        <v>354</v>
      </c>
      <c r="C11877" s="180">
        <v>223700</v>
      </c>
      <c r="D11877" s="180"/>
      <c r="E11877" s="180">
        <v>9000</v>
      </c>
      <c r="F11877" s="180"/>
      <c r="G11877" s="180"/>
      <c r="H11877" s="180"/>
    </row>
    <row r="11878" spans="1:8" x14ac:dyDescent="0.2">
      <c r="A11878" s="180" t="s">
        <v>277</v>
      </c>
      <c r="B11878" s="180" t="s">
        <v>408</v>
      </c>
      <c r="C11878" s="180">
        <v>220000</v>
      </c>
      <c r="D11878" s="180"/>
      <c r="E11878" s="180">
        <v>1200</v>
      </c>
      <c r="F11878" s="180"/>
      <c r="G11878" s="180"/>
      <c r="H11878" s="180"/>
    </row>
    <row r="11879" spans="1:8" x14ac:dyDescent="0.2">
      <c r="A11879" s="180" t="s">
        <v>277</v>
      </c>
      <c r="B11879" s="180" t="s">
        <v>423</v>
      </c>
      <c r="C11879" s="180">
        <v>86300</v>
      </c>
      <c r="D11879" s="180"/>
      <c r="E11879" s="180">
        <v>380</v>
      </c>
      <c r="F11879" s="180"/>
      <c r="G11879" s="180"/>
      <c r="H11879" s="180"/>
    </row>
    <row r="11880" spans="1:8" x14ac:dyDescent="0.2">
      <c r="A11880" s="180" t="s">
        <v>277</v>
      </c>
      <c r="B11880" s="180" t="s">
        <v>355</v>
      </c>
      <c r="C11880" s="180">
        <v>268300</v>
      </c>
      <c r="D11880" s="180"/>
      <c r="E11880" s="180">
        <v>16700</v>
      </c>
      <c r="F11880" s="180"/>
      <c r="G11880" s="180"/>
      <c r="H11880" s="180"/>
    </row>
    <row r="11881" spans="1:8" x14ac:dyDescent="0.2">
      <c r="A11881" s="180" t="s">
        <v>277</v>
      </c>
      <c r="B11881" s="180" t="s">
        <v>356</v>
      </c>
      <c r="C11881" s="180">
        <v>85000</v>
      </c>
      <c r="D11881" s="180"/>
      <c r="E11881" s="180">
        <v>10100</v>
      </c>
      <c r="F11881" s="180"/>
      <c r="G11881" s="180"/>
      <c r="H11881" s="180"/>
    </row>
    <row r="11882" spans="1:8" x14ac:dyDescent="0.2">
      <c r="A11882" s="180" t="s">
        <v>277</v>
      </c>
      <c r="B11882" s="180" t="s">
        <v>409</v>
      </c>
      <c r="C11882" s="180"/>
      <c r="D11882" s="180"/>
      <c r="E11882" s="180"/>
      <c r="F11882" s="180"/>
      <c r="G11882" s="180"/>
      <c r="H11882" s="180"/>
    </row>
    <row r="11883" spans="1:8" x14ac:dyDescent="0.2">
      <c r="A11883" s="180" t="s">
        <v>277</v>
      </c>
      <c r="B11883" s="180" t="s">
        <v>378</v>
      </c>
      <c r="C11883" s="180"/>
      <c r="D11883" s="180"/>
      <c r="E11883" s="180">
        <v>2000</v>
      </c>
      <c r="F11883" s="180"/>
      <c r="G11883" s="180"/>
      <c r="H11883" s="180"/>
    </row>
    <row r="11884" spans="1:8" x14ac:dyDescent="0.2">
      <c r="A11884" s="180" t="s">
        <v>277</v>
      </c>
      <c r="B11884" s="180" t="s">
        <v>360</v>
      </c>
      <c r="C11884" s="180"/>
      <c r="D11884" s="180"/>
      <c r="E11884" s="180"/>
      <c r="F11884" s="180"/>
      <c r="G11884" s="180"/>
      <c r="H11884" s="180"/>
    </row>
    <row r="11885" spans="1:8" x14ac:dyDescent="0.2">
      <c r="A11885" s="180" t="s">
        <v>277</v>
      </c>
      <c r="B11885" s="180" t="s">
        <v>379</v>
      </c>
      <c r="C11885" s="180"/>
      <c r="D11885" s="180"/>
      <c r="E11885" s="180"/>
      <c r="F11885" s="180"/>
      <c r="G11885" s="180"/>
      <c r="H11885" s="180"/>
    </row>
    <row r="11886" spans="1:8" x14ac:dyDescent="0.2">
      <c r="A11886" s="180" t="s">
        <v>277</v>
      </c>
      <c r="B11886" s="180" t="s">
        <v>362</v>
      </c>
      <c r="C11886" s="180">
        <v>89497</v>
      </c>
      <c r="D11886" s="180"/>
      <c r="E11886" s="180"/>
      <c r="F11886" s="180"/>
      <c r="G11886" s="180"/>
      <c r="H11886" s="180"/>
    </row>
    <row r="11887" spans="1:8" x14ac:dyDescent="0.2">
      <c r="A11887" s="180" t="s">
        <v>277</v>
      </c>
      <c r="B11887" s="180" t="s">
        <v>365</v>
      </c>
      <c r="C11887" s="180">
        <v>2983297</v>
      </c>
      <c r="D11887" s="180">
        <v>83000</v>
      </c>
      <c r="E11887" s="180">
        <v>50940</v>
      </c>
      <c r="F11887" s="180">
        <v>0</v>
      </c>
      <c r="G11887" s="180">
        <v>0</v>
      </c>
      <c r="H11887" s="180">
        <v>0</v>
      </c>
    </row>
    <row r="11888" spans="1:8" x14ac:dyDescent="0.2">
      <c r="A11888" s="180" t="s">
        <v>277</v>
      </c>
      <c r="B11888" s="180" t="s">
        <v>447</v>
      </c>
      <c r="C11888" s="180"/>
      <c r="D11888" s="180"/>
      <c r="E11888" s="180"/>
      <c r="F11888" s="180"/>
      <c r="G11888" s="180"/>
      <c r="H11888" s="180"/>
    </row>
    <row r="11889" spans="1:8" x14ac:dyDescent="0.2">
      <c r="A11889" s="180" t="s">
        <v>277</v>
      </c>
      <c r="B11889" s="180" t="s">
        <v>366</v>
      </c>
      <c r="C11889" s="180">
        <v>2983297</v>
      </c>
      <c r="D11889" s="180">
        <v>83000</v>
      </c>
      <c r="E11889" s="180">
        <v>50940</v>
      </c>
      <c r="F11889" s="180">
        <v>0</v>
      </c>
      <c r="G11889" s="180">
        <v>0</v>
      </c>
      <c r="H11889" s="180">
        <v>0</v>
      </c>
    </row>
    <row r="11890" spans="1:8" x14ac:dyDescent="0.2">
      <c r="A11890" s="180" t="s">
        <v>277</v>
      </c>
      <c r="B11890" s="180" t="s">
        <v>367</v>
      </c>
      <c r="C11890" s="180">
        <v>1123493.7700000005</v>
      </c>
      <c r="D11890" s="180">
        <v>143989.06</v>
      </c>
      <c r="E11890" s="180">
        <v>569131.17000000004</v>
      </c>
      <c r="F11890" s="180">
        <v>0</v>
      </c>
      <c r="G11890" s="180">
        <v>0</v>
      </c>
      <c r="H11890" s="180">
        <v>0</v>
      </c>
    </row>
    <row r="11891" spans="1:8" x14ac:dyDescent="0.2">
      <c r="A11891" s="180" t="s">
        <v>277</v>
      </c>
      <c r="B11891" s="180" t="s">
        <v>368</v>
      </c>
      <c r="C11891" s="180">
        <v>4106790.7700000009</v>
      </c>
      <c r="D11891" s="180">
        <v>226989.06</v>
      </c>
      <c r="E11891" s="180">
        <v>620071.17000000004</v>
      </c>
      <c r="F11891" s="180">
        <v>0</v>
      </c>
      <c r="G11891" s="180">
        <v>0</v>
      </c>
      <c r="H11891" s="180">
        <v>0</v>
      </c>
    </row>
    <row r="11892" spans="1:8" x14ac:dyDescent="0.2">
      <c r="A11892" s="180" t="s">
        <v>278</v>
      </c>
      <c r="B11892" s="180" t="s">
        <v>333</v>
      </c>
      <c r="C11892" s="180">
        <v>2595958</v>
      </c>
      <c r="D11892" s="180"/>
      <c r="E11892" s="180">
        <v>392534</v>
      </c>
      <c r="F11892" s="180">
        <v>0</v>
      </c>
      <c r="G11892" s="180">
        <v>0</v>
      </c>
      <c r="H11892" s="180">
        <v>0</v>
      </c>
    </row>
    <row r="11893" spans="1:8" x14ac:dyDescent="0.2">
      <c r="A11893" s="180" t="s">
        <v>278</v>
      </c>
      <c r="B11893" s="180" t="s">
        <v>334</v>
      </c>
      <c r="C11893" s="180">
        <v>49347</v>
      </c>
      <c r="D11893" s="180"/>
      <c r="E11893" s="180">
        <v>7466</v>
      </c>
      <c r="F11893" s="180">
        <v>0</v>
      </c>
      <c r="G11893" s="180">
        <v>0</v>
      </c>
      <c r="H11893" s="180">
        <v>0</v>
      </c>
    </row>
    <row r="11894" spans="1:8" x14ac:dyDescent="0.2">
      <c r="A11894" s="180" t="s">
        <v>278</v>
      </c>
      <c r="B11894" s="180" t="s">
        <v>335</v>
      </c>
      <c r="C11894" s="180">
        <v>28678</v>
      </c>
      <c r="D11894" s="180"/>
      <c r="E11894" s="180"/>
      <c r="F11894" s="180"/>
      <c r="G11894" s="180"/>
      <c r="H11894" s="180"/>
    </row>
    <row r="11895" spans="1:8" x14ac:dyDescent="0.2">
      <c r="A11895" s="180" t="s">
        <v>278</v>
      </c>
      <c r="B11895" s="180" t="s">
        <v>336</v>
      </c>
      <c r="C11895" s="180">
        <v>539859</v>
      </c>
      <c r="D11895" s="180"/>
      <c r="E11895" s="180"/>
      <c r="F11895" s="180"/>
      <c r="G11895" s="180"/>
      <c r="H11895" s="180"/>
    </row>
    <row r="11896" spans="1:8" x14ac:dyDescent="0.2">
      <c r="A11896" s="180" t="s">
        <v>278</v>
      </c>
      <c r="B11896" s="180" t="s">
        <v>337</v>
      </c>
      <c r="C11896" s="180">
        <v>21437</v>
      </c>
      <c r="D11896" s="180">
        <v>80</v>
      </c>
      <c r="E11896" s="180">
        <v>5406</v>
      </c>
      <c r="F11896" s="180"/>
      <c r="G11896" s="180">
        <v>122</v>
      </c>
      <c r="H11896" s="180"/>
    </row>
    <row r="11897" spans="1:8" x14ac:dyDescent="0.2">
      <c r="A11897" s="180" t="s">
        <v>278</v>
      </c>
      <c r="B11897" s="180" t="s">
        <v>338</v>
      </c>
      <c r="C11897" s="180"/>
      <c r="D11897" s="180"/>
      <c r="E11897" s="180"/>
      <c r="F11897" s="180"/>
      <c r="G11897" s="180"/>
      <c r="H11897" s="180"/>
    </row>
    <row r="11898" spans="1:8" x14ac:dyDescent="0.2">
      <c r="A11898" s="180" t="s">
        <v>278</v>
      </c>
      <c r="B11898" s="180" t="s">
        <v>339</v>
      </c>
      <c r="C11898" s="180">
        <v>4964</v>
      </c>
      <c r="D11898" s="180">
        <v>183064</v>
      </c>
      <c r="E11898" s="180"/>
      <c r="F11898" s="180"/>
      <c r="G11898" s="180"/>
      <c r="H11898" s="180"/>
    </row>
    <row r="11899" spans="1:8" x14ac:dyDescent="0.2">
      <c r="A11899" s="180" t="s">
        <v>278</v>
      </c>
      <c r="B11899" s="180" t="s">
        <v>340</v>
      </c>
      <c r="C11899" s="180">
        <v>173400</v>
      </c>
      <c r="D11899" s="180">
        <v>66524</v>
      </c>
      <c r="E11899" s="180">
        <v>4182</v>
      </c>
      <c r="F11899" s="180"/>
      <c r="G11899" s="180"/>
      <c r="H11899" s="180"/>
    </row>
    <row r="11900" spans="1:8" x14ac:dyDescent="0.2">
      <c r="A11900" s="180" t="s">
        <v>278</v>
      </c>
      <c r="B11900" s="180" t="s">
        <v>341</v>
      </c>
      <c r="C11900" s="180">
        <v>7160</v>
      </c>
      <c r="D11900" s="180"/>
      <c r="E11900" s="180"/>
      <c r="F11900" s="180"/>
      <c r="G11900" s="180"/>
      <c r="H11900" s="180"/>
    </row>
    <row r="11901" spans="1:8" x14ac:dyDescent="0.2">
      <c r="A11901" s="180" t="s">
        <v>278</v>
      </c>
      <c r="B11901" s="180" t="s">
        <v>342</v>
      </c>
      <c r="C11901" s="180">
        <v>3921920</v>
      </c>
      <c r="D11901" s="180"/>
      <c r="E11901" s="180"/>
      <c r="F11901" s="180"/>
      <c r="G11901" s="180"/>
      <c r="H11901" s="180"/>
    </row>
    <row r="11902" spans="1:8" x14ac:dyDescent="0.2">
      <c r="A11902" s="180" t="s">
        <v>278</v>
      </c>
      <c r="B11902" s="180" t="s">
        <v>343</v>
      </c>
      <c r="C11902" s="180">
        <v>13546</v>
      </c>
      <c r="D11902" s="180"/>
      <c r="E11902" s="180"/>
      <c r="F11902" s="180"/>
      <c r="G11902" s="180"/>
      <c r="H11902" s="180"/>
    </row>
    <row r="11903" spans="1:8" x14ac:dyDescent="0.2">
      <c r="A11903" s="180" t="s">
        <v>278</v>
      </c>
      <c r="B11903" s="180" t="s">
        <v>344</v>
      </c>
      <c r="C11903" s="180">
        <v>42739</v>
      </c>
      <c r="D11903" s="180"/>
      <c r="E11903" s="180"/>
      <c r="F11903" s="180"/>
      <c r="G11903" s="180"/>
      <c r="H11903" s="180"/>
    </row>
    <row r="11904" spans="1:8" x14ac:dyDescent="0.2">
      <c r="A11904" s="180" t="s">
        <v>278</v>
      </c>
      <c r="B11904" s="180" t="s">
        <v>475</v>
      </c>
      <c r="C11904" s="180">
        <v>16698</v>
      </c>
      <c r="D11904" s="180"/>
      <c r="E11904" s="180">
        <v>2526</v>
      </c>
      <c r="F11904" s="180">
        <v>0</v>
      </c>
      <c r="G11904" s="180">
        <v>0</v>
      </c>
      <c r="H11904" s="180">
        <v>0</v>
      </c>
    </row>
    <row r="11905" spans="1:8" x14ac:dyDescent="0.2">
      <c r="A11905" s="180" t="s">
        <v>278</v>
      </c>
      <c r="B11905" s="180" t="s">
        <v>332</v>
      </c>
      <c r="C11905" s="180">
        <v>110186</v>
      </c>
      <c r="D11905" s="180"/>
      <c r="E11905" s="180"/>
      <c r="F11905" s="180"/>
      <c r="G11905" s="180"/>
      <c r="H11905" s="180"/>
    </row>
    <row r="11906" spans="1:8" x14ac:dyDescent="0.2">
      <c r="A11906" s="180" t="s">
        <v>278</v>
      </c>
      <c r="B11906" s="180" t="s">
        <v>407</v>
      </c>
      <c r="C11906" s="180">
        <v>245000</v>
      </c>
      <c r="D11906" s="180"/>
      <c r="E11906" s="180"/>
      <c r="F11906" s="180"/>
      <c r="G11906" s="180"/>
      <c r="H11906" s="180"/>
    </row>
    <row r="11907" spans="1:8" x14ac:dyDescent="0.2">
      <c r="A11907" s="180" t="s">
        <v>278</v>
      </c>
      <c r="B11907" s="180" t="s">
        <v>345</v>
      </c>
      <c r="C11907" s="180">
        <v>7770892</v>
      </c>
      <c r="D11907" s="180">
        <v>249668</v>
      </c>
      <c r="E11907" s="180">
        <v>412114</v>
      </c>
      <c r="F11907" s="180">
        <v>0</v>
      </c>
      <c r="G11907" s="180">
        <v>122</v>
      </c>
      <c r="H11907" s="180">
        <v>0</v>
      </c>
    </row>
    <row r="11908" spans="1:8" x14ac:dyDescent="0.2">
      <c r="A11908" s="180" t="s">
        <v>278</v>
      </c>
      <c r="B11908" s="180" t="s">
        <v>346</v>
      </c>
      <c r="C11908" s="180"/>
      <c r="D11908" s="180"/>
      <c r="E11908" s="180"/>
      <c r="F11908" s="180"/>
      <c r="G11908" s="180"/>
      <c r="H11908" s="180"/>
    </row>
    <row r="11909" spans="1:8" x14ac:dyDescent="0.2">
      <c r="A11909" s="180" t="s">
        <v>278</v>
      </c>
      <c r="B11909" s="180" t="s">
        <v>446</v>
      </c>
      <c r="C11909" s="180"/>
      <c r="D11909" s="180"/>
      <c r="E11909" s="180"/>
      <c r="F11909" s="180"/>
      <c r="G11909" s="180"/>
      <c r="H11909" s="180"/>
    </row>
    <row r="11910" spans="1:8" x14ac:dyDescent="0.2">
      <c r="A11910" s="180" t="s">
        <v>278</v>
      </c>
      <c r="B11910" s="180" t="s">
        <v>347</v>
      </c>
      <c r="C11910" s="180"/>
      <c r="D11910" s="180"/>
      <c r="E11910" s="180"/>
      <c r="F11910" s="180"/>
      <c r="G11910" s="180"/>
      <c r="H11910" s="180"/>
    </row>
    <row r="11911" spans="1:8" x14ac:dyDescent="0.2">
      <c r="A11911" s="180" t="s">
        <v>278</v>
      </c>
      <c r="B11911" s="180" t="s">
        <v>348</v>
      </c>
      <c r="C11911" s="180">
        <v>7770892</v>
      </c>
      <c r="D11911" s="180">
        <v>249668</v>
      </c>
      <c r="E11911" s="180">
        <v>412114</v>
      </c>
      <c r="F11911" s="180">
        <v>0</v>
      </c>
      <c r="G11911" s="180">
        <v>122</v>
      </c>
      <c r="H11911" s="180">
        <v>0</v>
      </c>
    </row>
    <row r="11912" spans="1:8" x14ac:dyDescent="0.2">
      <c r="A11912" s="180" t="s">
        <v>278</v>
      </c>
      <c r="B11912" s="180" t="s">
        <v>349</v>
      </c>
      <c r="C11912" s="180">
        <v>3251140.7800000012</v>
      </c>
      <c r="D11912" s="180">
        <v>189915.80000000005</v>
      </c>
      <c r="E11912" s="180">
        <v>1017314.96</v>
      </c>
      <c r="F11912" s="180">
        <v>0</v>
      </c>
      <c r="G11912" s="180">
        <v>28017</v>
      </c>
      <c r="H11912" s="180">
        <v>0</v>
      </c>
    </row>
    <row r="11913" spans="1:8" x14ac:dyDescent="0.2">
      <c r="A11913" s="180" t="s">
        <v>278</v>
      </c>
      <c r="B11913" s="180" t="s">
        <v>350</v>
      </c>
      <c r="C11913" s="180">
        <v>11022032.779999999</v>
      </c>
      <c r="D11913" s="180">
        <v>439583.8000000001</v>
      </c>
      <c r="E11913" s="180">
        <v>1429428.96</v>
      </c>
      <c r="F11913" s="180">
        <v>0</v>
      </c>
      <c r="G11913" s="180">
        <v>28139</v>
      </c>
      <c r="H11913" s="180">
        <v>0</v>
      </c>
    </row>
    <row r="11914" spans="1:8" x14ac:dyDescent="0.2">
      <c r="A11914" s="180" t="s">
        <v>278</v>
      </c>
      <c r="B11914" s="180" t="s">
        <v>376</v>
      </c>
      <c r="C11914" s="180"/>
      <c r="D11914" s="180"/>
      <c r="E11914" s="180"/>
      <c r="F11914" s="180"/>
      <c r="G11914" s="180"/>
      <c r="H11914" s="180"/>
    </row>
    <row r="11915" spans="1:8" x14ac:dyDescent="0.2">
      <c r="A11915" s="180" t="s">
        <v>278</v>
      </c>
      <c r="B11915" s="180" t="s">
        <v>377</v>
      </c>
      <c r="C11915" s="180">
        <v>5238885</v>
      </c>
      <c r="D11915" s="180">
        <v>253091</v>
      </c>
      <c r="E11915" s="180">
        <v>145698</v>
      </c>
      <c r="F11915" s="180"/>
      <c r="G11915" s="180"/>
      <c r="H11915" s="180"/>
    </row>
    <row r="11916" spans="1:8" x14ac:dyDescent="0.2">
      <c r="A11916" s="180" t="s">
        <v>278</v>
      </c>
      <c r="B11916" s="180" t="s">
        <v>352</v>
      </c>
      <c r="C11916" s="180">
        <v>210743</v>
      </c>
      <c r="D11916" s="180"/>
      <c r="E11916" s="180"/>
      <c r="F11916" s="180"/>
      <c r="G11916" s="180"/>
      <c r="H11916" s="180"/>
    </row>
    <row r="11917" spans="1:8" x14ac:dyDescent="0.2">
      <c r="A11917" s="180" t="s">
        <v>278</v>
      </c>
      <c r="B11917" s="180" t="s">
        <v>353</v>
      </c>
      <c r="C11917" s="180">
        <v>392972</v>
      </c>
      <c r="D11917" s="180"/>
      <c r="E11917" s="180"/>
      <c r="F11917" s="180"/>
      <c r="G11917" s="180"/>
      <c r="H11917" s="180"/>
    </row>
    <row r="11918" spans="1:8" x14ac:dyDescent="0.2">
      <c r="A11918" s="180" t="s">
        <v>278</v>
      </c>
      <c r="B11918" s="180" t="s">
        <v>354</v>
      </c>
      <c r="C11918" s="180">
        <v>218438</v>
      </c>
      <c r="D11918" s="180"/>
      <c r="E11918" s="180"/>
      <c r="F11918" s="180"/>
      <c r="G11918" s="180"/>
      <c r="H11918" s="180"/>
    </row>
    <row r="11919" spans="1:8" x14ac:dyDescent="0.2">
      <c r="A11919" s="180" t="s">
        <v>278</v>
      </c>
      <c r="B11919" s="180" t="s">
        <v>408</v>
      </c>
      <c r="C11919" s="180">
        <v>379813</v>
      </c>
      <c r="D11919" s="180"/>
      <c r="E11919" s="180"/>
      <c r="F11919" s="180"/>
      <c r="G11919" s="180"/>
      <c r="H11919" s="180"/>
    </row>
    <row r="11920" spans="1:8" x14ac:dyDescent="0.2">
      <c r="A11920" s="180" t="s">
        <v>278</v>
      </c>
      <c r="B11920" s="180" t="s">
        <v>423</v>
      </c>
      <c r="C11920" s="180">
        <v>103494</v>
      </c>
      <c r="D11920" s="180"/>
      <c r="E11920" s="180">
        <v>37633</v>
      </c>
      <c r="F11920" s="180"/>
      <c r="G11920" s="180"/>
      <c r="H11920" s="180"/>
    </row>
    <row r="11921" spans="1:8" x14ac:dyDescent="0.2">
      <c r="A11921" s="180" t="s">
        <v>278</v>
      </c>
      <c r="B11921" s="180" t="s">
        <v>355</v>
      </c>
      <c r="C11921" s="180">
        <v>505461</v>
      </c>
      <c r="D11921" s="180"/>
      <c r="E11921" s="180">
        <v>55316</v>
      </c>
      <c r="F11921" s="180"/>
      <c r="G11921" s="180"/>
      <c r="H11921" s="180"/>
    </row>
    <row r="11922" spans="1:8" x14ac:dyDescent="0.2">
      <c r="A11922" s="180" t="s">
        <v>278</v>
      </c>
      <c r="B11922" s="180" t="s">
        <v>356</v>
      </c>
      <c r="C11922" s="180">
        <v>287285</v>
      </c>
      <c r="D11922" s="180"/>
      <c r="E11922" s="180">
        <v>17737</v>
      </c>
      <c r="F11922" s="180"/>
      <c r="G11922" s="180"/>
      <c r="H11922" s="180"/>
    </row>
    <row r="11923" spans="1:8" x14ac:dyDescent="0.2">
      <c r="A11923" s="180" t="s">
        <v>278</v>
      </c>
      <c r="B11923" s="180" t="s">
        <v>409</v>
      </c>
      <c r="C11923" s="180"/>
      <c r="D11923" s="180"/>
      <c r="E11923" s="180"/>
      <c r="F11923" s="180"/>
      <c r="G11923" s="180"/>
      <c r="H11923" s="180"/>
    </row>
    <row r="11924" spans="1:8" x14ac:dyDescent="0.2">
      <c r="A11924" s="180" t="s">
        <v>278</v>
      </c>
      <c r="B11924" s="180" t="s">
        <v>378</v>
      </c>
      <c r="C11924" s="180">
        <v>278</v>
      </c>
      <c r="D11924" s="180"/>
      <c r="E11924" s="180"/>
      <c r="F11924" s="180"/>
      <c r="G11924" s="180"/>
      <c r="H11924" s="180"/>
    </row>
    <row r="11925" spans="1:8" x14ac:dyDescent="0.2">
      <c r="A11925" s="180" t="s">
        <v>278</v>
      </c>
      <c r="B11925" s="180" t="s">
        <v>360</v>
      </c>
      <c r="C11925" s="180"/>
      <c r="D11925" s="180"/>
      <c r="E11925" s="180"/>
      <c r="F11925" s="180"/>
      <c r="G11925" s="180"/>
      <c r="H11925" s="180"/>
    </row>
    <row r="11926" spans="1:8" x14ac:dyDescent="0.2">
      <c r="A11926" s="180" t="s">
        <v>278</v>
      </c>
      <c r="B11926" s="180" t="s">
        <v>379</v>
      </c>
      <c r="C11926" s="180"/>
      <c r="D11926" s="180"/>
      <c r="E11926" s="180"/>
      <c r="F11926" s="180"/>
      <c r="G11926" s="180"/>
      <c r="H11926" s="180"/>
    </row>
    <row r="11927" spans="1:8" x14ac:dyDescent="0.2">
      <c r="A11927" s="180" t="s">
        <v>278</v>
      </c>
      <c r="B11927" s="180" t="s">
        <v>362</v>
      </c>
      <c r="C11927" s="180">
        <v>300527</v>
      </c>
      <c r="D11927" s="180"/>
      <c r="E11927" s="180"/>
      <c r="F11927" s="180"/>
      <c r="G11927" s="180"/>
      <c r="H11927" s="180"/>
    </row>
    <row r="11928" spans="1:8" x14ac:dyDescent="0.2">
      <c r="A11928" s="180" t="s">
        <v>278</v>
      </c>
      <c r="B11928" s="180" t="s">
        <v>365</v>
      </c>
      <c r="C11928" s="180">
        <v>7637896</v>
      </c>
      <c r="D11928" s="180">
        <v>253091</v>
      </c>
      <c r="E11928" s="180">
        <v>256384</v>
      </c>
      <c r="F11928" s="180">
        <v>0</v>
      </c>
      <c r="G11928" s="180">
        <v>0</v>
      </c>
      <c r="H11928" s="180">
        <v>0</v>
      </c>
    </row>
    <row r="11929" spans="1:8" x14ac:dyDescent="0.2">
      <c r="A11929" s="180" t="s">
        <v>278</v>
      </c>
      <c r="B11929" s="180" t="s">
        <v>447</v>
      </c>
      <c r="C11929" s="180"/>
      <c r="D11929" s="180"/>
      <c r="E11929" s="180"/>
      <c r="F11929" s="180"/>
      <c r="G11929" s="180"/>
      <c r="H11929" s="180"/>
    </row>
    <row r="11930" spans="1:8" x14ac:dyDescent="0.2">
      <c r="A11930" s="180" t="s">
        <v>278</v>
      </c>
      <c r="B11930" s="180" t="s">
        <v>366</v>
      </c>
      <c r="C11930" s="180">
        <v>7637896</v>
      </c>
      <c r="D11930" s="180">
        <v>253091</v>
      </c>
      <c r="E11930" s="180">
        <v>256384</v>
      </c>
      <c r="F11930" s="180">
        <v>0</v>
      </c>
      <c r="G11930" s="180">
        <v>0</v>
      </c>
      <c r="H11930" s="180">
        <v>0</v>
      </c>
    </row>
    <row r="11931" spans="1:8" x14ac:dyDescent="0.2">
      <c r="A11931" s="180" t="s">
        <v>278</v>
      </c>
      <c r="B11931" s="180" t="s">
        <v>367</v>
      </c>
      <c r="C11931" s="180">
        <v>3384136.7800000012</v>
      </c>
      <c r="D11931" s="180">
        <v>186492.80000000005</v>
      </c>
      <c r="E11931" s="180">
        <v>1173044.96</v>
      </c>
      <c r="F11931" s="180">
        <v>0</v>
      </c>
      <c r="G11931" s="180">
        <v>28139</v>
      </c>
      <c r="H11931" s="180">
        <v>0</v>
      </c>
    </row>
    <row r="11932" spans="1:8" x14ac:dyDescent="0.2">
      <c r="A11932" s="180" t="s">
        <v>278</v>
      </c>
      <c r="B11932" s="180" t="s">
        <v>368</v>
      </c>
      <c r="C11932" s="180">
        <v>11022032.779999999</v>
      </c>
      <c r="D11932" s="180">
        <v>439583.8000000001</v>
      </c>
      <c r="E11932" s="180">
        <v>1429428.96</v>
      </c>
      <c r="F11932" s="180">
        <v>0</v>
      </c>
      <c r="G11932" s="180">
        <v>28139</v>
      </c>
      <c r="H11932" s="180">
        <v>0</v>
      </c>
    </row>
    <row r="11933" spans="1:8" x14ac:dyDescent="0.2">
      <c r="A11933" s="180" t="s">
        <v>279</v>
      </c>
      <c r="B11933" s="180" t="s">
        <v>333</v>
      </c>
      <c r="C11933" s="180">
        <v>5265561</v>
      </c>
      <c r="D11933" s="180"/>
      <c r="E11933" s="180">
        <v>654928</v>
      </c>
      <c r="F11933" s="180">
        <v>0</v>
      </c>
      <c r="G11933" s="180">
        <v>0</v>
      </c>
      <c r="H11933" s="180">
        <v>0</v>
      </c>
    </row>
    <row r="11934" spans="1:8" x14ac:dyDescent="0.2">
      <c r="A11934" s="180" t="s">
        <v>279</v>
      </c>
      <c r="B11934" s="180" t="s">
        <v>334</v>
      </c>
      <c r="C11934" s="180">
        <v>160725</v>
      </c>
      <c r="D11934" s="180"/>
      <c r="E11934" s="180">
        <v>20072</v>
      </c>
      <c r="F11934" s="180">
        <v>0</v>
      </c>
      <c r="G11934" s="180">
        <v>0</v>
      </c>
      <c r="H11934" s="180">
        <v>0</v>
      </c>
    </row>
    <row r="11935" spans="1:8" x14ac:dyDescent="0.2">
      <c r="A11935" s="180" t="s">
        <v>279</v>
      </c>
      <c r="B11935" s="180" t="s">
        <v>335</v>
      </c>
      <c r="C11935" s="180">
        <v>338430</v>
      </c>
      <c r="D11935" s="180"/>
      <c r="E11935" s="180"/>
      <c r="F11935" s="180"/>
      <c r="G11935" s="180"/>
      <c r="H11935" s="180"/>
    </row>
    <row r="11936" spans="1:8" x14ac:dyDescent="0.2">
      <c r="A11936" s="180" t="s">
        <v>279</v>
      </c>
      <c r="B11936" s="180" t="s">
        <v>336</v>
      </c>
      <c r="C11936" s="180">
        <v>2000000</v>
      </c>
      <c r="D11936" s="180"/>
      <c r="E11936" s="180"/>
      <c r="F11936" s="180"/>
      <c r="G11936" s="180"/>
      <c r="H11936" s="180"/>
    </row>
    <row r="11937" spans="1:8" x14ac:dyDescent="0.2">
      <c r="A11937" s="180" t="s">
        <v>279</v>
      </c>
      <c r="B11937" s="180" t="s">
        <v>337</v>
      </c>
      <c r="C11937" s="180">
        <v>15000</v>
      </c>
      <c r="D11937" s="180">
        <v>250</v>
      </c>
      <c r="E11937" s="180"/>
      <c r="F11937" s="180"/>
      <c r="G11937" s="180"/>
      <c r="H11937" s="180"/>
    </row>
    <row r="11938" spans="1:8" x14ac:dyDescent="0.2">
      <c r="A11938" s="180" t="s">
        <v>279</v>
      </c>
      <c r="B11938" s="180" t="s">
        <v>338</v>
      </c>
      <c r="C11938" s="180"/>
      <c r="D11938" s="180"/>
      <c r="E11938" s="180"/>
      <c r="F11938" s="180"/>
      <c r="G11938" s="180"/>
      <c r="H11938" s="180"/>
    </row>
    <row r="11939" spans="1:8" x14ac:dyDescent="0.2">
      <c r="A11939" s="180" t="s">
        <v>279</v>
      </c>
      <c r="B11939" s="180" t="s">
        <v>339</v>
      </c>
      <c r="C11939" s="180">
        <v>20000</v>
      </c>
      <c r="D11939" s="180">
        <v>225000</v>
      </c>
      <c r="E11939" s="180"/>
      <c r="F11939" s="180"/>
      <c r="G11939" s="180"/>
      <c r="H11939" s="180"/>
    </row>
    <row r="11940" spans="1:8" x14ac:dyDescent="0.2">
      <c r="A11940" s="180" t="s">
        <v>279</v>
      </c>
      <c r="B11940" s="180" t="s">
        <v>340</v>
      </c>
      <c r="C11940" s="180">
        <v>240000</v>
      </c>
      <c r="D11940" s="180"/>
      <c r="E11940" s="180"/>
      <c r="F11940" s="180"/>
      <c r="G11940" s="180"/>
      <c r="H11940" s="180"/>
    </row>
    <row r="11941" spans="1:8" x14ac:dyDescent="0.2">
      <c r="A11941" s="180" t="s">
        <v>279</v>
      </c>
      <c r="B11941" s="180" t="s">
        <v>341</v>
      </c>
      <c r="C11941" s="180"/>
      <c r="D11941" s="180"/>
      <c r="E11941" s="180"/>
      <c r="F11941" s="180"/>
      <c r="G11941" s="180"/>
      <c r="H11941" s="180"/>
    </row>
    <row r="11942" spans="1:8" x14ac:dyDescent="0.2">
      <c r="A11942" s="180" t="s">
        <v>279</v>
      </c>
      <c r="B11942" s="180" t="s">
        <v>342</v>
      </c>
      <c r="C11942" s="180">
        <v>19555337</v>
      </c>
      <c r="D11942" s="180"/>
      <c r="E11942" s="180"/>
      <c r="F11942" s="180"/>
      <c r="G11942" s="180"/>
      <c r="H11942" s="180"/>
    </row>
    <row r="11943" spans="1:8" x14ac:dyDescent="0.2">
      <c r="A11943" s="180" t="s">
        <v>279</v>
      </c>
      <c r="B11943" s="180" t="s">
        <v>343</v>
      </c>
      <c r="C11943" s="180">
        <v>119555</v>
      </c>
      <c r="D11943" s="180"/>
      <c r="E11943" s="180"/>
      <c r="F11943" s="180"/>
      <c r="G11943" s="180"/>
      <c r="H11943" s="180"/>
    </row>
    <row r="11944" spans="1:8" x14ac:dyDescent="0.2">
      <c r="A11944" s="180" t="s">
        <v>279</v>
      </c>
      <c r="B11944" s="180" t="s">
        <v>344</v>
      </c>
      <c r="C11944" s="180">
        <v>115000</v>
      </c>
      <c r="D11944" s="180"/>
      <c r="E11944" s="180"/>
      <c r="F11944" s="180"/>
      <c r="G11944" s="180"/>
      <c r="H11944" s="180"/>
    </row>
    <row r="11945" spans="1:8" x14ac:dyDescent="0.2">
      <c r="A11945" s="180" t="s">
        <v>279</v>
      </c>
      <c r="B11945" s="180" t="s">
        <v>475</v>
      </c>
      <c r="C11945" s="180">
        <v>160661</v>
      </c>
      <c r="D11945" s="180"/>
      <c r="E11945" s="180">
        <v>20064</v>
      </c>
      <c r="F11945" s="180">
        <v>0</v>
      </c>
      <c r="G11945" s="180">
        <v>0</v>
      </c>
      <c r="H11945" s="180">
        <v>0</v>
      </c>
    </row>
    <row r="11946" spans="1:8" x14ac:dyDescent="0.2">
      <c r="A11946" s="180" t="s">
        <v>279</v>
      </c>
      <c r="B11946" s="180" t="s">
        <v>332</v>
      </c>
      <c r="C11946" s="180">
        <v>1090000</v>
      </c>
      <c r="D11946" s="180"/>
      <c r="E11946" s="180"/>
      <c r="F11946" s="180"/>
      <c r="G11946" s="180"/>
      <c r="H11946" s="180"/>
    </row>
    <row r="11947" spans="1:8" x14ac:dyDescent="0.2">
      <c r="A11947" s="180" t="s">
        <v>279</v>
      </c>
      <c r="B11947" s="180" t="s">
        <v>407</v>
      </c>
      <c r="C11947" s="180">
        <v>577609</v>
      </c>
      <c r="D11947" s="180"/>
      <c r="E11947" s="180"/>
      <c r="F11947" s="180"/>
      <c r="G11947" s="180"/>
      <c r="H11947" s="180"/>
    </row>
    <row r="11948" spans="1:8" x14ac:dyDescent="0.2">
      <c r="A11948" s="180" t="s">
        <v>279</v>
      </c>
      <c r="B11948" s="180" t="s">
        <v>345</v>
      </c>
      <c r="C11948" s="180">
        <v>29657878</v>
      </c>
      <c r="D11948" s="180">
        <v>225250</v>
      </c>
      <c r="E11948" s="180">
        <v>695064</v>
      </c>
      <c r="F11948" s="180">
        <v>0</v>
      </c>
      <c r="G11948" s="180">
        <v>0</v>
      </c>
      <c r="H11948" s="180">
        <v>0</v>
      </c>
    </row>
    <row r="11949" spans="1:8" x14ac:dyDescent="0.2">
      <c r="A11949" s="180" t="s">
        <v>279</v>
      </c>
      <c r="B11949" s="180" t="s">
        <v>346</v>
      </c>
      <c r="C11949" s="180"/>
      <c r="D11949" s="180"/>
      <c r="E11949" s="180"/>
      <c r="F11949" s="180"/>
      <c r="G11949" s="180"/>
      <c r="H11949" s="180"/>
    </row>
    <row r="11950" spans="1:8" x14ac:dyDescent="0.2">
      <c r="A11950" s="180" t="s">
        <v>279</v>
      </c>
      <c r="B11950" s="180" t="s">
        <v>446</v>
      </c>
      <c r="C11950" s="180"/>
      <c r="D11950" s="180">
        <v>5000</v>
      </c>
      <c r="E11950" s="180"/>
      <c r="F11950" s="180"/>
      <c r="G11950" s="180"/>
      <c r="H11950" s="180"/>
    </row>
    <row r="11951" spans="1:8" x14ac:dyDescent="0.2">
      <c r="A11951" s="180" t="s">
        <v>279</v>
      </c>
      <c r="B11951" s="180" t="s">
        <v>347</v>
      </c>
      <c r="C11951" s="180"/>
      <c r="D11951" s="180"/>
      <c r="E11951" s="180"/>
      <c r="F11951" s="180"/>
      <c r="G11951" s="180"/>
      <c r="H11951" s="180"/>
    </row>
    <row r="11952" spans="1:8" x14ac:dyDescent="0.2">
      <c r="A11952" s="180" t="s">
        <v>279</v>
      </c>
      <c r="B11952" s="180" t="s">
        <v>348</v>
      </c>
      <c r="C11952" s="180">
        <v>29657878</v>
      </c>
      <c r="D11952" s="180">
        <v>230250</v>
      </c>
      <c r="E11952" s="180">
        <v>695064</v>
      </c>
      <c r="F11952" s="180">
        <v>0</v>
      </c>
      <c r="G11952" s="180">
        <v>0</v>
      </c>
      <c r="H11952" s="180">
        <v>0</v>
      </c>
    </row>
    <row r="11953" spans="1:8" x14ac:dyDescent="0.2">
      <c r="A11953" s="180" t="s">
        <v>279</v>
      </c>
      <c r="B11953" s="180" t="s">
        <v>349</v>
      </c>
      <c r="C11953" s="180">
        <v>5786326.4299999997</v>
      </c>
      <c r="D11953" s="180">
        <v>91264.319999999949</v>
      </c>
      <c r="E11953" s="180">
        <v>836026.60000000021</v>
      </c>
      <c r="F11953" s="180">
        <v>0</v>
      </c>
      <c r="G11953" s="180">
        <v>0</v>
      </c>
      <c r="H11953" s="180">
        <v>0</v>
      </c>
    </row>
    <row r="11954" spans="1:8" x14ac:dyDescent="0.2">
      <c r="A11954" s="180" t="s">
        <v>279</v>
      </c>
      <c r="B11954" s="180" t="s">
        <v>350</v>
      </c>
      <c r="C11954" s="180">
        <v>35444204.43</v>
      </c>
      <c r="D11954" s="180">
        <v>321514.31999999995</v>
      </c>
      <c r="E11954" s="180">
        <v>1531090.6</v>
      </c>
      <c r="F11954" s="180">
        <v>0</v>
      </c>
      <c r="G11954" s="180">
        <v>0</v>
      </c>
      <c r="H11954" s="180">
        <v>0</v>
      </c>
    </row>
    <row r="11955" spans="1:8" x14ac:dyDescent="0.2">
      <c r="A11955" s="180" t="s">
        <v>279</v>
      </c>
      <c r="B11955" s="180" t="s">
        <v>376</v>
      </c>
      <c r="C11955" s="180"/>
      <c r="D11955" s="180"/>
      <c r="E11955" s="180"/>
      <c r="F11955" s="180"/>
      <c r="G11955" s="180"/>
      <c r="H11955" s="180"/>
    </row>
    <row r="11956" spans="1:8" x14ac:dyDescent="0.2">
      <c r="A11956" s="180" t="s">
        <v>279</v>
      </c>
      <c r="B11956" s="180" t="s">
        <v>377</v>
      </c>
      <c r="C11956" s="180">
        <v>20745000</v>
      </c>
      <c r="D11956" s="180">
        <v>230000</v>
      </c>
      <c r="E11956" s="180">
        <v>435000</v>
      </c>
      <c r="F11956" s="180"/>
      <c r="G11956" s="180"/>
      <c r="H11956" s="180"/>
    </row>
    <row r="11957" spans="1:8" x14ac:dyDescent="0.2">
      <c r="A11957" s="180" t="s">
        <v>279</v>
      </c>
      <c r="B11957" s="180" t="s">
        <v>352</v>
      </c>
      <c r="C11957" s="180">
        <v>1140250</v>
      </c>
      <c r="D11957" s="180"/>
      <c r="E11957" s="180">
        <v>25000</v>
      </c>
      <c r="F11957" s="180"/>
      <c r="G11957" s="180"/>
      <c r="H11957" s="180"/>
    </row>
    <row r="11958" spans="1:8" x14ac:dyDescent="0.2">
      <c r="A11958" s="180" t="s">
        <v>279</v>
      </c>
      <c r="B11958" s="180" t="s">
        <v>353</v>
      </c>
      <c r="C11958" s="180">
        <v>1779000</v>
      </c>
      <c r="D11958" s="180"/>
      <c r="E11958" s="180">
        <v>5000</v>
      </c>
      <c r="F11958" s="180"/>
      <c r="G11958" s="180"/>
      <c r="H11958" s="180"/>
    </row>
    <row r="11959" spans="1:8" x14ac:dyDescent="0.2">
      <c r="A11959" s="180" t="s">
        <v>279</v>
      </c>
      <c r="B11959" s="180" t="s">
        <v>354</v>
      </c>
      <c r="C11959" s="180">
        <v>894250</v>
      </c>
      <c r="D11959" s="180"/>
      <c r="E11959" s="180">
        <v>7000</v>
      </c>
      <c r="F11959" s="180"/>
      <c r="G11959" s="180"/>
      <c r="H11959" s="180"/>
    </row>
    <row r="11960" spans="1:8" x14ac:dyDescent="0.2">
      <c r="A11960" s="180" t="s">
        <v>279</v>
      </c>
      <c r="B11960" s="180" t="s">
        <v>408</v>
      </c>
      <c r="C11960" s="180">
        <v>1715000</v>
      </c>
      <c r="D11960" s="180"/>
      <c r="E11960" s="180">
        <v>15000</v>
      </c>
      <c r="F11960" s="180"/>
      <c r="G11960" s="180"/>
      <c r="H11960" s="180"/>
    </row>
    <row r="11961" spans="1:8" x14ac:dyDescent="0.2">
      <c r="A11961" s="180" t="s">
        <v>279</v>
      </c>
      <c r="B11961" s="180" t="s">
        <v>423</v>
      </c>
      <c r="C11961" s="180">
        <v>340500</v>
      </c>
      <c r="D11961" s="180"/>
      <c r="E11961" s="180">
        <v>2500</v>
      </c>
      <c r="F11961" s="180"/>
      <c r="G11961" s="180"/>
      <c r="H11961" s="180"/>
    </row>
    <row r="11962" spans="1:8" x14ac:dyDescent="0.2">
      <c r="A11962" s="180" t="s">
        <v>279</v>
      </c>
      <c r="B11962" s="180" t="s">
        <v>355</v>
      </c>
      <c r="C11962" s="180">
        <v>2070000</v>
      </c>
      <c r="D11962" s="180"/>
      <c r="E11962" s="180">
        <v>215000</v>
      </c>
      <c r="F11962" s="180"/>
      <c r="G11962" s="180"/>
      <c r="H11962" s="180"/>
    </row>
    <row r="11963" spans="1:8" x14ac:dyDescent="0.2">
      <c r="A11963" s="180" t="s">
        <v>279</v>
      </c>
      <c r="B11963" s="180" t="s">
        <v>356</v>
      </c>
      <c r="C11963" s="180">
        <v>688500</v>
      </c>
      <c r="D11963" s="180"/>
      <c r="E11963" s="180">
        <v>50500</v>
      </c>
      <c r="F11963" s="180"/>
      <c r="G11963" s="180"/>
      <c r="H11963" s="180"/>
    </row>
    <row r="11964" spans="1:8" x14ac:dyDescent="0.2">
      <c r="A11964" s="180" t="s">
        <v>279</v>
      </c>
      <c r="B11964" s="180" t="s">
        <v>409</v>
      </c>
      <c r="C11964" s="180"/>
      <c r="D11964" s="180"/>
      <c r="E11964" s="180"/>
      <c r="F11964" s="180"/>
      <c r="G11964" s="180"/>
      <c r="H11964" s="180"/>
    </row>
    <row r="11965" spans="1:8" x14ac:dyDescent="0.2">
      <c r="A11965" s="180" t="s">
        <v>279</v>
      </c>
      <c r="B11965" s="180" t="s">
        <v>378</v>
      </c>
      <c r="C11965" s="180">
        <v>162000</v>
      </c>
      <c r="D11965" s="180"/>
      <c r="E11965" s="180">
        <v>1000</v>
      </c>
      <c r="F11965" s="180"/>
      <c r="G11965" s="180"/>
      <c r="H11965" s="180"/>
    </row>
    <row r="11966" spans="1:8" x14ac:dyDescent="0.2">
      <c r="A11966" s="180" t="s">
        <v>279</v>
      </c>
      <c r="B11966" s="180" t="s">
        <v>360</v>
      </c>
      <c r="C11966" s="180"/>
      <c r="D11966" s="180"/>
      <c r="E11966" s="180"/>
      <c r="F11966" s="180"/>
      <c r="G11966" s="180"/>
      <c r="H11966" s="180"/>
    </row>
    <row r="11967" spans="1:8" x14ac:dyDescent="0.2">
      <c r="A11967" s="180" t="s">
        <v>279</v>
      </c>
      <c r="B11967" s="180" t="s">
        <v>379</v>
      </c>
      <c r="C11967" s="180"/>
      <c r="D11967" s="180"/>
      <c r="E11967" s="180"/>
      <c r="F11967" s="180"/>
      <c r="G11967" s="180"/>
      <c r="H11967" s="180"/>
    </row>
    <row r="11968" spans="1:8" x14ac:dyDescent="0.2">
      <c r="A11968" s="180" t="s">
        <v>279</v>
      </c>
      <c r="B11968" s="180" t="s">
        <v>362</v>
      </c>
      <c r="C11968" s="180">
        <v>1226487</v>
      </c>
      <c r="D11968" s="180"/>
      <c r="E11968" s="180"/>
      <c r="F11968" s="180"/>
      <c r="G11968" s="180"/>
      <c r="H11968" s="180"/>
    </row>
    <row r="11969" spans="1:8" x14ac:dyDescent="0.2">
      <c r="A11969" s="180" t="s">
        <v>279</v>
      </c>
      <c r="B11969" s="180" t="s">
        <v>365</v>
      </c>
      <c r="C11969" s="180">
        <v>30760987</v>
      </c>
      <c r="D11969" s="180">
        <v>230000</v>
      </c>
      <c r="E11969" s="180">
        <v>756000</v>
      </c>
      <c r="F11969" s="180">
        <v>0</v>
      </c>
      <c r="G11969" s="180">
        <v>0</v>
      </c>
      <c r="H11969" s="180">
        <v>0</v>
      </c>
    </row>
    <row r="11970" spans="1:8" x14ac:dyDescent="0.2">
      <c r="A11970" s="180" t="s">
        <v>279</v>
      </c>
      <c r="B11970" s="180" t="s">
        <v>447</v>
      </c>
      <c r="C11970" s="180">
        <v>5000</v>
      </c>
      <c r="D11970" s="180"/>
      <c r="E11970" s="180"/>
      <c r="F11970" s="180"/>
      <c r="G11970" s="180"/>
      <c r="H11970" s="180"/>
    </row>
    <row r="11971" spans="1:8" x14ac:dyDescent="0.2">
      <c r="A11971" s="180" t="s">
        <v>279</v>
      </c>
      <c r="B11971" s="180" t="s">
        <v>366</v>
      </c>
      <c r="C11971" s="180">
        <v>30765987</v>
      </c>
      <c r="D11971" s="180">
        <v>230000</v>
      </c>
      <c r="E11971" s="180">
        <v>756000</v>
      </c>
      <c r="F11971" s="180">
        <v>0</v>
      </c>
      <c r="G11971" s="180">
        <v>0</v>
      </c>
      <c r="H11971" s="180">
        <v>0</v>
      </c>
    </row>
    <row r="11972" spans="1:8" x14ac:dyDescent="0.2">
      <c r="A11972" s="180" t="s">
        <v>279</v>
      </c>
      <c r="B11972" s="180" t="s">
        <v>367</v>
      </c>
      <c r="C11972" s="180">
        <v>4678217.43</v>
      </c>
      <c r="D11972" s="180">
        <v>91514.319999999949</v>
      </c>
      <c r="E11972" s="180">
        <v>775090.60000000021</v>
      </c>
      <c r="F11972" s="180">
        <v>0</v>
      </c>
      <c r="G11972" s="180">
        <v>0</v>
      </c>
      <c r="H11972" s="180">
        <v>0</v>
      </c>
    </row>
    <row r="11973" spans="1:8" x14ac:dyDescent="0.2">
      <c r="A11973" s="180" t="s">
        <v>279</v>
      </c>
      <c r="B11973" s="180" t="s">
        <v>368</v>
      </c>
      <c r="C11973" s="180">
        <v>35444204.43</v>
      </c>
      <c r="D11973" s="180">
        <v>321514.31999999995</v>
      </c>
      <c r="E11973" s="180">
        <v>1531090.6</v>
      </c>
      <c r="F11973" s="180">
        <v>0</v>
      </c>
      <c r="G11973" s="180">
        <v>0</v>
      </c>
      <c r="H11973" s="180">
        <v>0</v>
      </c>
    </row>
    <row r="11974" spans="1:8" x14ac:dyDescent="0.2">
      <c r="A11974" s="180" t="s">
        <v>280</v>
      </c>
      <c r="B11974" s="180" t="s">
        <v>333</v>
      </c>
      <c r="C11974" s="180">
        <v>725991</v>
      </c>
      <c r="D11974" s="180"/>
      <c r="E11974" s="180">
        <v>82265</v>
      </c>
      <c r="F11974" s="180">
        <v>0</v>
      </c>
      <c r="G11974" s="180">
        <v>0</v>
      </c>
      <c r="H11974" s="180">
        <v>0</v>
      </c>
    </row>
    <row r="11975" spans="1:8" x14ac:dyDescent="0.2">
      <c r="A11975" s="180" t="s">
        <v>280</v>
      </c>
      <c r="B11975" s="180" t="s">
        <v>334</v>
      </c>
      <c r="C11975" s="180">
        <v>6488</v>
      </c>
      <c r="D11975" s="180"/>
      <c r="E11975" s="180">
        <v>735</v>
      </c>
      <c r="F11975" s="180">
        <v>0</v>
      </c>
      <c r="G11975" s="180">
        <v>0</v>
      </c>
      <c r="H11975" s="180">
        <v>0</v>
      </c>
    </row>
    <row r="11976" spans="1:8" x14ac:dyDescent="0.2">
      <c r="A11976" s="180" t="s">
        <v>280</v>
      </c>
      <c r="B11976" s="180" t="s">
        <v>335</v>
      </c>
      <c r="C11976" s="180">
        <v>89344</v>
      </c>
      <c r="D11976" s="180"/>
      <c r="E11976" s="180"/>
      <c r="F11976" s="180"/>
      <c r="G11976" s="180"/>
      <c r="H11976" s="180"/>
    </row>
    <row r="11977" spans="1:8" x14ac:dyDescent="0.2">
      <c r="A11977" s="180" t="s">
        <v>280</v>
      </c>
      <c r="B11977" s="180" t="s">
        <v>336</v>
      </c>
      <c r="C11977" s="180">
        <v>115000</v>
      </c>
      <c r="D11977" s="180"/>
      <c r="E11977" s="180"/>
      <c r="F11977" s="180"/>
      <c r="G11977" s="180"/>
      <c r="H11977" s="180"/>
    </row>
    <row r="11978" spans="1:8" x14ac:dyDescent="0.2">
      <c r="A11978" s="180" t="s">
        <v>280</v>
      </c>
      <c r="B11978" s="180" t="s">
        <v>337</v>
      </c>
      <c r="C11978" s="180">
        <v>4500</v>
      </c>
      <c r="D11978" s="180"/>
      <c r="E11978" s="180"/>
      <c r="F11978" s="180"/>
      <c r="G11978" s="180"/>
      <c r="H11978" s="180"/>
    </row>
    <row r="11979" spans="1:8" x14ac:dyDescent="0.2">
      <c r="A11979" s="180" t="s">
        <v>280</v>
      </c>
      <c r="B11979" s="180" t="s">
        <v>338</v>
      </c>
      <c r="C11979" s="180"/>
      <c r="D11979" s="180"/>
      <c r="E11979" s="180"/>
      <c r="F11979" s="180"/>
      <c r="G11979" s="180"/>
      <c r="H11979" s="180"/>
    </row>
    <row r="11980" spans="1:8" x14ac:dyDescent="0.2">
      <c r="A11980" s="180" t="s">
        <v>280</v>
      </c>
      <c r="B11980" s="180" t="s">
        <v>339</v>
      </c>
      <c r="C11980" s="180"/>
      <c r="D11980" s="180"/>
      <c r="E11980" s="180"/>
      <c r="F11980" s="180"/>
      <c r="G11980" s="180"/>
      <c r="H11980" s="180"/>
    </row>
    <row r="11981" spans="1:8" x14ac:dyDescent="0.2">
      <c r="A11981" s="180" t="s">
        <v>280</v>
      </c>
      <c r="B11981" s="180" t="s">
        <v>340</v>
      </c>
      <c r="C11981" s="180">
        <v>54000</v>
      </c>
      <c r="D11981" s="180"/>
      <c r="E11981" s="180"/>
      <c r="F11981" s="180"/>
      <c r="G11981" s="180"/>
      <c r="H11981" s="180"/>
    </row>
    <row r="11982" spans="1:8" x14ac:dyDescent="0.2">
      <c r="A11982" s="180" t="s">
        <v>280</v>
      </c>
      <c r="B11982" s="180" t="s">
        <v>341</v>
      </c>
      <c r="C11982" s="180"/>
      <c r="D11982" s="180"/>
      <c r="E11982" s="180"/>
      <c r="F11982" s="180"/>
      <c r="G11982" s="180"/>
      <c r="H11982" s="180"/>
    </row>
    <row r="11983" spans="1:8" x14ac:dyDescent="0.2">
      <c r="A11983" s="180" t="s">
        <v>280</v>
      </c>
      <c r="B11983" s="180" t="s">
        <v>342</v>
      </c>
      <c r="C11983" s="180">
        <v>1010197</v>
      </c>
      <c r="D11983" s="180"/>
      <c r="E11983" s="180"/>
      <c r="F11983" s="180"/>
      <c r="G11983" s="180"/>
      <c r="H11983" s="180"/>
    </row>
    <row r="11984" spans="1:8" x14ac:dyDescent="0.2">
      <c r="A11984" s="180" t="s">
        <v>280</v>
      </c>
      <c r="B11984" s="180" t="s">
        <v>343</v>
      </c>
      <c r="C11984" s="180">
        <v>2688</v>
      </c>
      <c r="D11984" s="180"/>
      <c r="E11984" s="180"/>
      <c r="F11984" s="180"/>
      <c r="G11984" s="180"/>
      <c r="H11984" s="180"/>
    </row>
    <row r="11985" spans="1:8" x14ac:dyDescent="0.2">
      <c r="A11985" s="180" t="s">
        <v>280</v>
      </c>
      <c r="B11985" s="180" t="s">
        <v>344</v>
      </c>
      <c r="C11985" s="180">
        <v>14000</v>
      </c>
      <c r="D11985" s="180"/>
      <c r="E11985" s="180"/>
      <c r="F11985" s="180"/>
      <c r="G11985" s="180"/>
      <c r="H11985" s="180"/>
    </row>
    <row r="11986" spans="1:8" x14ac:dyDescent="0.2">
      <c r="A11986" s="180" t="s">
        <v>280</v>
      </c>
      <c r="B11986" s="180" t="s">
        <v>475</v>
      </c>
      <c r="C11986" s="180">
        <v>4978</v>
      </c>
      <c r="D11986" s="180"/>
      <c r="E11986" s="180">
        <v>558</v>
      </c>
      <c r="F11986" s="180">
        <v>0</v>
      </c>
      <c r="G11986" s="180">
        <v>0</v>
      </c>
      <c r="H11986" s="180">
        <v>0</v>
      </c>
    </row>
    <row r="11987" spans="1:8" x14ac:dyDescent="0.2">
      <c r="A11987" s="180" t="s">
        <v>280</v>
      </c>
      <c r="B11987" s="180" t="s">
        <v>332</v>
      </c>
      <c r="C11987" s="180">
        <v>33000</v>
      </c>
      <c r="D11987" s="180"/>
      <c r="E11987" s="180"/>
      <c r="F11987" s="180"/>
      <c r="G11987" s="180"/>
      <c r="H11987" s="180"/>
    </row>
    <row r="11988" spans="1:8" x14ac:dyDescent="0.2">
      <c r="A11988" s="180" t="s">
        <v>280</v>
      </c>
      <c r="B11988" s="180" t="s">
        <v>407</v>
      </c>
      <c r="C11988" s="180">
        <v>42000</v>
      </c>
      <c r="D11988" s="180"/>
      <c r="E11988" s="180"/>
      <c r="F11988" s="180"/>
      <c r="G11988" s="180"/>
      <c r="H11988" s="180"/>
    </row>
    <row r="11989" spans="1:8" x14ac:dyDescent="0.2">
      <c r="A11989" s="180" t="s">
        <v>280</v>
      </c>
      <c r="B11989" s="180" t="s">
        <v>345</v>
      </c>
      <c r="C11989" s="180">
        <v>2102186</v>
      </c>
      <c r="D11989" s="180">
        <v>0</v>
      </c>
      <c r="E11989" s="180">
        <v>83558</v>
      </c>
      <c r="F11989" s="180">
        <v>0</v>
      </c>
      <c r="G11989" s="180">
        <v>0</v>
      </c>
      <c r="H11989" s="180">
        <v>0</v>
      </c>
    </row>
    <row r="11990" spans="1:8" x14ac:dyDescent="0.2">
      <c r="A11990" s="180" t="s">
        <v>280</v>
      </c>
      <c r="B11990" s="180" t="s">
        <v>346</v>
      </c>
      <c r="C11990" s="180"/>
      <c r="D11990" s="180"/>
      <c r="E11990" s="180"/>
      <c r="F11990" s="180"/>
      <c r="G11990" s="180"/>
      <c r="H11990" s="180"/>
    </row>
    <row r="11991" spans="1:8" x14ac:dyDescent="0.2">
      <c r="A11991" s="180" t="s">
        <v>280</v>
      </c>
      <c r="B11991" s="180" t="s">
        <v>446</v>
      </c>
      <c r="C11991" s="180"/>
      <c r="D11991" s="180"/>
      <c r="E11991" s="180"/>
      <c r="F11991" s="180"/>
      <c r="G11991" s="180"/>
      <c r="H11991" s="180"/>
    </row>
    <row r="11992" spans="1:8" x14ac:dyDescent="0.2">
      <c r="A11992" s="180" t="s">
        <v>280</v>
      </c>
      <c r="B11992" s="180" t="s">
        <v>347</v>
      </c>
      <c r="C11992" s="180"/>
      <c r="D11992" s="180"/>
      <c r="E11992" s="180"/>
      <c r="F11992" s="180"/>
      <c r="G11992" s="180"/>
      <c r="H11992" s="180"/>
    </row>
    <row r="11993" spans="1:8" x14ac:dyDescent="0.2">
      <c r="A11993" s="180" t="s">
        <v>280</v>
      </c>
      <c r="B11993" s="180" t="s">
        <v>348</v>
      </c>
      <c r="C11993" s="180">
        <v>2102186</v>
      </c>
      <c r="D11993" s="180">
        <v>0</v>
      </c>
      <c r="E11993" s="180">
        <v>83558</v>
      </c>
      <c r="F11993" s="180">
        <v>0</v>
      </c>
      <c r="G11993" s="180">
        <v>0</v>
      </c>
      <c r="H11993" s="180">
        <v>0</v>
      </c>
    </row>
    <row r="11994" spans="1:8" x14ac:dyDescent="0.2">
      <c r="A11994" s="180" t="s">
        <v>280</v>
      </c>
      <c r="B11994" s="180" t="s">
        <v>349</v>
      </c>
      <c r="C11994" s="180">
        <v>530664.3200000003</v>
      </c>
      <c r="D11994" s="180">
        <v>0</v>
      </c>
      <c r="E11994" s="180">
        <v>833783.82</v>
      </c>
      <c r="F11994" s="180">
        <v>0</v>
      </c>
      <c r="G11994" s="180">
        <v>0</v>
      </c>
      <c r="H11994" s="180">
        <v>0</v>
      </c>
    </row>
    <row r="11995" spans="1:8" x14ac:dyDescent="0.2">
      <c r="A11995" s="180" t="s">
        <v>280</v>
      </c>
      <c r="B11995" s="180" t="s">
        <v>350</v>
      </c>
      <c r="C11995" s="180">
        <v>2632850.3200000003</v>
      </c>
      <c r="D11995" s="180">
        <v>0</v>
      </c>
      <c r="E11995" s="180">
        <v>917341.82</v>
      </c>
      <c r="F11995" s="180">
        <v>0</v>
      </c>
      <c r="G11995" s="180">
        <v>0</v>
      </c>
      <c r="H11995" s="180">
        <v>0</v>
      </c>
    </row>
    <row r="11996" spans="1:8" x14ac:dyDescent="0.2">
      <c r="A11996" s="180" t="s">
        <v>280</v>
      </c>
      <c r="B11996" s="180" t="s">
        <v>376</v>
      </c>
      <c r="C11996" s="180"/>
      <c r="D11996" s="180"/>
      <c r="E11996" s="180"/>
      <c r="F11996" s="180"/>
      <c r="G11996" s="180"/>
      <c r="H11996" s="180"/>
    </row>
    <row r="11997" spans="1:8" x14ac:dyDescent="0.2">
      <c r="A11997" s="180" t="s">
        <v>280</v>
      </c>
      <c r="B11997" s="180" t="s">
        <v>377</v>
      </c>
      <c r="C11997" s="180">
        <v>1734323</v>
      </c>
      <c r="D11997" s="180"/>
      <c r="E11997" s="180">
        <v>16500</v>
      </c>
      <c r="F11997" s="180"/>
      <c r="G11997" s="180"/>
      <c r="H11997" s="180"/>
    </row>
    <row r="11998" spans="1:8" x14ac:dyDescent="0.2">
      <c r="A11998" s="180" t="s">
        <v>280</v>
      </c>
      <c r="B11998" s="180" t="s">
        <v>352</v>
      </c>
      <c r="C11998" s="180">
        <v>5928</v>
      </c>
      <c r="D11998" s="180"/>
      <c r="E11998" s="180"/>
      <c r="F11998" s="180"/>
      <c r="G11998" s="180"/>
      <c r="H11998" s="180"/>
    </row>
    <row r="11999" spans="1:8" x14ac:dyDescent="0.2">
      <c r="A11999" s="180" t="s">
        <v>280</v>
      </c>
      <c r="B11999" s="180" t="s">
        <v>353</v>
      </c>
      <c r="C11999" s="180">
        <v>50014</v>
      </c>
      <c r="D11999" s="180"/>
      <c r="E11999" s="180"/>
      <c r="F11999" s="180"/>
      <c r="G11999" s="180"/>
      <c r="H11999" s="180"/>
    </row>
    <row r="12000" spans="1:8" x14ac:dyDescent="0.2">
      <c r="A12000" s="180" t="s">
        <v>280</v>
      </c>
      <c r="B12000" s="180" t="s">
        <v>354</v>
      </c>
      <c r="C12000" s="180">
        <v>58452</v>
      </c>
      <c r="D12000" s="180"/>
      <c r="E12000" s="180">
        <v>90000</v>
      </c>
      <c r="F12000" s="180"/>
      <c r="G12000" s="180"/>
      <c r="H12000" s="180"/>
    </row>
    <row r="12001" spans="1:8" x14ac:dyDescent="0.2">
      <c r="A12001" s="180" t="s">
        <v>280</v>
      </c>
      <c r="B12001" s="180" t="s">
        <v>408</v>
      </c>
      <c r="C12001" s="180">
        <v>134630</v>
      </c>
      <c r="D12001" s="180"/>
      <c r="E12001" s="180"/>
      <c r="F12001" s="180"/>
      <c r="G12001" s="180"/>
      <c r="H12001" s="180"/>
    </row>
    <row r="12002" spans="1:8" x14ac:dyDescent="0.2">
      <c r="A12002" s="180" t="s">
        <v>280</v>
      </c>
      <c r="B12002" s="180" t="s">
        <v>423</v>
      </c>
      <c r="C12002" s="180">
        <v>112851</v>
      </c>
      <c r="D12002" s="180"/>
      <c r="E12002" s="180"/>
      <c r="F12002" s="180"/>
      <c r="G12002" s="180"/>
      <c r="H12002" s="180"/>
    </row>
    <row r="12003" spans="1:8" x14ac:dyDescent="0.2">
      <c r="A12003" s="180" t="s">
        <v>280</v>
      </c>
      <c r="B12003" s="180" t="s">
        <v>355</v>
      </c>
      <c r="C12003" s="180">
        <v>147685</v>
      </c>
      <c r="D12003" s="180"/>
      <c r="E12003" s="180">
        <v>38500</v>
      </c>
      <c r="F12003" s="180"/>
      <c r="G12003" s="180"/>
      <c r="H12003" s="180"/>
    </row>
    <row r="12004" spans="1:8" x14ac:dyDescent="0.2">
      <c r="A12004" s="180" t="s">
        <v>280</v>
      </c>
      <c r="B12004" s="180" t="s">
        <v>356</v>
      </c>
      <c r="C12004" s="180">
        <v>103096</v>
      </c>
      <c r="D12004" s="180"/>
      <c r="E12004" s="180">
        <v>11000</v>
      </c>
      <c r="F12004" s="180"/>
      <c r="G12004" s="180"/>
      <c r="H12004" s="180"/>
    </row>
    <row r="12005" spans="1:8" x14ac:dyDescent="0.2">
      <c r="A12005" s="180" t="s">
        <v>280</v>
      </c>
      <c r="B12005" s="180" t="s">
        <v>409</v>
      </c>
      <c r="C12005" s="180"/>
      <c r="D12005" s="180"/>
      <c r="E12005" s="180"/>
      <c r="F12005" s="180"/>
      <c r="G12005" s="180"/>
      <c r="H12005" s="180"/>
    </row>
    <row r="12006" spans="1:8" x14ac:dyDescent="0.2">
      <c r="A12006" s="180" t="s">
        <v>280</v>
      </c>
      <c r="B12006" s="180" t="s">
        <v>378</v>
      </c>
      <c r="C12006" s="180"/>
      <c r="D12006" s="180"/>
      <c r="E12006" s="180"/>
      <c r="F12006" s="180"/>
      <c r="G12006" s="180"/>
      <c r="H12006" s="180"/>
    </row>
    <row r="12007" spans="1:8" x14ac:dyDescent="0.2">
      <c r="A12007" s="180" t="s">
        <v>280</v>
      </c>
      <c r="B12007" s="180" t="s">
        <v>360</v>
      </c>
      <c r="C12007" s="180"/>
      <c r="D12007" s="180"/>
      <c r="E12007" s="180"/>
      <c r="F12007" s="180"/>
      <c r="G12007" s="180"/>
      <c r="H12007" s="180"/>
    </row>
    <row r="12008" spans="1:8" x14ac:dyDescent="0.2">
      <c r="A12008" s="180" t="s">
        <v>280</v>
      </c>
      <c r="B12008" s="180" t="s">
        <v>379</v>
      </c>
      <c r="C12008" s="180"/>
      <c r="D12008" s="180"/>
      <c r="E12008" s="180"/>
      <c r="F12008" s="180"/>
      <c r="G12008" s="180"/>
      <c r="H12008" s="180"/>
    </row>
    <row r="12009" spans="1:8" x14ac:dyDescent="0.2">
      <c r="A12009" s="180" t="s">
        <v>280</v>
      </c>
      <c r="B12009" s="180" t="s">
        <v>362</v>
      </c>
      <c r="C12009" s="180">
        <v>84428</v>
      </c>
      <c r="D12009" s="180"/>
      <c r="E12009" s="180"/>
      <c r="F12009" s="180"/>
      <c r="G12009" s="180"/>
      <c r="H12009" s="180"/>
    </row>
    <row r="12010" spans="1:8" x14ac:dyDescent="0.2">
      <c r="A12010" s="180" t="s">
        <v>280</v>
      </c>
      <c r="B12010" s="180" t="s">
        <v>365</v>
      </c>
      <c r="C12010" s="180">
        <v>2431407</v>
      </c>
      <c r="D12010" s="180">
        <v>0</v>
      </c>
      <c r="E12010" s="180">
        <v>156000</v>
      </c>
      <c r="F12010" s="180">
        <v>0</v>
      </c>
      <c r="G12010" s="180">
        <v>0</v>
      </c>
      <c r="H12010" s="180">
        <v>0</v>
      </c>
    </row>
    <row r="12011" spans="1:8" x14ac:dyDescent="0.2">
      <c r="A12011" s="180" t="s">
        <v>280</v>
      </c>
      <c r="B12011" s="180" t="s">
        <v>447</v>
      </c>
      <c r="C12011" s="180"/>
      <c r="D12011" s="180"/>
      <c r="E12011" s="180"/>
      <c r="F12011" s="180"/>
      <c r="G12011" s="180"/>
      <c r="H12011" s="180"/>
    </row>
    <row r="12012" spans="1:8" x14ac:dyDescent="0.2">
      <c r="A12012" s="180" t="s">
        <v>280</v>
      </c>
      <c r="B12012" s="180" t="s">
        <v>366</v>
      </c>
      <c r="C12012" s="180">
        <v>2431407</v>
      </c>
      <c r="D12012" s="180">
        <v>0</v>
      </c>
      <c r="E12012" s="180">
        <v>156000</v>
      </c>
      <c r="F12012" s="180">
        <v>0</v>
      </c>
      <c r="G12012" s="180">
        <v>0</v>
      </c>
      <c r="H12012" s="180">
        <v>0</v>
      </c>
    </row>
    <row r="12013" spans="1:8" x14ac:dyDescent="0.2">
      <c r="A12013" s="180" t="s">
        <v>280</v>
      </c>
      <c r="B12013" s="180" t="s">
        <v>367</v>
      </c>
      <c r="C12013" s="180">
        <v>201443.3200000003</v>
      </c>
      <c r="D12013" s="180">
        <v>0</v>
      </c>
      <c r="E12013" s="180">
        <v>761341.82</v>
      </c>
      <c r="F12013" s="180">
        <v>0</v>
      </c>
      <c r="G12013" s="180">
        <v>0</v>
      </c>
      <c r="H12013" s="180">
        <v>0</v>
      </c>
    </row>
    <row r="12014" spans="1:8" x14ac:dyDescent="0.2">
      <c r="A12014" s="180" t="s">
        <v>280</v>
      </c>
      <c r="B12014" s="180" t="s">
        <v>368</v>
      </c>
      <c r="C12014" s="180">
        <v>2632850.3200000003</v>
      </c>
      <c r="D12014" s="180">
        <v>0</v>
      </c>
      <c r="E12014" s="180">
        <v>917341.82</v>
      </c>
      <c r="F12014" s="180">
        <v>0</v>
      </c>
      <c r="G12014" s="180">
        <v>0</v>
      </c>
      <c r="H12014" s="180">
        <v>0</v>
      </c>
    </row>
    <row r="12015" spans="1:8" x14ac:dyDescent="0.2">
      <c r="A12015" s="180" t="s">
        <v>281</v>
      </c>
      <c r="B12015" s="180" t="s">
        <v>333</v>
      </c>
      <c r="C12015" s="180">
        <v>3801290</v>
      </c>
      <c r="D12015" s="180"/>
      <c r="E12015" s="180">
        <v>138730</v>
      </c>
      <c r="F12015" s="180">
        <v>0</v>
      </c>
      <c r="G12015" s="180">
        <v>0</v>
      </c>
      <c r="H12015" s="180">
        <v>0</v>
      </c>
    </row>
    <row r="12016" spans="1:8" x14ac:dyDescent="0.2">
      <c r="A12016" s="180" t="s">
        <v>281</v>
      </c>
      <c r="B12016" s="180" t="s">
        <v>334</v>
      </c>
      <c r="C12016" s="180">
        <v>306179</v>
      </c>
      <c r="D12016" s="180"/>
      <c r="E12016" s="180">
        <v>11270</v>
      </c>
      <c r="F12016" s="180">
        <v>0</v>
      </c>
      <c r="G12016" s="180">
        <v>0</v>
      </c>
      <c r="H12016" s="180">
        <v>0</v>
      </c>
    </row>
    <row r="12017" spans="1:8" x14ac:dyDescent="0.2">
      <c r="A12017" s="180" t="s">
        <v>281</v>
      </c>
      <c r="B12017" s="180" t="s">
        <v>335</v>
      </c>
      <c r="C12017" s="180">
        <v>245012</v>
      </c>
      <c r="D12017" s="180"/>
      <c r="E12017" s="180"/>
      <c r="F12017" s="180"/>
      <c r="G12017" s="180"/>
      <c r="H12017" s="180"/>
    </row>
    <row r="12018" spans="1:8" x14ac:dyDescent="0.2">
      <c r="A12018" s="180" t="s">
        <v>281</v>
      </c>
      <c r="B12018" s="180" t="s">
        <v>336</v>
      </c>
      <c r="C12018" s="180">
        <v>184295</v>
      </c>
      <c r="D12018" s="180">
        <v>0</v>
      </c>
      <c r="E12018" s="180"/>
      <c r="F12018" s="180"/>
      <c r="G12018" s="180"/>
      <c r="H12018" s="180"/>
    </row>
    <row r="12019" spans="1:8" x14ac:dyDescent="0.2">
      <c r="A12019" s="180" t="s">
        <v>281</v>
      </c>
      <c r="B12019" s="180" t="s">
        <v>337</v>
      </c>
      <c r="C12019" s="180">
        <v>6430</v>
      </c>
      <c r="D12019" s="180">
        <v>22</v>
      </c>
      <c r="E12019" s="180">
        <v>699</v>
      </c>
      <c r="F12019" s="180">
        <v>0</v>
      </c>
      <c r="G12019" s="180">
        <v>0</v>
      </c>
      <c r="H12019" s="180">
        <v>0</v>
      </c>
    </row>
    <row r="12020" spans="1:8" x14ac:dyDescent="0.2">
      <c r="A12020" s="180" t="s">
        <v>281</v>
      </c>
      <c r="B12020" s="180" t="s">
        <v>338</v>
      </c>
      <c r="C12020" s="180"/>
      <c r="D12020" s="180"/>
      <c r="E12020" s="180"/>
      <c r="F12020" s="180"/>
      <c r="G12020" s="180"/>
      <c r="H12020" s="180"/>
    </row>
    <row r="12021" spans="1:8" x14ac:dyDescent="0.2">
      <c r="A12021" s="180" t="s">
        <v>281</v>
      </c>
      <c r="B12021" s="180" t="s">
        <v>339</v>
      </c>
      <c r="C12021" s="180">
        <v>3122</v>
      </c>
      <c r="D12021" s="180">
        <v>135763</v>
      </c>
      <c r="E12021" s="180"/>
      <c r="F12021" s="180"/>
      <c r="G12021" s="180"/>
      <c r="H12021" s="180"/>
    </row>
    <row r="12022" spans="1:8" x14ac:dyDescent="0.2">
      <c r="A12022" s="180" t="s">
        <v>281</v>
      </c>
      <c r="B12022" s="180" t="s">
        <v>340</v>
      </c>
      <c r="C12022" s="180">
        <v>52553</v>
      </c>
      <c r="D12022" s="180">
        <v>62568</v>
      </c>
      <c r="E12022" s="180">
        <v>19354</v>
      </c>
      <c r="F12022" s="180">
        <v>0</v>
      </c>
      <c r="G12022" s="180">
        <v>0</v>
      </c>
      <c r="H12022" s="180">
        <v>0</v>
      </c>
    </row>
    <row r="12023" spans="1:8" x14ac:dyDescent="0.2">
      <c r="A12023" s="180" t="s">
        <v>281</v>
      </c>
      <c r="B12023" s="180" t="s">
        <v>341</v>
      </c>
      <c r="C12023" s="180">
        <v>0</v>
      </c>
      <c r="D12023" s="180">
        <v>0</v>
      </c>
      <c r="E12023" s="180">
        <v>0</v>
      </c>
      <c r="F12023" s="180">
        <v>0</v>
      </c>
      <c r="G12023" s="180">
        <v>0</v>
      </c>
      <c r="H12023" s="180">
        <v>0</v>
      </c>
    </row>
    <row r="12024" spans="1:8" x14ac:dyDescent="0.2">
      <c r="A12024" s="180" t="s">
        <v>281</v>
      </c>
      <c r="B12024" s="180" t="s">
        <v>342</v>
      </c>
      <c r="C12024" s="180">
        <v>6011989</v>
      </c>
      <c r="D12024" s="180"/>
      <c r="E12024" s="180"/>
      <c r="F12024" s="180"/>
      <c r="G12024" s="180"/>
      <c r="H12024" s="180"/>
    </row>
    <row r="12025" spans="1:8" x14ac:dyDescent="0.2">
      <c r="A12025" s="180" t="s">
        <v>281</v>
      </c>
      <c r="B12025" s="180" t="s">
        <v>343</v>
      </c>
      <c r="C12025" s="180">
        <v>0</v>
      </c>
      <c r="D12025" s="180"/>
      <c r="E12025" s="180"/>
      <c r="F12025" s="180"/>
      <c r="G12025" s="180"/>
      <c r="H12025" s="180"/>
    </row>
    <row r="12026" spans="1:8" x14ac:dyDescent="0.2">
      <c r="A12026" s="180" t="s">
        <v>281</v>
      </c>
      <c r="B12026" s="180" t="s">
        <v>344</v>
      </c>
      <c r="C12026" s="180">
        <v>43778</v>
      </c>
      <c r="D12026" s="180"/>
      <c r="E12026" s="180">
        <v>91</v>
      </c>
      <c r="F12026" s="180">
        <v>0</v>
      </c>
      <c r="G12026" s="180">
        <v>0</v>
      </c>
      <c r="H12026" s="180">
        <v>0</v>
      </c>
    </row>
    <row r="12027" spans="1:8" x14ac:dyDescent="0.2">
      <c r="A12027" s="180" t="s">
        <v>281</v>
      </c>
      <c r="B12027" s="180" t="s">
        <v>475</v>
      </c>
      <c r="C12027" s="180">
        <v>48812</v>
      </c>
      <c r="D12027" s="180"/>
      <c r="E12027" s="180">
        <v>1797</v>
      </c>
      <c r="F12027" s="180">
        <v>0</v>
      </c>
      <c r="G12027" s="180">
        <v>0</v>
      </c>
      <c r="H12027" s="180">
        <v>0</v>
      </c>
    </row>
    <row r="12028" spans="1:8" x14ac:dyDescent="0.2">
      <c r="A12028" s="180" t="s">
        <v>281</v>
      </c>
      <c r="B12028" s="180" t="s">
        <v>332</v>
      </c>
      <c r="C12028" s="180">
        <v>150046</v>
      </c>
      <c r="D12028" s="180"/>
      <c r="E12028" s="180"/>
      <c r="F12028" s="180"/>
      <c r="G12028" s="180"/>
      <c r="H12028" s="180"/>
    </row>
    <row r="12029" spans="1:8" x14ac:dyDescent="0.2">
      <c r="A12029" s="180" t="s">
        <v>281</v>
      </c>
      <c r="B12029" s="180" t="s">
        <v>407</v>
      </c>
      <c r="C12029" s="180">
        <v>302605</v>
      </c>
      <c r="D12029" s="180"/>
      <c r="E12029" s="180">
        <v>0</v>
      </c>
      <c r="F12029" s="180">
        <v>0</v>
      </c>
      <c r="G12029" s="180">
        <v>0</v>
      </c>
      <c r="H12029" s="180">
        <v>0</v>
      </c>
    </row>
    <row r="12030" spans="1:8" x14ac:dyDescent="0.2">
      <c r="A12030" s="180" t="s">
        <v>281</v>
      </c>
      <c r="B12030" s="180" t="s">
        <v>345</v>
      </c>
      <c r="C12030" s="180">
        <v>11156111</v>
      </c>
      <c r="D12030" s="180">
        <v>198353</v>
      </c>
      <c r="E12030" s="180">
        <v>171941</v>
      </c>
      <c r="F12030" s="180">
        <v>0</v>
      </c>
      <c r="G12030" s="180">
        <v>0</v>
      </c>
      <c r="H12030" s="180">
        <v>0</v>
      </c>
    </row>
    <row r="12031" spans="1:8" x14ac:dyDescent="0.2">
      <c r="A12031" s="180" t="s">
        <v>281</v>
      </c>
      <c r="B12031" s="180" t="s">
        <v>346</v>
      </c>
      <c r="C12031" s="180">
        <v>0</v>
      </c>
      <c r="D12031" s="180"/>
      <c r="E12031" s="180"/>
      <c r="F12031" s="180"/>
      <c r="G12031" s="180"/>
      <c r="H12031" s="180"/>
    </row>
    <row r="12032" spans="1:8" x14ac:dyDescent="0.2">
      <c r="A12032" s="180" t="s">
        <v>281</v>
      </c>
      <c r="B12032" s="180" t="s">
        <v>446</v>
      </c>
      <c r="C12032" s="180">
        <v>3461</v>
      </c>
      <c r="D12032" s="180">
        <v>0</v>
      </c>
      <c r="E12032" s="180">
        <v>0</v>
      </c>
      <c r="F12032" s="180">
        <v>0</v>
      </c>
      <c r="G12032" s="180">
        <v>0</v>
      </c>
      <c r="H12032" s="180">
        <v>0</v>
      </c>
    </row>
    <row r="12033" spans="1:8" x14ac:dyDescent="0.2">
      <c r="A12033" s="180" t="s">
        <v>281</v>
      </c>
      <c r="B12033" s="180" t="s">
        <v>347</v>
      </c>
      <c r="C12033" s="180">
        <v>9117</v>
      </c>
      <c r="D12033" s="180">
        <v>0</v>
      </c>
      <c r="E12033" s="180"/>
      <c r="F12033" s="180">
        <v>0</v>
      </c>
      <c r="G12033" s="180">
        <v>0</v>
      </c>
      <c r="H12033" s="180">
        <v>0</v>
      </c>
    </row>
    <row r="12034" spans="1:8" x14ac:dyDescent="0.2">
      <c r="A12034" s="180" t="s">
        <v>281</v>
      </c>
      <c r="B12034" s="180" t="s">
        <v>348</v>
      </c>
      <c r="C12034" s="180">
        <v>11168689</v>
      </c>
      <c r="D12034" s="180">
        <v>198353</v>
      </c>
      <c r="E12034" s="180">
        <v>171941</v>
      </c>
      <c r="F12034" s="180">
        <v>0</v>
      </c>
      <c r="G12034" s="180">
        <v>0</v>
      </c>
      <c r="H12034" s="180">
        <v>0</v>
      </c>
    </row>
    <row r="12035" spans="1:8" x14ac:dyDescent="0.2">
      <c r="A12035" s="180" t="s">
        <v>281</v>
      </c>
      <c r="B12035" s="180" t="s">
        <v>349</v>
      </c>
      <c r="C12035" s="180">
        <v>1451986.7200000023</v>
      </c>
      <c r="D12035" s="180">
        <v>110590.22999999998</v>
      </c>
      <c r="E12035" s="180">
        <v>513781.95000000007</v>
      </c>
      <c r="F12035" s="180">
        <v>0</v>
      </c>
      <c r="G12035" s="180">
        <v>0</v>
      </c>
      <c r="H12035" s="180">
        <v>0</v>
      </c>
    </row>
    <row r="12036" spans="1:8" x14ac:dyDescent="0.2">
      <c r="A12036" s="180" t="s">
        <v>281</v>
      </c>
      <c r="B12036" s="180" t="s">
        <v>350</v>
      </c>
      <c r="C12036" s="180">
        <v>12620675.720000004</v>
      </c>
      <c r="D12036" s="180">
        <v>308943.23</v>
      </c>
      <c r="E12036" s="180">
        <v>685722.95000000007</v>
      </c>
      <c r="F12036" s="180">
        <v>0</v>
      </c>
      <c r="G12036" s="180">
        <v>0</v>
      </c>
      <c r="H12036" s="180">
        <v>0</v>
      </c>
    </row>
    <row r="12037" spans="1:8" x14ac:dyDescent="0.2">
      <c r="A12037" s="180" t="s">
        <v>281</v>
      </c>
      <c r="B12037" s="180" t="s">
        <v>376</v>
      </c>
      <c r="C12037" s="180"/>
      <c r="D12037" s="180"/>
      <c r="E12037" s="180"/>
      <c r="F12037" s="180"/>
      <c r="G12037" s="180"/>
      <c r="H12037" s="180"/>
    </row>
    <row r="12038" spans="1:8" x14ac:dyDescent="0.2">
      <c r="A12038" s="180" t="s">
        <v>281</v>
      </c>
      <c r="B12038" s="180" t="s">
        <v>377</v>
      </c>
      <c r="C12038" s="180">
        <v>7616458</v>
      </c>
      <c r="D12038" s="180">
        <v>178423</v>
      </c>
      <c r="E12038" s="180">
        <v>44282</v>
      </c>
      <c r="F12038" s="180">
        <v>0</v>
      </c>
      <c r="G12038" s="180">
        <v>0</v>
      </c>
      <c r="H12038" s="180">
        <v>0</v>
      </c>
    </row>
    <row r="12039" spans="1:8" x14ac:dyDescent="0.2">
      <c r="A12039" s="180" t="s">
        <v>281</v>
      </c>
      <c r="B12039" s="180" t="s">
        <v>352</v>
      </c>
      <c r="C12039" s="180">
        <v>289685</v>
      </c>
      <c r="D12039" s="180">
        <v>0</v>
      </c>
      <c r="E12039" s="180">
        <v>0</v>
      </c>
      <c r="F12039" s="180">
        <v>0</v>
      </c>
      <c r="G12039" s="180">
        <v>0</v>
      </c>
      <c r="H12039" s="180">
        <v>0</v>
      </c>
    </row>
    <row r="12040" spans="1:8" x14ac:dyDescent="0.2">
      <c r="A12040" s="180" t="s">
        <v>281</v>
      </c>
      <c r="B12040" s="180" t="s">
        <v>353</v>
      </c>
      <c r="C12040" s="180">
        <v>313946</v>
      </c>
      <c r="D12040" s="180">
        <v>0</v>
      </c>
      <c r="E12040" s="180">
        <v>0</v>
      </c>
      <c r="F12040" s="180">
        <v>0</v>
      </c>
      <c r="G12040" s="180">
        <v>0</v>
      </c>
      <c r="H12040" s="180">
        <v>0</v>
      </c>
    </row>
    <row r="12041" spans="1:8" x14ac:dyDescent="0.2">
      <c r="A12041" s="180" t="s">
        <v>281</v>
      </c>
      <c r="B12041" s="180" t="s">
        <v>354</v>
      </c>
      <c r="C12041" s="180">
        <v>226896</v>
      </c>
      <c r="D12041" s="180">
        <v>0</v>
      </c>
      <c r="E12041" s="180">
        <v>907</v>
      </c>
      <c r="F12041" s="180">
        <v>0</v>
      </c>
      <c r="G12041" s="180">
        <v>0</v>
      </c>
      <c r="H12041" s="180">
        <v>0</v>
      </c>
    </row>
    <row r="12042" spans="1:8" x14ac:dyDescent="0.2">
      <c r="A12042" s="180" t="s">
        <v>281</v>
      </c>
      <c r="B12042" s="180" t="s">
        <v>408</v>
      </c>
      <c r="C12042" s="180">
        <v>690866</v>
      </c>
      <c r="D12042" s="180">
        <v>0</v>
      </c>
      <c r="E12042" s="180">
        <v>0</v>
      </c>
      <c r="F12042" s="180">
        <v>0</v>
      </c>
      <c r="G12042" s="180">
        <v>0</v>
      </c>
      <c r="H12042" s="180">
        <v>0</v>
      </c>
    </row>
    <row r="12043" spans="1:8" x14ac:dyDescent="0.2">
      <c r="A12043" s="180" t="s">
        <v>281</v>
      </c>
      <c r="B12043" s="180" t="s">
        <v>423</v>
      </c>
      <c r="C12043" s="180">
        <v>186806</v>
      </c>
      <c r="D12043" s="180">
        <v>0</v>
      </c>
      <c r="E12043" s="180">
        <v>0</v>
      </c>
      <c r="F12043" s="180">
        <v>0</v>
      </c>
      <c r="G12043" s="180">
        <v>0</v>
      </c>
      <c r="H12043" s="180">
        <v>0</v>
      </c>
    </row>
    <row r="12044" spans="1:8" x14ac:dyDescent="0.2">
      <c r="A12044" s="180" t="s">
        <v>281</v>
      </c>
      <c r="B12044" s="180" t="s">
        <v>355</v>
      </c>
      <c r="C12044" s="180">
        <v>819738</v>
      </c>
      <c r="D12044" s="180">
        <v>0</v>
      </c>
      <c r="E12044" s="180">
        <v>91619</v>
      </c>
      <c r="F12044" s="180">
        <v>0</v>
      </c>
      <c r="G12044" s="180">
        <v>0</v>
      </c>
      <c r="H12044" s="180">
        <v>0</v>
      </c>
    </row>
    <row r="12045" spans="1:8" x14ac:dyDescent="0.2">
      <c r="A12045" s="180" t="s">
        <v>281</v>
      </c>
      <c r="B12045" s="180" t="s">
        <v>356</v>
      </c>
      <c r="C12045" s="180">
        <v>470000</v>
      </c>
      <c r="D12045" s="180">
        <v>0</v>
      </c>
      <c r="E12045" s="180">
        <v>308</v>
      </c>
      <c r="F12045" s="180">
        <v>0</v>
      </c>
      <c r="G12045" s="180"/>
      <c r="H12045" s="180">
        <v>0</v>
      </c>
    </row>
    <row r="12046" spans="1:8" x14ac:dyDescent="0.2">
      <c r="A12046" s="180" t="s">
        <v>281</v>
      </c>
      <c r="B12046" s="180" t="s">
        <v>409</v>
      </c>
      <c r="C12046" s="180"/>
      <c r="D12046" s="180"/>
      <c r="E12046" s="180"/>
      <c r="F12046" s="180"/>
      <c r="G12046" s="180"/>
      <c r="H12046" s="180">
        <v>0</v>
      </c>
    </row>
    <row r="12047" spans="1:8" x14ac:dyDescent="0.2">
      <c r="A12047" s="180" t="s">
        <v>281</v>
      </c>
      <c r="B12047" s="180" t="s">
        <v>378</v>
      </c>
      <c r="C12047" s="180">
        <v>7902</v>
      </c>
      <c r="D12047" s="180"/>
      <c r="E12047" s="180">
        <v>0</v>
      </c>
      <c r="F12047" s="180">
        <v>0</v>
      </c>
      <c r="G12047" s="180">
        <v>0</v>
      </c>
      <c r="H12047" s="180">
        <v>0</v>
      </c>
    </row>
    <row r="12048" spans="1:8" x14ac:dyDescent="0.2">
      <c r="A12048" s="180" t="s">
        <v>281</v>
      </c>
      <c r="B12048" s="180" t="s">
        <v>360</v>
      </c>
      <c r="C12048" s="180"/>
      <c r="D12048" s="180"/>
      <c r="E12048" s="180">
        <v>0</v>
      </c>
      <c r="F12048" s="180">
        <v>0</v>
      </c>
      <c r="G12048" s="180"/>
      <c r="H12048" s="180">
        <v>0</v>
      </c>
    </row>
    <row r="12049" spans="1:8" x14ac:dyDescent="0.2">
      <c r="A12049" s="180" t="s">
        <v>281</v>
      </c>
      <c r="B12049" s="180" t="s">
        <v>379</v>
      </c>
      <c r="C12049" s="180"/>
      <c r="D12049" s="180"/>
      <c r="E12049" s="180"/>
      <c r="F12049" s="180"/>
      <c r="G12049" s="180"/>
      <c r="H12049" s="180"/>
    </row>
    <row r="12050" spans="1:8" x14ac:dyDescent="0.2">
      <c r="A12050" s="180" t="s">
        <v>281</v>
      </c>
      <c r="B12050" s="180" t="s">
        <v>362</v>
      </c>
      <c r="C12050" s="180">
        <v>427349</v>
      </c>
      <c r="D12050" s="180"/>
      <c r="E12050" s="180"/>
      <c r="F12050" s="180"/>
      <c r="G12050" s="180"/>
      <c r="H12050" s="180"/>
    </row>
    <row r="12051" spans="1:8" x14ac:dyDescent="0.2">
      <c r="A12051" s="180" t="s">
        <v>281</v>
      </c>
      <c r="B12051" s="180" t="s">
        <v>365</v>
      </c>
      <c r="C12051" s="180">
        <v>11049646</v>
      </c>
      <c r="D12051" s="180">
        <v>178423</v>
      </c>
      <c r="E12051" s="180">
        <v>137116</v>
      </c>
      <c r="F12051" s="180">
        <v>0</v>
      </c>
      <c r="G12051" s="180">
        <v>0</v>
      </c>
      <c r="H12051" s="180">
        <v>0</v>
      </c>
    </row>
    <row r="12052" spans="1:8" x14ac:dyDescent="0.2">
      <c r="A12052" s="180" t="s">
        <v>281</v>
      </c>
      <c r="B12052" s="180" t="s">
        <v>447</v>
      </c>
      <c r="C12052" s="180">
        <v>0</v>
      </c>
      <c r="D12052" s="180">
        <v>0</v>
      </c>
      <c r="E12052" s="180">
        <v>0</v>
      </c>
      <c r="F12052" s="180">
        <v>0</v>
      </c>
      <c r="G12052" s="180">
        <v>0</v>
      </c>
      <c r="H12052" s="180">
        <v>0</v>
      </c>
    </row>
    <row r="12053" spans="1:8" x14ac:dyDescent="0.2">
      <c r="A12053" s="180" t="s">
        <v>281</v>
      </c>
      <c r="B12053" s="180" t="s">
        <v>366</v>
      </c>
      <c r="C12053" s="180">
        <v>11049646</v>
      </c>
      <c r="D12053" s="180">
        <v>178423</v>
      </c>
      <c r="E12053" s="180">
        <v>137116</v>
      </c>
      <c r="F12053" s="180">
        <v>0</v>
      </c>
      <c r="G12053" s="180">
        <v>0</v>
      </c>
      <c r="H12053" s="180">
        <v>0</v>
      </c>
    </row>
    <row r="12054" spans="1:8" x14ac:dyDescent="0.2">
      <c r="A12054" s="180" t="s">
        <v>281</v>
      </c>
      <c r="B12054" s="180" t="s">
        <v>367</v>
      </c>
      <c r="C12054" s="180">
        <v>1571029.7200000023</v>
      </c>
      <c r="D12054" s="180">
        <v>130520.22999999998</v>
      </c>
      <c r="E12054" s="180">
        <v>548606.95000000007</v>
      </c>
      <c r="F12054" s="180">
        <v>0</v>
      </c>
      <c r="G12054" s="180">
        <v>0</v>
      </c>
      <c r="H12054" s="180">
        <v>0</v>
      </c>
    </row>
    <row r="12055" spans="1:8" x14ac:dyDescent="0.2">
      <c r="A12055" s="180" t="s">
        <v>281</v>
      </c>
      <c r="B12055" s="180" t="s">
        <v>368</v>
      </c>
      <c r="C12055" s="180">
        <v>12620675.720000004</v>
      </c>
      <c r="D12055" s="180">
        <v>308943.23</v>
      </c>
      <c r="E12055" s="180">
        <v>685722.95000000007</v>
      </c>
      <c r="F12055" s="180">
        <v>0</v>
      </c>
      <c r="G12055" s="180">
        <v>0</v>
      </c>
      <c r="H12055" s="180">
        <v>0</v>
      </c>
    </row>
    <row r="12056" spans="1:8" x14ac:dyDescent="0.2">
      <c r="A12056" s="180" t="s">
        <v>282</v>
      </c>
      <c r="B12056" s="180" t="s">
        <v>333</v>
      </c>
      <c r="C12056" s="180">
        <v>3353791</v>
      </c>
      <c r="D12056" s="180"/>
      <c r="E12056" s="180">
        <v>98945</v>
      </c>
      <c r="F12056" s="180">
        <v>0</v>
      </c>
      <c r="G12056" s="180">
        <v>0</v>
      </c>
      <c r="H12056" s="180">
        <v>0</v>
      </c>
    </row>
    <row r="12057" spans="1:8" x14ac:dyDescent="0.2">
      <c r="A12057" s="180" t="s">
        <v>282</v>
      </c>
      <c r="B12057" s="180" t="s">
        <v>334</v>
      </c>
      <c r="C12057" s="180">
        <v>35712</v>
      </c>
      <c r="D12057" s="180"/>
      <c r="E12057" s="180">
        <v>1055</v>
      </c>
      <c r="F12057" s="180">
        <v>0</v>
      </c>
      <c r="G12057" s="180">
        <v>0</v>
      </c>
      <c r="H12057" s="180">
        <v>0</v>
      </c>
    </row>
    <row r="12058" spans="1:8" x14ac:dyDescent="0.2">
      <c r="A12058" s="180" t="s">
        <v>282</v>
      </c>
      <c r="B12058" s="180" t="s">
        <v>335</v>
      </c>
      <c r="C12058" s="180">
        <v>318848</v>
      </c>
      <c r="D12058" s="180"/>
      <c r="E12058" s="180"/>
      <c r="F12058" s="180"/>
      <c r="G12058" s="180"/>
      <c r="H12058" s="180"/>
    </row>
    <row r="12059" spans="1:8" x14ac:dyDescent="0.2">
      <c r="A12059" s="180" t="s">
        <v>282</v>
      </c>
      <c r="B12059" s="180" t="s">
        <v>336</v>
      </c>
      <c r="C12059" s="180">
        <v>341337</v>
      </c>
      <c r="D12059" s="180"/>
      <c r="E12059" s="180"/>
      <c r="F12059" s="180"/>
      <c r="G12059" s="180"/>
      <c r="H12059" s="180"/>
    </row>
    <row r="12060" spans="1:8" x14ac:dyDescent="0.2">
      <c r="A12060" s="180" t="s">
        <v>282</v>
      </c>
      <c r="B12060" s="180" t="s">
        <v>337</v>
      </c>
      <c r="C12060" s="180">
        <v>40890</v>
      </c>
      <c r="D12060" s="180">
        <v>4000</v>
      </c>
      <c r="E12060" s="180">
        <v>5000</v>
      </c>
      <c r="F12060" s="180"/>
      <c r="G12060" s="180"/>
      <c r="H12060" s="180"/>
    </row>
    <row r="12061" spans="1:8" x14ac:dyDescent="0.2">
      <c r="A12061" s="180" t="s">
        <v>282</v>
      </c>
      <c r="B12061" s="180" t="s">
        <v>338</v>
      </c>
      <c r="C12061" s="180"/>
      <c r="D12061" s="180"/>
      <c r="E12061" s="180"/>
      <c r="F12061" s="180"/>
      <c r="G12061" s="180"/>
      <c r="H12061" s="180"/>
    </row>
    <row r="12062" spans="1:8" x14ac:dyDescent="0.2">
      <c r="A12062" s="180" t="s">
        <v>282</v>
      </c>
      <c r="B12062" s="180" t="s">
        <v>339</v>
      </c>
      <c r="C12062" s="180"/>
      <c r="D12062" s="180">
        <v>283000</v>
      </c>
      <c r="E12062" s="180"/>
      <c r="F12062" s="180"/>
      <c r="G12062" s="180"/>
      <c r="H12062" s="180"/>
    </row>
    <row r="12063" spans="1:8" x14ac:dyDescent="0.2">
      <c r="A12063" s="180" t="s">
        <v>282</v>
      </c>
      <c r="B12063" s="180" t="s">
        <v>340</v>
      </c>
      <c r="C12063" s="180">
        <v>280000</v>
      </c>
      <c r="D12063" s="180"/>
      <c r="E12063" s="180"/>
      <c r="F12063" s="180"/>
      <c r="G12063" s="180"/>
      <c r="H12063" s="180"/>
    </row>
    <row r="12064" spans="1:8" x14ac:dyDescent="0.2">
      <c r="A12064" s="180" t="s">
        <v>282</v>
      </c>
      <c r="B12064" s="180" t="s">
        <v>341</v>
      </c>
      <c r="C12064" s="180"/>
      <c r="D12064" s="180"/>
      <c r="E12064" s="180"/>
      <c r="F12064" s="180"/>
      <c r="G12064" s="180"/>
      <c r="H12064" s="180"/>
    </row>
    <row r="12065" spans="1:8" x14ac:dyDescent="0.2">
      <c r="A12065" s="180" t="s">
        <v>282</v>
      </c>
      <c r="B12065" s="180" t="s">
        <v>342</v>
      </c>
      <c r="C12065" s="180">
        <v>5245176</v>
      </c>
      <c r="D12065" s="180"/>
      <c r="E12065" s="180"/>
      <c r="F12065" s="180"/>
      <c r="G12065" s="180"/>
      <c r="H12065" s="180"/>
    </row>
    <row r="12066" spans="1:8" x14ac:dyDescent="0.2">
      <c r="A12066" s="180" t="s">
        <v>282</v>
      </c>
      <c r="B12066" s="180" t="s">
        <v>343</v>
      </c>
      <c r="C12066" s="180">
        <v>18502</v>
      </c>
      <c r="D12066" s="180"/>
      <c r="E12066" s="180"/>
      <c r="F12066" s="180"/>
      <c r="G12066" s="180"/>
      <c r="H12066" s="180"/>
    </row>
    <row r="12067" spans="1:8" x14ac:dyDescent="0.2">
      <c r="A12067" s="180" t="s">
        <v>282</v>
      </c>
      <c r="B12067" s="180" t="s">
        <v>344</v>
      </c>
      <c r="C12067" s="180">
        <v>28000</v>
      </c>
      <c r="D12067" s="180"/>
      <c r="E12067" s="180"/>
      <c r="F12067" s="180"/>
      <c r="G12067" s="180"/>
      <c r="H12067" s="180"/>
    </row>
    <row r="12068" spans="1:8" x14ac:dyDescent="0.2">
      <c r="A12068" s="180" t="s">
        <v>282</v>
      </c>
      <c r="B12068" s="180" t="s">
        <v>475</v>
      </c>
      <c r="C12068" s="180">
        <v>39100</v>
      </c>
      <c r="D12068" s="180"/>
      <c r="E12068" s="180">
        <v>1154</v>
      </c>
      <c r="F12068" s="180">
        <v>0</v>
      </c>
      <c r="G12068" s="180">
        <v>0</v>
      </c>
      <c r="H12068" s="180">
        <v>0</v>
      </c>
    </row>
    <row r="12069" spans="1:8" x14ac:dyDescent="0.2">
      <c r="A12069" s="180" t="s">
        <v>282</v>
      </c>
      <c r="B12069" s="180" t="s">
        <v>332</v>
      </c>
      <c r="C12069" s="180">
        <v>99791</v>
      </c>
      <c r="D12069" s="180"/>
      <c r="E12069" s="180"/>
      <c r="F12069" s="180"/>
      <c r="G12069" s="180"/>
      <c r="H12069" s="180"/>
    </row>
    <row r="12070" spans="1:8" x14ac:dyDescent="0.2">
      <c r="A12070" s="180" t="s">
        <v>282</v>
      </c>
      <c r="B12070" s="180" t="s">
        <v>407</v>
      </c>
      <c r="C12070" s="180">
        <v>64810</v>
      </c>
      <c r="D12070" s="180"/>
      <c r="E12070" s="180"/>
      <c r="F12070" s="180"/>
      <c r="G12070" s="180"/>
      <c r="H12070" s="180"/>
    </row>
    <row r="12071" spans="1:8" x14ac:dyDescent="0.2">
      <c r="A12071" s="180" t="s">
        <v>282</v>
      </c>
      <c r="B12071" s="180" t="s">
        <v>345</v>
      </c>
      <c r="C12071" s="180">
        <v>9865957</v>
      </c>
      <c r="D12071" s="180">
        <v>287000</v>
      </c>
      <c r="E12071" s="180">
        <v>106154</v>
      </c>
      <c r="F12071" s="180">
        <v>0</v>
      </c>
      <c r="G12071" s="180">
        <v>0</v>
      </c>
      <c r="H12071" s="180">
        <v>0</v>
      </c>
    </row>
    <row r="12072" spans="1:8" x14ac:dyDescent="0.2">
      <c r="A12072" s="180" t="s">
        <v>282</v>
      </c>
      <c r="B12072" s="180" t="s">
        <v>346</v>
      </c>
      <c r="C12072" s="180"/>
      <c r="D12072" s="180"/>
      <c r="E12072" s="180"/>
      <c r="F12072" s="180"/>
      <c r="G12072" s="180"/>
      <c r="H12072" s="180"/>
    </row>
    <row r="12073" spans="1:8" x14ac:dyDescent="0.2">
      <c r="A12073" s="180" t="s">
        <v>282</v>
      </c>
      <c r="B12073" s="180" t="s">
        <v>446</v>
      </c>
      <c r="C12073" s="180"/>
      <c r="D12073" s="180"/>
      <c r="E12073" s="180"/>
      <c r="F12073" s="180"/>
      <c r="G12073" s="180"/>
      <c r="H12073" s="180"/>
    </row>
    <row r="12074" spans="1:8" x14ac:dyDescent="0.2">
      <c r="A12074" s="180" t="s">
        <v>282</v>
      </c>
      <c r="B12074" s="180" t="s">
        <v>347</v>
      </c>
      <c r="C12074" s="180"/>
      <c r="D12074" s="180"/>
      <c r="E12074" s="180"/>
      <c r="F12074" s="180"/>
      <c r="G12074" s="180"/>
      <c r="H12074" s="180"/>
    </row>
    <row r="12075" spans="1:8" x14ac:dyDescent="0.2">
      <c r="A12075" s="180" t="s">
        <v>282</v>
      </c>
      <c r="B12075" s="180" t="s">
        <v>348</v>
      </c>
      <c r="C12075" s="180">
        <v>9865957</v>
      </c>
      <c r="D12075" s="180">
        <v>287000</v>
      </c>
      <c r="E12075" s="180">
        <v>106154</v>
      </c>
      <c r="F12075" s="180">
        <v>0</v>
      </c>
      <c r="G12075" s="180">
        <v>0</v>
      </c>
      <c r="H12075" s="180">
        <v>0</v>
      </c>
    </row>
    <row r="12076" spans="1:8" x14ac:dyDescent="0.2">
      <c r="A12076" s="180" t="s">
        <v>282</v>
      </c>
      <c r="B12076" s="180" t="s">
        <v>349</v>
      </c>
      <c r="C12076" s="180">
        <v>1341116.3900000006</v>
      </c>
      <c r="D12076" s="180">
        <v>175328.04999999993</v>
      </c>
      <c r="E12076" s="180">
        <v>265554.84999999998</v>
      </c>
      <c r="F12076" s="180">
        <v>0</v>
      </c>
      <c r="G12076" s="180">
        <v>0</v>
      </c>
      <c r="H12076" s="180">
        <v>0</v>
      </c>
    </row>
    <row r="12077" spans="1:8" x14ac:dyDescent="0.2">
      <c r="A12077" s="180" t="s">
        <v>282</v>
      </c>
      <c r="B12077" s="180" t="s">
        <v>350</v>
      </c>
      <c r="C12077" s="180">
        <v>11207073.390000001</v>
      </c>
      <c r="D12077" s="180">
        <v>462328.04999999993</v>
      </c>
      <c r="E12077" s="180">
        <v>371708.85</v>
      </c>
      <c r="F12077" s="180">
        <v>0</v>
      </c>
      <c r="G12077" s="180">
        <v>0</v>
      </c>
      <c r="H12077" s="180">
        <v>0</v>
      </c>
    </row>
    <row r="12078" spans="1:8" x14ac:dyDescent="0.2">
      <c r="A12078" s="180" t="s">
        <v>282</v>
      </c>
      <c r="B12078" s="180" t="s">
        <v>376</v>
      </c>
      <c r="C12078" s="180"/>
      <c r="D12078" s="180"/>
      <c r="E12078" s="180"/>
      <c r="F12078" s="180"/>
      <c r="G12078" s="180"/>
      <c r="H12078" s="180"/>
    </row>
    <row r="12079" spans="1:8" x14ac:dyDescent="0.2">
      <c r="A12079" s="180" t="s">
        <v>282</v>
      </c>
      <c r="B12079" s="180" t="s">
        <v>377</v>
      </c>
      <c r="C12079" s="180">
        <v>6400000</v>
      </c>
      <c r="D12079" s="180">
        <v>258000</v>
      </c>
      <c r="E12079" s="180">
        <v>195000</v>
      </c>
      <c r="F12079" s="180"/>
      <c r="G12079" s="180"/>
      <c r="H12079" s="180"/>
    </row>
    <row r="12080" spans="1:8" x14ac:dyDescent="0.2">
      <c r="A12080" s="180" t="s">
        <v>282</v>
      </c>
      <c r="B12080" s="180" t="s">
        <v>352</v>
      </c>
      <c r="C12080" s="180">
        <v>185000</v>
      </c>
      <c r="D12080" s="180"/>
      <c r="E12080" s="180"/>
      <c r="F12080" s="180"/>
      <c r="G12080" s="180"/>
      <c r="H12080" s="180"/>
    </row>
    <row r="12081" spans="1:8" x14ac:dyDescent="0.2">
      <c r="A12081" s="180" t="s">
        <v>282</v>
      </c>
      <c r="B12081" s="180" t="s">
        <v>353</v>
      </c>
      <c r="C12081" s="180">
        <v>448000</v>
      </c>
      <c r="D12081" s="180"/>
      <c r="E12081" s="180"/>
      <c r="F12081" s="180"/>
      <c r="G12081" s="180"/>
      <c r="H12081" s="180"/>
    </row>
    <row r="12082" spans="1:8" x14ac:dyDescent="0.2">
      <c r="A12082" s="180" t="s">
        <v>282</v>
      </c>
      <c r="B12082" s="180" t="s">
        <v>354</v>
      </c>
      <c r="C12082" s="180">
        <v>220000</v>
      </c>
      <c r="D12082" s="180"/>
      <c r="E12082" s="180"/>
      <c r="F12082" s="180"/>
      <c r="G12082" s="180"/>
      <c r="H12082" s="180"/>
    </row>
    <row r="12083" spans="1:8" x14ac:dyDescent="0.2">
      <c r="A12083" s="180" t="s">
        <v>282</v>
      </c>
      <c r="B12083" s="180" t="s">
        <v>408</v>
      </c>
      <c r="C12083" s="180">
        <v>595000</v>
      </c>
      <c r="D12083" s="180"/>
      <c r="E12083" s="180"/>
      <c r="F12083" s="180"/>
      <c r="G12083" s="180"/>
      <c r="H12083" s="180"/>
    </row>
    <row r="12084" spans="1:8" x14ac:dyDescent="0.2">
      <c r="A12084" s="180" t="s">
        <v>282</v>
      </c>
      <c r="B12084" s="180" t="s">
        <v>423</v>
      </c>
      <c r="C12084" s="180">
        <v>145000</v>
      </c>
      <c r="D12084" s="180"/>
      <c r="E12084" s="180"/>
      <c r="F12084" s="180"/>
      <c r="G12084" s="180"/>
      <c r="H12084" s="180"/>
    </row>
    <row r="12085" spans="1:8" x14ac:dyDescent="0.2">
      <c r="A12085" s="180" t="s">
        <v>282</v>
      </c>
      <c r="B12085" s="180" t="s">
        <v>355</v>
      </c>
      <c r="C12085" s="180">
        <v>874000</v>
      </c>
      <c r="D12085" s="180"/>
      <c r="E12085" s="180">
        <v>136000</v>
      </c>
      <c r="F12085" s="180"/>
      <c r="G12085" s="180"/>
      <c r="H12085" s="180"/>
    </row>
    <row r="12086" spans="1:8" x14ac:dyDescent="0.2">
      <c r="A12086" s="180" t="s">
        <v>282</v>
      </c>
      <c r="B12086" s="180" t="s">
        <v>356</v>
      </c>
      <c r="C12086" s="180">
        <v>575528</v>
      </c>
      <c r="D12086" s="180"/>
      <c r="E12086" s="180">
        <v>24000</v>
      </c>
      <c r="F12086" s="180"/>
      <c r="G12086" s="180"/>
      <c r="H12086" s="180"/>
    </row>
    <row r="12087" spans="1:8" x14ac:dyDescent="0.2">
      <c r="A12087" s="180" t="s">
        <v>282</v>
      </c>
      <c r="B12087" s="180" t="s">
        <v>409</v>
      </c>
      <c r="C12087" s="180"/>
      <c r="D12087" s="180"/>
      <c r="E12087" s="180"/>
      <c r="F12087" s="180"/>
      <c r="G12087" s="180"/>
      <c r="H12087" s="180"/>
    </row>
    <row r="12088" spans="1:8" x14ac:dyDescent="0.2">
      <c r="A12088" s="180" t="s">
        <v>282</v>
      </c>
      <c r="B12088" s="180" t="s">
        <v>378</v>
      </c>
      <c r="C12088" s="180"/>
      <c r="D12088" s="180"/>
      <c r="E12088" s="180"/>
      <c r="F12088" s="180"/>
      <c r="G12088" s="180"/>
      <c r="H12088" s="180"/>
    </row>
    <row r="12089" spans="1:8" x14ac:dyDescent="0.2">
      <c r="A12089" s="180" t="s">
        <v>282</v>
      </c>
      <c r="B12089" s="180" t="s">
        <v>360</v>
      </c>
      <c r="C12089" s="180"/>
      <c r="D12089" s="180"/>
      <c r="E12089" s="180"/>
      <c r="F12089" s="180"/>
      <c r="G12089" s="180"/>
      <c r="H12089" s="180"/>
    </row>
    <row r="12090" spans="1:8" x14ac:dyDescent="0.2">
      <c r="A12090" s="180" t="s">
        <v>282</v>
      </c>
      <c r="B12090" s="180" t="s">
        <v>379</v>
      </c>
      <c r="C12090" s="180"/>
      <c r="D12090" s="180"/>
      <c r="E12090" s="180"/>
      <c r="F12090" s="180"/>
      <c r="G12090" s="180"/>
      <c r="H12090" s="180"/>
    </row>
    <row r="12091" spans="1:8" x14ac:dyDescent="0.2">
      <c r="A12091" s="180" t="s">
        <v>282</v>
      </c>
      <c r="B12091" s="180" t="s">
        <v>362</v>
      </c>
      <c r="C12091" s="180">
        <v>408200</v>
      </c>
      <c r="D12091" s="180"/>
      <c r="E12091" s="180"/>
      <c r="F12091" s="180"/>
      <c r="G12091" s="180"/>
      <c r="H12091" s="180"/>
    </row>
    <row r="12092" spans="1:8" x14ac:dyDescent="0.2">
      <c r="A12092" s="180" t="s">
        <v>282</v>
      </c>
      <c r="B12092" s="180" t="s">
        <v>365</v>
      </c>
      <c r="C12092" s="180">
        <v>9850728</v>
      </c>
      <c r="D12092" s="180">
        <v>258000</v>
      </c>
      <c r="E12092" s="180">
        <v>355000</v>
      </c>
      <c r="F12092" s="180">
        <v>0</v>
      </c>
      <c r="G12092" s="180">
        <v>0</v>
      </c>
      <c r="H12092" s="180">
        <v>0</v>
      </c>
    </row>
    <row r="12093" spans="1:8" x14ac:dyDescent="0.2">
      <c r="A12093" s="180" t="s">
        <v>282</v>
      </c>
      <c r="B12093" s="180" t="s">
        <v>447</v>
      </c>
      <c r="C12093" s="180"/>
      <c r="D12093" s="180"/>
      <c r="E12093" s="180"/>
      <c r="F12093" s="180"/>
      <c r="G12093" s="180"/>
      <c r="H12093" s="180"/>
    </row>
    <row r="12094" spans="1:8" x14ac:dyDescent="0.2">
      <c r="A12094" s="180" t="s">
        <v>282</v>
      </c>
      <c r="B12094" s="180" t="s">
        <v>366</v>
      </c>
      <c r="C12094" s="180">
        <v>9850728</v>
      </c>
      <c r="D12094" s="180">
        <v>258000</v>
      </c>
      <c r="E12094" s="180">
        <v>355000</v>
      </c>
      <c r="F12094" s="180">
        <v>0</v>
      </c>
      <c r="G12094" s="180">
        <v>0</v>
      </c>
      <c r="H12094" s="180">
        <v>0</v>
      </c>
    </row>
    <row r="12095" spans="1:8" x14ac:dyDescent="0.2">
      <c r="A12095" s="180" t="s">
        <v>282</v>
      </c>
      <c r="B12095" s="180" t="s">
        <v>367</v>
      </c>
      <c r="C12095" s="180">
        <v>1356345.3900000006</v>
      </c>
      <c r="D12095" s="180">
        <v>204328.04999999993</v>
      </c>
      <c r="E12095" s="180">
        <v>16708.849999999977</v>
      </c>
      <c r="F12095" s="180">
        <v>0</v>
      </c>
      <c r="G12095" s="180">
        <v>0</v>
      </c>
      <c r="H12095" s="180">
        <v>0</v>
      </c>
    </row>
    <row r="12096" spans="1:8" x14ac:dyDescent="0.2">
      <c r="A12096" s="180" t="s">
        <v>282</v>
      </c>
      <c r="B12096" s="180" t="s">
        <v>368</v>
      </c>
      <c r="C12096" s="180">
        <v>11207073.390000001</v>
      </c>
      <c r="D12096" s="180">
        <v>462328.04999999993</v>
      </c>
      <c r="E12096" s="180">
        <v>371708.85</v>
      </c>
      <c r="F12096" s="180">
        <v>0</v>
      </c>
      <c r="G12096" s="180">
        <v>0</v>
      </c>
      <c r="H12096" s="180">
        <v>0</v>
      </c>
    </row>
    <row r="12097" spans="1:8" x14ac:dyDescent="0.2">
      <c r="A12097" s="180" t="s">
        <v>283</v>
      </c>
      <c r="B12097" s="180" t="s">
        <v>333</v>
      </c>
      <c r="C12097" s="180">
        <v>2691672</v>
      </c>
      <c r="D12097" s="180"/>
      <c r="E12097" s="180">
        <v>187724</v>
      </c>
      <c r="F12097" s="180">
        <v>0</v>
      </c>
      <c r="G12097" s="180">
        <v>0</v>
      </c>
      <c r="H12097" s="180">
        <v>0</v>
      </c>
    </row>
    <row r="12098" spans="1:8" x14ac:dyDescent="0.2">
      <c r="A12098" s="180" t="s">
        <v>283</v>
      </c>
      <c r="B12098" s="180" t="s">
        <v>334</v>
      </c>
      <c r="C12098" s="180">
        <v>32635</v>
      </c>
      <c r="D12098" s="180"/>
      <c r="E12098" s="180">
        <v>2276</v>
      </c>
      <c r="F12098" s="180">
        <v>0</v>
      </c>
      <c r="G12098" s="180">
        <v>0</v>
      </c>
      <c r="H12098" s="180">
        <v>0</v>
      </c>
    </row>
    <row r="12099" spans="1:8" x14ac:dyDescent="0.2">
      <c r="A12099" s="180" t="s">
        <v>283</v>
      </c>
      <c r="B12099" s="180" t="s">
        <v>335</v>
      </c>
      <c r="C12099" s="180">
        <v>256145</v>
      </c>
      <c r="D12099" s="180"/>
      <c r="E12099" s="180"/>
      <c r="F12099" s="180"/>
      <c r="G12099" s="180"/>
      <c r="H12099" s="180"/>
    </row>
    <row r="12100" spans="1:8" x14ac:dyDescent="0.2">
      <c r="A12100" s="180" t="s">
        <v>283</v>
      </c>
      <c r="B12100" s="180" t="s">
        <v>336</v>
      </c>
      <c r="C12100" s="180">
        <v>860000</v>
      </c>
      <c r="D12100" s="180"/>
      <c r="E12100" s="180"/>
      <c r="F12100" s="180"/>
      <c r="G12100" s="180"/>
      <c r="H12100" s="180"/>
    </row>
    <row r="12101" spans="1:8" x14ac:dyDescent="0.2">
      <c r="A12101" s="180" t="s">
        <v>283</v>
      </c>
      <c r="B12101" s="180" t="s">
        <v>337</v>
      </c>
      <c r="C12101" s="180">
        <v>55000</v>
      </c>
      <c r="D12101" s="180">
        <v>500</v>
      </c>
      <c r="E12101" s="180">
        <v>2000</v>
      </c>
      <c r="F12101" s="180"/>
      <c r="G12101" s="180">
        <v>900</v>
      </c>
      <c r="H12101" s="180"/>
    </row>
    <row r="12102" spans="1:8" x14ac:dyDescent="0.2">
      <c r="A12102" s="180" t="s">
        <v>283</v>
      </c>
      <c r="B12102" s="180" t="s">
        <v>338</v>
      </c>
      <c r="C12102" s="180"/>
      <c r="D12102" s="180"/>
      <c r="E12102" s="180"/>
      <c r="F12102" s="180"/>
      <c r="G12102" s="180"/>
      <c r="H12102" s="180"/>
    </row>
    <row r="12103" spans="1:8" x14ac:dyDescent="0.2">
      <c r="A12103" s="180" t="s">
        <v>283</v>
      </c>
      <c r="B12103" s="180" t="s">
        <v>339</v>
      </c>
      <c r="C12103" s="180">
        <v>2500</v>
      </c>
      <c r="D12103" s="180">
        <v>305000</v>
      </c>
      <c r="E12103" s="180"/>
      <c r="F12103" s="180"/>
      <c r="G12103" s="180"/>
      <c r="H12103" s="180"/>
    </row>
    <row r="12104" spans="1:8" x14ac:dyDescent="0.2">
      <c r="A12104" s="180" t="s">
        <v>283</v>
      </c>
      <c r="B12104" s="180" t="s">
        <v>340</v>
      </c>
      <c r="C12104" s="180">
        <v>113400</v>
      </c>
      <c r="D12104" s="180">
        <v>20000</v>
      </c>
      <c r="E12104" s="180">
        <v>3100</v>
      </c>
      <c r="F12104" s="180"/>
      <c r="G12104" s="180"/>
      <c r="H12104" s="180"/>
    </row>
    <row r="12105" spans="1:8" x14ac:dyDescent="0.2">
      <c r="A12105" s="180" t="s">
        <v>283</v>
      </c>
      <c r="B12105" s="180" t="s">
        <v>341</v>
      </c>
      <c r="C12105" s="180">
        <v>0</v>
      </c>
      <c r="D12105" s="180"/>
      <c r="E12105" s="180"/>
      <c r="F12105" s="180"/>
      <c r="G12105" s="180"/>
      <c r="H12105" s="180"/>
    </row>
    <row r="12106" spans="1:8" x14ac:dyDescent="0.2">
      <c r="A12106" s="180" t="s">
        <v>283</v>
      </c>
      <c r="B12106" s="180" t="s">
        <v>342</v>
      </c>
      <c r="C12106" s="180">
        <v>5700387</v>
      </c>
      <c r="D12106" s="180"/>
      <c r="E12106" s="180"/>
      <c r="F12106" s="180"/>
      <c r="G12106" s="180"/>
      <c r="H12106" s="180"/>
    </row>
    <row r="12107" spans="1:8" x14ac:dyDescent="0.2">
      <c r="A12107" s="180" t="s">
        <v>283</v>
      </c>
      <c r="B12107" s="180" t="s">
        <v>343</v>
      </c>
      <c r="C12107" s="180">
        <v>17370</v>
      </c>
      <c r="D12107" s="180"/>
      <c r="E12107" s="180"/>
      <c r="F12107" s="180"/>
      <c r="G12107" s="180"/>
      <c r="H12107" s="180"/>
    </row>
    <row r="12108" spans="1:8" x14ac:dyDescent="0.2">
      <c r="A12108" s="180" t="s">
        <v>283</v>
      </c>
      <c r="B12108" s="180" t="s">
        <v>344</v>
      </c>
      <c r="C12108" s="180">
        <v>22298</v>
      </c>
      <c r="D12108" s="180"/>
      <c r="E12108" s="180"/>
      <c r="F12108" s="180"/>
      <c r="G12108" s="180"/>
      <c r="H12108" s="180"/>
    </row>
    <row r="12109" spans="1:8" x14ac:dyDescent="0.2">
      <c r="A12109" s="180" t="s">
        <v>283</v>
      </c>
      <c r="B12109" s="180" t="s">
        <v>475</v>
      </c>
      <c r="C12109" s="180">
        <v>32152</v>
      </c>
      <c r="D12109" s="180"/>
      <c r="E12109" s="180">
        <v>2243</v>
      </c>
      <c r="F12109" s="180">
        <v>0</v>
      </c>
      <c r="G12109" s="180">
        <v>0</v>
      </c>
      <c r="H12109" s="180">
        <v>0</v>
      </c>
    </row>
    <row r="12110" spans="1:8" x14ac:dyDescent="0.2">
      <c r="A12110" s="180" t="s">
        <v>283</v>
      </c>
      <c r="B12110" s="180" t="s">
        <v>332</v>
      </c>
      <c r="C12110" s="180">
        <v>79500</v>
      </c>
      <c r="D12110" s="180"/>
      <c r="E12110" s="180"/>
      <c r="F12110" s="180"/>
      <c r="G12110" s="180"/>
      <c r="H12110" s="180"/>
    </row>
    <row r="12111" spans="1:8" x14ac:dyDescent="0.2">
      <c r="A12111" s="180" t="s">
        <v>283</v>
      </c>
      <c r="B12111" s="180" t="s">
        <v>407</v>
      </c>
      <c r="C12111" s="180">
        <v>129000</v>
      </c>
      <c r="D12111" s="180"/>
      <c r="E12111" s="180"/>
      <c r="F12111" s="180"/>
      <c r="G12111" s="180"/>
      <c r="H12111" s="180"/>
    </row>
    <row r="12112" spans="1:8" x14ac:dyDescent="0.2">
      <c r="A12112" s="180" t="s">
        <v>283</v>
      </c>
      <c r="B12112" s="180" t="s">
        <v>345</v>
      </c>
      <c r="C12112" s="180">
        <v>9992059</v>
      </c>
      <c r="D12112" s="180">
        <v>325500</v>
      </c>
      <c r="E12112" s="180">
        <v>197343</v>
      </c>
      <c r="F12112" s="180">
        <v>0</v>
      </c>
      <c r="G12112" s="180">
        <v>900</v>
      </c>
      <c r="H12112" s="180">
        <v>0</v>
      </c>
    </row>
    <row r="12113" spans="1:8" x14ac:dyDescent="0.2">
      <c r="A12113" s="180" t="s">
        <v>283</v>
      </c>
      <c r="B12113" s="180" t="s">
        <v>346</v>
      </c>
      <c r="C12113" s="180">
        <v>0</v>
      </c>
      <c r="D12113" s="180"/>
      <c r="E12113" s="180"/>
      <c r="F12113" s="180"/>
      <c r="G12113" s="180"/>
      <c r="H12113" s="180"/>
    </row>
    <row r="12114" spans="1:8" x14ac:dyDescent="0.2">
      <c r="A12114" s="180" t="s">
        <v>283</v>
      </c>
      <c r="B12114" s="180" t="s">
        <v>446</v>
      </c>
      <c r="C12114" s="180">
        <v>0</v>
      </c>
      <c r="D12114" s="180"/>
      <c r="E12114" s="180"/>
      <c r="F12114" s="180"/>
      <c r="G12114" s="180"/>
      <c r="H12114" s="180"/>
    </row>
    <row r="12115" spans="1:8" x14ac:dyDescent="0.2">
      <c r="A12115" s="180" t="s">
        <v>283</v>
      </c>
      <c r="B12115" s="180" t="s">
        <v>347</v>
      </c>
      <c r="C12115" s="180">
        <v>0</v>
      </c>
      <c r="D12115" s="180"/>
      <c r="E12115" s="180"/>
      <c r="F12115" s="180"/>
      <c r="G12115" s="180"/>
      <c r="H12115" s="180"/>
    </row>
    <row r="12116" spans="1:8" x14ac:dyDescent="0.2">
      <c r="A12116" s="180" t="s">
        <v>283</v>
      </c>
      <c r="B12116" s="180" t="s">
        <v>348</v>
      </c>
      <c r="C12116" s="180">
        <v>9992059</v>
      </c>
      <c r="D12116" s="180">
        <v>325500</v>
      </c>
      <c r="E12116" s="180">
        <v>197343</v>
      </c>
      <c r="F12116" s="180">
        <v>0</v>
      </c>
      <c r="G12116" s="180">
        <v>900</v>
      </c>
      <c r="H12116" s="180">
        <v>0</v>
      </c>
    </row>
    <row r="12117" spans="1:8" x14ac:dyDescent="0.2">
      <c r="A12117" s="180" t="s">
        <v>283</v>
      </c>
      <c r="B12117" s="180" t="s">
        <v>349</v>
      </c>
      <c r="C12117" s="180">
        <v>2755145.1099999994</v>
      </c>
      <c r="D12117" s="180">
        <v>160787.17000000004</v>
      </c>
      <c r="E12117" s="180">
        <v>295367.09999999998</v>
      </c>
      <c r="F12117" s="180">
        <v>0</v>
      </c>
      <c r="G12117" s="180">
        <v>102020</v>
      </c>
      <c r="H12117" s="180">
        <v>0</v>
      </c>
    </row>
    <row r="12118" spans="1:8" x14ac:dyDescent="0.2">
      <c r="A12118" s="180" t="s">
        <v>283</v>
      </c>
      <c r="B12118" s="180" t="s">
        <v>350</v>
      </c>
      <c r="C12118" s="180">
        <v>12747204.109999999</v>
      </c>
      <c r="D12118" s="180">
        <v>486287.17</v>
      </c>
      <c r="E12118" s="180">
        <v>492710.1</v>
      </c>
      <c r="F12118" s="180">
        <v>0</v>
      </c>
      <c r="G12118" s="180">
        <v>102920</v>
      </c>
      <c r="H12118" s="180">
        <v>0</v>
      </c>
    </row>
    <row r="12119" spans="1:8" x14ac:dyDescent="0.2">
      <c r="A12119" s="180" t="s">
        <v>283</v>
      </c>
      <c r="B12119" s="180" t="s">
        <v>376</v>
      </c>
      <c r="C12119" s="180"/>
      <c r="D12119" s="180"/>
      <c r="E12119" s="180"/>
      <c r="F12119" s="180"/>
      <c r="G12119" s="180"/>
      <c r="H12119" s="180"/>
    </row>
    <row r="12120" spans="1:8" x14ac:dyDescent="0.2">
      <c r="A12120" s="180" t="s">
        <v>283</v>
      </c>
      <c r="B12120" s="180" t="s">
        <v>377</v>
      </c>
      <c r="C12120" s="180">
        <v>6805011</v>
      </c>
      <c r="D12120" s="180">
        <v>302000</v>
      </c>
      <c r="E12120" s="180">
        <v>48000</v>
      </c>
      <c r="F12120" s="180"/>
      <c r="G12120" s="180">
        <v>42000</v>
      </c>
      <c r="H12120" s="180"/>
    </row>
    <row r="12121" spans="1:8" x14ac:dyDescent="0.2">
      <c r="A12121" s="180" t="s">
        <v>283</v>
      </c>
      <c r="B12121" s="180" t="s">
        <v>352</v>
      </c>
      <c r="C12121" s="180">
        <v>307053</v>
      </c>
      <c r="D12121" s="180"/>
      <c r="E12121" s="180"/>
      <c r="F12121" s="180"/>
      <c r="G12121" s="180"/>
      <c r="H12121" s="180"/>
    </row>
    <row r="12122" spans="1:8" x14ac:dyDescent="0.2">
      <c r="A12122" s="180" t="s">
        <v>283</v>
      </c>
      <c r="B12122" s="180" t="s">
        <v>353</v>
      </c>
      <c r="C12122" s="180">
        <v>695274</v>
      </c>
      <c r="D12122" s="180"/>
      <c r="E12122" s="180"/>
      <c r="F12122" s="180"/>
      <c r="G12122" s="180"/>
      <c r="H12122" s="180"/>
    </row>
    <row r="12123" spans="1:8" x14ac:dyDescent="0.2">
      <c r="A12123" s="180" t="s">
        <v>283</v>
      </c>
      <c r="B12123" s="180" t="s">
        <v>354</v>
      </c>
      <c r="C12123" s="180">
        <v>315001</v>
      </c>
      <c r="D12123" s="180"/>
      <c r="E12123" s="180"/>
      <c r="F12123" s="180"/>
      <c r="G12123" s="180"/>
      <c r="H12123" s="180"/>
    </row>
    <row r="12124" spans="1:8" x14ac:dyDescent="0.2">
      <c r="A12124" s="180" t="s">
        <v>283</v>
      </c>
      <c r="B12124" s="180" t="s">
        <v>408</v>
      </c>
      <c r="C12124" s="180">
        <v>570501</v>
      </c>
      <c r="D12124" s="180"/>
      <c r="E12124" s="180"/>
      <c r="F12124" s="180"/>
      <c r="G12124" s="180"/>
      <c r="H12124" s="180"/>
    </row>
    <row r="12125" spans="1:8" x14ac:dyDescent="0.2">
      <c r="A12125" s="180" t="s">
        <v>283</v>
      </c>
      <c r="B12125" s="180" t="s">
        <v>423</v>
      </c>
      <c r="C12125" s="180">
        <v>152447</v>
      </c>
      <c r="D12125" s="180"/>
      <c r="E12125" s="180">
        <v>55000</v>
      </c>
      <c r="F12125" s="180"/>
      <c r="G12125" s="180"/>
      <c r="H12125" s="180"/>
    </row>
    <row r="12126" spans="1:8" x14ac:dyDescent="0.2">
      <c r="A12126" s="180" t="s">
        <v>283</v>
      </c>
      <c r="B12126" s="180" t="s">
        <v>355</v>
      </c>
      <c r="C12126" s="180">
        <v>687228</v>
      </c>
      <c r="D12126" s="180">
        <v>240</v>
      </c>
      <c r="E12126" s="180">
        <v>78275</v>
      </c>
      <c r="F12126" s="180"/>
      <c r="G12126" s="180"/>
      <c r="H12126" s="180"/>
    </row>
    <row r="12127" spans="1:8" x14ac:dyDescent="0.2">
      <c r="A12127" s="180" t="s">
        <v>283</v>
      </c>
      <c r="B12127" s="180" t="s">
        <v>356</v>
      </c>
      <c r="C12127" s="180">
        <v>365398</v>
      </c>
      <c r="D12127" s="180">
        <v>31973</v>
      </c>
      <c r="E12127" s="180">
        <v>17000</v>
      </c>
      <c r="F12127" s="180"/>
      <c r="G12127" s="180"/>
      <c r="H12127" s="180"/>
    </row>
    <row r="12128" spans="1:8" x14ac:dyDescent="0.2">
      <c r="A12128" s="180" t="s">
        <v>283</v>
      </c>
      <c r="B12128" s="180" t="s">
        <v>409</v>
      </c>
      <c r="C12128" s="180"/>
      <c r="D12128" s="180"/>
      <c r="E12128" s="180"/>
      <c r="F12128" s="180"/>
      <c r="G12128" s="180"/>
      <c r="H12128" s="180"/>
    </row>
    <row r="12129" spans="1:8" x14ac:dyDescent="0.2">
      <c r="A12129" s="180" t="s">
        <v>283</v>
      </c>
      <c r="B12129" s="180" t="s">
        <v>378</v>
      </c>
      <c r="C12129" s="180"/>
      <c r="D12129" s="180"/>
      <c r="E12129" s="180"/>
      <c r="F12129" s="180"/>
      <c r="G12129" s="180"/>
      <c r="H12129" s="180"/>
    </row>
    <row r="12130" spans="1:8" x14ac:dyDescent="0.2">
      <c r="A12130" s="180" t="s">
        <v>283</v>
      </c>
      <c r="B12130" s="180" t="s">
        <v>360</v>
      </c>
      <c r="C12130" s="180"/>
      <c r="D12130" s="180"/>
      <c r="E12130" s="180"/>
      <c r="F12130" s="180"/>
      <c r="G12130" s="180"/>
      <c r="H12130" s="180"/>
    </row>
    <row r="12131" spans="1:8" x14ac:dyDescent="0.2">
      <c r="A12131" s="180" t="s">
        <v>283</v>
      </c>
      <c r="B12131" s="180" t="s">
        <v>379</v>
      </c>
      <c r="C12131" s="180"/>
      <c r="D12131" s="180"/>
      <c r="E12131" s="180"/>
      <c r="F12131" s="180"/>
      <c r="G12131" s="180"/>
      <c r="H12131" s="180"/>
    </row>
    <row r="12132" spans="1:8" x14ac:dyDescent="0.2">
      <c r="A12132" s="180" t="s">
        <v>283</v>
      </c>
      <c r="B12132" s="180" t="s">
        <v>362</v>
      </c>
      <c r="C12132" s="180">
        <v>414360</v>
      </c>
      <c r="D12132" s="180"/>
      <c r="E12132" s="180"/>
      <c r="F12132" s="180"/>
      <c r="G12132" s="180"/>
      <c r="H12132" s="180"/>
    </row>
    <row r="12133" spans="1:8" x14ac:dyDescent="0.2">
      <c r="A12133" s="180" t="s">
        <v>283</v>
      </c>
      <c r="B12133" s="180" t="s">
        <v>365</v>
      </c>
      <c r="C12133" s="180">
        <v>10312273</v>
      </c>
      <c r="D12133" s="180">
        <v>334213</v>
      </c>
      <c r="E12133" s="180">
        <v>198275</v>
      </c>
      <c r="F12133" s="180">
        <v>0</v>
      </c>
      <c r="G12133" s="180">
        <v>42000</v>
      </c>
      <c r="H12133" s="180">
        <v>0</v>
      </c>
    </row>
    <row r="12134" spans="1:8" x14ac:dyDescent="0.2">
      <c r="A12134" s="180" t="s">
        <v>283</v>
      </c>
      <c r="B12134" s="180" t="s">
        <v>447</v>
      </c>
      <c r="C12134" s="180"/>
      <c r="D12134" s="180"/>
      <c r="E12134" s="180"/>
      <c r="F12134" s="180"/>
      <c r="G12134" s="180"/>
      <c r="H12134" s="180"/>
    </row>
    <row r="12135" spans="1:8" x14ac:dyDescent="0.2">
      <c r="A12135" s="180" t="s">
        <v>283</v>
      </c>
      <c r="B12135" s="180" t="s">
        <v>366</v>
      </c>
      <c r="C12135" s="180">
        <v>10312273</v>
      </c>
      <c r="D12135" s="180">
        <v>334213</v>
      </c>
      <c r="E12135" s="180">
        <v>198275</v>
      </c>
      <c r="F12135" s="180">
        <v>0</v>
      </c>
      <c r="G12135" s="180">
        <v>42000</v>
      </c>
      <c r="H12135" s="180">
        <v>0</v>
      </c>
    </row>
    <row r="12136" spans="1:8" x14ac:dyDescent="0.2">
      <c r="A12136" s="180" t="s">
        <v>283</v>
      </c>
      <c r="B12136" s="180" t="s">
        <v>367</v>
      </c>
      <c r="C12136" s="180">
        <v>2434931.1099999994</v>
      </c>
      <c r="D12136" s="180">
        <v>152074.17000000004</v>
      </c>
      <c r="E12136" s="180">
        <v>294435.09999999998</v>
      </c>
      <c r="F12136" s="180">
        <v>0</v>
      </c>
      <c r="G12136" s="180">
        <v>60920</v>
      </c>
      <c r="H12136" s="180">
        <v>0</v>
      </c>
    </row>
    <row r="12137" spans="1:8" x14ac:dyDescent="0.2">
      <c r="A12137" s="180" t="s">
        <v>283</v>
      </c>
      <c r="B12137" s="180" t="s">
        <v>368</v>
      </c>
      <c r="C12137" s="180">
        <v>12747204.109999999</v>
      </c>
      <c r="D12137" s="180">
        <v>486287.17</v>
      </c>
      <c r="E12137" s="180">
        <v>492710.1</v>
      </c>
      <c r="F12137" s="180">
        <v>0</v>
      </c>
      <c r="G12137" s="180">
        <v>102920</v>
      </c>
      <c r="H12137" s="180">
        <v>0</v>
      </c>
    </row>
    <row r="12138" spans="1:8" x14ac:dyDescent="0.2">
      <c r="A12138" s="180" t="s">
        <v>284</v>
      </c>
      <c r="B12138" s="180" t="s">
        <v>333</v>
      </c>
      <c r="C12138" s="180">
        <v>2422410</v>
      </c>
      <c r="D12138" s="180"/>
      <c r="E12138" s="180">
        <v>0</v>
      </c>
      <c r="F12138" s="180">
        <v>0</v>
      </c>
      <c r="G12138" s="180">
        <v>0</v>
      </c>
      <c r="H12138" s="180">
        <v>0</v>
      </c>
    </row>
    <row r="12139" spans="1:8" x14ac:dyDescent="0.2">
      <c r="A12139" s="180" t="s">
        <v>284</v>
      </c>
      <c r="B12139" s="180" t="s">
        <v>334</v>
      </c>
      <c r="C12139" s="180">
        <v>95031</v>
      </c>
      <c r="D12139" s="180"/>
      <c r="E12139" s="180">
        <v>0</v>
      </c>
      <c r="F12139" s="180">
        <v>0</v>
      </c>
      <c r="G12139" s="180">
        <v>0</v>
      </c>
      <c r="H12139" s="180">
        <v>0</v>
      </c>
    </row>
    <row r="12140" spans="1:8" x14ac:dyDescent="0.2">
      <c r="A12140" s="180" t="s">
        <v>284</v>
      </c>
      <c r="B12140" s="180" t="s">
        <v>335</v>
      </c>
      <c r="C12140" s="180">
        <v>148575</v>
      </c>
      <c r="D12140" s="180"/>
      <c r="E12140" s="180"/>
      <c r="F12140" s="180"/>
      <c r="G12140" s="180"/>
      <c r="H12140" s="180"/>
    </row>
    <row r="12141" spans="1:8" x14ac:dyDescent="0.2">
      <c r="A12141" s="180" t="s">
        <v>284</v>
      </c>
      <c r="B12141" s="180" t="s">
        <v>336</v>
      </c>
      <c r="C12141" s="180">
        <v>1997037</v>
      </c>
      <c r="D12141" s="180">
        <v>0</v>
      </c>
      <c r="E12141" s="180"/>
      <c r="F12141" s="180"/>
      <c r="G12141" s="180"/>
      <c r="H12141" s="180"/>
    </row>
    <row r="12142" spans="1:8" x14ac:dyDescent="0.2">
      <c r="A12142" s="180" t="s">
        <v>284</v>
      </c>
      <c r="B12142" s="180" t="s">
        <v>337</v>
      </c>
      <c r="C12142" s="180">
        <v>3220</v>
      </c>
      <c r="D12142" s="180">
        <v>99</v>
      </c>
      <c r="E12142" s="180">
        <v>1169</v>
      </c>
      <c r="F12142" s="180">
        <v>0</v>
      </c>
      <c r="G12142" s="180">
        <v>0</v>
      </c>
      <c r="H12142" s="180">
        <v>0</v>
      </c>
    </row>
    <row r="12143" spans="1:8" x14ac:dyDescent="0.2">
      <c r="A12143" s="180" t="s">
        <v>284</v>
      </c>
      <c r="B12143" s="180" t="s">
        <v>338</v>
      </c>
      <c r="C12143" s="180"/>
      <c r="D12143" s="180"/>
      <c r="E12143" s="180"/>
      <c r="F12143" s="180"/>
      <c r="G12143" s="180"/>
      <c r="H12143" s="180"/>
    </row>
    <row r="12144" spans="1:8" x14ac:dyDescent="0.2">
      <c r="A12144" s="180" t="s">
        <v>284</v>
      </c>
      <c r="B12144" s="180" t="s">
        <v>339</v>
      </c>
      <c r="C12144" s="180">
        <v>285</v>
      </c>
      <c r="D12144" s="180">
        <v>199359</v>
      </c>
      <c r="E12144" s="180"/>
      <c r="F12144" s="180"/>
      <c r="G12144" s="180"/>
      <c r="H12144" s="180"/>
    </row>
    <row r="12145" spans="1:8" x14ac:dyDescent="0.2">
      <c r="A12145" s="180" t="s">
        <v>284</v>
      </c>
      <c r="B12145" s="180" t="s">
        <v>340</v>
      </c>
      <c r="C12145" s="180">
        <v>75838</v>
      </c>
      <c r="D12145" s="180">
        <v>0</v>
      </c>
      <c r="E12145" s="180">
        <v>13666</v>
      </c>
      <c r="F12145" s="180">
        <v>0</v>
      </c>
      <c r="G12145" s="180">
        <v>0</v>
      </c>
      <c r="H12145" s="180">
        <v>0</v>
      </c>
    </row>
    <row r="12146" spans="1:8" x14ac:dyDescent="0.2">
      <c r="A12146" s="180" t="s">
        <v>284</v>
      </c>
      <c r="B12146" s="180" t="s">
        <v>341</v>
      </c>
      <c r="C12146" s="180">
        <v>0</v>
      </c>
      <c r="D12146" s="180">
        <v>0</v>
      </c>
      <c r="E12146" s="180">
        <v>0</v>
      </c>
      <c r="F12146" s="180">
        <v>0</v>
      </c>
      <c r="G12146" s="180">
        <v>0</v>
      </c>
      <c r="H12146" s="180">
        <v>0</v>
      </c>
    </row>
    <row r="12147" spans="1:8" x14ac:dyDescent="0.2">
      <c r="A12147" s="180" t="s">
        <v>284</v>
      </c>
      <c r="B12147" s="180" t="s">
        <v>342</v>
      </c>
      <c r="C12147" s="180">
        <v>3666117</v>
      </c>
      <c r="D12147" s="180"/>
      <c r="E12147" s="180"/>
      <c r="F12147" s="180"/>
      <c r="G12147" s="180"/>
      <c r="H12147" s="180"/>
    </row>
    <row r="12148" spans="1:8" x14ac:dyDescent="0.2">
      <c r="A12148" s="180" t="s">
        <v>284</v>
      </c>
      <c r="B12148" s="180" t="s">
        <v>343</v>
      </c>
      <c r="C12148" s="180">
        <v>0</v>
      </c>
      <c r="D12148" s="180"/>
      <c r="E12148" s="180"/>
      <c r="F12148" s="180"/>
      <c r="G12148" s="180"/>
      <c r="H12148" s="180"/>
    </row>
    <row r="12149" spans="1:8" x14ac:dyDescent="0.2">
      <c r="A12149" s="180" t="s">
        <v>284</v>
      </c>
      <c r="B12149" s="180" t="s">
        <v>344</v>
      </c>
      <c r="C12149" s="180">
        <v>131775</v>
      </c>
      <c r="D12149" s="180"/>
      <c r="E12149" s="180">
        <v>48</v>
      </c>
      <c r="F12149" s="180">
        <v>0</v>
      </c>
      <c r="G12149" s="180">
        <v>0</v>
      </c>
      <c r="H12149" s="180">
        <v>0</v>
      </c>
    </row>
    <row r="12150" spans="1:8" x14ac:dyDescent="0.2">
      <c r="A12150" s="180" t="s">
        <v>284</v>
      </c>
      <c r="B12150" s="180" t="s">
        <v>475</v>
      </c>
      <c r="C12150" s="180">
        <v>8673</v>
      </c>
      <c r="D12150" s="180"/>
      <c r="E12150" s="180">
        <v>0</v>
      </c>
      <c r="F12150" s="180">
        <v>0</v>
      </c>
      <c r="G12150" s="180">
        <v>0</v>
      </c>
      <c r="H12150" s="180">
        <v>0</v>
      </c>
    </row>
    <row r="12151" spans="1:8" x14ac:dyDescent="0.2">
      <c r="A12151" s="180" t="s">
        <v>284</v>
      </c>
      <c r="B12151" s="180" t="s">
        <v>332</v>
      </c>
      <c r="C12151" s="180">
        <v>15061</v>
      </c>
      <c r="D12151" s="180"/>
      <c r="E12151" s="180"/>
      <c r="F12151" s="180"/>
      <c r="G12151" s="180"/>
      <c r="H12151" s="180"/>
    </row>
    <row r="12152" spans="1:8" x14ac:dyDescent="0.2">
      <c r="A12152" s="180" t="s">
        <v>284</v>
      </c>
      <c r="B12152" s="180" t="s">
        <v>407</v>
      </c>
      <c r="C12152" s="180">
        <v>77715</v>
      </c>
      <c r="D12152" s="180"/>
      <c r="E12152" s="180">
        <v>0</v>
      </c>
      <c r="F12152" s="180">
        <v>0</v>
      </c>
      <c r="G12152" s="180">
        <v>0</v>
      </c>
      <c r="H12152" s="180">
        <v>0</v>
      </c>
    </row>
    <row r="12153" spans="1:8" x14ac:dyDescent="0.2">
      <c r="A12153" s="180" t="s">
        <v>284</v>
      </c>
      <c r="B12153" s="180" t="s">
        <v>345</v>
      </c>
      <c r="C12153" s="180">
        <v>8641737</v>
      </c>
      <c r="D12153" s="180">
        <v>199458</v>
      </c>
      <c r="E12153" s="180">
        <v>14883</v>
      </c>
      <c r="F12153" s="180">
        <v>0</v>
      </c>
      <c r="G12153" s="180">
        <v>0</v>
      </c>
      <c r="H12153" s="180">
        <v>0</v>
      </c>
    </row>
    <row r="12154" spans="1:8" x14ac:dyDescent="0.2">
      <c r="A12154" s="180" t="s">
        <v>284</v>
      </c>
      <c r="B12154" s="180" t="s">
        <v>346</v>
      </c>
      <c r="C12154" s="180">
        <v>0</v>
      </c>
      <c r="D12154" s="180"/>
      <c r="E12154" s="180"/>
      <c r="F12154" s="180"/>
      <c r="G12154" s="180"/>
      <c r="H12154" s="180"/>
    </row>
    <row r="12155" spans="1:8" x14ac:dyDescent="0.2">
      <c r="A12155" s="180" t="s">
        <v>284</v>
      </c>
      <c r="B12155" s="180" t="s">
        <v>446</v>
      </c>
      <c r="C12155" s="180">
        <v>0</v>
      </c>
      <c r="D12155" s="180">
        <v>0</v>
      </c>
      <c r="E12155" s="180">
        <v>0</v>
      </c>
      <c r="F12155" s="180">
        <v>0</v>
      </c>
      <c r="G12155" s="180">
        <v>0</v>
      </c>
      <c r="H12155" s="180">
        <v>0</v>
      </c>
    </row>
    <row r="12156" spans="1:8" x14ac:dyDescent="0.2">
      <c r="A12156" s="180" t="s">
        <v>284</v>
      </c>
      <c r="B12156" s="180" t="s">
        <v>347</v>
      </c>
      <c r="C12156" s="180">
        <v>0</v>
      </c>
      <c r="D12156" s="180">
        <v>0</v>
      </c>
      <c r="E12156" s="180"/>
      <c r="F12156" s="180">
        <v>0</v>
      </c>
      <c r="G12156" s="180">
        <v>0</v>
      </c>
      <c r="H12156" s="180">
        <v>0</v>
      </c>
    </row>
    <row r="12157" spans="1:8" x14ac:dyDescent="0.2">
      <c r="A12157" s="180" t="s">
        <v>284</v>
      </c>
      <c r="B12157" s="180" t="s">
        <v>348</v>
      </c>
      <c r="C12157" s="180">
        <v>8641737</v>
      </c>
      <c r="D12157" s="180">
        <v>199458</v>
      </c>
      <c r="E12157" s="180">
        <v>14883</v>
      </c>
      <c r="F12157" s="180">
        <v>0</v>
      </c>
      <c r="G12157" s="180">
        <v>0</v>
      </c>
      <c r="H12157" s="180">
        <v>0</v>
      </c>
    </row>
    <row r="12158" spans="1:8" x14ac:dyDescent="0.2">
      <c r="A12158" s="180" t="s">
        <v>284</v>
      </c>
      <c r="B12158" s="180" t="s">
        <v>349</v>
      </c>
      <c r="C12158" s="180">
        <v>537467.15999999829</v>
      </c>
      <c r="D12158" s="180">
        <v>44516.429999999993</v>
      </c>
      <c r="E12158" s="180">
        <v>616938.78999999992</v>
      </c>
      <c r="F12158" s="180">
        <v>0</v>
      </c>
      <c r="G12158" s="180">
        <v>0</v>
      </c>
      <c r="H12158" s="180">
        <v>0</v>
      </c>
    </row>
    <row r="12159" spans="1:8" x14ac:dyDescent="0.2">
      <c r="A12159" s="180" t="s">
        <v>284</v>
      </c>
      <c r="B12159" s="180" t="s">
        <v>350</v>
      </c>
      <c r="C12159" s="180">
        <v>9179204.1599999983</v>
      </c>
      <c r="D12159" s="180">
        <v>243974.43</v>
      </c>
      <c r="E12159" s="180">
        <v>631821.78999999992</v>
      </c>
      <c r="F12159" s="180">
        <v>0</v>
      </c>
      <c r="G12159" s="180">
        <v>0</v>
      </c>
      <c r="H12159" s="180">
        <v>0</v>
      </c>
    </row>
    <row r="12160" spans="1:8" x14ac:dyDescent="0.2">
      <c r="A12160" s="180" t="s">
        <v>284</v>
      </c>
      <c r="B12160" s="180" t="s">
        <v>376</v>
      </c>
      <c r="C12160" s="180"/>
      <c r="D12160" s="180"/>
      <c r="E12160" s="180"/>
      <c r="F12160" s="180"/>
      <c r="G12160" s="180"/>
      <c r="H12160" s="180"/>
    </row>
    <row r="12161" spans="1:8" x14ac:dyDescent="0.2">
      <c r="A12161" s="180" t="s">
        <v>284</v>
      </c>
      <c r="B12161" s="180" t="s">
        <v>377</v>
      </c>
      <c r="C12161" s="180">
        <v>5904292</v>
      </c>
      <c r="D12161" s="180">
        <v>193118</v>
      </c>
      <c r="E12161" s="180">
        <v>0</v>
      </c>
      <c r="F12161" s="180">
        <v>0</v>
      </c>
      <c r="G12161" s="180">
        <v>0</v>
      </c>
      <c r="H12161" s="180">
        <v>0</v>
      </c>
    </row>
    <row r="12162" spans="1:8" x14ac:dyDescent="0.2">
      <c r="A12162" s="180" t="s">
        <v>284</v>
      </c>
      <c r="B12162" s="180" t="s">
        <v>352</v>
      </c>
      <c r="C12162" s="180">
        <v>427485</v>
      </c>
      <c r="D12162" s="180">
        <v>0</v>
      </c>
      <c r="E12162" s="180">
        <v>0</v>
      </c>
      <c r="F12162" s="180">
        <v>0</v>
      </c>
      <c r="G12162" s="180">
        <v>0</v>
      </c>
      <c r="H12162" s="180">
        <v>0</v>
      </c>
    </row>
    <row r="12163" spans="1:8" x14ac:dyDescent="0.2">
      <c r="A12163" s="180" t="s">
        <v>284</v>
      </c>
      <c r="B12163" s="180" t="s">
        <v>353</v>
      </c>
      <c r="C12163" s="180">
        <v>525812</v>
      </c>
      <c r="D12163" s="180">
        <v>0</v>
      </c>
      <c r="E12163" s="180">
        <v>0</v>
      </c>
      <c r="F12163" s="180">
        <v>0</v>
      </c>
      <c r="G12163" s="180">
        <v>0</v>
      </c>
      <c r="H12163" s="180">
        <v>0</v>
      </c>
    </row>
    <row r="12164" spans="1:8" x14ac:dyDescent="0.2">
      <c r="A12164" s="180" t="s">
        <v>284</v>
      </c>
      <c r="B12164" s="180" t="s">
        <v>354</v>
      </c>
      <c r="C12164" s="180">
        <v>261447</v>
      </c>
      <c r="D12164" s="180">
        <v>0</v>
      </c>
      <c r="E12164" s="180">
        <v>0</v>
      </c>
      <c r="F12164" s="180">
        <v>0</v>
      </c>
      <c r="G12164" s="180">
        <v>0</v>
      </c>
      <c r="H12164" s="180">
        <v>0</v>
      </c>
    </row>
    <row r="12165" spans="1:8" x14ac:dyDescent="0.2">
      <c r="A12165" s="180" t="s">
        <v>284</v>
      </c>
      <c r="B12165" s="180" t="s">
        <v>408</v>
      </c>
      <c r="C12165" s="180">
        <v>525715</v>
      </c>
      <c r="D12165" s="180">
        <v>0</v>
      </c>
      <c r="E12165" s="180">
        <v>0</v>
      </c>
      <c r="F12165" s="180">
        <v>0</v>
      </c>
      <c r="G12165" s="180">
        <v>0</v>
      </c>
      <c r="H12165" s="180">
        <v>0</v>
      </c>
    </row>
    <row r="12166" spans="1:8" x14ac:dyDescent="0.2">
      <c r="A12166" s="180" t="s">
        <v>284</v>
      </c>
      <c r="B12166" s="180" t="s">
        <v>423</v>
      </c>
      <c r="C12166" s="180">
        <v>120068</v>
      </c>
      <c r="D12166" s="180">
        <v>0</v>
      </c>
      <c r="E12166" s="180">
        <v>0</v>
      </c>
      <c r="F12166" s="180">
        <v>0</v>
      </c>
      <c r="G12166" s="180">
        <v>0</v>
      </c>
      <c r="H12166" s="180">
        <v>0</v>
      </c>
    </row>
    <row r="12167" spans="1:8" x14ac:dyDescent="0.2">
      <c r="A12167" s="180" t="s">
        <v>284</v>
      </c>
      <c r="B12167" s="180" t="s">
        <v>355</v>
      </c>
      <c r="C12167" s="180">
        <v>631864</v>
      </c>
      <c r="D12167" s="180">
        <v>0</v>
      </c>
      <c r="E12167" s="180">
        <v>124964</v>
      </c>
      <c r="F12167" s="180">
        <v>0</v>
      </c>
      <c r="G12167" s="180">
        <v>0</v>
      </c>
      <c r="H12167" s="180">
        <v>0</v>
      </c>
    </row>
    <row r="12168" spans="1:8" x14ac:dyDescent="0.2">
      <c r="A12168" s="180" t="s">
        <v>284</v>
      </c>
      <c r="B12168" s="180" t="s">
        <v>356</v>
      </c>
      <c r="C12168" s="180">
        <v>388628</v>
      </c>
      <c r="D12168" s="180">
        <v>0</v>
      </c>
      <c r="E12168" s="180">
        <v>17511</v>
      </c>
      <c r="F12168" s="180">
        <v>0</v>
      </c>
      <c r="G12168" s="180"/>
      <c r="H12168" s="180">
        <v>0</v>
      </c>
    </row>
    <row r="12169" spans="1:8" x14ac:dyDescent="0.2">
      <c r="A12169" s="180" t="s">
        <v>284</v>
      </c>
      <c r="B12169" s="180" t="s">
        <v>409</v>
      </c>
      <c r="C12169" s="180"/>
      <c r="D12169" s="180"/>
      <c r="E12169" s="180"/>
      <c r="F12169" s="180"/>
      <c r="G12169" s="180"/>
      <c r="H12169" s="180">
        <v>0</v>
      </c>
    </row>
    <row r="12170" spans="1:8" x14ac:dyDescent="0.2">
      <c r="A12170" s="180" t="s">
        <v>284</v>
      </c>
      <c r="B12170" s="180" t="s">
        <v>378</v>
      </c>
      <c r="C12170" s="180">
        <v>0</v>
      </c>
      <c r="D12170" s="180"/>
      <c r="E12170" s="180">
        <v>0</v>
      </c>
      <c r="F12170" s="180">
        <v>0</v>
      </c>
      <c r="G12170" s="180">
        <v>0</v>
      </c>
      <c r="H12170" s="180">
        <v>0</v>
      </c>
    </row>
    <row r="12171" spans="1:8" x14ac:dyDescent="0.2">
      <c r="A12171" s="180" t="s">
        <v>284</v>
      </c>
      <c r="B12171" s="180" t="s">
        <v>360</v>
      </c>
      <c r="C12171" s="180"/>
      <c r="D12171" s="180"/>
      <c r="E12171" s="180">
        <v>0</v>
      </c>
      <c r="F12171" s="180">
        <v>0</v>
      </c>
      <c r="G12171" s="180"/>
      <c r="H12171" s="180">
        <v>0</v>
      </c>
    </row>
    <row r="12172" spans="1:8" x14ac:dyDescent="0.2">
      <c r="A12172" s="180" t="s">
        <v>284</v>
      </c>
      <c r="B12172" s="180" t="s">
        <v>379</v>
      </c>
      <c r="C12172" s="180"/>
      <c r="D12172" s="180"/>
      <c r="E12172" s="180"/>
      <c r="F12172" s="180"/>
      <c r="G12172" s="180"/>
      <c r="H12172" s="180"/>
    </row>
    <row r="12173" spans="1:8" x14ac:dyDescent="0.2">
      <c r="A12173" s="180" t="s">
        <v>284</v>
      </c>
      <c r="B12173" s="180" t="s">
        <v>362</v>
      </c>
      <c r="C12173" s="180">
        <v>285886</v>
      </c>
      <c r="D12173" s="180"/>
      <c r="E12173" s="180"/>
      <c r="F12173" s="180"/>
      <c r="G12173" s="180"/>
      <c r="H12173" s="180"/>
    </row>
    <row r="12174" spans="1:8" x14ac:dyDescent="0.2">
      <c r="A12174" s="180" t="s">
        <v>284</v>
      </c>
      <c r="B12174" s="180" t="s">
        <v>365</v>
      </c>
      <c r="C12174" s="180">
        <v>9071197</v>
      </c>
      <c r="D12174" s="180">
        <v>193118</v>
      </c>
      <c r="E12174" s="180">
        <v>142475</v>
      </c>
      <c r="F12174" s="180">
        <v>0</v>
      </c>
      <c r="G12174" s="180">
        <v>0</v>
      </c>
      <c r="H12174" s="180">
        <v>0</v>
      </c>
    </row>
    <row r="12175" spans="1:8" x14ac:dyDescent="0.2">
      <c r="A12175" s="180" t="s">
        <v>284</v>
      </c>
      <c r="B12175" s="180" t="s">
        <v>447</v>
      </c>
      <c r="C12175" s="180">
        <v>0</v>
      </c>
      <c r="D12175" s="180">
        <v>0</v>
      </c>
      <c r="E12175" s="180">
        <v>0</v>
      </c>
      <c r="F12175" s="180">
        <v>0</v>
      </c>
      <c r="G12175" s="180">
        <v>0</v>
      </c>
      <c r="H12175" s="180">
        <v>0</v>
      </c>
    </row>
    <row r="12176" spans="1:8" x14ac:dyDescent="0.2">
      <c r="A12176" s="180" t="s">
        <v>284</v>
      </c>
      <c r="B12176" s="180" t="s">
        <v>366</v>
      </c>
      <c r="C12176" s="180">
        <v>9071197</v>
      </c>
      <c r="D12176" s="180">
        <v>193118</v>
      </c>
      <c r="E12176" s="180">
        <v>142475</v>
      </c>
      <c r="F12176" s="180">
        <v>0</v>
      </c>
      <c r="G12176" s="180">
        <v>0</v>
      </c>
      <c r="H12176" s="180">
        <v>0</v>
      </c>
    </row>
    <row r="12177" spans="1:8" x14ac:dyDescent="0.2">
      <c r="A12177" s="180" t="s">
        <v>284</v>
      </c>
      <c r="B12177" s="180" t="s">
        <v>367</v>
      </c>
      <c r="C12177" s="180">
        <v>108007.15999999829</v>
      </c>
      <c r="D12177" s="180">
        <v>50856.429999999993</v>
      </c>
      <c r="E12177" s="180">
        <v>489346.78999999992</v>
      </c>
      <c r="F12177" s="180">
        <v>0</v>
      </c>
      <c r="G12177" s="180">
        <v>0</v>
      </c>
      <c r="H12177" s="180">
        <v>0</v>
      </c>
    </row>
    <row r="12178" spans="1:8" x14ac:dyDescent="0.2">
      <c r="A12178" s="180" t="s">
        <v>284</v>
      </c>
      <c r="B12178" s="180" t="s">
        <v>368</v>
      </c>
      <c r="C12178" s="180">
        <v>9179204.1599999983</v>
      </c>
      <c r="D12178" s="180">
        <v>243974.43</v>
      </c>
      <c r="E12178" s="180">
        <v>631821.78999999992</v>
      </c>
      <c r="F12178" s="180">
        <v>0</v>
      </c>
      <c r="G12178" s="180">
        <v>0</v>
      </c>
      <c r="H12178" s="180">
        <v>0</v>
      </c>
    </row>
    <row r="12179" spans="1:8" x14ac:dyDescent="0.2">
      <c r="A12179" s="180" t="s">
        <v>285</v>
      </c>
      <c r="B12179" s="180" t="s">
        <v>333</v>
      </c>
      <c r="C12179" s="180">
        <v>2481375</v>
      </c>
      <c r="D12179" s="180"/>
      <c r="E12179" s="180">
        <v>235592</v>
      </c>
      <c r="F12179" s="180">
        <v>0</v>
      </c>
      <c r="G12179" s="180">
        <v>0</v>
      </c>
      <c r="H12179" s="180">
        <v>0</v>
      </c>
    </row>
    <row r="12180" spans="1:8" x14ac:dyDescent="0.2">
      <c r="A12180" s="180" t="s">
        <v>285</v>
      </c>
      <c r="B12180" s="180" t="s">
        <v>334</v>
      </c>
      <c r="C12180" s="180">
        <v>45960</v>
      </c>
      <c r="D12180" s="180"/>
      <c r="E12180" s="180">
        <v>4408</v>
      </c>
      <c r="F12180" s="180">
        <v>0</v>
      </c>
      <c r="G12180" s="180">
        <v>0</v>
      </c>
      <c r="H12180" s="180">
        <v>0</v>
      </c>
    </row>
    <row r="12181" spans="1:8" x14ac:dyDescent="0.2">
      <c r="A12181" s="180" t="s">
        <v>285</v>
      </c>
      <c r="B12181" s="180" t="s">
        <v>335</v>
      </c>
      <c r="C12181" s="180">
        <v>26649</v>
      </c>
      <c r="D12181" s="180"/>
      <c r="E12181" s="180"/>
      <c r="F12181" s="180"/>
      <c r="G12181" s="180"/>
      <c r="H12181" s="180"/>
    </row>
    <row r="12182" spans="1:8" x14ac:dyDescent="0.2">
      <c r="A12182" s="180" t="s">
        <v>285</v>
      </c>
      <c r="B12182" s="180" t="s">
        <v>336</v>
      </c>
      <c r="C12182" s="180">
        <v>625000</v>
      </c>
      <c r="D12182" s="180"/>
      <c r="E12182" s="180"/>
      <c r="F12182" s="180"/>
      <c r="G12182" s="180"/>
      <c r="H12182" s="180"/>
    </row>
    <row r="12183" spans="1:8" x14ac:dyDescent="0.2">
      <c r="A12183" s="180" t="s">
        <v>285</v>
      </c>
      <c r="B12183" s="180" t="s">
        <v>337</v>
      </c>
      <c r="C12183" s="180">
        <v>1500</v>
      </c>
      <c r="D12183" s="180">
        <v>1000</v>
      </c>
      <c r="E12183" s="180"/>
      <c r="F12183" s="180"/>
      <c r="G12183" s="180"/>
      <c r="H12183" s="180"/>
    </row>
    <row r="12184" spans="1:8" x14ac:dyDescent="0.2">
      <c r="A12184" s="180" t="s">
        <v>285</v>
      </c>
      <c r="B12184" s="180" t="s">
        <v>338</v>
      </c>
      <c r="C12184" s="180"/>
      <c r="D12184" s="180"/>
      <c r="E12184" s="180"/>
      <c r="F12184" s="180"/>
      <c r="G12184" s="180"/>
      <c r="H12184" s="180"/>
    </row>
    <row r="12185" spans="1:8" x14ac:dyDescent="0.2">
      <c r="A12185" s="180" t="s">
        <v>285</v>
      </c>
      <c r="B12185" s="180" t="s">
        <v>339</v>
      </c>
      <c r="C12185" s="180">
        <v>5000</v>
      </c>
      <c r="D12185" s="180">
        <v>155000</v>
      </c>
      <c r="E12185" s="180"/>
      <c r="F12185" s="180"/>
      <c r="G12185" s="180"/>
      <c r="H12185" s="180"/>
    </row>
    <row r="12186" spans="1:8" x14ac:dyDescent="0.2">
      <c r="A12186" s="180" t="s">
        <v>285</v>
      </c>
      <c r="B12186" s="180" t="s">
        <v>340</v>
      </c>
      <c r="C12186" s="180">
        <v>170000</v>
      </c>
      <c r="D12186" s="180">
        <v>110000</v>
      </c>
      <c r="E12186" s="180"/>
      <c r="F12186" s="180"/>
      <c r="G12186" s="180"/>
      <c r="H12186" s="180"/>
    </row>
    <row r="12187" spans="1:8" x14ac:dyDescent="0.2">
      <c r="A12187" s="180" t="s">
        <v>285</v>
      </c>
      <c r="B12187" s="180" t="s">
        <v>341</v>
      </c>
      <c r="C12187" s="180"/>
      <c r="D12187" s="180"/>
      <c r="E12187" s="180"/>
      <c r="F12187" s="180"/>
      <c r="G12187" s="180"/>
      <c r="H12187" s="180"/>
    </row>
    <row r="12188" spans="1:8" x14ac:dyDescent="0.2">
      <c r="A12188" s="180" t="s">
        <v>285</v>
      </c>
      <c r="B12188" s="180" t="s">
        <v>342</v>
      </c>
      <c r="C12188" s="180">
        <v>4199315</v>
      </c>
      <c r="D12188" s="180"/>
      <c r="E12188" s="180"/>
      <c r="F12188" s="180"/>
      <c r="G12188" s="180"/>
      <c r="H12188" s="180"/>
    </row>
    <row r="12189" spans="1:8" x14ac:dyDescent="0.2">
      <c r="A12189" s="180" t="s">
        <v>285</v>
      </c>
      <c r="B12189" s="180" t="s">
        <v>343</v>
      </c>
      <c r="C12189" s="180">
        <v>16767</v>
      </c>
      <c r="D12189" s="180"/>
      <c r="E12189" s="180"/>
      <c r="F12189" s="180"/>
      <c r="G12189" s="180"/>
      <c r="H12189" s="180"/>
    </row>
    <row r="12190" spans="1:8" x14ac:dyDescent="0.2">
      <c r="A12190" s="180" t="s">
        <v>285</v>
      </c>
      <c r="B12190" s="180" t="s">
        <v>344</v>
      </c>
      <c r="C12190" s="180"/>
      <c r="D12190" s="180"/>
      <c r="E12190" s="180"/>
      <c r="F12190" s="180"/>
      <c r="G12190" s="180"/>
      <c r="H12190" s="180"/>
    </row>
    <row r="12191" spans="1:8" x14ac:dyDescent="0.2">
      <c r="A12191" s="180" t="s">
        <v>285</v>
      </c>
      <c r="B12191" s="180" t="s">
        <v>475</v>
      </c>
      <c r="C12191" s="180">
        <v>13840</v>
      </c>
      <c r="D12191" s="180"/>
      <c r="E12191" s="180">
        <v>1327</v>
      </c>
      <c r="F12191" s="180">
        <v>0</v>
      </c>
      <c r="G12191" s="180">
        <v>0</v>
      </c>
      <c r="H12191" s="180">
        <v>0</v>
      </c>
    </row>
    <row r="12192" spans="1:8" x14ac:dyDescent="0.2">
      <c r="A12192" s="180" t="s">
        <v>285</v>
      </c>
      <c r="B12192" s="180" t="s">
        <v>332</v>
      </c>
      <c r="C12192" s="180">
        <v>56000</v>
      </c>
      <c r="D12192" s="180"/>
      <c r="E12192" s="180"/>
      <c r="F12192" s="180"/>
      <c r="G12192" s="180"/>
      <c r="H12192" s="180"/>
    </row>
    <row r="12193" spans="1:8" x14ac:dyDescent="0.2">
      <c r="A12193" s="180" t="s">
        <v>285</v>
      </c>
      <c r="B12193" s="180" t="s">
        <v>407</v>
      </c>
      <c r="C12193" s="180">
        <v>100000</v>
      </c>
      <c r="D12193" s="180"/>
      <c r="E12193" s="180"/>
      <c r="F12193" s="180"/>
      <c r="G12193" s="180"/>
      <c r="H12193" s="180"/>
    </row>
    <row r="12194" spans="1:8" x14ac:dyDescent="0.2">
      <c r="A12194" s="180" t="s">
        <v>285</v>
      </c>
      <c r="B12194" s="180" t="s">
        <v>345</v>
      </c>
      <c r="C12194" s="180">
        <v>7741406</v>
      </c>
      <c r="D12194" s="180">
        <v>266000</v>
      </c>
      <c r="E12194" s="180">
        <v>241327</v>
      </c>
      <c r="F12194" s="180">
        <v>0</v>
      </c>
      <c r="G12194" s="180">
        <v>0</v>
      </c>
      <c r="H12194" s="180">
        <v>0</v>
      </c>
    </row>
    <row r="12195" spans="1:8" x14ac:dyDescent="0.2">
      <c r="A12195" s="180" t="s">
        <v>285</v>
      </c>
      <c r="B12195" s="180" t="s">
        <v>346</v>
      </c>
      <c r="C12195" s="180"/>
      <c r="D12195" s="180"/>
      <c r="E12195" s="180"/>
      <c r="F12195" s="180"/>
      <c r="G12195" s="180"/>
      <c r="H12195" s="180"/>
    </row>
    <row r="12196" spans="1:8" x14ac:dyDescent="0.2">
      <c r="A12196" s="180" t="s">
        <v>285</v>
      </c>
      <c r="B12196" s="180" t="s">
        <v>446</v>
      </c>
      <c r="C12196" s="180"/>
      <c r="D12196" s="180"/>
      <c r="E12196" s="180"/>
      <c r="F12196" s="180"/>
      <c r="G12196" s="180"/>
      <c r="H12196" s="180"/>
    </row>
    <row r="12197" spans="1:8" x14ac:dyDescent="0.2">
      <c r="A12197" s="180" t="s">
        <v>285</v>
      </c>
      <c r="B12197" s="180" t="s">
        <v>347</v>
      </c>
      <c r="C12197" s="180"/>
      <c r="D12197" s="180"/>
      <c r="E12197" s="180"/>
      <c r="F12197" s="180"/>
      <c r="G12197" s="180"/>
      <c r="H12197" s="180"/>
    </row>
    <row r="12198" spans="1:8" x14ac:dyDescent="0.2">
      <c r="A12198" s="180" t="s">
        <v>285</v>
      </c>
      <c r="B12198" s="180" t="s">
        <v>348</v>
      </c>
      <c r="C12198" s="180">
        <v>7741406</v>
      </c>
      <c r="D12198" s="180">
        <v>266000</v>
      </c>
      <c r="E12198" s="180">
        <v>241327</v>
      </c>
      <c r="F12198" s="180">
        <v>0</v>
      </c>
      <c r="G12198" s="180">
        <v>0</v>
      </c>
      <c r="H12198" s="180">
        <v>0</v>
      </c>
    </row>
    <row r="12199" spans="1:8" x14ac:dyDescent="0.2">
      <c r="A12199" s="180" t="s">
        <v>285</v>
      </c>
      <c r="B12199" s="180" t="s">
        <v>349</v>
      </c>
      <c r="C12199" s="180">
        <v>1724956.4600000009</v>
      </c>
      <c r="D12199" s="180">
        <v>60067.119999999995</v>
      </c>
      <c r="E12199" s="180">
        <v>347912.32000000007</v>
      </c>
      <c r="F12199" s="180">
        <v>0</v>
      </c>
      <c r="G12199" s="180">
        <v>0</v>
      </c>
      <c r="H12199" s="180">
        <v>0</v>
      </c>
    </row>
    <row r="12200" spans="1:8" x14ac:dyDescent="0.2">
      <c r="A12200" s="180" t="s">
        <v>285</v>
      </c>
      <c r="B12200" s="180" t="s">
        <v>350</v>
      </c>
      <c r="C12200" s="180">
        <v>9466362.4600000009</v>
      </c>
      <c r="D12200" s="180">
        <v>326067.12</v>
      </c>
      <c r="E12200" s="180">
        <v>589239.32000000007</v>
      </c>
      <c r="F12200" s="180">
        <v>0</v>
      </c>
      <c r="G12200" s="180">
        <v>0</v>
      </c>
      <c r="H12200" s="180">
        <v>0</v>
      </c>
    </row>
    <row r="12201" spans="1:8" x14ac:dyDescent="0.2">
      <c r="A12201" s="180" t="s">
        <v>285</v>
      </c>
      <c r="B12201" s="180" t="s">
        <v>376</v>
      </c>
      <c r="C12201" s="180"/>
      <c r="D12201" s="180"/>
      <c r="E12201" s="180"/>
      <c r="F12201" s="180"/>
      <c r="G12201" s="180"/>
      <c r="H12201" s="180"/>
    </row>
    <row r="12202" spans="1:8" x14ac:dyDescent="0.2">
      <c r="A12202" s="180" t="s">
        <v>285</v>
      </c>
      <c r="B12202" s="180" t="s">
        <v>377</v>
      </c>
      <c r="C12202" s="180">
        <v>5200000</v>
      </c>
      <c r="D12202" s="180">
        <v>275000</v>
      </c>
      <c r="E12202" s="180">
        <v>150000</v>
      </c>
      <c r="F12202" s="180"/>
      <c r="G12202" s="180"/>
      <c r="H12202" s="180"/>
    </row>
    <row r="12203" spans="1:8" x14ac:dyDescent="0.2">
      <c r="A12203" s="180" t="s">
        <v>285</v>
      </c>
      <c r="B12203" s="180" t="s">
        <v>352</v>
      </c>
      <c r="C12203" s="180">
        <v>400000</v>
      </c>
      <c r="D12203" s="180"/>
      <c r="E12203" s="180">
        <v>55000</v>
      </c>
      <c r="F12203" s="180"/>
      <c r="G12203" s="180"/>
      <c r="H12203" s="180"/>
    </row>
    <row r="12204" spans="1:8" x14ac:dyDescent="0.2">
      <c r="A12204" s="180" t="s">
        <v>285</v>
      </c>
      <c r="B12204" s="180" t="s">
        <v>353</v>
      </c>
      <c r="C12204" s="180">
        <v>320000</v>
      </c>
      <c r="D12204" s="180"/>
      <c r="E12204" s="180">
        <v>72000</v>
      </c>
      <c r="F12204" s="180"/>
      <c r="G12204" s="180"/>
      <c r="H12204" s="180"/>
    </row>
    <row r="12205" spans="1:8" x14ac:dyDescent="0.2">
      <c r="A12205" s="180" t="s">
        <v>285</v>
      </c>
      <c r="B12205" s="180" t="s">
        <v>354</v>
      </c>
      <c r="C12205" s="180">
        <v>320000</v>
      </c>
      <c r="D12205" s="180"/>
      <c r="E12205" s="180">
        <v>30000</v>
      </c>
      <c r="F12205" s="180"/>
      <c r="G12205" s="180"/>
      <c r="H12205" s="180"/>
    </row>
    <row r="12206" spans="1:8" x14ac:dyDescent="0.2">
      <c r="A12206" s="180" t="s">
        <v>285</v>
      </c>
      <c r="B12206" s="180" t="s">
        <v>408</v>
      </c>
      <c r="C12206" s="180">
        <v>450000</v>
      </c>
      <c r="D12206" s="180"/>
      <c r="E12206" s="180">
        <v>6000</v>
      </c>
      <c r="F12206" s="180"/>
      <c r="G12206" s="180"/>
      <c r="H12206" s="180"/>
    </row>
    <row r="12207" spans="1:8" x14ac:dyDescent="0.2">
      <c r="A12207" s="180" t="s">
        <v>285</v>
      </c>
      <c r="B12207" s="180" t="s">
        <v>423</v>
      </c>
      <c r="C12207" s="180">
        <v>165000</v>
      </c>
      <c r="D12207" s="180"/>
      <c r="E12207" s="180">
        <v>31000</v>
      </c>
      <c r="F12207" s="180"/>
      <c r="G12207" s="180"/>
      <c r="H12207" s="180"/>
    </row>
    <row r="12208" spans="1:8" x14ac:dyDescent="0.2">
      <c r="A12208" s="180" t="s">
        <v>285</v>
      </c>
      <c r="B12208" s="180" t="s">
        <v>355</v>
      </c>
      <c r="C12208" s="180">
        <v>725000</v>
      </c>
      <c r="D12208" s="180"/>
      <c r="E12208" s="180">
        <v>85000</v>
      </c>
      <c r="F12208" s="180"/>
      <c r="G12208" s="180"/>
      <c r="H12208" s="180"/>
    </row>
    <row r="12209" spans="1:8" x14ac:dyDescent="0.2">
      <c r="A12209" s="180" t="s">
        <v>285</v>
      </c>
      <c r="B12209" s="180" t="s">
        <v>356</v>
      </c>
      <c r="C12209" s="180">
        <v>700000</v>
      </c>
      <c r="D12209" s="180"/>
      <c r="E12209" s="180">
        <v>77000</v>
      </c>
      <c r="F12209" s="180"/>
      <c r="G12209" s="180"/>
      <c r="H12209" s="180"/>
    </row>
    <row r="12210" spans="1:8" x14ac:dyDescent="0.2">
      <c r="A12210" s="180" t="s">
        <v>285</v>
      </c>
      <c r="B12210" s="180" t="s">
        <v>409</v>
      </c>
      <c r="C12210" s="180"/>
      <c r="D12210" s="180"/>
      <c r="E12210" s="180"/>
      <c r="F12210" s="180"/>
      <c r="G12210" s="180"/>
      <c r="H12210" s="180"/>
    </row>
    <row r="12211" spans="1:8" x14ac:dyDescent="0.2">
      <c r="A12211" s="180" t="s">
        <v>285</v>
      </c>
      <c r="B12211" s="180" t="s">
        <v>378</v>
      </c>
      <c r="C12211" s="180">
        <v>0</v>
      </c>
      <c r="D12211" s="180"/>
      <c r="E12211" s="180"/>
      <c r="F12211" s="180"/>
      <c r="G12211" s="180"/>
      <c r="H12211" s="180"/>
    </row>
    <row r="12212" spans="1:8" x14ac:dyDescent="0.2">
      <c r="A12212" s="180" t="s">
        <v>285</v>
      </c>
      <c r="B12212" s="180" t="s">
        <v>360</v>
      </c>
      <c r="C12212" s="180"/>
      <c r="D12212" s="180"/>
      <c r="E12212" s="180"/>
      <c r="F12212" s="180"/>
      <c r="G12212" s="180"/>
      <c r="H12212" s="180"/>
    </row>
    <row r="12213" spans="1:8" x14ac:dyDescent="0.2">
      <c r="A12213" s="180" t="s">
        <v>285</v>
      </c>
      <c r="B12213" s="180" t="s">
        <v>379</v>
      </c>
      <c r="C12213" s="180"/>
      <c r="D12213" s="180"/>
      <c r="E12213" s="180"/>
      <c r="F12213" s="180"/>
      <c r="G12213" s="180"/>
      <c r="H12213" s="180"/>
    </row>
    <row r="12214" spans="1:8" x14ac:dyDescent="0.2">
      <c r="A12214" s="180" t="s">
        <v>285</v>
      </c>
      <c r="B12214" s="180" t="s">
        <v>362</v>
      </c>
      <c r="C12214" s="180">
        <v>303521</v>
      </c>
      <c r="D12214" s="180"/>
      <c r="E12214" s="180"/>
      <c r="F12214" s="180"/>
      <c r="G12214" s="180"/>
      <c r="H12214" s="180"/>
    </row>
    <row r="12215" spans="1:8" x14ac:dyDescent="0.2">
      <c r="A12215" s="180" t="s">
        <v>285</v>
      </c>
      <c r="B12215" s="180" t="s">
        <v>365</v>
      </c>
      <c r="C12215" s="180">
        <v>8583521</v>
      </c>
      <c r="D12215" s="180">
        <v>275000</v>
      </c>
      <c r="E12215" s="180">
        <v>506000</v>
      </c>
      <c r="F12215" s="180">
        <v>0</v>
      </c>
      <c r="G12215" s="180">
        <v>0</v>
      </c>
      <c r="H12215" s="180">
        <v>0</v>
      </c>
    </row>
    <row r="12216" spans="1:8" x14ac:dyDescent="0.2">
      <c r="A12216" s="180" t="s">
        <v>285</v>
      </c>
      <c r="B12216" s="180" t="s">
        <v>447</v>
      </c>
      <c r="C12216" s="180"/>
      <c r="D12216" s="180"/>
      <c r="E12216" s="180"/>
      <c r="F12216" s="180"/>
      <c r="G12216" s="180"/>
      <c r="H12216" s="180"/>
    </row>
    <row r="12217" spans="1:8" x14ac:dyDescent="0.2">
      <c r="A12217" s="180" t="s">
        <v>285</v>
      </c>
      <c r="B12217" s="180" t="s">
        <v>366</v>
      </c>
      <c r="C12217" s="180">
        <v>8583521</v>
      </c>
      <c r="D12217" s="180">
        <v>275000</v>
      </c>
      <c r="E12217" s="180">
        <v>506000</v>
      </c>
      <c r="F12217" s="180">
        <v>0</v>
      </c>
      <c r="G12217" s="180">
        <v>0</v>
      </c>
      <c r="H12217" s="180">
        <v>0</v>
      </c>
    </row>
    <row r="12218" spans="1:8" x14ac:dyDescent="0.2">
      <c r="A12218" s="180" t="s">
        <v>285</v>
      </c>
      <c r="B12218" s="180" t="s">
        <v>367</v>
      </c>
      <c r="C12218" s="180">
        <v>882841.46000000101</v>
      </c>
      <c r="D12218" s="180">
        <v>51067.119999999995</v>
      </c>
      <c r="E12218" s="180">
        <v>83239.320000000065</v>
      </c>
      <c r="F12218" s="180">
        <v>0</v>
      </c>
      <c r="G12218" s="180">
        <v>0</v>
      </c>
      <c r="H12218" s="180">
        <v>0</v>
      </c>
    </row>
    <row r="12219" spans="1:8" x14ac:dyDescent="0.2">
      <c r="A12219" s="180" t="s">
        <v>285</v>
      </c>
      <c r="B12219" s="180" t="s">
        <v>368</v>
      </c>
      <c r="C12219" s="180">
        <v>9466362.4600000009</v>
      </c>
      <c r="D12219" s="180">
        <v>326067.12</v>
      </c>
      <c r="E12219" s="180">
        <v>589239.32000000007</v>
      </c>
      <c r="F12219" s="180">
        <v>0</v>
      </c>
      <c r="G12219" s="180">
        <v>0</v>
      </c>
      <c r="H12219" s="180">
        <v>0</v>
      </c>
    </row>
    <row r="12220" spans="1:8" x14ac:dyDescent="0.2">
      <c r="A12220" s="180" t="s">
        <v>286</v>
      </c>
      <c r="B12220" s="180" t="s">
        <v>333</v>
      </c>
      <c r="C12220" s="180">
        <v>1151148</v>
      </c>
      <c r="D12220" s="180"/>
      <c r="E12220" s="180">
        <v>242707</v>
      </c>
      <c r="F12220" s="180">
        <v>0</v>
      </c>
      <c r="G12220" s="180">
        <v>0</v>
      </c>
      <c r="H12220" s="180">
        <v>0</v>
      </c>
    </row>
    <row r="12221" spans="1:8" x14ac:dyDescent="0.2">
      <c r="A12221" s="180" t="s">
        <v>286</v>
      </c>
      <c r="B12221" s="180" t="s">
        <v>334</v>
      </c>
      <c r="C12221" s="180">
        <v>34591</v>
      </c>
      <c r="D12221" s="180"/>
      <c r="E12221" s="180">
        <v>7293</v>
      </c>
      <c r="F12221" s="180">
        <v>0</v>
      </c>
      <c r="G12221" s="180">
        <v>0</v>
      </c>
      <c r="H12221" s="180">
        <v>0</v>
      </c>
    </row>
    <row r="12222" spans="1:8" x14ac:dyDescent="0.2">
      <c r="A12222" s="180" t="s">
        <v>286</v>
      </c>
      <c r="B12222" s="180" t="s">
        <v>335</v>
      </c>
      <c r="C12222" s="180">
        <v>0</v>
      </c>
      <c r="D12222" s="180"/>
      <c r="E12222" s="180"/>
      <c r="F12222" s="180"/>
      <c r="G12222" s="180"/>
      <c r="H12222" s="180"/>
    </row>
    <row r="12223" spans="1:8" x14ac:dyDescent="0.2">
      <c r="A12223" s="180" t="s">
        <v>286</v>
      </c>
      <c r="B12223" s="180" t="s">
        <v>336</v>
      </c>
      <c r="C12223" s="180">
        <v>190000</v>
      </c>
      <c r="D12223" s="180"/>
      <c r="E12223" s="180"/>
      <c r="F12223" s="180"/>
      <c r="G12223" s="180"/>
      <c r="H12223" s="180"/>
    </row>
    <row r="12224" spans="1:8" x14ac:dyDescent="0.2">
      <c r="A12224" s="180" t="s">
        <v>286</v>
      </c>
      <c r="B12224" s="180" t="s">
        <v>337</v>
      </c>
      <c r="C12224" s="180">
        <v>6000</v>
      </c>
      <c r="D12224" s="180"/>
      <c r="E12224" s="180"/>
      <c r="F12224" s="180"/>
      <c r="G12224" s="180"/>
      <c r="H12224" s="180"/>
    </row>
    <row r="12225" spans="1:8" x14ac:dyDescent="0.2">
      <c r="A12225" s="180" t="s">
        <v>286</v>
      </c>
      <c r="B12225" s="180" t="s">
        <v>338</v>
      </c>
      <c r="C12225" s="180"/>
      <c r="D12225" s="180"/>
      <c r="E12225" s="180"/>
      <c r="F12225" s="180"/>
      <c r="G12225" s="180"/>
      <c r="H12225" s="180"/>
    </row>
    <row r="12226" spans="1:8" x14ac:dyDescent="0.2">
      <c r="A12226" s="180" t="s">
        <v>286</v>
      </c>
      <c r="B12226" s="180" t="s">
        <v>339</v>
      </c>
      <c r="C12226" s="180"/>
      <c r="D12226" s="180">
        <v>115000</v>
      </c>
      <c r="E12226" s="180"/>
      <c r="F12226" s="180"/>
      <c r="G12226" s="180"/>
      <c r="H12226" s="180"/>
    </row>
    <row r="12227" spans="1:8" x14ac:dyDescent="0.2">
      <c r="A12227" s="180" t="s">
        <v>286</v>
      </c>
      <c r="B12227" s="180" t="s">
        <v>340</v>
      </c>
      <c r="C12227" s="180">
        <v>70000</v>
      </c>
      <c r="D12227" s="180"/>
      <c r="E12227" s="180"/>
      <c r="F12227" s="180"/>
      <c r="G12227" s="180"/>
      <c r="H12227" s="180"/>
    </row>
    <row r="12228" spans="1:8" x14ac:dyDescent="0.2">
      <c r="A12228" s="180" t="s">
        <v>286</v>
      </c>
      <c r="B12228" s="180" t="s">
        <v>341</v>
      </c>
      <c r="C12228" s="180"/>
      <c r="D12228" s="180"/>
      <c r="E12228" s="180"/>
      <c r="F12228" s="180"/>
      <c r="G12228" s="180"/>
      <c r="H12228" s="180"/>
    </row>
    <row r="12229" spans="1:8" x14ac:dyDescent="0.2">
      <c r="A12229" s="180" t="s">
        <v>286</v>
      </c>
      <c r="B12229" s="180" t="s">
        <v>342</v>
      </c>
      <c r="C12229" s="180">
        <v>1966840</v>
      </c>
      <c r="D12229" s="180"/>
      <c r="E12229" s="180"/>
      <c r="F12229" s="180"/>
      <c r="G12229" s="180"/>
      <c r="H12229" s="180"/>
    </row>
    <row r="12230" spans="1:8" x14ac:dyDescent="0.2">
      <c r="A12230" s="180" t="s">
        <v>286</v>
      </c>
      <c r="B12230" s="180" t="s">
        <v>343</v>
      </c>
      <c r="C12230" s="180">
        <v>6509</v>
      </c>
      <c r="D12230" s="180"/>
      <c r="E12230" s="180"/>
      <c r="F12230" s="180"/>
      <c r="G12230" s="180"/>
      <c r="H12230" s="180"/>
    </row>
    <row r="12231" spans="1:8" x14ac:dyDescent="0.2">
      <c r="A12231" s="180" t="s">
        <v>286</v>
      </c>
      <c r="B12231" s="180" t="s">
        <v>344</v>
      </c>
      <c r="C12231" s="180">
        <v>29000</v>
      </c>
      <c r="D12231" s="180"/>
      <c r="E12231" s="180"/>
      <c r="F12231" s="180"/>
      <c r="G12231" s="180"/>
      <c r="H12231" s="180"/>
    </row>
    <row r="12232" spans="1:8" x14ac:dyDescent="0.2">
      <c r="A12232" s="180" t="s">
        <v>286</v>
      </c>
      <c r="B12232" s="180" t="s">
        <v>475</v>
      </c>
      <c r="C12232" s="180">
        <v>4844</v>
      </c>
      <c r="D12232" s="180"/>
      <c r="E12232" s="180">
        <v>1021</v>
      </c>
      <c r="F12232" s="180">
        <v>0</v>
      </c>
      <c r="G12232" s="180">
        <v>0</v>
      </c>
      <c r="H12232" s="180">
        <v>0</v>
      </c>
    </row>
    <row r="12233" spans="1:8" x14ac:dyDescent="0.2">
      <c r="A12233" s="180" t="s">
        <v>286</v>
      </c>
      <c r="B12233" s="180" t="s">
        <v>332</v>
      </c>
      <c r="C12233" s="180">
        <v>90000</v>
      </c>
      <c r="D12233" s="180"/>
      <c r="E12233" s="180"/>
      <c r="F12233" s="180"/>
      <c r="G12233" s="180"/>
      <c r="H12233" s="180"/>
    </row>
    <row r="12234" spans="1:8" x14ac:dyDescent="0.2">
      <c r="A12234" s="180" t="s">
        <v>286</v>
      </c>
      <c r="B12234" s="180" t="s">
        <v>407</v>
      </c>
      <c r="C12234" s="180">
        <v>73500</v>
      </c>
      <c r="D12234" s="180"/>
      <c r="E12234" s="180"/>
      <c r="F12234" s="180"/>
      <c r="G12234" s="180"/>
      <c r="H12234" s="180"/>
    </row>
    <row r="12235" spans="1:8" x14ac:dyDescent="0.2">
      <c r="A12235" s="180" t="s">
        <v>286</v>
      </c>
      <c r="B12235" s="180" t="s">
        <v>345</v>
      </c>
      <c r="C12235" s="180">
        <v>3622432</v>
      </c>
      <c r="D12235" s="180">
        <v>115000</v>
      </c>
      <c r="E12235" s="180">
        <v>251021</v>
      </c>
      <c r="F12235" s="180">
        <v>0</v>
      </c>
      <c r="G12235" s="180">
        <v>0</v>
      </c>
      <c r="H12235" s="180">
        <v>0</v>
      </c>
    </row>
    <row r="12236" spans="1:8" x14ac:dyDescent="0.2">
      <c r="A12236" s="180" t="s">
        <v>286</v>
      </c>
      <c r="B12236" s="180" t="s">
        <v>346</v>
      </c>
      <c r="C12236" s="180"/>
      <c r="D12236" s="180"/>
      <c r="E12236" s="180"/>
      <c r="F12236" s="180"/>
      <c r="G12236" s="180"/>
      <c r="H12236" s="180"/>
    </row>
    <row r="12237" spans="1:8" x14ac:dyDescent="0.2">
      <c r="A12237" s="180" t="s">
        <v>286</v>
      </c>
      <c r="B12237" s="180" t="s">
        <v>446</v>
      </c>
      <c r="C12237" s="180"/>
      <c r="D12237" s="180"/>
      <c r="E12237" s="180"/>
      <c r="F12237" s="180"/>
      <c r="G12237" s="180"/>
      <c r="H12237" s="180"/>
    </row>
    <row r="12238" spans="1:8" x14ac:dyDescent="0.2">
      <c r="A12238" s="180" t="s">
        <v>286</v>
      </c>
      <c r="B12238" s="180" t="s">
        <v>347</v>
      </c>
      <c r="C12238" s="180"/>
      <c r="D12238" s="180"/>
      <c r="E12238" s="180"/>
      <c r="F12238" s="180"/>
      <c r="G12238" s="180"/>
      <c r="H12238" s="180"/>
    </row>
    <row r="12239" spans="1:8" x14ac:dyDescent="0.2">
      <c r="A12239" s="180" t="s">
        <v>286</v>
      </c>
      <c r="B12239" s="180" t="s">
        <v>348</v>
      </c>
      <c r="C12239" s="180">
        <v>3622432</v>
      </c>
      <c r="D12239" s="180">
        <v>115000</v>
      </c>
      <c r="E12239" s="180">
        <v>251021</v>
      </c>
      <c r="F12239" s="180">
        <v>0</v>
      </c>
      <c r="G12239" s="180">
        <v>0</v>
      </c>
      <c r="H12239" s="180">
        <v>0</v>
      </c>
    </row>
    <row r="12240" spans="1:8" x14ac:dyDescent="0.2">
      <c r="A12240" s="180" t="s">
        <v>286</v>
      </c>
      <c r="B12240" s="180" t="s">
        <v>349</v>
      </c>
      <c r="C12240" s="180">
        <v>1501376.5600000003</v>
      </c>
      <c r="D12240" s="180">
        <v>74277.260000000009</v>
      </c>
      <c r="E12240" s="180">
        <v>781478.88</v>
      </c>
      <c r="F12240" s="180">
        <v>0</v>
      </c>
      <c r="G12240" s="180">
        <v>0</v>
      </c>
      <c r="H12240" s="180">
        <v>0</v>
      </c>
    </row>
    <row r="12241" spans="1:8" x14ac:dyDescent="0.2">
      <c r="A12241" s="180" t="s">
        <v>286</v>
      </c>
      <c r="B12241" s="180" t="s">
        <v>350</v>
      </c>
      <c r="C12241" s="180">
        <v>5123808.5600000005</v>
      </c>
      <c r="D12241" s="180">
        <v>189277.26</v>
      </c>
      <c r="E12241" s="180">
        <v>1032499.88</v>
      </c>
      <c r="F12241" s="180">
        <v>0</v>
      </c>
      <c r="G12241" s="180">
        <v>0</v>
      </c>
      <c r="H12241" s="180">
        <v>0</v>
      </c>
    </row>
    <row r="12242" spans="1:8" x14ac:dyDescent="0.2">
      <c r="A12242" s="180" t="s">
        <v>286</v>
      </c>
      <c r="B12242" s="180" t="s">
        <v>376</v>
      </c>
      <c r="C12242" s="180"/>
      <c r="D12242" s="180"/>
      <c r="E12242" s="180"/>
      <c r="F12242" s="180"/>
      <c r="G12242" s="180"/>
      <c r="H12242" s="180"/>
    </row>
    <row r="12243" spans="1:8" x14ac:dyDescent="0.2">
      <c r="A12243" s="180" t="s">
        <v>286</v>
      </c>
      <c r="B12243" s="180" t="s">
        <v>377</v>
      </c>
      <c r="C12243" s="180">
        <v>2500000</v>
      </c>
      <c r="D12243" s="180">
        <v>115000</v>
      </c>
      <c r="E12243" s="180">
        <v>43000</v>
      </c>
      <c r="F12243" s="180"/>
      <c r="G12243" s="180"/>
      <c r="H12243" s="180"/>
    </row>
    <row r="12244" spans="1:8" x14ac:dyDescent="0.2">
      <c r="A12244" s="180" t="s">
        <v>286</v>
      </c>
      <c r="B12244" s="180" t="s">
        <v>352</v>
      </c>
      <c r="C12244" s="180">
        <v>20000</v>
      </c>
      <c r="D12244" s="180"/>
      <c r="E12244" s="180"/>
      <c r="F12244" s="180"/>
      <c r="G12244" s="180"/>
      <c r="H12244" s="180"/>
    </row>
    <row r="12245" spans="1:8" x14ac:dyDescent="0.2">
      <c r="A12245" s="180" t="s">
        <v>286</v>
      </c>
      <c r="B12245" s="180" t="s">
        <v>353</v>
      </c>
      <c r="C12245" s="180">
        <v>18000</v>
      </c>
      <c r="D12245" s="180"/>
      <c r="E12245" s="180"/>
      <c r="F12245" s="180"/>
      <c r="G12245" s="180"/>
      <c r="H12245" s="180"/>
    </row>
    <row r="12246" spans="1:8" x14ac:dyDescent="0.2">
      <c r="A12246" s="180" t="s">
        <v>286</v>
      </c>
      <c r="B12246" s="180" t="s">
        <v>354</v>
      </c>
      <c r="C12246" s="180">
        <v>90000</v>
      </c>
      <c r="D12246" s="180"/>
      <c r="E12246" s="180"/>
      <c r="F12246" s="180"/>
      <c r="G12246" s="180"/>
      <c r="H12246" s="180"/>
    </row>
    <row r="12247" spans="1:8" x14ac:dyDescent="0.2">
      <c r="A12247" s="180" t="s">
        <v>286</v>
      </c>
      <c r="B12247" s="180" t="s">
        <v>408</v>
      </c>
      <c r="C12247" s="180">
        <v>150000</v>
      </c>
      <c r="D12247" s="180"/>
      <c r="E12247" s="180"/>
      <c r="F12247" s="180"/>
      <c r="G12247" s="180"/>
      <c r="H12247" s="180"/>
    </row>
    <row r="12248" spans="1:8" x14ac:dyDescent="0.2">
      <c r="A12248" s="180" t="s">
        <v>286</v>
      </c>
      <c r="B12248" s="180" t="s">
        <v>423</v>
      </c>
      <c r="C12248" s="180">
        <v>38000</v>
      </c>
      <c r="D12248" s="180"/>
      <c r="E12248" s="180"/>
      <c r="F12248" s="180"/>
      <c r="G12248" s="180"/>
      <c r="H12248" s="180"/>
    </row>
    <row r="12249" spans="1:8" x14ac:dyDescent="0.2">
      <c r="A12249" s="180" t="s">
        <v>286</v>
      </c>
      <c r="B12249" s="180" t="s">
        <v>355</v>
      </c>
      <c r="C12249" s="180">
        <v>300000</v>
      </c>
      <c r="D12249" s="180"/>
      <c r="E12249" s="180">
        <v>70000</v>
      </c>
      <c r="F12249" s="180"/>
      <c r="G12249" s="180"/>
      <c r="H12249" s="180"/>
    </row>
    <row r="12250" spans="1:8" x14ac:dyDescent="0.2">
      <c r="A12250" s="180" t="s">
        <v>286</v>
      </c>
      <c r="B12250" s="180" t="s">
        <v>356</v>
      </c>
      <c r="C12250" s="180">
        <v>175000</v>
      </c>
      <c r="D12250" s="180"/>
      <c r="E12250" s="180"/>
      <c r="F12250" s="180"/>
      <c r="G12250" s="180"/>
      <c r="H12250" s="180"/>
    </row>
    <row r="12251" spans="1:8" x14ac:dyDescent="0.2">
      <c r="A12251" s="180" t="s">
        <v>286</v>
      </c>
      <c r="B12251" s="180" t="s">
        <v>409</v>
      </c>
      <c r="C12251" s="180"/>
      <c r="D12251" s="180"/>
      <c r="E12251" s="180"/>
      <c r="F12251" s="180"/>
      <c r="G12251" s="180"/>
      <c r="H12251" s="180"/>
    </row>
    <row r="12252" spans="1:8" x14ac:dyDescent="0.2">
      <c r="A12252" s="180" t="s">
        <v>286</v>
      </c>
      <c r="B12252" s="180" t="s">
        <v>378</v>
      </c>
      <c r="C12252" s="180"/>
      <c r="D12252" s="180"/>
      <c r="E12252" s="180"/>
      <c r="F12252" s="180"/>
      <c r="G12252" s="180"/>
      <c r="H12252" s="180"/>
    </row>
    <row r="12253" spans="1:8" x14ac:dyDescent="0.2">
      <c r="A12253" s="180" t="s">
        <v>286</v>
      </c>
      <c r="B12253" s="180" t="s">
        <v>360</v>
      </c>
      <c r="C12253" s="180"/>
      <c r="D12253" s="180"/>
      <c r="E12253" s="180"/>
      <c r="F12253" s="180"/>
      <c r="G12253" s="180"/>
      <c r="H12253" s="180"/>
    </row>
    <row r="12254" spans="1:8" x14ac:dyDescent="0.2">
      <c r="A12254" s="180" t="s">
        <v>286</v>
      </c>
      <c r="B12254" s="180" t="s">
        <v>379</v>
      </c>
      <c r="C12254" s="180"/>
      <c r="D12254" s="180"/>
      <c r="E12254" s="180"/>
      <c r="F12254" s="180"/>
      <c r="G12254" s="180"/>
      <c r="H12254" s="180"/>
    </row>
    <row r="12255" spans="1:8" x14ac:dyDescent="0.2">
      <c r="A12255" s="180" t="s">
        <v>286</v>
      </c>
      <c r="B12255" s="180" t="s">
        <v>362</v>
      </c>
      <c r="C12255" s="180">
        <v>137786</v>
      </c>
      <c r="D12255" s="180"/>
      <c r="E12255" s="180"/>
      <c r="F12255" s="180"/>
      <c r="G12255" s="180"/>
      <c r="H12255" s="180"/>
    </row>
    <row r="12256" spans="1:8" x14ac:dyDescent="0.2">
      <c r="A12256" s="180" t="s">
        <v>286</v>
      </c>
      <c r="B12256" s="180" t="s">
        <v>365</v>
      </c>
      <c r="C12256" s="180">
        <v>3428786</v>
      </c>
      <c r="D12256" s="180">
        <v>115000</v>
      </c>
      <c r="E12256" s="180">
        <v>113000</v>
      </c>
      <c r="F12256" s="180">
        <v>0</v>
      </c>
      <c r="G12256" s="180">
        <v>0</v>
      </c>
      <c r="H12256" s="180">
        <v>0</v>
      </c>
    </row>
    <row r="12257" spans="1:8" x14ac:dyDescent="0.2">
      <c r="A12257" s="180" t="s">
        <v>286</v>
      </c>
      <c r="B12257" s="180" t="s">
        <v>447</v>
      </c>
      <c r="C12257" s="180"/>
      <c r="D12257" s="180"/>
      <c r="E12257" s="180"/>
      <c r="F12257" s="180"/>
      <c r="G12257" s="180"/>
      <c r="H12257" s="180"/>
    </row>
    <row r="12258" spans="1:8" x14ac:dyDescent="0.2">
      <c r="A12258" s="180" t="s">
        <v>286</v>
      </c>
      <c r="B12258" s="180" t="s">
        <v>366</v>
      </c>
      <c r="C12258" s="180">
        <v>3428786</v>
      </c>
      <c r="D12258" s="180">
        <v>115000</v>
      </c>
      <c r="E12258" s="180">
        <v>113000</v>
      </c>
      <c r="F12258" s="180">
        <v>0</v>
      </c>
      <c r="G12258" s="180">
        <v>0</v>
      </c>
      <c r="H12258" s="180">
        <v>0</v>
      </c>
    </row>
    <row r="12259" spans="1:8" x14ac:dyDescent="0.2">
      <c r="A12259" s="180" t="s">
        <v>286</v>
      </c>
      <c r="B12259" s="180" t="s">
        <v>367</v>
      </c>
      <c r="C12259" s="180">
        <v>1695022.5600000003</v>
      </c>
      <c r="D12259" s="180">
        <v>74277.260000000009</v>
      </c>
      <c r="E12259" s="180">
        <v>919499.88</v>
      </c>
      <c r="F12259" s="180">
        <v>0</v>
      </c>
      <c r="G12259" s="180">
        <v>0</v>
      </c>
      <c r="H12259" s="180">
        <v>0</v>
      </c>
    </row>
    <row r="12260" spans="1:8" x14ac:dyDescent="0.2">
      <c r="A12260" s="180" t="s">
        <v>286</v>
      </c>
      <c r="B12260" s="180" t="s">
        <v>368</v>
      </c>
      <c r="C12260" s="180">
        <v>5123808.5600000005</v>
      </c>
      <c r="D12260" s="180">
        <v>189277.26</v>
      </c>
      <c r="E12260" s="180">
        <v>1032499.88</v>
      </c>
      <c r="F12260" s="180">
        <v>0</v>
      </c>
      <c r="G12260" s="180">
        <v>0</v>
      </c>
      <c r="H12260" s="180">
        <v>0</v>
      </c>
    </row>
    <row r="12261" spans="1:8" x14ac:dyDescent="0.2">
      <c r="A12261" s="180" t="s">
        <v>287</v>
      </c>
      <c r="B12261" s="180" t="s">
        <v>333</v>
      </c>
      <c r="C12261" s="180">
        <v>1785937</v>
      </c>
      <c r="D12261" s="180"/>
      <c r="E12261" s="180">
        <v>73673</v>
      </c>
      <c r="F12261" s="180">
        <v>0</v>
      </c>
      <c r="G12261" s="180">
        <v>0</v>
      </c>
      <c r="H12261" s="180">
        <v>0</v>
      </c>
    </row>
    <row r="12262" spans="1:8" x14ac:dyDescent="0.2">
      <c r="A12262" s="180" t="s">
        <v>287</v>
      </c>
      <c r="B12262" s="180" t="s">
        <v>334</v>
      </c>
      <c r="C12262" s="180">
        <v>32170</v>
      </c>
      <c r="D12262" s="180"/>
      <c r="E12262" s="180">
        <v>1327</v>
      </c>
      <c r="F12262" s="180">
        <v>0</v>
      </c>
      <c r="G12262" s="180">
        <v>0</v>
      </c>
      <c r="H12262" s="180">
        <v>0</v>
      </c>
    </row>
    <row r="12263" spans="1:8" x14ac:dyDescent="0.2">
      <c r="A12263" s="180" t="s">
        <v>287</v>
      </c>
      <c r="B12263" s="180" t="s">
        <v>335</v>
      </c>
      <c r="C12263" s="180">
        <v>189732</v>
      </c>
      <c r="D12263" s="180"/>
      <c r="E12263" s="180"/>
      <c r="F12263" s="180"/>
      <c r="G12263" s="180"/>
      <c r="H12263" s="180"/>
    </row>
    <row r="12264" spans="1:8" x14ac:dyDescent="0.2">
      <c r="A12264" s="180" t="s">
        <v>287</v>
      </c>
      <c r="B12264" s="180" t="s">
        <v>336</v>
      </c>
      <c r="C12264" s="180">
        <v>183000</v>
      </c>
      <c r="D12264" s="180">
        <v>0</v>
      </c>
      <c r="E12264" s="180"/>
      <c r="F12264" s="180"/>
      <c r="G12264" s="180"/>
      <c r="H12264" s="180"/>
    </row>
    <row r="12265" spans="1:8" x14ac:dyDescent="0.2">
      <c r="A12265" s="180" t="s">
        <v>287</v>
      </c>
      <c r="B12265" s="180" t="s">
        <v>337</v>
      </c>
      <c r="C12265" s="180">
        <v>24000</v>
      </c>
      <c r="D12265" s="180">
        <v>1500</v>
      </c>
      <c r="E12265" s="180">
        <v>35</v>
      </c>
      <c r="F12265" s="180"/>
      <c r="G12265" s="180"/>
      <c r="H12265" s="180"/>
    </row>
    <row r="12266" spans="1:8" x14ac:dyDescent="0.2">
      <c r="A12266" s="180" t="s">
        <v>287</v>
      </c>
      <c r="B12266" s="180" t="s">
        <v>338</v>
      </c>
      <c r="C12266" s="180"/>
      <c r="D12266" s="180"/>
      <c r="E12266" s="180"/>
      <c r="F12266" s="180"/>
      <c r="G12266" s="180"/>
      <c r="H12266" s="180"/>
    </row>
    <row r="12267" spans="1:8" x14ac:dyDescent="0.2">
      <c r="A12267" s="180" t="s">
        <v>287</v>
      </c>
      <c r="B12267" s="180" t="s">
        <v>339</v>
      </c>
      <c r="C12267" s="180">
        <v>0</v>
      </c>
      <c r="D12267" s="180">
        <v>163000</v>
      </c>
      <c r="E12267" s="180"/>
      <c r="F12267" s="180"/>
      <c r="G12267" s="180"/>
      <c r="H12267" s="180"/>
    </row>
    <row r="12268" spans="1:8" x14ac:dyDescent="0.2">
      <c r="A12268" s="180" t="s">
        <v>287</v>
      </c>
      <c r="B12268" s="180" t="s">
        <v>340</v>
      </c>
      <c r="C12268" s="180">
        <v>235000</v>
      </c>
      <c r="D12268" s="180"/>
      <c r="E12268" s="180">
        <v>0</v>
      </c>
      <c r="F12268" s="180"/>
      <c r="G12268" s="180"/>
      <c r="H12268" s="180"/>
    </row>
    <row r="12269" spans="1:8" x14ac:dyDescent="0.2">
      <c r="A12269" s="180" t="s">
        <v>287</v>
      </c>
      <c r="B12269" s="180" t="s">
        <v>341</v>
      </c>
      <c r="C12269" s="180">
        <v>0</v>
      </c>
      <c r="D12269" s="180"/>
      <c r="E12269" s="180">
        <v>0</v>
      </c>
      <c r="F12269" s="180"/>
      <c r="G12269" s="180"/>
      <c r="H12269" s="180"/>
    </row>
    <row r="12270" spans="1:8" x14ac:dyDescent="0.2">
      <c r="A12270" s="180" t="s">
        <v>287</v>
      </c>
      <c r="B12270" s="180" t="s">
        <v>342</v>
      </c>
      <c r="C12270" s="180">
        <v>2867625</v>
      </c>
      <c r="D12270" s="180"/>
      <c r="E12270" s="180"/>
      <c r="F12270" s="180"/>
      <c r="G12270" s="180"/>
      <c r="H12270" s="180"/>
    </row>
    <row r="12271" spans="1:8" x14ac:dyDescent="0.2">
      <c r="A12271" s="180" t="s">
        <v>287</v>
      </c>
      <c r="B12271" s="180" t="s">
        <v>343</v>
      </c>
      <c r="C12271" s="180">
        <v>11637</v>
      </c>
      <c r="D12271" s="180"/>
      <c r="E12271" s="180"/>
      <c r="F12271" s="180"/>
      <c r="G12271" s="180"/>
      <c r="H12271" s="180"/>
    </row>
    <row r="12272" spans="1:8" x14ac:dyDescent="0.2">
      <c r="A12272" s="180" t="s">
        <v>287</v>
      </c>
      <c r="B12272" s="180" t="s">
        <v>344</v>
      </c>
      <c r="C12272" s="180">
        <v>26000</v>
      </c>
      <c r="D12272" s="180"/>
      <c r="E12272" s="180">
        <v>110</v>
      </c>
      <c r="F12272" s="180"/>
      <c r="G12272" s="180"/>
      <c r="H12272" s="180"/>
    </row>
    <row r="12273" spans="1:8" x14ac:dyDescent="0.2">
      <c r="A12273" s="180" t="s">
        <v>287</v>
      </c>
      <c r="B12273" s="180" t="s">
        <v>475</v>
      </c>
      <c r="C12273" s="180">
        <v>11224</v>
      </c>
      <c r="D12273" s="180"/>
      <c r="E12273" s="180">
        <v>463</v>
      </c>
      <c r="F12273" s="180">
        <v>0</v>
      </c>
      <c r="G12273" s="180">
        <v>0</v>
      </c>
      <c r="H12273" s="180">
        <v>0</v>
      </c>
    </row>
    <row r="12274" spans="1:8" x14ac:dyDescent="0.2">
      <c r="A12274" s="180" t="s">
        <v>287</v>
      </c>
      <c r="B12274" s="180" t="s">
        <v>332</v>
      </c>
      <c r="C12274" s="180">
        <v>52000</v>
      </c>
      <c r="D12274" s="180"/>
      <c r="E12274" s="180"/>
      <c r="F12274" s="180"/>
      <c r="G12274" s="180"/>
      <c r="H12274" s="180"/>
    </row>
    <row r="12275" spans="1:8" x14ac:dyDescent="0.2">
      <c r="A12275" s="180" t="s">
        <v>287</v>
      </c>
      <c r="B12275" s="180" t="s">
        <v>407</v>
      </c>
      <c r="C12275" s="180">
        <v>55000</v>
      </c>
      <c r="D12275" s="180"/>
      <c r="E12275" s="180">
        <v>150983</v>
      </c>
      <c r="F12275" s="180"/>
      <c r="G12275" s="180"/>
      <c r="H12275" s="180"/>
    </row>
    <row r="12276" spans="1:8" x14ac:dyDescent="0.2">
      <c r="A12276" s="180" t="s">
        <v>287</v>
      </c>
      <c r="B12276" s="180" t="s">
        <v>345</v>
      </c>
      <c r="C12276" s="180">
        <v>5473325</v>
      </c>
      <c r="D12276" s="180">
        <v>164500</v>
      </c>
      <c r="E12276" s="180">
        <v>226591</v>
      </c>
      <c r="F12276" s="180">
        <v>0</v>
      </c>
      <c r="G12276" s="180">
        <v>0</v>
      </c>
      <c r="H12276" s="180">
        <v>0</v>
      </c>
    </row>
    <row r="12277" spans="1:8" x14ac:dyDescent="0.2">
      <c r="A12277" s="180" t="s">
        <v>287</v>
      </c>
      <c r="B12277" s="180" t="s">
        <v>346</v>
      </c>
      <c r="C12277" s="180">
        <v>0</v>
      </c>
      <c r="D12277" s="180"/>
      <c r="E12277" s="180"/>
      <c r="F12277" s="180"/>
      <c r="G12277" s="180"/>
      <c r="H12277" s="180"/>
    </row>
    <row r="12278" spans="1:8" x14ac:dyDescent="0.2">
      <c r="A12278" s="180" t="s">
        <v>287</v>
      </c>
      <c r="B12278" s="180" t="s">
        <v>446</v>
      </c>
      <c r="C12278" s="180">
        <v>0</v>
      </c>
      <c r="D12278" s="180">
        <v>0</v>
      </c>
      <c r="E12278" s="180">
        <v>150983</v>
      </c>
      <c r="F12278" s="180"/>
      <c r="G12278" s="180"/>
      <c r="H12278" s="180"/>
    </row>
    <row r="12279" spans="1:8" x14ac:dyDescent="0.2">
      <c r="A12279" s="180" t="s">
        <v>287</v>
      </c>
      <c r="B12279" s="180" t="s">
        <v>347</v>
      </c>
      <c r="C12279" s="180">
        <v>0</v>
      </c>
      <c r="D12279" s="180">
        <v>0</v>
      </c>
      <c r="E12279" s="180"/>
      <c r="F12279" s="180"/>
      <c r="G12279" s="180"/>
      <c r="H12279" s="180"/>
    </row>
    <row r="12280" spans="1:8" x14ac:dyDescent="0.2">
      <c r="A12280" s="180" t="s">
        <v>287</v>
      </c>
      <c r="B12280" s="180" t="s">
        <v>348</v>
      </c>
      <c r="C12280" s="180">
        <v>5473325</v>
      </c>
      <c r="D12280" s="180">
        <v>164500</v>
      </c>
      <c r="E12280" s="180">
        <v>377574</v>
      </c>
      <c r="F12280" s="180">
        <v>0</v>
      </c>
      <c r="G12280" s="180">
        <v>0</v>
      </c>
      <c r="H12280" s="180">
        <v>0</v>
      </c>
    </row>
    <row r="12281" spans="1:8" x14ac:dyDescent="0.2">
      <c r="A12281" s="180" t="s">
        <v>287</v>
      </c>
      <c r="B12281" s="180" t="s">
        <v>349</v>
      </c>
      <c r="C12281" s="180">
        <v>1361550.7200000023</v>
      </c>
      <c r="D12281" s="180">
        <v>120482.2</v>
      </c>
      <c r="E12281" s="180">
        <v>169256.02000000002</v>
      </c>
      <c r="F12281" s="180">
        <v>0</v>
      </c>
      <c r="G12281" s="180">
        <v>0</v>
      </c>
      <c r="H12281" s="180">
        <v>0</v>
      </c>
    </row>
    <row r="12282" spans="1:8" x14ac:dyDescent="0.2">
      <c r="A12282" s="180" t="s">
        <v>287</v>
      </c>
      <c r="B12282" s="180" t="s">
        <v>350</v>
      </c>
      <c r="C12282" s="180">
        <v>6834875.7200000025</v>
      </c>
      <c r="D12282" s="180">
        <v>284982.2</v>
      </c>
      <c r="E12282" s="180">
        <v>546830.02</v>
      </c>
      <c r="F12282" s="180">
        <v>0</v>
      </c>
      <c r="G12282" s="180">
        <v>0</v>
      </c>
      <c r="H12282" s="180">
        <v>0</v>
      </c>
    </row>
    <row r="12283" spans="1:8" x14ac:dyDescent="0.2">
      <c r="A12283" s="180" t="s">
        <v>287</v>
      </c>
      <c r="B12283" s="180" t="s">
        <v>376</v>
      </c>
      <c r="C12283" s="180"/>
      <c r="D12283" s="180"/>
      <c r="E12283" s="180"/>
      <c r="F12283" s="180"/>
      <c r="G12283" s="180"/>
      <c r="H12283" s="180"/>
    </row>
    <row r="12284" spans="1:8" x14ac:dyDescent="0.2">
      <c r="A12284" s="180" t="s">
        <v>287</v>
      </c>
      <c r="B12284" s="180" t="s">
        <v>377</v>
      </c>
      <c r="C12284" s="180">
        <v>3724201</v>
      </c>
      <c r="D12284" s="180">
        <v>178000</v>
      </c>
      <c r="E12284" s="180">
        <v>19000</v>
      </c>
      <c r="F12284" s="180"/>
      <c r="G12284" s="180"/>
      <c r="H12284" s="180"/>
    </row>
    <row r="12285" spans="1:8" x14ac:dyDescent="0.2">
      <c r="A12285" s="180" t="s">
        <v>287</v>
      </c>
      <c r="B12285" s="180" t="s">
        <v>352</v>
      </c>
      <c r="C12285" s="180">
        <v>116812</v>
      </c>
      <c r="D12285" s="180"/>
      <c r="E12285" s="180">
        <v>0</v>
      </c>
      <c r="F12285" s="180"/>
      <c r="G12285" s="180"/>
      <c r="H12285" s="180"/>
    </row>
    <row r="12286" spans="1:8" x14ac:dyDescent="0.2">
      <c r="A12286" s="180" t="s">
        <v>287</v>
      </c>
      <c r="B12286" s="180" t="s">
        <v>353</v>
      </c>
      <c r="C12286" s="180">
        <v>91534</v>
      </c>
      <c r="D12286" s="180"/>
      <c r="E12286" s="180">
        <v>0</v>
      </c>
      <c r="F12286" s="180"/>
      <c r="G12286" s="180"/>
      <c r="H12286" s="180"/>
    </row>
    <row r="12287" spans="1:8" x14ac:dyDescent="0.2">
      <c r="A12287" s="180" t="s">
        <v>287</v>
      </c>
      <c r="B12287" s="180" t="s">
        <v>354</v>
      </c>
      <c r="C12287" s="180">
        <v>245140</v>
      </c>
      <c r="D12287" s="180"/>
      <c r="E12287" s="180">
        <v>77000</v>
      </c>
      <c r="F12287" s="180"/>
      <c r="G12287" s="180"/>
      <c r="H12287" s="180"/>
    </row>
    <row r="12288" spans="1:8" x14ac:dyDescent="0.2">
      <c r="A12288" s="180" t="s">
        <v>287</v>
      </c>
      <c r="B12288" s="180" t="s">
        <v>408</v>
      </c>
      <c r="C12288" s="180">
        <v>272950</v>
      </c>
      <c r="D12288" s="180"/>
      <c r="E12288" s="180">
        <v>0</v>
      </c>
      <c r="F12288" s="180"/>
      <c r="G12288" s="180"/>
      <c r="H12288" s="180"/>
    </row>
    <row r="12289" spans="1:8" x14ac:dyDescent="0.2">
      <c r="A12289" s="180" t="s">
        <v>287</v>
      </c>
      <c r="B12289" s="180" t="s">
        <v>423</v>
      </c>
      <c r="C12289" s="180">
        <v>87550</v>
      </c>
      <c r="D12289" s="180"/>
      <c r="E12289" s="180">
        <v>0</v>
      </c>
      <c r="F12289" s="180"/>
      <c r="G12289" s="180"/>
      <c r="H12289" s="180"/>
    </row>
    <row r="12290" spans="1:8" x14ac:dyDescent="0.2">
      <c r="A12290" s="180" t="s">
        <v>287</v>
      </c>
      <c r="B12290" s="180" t="s">
        <v>355</v>
      </c>
      <c r="C12290" s="180">
        <v>437750</v>
      </c>
      <c r="D12290" s="180"/>
      <c r="E12290" s="180">
        <v>91682</v>
      </c>
      <c r="F12290" s="180"/>
      <c r="G12290" s="180"/>
      <c r="H12290" s="180"/>
    </row>
    <row r="12291" spans="1:8" x14ac:dyDescent="0.2">
      <c r="A12291" s="180" t="s">
        <v>287</v>
      </c>
      <c r="B12291" s="180" t="s">
        <v>356</v>
      </c>
      <c r="C12291" s="180">
        <v>139050</v>
      </c>
      <c r="D12291" s="180"/>
      <c r="E12291" s="180">
        <v>0</v>
      </c>
      <c r="F12291" s="180"/>
      <c r="G12291" s="180"/>
      <c r="H12291" s="180"/>
    </row>
    <row r="12292" spans="1:8" x14ac:dyDescent="0.2">
      <c r="A12292" s="180" t="s">
        <v>287</v>
      </c>
      <c r="B12292" s="180" t="s">
        <v>409</v>
      </c>
      <c r="C12292" s="180"/>
      <c r="D12292" s="180"/>
      <c r="E12292" s="180"/>
      <c r="F12292" s="180"/>
      <c r="G12292" s="180"/>
      <c r="H12292" s="180"/>
    </row>
    <row r="12293" spans="1:8" x14ac:dyDescent="0.2">
      <c r="A12293" s="180" t="s">
        <v>287</v>
      </c>
      <c r="B12293" s="180" t="s">
        <v>378</v>
      </c>
      <c r="C12293" s="180">
        <v>0</v>
      </c>
      <c r="D12293" s="180"/>
      <c r="E12293" s="180">
        <v>0</v>
      </c>
      <c r="F12293" s="180"/>
      <c r="G12293" s="180"/>
      <c r="H12293" s="180"/>
    </row>
    <row r="12294" spans="1:8" x14ac:dyDescent="0.2">
      <c r="A12294" s="180" t="s">
        <v>287</v>
      </c>
      <c r="B12294" s="180" t="s">
        <v>360</v>
      </c>
      <c r="C12294" s="180"/>
      <c r="D12294" s="180"/>
      <c r="E12294" s="180">
        <v>0</v>
      </c>
      <c r="F12294" s="180"/>
      <c r="G12294" s="180"/>
      <c r="H12294" s="180"/>
    </row>
    <row r="12295" spans="1:8" x14ac:dyDescent="0.2">
      <c r="A12295" s="180" t="s">
        <v>287</v>
      </c>
      <c r="B12295" s="180" t="s">
        <v>379</v>
      </c>
      <c r="C12295" s="180"/>
      <c r="D12295" s="180"/>
      <c r="E12295" s="180"/>
      <c r="F12295" s="180"/>
      <c r="G12295" s="180"/>
      <c r="H12295" s="180"/>
    </row>
    <row r="12296" spans="1:8" x14ac:dyDescent="0.2">
      <c r="A12296" s="180" t="s">
        <v>287</v>
      </c>
      <c r="B12296" s="180" t="s">
        <v>362</v>
      </c>
      <c r="C12296" s="180">
        <v>214274</v>
      </c>
      <c r="D12296" s="180"/>
      <c r="E12296" s="180"/>
      <c r="F12296" s="180"/>
      <c r="G12296" s="180"/>
      <c r="H12296" s="180"/>
    </row>
    <row r="12297" spans="1:8" x14ac:dyDescent="0.2">
      <c r="A12297" s="180" t="s">
        <v>287</v>
      </c>
      <c r="B12297" s="180" t="s">
        <v>365</v>
      </c>
      <c r="C12297" s="180">
        <v>5329261</v>
      </c>
      <c r="D12297" s="180">
        <v>178000</v>
      </c>
      <c r="E12297" s="180">
        <v>187682</v>
      </c>
      <c r="F12297" s="180">
        <v>0</v>
      </c>
      <c r="G12297" s="180">
        <v>0</v>
      </c>
      <c r="H12297" s="180">
        <v>0</v>
      </c>
    </row>
    <row r="12298" spans="1:8" x14ac:dyDescent="0.2">
      <c r="A12298" s="180" t="s">
        <v>287</v>
      </c>
      <c r="B12298" s="180" t="s">
        <v>447</v>
      </c>
      <c r="C12298" s="180"/>
      <c r="D12298" s="180"/>
      <c r="E12298" s="180"/>
      <c r="F12298" s="180"/>
      <c r="G12298" s="180"/>
      <c r="H12298" s="180"/>
    </row>
    <row r="12299" spans="1:8" x14ac:dyDescent="0.2">
      <c r="A12299" s="180" t="s">
        <v>287</v>
      </c>
      <c r="B12299" s="180" t="s">
        <v>366</v>
      </c>
      <c r="C12299" s="180">
        <v>5329261</v>
      </c>
      <c r="D12299" s="180">
        <v>178000</v>
      </c>
      <c r="E12299" s="180">
        <v>187682</v>
      </c>
      <c r="F12299" s="180">
        <v>0</v>
      </c>
      <c r="G12299" s="180">
        <v>0</v>
      </c>
      <c r="H12299" s="180">
        <v>0</v>
      </c>
    </row>
    <row r="12300" spans="1:8" x14ac:dyDescent="0.2">
      <c r="A12300" s="180" t="s">
        <v>287</v>
      </c>
      <c r="B12300" s="180" t="s">
        <v>367</v>
      </c>
      <c r="C12300" s="180">
        <v>1505614.7200000023</v>
      </c>
      <c r="D12300" s="180">
        <v>106982.2</v>
      </c>
      <c r="E12300" s="180">
        <v>359148.02</v>
      </c>
      <c r="F12300" s="180">
        <v>0</v>
      </c>
      <c r="G12300" s="180">
        <v>0</v>
      </c>
      <c r="H12300" s="180">
        <v>0</v>
      </c>
    </row>
    <row r="12301" spans="1:8" x14ac:dyDescent="0.2">
      <c r="A12301" s="180" t="s">
        <v>287</v>
      </c>
      <c r="B12301" s="180" t="s">
        <v>368</v>
      </c>
      <c r="C12301" s="180">
        <v>6834875.7200000025</v>
      </c>
      <c r="D12301" s="180">
        <v>284982.2</v>
      </c>
      <c r="E12301" s="180">
        <v>546830.02</v>
      </c>
      <c r="F12301" s="180">
        <v>0</v>
      </c>
      <c r="G12301" s="180">
        <v>0</v>
      </c>
      <c r="H12301" s="180">
        <v>0</v>
      </c>
    </row>
    <row r="12302" spans="1:8" x14ac:dyDescent="0.2">
      <c r="A12302" s="180" t="s">
        <v>288</v>
      </c>
      <c r="B12302" s="180" t="s">
        <v>333</v>
      </c>
      <c r="C12302" s="180">
        <v>2054749</v>
      </c>
      <c r="D12302" s="180"/>
      <c r="E12302" s="180">
        <v>178261</v>
      </c>
      <c r="F12302" s="180">
        <v>0</v>
      </c>
      <c r="G12302" s="180">
        <v>0</v>
      </c>
      <c r="H12302" s="180">
        <v>0</v>
      </c>
    </row>
    <row r="12303" spans="1:8" x14ac:dyDescent="0.2">
      <c r="A12303" s="180" t="s">
        <v>288</v>
      </c>
      <c r="B12303" s="180" t="s">
        <v>334</v>
      </c>
      <c r="C12303" s="180">
        <v>20040</v>
      </c>
      <c r="D12303" s="180"/>
      <c r="E12303" s="180">
        <v>1739</v>
      </c>
      <c r="F12303" s="180">
        <v>0</v>
      </c>
      <c r="G12303" s="180">
        <v>0</v>
      </c>
      <c r="H12303" s="180">
        <v>0</v>
      </c>
    </row>
    <row r="12304" spans="1:8" x14ac:dyDescent="0.2">
      <c r="A12304" s="180" t="s">
        <v>288</v>
      </c>
      <c r="B12304" s="180" t="s">
        <v>335</v>
      </c>
      <c r="C12304" s="180">
        <v>0</v>
      </c>
      <c r="D12304" s="180"/>
      <c r="E12304" s="180"/>
      <c r="F12304" s="180"/>
      <c r="G12304" s="180"/>
      <c r="H12304" s="180"/>
    </row>
    <row r="12305" spans="1:8" x14ac:dyDescent="0.2">
      <c r="A12305" s="180" t="s">
        <v>288</v>
      </c>
      <c r="B12305" s="180" t="s">
        <v>336</v>
      </c>
      <c r="C12305" s="180">
        <v>350000</v>
      </c>
      <c r="D12305" s="180"/>
      <c r="E12305" s="180"/>
      <c r="F12305" s="180"/>
      <c r="G12305" s="180"/>
      <c r="H12305" s="180"/>
    </row>
    <row r="12306" spans="1:8" x14ac:dyDescent="0.2">
      <c r="A12306" s="180" t="s">
        <v>288</v>
      </c>
      <c r="B12306" s="180" t="s">
        <v>337</v>
      </c>
      <c r="C12306" s="180">
        <v>15000</v>
      </c>
      <c r="D12306" s="180"/>
      <c r="E12306" s="180"/>
      <c r="F12306" s="180"/>
      <c r="G12306" s="180"/>
      <c r="H12306" s="180"/>
    </row>
    <row r="12307" spans="1:8" x14ac:dyDescent="0.2">
      <c r="A12307" s="180" t="s">
        <v>288</v>
      </c>
      <c r="B12307" s="180" t="s">
        <v>338</v>
      </c>
      <c r="C12307" s="180"/>
      <c r="D12307" s="180"/>
      <c r="E12307" s="180"/>
      <c r="F12307" s="180"/>
      <c r="G12307" s="180"/>
      <c r="H12307" s="180"/>
    </row>
    <row r="12308" spans="1:8" x14ac:dyDescent="0.2">
      <c r="A12308" s="180" t="s">
        <v>288</v>
      </c>
      <c r="B12308" s="180" t="s">
        <v>339</v>
      </c>
      <c r="C12308" s="180">
        <v>4300</v>
      </c>
      <c r="D12308" s="180">
        <v>200000</v>
      </c>
      <c r="E12308" s="180"/>
      <c r="F12308" s="180"/>
      <c r="G12308" s="180"/>
      <c r="H12308" s="180"/>
    </row>
    <row r="12309" spans="1:8" x14ac:dyDescent="0.2">
      <c r="A12309" s="180" t="s">
        <v>288</v>
      </c>
      <c r="B12309" s="180" t="s">
        <v>340</v>
      </c>
      <c r="C12309" s="180">
        <v>220000</v>
      </c>
      <c r="D12309" s="180"/>
      <c r="E12309" s="180"/>
      <c r="F12309" s="180"/>
      <c r="G12309" s="180"/>
      <c r="H12309" s="180"/>
    </row>
    <row r="12310" spans="1:8" x14ac:dyDescent="0.2">
      <c r="A12310" s="180" t="s">
        <v>288</v>
      </c>
      <c r="B12310" s="180" t="s">
        <v>341</v>
      </c>
      <c r="C12310" s="180"/>
      <c r="D12310" s="180"/>
      <c r="E12310" s="180"/>
      <c r="F12310" s="180"/>
      <c r="G12310" s="180"/>
      <c r="H12310" s="180"/>
    </row>
    <row r="12311" spans="1:8" x14ac:dyDescent="0.2">
      <c r="A12311" s="180" t="s">
        <v>288</v>
      </c>
      <c r="B12311" s="180" t="s">
        <v>342</v>
      </c>
      <c r="C12311" s="180">
        <v>2074628</v>
      </c>
      <c r="D12311" s="180"/>
      <c r="E12311" s="180"/>
      <c r="F12311" s="180"/>
      <c r="G12311" s="180"/>
      <c r="H12311" s="180"/>
    </row>
    <row r="12312" spans="1:8" x14ac:dyDescent="0.2">
      <c r="A12312" s="180" t="s">
        <v>288</v>
      </c>
      <c r="B12312" s="180" t="s">
        <v>343</v>
      </c>
      <c r="C12312" s="180">
        <v>5571</v>
      </c>
      <c r="D12312" s="180"/>
      <c r="E12312" s="180"/>
      <c r="F12312" s="180"/>
      <c r="G12312" s="180"/>
      <c r="H12312" s="180"/>
    </row>
    <row r="12313" spans="1:8" x14ac:dyDescent="0.2">
      <c r="A12313" s="180" t="s">
        <v>288</v>
      </c>
      <c r="B12313" s="180" t="s">
        <v>344</v>
      </c>
      <c r="C12313" s="180"/>
      <c r="D12313" s="180"/>
      <c r="E12313" s="180"/>
      <c r="F12313" s="180"/>
      <c r="G12313" s="180"/>
      <c r="H12313" s="180"/>
    </row>
    <row r="12314" spans="1:8" x14ac:dyDescent="0.2">
      <c r="A12314" s="180" t="s">
        <v>288</v>
      </c>
      <c r="B12314" s="180" t="s">
        <v>475</v>
      </c>
      <c r="C12314" s="180">
        <v>20557</v>
      </c>
      <c r="D12314" s="180"/>
      <c r="E12314" s="180">
        <v>1783</v>
      </c>
      <c r="F12314" s="180">
        <v>0</v>
      </c>
      <c r="G12314" s="180">
        <v>0</v>
      </c>
      <c r="H12314" s="180">
        <v>0</v>
      </c>
    </row>
    <row r="12315" spans="1:8" x14ac:dyDescent="0.2">
      <c r="A12315" s="180" t="s">
        <v>288</v>
      </c>
      <c r="B12315" s="180" t="s">
        <v>332</v>
      </c>
      <c r="C12315" s="180">
        <v>42500</v>
      </c>
      <c r="D12315" s="180"/>
      <c r="E12315" s="180"/>
      <c r="F12315" s="180"/>
      <c r="G12315" s="180"/>
      <c r="H12315" s="180"/>
    </row>
    <row r="12316" spans="1:8" x14ac:dyDescent="0.2">
      <c r="A12316" s="180" t="s">
        <v>288</v>
      </c>
      <c r="B12316" s="180" t="s">
        <v>407</v>
      </c>
      <c r="C12316" s="180">
        <v>151300</v>
      </c>
      <c r="D12316" s="180"/>
      <c r="E12316" s="180"/>
      <c r="F12316" s="180"/>
      <c r="G12316" s="180"/>
      <c r="H12316" s="180"/>
    </row>
    <row r="12317" spans="1:8" x14ac:dyDescent="0.2">
      <c r="A12317" s="180" t="s">
        <v>288</v>
      </c>
      <c r="B12317" s="180" t="s">
        <v>345</v>
      </c>
      <c r="C12317" s="180">
        <v>4958645</v>
      </c>
      <c r="D12317" s="180">
        <v>200000</v>
      </c>
      <c r="E12317" s="180">
        <v>181783</v>
      </c>
      <c r="F12317" s="180">
        <v>0</v>
      </c>
      <c r="G12317" s="180">
        <v>0</v>
      </c>
      <c r="H12317" s="180">
        <v>0</v>
      </c>
    </row>
    <row r="12318" spans="1:8" x14ac:dyDescent="0.2">
      <c r="A12318" s="180" t="s">
        <v>288</v>
      </c>
      <c r="B12318" s="180" t="s">
        <v>346</v>
      </c>
      <c r="C12318" s="180"/>
      <c r="D12318" s="180"/>
      <c r="E12318" s="180"/>
      <c r="F12318" s="180"/>
      <c r="G12318" s="180"/>
      <c r="H12318" s="180"/>
    </row>
    <row r="12319" spans="1:8" x14ac:dyDescent="0.2">
      <c r="A12319" s="180" t="s">
        <v>288</v>
      </c>
      <c r="B12319" s="180" t="s">
        <v>446</v>
      </c>
      <c r="C12319" s="180"/>
      <c r="D12319" s="180"/>
      <c r="E12319" s="180"/>
      <c r="F12319" s="180"/>
      <c r="G12319" s="180"/>
      <c r="H12319" s="180"/>
    </row>
    <row r="12320" spans="1:8" x14ac:dyDescent="0.2">
      <c r="A12320" s="180" t="s">
        <v>288</v>
      </c>
      <c r="B12320" s="180" t="s">
        <v>347</v>
      </c>
      <c r="C12320" s="180"/>
      <c r="D12320" s="180"/>
      <c r="E12320" s="180"/>
      <c r="F12320" s="180"/>
      <c r="G12320" s="180"/>
      <c r="H12320" s="180"/>
    </row>
    <row r="12321" spans="1:8" x14ac:dyDescent="0.2">
      <c r="A12321" s="180" t="s">
        <v>288</v>
      </c>
      <c r="B12321" s="180" t="s">
        <v>348</v>
      </c>
      <c r="C12321" s="180">
        <v>4958645</v>
      </c>
      <c r="D12321" s="180">
        <v>200000</v>
      </c>
      <c r="E12321" s="180">
        <v>181783</v>
      </c>
      <c r="F12321" s="180">
        <v>0</v>
      </c>
      <c r="G12321" s="180">
        <v>0</v>
      </c>
      <c r="H12321" s="180">
        <v>0</v>
      </c>
    </row>
    <row r="12322" spans="1:8" x14ac:dyDescent="0.2">
      <c r="A12322" s="180" t="s">
        <v>288</v>
      </c>
      <c r="B12322" s="180" t="s">
        <v>349</v>
      </c>
      <c r="C12322" s="180">
        <v>1915686.9499999976</v>
      </c>
      <c r="D12322" s="180">
        <v>282647.80000000005</v>
      </c>
      <c r="E12322" s="180">
        <v>980781.4700000002</v>
      </c>
      <c r="F12322" s="180">
        <v>0</v>
      </c>
      <c r="G12322" s="180">
        <v>0</v>
      </c>
      <c r="H12322" s="180">
        <v>0</v>
      </c>
    </row>
    <row r="12323" spans="1:8" x14ac:dyDescent="0.2">
      <c r="A12323" s="180" t="s">
        <v>288</v>
      </c>
      <c r="B12323" s="180" t="s">
        <v>350</v>
      </c>
      <c r="C12323" s="180">
        <v>6874331.9499999974</v>
      </c>
      <c r="D12323" s="180">
        <v>482647.8000000001</v>
      </c>
      <c r="E12323" s="180">
        <v>1162564.4700000002</v>
      </c>
      <c r="F12323" s="180">
        <v>0</v>
      </c>
      <c r="G12323" s="180">
        <v>0</v>
      </c>
      <c r="H12323" s="180">
        <v>0</v>
      </c>
    </row>
    <row r="12324" spans="1:8" x14ac:dyDescent="0.2">
      <c r="A12324" s="180" t="s">
        <v>288</v>
      </c>
      <c r="B12324" s="180" t="s">
        <v>376</v>
      </c>
      <c r="C12324" s="180"/>
      <c r="D12324" s="180"/>
      <c r="E12324" s="180"/>
      <c r="F12324" s="180"/>
      <c r="G12324" s="180"/>
      <c r="H12324" s="180"/>
    </row>
    <row r="12325" spans="1:8" x14ac:dyDescent="0.2">
      <c r="A12325" s="180" t="s">
        <v>288</v>
      </c>
      <c r="B12325" s="180" t="s">
        <v>377</v>
      </c>
      <c r="C12325" s="180">
        <v>3320370</v>
      </c>
      <c r="D12325" s="180">
        <v>220000</v>
      </c>
      <c r="E12325" s="180">
        <v>89136</v>
      </c>
      <c r="F12325" s="180"/>
      <c r="G12325" s="180"/>
      <c r="H12325" s="180"/>
    </row>
    <row r="12326" spans="1:8" x14ac:dyDescent="0.2">
      <c r="A12326" s="180" t="s">
        <v>288</v>
      </c>
      <c r="B12326" s="180" t="s">
        <v>352</v>
      </c>
      <c r="C12326" s="180">
        <v>221362</v>
      </c>
      <c r="D12326" s="180"/>
      <c r="E12326" s="180"/>
      <c r="F12326" s="180"/>
      <c r="G12326" s="180"/>
      <c r="H12326" s="180"/>
    </row>
    <row r="12327" spans="1:8" x14ac:dyDescent="0.2">
      <c r="A12327" s="180" t="s">
        <v>288</v>
      </c>
      <c r="B12327" s="180" t="s">
        <v>353</v>
      </c>
      <c r="C12327" s="180">
        <v>53408</v>
      </c>
      <c r="D12327" s="180"/>
      <c r="E12327" s="180"/>
      <c r="F12327" s="180"/>
      <c r="G12327" s="180"/>
      <c r="H12327" s="180"/>
    </row>
    <row r="12328" spans="1:8" x14ac:dyDescent="0.2">
      <c r="A12328" s="180" t="s">
        <v>288</v>
      </c>
      <c r="B12328" s="180" t="s">
        <v>354</v>
      </c>
      <c r="C12328" s="180">
        <v>173125</v>
      </c>
      <c r="D12328" s="180"/>
      <c r="E12328" s="180"/>
      <c r="F12328" s="180"/>
      <c r="G12328" s="180"/>
      <c r="H12328" s="180"/>
    </row>
    <row r="12329" spans="1:8" x14ac:dyDescent="0.2">
      <c r="A12329" s="180" t="s">
        <v>288</v>
      </c>
      <c r="B12329" s="180" t="s">
        <v>408</v>
      </c>
      <c r="C12329" s="180">
        <v>228028</v>
      </c>
      <c r="D12329" s="180"/>
      <c r="E12329" s="180"/>
      <c r="F12329" s="180"/>
      <c r="G12329" s="180"/>
      <c r="H12329" s="180"/>
    </row>
    <row r="12330" spans="1:8" x14ac:dyDescent="0.2">
      <c r="A12330" s="180" t="s">
        <v>288</v>
      </c>
      <c r="B12330" s="180" t="s">
        <v>423</v>
      </c>
      <c r="C12330" s="180">
        <v>87219</v>
      </c>
      <c r="D12330" s="180"/>
      <c r="E12330" s="180"/>
      <c r="F12330" s="180"/>
      <c r="G12330" s="180"/>
      <c r="H12330" s="180"/>
    </row>
    <row r="12331" spans="1:8" x14ac:dyDescent="0.2">
      <c r="A12331" s="180" t="s">
        <v>288</v>
      </c>
      <c r="B12331" s="180" t="s">
        <v>355</v>
      </c>
      <c r="C12331" s="180">
        <v>328650</v>
      </c>
      <c r="D12331" s="180"/>
      <c r="E12331" s="180">
        <v>36600</v>
      </c>
      <c r="F12331" s="180"/>
      <c r="G12331" s="180"/>
      <c r="H12331" s="180"/>
    </row>
    <row r="12332" spans="1:8" x14ac:dyDescent="0.2">
      <c r="A12332" s="180" t="s">
        <v>288</v>
      </c>
      <c r="B12332" s="180" t="s">
        <v>356</v>
      </c>
      <c r="C12332" s="180">
        <v>241883</v>
      </c>
      <c r="D12332" s="180"/>
      <c r="E12332" s="180">
        <v>11730</v>
      </c>
      <c r="F12332" s="180"/>
      <c r="G12332" s="180"/>
      <c r="H12332" s="180"/>
    </row>
    <row r="12333" spans="1:8" x14ac:dyDescent="0.2">
      <c r="A12333" s="180" t="s">
        <v>288</v>
      </c>
      <c r="B12333" s="180" t="s">
        <v>409</v>
      </c>
      <c r="C12333" s="180"/>
      <c r="D12333" s="180"/>
      <c r="E12333" s="180"/>
      <c r="F12333" s="180"/>
      <c r="G12333" s="180"/>
      <c r="H12333" s="180"/>
    </row>
    <row r="12334" spans="1:8" x14ac:dyDescent="0.2">
      <c r="A12334" s="180" t="s">
        <v>288</v>
      </c>
      <c r="B12334" s="180" t="s">
        <v>378</v>
      </c>
      <c r="C12334" s="180"/>
      <c r="D12334" s="180"/>
      <c r="E12334" s="180"/>
      <c r="F12334" s="180"/>
      <c r="G12334" s="180"/>
      <c r="H12334" s="180"/>
    </row>
    <row r="12335" spans="1:8" x14ac:dyDescent="0.2">
      <c r="A12335" s="180" t="s">
        <v>288</v>
      </c>
      <c r="B12335" s="180" t="s">
        <v>360</v>
      </c>
      <c r="C12335" s="180"/>
      <c r="D12335" s="180"/>
      <c r="E12335" s="180"/>
      <c r="F12335" s="180"/>
      <c r="G12335" s="180"/>
      <c r="H12335" s="180"/>
    </row>
    <row r="12336" spans="1:8" x14ac:dyDescent="0.2">
      <c r="A12336" s="180" t="s">
        <v>288</v>
      </c>
      <c r="B12336" s="180" t="s">
        <v>379</v>
      </c>
      <c r="C12336" s="180"/>
      <c r="D12336" s="180"/>
      <c r="E12336" s="180"/>
      <c r="F12336" s="180"/>
      <c r="G12336" s="180"/>
      <c r="H12336" s="180"/>
    </row>
    <row r="12337" spans="1:8" x14ac:dyDescent="0.2">
      <c r="A12337" s="180" t="s">
        <v>288</v>
      </c>
      <c r="B12337" s="180" t="s">
        <v>362</v>
      </c>
      <c r="C12337" s="180">
        <v>198867</v>
      </c>
      <c r="D12337" s="180"/>
      <c r="E12337" s="180"/>
      <c r="F12337" s="180"/>
      <c r="G12337" s="180"/>
      <c r="H12337" s="180"/>
    </row>
    <row r="12338" spans="1:8" x14ac:dyDescent="0.2">
      <c r="A12338" s="180" t="s">
        <v>288</v>
      </c>
      <c r="B12338" s="180" t="s">
        <v>365</v>
      </c>
      <c r="C12338" s="180">
        <v>4852912</v>
      </c>
      <c r="D12338" s="180">
        <v>220000</v>
      </c>
      <c r="E12338" s="180">
        <v>137466</v>
      </c>
      <c r="F12338" s="180">
        <v>0</v>
      </c>
      <c r="G12338" s="180">
        <v>0</v>
      </c>
      <c r="H12338" s="180">
        <v>0</v>
      </c>
    </row>
    <row r="12339" spans="1:8" x14ac:dyDescent="0.2">
      <c r="A12339" s="180" t="s">
        <v>288</v>
      </c>
      <c r="B12339" s="180" t="s">
        <v>447</v>
      </c>
      <c r="C12339" s="180"/>
      <c r="D12339" s="180"/>
      <c r="E12339" s="180"/>
      <c r="F12339" s="180"/>
      <c r="G12339" s="180"/>
      <c r="H12339" s="180"/>
    </row>
    <row r="12340" spans="1:8" x14ac:dyDescent="0.2">
      <c r="A12340" s="180" t="s">
        <v>288</v>
      </c>
      <c r="B12340" s="180" t="s">
        <v>366</v>
      </c>
      <c r="C12340" s="180">
        <v>4852912</v>
      </c>
      <c r="D12340" s="180">
        <v>220000</v>
      </c>
      <c r="E12340" s="180">
        <v>137466</v>
      </c>
      <c r="F12340" s="180">
        <v>0</v>
      </c>
      <c r="G12340" s="180">
        <v>0</v>
      </c>
      <c r="H12340" s="180">
        <v>0</v>
      </c>
    </row>
    <row r="12341" spans="1:8" x14ac:dyDescent="0.2">
      <c r="A12341" s="180" t="s">
        <v>288</v>
      </c>
      <c r="B12341" s="180" t="s">
        <v>367</v>
      </c>
      <c r="C12341" s="180">
        <v>2021419.9499999976</v>
      </c>
      <c r="D12341" s="180">
        <v>262647.80000000005</v>
      </c>
      <c r="E12341" s="180">
        <v>1025098.4700000002</v>
      </c>
      <c r="F12341" s="180">
        <v>0</v>
      </c>
      <c r="G12341" s="180">
        <v>0</v>
      </c>
      <c r="H12341" s="180">
        <v>0</v>
      </c>
    </row>
    <row r="12342" spans="1:8" x14ac:dyDescent="0.2">
      <c r="A12342" s="180" t="s">
        <v>288</v>
      </c>
      <c r="B12342" s="180" t="s">
        <v>368</v>
      </c>
      <c r="C12342" s="180">
        <v>6874331.9499999974</v>
      </c>
      <c r="D12342" s="180">
        <v>482647.8000000001</v>
      </c>
      <c r="E12342" s="180">
        <v>1162564.4700000002</v>
      </c>
      <c r="F12342" s="180">
        <v>0</v>
      </c>
      <c r="G12342" s="180">
        <v>0</v>
      </c>
      <c r="H12342" s="180">
        <v>0</v>
      </c>
    </row>
    <row r="12343" spans="1:8" x14ac:dyDescent="0.2">
      <c r="A12343" s="180" t="s">
        <v>289</v>
      </c>
      <c r="B12343" s="180" t="s">
        <v>333</v>
      </c>
      <c r="C12343" s="180">
        <v>1248488</v>
      </c>
      <c r="D12343" s="180"/>
      <c r="E12343" s="180">
        <v>271629</v>
      </c>
      <c r="F12343" s="180">
        <v>0</v>
      </c>
      <c r="G12343" s="180">
        <v>0</v>
      </c>
      <c r="H12343" s="180">
        <v>0</v>
      </c>
    </row>
    <row r="12344" spans="1:8" x14ac:dyDescent="0.2">
      <c r="A12344" s="180" t="s">
        <v>289</v>
      </c>
      <c r="B12344" s="180" t="s">
        <v>334</v>
      </c>
      <c r="C12344" s="180">
        <v>61457</v>
      </c>
      <c r="D12344" s="180"/>
      <c r="E12344" s="180">
        <v>13371</v>
      </c>
      <c r="F12344" s="180">
        <v>0</v>
      </c>
      <c r="G12344" s="180">
        <v>0</v>
      </c>
      <c r="H12344" s="180">
        <v>0</v>
      </c>
    </row>
    <row r="12345" spans="1:8" x14ac:dyDescent="0.2">
      <c r="A12345" s="180" t="s">
        <v>289</v>
      </c>
      <c r="B12345" s="180" t="s">
        <v>335</v>
      </c>
      <c r="C12345" s="180">
        <v>66493</v>
      </c>
      <c r="D12345" s="180"/>
      <c r="E12345" s="180"/>
      <c r="F12345" s="180"/>
      <c r="G12345" s="180"/>
      <c r="H12345" s="180"/>
    </row>
    <row r="12346" spans="1:8" x14ac:dyDescent="0.2">
      <c r="A12346" s="180" t="s">
        <v>289</v>
      </c>
      <c r="B12346" s="180" t="s">
        <v>336</v>
      </c>
      <c r="C12346" s="180">
        <v>425000</v>
      </c>
      <c r="D12346" s="180"/>
      <c r="E12346" s="180"/>
      <c r="F12346" s="180"/>
      <c r="G12346" s="180"/>
      <c r="H12346" s="180"/>
    </row>
    <row r="12347" spans="1:8" x14ac:dyDescent="0.2">
      <c r="A12347" s="180" t="s">
        <v>289</v>
      </c>
      <c r="B12347" s="180" t="s">
        <v>337</v>
      </c>
      <c r="C12347" s="180">
        <v>1400</v>
      </c>
      <c r="D12347" s="180"/>
      <c r="E12347" s="180"/>
      <c r="F12347" s="180"/>
      <c r="G12347" s="180"/>
      <c r="H12347" s="180"/>
    </row>
    <row r="12348" spans="1:8" x14ac:dyDescent="0.2">
      <c r="A12348" s="180" t="s">
        <v>289</v>
      </c>
      <c r="B12348" s="180" t="s">
        <v>338</v>
      </c>
      <c r="C12348" s="180"/>
      <c r="D12348" s="180"/>
      <c r="E12348" s="180"/>
      <c r="F12348" s="180"/>
      <c r="G12348" s="180"/>
      <c r="H12348" s="180"/>
    </row>
    <row r="12349" spans="1:8" x14ac:dyDescent="0.2">
      <c r="A12349" s="180" t="s">
        <v>289</v>
      </c>
      <c r="B12349" s="180" t="s">
        <v>339</v>
      </c>
      <c r="C12349" s="180"/>
      <c r="D12349" s="180">
        <v>101000</v>
      </c>
      <c r="E12349" s="180"/>
      <c r="F12349" s="180"/>
      <c r="G12349" s="180"/>
      <c r="H12349" s="180"/>
    </row>
    <row r="12350" spans="1:8" x14ac:dyDescent="0.2">
      <c r="A12350" s="180" t="s">
        <v>289</v>
      </c>
      <c r="B12350" s="180" t="s">
        <v>340</v>
      </c>
      <c r="C12350" s="180">
        <v>64000</v>
      </c>
      <c r="D12350" s="180">
        <v>8000</v>
      </c>
      <c r="E12350" s="180"/>
      <c r="F12350" s="180"/>
      <c r="G12350" s="180"/>
      <c r="H12350" s="180"/>
    </row>
    <row r="12351" spans="1:8" x14ac:dyDescent="0.2">
      <c r="A12351" s="180" t="s">
        <v>289</v>
      </c>
      <c r="B12351" s="180" t="s">
        <v>341</v>
      </c>
      <c r="C12351" s="180"/>
      <c r="D12351" s="180"/>
      <c r="E12351" s="180"/>
      <c r="F12351" s="180"/>
      <c r="G12351" s="180"/>
      <c r="H12351" s="180"/>
    </row>
    <row r="12352" spans="1:8" x14ac:dyDescent="0.2">
      <c r="A12352" s="180" t="s">
        <v>289</v>
      </c>
      <c r="B12352" s="180" t="s">
        <v>342</v>
      </c>
      <c r="C12352" s="180">
        <v>2358820</v>
      </c>
      <c r="D12352" s="180"/>
      <c r="E12352" s="180"/>
      <c r="F12352" s="180"/>
      <c r="G12352" s="180"/>
      <c r="H12352" s="180"/>
    </row>
    <row r="12353" spans="1:8" x14ac:dyDescent="0.2">
      <c r="A12353" s="180" t="s">
        <v>289</v>
      </c>
      <c r="B12353" s="180" t="s">
        <v>343</v>
      </c>
      <c r="C12353" s="180">
        <v>9003</v>
      </c>
      <c r="D12353" s="180"/>
      <c r="E12353" s="180"/>
      <c r="F12353" s="180"/>
      <c r="G12353" s="180"/>
      <c r="H12353" s="180"/>
    </row>
    <row r="12354" spans="1:8" x14ac:dyDescent="0.2">
      <c r="A12354" s="180" t="s">
        <v>289</v>
      </c>
      <c r="B12354" s="180" t="s">
        <v>344</v>
      </c>
      <c r="C12354" s="180">
        <v>130000</v>
      </c>
      <c r="D12354" s="180"/>
      <c r="E12354" s="180"/>
      <c r="F12354" s="180"/>
      <c r="G12354" s="180"/>
      <c r="H12354" s="180"/>
    </row>
    <row r="12355" spans="1:8" x14ac:dyDescent="0.2">
      <c r="A12355" s="180" t="s">
        <v>289</v>
      </c>
      <c r="B12355" s="180" t="s">
        <v>475</v>
      </c>
      <c r="C12355" s="180">
        <v>7249</v>
      </c>
      <c r="D12355" s="180"/>
      <c r="E12355" s="180">
        <v>1577</v>
      </c>
      <c r="F12355" s="180">
        <v>0</v>
      </c>
      <c r="G12355" s="180">
        <v>0</v>
      </c>
      <c r="H12355" s="180">
        <v>0</v>
      </c>
    </row>
    <row r="12356" spans="1:8" x14ac:dyDescent="0.2">
      <c r="A12356" s="180" t="s">
        <v>289</v>
      </c>
      <c r="B12356" s="180" t="s">
        <v>332</v>
      </c>
      <c r="C12356" s="180">
        <v>72000</v>
      </c>
      <c r="D12356" s="180"/>
      <c r="E12356" s="180"/>
      <c r="F12356" s="180"/>
      <c r="G12356" s="180"/>
      <c r="H12356" s="180"/>
    </row>
    <row r="12357" spans="1:8" x14ac:dyDescent="0.2">
      <c r="A12357" s="180" t="s">
        <v>289</v>
      </c>
      <c r="B12357" s="180" t="s">
        <v>407</v>
      </c>
      <c r="C12357" s="180">
        <v>67000</v>
      </c>
      <c r="D12357" s="180"/>
      <c r="E12357" s="180"/>
      <c r="F12357" s="180"/>
      <c r="G12357" s="180"/>
      <c r="H12357" s="180"/>
    </row>
    <row r="12358" spans="1:8" x14ac:dyDescent="0.2">
      <c r="A12358" s="180" t="s">
        <v>289</v>
      </c>
      <c r="B12358" s="180" t="s">
        <v>345</v>
      </c>
      <c r="C12358" s="180">
        <v>4510910</v>
      </c>
      <c r="D12358" s="180">
        <v>109000</v>
      </c>
      <c r="E12358" s="180">
        <v>286577</v>
      </c>
      <c r="F12358" s="180">
        <v>0</v>
      </c>
      <c r="G12358" s="180">
        <v>0</v>
      </c>
      <c r="H12358" s="180">
        <v>0</v>
      </c>
    </row>
    <row r="12359" spans="1:8" x14ac:dyDescent="0.2">
      <c r="A12359" s="180" t="s">
        <v>289</v>
      </c>
      <c r="B12359" s="180" t="s">
        <v>346</v>
      </c>
      <c r="C12359" s="180"/>
      <c r="D12359" s="180"/>
      <c r="E12359" s="180"/>
      <c r="F12359" s="180"/>
      <c r="G12359" s="180"/>
      <c r="H12359" s="180"/>
    </row>
    <row r="12360" spans="1:8" x14ac:dyDescent="0.2">
      <c r="A12360" s="180" t="s">
        <v>289</v>
      </c>
      <c r="B12360" s="180" t="s">
        <v>446</v>
      </c>
      <c r="C12360" s="180"/>
      <c r="D12360" s="180"/>
      <c r="E12360" s="180"/>
      <c r="F12360" s="180"/>
      <c r="G12360" s="180"/>
      <c r="H12360" s="180"/>
    </row>
    <row r="12361" spans="1:8" x14ac:dyDescent="0.2">
      <c r="A12361" s="180" t="s">
        <v>289</v>
      </c>
      <c r="B12361" s="180" t="s">
        <v>347</v>
      </c>
      <c r="C12361" s="180"/>
      <c r="D12361" s="180"/>
      <c r="E12361" s="180"/>
      <c r="F12361" s="180"/>
      <c r="G12361" s="180"/>
      <c r="H12361" s="180"/>
    </row>
    <row r="12362" spans="1:8" x14ac:dyDescent="0.2">
      <c r="A12362" s="180" t="s">
        <v>289</v>
      </c>
      <c r="B12362" s="180" t="s">
        <v>348</v>
      </c>
      <c r="C12362" s="180">
        <v>4510910</v>
      </c>
      <c r="D12362" s="180">
        <v>109000</v>
      </c>
      <c r="E12362" s="180">
        <v>286577</v>
      </c>
      <c r="F12362" s="180">
        <v>0</v>
      </c>
      <c r="G12362" s="180">
        <v>0</v>
      </c>
      <c r="H12362" s="180">
        <v>0</v>
      </c>
    </row>
    <row r="12363" spans="1:8" x14ac:dyDescent="0.2">
      <c r="A12363" s="180" t="s">
        <v>289</v>
      </c>
      <c r="B12363" s="180" t="s">
        <v>349</v>
      </c>
      <c r="C12363" s="180">
        <v>624355.26000000071</v>
      </c>
      <c r="D12363" s="180">
        <v>47364.889999999985</v>
      </c>
      <c r="E12363" s="180">
        <v>412330.95000000007</v>
      </c>
      <c r="F12363" s="180">
        <v>0</v>
      </c>
      <c r="G12363" s="180">
        <v>0</v>
      </c>
      <c r="H12363" s="180">
        <v>0</v>
      </c>
    </row>
    <row r="12364" spans="1:8" x14ac:dyDescent="0.2">
      <c r="A12364" s="180" t="s">
        <v>289</v>
      </c>
      <c r="B12364" s="180" t="s">
        <v>350</v>
      </c>
      <c r="C12364" s="180">
        <v>5135265.2600000007</v>
      </c>
      <c r="D12364" s="180">
        <v>156364.88999999998</v>
      </c>
      <c r="E12364" s="180">
        <v>698907.95000000007</v>
      </c>
      <c r="F12364" s="180">
        <v>0</v>
      </c>
      <c r="G12364" s="180">
        <v>0</v>
      </c>
      <c r="H12364" s="180">
        <v>0</v>
      </c>
    </row>
    <row r="12365" spans="1:8" x14ac:dyDescent="0.2">
      <c r="A12365" s="180" t="s">
        <v>289</v>
      </c>
      <c r="B12365" s="180" t="s">
        <v>376</v>
      </c>
      <c r="C12365" s="180"/>
      <c r="D12365" s="180"/>
      <c r="E12365" s="180"/>
      <c r="F12365" s="180"/>
      <c r="G12365" s="180"/>
      <c r="H12365" s="180"/>
    </row>
    <row r="12366" spans="1:8" x14ac:dyDescent="0.2">
      <c r="A12366" s="180" t="s">
        <v>289</v>
      </c>
      <c r="B12366" s="180" t="s">
        <v>377</v>
      </c>
      <c r="C12366" s="180">
        <v>3584117</v>
      </c>
      <c r="D12366" s="180"/>
      <c r="E12366" s="180">
        <v>35000</v>
      </c>
      <c r="F12366" s="180"/>
      <c r="G12366" s="180"/>
      <c r="H12366" s="180"/>
    </row>
    <row r="12367" spans="1:8" x14ac:dyDescent="0.2">
      <c r="A12367" s="180" t="s">
        <v>289</v>
      </c>
      <c r="B12367" s="180" t="s">
        <v>352</v>
      </c>
      <c r="C12367" s="180">
        <v>93000</v>
      </c>
      <c r="D12367" s="180"/>
      <c r="E12367" s="180">
        <v>9000</v>
      </c>
      <c r="F12367" s="180"/>
      <c r="G12367" s="180"/>
      <c r="H12367" s="180"/>
    </row>
    <row r="12368" spans="1:8" x14ac:dyDescent="0.2">
      <c r="A12368" s="180" t="s">
        <v>289</v>
      </c>
      <c r="B12368" s="180" t="s">
        <v>353</v>
      </c>
      <c r="C12368" s="180">
        <v>169000</v>
      </c>
      <c r="D12368" s="180"/>
      <c r="E12368" s="180"/>
      <c r="F12368" s="180"/>
      <c r="G12368" s="180"/>
      <c r="H12368" s="180"/>
    </row>
    <row r="12369" spans="1:8" x14ac:dyDescent="0.2">
      <c r="A12369" s="180" t="s">
        <v>289</v>
      </c>
      <c r="B12369" s="180" t="s">
        <v>354</v>
      </c>
      <c r="C12369" s="180">
        <v>215000</v>
      </c>
      <c r="D12369" s="180"/>
      <c r="E12369" s="180"/>
      <c r="F12369" s="180"/>
      <c r="G12369" s="180"/>
      <c r="H12369" s="180"/>
    </row>
    <row r="12370" spans="1:8" x14ac:dyDescent="0.2">
      <c r="A12370" s="180" t="s">
        <v>289</v>
      </c>
      <c r="B12370" s="180" t="s">
        <v>408</v>
      </c>
      <c r="C12370" s="180">
        <v>265000</v>
      </c>
      <c r="D12370" s="180"/>
      <c r="E12370" s="180"/>
      <c r="F12370" s="180"/>
      <c r="G12370" s="180"/>
      <c r="H12370" s="180"/>
    </row>
    <row r="12371" spans="1:8" x14ac:dyDescent="0.2">
      <c r="A12371" s="180" t="s">
        <v>289</v>
      </c>
      <c r="B12371" s="180" t="s">
        <v>423</v>
      </c>
      <c r="C12371" s="180">
        <v>26000</v>
      </c>
      <c r="D12371" s="180"/>
      <c r="E12371" s="180"/>
      <c r="F12371" s="180"/>
      <c r="G12371" s="180"/>
      <c r="H12371" s="180"/>
    </row>
    <row r="12372" spans="1:8" x14ac:dyDescent="0.2">
      <c r="A12372" s="180" t="s">
        <v>289</v>
      </c>
      <c r="B12372" s="180" t="s">
        <v>355</v>
      </c>
      <c r="C12372" s="180">
        <v>375000</v>
      </c>
      <c r="D12372" s="180"/>
      <c r="E12372" s="180">
        <v>70000</v>
      </c>
      <c r="F12372" s="180"/>
      <c r="G12372" s="180"/>
      <c r="H12372" s="180"/>
    </row>
    <row r="12373" spans="1:8" x14ac:dyDescent="0.2">
      <c r="A12373" s="180" t="s">
        <v>289</v>
      </c>
      <c r="B12373" s="180" t="s">
        <v>356</v>
      </c>
      <c r="C12373" s="180">
        <v>246000</v>
      </c>
      <c r="D12373" s="180"/>
      <c r="E12373" s="180"/>
      <c r="F12373" s="180"/>
      <c r="G12373" s="180"/>
      <c r="H12373" s="180"/>
    </row>
    <row r="12374" spans="1:8" x14ac:dyDescent="0.2">
      <c r="A12374" s="180" t="s">
        <v>289</v>
      </c>
      <c r="B12374" s="180" t="s">
        <v>409</v>
      </c>
      <c r="C12374" s="180"/>
      <c r="D12374" s="180"/>
      <c r="E12374" s="180"/>
      <c r="F12374" s="180"/>
      <c r="G12374" s="180"/>
      <c r="H12374" s="180"/>
    </row>
    <row r="12375" spans="1:8" x14ac:dyDescent="0.2">
      <c r="A12375" s="180" t="s">
        <v>289</v>
      </c>
      <c r="B12375" s="180" t="s">
        <v>378</v>
      </c>
      <c r="C12375" s="180"/>
      <c r="D12375" s="180"/>
      <c r="E12375" s="180"/>
      <c r="F12375" s="180"/>
      <c r="G12375" s="180"/>
      <c r="H12375" s="180"/>
    </row>
    <row r="12376" spans="1:8" x14ac:dyDescent="0.2">
      <c r="A12376" s="180" t="s">
        <v>289</v>
      </c>
      <c r="B12376" s="180" t="s">
        <v>360</v>
      </c>
      <c r="C12376" s="180"/>
      <c r="D12376" s="180"/>
      <c r="E12376" s="180"/>
      <c r="F12376" s="180"/>
      <c r="G12376" s="180"/>
      <c r="H12376" s="180"/>
    </row>
    <row r="12377" spans="1:8" x14ac:dyDescent="0.2">
      <c r="A12377" s="180" t="s">
        <v>289</v>
      </c>
      <c r="B12377" s="180" t="s">
        <v>379</v>
      </c>
      <c r="C12377" s="180"/>
      <c r="D12377" s="180"/>
      <c r="E12377" s="180"/>
      <c r="F12377" s="180"/>
      <c r="G12377" s="180"/>
      <c r="H12377" s="180"/>
    </row>
    <row r="12378" spans="1:8" x14ac:dyDescent="0.2">
      <c r="A12378" s="180" t="s">
        <v>289</v>
      </c>
      <c r="B12378" s="180" t="s">
        <v>362</v>
      </c>
      <c r="C12378" s="180">
        <v>162148</v>
      </c>
      <c r="D12378" s="180"/>
      <c r="E12378" s="180"/>
      <c r="F12378" s="180"/>
      <c r="G12378" s="180"/>
      <c r="H12378" s="180"/>
    </row>
    <row r="12379" spans="1:8" x14ac:dyDescent="0.2">
      <c r="A12379" s="180" t="s">
        <v>289</v>
      </c>
      <c r="B12379" s="180" t="s">
        <v>365</v>
      </c>
      <c r="C12379" s="180">
        <v>5135265</v>
      </c>
      <c r="D12379" s="180">
        <v>0</v>
      </c>
      <c r="E12379" s="180">
        <v>114000</v>
      </c>
      <c r="F12379" s="180">
        <v>0</v>
      </c>
      <c r="G12379" s="180">
        <v>0</v>
      </c>
      <c r="H12379" s="180">
        <v>0</v>
      </c>
    </row>
    <row r="12380" spans="1:8" x14ac:dyDescent="0.2">
      <c r="A12380" s="180" t="s">
        <v>289</v>
      </c>
      <c r="B12380" s="180" t="s">
        <v>447</v>
      </c>
      <c r="C12380" s="180"/>
      <c r="D12380" s="180"/>
      <c r="E12380" s="180"/>
      <c r="F12380" s="180"/>
      <c r="G12380" s="180"/>
      <c r="H12380" s="180"/>
    </row>
    <row r="12381" spans="1:8" x14ac:dyDescent="0.2">
      <c r="A12381" s="180" t="s">
        <v>289</v>
      </c>
      <c r="B12381" s="180" t="s">
        <v>366</v>
      </c>
      <c r="C12381" s="180">
        <v>5135265</v>
      </c>
      <c r="D12381" s="180">
        <v>0</v>
      </c>
      <c r="E12381" s="180">
        <v>114000</v>
      </c>
      <c r="F12381" s="180">
        <v>0</v>
      </c>
      <c r="G12381" s="180">
        <v>0</v>
      </c>
      <c r="H12381" s="180">
        <v>0</v>
      </c>
    </row>
    <row r="12382" spans="1:8" x14ac:dyDescent="0.2">
      <c r="A12382" s="180" t="s">
        <v>289</v>
      </c>
      <c r="B12382" s="180" t="s">
        <v>367</v>
      </c>
      <c r="C12382" s="180">
        <v>0.26000000070780516</v>
      </c>
      <c r="D12382" s="180">
        <v>156364.88999999998</v>
      </c>
      <c r="E12382" s="180">
        <v>584907.95000000007</v>
      </c>
      <c r="F12382" s="180">
        <v>0</v>
      </c>
      <c r="G12382" s="180">
        <v>0</v>
      </c>
      <c r="H12382" s="180">
        <v>0</v>
      </c>
    </row>
    <row r="12383" spans="1:8" x14ac:dyDescent="0.2">
      <c r="A12383" s="180" t="s">
        <v>289</v>
      </c>
      <c r="B12383" s="180" t="s">
        <v>368</v>
      </c>
      <c r="C12383" s="180">
        <v>5135265.2600000007</v>
      </c>
      <c r="D12383" s="180">
        <v>156364.88999999998</v>
      </c>
      <c r="E12383" s="180">
        <v>698907.95000000007</v>
      </c>
      <c r="F12383" s="180">
        <v>0</v>
      </c>
      <c r="G12383" s="180">
        <v>0</v>
      </c>
      <c r="H12383" s="180">
        <v>0</v>
      </c>
    </row>
    <row r="12384" spans="1:8" x14ac:dyDescent="0.2">
      <c r="A12384" s="180" t="s">
        <v>290</v>
      </c>
      <c r="B12384" s="180" t="s">
        <v>333</v>
      </c>
      <c r="C12384" s="180">
        <v>1178662</v>
      </c>
      <c r="D12384" s="180"/>
      <c r="E12384" s="180">
        <v>140646</v>
      </c>
      <c r="F12384" s="180">
        <v>0</v>
      </c>
      <c r="G12384" s="180">
        <v>0</v>
      </c>
      <c r="H12384" s="180">
        <v>0</v>
      </c>
    </row>
    <row r="12385" spans="1:8" x14ac:dyDescent="0.2">
      <c r="A12385" s="180" t="s">
        <v>290</v>
      </c>
      <c r="B12385" s="180" t="s">
        <v>334</v>
      </c>
      <c r="C12385" s="180">
        <v>78391</v>
      </c>
      <c r="D12385" s="180"/>
      <c r="E12385" s="180">
        <v>9354</v>
      </c>
      <c r="F12385" s="180">
        <v>0</v>
      </c>
      <c r="G12385" s="180">
        <v>0</v>
      </c>
      <c r="H12385" s="180">
        <v>0</v>
      </c>
    </row>
    <row r="12386" spans="1:8" x14ac:dyDescent="0.2">
      <c r="A12386" s="180" t="s">
        <v>290</v>
      </c>
      <c r="B12386" s="180" t="s">
        <v>335</v>
      </c>
      <c r="C12386" s="180">
        <v>86920</v>
      </c>
      <c r="D12386" s="180"/>
      <c r="E12386" s="180"/>
      <c r="F12386" s="180"/>
      <c r="G12386" s="180"/>
      <c r="H12386" s="180"/>
    </row>
    <row r="12387" spans="1:8" x14ac:dyDescent="0.2">
      <c r="A12387" s="180" t="s">
        <v>290</v>
      </c>
      <c r="B12387" s="180" t="s">
        <v>336</v>
      </c>
      <c r="C12387" s="180">
        <v>15000</v>
      </c>
      <c r="D12387" s="180"/>
      <c r="E12387" s="180"/>
      <c r="F12387" s="180"/>
      <c r="G12387" s="180"/>
      <c r="H12387" s="180"/>
    </row>
    <row r="12388" spans="1:8" x14ac:dyDescent="0.2">
      <c r="A12388" s="180" t="s">
        <v>290</v>
      </c>
      <c r="B12388" s="180" t="s">
        <v>337</v>
      </c>
      <c r="C12388" s="180">
        <v>9800</v>
      </c>
      <c r="D12388" s="180"/>
      <c r="E12388" s="180">
        <v>1200</v>
      </c>
      <c r="F12388" s="180"/>
      <c r="G12388" s="180"/>
      <c r="H12388" s="180"/>
    </row>
    <row r="12389" spans="1:8" x14ac:dyDescent="0.2">
      <c r="A12389" s="180" t="s">
        <v>290</v>
      </c>
      <c r="B12389" s="180" t="s">
        <v>338</v>
      </c>
      <c r="C12389" s="180"/>
      <c r="D12389" s="180"/>
      <c r="E12389" s="180"/>
      <c r="F12389" s="180"/>
      <c r="G12389" s="180"/>
      <c r="H12389" s="180"/>
    </row>
    <row r="12390" spans="1:8" x14ac:dyDescent="0.2">
      <c r="A12390" s="180" t="s">
        <v>290</v>
      </c>
      <c r="B12390" s="180" t="s">
        <v>339</v>
      </c>
      <c r="C12390" s="180"/>
      <c r="D12390" s="180">
        <v>45</v>
      </c>
      <c r="E12390" s="180"/>
      <c r="F12390" s="180"/>
      <c r="G12390" s="180"/>
      <c r="H12390" s="180"/>
    </row>
    <row r="12391" spans="1:8" x14ac:dyDescent="0.2">
      <c r="A12391" s="180" t="s">
        <v>290</v>
      </c>
      <c r="B12391" s="180" t="s">
        <v>340</v>
      </c>
      <c r="C12391" s="180">
        <v>15000</v>
      </c>
      <c r="D12391" s="180"/>
      <c r="E12391" s="180">
        <v>1000</v>
      </c>
      <c r="F12391" s="180"/>
      <c r="G12391" s="180"/>
      <c r="H12391" s="180"/>
    </row>
    <row r="12392" spans="1:8" x14ac:dyDescent="0.2">
      <c r="A12392" s="180" t="s">
        <v>290</v>
      </c>
      <c r="B12392" s="180" t="s">
        <v>341</v>
      </c>
      <c r="C12392" s="180"/>
      <c r="D12392" s="180"/>
      <c r="E12392" s="180"/>
      <c r="F12392" s="180"/>
      <c r="G12392" s="180"/>
      <c r="H12392" s="180"/>
    </row>
    <row r="12393" spans="1:8" x14ac:dyDescent="0.2">
      <c r="A12393" s="180" t="s">
        <v>290</v>
      </c>
      <c r="B12393" s="180" t="s">
        <v>342</v>
      </c>
      <c r="C12393" s="180">
        <v>554252</v>
      </c>
      <c r="D12393" s="180"/>
      <c r="E12393" s="180"/>
      <c r="F12393" s="180"/>
      <c r="G12393" s="180"/>
      <c r="H12393" s="180"/>
    </row>
    <row r="12394" spans="1:8" x14ac:dyDescent="0.2">
      <c r="A12394" s="180" t="s">
        <v>290</v>
      </c>
      <c r="B12394" s="180" t="s">
        <v>343</v>
      </c>
      <c r="C12394" s="180">
        <v>1394</v>
      </c>
      <c r="D12394" s="180"/>
      <c r="E12394" s="180"/>
      <c r="F12394" s="180"/>
      <c r="G12394" s="180"/>
      <c r="H12394" s="180"/>
    </row>
    <row r="12395" spans="1:8" x14ac:dyDescent="0.2">
      <c r="A12395" s="180" t="s">
        <v>290</v>
      </c>
      <c r="B12395" s="180" t="s">
        <v>344</v>
      </c>
      <c r="C12395" s="180">
        <v>25000</v>
      </c>
      <c r="D12395" s="180"/>
      <c r="E12395" s="180"/>
      <c r="F12395" s="180"/>
      <c r="G12395" s="180"/>
      <c r="H12395" s="180"/>
    </row>
    <row r="12396" spans="1:8" x14ac:dyDescent="0.2">
      <c r="A12396" s="180" t="s">
        <v>290</v>
      </c>
      <c r="B12396" s="180" t="s">
        <v>475</v>
      </c>
      <c r="C12396" s="180">
        <v>13249</v>
      </c>
      <c r="D12396" s="180"/>
      <c r="E12396" s="180">
        <v>1581</v>
      </c>
      <c r="F12396" s="180">
        <v>0</v>
      </c>
      <c r="G12396" s="180">
        <v>0</v>
      </c>
      <c r="H12396" s="180">
        <v>0</v>
      </c>
    </row>
    <row r="12397" spans="1:8" x14ac:dyDescent="0.2">
      <c r="A12397" s="180" t="s">
        <v>290</v>
      </c>
      <c r="B12397" s="180" t="s">
        <v>332</v>
      </c>
      <c r="C12397" s="180">
        <v>47000</v>
      </c>
      <c r="D12397" s="180"/>
      <c r="E12397" s="180"/>
      <c r="F12397" s="180"/>
      <c r="G12397" s="180"/>
      <c r="H12397" s="180"/>
    </row>
    <row r="12398" spans="1:8" x14ac:dyDescent="0.2">
      <c r="A12398" s="180" t="s">
        <v>290</v>
      </c>
      <c r="B12398" s="180" t="s">
        <v>407</v>
      </c>
      <c r="C12398" s="180">
        <v>17000</v>
      </c>
      <c r="D12398" s="180"/>
      <c r="E12398" s="180"/>
      <c r="F12398" s="180"/>
      <c r="G12398" s="180"/>
      <c r="H12398" s="180"/>
    </row>
    <row r="12399" spans="1:8" x14ac:dyDescent="0.2">
      <c r="A12399" s="180" t="s">
        <v>290</v>
      </c>
      <c r="B12399" s="180" t="s">
        <v>345</v>
      </c>
      <c r="C12399" s="180">
        <v>2041668</v>
      </c>
      <c r="D12399" s="180">
        <v>45</v>
      </c>
      <c r="E12399" s="180">
        <v>153781</v>
      </c>
      <c r="F12399" s="180">
        <v>0</v>
      </c>
      <c r="G12399" s="180">
        <v>0</v>
      </c>
      <c r="H12399" s="180">
        <v>0</v>
      </c>
    </row>
    <row r="12400" spans="1:8" x14ac:dyDescent="0.2">
      <c r="A12400" s="180" t="s">
        <v>290</v>
      </c>
      <c r="B12400" s="180" t="s">
        <v>346</v>
      </c>
      <c r="C12400" s="180"/>
      <c r="D12400" s="180"/>
      <c r="E12400" s="180"/>
      <c r="F12400" s="180"/>
      <c r="G12400" s="180"/>
      <c r="H12400" s="180"/>
    </row>
    <row r="12401" spans="1:8" x14ac:dyDescent="0.2">
      <c r="A12401" s="180" t="s">
        <v>290</v>
      </c>
      <c r="B12401" s="180" t="s">
        <v>446</v>
      </c>
      <c r="C12401" s="180"/>
      <c r="D12401" s="180"/>
      <c r="E12401" s="180"/>
      <c r="F12401" s="180"/>
      <c r="G12401" s="180"/>
      <c r="H12401" s="180"/>
    </row>
    <row r="12402" spans="1:8" x14ac:dyDescent="0.2">
      <c r="A12402" s="180" t="s">
        <v>290</v>
      </c>
      <c r="B12402" s="180" t="s">
        <v>347</v>
      </c>
      <c r="C12402" s="180"/>
      <c r="D12402" s="180"/>
      <c r="E12402" s="180"/>
      <c r="F12402" s="180"/>
      <c r="G12402" s="180"/>
      <c r="H12402" s="180"/>
    </row>
    <row r="12403" spans="1:8" x14ac:dyDescent="0.2">
      <c r="A12403" s="180" t="s">
        <v>290</v>
      </c>
      <c r="B12403" s="180" t="s">
        <v>348</v>
      </c>
      <c r="C12403" s="180">
        <v>2041668</v>
      </c>
      <c r="D12403" s="180">
        <v>45</v>
      </c>
      <c r="E12403" s="180">
        <v>153781</v>
      </c>
      <c r="F12403" s="180">
        <v>0</v>
      </c>
      <c r="G12403" s="180">
        <v>0</v>
      </c>
      <c r="H12403" s="180">
        <v>0</v>
      </c>
    </row>
    <row r="12404" spans="1:8" x14ac:dyDescent="0.2">
      <c r="A12404" s="180" t="s">
        <v>290</v>
      </c>
      <c r="B12404" s="180" t="s">
        <v>349</v>
      </c>
      <c r="C12404" s="180">
        <v>2324203.3499999996</v>
      </c>
      <c r="D12404" s="180">
        <v>12454.74</v>
      </c>
      <c r="E12404" s="180">
        <v>441275.78</v>
      </c>
      <c r="F12404" s="180">
        <v>0</v>
      </c>
      <c r="G12404" s="180">
        <v>0</v>
      </c>
      <c r="H12404" s="180">
        <v>0</v>
      </c>
    </row>
    <row r="12405" spans="1:8" x14ac:dyDescent="0.2">
      <c r="A12405" s="180" t="s">
        <v>290</v>
      </c>
      <c r="B12405" s="180" t="s">
        <v>350</v>
      </c>
      <c r="C12405" s="180">
        <v>4365871.3499999996</v>
      </c>
      <c r="D12405" s="180">
        <v>12499.74</v>
      </c>
      <c r="E12405" s="180">
        <v>595056.78</v>
      </c>
      <c r="F12405" s="180">
        <v>0</v>
      </c>
      <c r="G12405" s="180">
        <v>0</v>
      </c>
      <c r="H12405" s="180">
        <v>0</v>
      </c>
    </row>
    <row r="12406" spans="1:8" x14ac:dyDescent="0.2">
      <c r="A12406" s="180" t="s">
        <v>290</v>
      </c>
      <c r="B12406" s="180" t="s">
        <v>376</v>
      </c>
      <c r="C12406" s="180"/>
      <c r="D12406" s="180"/>
      <c r="E12406" s="180"/>
      <c r="F12406" s="180"/>
      <c r="G12406" s="180"/>
      <c r="H12406" s="180"/>
    </row>
    <row r="12407" spans="1:8" x14ac:dyDescent="0.2">
      <c r="A12407" s="180" t="s">
        <v>290</v>
      </c>
      <c r="B12407" s="180" t="s">
        <v>377</v>
      </c>
      <c r="C12407" s="180">
        <v>1700000</v>
      </c>
      <c r="D12407" s="180"/>
      <c r="E12407" s="180">
        <v>140000</v>
      </c>
      <c r="F12407" s="180"/>
      <c r="G12407" s="180"/>
      <c r="H12407" s="180"/>
    </row>
    <row r="12408" spans="1:8" x14ac:dyDescent="0.2">
      <c r="A12408" s="180" t="s">
        <v>290</v>
      </c>
      <c r="B12408" s="180" t="s">
        <v>352</v>
      </c>
      <c r="C12408" s="180">
        <v>38000</v>
      </c>
      <c r="D12408" s="180"/>
      <c r="E12408" s="180"/>
      <c r="F12408" s="180"/>
      <c r="G12408" s="180"/>
      <c r="H12408" s="180"/>
    </row>
    <row r="12409" spans="1:8" x14ac:dyDescent="0.2">
      <c r="A12409" s="180" t="s">
        <v>290</v>
      </c>
      <c r="B12409" s="180" t="s">
        <v>353</v>
      </c>
      <c r="C12409" s="180">
        <v>82160</v>
      </c>
      <c r="D12409" s="180"/>
      <c r="E12409" s="180"/>
      <c r="F12409" s="180"/>
      <c r="G12409" s="180"/>
      <c r="H12409" s="180"/>
    </row>
    <row r="12410" spans="1:8" x14ac:dyDescent="0.2">
      <c r="A12410" s="180" t="s">
        <v>290</v>
      </c>
      <c r="B12410" s="180" t="s">
        <v>354</v>
      </c>
      <c r="C12410" s="180">
        <v>75000</v>
      </c>
      <c r="D12410" s="180"/>
      <c r="E12410" s="180"/>
      <c r="F12410" s="180"/>
      <c r="G12410" s="180"/>
      <c r="H12410" s="180"/>
    </row>
    <row r="12411" spans="1:8" x14ac:dyDescent="0.2">
      <c r="A12411" s="180" t="s">
        <v>290</v>
      </c>
      <c r="B12411" s="180" t="s">
        <v>408</v>
      </c>
      <c r="C12411" s="180">
        <v>185000</v>
      </c>
      <c r="D12411" s="180"/>
      <c r="E12411" s="180"/>
      <c r="F12411" s="180"/>
      <c r="G12411" s="180"/>
      <c r="H12411" s="180"/>
    </row>
    <row r="12412" spans="1:8" x14ac:dyDescent="0.2">
      <c r="A12412" s="180" t="s">
        <v>290</v>
      </c>
      <c r="B12412" s="180" t="s">
        <v>423</v>
      </c>
      <c r="C12412" s="180">
        <v>67000</v>
      </c>
      <c r="D12412" s="180"/>
      <c r="E12412" s="180"/>
      <c r="F12412" s="180"/>
      <c r="G12412" s="180"/>
      <c r="H12412" s="180"/>
    </row>
    <row r="12413" spans="1:8" x14ac:dyDescent="0.2">
      <c r="A12413" s="180" t="s">
        <v>290</v>
      </c>
      <c r="B12413" s="180" t="s">
        <v>355</v>
      </c>
      <c r="C12413" s="180">
        <v>175000</v>
      </c>
      <c r="D12413" s="180"/>
      <c r="E12413" s="180">
        <v>50000</v>
      </c>
      <c r="F12413" s="180"/>
      <c r="G12413" s="180"/>
      <c r="H12413" s="180"/>
    </row>
    <row r="12414" spans="1:8" x14ac:dyDescent="0.2">
      <c r="A12414" s="180" t="s">
        <v>290</v>
      </c>
      <c r="B12414" s="180" t="s">
        <v>356</v>
      </c>
      <c r="C12414" s="180">
        <v>125000</v>
      </c>
      <c r="D12414" s="180"/>
      <c r="E12414" s="180">
        <v>17545</v>
      </c>
      <c r="F12414" s="180"/>
      <c r="G12414" s="180"/>
      <c r="H12414" s="180"/>
    </row>
    <row r="12415" spans="1:8" x14ac:dyDescent="0.2">
      <c r="A12415" s="180" t="s">
        <v>290</v>
      </c>
      <c r="B12415" s="180" t="s">
        <v>409</v>
      </c>
      <c r="C12415" s="180"/>
      <c r="D12415" s="180"/>
      <c r="E12415" s="180"/>
      <c r="F12415" s="180"/>
      <c r="G12415" s="180"/>
      <c r="H12415" s="180"/>
    </row>
    <row r="12416" spans="1:8" x14ac:dyDescent="0.2">
      <c r="A12416" s="180" t="s">
        <v>290</v>
      </c>
      <c r="B12416" s="180" t="s">
        <v>378</v>
      </c>
      <c r="C12416" s="180"/>
      <c r="D12416" s="180"/>
      <c r="E12416" s="180"/>
      <c r="F12416" s="180"/>
      <c r="G12416" s="180"/>
      <c r="H12416" s="180"/>
    </row>
    <row r="12417" spans="1:8" x14ac:dyDescent="0.2">
      <c r="A12417" s="180" t="s">
        <v>290</v>
      </c>
      <c r="B12417" s="180" t="s">
        <v>360</v>
      </c>
      <c r="C12417" s="180"/>
      <c r="D12417" s="180"/>
      <c r="E12417" s="180"/>
      <c r="F12417" s="180"/>
      <c r="G12417" s="180"/>
      <c r="H12417" s="180"/>
    </row>
    <row r="12418" spans="1:8" x14ac:dyDescent="0.2">
      <c r="A12418" s="180" t="s">
        <v>290</v>
      </c>
      <c r="B12418" s="180" t="s">
        <v>379</v>
      </c>
      <c r="C12418" s="180"/>
      <c r="D12418" s="180"/>
      <c r="E12418" s="180"/>
      <c r="F12418" s="180"/>
      <c r="G12418" s="180"/>
      <c r="H12418" s="180"/>
    </row>
    <row r="12419" spans="1:8" x14ac:dyDescent="0.2">
      <c r="A12419" s="180" t="s">
        <v>290</v>
      </c>
      <c r="B12419" s="180" t="s">
        <v>362</v>
      </c>
      <c r="C12419" s="180">
        <v>77779</v>
      </c>
      <c r="D12419" s="180"/>
      <c r="E12419" s="180"/>
      <c r="F12419" s="180"/>
      <c r="G12419" s="180"/>
      <c r="H12419" s="180"/>
    </row>
    <row r="12420" spans="1:8" x14ac:dyDescent="0.2">
      <c r="A12420" s="180" t="s">
        <v>290</v>
      </c>
      <c r="B12420" s="180" t="s">
        <v>365</v>
      </c>
      <c r="C12420" s="180">
        <v>2524939</v>
      </c>
      <c r="D12420" s="180">
        <v>0</v>
      </c>
      <c r="E12420" s="180">
        <v>207545</v>
      </c>
      <c r="F12420" s="180">
        <v>0</v>
      </c>
      <c r="G12420" s="180">
        <v>0</v>
      </c>
      <c r="H12420" s="180">
        <v>0</v>
      </c>
    </row>
    <row r="12421" spans="1:8" x14ac:dyDescent="0.2">
      <c r="A12421" s="180" t="s">
        <v>290</v>
      </c>
      <c r="B12421" s="180" t="s">
        <v>447</v>
      </c>
      <c r="C12421" s="180"/>
      <c r="D12421" s="180"/>
      <c r="E12421" s="180"/>
      <c r="F12421" s="180"/>
      <c r="G12421" s="180"/>
      <c r="H12421" s="180"/>
    </row>
    <row r="12422" spans="1:8" x14ac:dyDescent="0.2">
      <c r="A12422" s="180" t="s">
        <v>290</v>
      </c>
      <c r="B12422" s="180" t="s">
        <v>366</v>
      </c>
      <c r="C12422" s="180">
        <v>2524939</v>
      </c>
      <c r="D12422" s="180">
        <v>0</v>
      </c>
      <c r="E12422" s="180">
        <v>207545</v>
      </c>
      <c r="F12422" s="180">
        <v>0</v>
      </c>
      <c r="G12422" s="180">
        <v>0</v>
      </c>
      <c r="H12422" s="180">
        <v>0</v>
      </c>
    </row>
    <row r="12423" spans="1:8" x14ac:dyDescent="0.2">
      <c r="A12423" s="180" t="s">
        <v>290</v>
      </c>
      <c r="B12423" s="180" t="s">
        <v>367</v>
      </c>
      <c r="C12423" s="180">
        <v>1840932.3499999996</v>
      </c>
      <c r="D12423" s="180">
        <v>12499.74</v>
      </c>
      <c r="E12423" s="180">
        <v>387511.78</v>
      </c>
      <c r="F12423" s="180">
        <v>0</v>
      </c>
      <c r="G12423" s="180">
        <v>0</v>
      </c>
      <c r="H12423" s="180">
        <v>0</v>
      </c>
    </row>
    <row r="12424" spans="1:8" x14ac:dyDescent="0.2">
      <c r="A12424" s="180" t="s">
        <v>290</v>
      </c>
      <c r="B12424" s="180" t="s">
        <v>368</v>
      </c>
      <c r="C12424" s="180">
        <v>4365871.3499999996</v>
      </c>
      <c r="D12424" s="180">
        <v>12499.74</v>
      </c>
      <c r="E12424" s="180">
        <v>595056.78</v>
      </c>
      <c r="F12424" s="180">
        <v>0</v>
      </c>
      <c r="G12424" s="180">
        <v>0</v>
      </c>
      <c r="H12424" s="180">
        <v>0</v>
      </c>
    </row>
    <row r="12425" spans="1:8" x14ac:dyDescent="0.2">
      <c r="A12425" s="180" t="s">
        <v>291</v>
      </c>
      <c r="B12425" s="180" t="s">
        <v>333</v>
      </c>
      <c r="C12425" s="180">
        <v>3217021</v>
      </c>
      <c r="D12425" s="180"/>
      <c r="E12425" s="180">
        <v>212770</v>
      </c>
      <c r="F12425" s="180">
        <v>0</v>
      </c>
      <c r="G12425" s="180">
        <v>0</v>
      </c>
      <c r="H12425" s="180">
        <v>0</v>
      </c>
    </row>
    <row r="12426" spans="1:8" x14ac:dyDescent="0.2">
      <c r="A12426" s="180" t="s">
        <v>291</v>
      </c>
      <c r="B12426" s="180" t="s">
        <v>334</v>
      </c>
      <c r="C12426" s="180">
        <v>109148</v>
      </c>
      <c r="D12426" s="180"/>
      <c r="E12426" s="180">
        <v>7230</v>
      </c>
      <c r="F12426" s="180">
        <v>0</v>
      </c>
      <c r="G12426" s="180">
        <v>0</v>
      </c>
      <c r="H12426" s="180">
        <v>0</v>
      </c>
    </row>
    <row r="12427" spans="1:8" x14ac:dyDescent="0.2">
      <c r="A12427" s="180" t="s">
        <v>291</v>
      </c>
      <c r="B12427" s="180" t="s">
        <v>335</v>
      </c>
      <c r="C12427" s="180">
        <v>0</v>
      </c>
      <c r="D12427" s="180"/>
      <c r="E12427" s="180"/>
      <c r="F12427" s="180"/>
      <c r="G12427" s="180"/>
      <c r="H12427" s="180"/>
    </row>
    <row r="12428" spans="1:8" x14ac:dyDescent="0.2">
      <c r="A12428" s="180" t="s">
        <v>291</v>
      </c>
      <c r="B12428" s="180" t="s">
        <v>336</v>
      </c>
      <c r="C12428" s="180">
        <v>1350000</v>
      </c>
      <c r="D12428" s="180"/>
      <c r="E12428" s="180"/>
      <c r="F12428" s="180"/>
      <c r="G12428" s="180"/>
      <c r="H12428" s="180"/>
    </row>
    <row r="12429" spans="1:8" x14ac:dyDescent="0.2">
      <c r="A12429" s="180" t="s">
        <v>291</v>
      </c>
      <c r="B12429" s="180" t="s">
        <v>337</v>
      </c>
      <c r="C12429" s="180">
        <v>3000</v>
      </c>
      <c r="D12429" s="180">
        <v>500</v>
      </c>
      <c r="E12429" s="180"/>
      <c r="F12429" s="180"/>
      <c r="G12429" s="180"/>
      <c r="H12429" s="180"/>
    </row>
    <row r="12430" spans="1:8" x14ac:dyDescent="0.2">
      <c r="A12430" s="180" t="s">
        <v>291</v>
      </c>
      <c r="B12430" s="180" t="s">
        <v>338</v>
      </c>
      <c r="C12430" s="180"/>
      <c r="D12430" s="180"/>
      <c r="E12430" s="180"/>
      <c r="F12430" s="180"/>
      <c r="G12430" s="180"/>
      <c r="H12430" s="180"/>
    </row>
    <row r="12431" spans="1:8" x14ac:dyDescent="0.2">
      <c r="A12431" s="180" t="s">
        <v>291</v>
      </c>
      <c r="B12431" s="180" t="s">
        <v>339</v>
      </c>
      <c r="C12431" s="180">
        <v>6000</v>
      </c>
      <c r="D12431" s="180">
        <v>300000</v>
      </c>
      <c r="E12431" s="180"/>
      <c r="F12431" s="180"/>
      <c r="G12431" s="180"/>
      <c r="H12431" s="180"/>
    </row>
    <row r="12432" spans="1:8" x14ac:dyDescent="0.2">
      <c r="A12432" s="180" t="s">
        <v>291</v>
      </c>
      <c r="B12432" s="180" t="s">
        <v>340</v>
      </c>
      <c r="C12432" s="180">
        <v>140000</v>
      </c>
      <c r="D12432" s="180"/>
      <c r="E12432" s="180"/>
      <c r="F12432" s="180"/>
      <c r="G12432" s="180"/>
      <c r="H12432" s="180"/>
    </row>
    <row r="12433" spans="1:8" x14ac:dyDescent="0.2">
      <c r="A12433" s="180" t="s">
        <v>291</v>
      </c>
      <c r="B12433" s="180" t="s">
        <v>341</v>
      </c>
      <c r="C12433" s="180"/>
      <c r="D12433" s="180"/>
      <c r="E12433" s="180"/>
      <c r="F12433" s="180"/>
      <c r="G12433" s="180"/>
      <c r="H12433" s="180"/>
    </row>
    <row r="12434" spans="1:8" x14ac:dyDescent="0.2">
      <c r="A12434" s="180" t="s">
        <v>291</v>
      </c>
      <c r="B12434" s="180" t="s">
        <v>342</v>
      </c>
      <c r="C12434" s="180">
        <v>4478849</v>
      </c>
      <c r="D12434" s="180"/>
      <c r="E12434" s="180"/>
      <c r="F12434" s="180"/>
      <c r="G12434" s="180"/>
      <c r="H12434" s="180"/>
    </row>
    <row r="12435" spans="1:8" x14ac:dyDescent="0.2">
      <c r="A12435" s="180" t="s">
        <v>291</v>
      </c>
      <c r="B12435" s="180" t="s">
        <v>343</v>
      </c>
      <c r="C12435" s="180">
        <v>18559</v>
      </c>
      <c r="D12435" s="180"/>
      <c r="E12435" s="180"/>
      <c r="F12435" s="180"/>
      <c r="G12435" s="180"/>
      <c r="H12435" s="180"/>
    </row>
    <row r="12436" spans="1:8" x14ac:dyDescent="0.2">
      <c r="A12436" s="180" t="s">
        <v>291</v>
      </c>
      <c r="B12436" s="180" t="s">
        <v>344</v>
      </c>
      <c r="C12436" s="180">
        <v>30000</v>
      </c>
      <c r="D12436" s="180"/>
      <c r="E12436" s="180"/>
      <c r="F12436" s="180"/>
      <c r="G12436" s="180"/>
      <c r="H12436" s="180"/>
    </row>
    <row r="12437" spans="1:8" x14ac:dyDescent="0.2">
      <c r="A12437" s="180" t="s">
        <v>291</v>
      </c>
      <c r="B12437" s="180" t="s">
        <v>475</v>
      </c>
      <c r="C12437" s="180">
        <v>17037</v>
      </c>
      <c r="D12437" s="180"/>
      <c r="E12437" s="180">
        <v>1128</v>
      </c>
      <c r="F12437" s="180">
        <v>0</v>
      </c>
      <c r="G12437" s="180">
        <v>0</v>
      </c>
      <c r="H12437" s="180">
        <v>0</v>
      </c>
    </row>
    <row r="12438" spans="1:8" x14ac:dyDescent="0.2">
      <c r="A12438" s="180" t="s">
        <v>291</v>
      </c>
      <c r="B12438" s="180" t="s">
        <v>332</v>
      </c>
      <c r="C12438" s="180">
        <v>35000</v>
      </c>
      <c r="D12438" s="180"/>
      <c r="E12438" s="180"/>
      <c r="F12438" s="180"/>
      <c r="G12438" s="180"/>
      <c r="H12438" s="180"/>
    </row>
    <row r="12439" spans="1:8" x14ac:dyDescent="0.2">
      <c r="A12439" s="180" t="s">
        <v>291</v>
      </c>
      <c r="B12439" s="180" t="s">
        <v>407</v>
      </c>
      <c r="C12439" s="180">
        <v>50000</v>
      </c>
      <c r="D12439" s="180"/>
      <c r="E12439" s="180"/>
      <c r="F12439" s="180"/>
      <c r="G12439" s="180"/>
      <c r="H12439" s="180"/>
    </row>
    <row r="12440" spans="1:8" x14ac:dyDescent="0.2">
      <c r="A12440" s="180" t="s">
        <v>291</v>
      </c>
      <c r="B12440" s="180" t="s">
        <v>345</v>
      </c>
      <c r="C12440" s="180">
        <v>9454614</v>
      </c>
      <c r="D12440" s="180">
        <v>300500</v>
      </c>
      <c r="E12440" s="180">
        <v>221128</v>
      </c>
      <c r="F12440" s="180">
        <v>0</v>
      </c>
      <c r="G12440" s="180">
        <v>0</v>
      </c>
      <c r="H12440" s="180">
        <v>0</v>
      </c>
    </row>
    <row r="12441" spans="1:8" x14ac:dyDescent="0.2">
      <c r="A12441" s="180" t="s">
        <v>291</v>
      </c>
      <c r="B12441" s="180" t="s">
        <v>346</v>
      </c>
      <c r="C12441" s="180"/>
      <c r="D12441" s="180"/>
      <c r="E12441" s="180"/>
      <c r="F12441" s="180"/>
      <c r="G12441" s="180"/>
      <c r="H12441" s="180"/>
    </row>
    <row r="12442" spans="1:8" x14ac:dyDescent="0.2">
      <c r="A12442" s="180" t="s">
        <v>291</v>
      </c>
      <c r="B12442" s="180" t="s">
        <v>446</v>
      </c>
      <c r="C12442" s="180"/>
      <c r="D12442" s="180"/>
      <c r="E12442" s="180"/>
      <c r="F12442" s="180"/>
      <c r="G12442" s="180"/>
      <c r="H12442" s="180"/>
    </row>
    <row r="12443" spans="1:8" x14ac:dyDescent="0.2">
      <c r="A12443" s="180" t="s">
        <v>291</v>
      </c>
      <c r="B12443" s="180" t="s">
        <v>347</v>
      </c>
      <c r="C12443" s="180">
        <v>2000</v>
      </c>
      <c r="D12443" s="180"/>
      <c r="E12443" s="180"/>
      <c r="F12443" s="180"/>
      <c r="G12443" s="180"/>
      <c r="H12443" s="180"/>
    </row>
    <row r="12444" spans="1:8" x14ac:dyDescent="0.2">
      <c r="A12444" s="180" t="s">
        <v>291</v>
      </c>
      <c r="B12444" s="180" t="s">
        <v>348</v>
      </c>
      <c r="C12444" s="180">
        <v>9456614</v>
      </c>
      <c r="D12444" s="180">
        <v>300500</v>
      </c>
      <c r="E12444" s="180">
        <v>221128</v>
      </c>
      <c r="F12444" s="180">
        <v>0</v>
      </c>
      <c r="G12444" s="180">
        <v>0</v>
      </c>
      <c r="H12444" s="180">
        <v>0</v>
      </c>
    </row>
    <row r="12445" spans="1:8" x14ac:dyDescent="0.2">
      <c r="A12445" s="180" t="s">
        <v>291</v>
      </c>
      <c r="B12445" s="180" t="s">
        <v>349</v>
      </c>
      <c r="C12445" s="180">
        <v>1208330.3299999982</v>
      </c>
      <c r="D12445" s="180">
        <v>71101.850000000035</v>
      </c>
      <c r="E12445" s="180">
        <v>22179.010000000009</v>
      </c>
      <c r="F12445" s="180">
        <v>0</v>
      </c>
      <c r="G12445" s="180">
        <v>0</v>
      </c>
      <c r="H12445" s="180">
        <v>0</v>
      </c>
    </row>
    <row r="12446" spans="1:8" x14ac:dyDescent="0.2">
      <c r="A12446" s="180" t="s">
        <v>291</v>
      </c>
      <c r="B12446" s="180" t="s">
        <v>350</v>
      </c>
      <c r="C12446" s="180">
        <v>10664944.329999998</v>
      </c>
      <c r="D12446" s="180">
        <v>371601.85</v>
      </c>
      <c r="E12446" s="180">
        <v>243307.01</v>
      </c>
      <c r="F12446" s="180">
        <v>0</v>
      </c>
      <c r="G12446" s="180">
        <v>0</v>
      </c>
      <c r="H12446" s="180">
        <v>0</v>
      </c>
    </row>
    <row r="12447" spans="1:8" x14ac:dyDescent="0.2">
      <c r="A12447" s="180" t="s">
        <v>291</v>
      </c>
      <c r="B12447" s="180" t="s">
        <v>376</v>
      </c>
      <c r="C12447" s="180"/>
      <c r="D12447" s="180"/>
      <c r="E12447" s="180"/>
      <c r="F12447" s="180"/>
      <c r="G12447" s="180"/>
      <c r="H12447" s="180"/>
    </row>
    <row r="12448" spans="1:8" x14ac:dyDescent="0.2">
      <c r="A12448" s="180" t="s">
        <v>291</v>
      </c>
      <c r="B12448" s="180" t="s">
        <v>377</v>
      </c>
      <c r="C12448" s="180">
        <v>6250000</v>
      </c>
      <c r="D12448" s="180">
        <v>360000</v>
      </c>
      <c r="E12448" s="180">
        <v>15000</v>
      </c>
      <c r="F12448" s="180"/>
      <c r="G12448" s="180"/>
      <c r="H12448" s="180"/>
    </row>
    <row r="12449" spans="1:8" x14ac:dyDescent="0.2">
      <c r="A12449" s="180" t="s">
        <v>291</v>
      </c>
      <c r="B12449" s="180" t="s">
        <v>352</v>
      </c>
      <c r="C12449" s="180">
        <v>300000</v>
      </c>
      <c r="D12449" s="180"/>
      <c r="E12449" s="180"/>
      <c r="F12449" s="180"/>
      <c r="G12449" s="180"/>
      <c r="H12449" s="180"/>
    </row>
    <row r="12450" spans="1:8" x14ac:dyDescent="0.2">
      <c r="A12450" s="180" t="s">
        <v>291</v>
      </c>
      <c r="B12450" s="180" t="s">
        <v>353</v>
      </c>
      <c r="C12450" s="180">
        <v>700000</v>
      </c>
      <c r="D12450" s="180"/>
      <c r="E12450" s="180"/>
      <c r="F12450" s="180"/>
      <c r="G12450" s="180"/>
      <c r="H12450" s="180"/>
    </row>
    <row r="12451" spans="1:8" x14ac:dyDescent="0.2">
      <c r="A12451" s="180" t="s">
        <v>291</v>
      </c>
      <c r="B12451" s="180" t="s">
        <v>354</v>
      </c>
      <c r="C12451" s="180">
        <v>375000</v>
      </c>
      <c r="D12451" s="180"/>
      <c r="E12451" s="180">
        <v>5000</v>
      </c>
      <c r="F12451" s="180"/>
      <c r="G12451" s="180"/>
      <c r="H12451" s="180"/>
    </row>
    <row r="12452" spans="1:8" x14ac:dyDescent="0.2">
      <c r="A12452" s="180" t="s">
        <v>291</v>
      </c>
      <c r="B12452" s="180" t="s">
        <v>408</v>
      </c>
      <c r="C12452" s="180">
        <v>675000</v>
      </c>
      <c r="D12452" s="180"/>
      <c r="E12452" s="180"/>
      <c r="F12452" s="180"/>
      <c r="G12452" s="180"/>
      <c r="H12452" s="180"/>
    </row>
    <row r="12453" spans="1:8" x14ac:dyDescent="0.2">
      <c r="A12453" s="180" t="s">
        <v>291</v>
      </c>
      <c r="B12453" s="180" t="s">
        <v>423</v>
      </c>
      <c r="C12453" s="180">
        <v>350000</v>
      </c>
      <c r="D12453" s="180"/>
      <c r="E12453" s="180"/>
      <c r="F12453" s="180"/>
      <c r="G12453" s="180"/>
      <c r="H12453" s="180"/>
    </row>
    <row r="12454" spans="1:8" x14ac:dyDescent="0.2">
      <c r="A12454" s="180" t="s">
        <v>291</v>
      </c>
      <c r="B12454" s="180" t="s">
        <v>355</v>
      </c>
      <c r="C12454" s="180">
        <v>875000</v>
      </c>
      <c r="D12454" s="180"/>
      <c r="E12454" s="180">
        <v>180000</v>
      </c>
      <c r="F12454" s="180"/>
      <c r="G12454" s="180"/>
      <c r="H12454" s="180"/>
    </row>
    <row r="12455" spans="1:8" x14ac:dyDescent="0.2">
      <c r="A12455" s="180" t="s">
        <v>291</v>
      </c>
      <c r="B12455" s="180" t="s">
        <v>356</v>
      </c>
      <c r="C12455" s="180">
        <v>400000</v>
      </c>
      <c r="D12455" s="180"/>
      <c r="E12455" s="180">
        <v>30000</v>
      </c>
      <c r="F12455" s="180"/>
      <c r="G12455" s="180"/>
      <c r="H12455" s="180"/>
    </row>
    <row r="12456" spans="1:8" x14ac:dyDescent="0.2">
      <c r="A12456" s="180" t="s">
        <v>291</v>
      </c>
      <c r="B12456" s="180" t="s">
        <v>409</v>
      </c>
      <c r="C12456" s="180"/>
      <c r="D12456" s="180"/>
      <c r="E12456" s="180"/>
      <c r="F12456" s="180"/>
      <c r="G12456" s="180"/>
      <c r="H12456" s="180"/>
    </row>
    <row r="12457" spans="1:8" x14ac:dyDescent="0.2">
      <c r="A12457" s="180" t="s">
        <v>291</v>
      </c>
      <c r="B12457" s="180" t="s">
        <v>378</v>
      </c>
      <c r="C12457" s="180"/>
      <c r="D12457" s="180"/>
      <c r="E12457" s="180"/>
      <c r="F12457" s="180"/>
      <c r="G12457" s="180"/>
      <c r="H12457" s="180"/>
    </row>
    <row r="12458" spans="1:8" x14ac:dyDescent="0.2">
      <c r="A12458" s="180" t="s">
        <v>291</v>
      </c>
      <c r="B12458" s="180" t="s">
        <v>360</v>
      </c>
      <c r="C12458" s="180"/>
      <c r="D12458" s="180"/>
      <c r="E12458" s="180"/>
      <c r="F12458" s="180"/>
      <c r="G12458" s="180"/>
      <c r="H12458" s="180"/>
    </row>
    <row r="12459" spans="1:8" x14ac:dyDescent="0.2">
      <c r="A12459" s="180" t="s">
        <v>291</v>
      </c>
      <c r="B12459" s="180" t="s">
        <v>379</v>
      </c>
      <c r="C12459" s="180"/>
      <c r="D12459" s="180"/>
      <c r="E12459" s="180"/>
      <c r="F12459" s="180"/>
      <c r="G12459" s="180"/>
      <c r="H12459" s="180"/>
    </row>
    <row r="12460" spans="1:8" x14ac:dyDescent="0.2">
      <c r="A12460" s="180" t="s">
        <v>291</v>
      </c>
      <c r="B12460" s="180" t="s">
        <v>362</v>
      </c>
      <c r="C12460" s="180">
        <v>345762</v>
      </c>
      <c r="D12460" s="180"/>
      <c r="E12460" s="180"/>
      <c r="F12460" s="180"/>
      <c r="G12460" s="180"/>
      <c r="H12460" s="180"/>
    </row>
    <row r="12461" spans="1:8" x14ac:dyDescent="0.2">
      <c r="A12461" s="180" t="s">
        <v>291</v>
      </c>
      <c r="B12461" s="180" t="s">
        <v>365</v>
      </c>
      <c r="C12461" s="180">
        <v>10270762</v>
      </c>
      <c r="D12461" s="180">
        <v>360000</v>
      </c>
      <c r="E12461" s="180">
        <v>230000</v>
      </c>
      <c r="F12461" s="180">
        <v>0</v>
      </c>
      <c r="G12461" s="180">
        <v>0</v>
      </c>
      <c r="H12461" s="180">
        <v>0</v>
      </c>
    </row>
    <row r="12462" spans="1:8" x14ac:dyDescent="0.2">
      <c r="A12462" s="180" t="s">
        <v>291</v>
      </c>
      <c r="B12462" s="180" t="s">
        <v>447</v>
      </c>
      <c r="C12462" s="180"/>
      <c r="D12462" s="180"/>
      <c r="E12462" s="180"/>
      <c r="F12462" s="180"/>
      <c r="G12462" s="180"/>
      <c r="H12462" s="180"/>
    </row>
    <row r="12463" spans="1:8" x14ac:dyDescent="0.2">
      <c r="A12463" s="180" t="s">
        <v>291</v>
      </c>
      <c r="B12463" s="180" t="s">
        <v>366</v>
      </c>
      <c r="C12463" s="180">
        <v>10270762</v>
      </c>
      <c r="D12463" s="180">
        <v>360000</v>
      </c>
      <c r="E12463" s="180">
        <v>230000</v>
      </c>
      <c r="F12463" s="180">
        <v>0</v>
      </c>
      <c r="G12463" s="180">
        <v>0</v>
      </c>
      <c r="H12463" s="180">
        <v>0</v>
      </c>
    </row>
    <row r="12464" spans="1:8" x14ac:dyDescent="0.2">
      <c r="A12464" s="180" t="s">
        <v>291</v>
      </c>
      <c r="B12464" s="180" t="s">
        <v>367</v>
      </c>
      <c r="C12464" s="180">
        <v>394182.32999999821</v>
      </c>
      <c r="D12464" s="180">
        <v>11601.850000000037</v>
      </c>
      <c r="E12464" s="180">
        <v>13307.010000000007</v>
      </c>
      <c r="F12464" s="180">
        <v>0</v>
      </c>
      <c r="G12464" s="180">
        <v>0</v>
      </c>
      <c r="H12464" s="180">
        <v>0</v>
      </c>
    </row>
    <row r="12465" spans="1:8" x14ac:dyDescent="0.2">
      <c r="A12465" s="180" t="s">
        <v>291</v>
      </c>
      <c r="B12465" s="180" t="s">
        <v>368</v>
      </c>
      <c r="C12465" s="180">
        <v>10664944.329999998</v>
      </c>
      <c r="D12465" s="180">
        <v>371601.85</v>
      </c>
      <c r="E12465" s="180">
        <v>243307.01</v>
      </c>
      <c r="F12465" s="180">
        <v>0</v>
      </c>
      <c r="G12465" s="180">
        <v>0</v>
      </c>
      <c r="H12465" s="180">
        <v>0</v>
      </c>
    </row>
    <row r="12466" spans="1:8" x14ac:dyDescent="0.2">
      <c r="A12466" s="180" t="s">
        <v>292</v>
      </c>
      <c r="B12466" s="180" t="s">
        <v>333</v>
      </c>
      <c r="C12466" s="180">
        <v>2976168</v>
      </c>
      <c r="D12466" s="180"/>
      <c r="E12466" s="180">
        <v>221209</v>
      </c>
      <c r="F12466" s="180">
        <v>0</v>
      </c>
      <c r="G12466" s="180">
        <v>0</v>
      </c>
      <c r="H12466" s="180">
        <v>0</v>
      </c>
    </row>
    <row r="12467" spans="1:8" x14ac:dyDescent="0.2">
      <c r="A12467" s="180" t="s">
        <v>292</v>
      </c>
      <c r="B12467" s="180" t="s">
        <v>334</v>
      </c>
      <c r="C12467" s="180">
        <v>91247</v>
      </c>
      <c r="D12467" s="180"/>
      <c r="E12467" s="180">
        <v>6791</v>
      </c>
      <c r="F12467" s="180">
        <v>0</v>
      </c>
      <c r="G12467" s="180">
        <v>0</v>
      </c>
      <c r="H12467" s="180">
        <v>0</v>
      </c>
    </row>
    <row r="12468" spans="1:8" x14ac:dyDescent="0.2">
      <c r="A12468" s="180" t="s">
        <v>292</v>
      </c>
      <c r="B12468" s="180" t="s">
        <v>335</v>
      </c>
      <c r="C12468" s="180">
        <v>183573</v>
      </c>
      <c r="D12468" s="180"/>
      <c r="E12468" s="180"/>
      <c r="F12468" s="180"/>
      <c r="G12468" s="180"/>
      <c r="H12468" s="180"/>
    </row>
    <row r="12469" spans="1:8" x14ac:dyDescent="0.2">
      <c r="A12469" s="180" t="s">
        <v>292</v>
      </c>
      <c r="B12469" s="180" t="s">
        <v>336</v>
      </c>
      <c r="C12469" s="180">
        <v>1090000</v>
      </c>
      <c r="D12469" s="180"/>
      <c r="E12469" s="180"/>
      <c r="F12469" s="180"/>
      <c r="G12469" s="180"/>
      <c r="H12469" s="180"/>
    </row>
    <row r="12470" spans="1:8" x14ac:dyDescent="0.2">
      <c r="A12470" s="180" t="s">
        <v>292</v>
      </c>
      <c r="B12470" s="180" t="s">
        <v>337</v>
      </c>
      <c r="C12470" s="180">
        <v>900</v>
      </c>
      <c r="D12470" s="180"/>
      <c r="E12470" s="180"/>
      <c r="F12470" s="180"/>
      <c r="G12470" s="180"/>
      <c r="H12470" s="180"/>
    </row>
    <row r="12471" spans="1:8" x14ac:dyDescent="0.2">
      <c r="A12471" s="180" t="s">
        <v>292</v>
      </c>
      <c r="B12471" s="180" t="s">
        <v>338</v>
      </c>
      <c r="C12471" s="180"/>
      <c r="D12471" s="180"/>
      <c r="E12471" s="180"/>
      <c r="F12471" s="180"/>
      <c r="G12471" s="180"/>
      <c r="H12471" s="180"/>
    </row>
    <row r="12472" spans="1:8" x14ac:dyDescent="0.2">
      <c r="A12472" s="180" t="s">
        <v>292</v>
      </c>
      <c r="B12472" s="180" t="s">
        <v>339</v>
      </c>
      <c r="C12472" s="180"/>
      <c r="D12472" s="180"/>
      <c r="E12472" s="180"/>
      <c r="F12472" s="180"/>
      <c r="G12472" s="180"/>
      <c r="H12472" s="180"/>
    </row>
    <row r="12473" spans="1:8" x14ac:dyDescent="0.2">
      <c r="A12473" s="180" t="s">
        <v>292</v>
      </c>
      <c r="B12473" s="180" t="s">
        <v>340</v>
      </c>
      <c r="C12473" s="180">
        <v>55000</v>
      </c>
      <c r="D12473" s="180"/>
      <c r="E12473" s="180">
        <v>23012</v>
      </c>
      <c r="F12473" s="180"/>
      <c r="G12473" s="180"/>
      <c r="H12473" s="180"/>
    </row>
    <row r="12474" spans="1:8" x14ac:dyDescent="0.2">
      <c r="A12474" s="180" t="s">
        <v>292</v>
      </c>
      <c r="B12474" s="180" t="s">
        <v>341</v>
      </c>
      <c r="C12474" s="180"/>
      <c r="D12474" s="180"/>
      <c r="E12474" s="180"/>
      <c r="F12474" s="180"/>
      <c r="G12474" s="180"/>
      <c r="H12474" s="180"/>
    </row>
    <row r="12475" spans="1:8" x14ac:dyDescent="0.2">
      <c r="A12475" s="180" t="s">
        <v>292</v>
      </c>
      <c r="B12475" s="180" t="s">
        <v>342</v>
      </c>
      <c r="C12475" s="180">
        <v>1761103</v>
      </c>
      <c r="D12475" s="180"/>
      <c r="E12475" s="180"/>
      <c r="F12475" s="180"/>
      <c r="G12475" s="180"/>
      <c r="H12475" s="180"/>
    </row>
    <row r="12476" spans="1:8" x14ac:dyDescent="0.2">
      <c r="A12476" s="180" t="s">
        <v>292</v>
      </c>
      <c r="B12476" s="180" t="s">
        <v>343</v>
      </c>
      <c r="C12476" s="180">
        <v>5090</v>
      </c>
      <c r="D12476" s="180"/>
      <c r="E12476" s="180"/>
      <c r="F12476" s="180"/>
      <c r="G12476" s="180"/>
      <c r="H12476" s="180"/>
    </row>
    <row r="12477" spans="1:8" x14ac:dyDescent="0.2">
      <c r="A12477" s="180" t="s">
        <v>292</v>
      </c>
      <c r="B12477" s="180" t="s">
        <v>344</v>
      </c>
      <c r="C12477" s="180">
        <v>28000</v>
      </c>
      <c r="D12477" s="180"/>
      <c r="E12477" s="180"/>
      <c r="F12477" s="180"/>
      <c r="G12477" s="180"/>
      <c r="H12477" s="180"/>
    </row>
    <row r="12478" spans="1:8" x14ac:dyDescent="0.2">
      <c r="A12478" s="180" t="s">
        <v>292</v>
      </c>
      <c r="B12478" s="180" t="s">
        <v>475</v>
      </c>
      <c r="C12478" s="180">
        <v>82489</v>
      </c>
      <c r="D12478" s="180"/>
      <c r="E12478" s="180">
        <v>6139</v>
      </c>
      <c r="F12478" s="180">
        <v>0</v>
      </c>
      <c r="G12478" s="180">
        <v>0</v>
      </c>
      <c r="H12478" s="180">
        <v>0</v>
      </c>
    </row>
    <row r="12479" spans="1:8" x14ac:dyDescent="0.2">
      <c r="A12479" s="180" t="s">
        <v>292</v>
      </c>
      <c r="B12479" s="180" t="s">
        <v>332</v>
      </c>
      <c r="C12479" s="180">
        <v>49000</v>
      </c>
      <c r="D12479" s="180"/>
      <c r="E12479" s="180"/>
      <c r="F12479" s="180"/>
      <c r="G12479" s="180"/>
      <c r="H12479" s="180"/>
    </row>
    <row r="12480" spans="1:8" x14ac:dyDescent="0.2">
      <c r="A12480" s="180" t="s">
        <v>292</v>
      </c>
      <c r="B12480" s="180" t="s">
        <v>407</v>
      </c>
      <c r="C12480" s="180">
        <v>96000</v>
      </c>
      <c r="D12480" s="180"/>
      <c r="E12480" s="180"/>
      <c r="F12480" s="180"/>
      <c r="G12480" s="180"/>
      <c r="H12480" s="180"/>
    </row>
    <row r="12481" spans="1:8" x14ac:dyDescent="0.2">
      <c r="A12481" s="180" t="s">
        <v>292</v>
      </c>
      <c r="B12481" s="180" t="s">
        <v>345</v>
      </c>
      <c r="C12481" s="180">
        <v>6418570</v>
      </c>
      <c r="D12481" s="180">
        <v>0</v>
      </c>
      <c r="E12481" s="180">
        <v>257151</v>
      </c>
      <c r="F12481" s="180">
        <v>0</v>
      </c>
      <c r="G12481" s="180">
        <v>0</v>
      </c>
      <c r="H12481" s="180">
        <v>0</v>
      </c>
    </row>
    <row r="12482" spans="1:8" x14ac:dyDescent="0.2">
      <c r="A12482" s="180" t="s">
        <v>292</v>
      </c>
      <c r="B12482" s="180" t="s">
        <v>346</v>
      </c>
      <c r="C12482" s="180"/>
      <c r="D12482" s="180"/>
      <c r="E12482" s="180"/>
      <c r="F12482" s="180"/>
      <c r="G12482" s="180"/>
      <c r="H12482" s="180"/>
    </row>
    <row r="12483" spans="1:8" x14ac:dyDescent="0.2">
      <c r="A12483" s="180" t="s">
        <v>292</v>
      </c>
      <c r="B12483" s="180" t="s">
        <v>446</v>
      </c>
      <c r="C12483" s="180"/>
      <c r="D12483" s="180"/>
      <c r="E12483" s="180"/>
      <c r="F12483" s="180"/>
      <c r="G12483" s="180"/>
      <c r="H12483" s="180"/>
    </row>
    <row r="12484" spans="1:8" x14ac:dyDescent="0.2">
      <c r="A12484" s="180" t="s">
        <v>292</v>
      </c>
      <c r="B12484" s="180" t="s">
        <v>347</v>
      </c>
      <c r="C12484" s="180"/>
      <c r="D12484" s="180"/>
      <c r="E12484" s="180"/>
      <c r="F12484" s="180"/>
      <c r="G12484" s="180"/>
      <c r="H12484" s="180"/>
    </row>
    <row r="12485" spans="1:8" x14ac:dyDescent="0.2">
      <c r="A12485" s="180" t="s">
        <v>292</v>
      </c>
      <c r="B12485" s="180" t="s">
        <v>348</v>
      </c>
      <c r="C12485" s="180">
        <v>6418570</v>
      </c>
      <c r="D12485" s="180">
        <v>0</v>
      </c>
      <c r="E12485" s="180">
        <v>257151</v>
      </c>
      <c r="F12485" s="180">
        <v>0</v>
      </c>
      <c r="G12485" s="180">
        <v>0</v>
      </c>
      <c r="H12485" s="180">
        <v>0</v>
      </c>
    </row>
    <row r="12486" spans="1:8" x14ac:dyDescent="0.2">
      <c r="A12486" s="180" t="s">
        <v>292</v>
      </c>
      <c r="B12486" s="180" t="s">
        <v>349</v>
      </c>
      <c r="C12486" s="180">
        <v>319401.20999999996</v>
      </c>
      <c r="D12486" s="180">
        <v>111.93</v>
      </c>
      <c r="E12486" s="180">
        <v>260068.14</v>
      </c>
      <c r="F12486" s="180">
        <v>0</v>
      </c>
      <c r="G12486" s="180">
        <v>0</v>
      </c>
      <c r="H12486" s="180">
        <v>0</v>
      </c>
    </row>
    <row r="12487" spans="1:8" x14ac:dyDescent="0.2">
      <c r="A12487" s="180" t="s">
        <v>292</v>
      </c>
      <c r="B12487" s="180" t="s">
        <v>350</v>
      </c>
      <c r="C12487" s="180">
        <v>6737971.21</v>
      </c>
      <c r="D12487" s="180">
        <v>111.93</v>
      </c>
      <c r="E12487" s="180">
        <v>517219.14</v>
      </c>
      <c r="F12487" s="180">
        <v>0</v>
      </c>
      <c r="G12487" s="180">
        <v>0</v>
      </c>
      <c r="H12487" s="180">
        <v>0</v>
      </c>
    </row>
    <row r="12488" spans="1:8" x14ac:dyDescent="0.2">
      <c r="A12488" s="180" t="s">
        <v>292</v>
      </c>
      <c r="B12488" s="180" t="s">
        <v>376</v>
      </c>
      <c r="C12488" s="180"/>
      <c r="D12488" s="180"/>
      <c r="E12488" s="180"/>
      <c r="F12488" s="180"/>
      <c r="G12488" s="180"/>
      <c r="H12488" s="180"/>
    </row>
    <row r="12489" spans="1:8" x14ac:dyDescent="0.2">
      <c r="A12489" s="180" t="s">
        <v>292</v>
      </c>
      <c r="B12489" s="180" t="s">
        <v>377</v>
      </c>
      <c r="C12489" s="180">
        <v>4382435</v>
      </c>
      <c r="D12489" s="180"/>
      <c r="E12489" s="180">
        <v>57948</v>
      </c>
      <c r="F12489" s="180"/>
      <c r="G12489" s="180"/>
      <c r="H12489" s="180"/>
    </row>
    <row r="12490" spans="1:8" x14ac:dyDescent="0.2">
      <c r="A12490" s="180" t="s">
        <v>292</v>
      </c>
      <c r="B12490" s="180" t="s">
        <v>352</v>
      </c>
      <c r="C12490" s="180">
        <v>224758</v>
      </c>
      <c r="D12490" s="180"/>
      <c r="E12490" s="180"/>
      <c r="F12490" s="180"/>
      <c r="G12490" s="180"/>
      <c r="H12490" s="180"/>
    </row>
    <row r="12491" spans="1:8" x14ac:dyDescent="0.2">
      <c r="A12491" s="180" t="s">
        <v>292</v>
      </c>
      <c r="B12491" s="180" t="s">
        <v>353</v>
      </c>
      <c r="C12491" s="180">
        <v>146348</v>
      </c>
      <c r="D12491" s="180"/>
      <c r="E12491" s="180"/>
      <c r="F12491" s="180"/>
      <c r="G12491" s="180"/>
      <c r="H12491" s="180"/>
    </row>
    <row r="12492" spans="1:8" x14ac:dyDescent="0.2">
      <c r="A12492" s="180" t="s">
        <v>292</v>
      </c>
      <c r="B12492" s="180" t="s">
        <v>354</v>
      </c>
      <c r="C12492" s="180">
        <v>288707</v>
      </c>
      <c r="D12492" s="180"/>
      <c r="E12492" s="180">
        <v>47772</v>
      </c>
      <c r="F12492" s="180"/>
      <c r="G12492" s="180"/>
      <c r="H12492" s="180"/>
    </row>
    <row r="12493" spans="1:8" x14ac:dyDescent="0.2">
      <c r="A12493" s="180" t="s">
        <v>292</v>
      </c>
      <c r="B12493" s="180" t="s">
        <v>408</v>
      </c>
      <c r="C12493" s="180">
        <v>84298</v>
      </c>
      <c r="D12493" s="180"/>
      <c r="E12493" s="180"/>
      <c r="F12493" s="180"/>
      <c r="G12493" s="180"/>
      <c r="H12493" s="180"/>
    </row>
    <row r="12494" spans="1:8" x14ac:dyDescent="0.2">
      <c r="A12494" s="180" t="s">
        <v>292</v>
      </c>
      <c r="B12494" s="180" t="s">
        <v>423</v>
      </c>
      <c r="C12494" s="180">
        <v>125000</v>
      </c>
      <c r="D12494" s="180"/>
      <c r="E12494" s="180"/>
      <c r="F12494" s="180"/>
      <c r="G12494" s="180"/>
      <c r="H12494" s="180"/>
    </row>
    <row r="12495" spans="1:8" x14ac:dyDescent="0.2">
      <c r="A12495" s="180" t="s">
        <v>292</v>
      </c>
      <c r="B12495" s="180" t="s">
        <v>355</v>
      </c>
      <c r="C12495" s="180">
        <v>234954</v>
      </c>
      <c r="D12495" s="180"/>
      <c r="E12495" s="180">
        <v>25025</v>
      </c>
      <c r="F12495" s="180"/>
      <c r="G12495" s="180"/>
      <c r="H12495" s="180"/>
    </row>
    <row r="12496" spans="1:8" x14ac:dyDescent="0.2">
      <c r="A12496" s="180" t="s">
        <v>292</v>
      </c>
      <c r="B12496" s="180" t="s">
        <v>356</v>
      </c>
      <c r="C12496" s="180">
        <v>216594</v>
      </c>
      <c r="D12496" s="180"/>
      <c r="E12496" s="180">
        <v>13533</v>
      </c>
      <c r="F12496" s="180"/>
      <c r="G12496" s="180"/>
      <c r="H12496" s="180"/>
    </row>
    <row r="12497" spans="1:8" x14ac:dyDescent="0.2">
      <c r="A12497" s="180" t="s">
        <v>292</v>
      </c>
      <c r="B12497" s="180" t="s">
        <v>409</v>
      </c>
      <c r="C12497" s="180"/>
      <c r="D12497" s="180"/>
      <c r="E12497" s="180"/>
      <c r="F12497" s="180"/>
      <c r="G12497" s="180"/>
      <c r="H12497" s="180"/>
    </row>
    <row r="12498" spans="1:8" x14ac:dyDescent="0.2">
      <c r="A12498" s="180" t="s">
        <v>292</v>
      </c>
      <c r="B12498" s="180" t="s">
        <v>378</v>
      </c>
      <c r="C12498" s="180">
        <v>3200</v>
      </c>
      <c r="D12498" s="180"/>
      <c r="E12498" s="180"/>
      <c r="F12498" s="180"/>
      <c r="G12498" s="180"/>
      <c r="H12498" s="180"/>
    </row>
    <row r="12499" spans="1:8" x14ac:dyDescent="0.2">
      <c r="A12499" s="180" t="s">
        <v>292</v>
      </c>
      <c r="B12499" s="180" t="s">
        <v>360</v>
      </c>
      <c r="C12499" s="180"/>
      <c r="D12499" s="180"/>
      <c r="E12499" s="180"/>
      <c r="F12499" s="180"/>
      <c r="G12499" s="180"/>
      <c r="H12499" s="180"/>
    </row>
    <row r="12500" spans="1:8" x14ac:dyDescent="0.2">
      <c r="A12500" s="180" t="s">
        <v>292</v>
      </c>
      <c r="B12500" s="180" t="s">
        <v>379</v>
      </c>
      <c r="C12500" s="180"/>
      <c r="D12500" s="180"/>
      <c r="E12500" s="180"/>
      <c r="F12500" s="180"/>
      <c r="G12500" s="180"/>
      <c r="H12500" s="180"/>
    </row>
    <row r="12501" spans="1:8" x14ac:dyDescent="0.2">
      <c r="A12501" s="180" t="s">
        <v>292</v>
      </c>
      <c r="B12501" s="180" t="s">
        <v>362</v>
      </c>
      <c r="C12501" s="180">
        <v>181458</v>
      </c>
      <c r="D12501" s="180"/>
      <c r="E12501" s="180"/>
      <c r="F12501" s="180"/>
      <c r="G12501" s="180"/>
      <c r="H12501" s="180"/>
    </row>
    <row r="12502" spans="1:8" x14ac:dyDescent="0.2">
      <c r="A12502" s="180" t="s">
        <v>292</v>
      </c>
      <c r="B12502" s="180" t="s">
        <v>365</v>
      </c>
      <c r="C12502" s="180">
        <v>5887752</v>
      </c>
      <c r="D12502" s="180">
        <v>0</v>
      </c>
      <c r="E12502" s="180">
        <v>144278</v>
      </c>
      <c r="F12502" s="180">
        <v>0</v>
      </c>
      <c r="G12502" s="180">
        <v>0</v>
      </c>
      <c r="H12502" s="180">
        <v>0</v>
      </c>
    </row>
    <row r="12503" spans="1:8" x14ac:dyDescent="0.2">
      <c r="A12503" s="180" t="s">
        <v>292</v>
      </c>
      <c r="B12503" s="180" t="s">
        <v>447</v>
      </c>
      <c r="C12503" s="180"/>
      <c r="D12503" s="180"/>
      <c r="E12503" s="180"/>
      <c r="F12503" s="180"/>
      <c r="G12503" s="180"/>
      <c r="H12503" s="180"/>
    </row>
    <row r="12504" spans="1:8" x14ac:dyDescent="0.2">
      <c r="A12504" s="180" t="s">
        <v>292</v>
      </c>
      <c r="B12504" s="180" t="s">
        <v>366</v>
      </c>
      <c r="C12504" s="180">
        <v>5887752</v>
      </c>
      <c r="D12504" s="180">
        <v>0</v>
      </c>
      <c r="E12504" s="180">
        <v>144278</v>
      </c>
      <c r="F12504" s="180">
        <v>0</v>
      </c>
      <c r="G12504" s="180">
        <v>0</v>
      </c>
      <c r="H12504" s="180">
        <v>0</v>
      </c>
    </row>
    <row r="12505" spans="1:8" x14ac:dyDescent="0.2">
      <c r="A12505" s="180" t="s">
        <v>292</v>
      </c>
      <c r="B12505" s="180" t="s">
        <v>367</v>
      </c>
      <c r="C12505" s="180">
        <v>850219.21</v>
      </c>
      <c r="D12505" s="180">
        <v>111.93</v>
      </c>
      <c r="E12505" s="180">
        <v>372941.14</v>
      </c>
      <c r="F12505" s="180">
        <v>0</v>
      </c>
      <c r="G12505" s="180">
        <v>0</v>
      </c>
      <c r="H12505" s="180">
        <v>0</v>
      </c>
    </row>
    <row r="12506" spans="1:8" x14ac:dyDescent="0.2">
      <c r="A12506" s="180" t="s">
        <v>292</v>
      </c>
      <c r="B12506" s="180" t="s">
        <v>368</v>
      </c>
      <c r="C12506" s="180">
        <v>6737971.21</v>
      </c>
      <c r="D12506" s="180">
        <v>111.93</v>
      </c>
      <c r="E12506" s="180">
        <v>517219.14</v>
      </c>
      <c r="F12506" s="180">
        <v>0</v>
      </c>
      <c r="G12506" s="180">
        <v>0</v>
      </c>
      <c r="H12506" s="180">
        <v>0</v>
      </c>
    </row>
    <row r="12507" spans="1:8" x14ac:dyDescent="0.2">
      <c r="A12507" s="180" t="s">
        <v>293</v>
      </c>
      <c r="B12507" s="180" t="s">
        <v>333</v>
      </c>
      <c r="C12507" s="180">
        <v>13935362</v>
      </c>
      <c r="D12507" s="180"/>
      <c r="E12507" s="180">
        <v>645037</v>
      </c>
      <c r="F12507" s="180">
        <v>160297</v>
      </c>
      <c r="G12507" s="180">
        <v>0</v>
      </c>
      <c r="H12507" s="180">
        <v>0</v>
      </c>
    </row>
    <row r="12508" spans="1:8" x14ac:dyDescent="0.2">
      <c r="A12508" s="180" t="s">
        <v>293</v>
      </c>
      <c r="B12508" s="180" t="s">
        <v>334</v>
      </c>
      <c r="C12508" s="180">
        <v>1173755</v>
      </c>
      <c r="D12508" s="180"/>
      <c r="E12508" s="180">
        <v>54963</v>
      </c>
      <c r="F12508" s="180">
        <v>13660</v>
      </c>
      <c r="G12508" s="180">
        <v>0</v>
      </c>
      <c r="H12508" s="180">
        <v>0</v>
      </c>
    </row>
    <row r="12509" spans="1:8" x14ac:dyDescent="0.2">
      <c r="A12509" s="180" t="s">
        <v>293</v>
      </c>
      <c r="B12509" s="180" t="s">
        <v>335</v>
      </c>
      <c r="C12509" s="180">
        <v>0</v>
      </c>
      <c r="D12509" s="180"/>
      <c r="E12509" s="180"/>
      <c r="F12509" s="180"/>
      <c r="G12509" s="180"/>
      <c r="H12509" s="180"/>
    </row>
    <row r="12510" spans="1:8" x14ac:dyDescent="0.2">
      <c r="A12510" s="180" t="s">
        <v>293</v>
      </c>
      <c r="B12510" s="180" t="s">
        <v>336</v>
      </c>
      <c r="C12510" s="180">
        <v>8267461</v>
      </c>
      <c r="D12510" s="180">
        <v>0</v>
      </c>
      <c r="E12510" s="180"/>
      <c r="F12510" s="180"/>
      <c r="G12510" s="180"/>
      <c r="H12510" s="180"/>
    </row>
    <row r="12511" spans="1:8" x14ac:dyDescent="0.2">
      <c r="A12511" s="180" t="s">
        <v>293</v>
      </c>
      <c r="B12511" s="180" t="s">
        <v>337</v>
      </c>
      <c r="C12511" s="180">
        <v>55528</v>
      </c>
      <c r="D12511" s="180">
        <v>36</v>
      </c>
      <c r="E12511" s="180">
        <v>0</v>
      </c>
      <c r="F12511" s="180">
        <v>0</v>
      </c>
      <c r="G12511" s="180">
        <v>0</v>
      </c>
      <c r="H12511" s="180">
        <v>0</v>
      </c>
    </row>
    <row r="12512" spans="1:8" x14ac:dyDescent="0.2">
      <c r="A12512" s="180" t="s">
        <v>293</v>
      </c>
      <c r="B12512" s="180" t="s">
        <v>338</v>
      </c>
      <c r="C12512" s="180"/>
      <c r="D12512" s="180"/>
      <c r="E12512" s="180"/>
      <c r="F12512" s="180"/>
      <c r="G12512" s="180"/>
      <c r="H12512" s="180"/>
    </row>
    <row r="12513" spans="1:8" x14ac:dyDescent="0.2">
      <c r="A12513" s="180" t="s">
        <v>293</v>
      </c>
      <c r="B12513" s="180" t="s">
        <v>339</v>
      </c>
      <c r="C12513" s="180">
        <v>9733</v>
      </c>
      <c r="D12513" s="180">
        <v>517932</v>
      </c>
      <c r="E12513" s="180"/>
      <c r="F12513" s="180"/>
      <c r="G12513" s="180"/>
      <c r="H12513" s="180"/>
    </row>
    <row r="12514" spans="1:8" x14ac:dyDescent="0.2">
      <c r="A12514" s="180" t="s">
        <v>293</v>
      </c>
      <c r="B12514" s="180" t="s">
        <v>340</v>
      </c>
      <c r="C12514" s="180">
        <v>683829</v>
      </c>
      <c r="D12514" s="180">
        <v>0</v>
      </c>
      <c r="E12514" s="180">
        <v>61584</v>
      </c>
      <c r="F12514" s="180">
        <v>0</v>
      </c>
      <c r="G12514" s="180">
        <v>0</v>
      </c>
      <c r="H12514" s="180">
        <v>0</v>
      </c>
    </row>
    <row r="12515" spans="1:8" x14ac:dyDescent="0.2">
      <c r="A12515" s="180" t="s">
        <v>293</v>
      </c>
      <c r="B12515" s="180" t="s">
        <v>341</v>
      </c>
      <c r="C12515" s="180">
        <v>53839</v>
      </c>
      <c r="D12515" s="180">
        <v>0</v>
      </c>
      <c r="E12515" s="180">
        <v>0</v>
      </c>
      <c r="F12515" s="180">
        <v>0</v>
      </c>
      <c r="G12515" s="180">
        <v>0</v>
      </c>
      <c r="H12515" s="180">
        <v>0</v>
      </c>
    </row>
    <row r="12516" spans="1:8" x14ac:dyDescent="0.2">
      <c r="A12516" s="180" t="s">
        <v>293</v>
      </c>
      <c r="B12516" s="180" t="s">
        <v>342</v>
      </c>
      <c r="C12516" s="180">
        <v>21487776</v>
      </c>
      <c r="D12516" s="180"/>
      <c r="E12516" s="180"/>
      <c r="F12516" s="180"/>
      <c r="G12516" s="180"/>
      <c r="H12516" s="180"/>
    </row>
    <row r="12517" spans="1:8" x14ac:dyDescent="0.2">
      <c r="A12517" s="180" t="s">
        <v>293</v>
      </c>
      <c r="B12517" s="180" t="s">
        <v>343</v>
      </c>
      <c r="C12517" s="180">
        <v>0</v>
      </c>
      <c r="D12517" s="180"/>
      <c r="E12517" s="180"/>
      <c r="F12517" s="180"/>
      <c r="G12517" s="180"/>
      <c r="H12517" s="180"/>
    </row>
    <row r="12518" spans="1:8" x14ac:dyDescent="0.2">
      <c r="A12518" s="180" t="s">
        <v>293</v>
      </c>
      <c r="B12518" s="180" t="s">
        <v>344</v>
      </c>
      <c r="C12518" s="180">
        <v>199280</v>
      </c>
      <c r="D12518" s="180"/>
      <c r="E12518" s="180">
        <v>166</v>
      </c>
      <c r="F12518" s="180">
        <v>45</v>
      </c>
      <c r="G12518" s="180">
        <v>0</v>
      </c>
      <c r="H12518" s="180">
        <v>0</v>
      </c>
    </row>
    <row r="12519" spans="1:8" x14ac:dyDescent="0.2">
      <c r="A12519" s="180" t="s">
        <v>293</v>
      </c>
      <c r="B12519" s="180" t="s">
        <v>475</v>
      </c>
      <c r="C12519" s="180">
        <v>512620</v>
      </c>
      <c r="D12519" s="180"/>
      <c r="E12519" s="180">
        <v>24005</v>
      </c>
      <c r="F12519" s="180">
        <v>5965</v>
      </c>
      <c r="G12519" s="180">
        <v>0</v>
      </c>
      <c r="H12519" s="180">
        <v>0</v>
      </c>
    </row>
    <row r="12520" spans="1:8" x14ac:dyDescent="0.2">
      <c r="A12520" s="180" t="s">
        <v>293</v>
      </c>
      <c r="B12520" s="180" t="s">
        <v>332</v>
      </c>
      <c r="C12520" s="180">
        <v>312138</v>
      </c>
      <c r="D12520" s="180"/>
      <c r="E12520" s="180"/>
      <c r="F12520" s="180"/>
      <c r="G12520" s="180"/>
      <c r="H12520" s="180"/>
    </row>
    <row r="12521" spans="1:8" x14ac:dyDescent="0.2">
      <c r="A12521" s="180" t="s">
        <v>293</v>
      </c>
      <c r="B12521" s="180" t="s">
        <v>407</v>
      </c>
      <c r="C12521" s="180">
        <v>894835</v>
      </c>
      <c r="D12521" s="180"/>
      <c r="E12521" s="180">
        <v>0</v>
      </c>
      <c r="F12521" s="180">
        <v>0</v>
      </c>
      <c r="G12521" s="180">
        <v>0</v>
      </c>
      <c r="H12521" s="180">
        <v>0</v>
      </c>
    </row>
    <row r="12522" spans="1:8" x14ac:dyDescent="0.2">
      <c r="A12522" s="180" t="s">
        <v>293</v>
      </c>
      <c r="B12522" s="180" t="s">
        <v>345</v>
      </c>
      <c r="C12522" s="180">
        <v>47586156</v>
      </c>
      <c r="D12522" s="180">
        <v>517968</v>
      </c>
      <c r="E12522" s="180">
        <v>785755</v>
      </c>
      <c r="F12522" s="180">
        <v>179967</v>
      </c>
      <c r="G12522" s="180">
        <v>0</v>
      </c>
      <c r="H12522" s="180">
        <v>0</v>
      </c>
    </row>
    <row r="12523" spans="1:8" x14ac:dyDescent="0.2">
      <c r="A12523" s="180" t="s">
        <v>293</v>
      </c>
      <c r="B12523" s="180" t="s">
        <v>346</v>
      </c>
      <c r="C12523" s="180">
        <v>0</v>
      </c>
      <c r="D12523" s="180"/>
      <c r="E12523" s="180"/>
      <c r="F12523" s="180"/>
      <c r="G12523" s="180"/>
      <c r="H12523" s="180"/>
    </row>
    <row r="12524" spans="1:8" x14ac:dyDescent="0.2">
      <c r="A12524" s="180" t="s">
        <v>293</v>
      </c>
      <c r="B12524" s="180" t="s">
        <v>446</v>
      </c>
      <c r="C12524" s="180">
        <v>73957</v>
      </c>
      <c r="D12524" s="180">
        <v>0</v>
      </c>
      <c r="E12524" s="180">
        <v>0</v>
      </c>
      <c r="F12524" s="180">
        <v>0</v>
      </c>
      <c r="G12524" s="180">
        <v>0</v>
      </c>
      <c r="H12524" s="180">
        <v>0</v>
      </c>
    </row>
    <row r="12525" spans="1:8" x14ac:dyDescent="0.2">
      <c r="A12525" s="180" t="s">
        <v>293</v>
      </c>
      <c r="B12525" s="180" t="s">
        <v>347</v>
      </c>
      <c r="C12525" s="180">
        <v>11550</v>
      </c>
      <c r="D12525" s="180">
        <v>0</v>
      </c>
      <c r="E12525" s="180"/>
      <c r="F12525" s="180">
        <v>0</v>
      </c>
      <c r="G12525" s="180">
        <v>0</v>
      </c>
      <c r="H12525" s="180">
        <v>0</v>
      </c>
    </row>
    <row r="12526" spans="1:8" x14ac:dyDescent="0.2">
      <c r="A12526" s="180" t="s">
        <v>293</v>
      </c>
      <c r="B12526" s="180" t="s">
        <v>348</v>
      </c>
      <c r="C12526" s="180">
        <v>47671663</v>
      </c>
      <c r="D12526" s="180">
        <v>517968</v>
      </c>
      <c r="E12526" s="180">
        <v>785755</v>
      </c>
      <c r="F12526" s="180">
        <v>179967</v>
      </c>
      <c r="G12526" s="180">
        <v>0</v>
      </c>
      <c r="H12526" s="180">
        <v>0</v>
      </c>
    </row>
    <row r="12527" spans="1:8" x14ac:dyDescent="0.2">
      <c r="A12527" s="180" t="s">
        <v>293</v>
      </c>
      <c r="B12527" s="180" t="s">
        <v>349</v>
      </c>
      <c r="C12527" s="180">
        <v>7807638.9300000062</v>
      </c>
      <c r="D12527" s="180">
        <v>254211.03000000003</v>
      </c>
      <c r="E12527" s="180">
        <v>1088440.06</v>
      </c>
      <c r="F12527" s="180">
        <v>231560</v>
      </c>
      <c r="G12527" s="180">
        <v>0</v>
      </c>
      <c r="H12527" s="180">
        <v>0</v>
      </c>
    </row>
    <row r="12528" spans="1:8" x14ac:dyDescent="0.2">
      <c r="A12528" s="180" t="s">
        <v>293</v>
      </c>
      <c r="B12528" s="180" t="s">
        <v>350</v>
      </c>
      <c r="C12528" s="180">
        <v>55479301.930000007</v>
      </c>
      <c r="D12528" s="180">
        <v>772179.03</v>
      </c>
      <c r="E12528" s="180">
        <v>1874195.06</v>
      </c>
      <c r="F12528" s="180">
        <v>411527</v>
      </c>
      <c r="G12528" s="180">
        <v>0</v>
      </c>
      <c r="H12528" s="180">
        <v>0</v>
      </c>
    </row>
    <row r="12529" spans="1:8" x14ac:dyDescent="0.2">
      <c r="A12529" s="180" t="s">
        <v>293</v>
      </c>
      <c r="B12529" s="180" t="s">
        <v>376</v>
      </c>
      <c r="C12529" s="180"/>
      <c r="D12529" s="180"/>
      <c r="E12529" s="180"/>
      <c r="F12529" s="180"/>
      <c r="G12529" s="180"/>
      <c r="H12529" s="180"/>
    </row>
    <row r="12530" spans="1:8" x14ac:dyDescent="0.2">
      <c r="A12530" s="180" t="s">
        <v>293</v>
      </c>
      <c r="B12530" s="180" t="s">
        <v>377</v>
      </c>
      <c r="C12530" s="180">
        <v>31920220</v>
      </c>
      <c r="D12530" s="180">
        <v>506604</v>
      </c>
      <c r="E12530" s="180">
        <v>138714</v>
      </c>
      <c r="F12530" s="180">
        <v>0</v>
      </c>
      <c r="G12530" s="180">
        <v>0</v>
      </c>
      <c r="H12530" s="180">
        <v>0</v>
      </c>
    </row>
    <row r="12531" spans="1:8" x14ac:dyDescent="0.2">
      <c r="A12531" s="180" t="s">
        <v>293</v>
      </c>
      <c r="B12531" s="180" t="s">
        <v>352</v>
      </c>
      <c r="C12531" s="180">
        <v>2031636</v>
      </c>
      <c r="D12531" s="180">
        <v>0</v>
      </c>
      <c r="E12531" s="180">
        <v>0</v>
      </c>
      <c r="F12531" s="180">
        <v>0</v>
      </c>
      <c r="G12531" s="180">
        <v>0</v>
      </c>
      <c r="H12531" s="180">
        <v>0</v>
      </c>
    </row>
    <row r="12532" spans="1:8" x14ac:dyDescent="0.2">
      <c r="A12532" s="180" t="s">
        <v>293</v>
      </c>
      <c r="B12532" s="180" t="s">
        <v>353</v>
      </c>
      <c r="C12532" s="180">
        <v>2814694</v>
      </c>
      <c r="D12532" s="180">
        <v>0</v>
      </c>
      <c r="E12532" s="180">
        <v>0</v>
      </c>
      <c r="F12532" s="180">
        <v>0</v>
      </c>
      <c r="G12532" s="180">
        <v>0</v>
      </c>
      <c r="H12532" s="180">
        <v>0</v>
      </c>
    </row>
    <row r="12533" spans="1:8" x14ac:dyDescent="0.2">
      <c r="A12533" s="180" t="s">
        <v>293</v>
      </c>
      <c r="B12533" s="180" t="s">
        <v>354</v>
      </c>
      <c r="C12533" s="180">
        <v>899572</v>
      </c>
      <c r="D12533" s="180">
        <v>0</v>
      </c>
      <c r="E12533" s="180">
        <v>2060</v>
      </c>
      <c r="F12533" s="180">
        <v>120680</v>
      </c>
      <c r="G12533" s="180">
        <v>0</v>
      </c>
      <c r="H12533" s="180">
        <v>0</v>
      </c>
    </row>
    <row r="12534" spans="1:8" x14ac:dyDescent="0.2">
      <c r="A12534" s="180" t="s">
        <v>293</v>
      </c>
      <c r="B12534" s="180" t="s">
        <v>408</v>
      </c>
      <c r="C12534" s="180">
        <v>3276660</v>
      </c>
      <c r="D12534" s="180">
        <v>0</v>
      </c>
      <c r="E12534" s="180">
        <v>0</v>
      </c>
      <c r="F12534" s="180">
        <v>0</v>
      </c>
      <c r="G12534" s="180">
        <v>0</v>
      </c>
      <c r="H12534" s="180">
        <v>0</v>
      </c>
    </row>
    <row r="12535" spans="1:8" x14ac:dyDescent="0.2">
      <c r="A12535" s="180" t="s">
        <v>293</v>
      </c>
      <c r="B12535" s="180" t="s">
        <v>423</v>
      </c>
      <c r="C12535" s="180">
        <v>1361452</v>
      </c>
      <c r="D12535" s="180">
        <v>0</v>
      </c>
      <c r="E12535" s="180">
        <v>0</v>
      </c>
      <c r="F12535" s="180">
        <v>0</v>
      </c>
      <c r="G12535" s="180">
        <v>0</v>
      </c>
      <c r="H12535" s="180">
        <v>0</v>
      </c>
    </row>
    <row r="12536" spans="1:8" x14ac:dyDescent="0.2">
      <c r="A12536" s="180" t="s">
        <v>293</v>
      </c>
      <c r="B12536" s="180" t="s">
        <v>355</v>
      </c>
      <c r="C12536" s="180">
        <v>3549799</v>
      </c>
      <c r="D12536" s="180">
        <v>0</v>
      </c>
      <c r="E12536" s="180">
        <v>654333</v>
      </c>
      <c r="F12536" s="180">
        <v>0</v>
      </c>
      <c r="G12536" s="180">
        <v>0</v>
      </c>
      <c r="H12536" s="180">
        <v>0</v>
      </c>
    </row>
    <row r="12537" spans="1:8" x14ac:dyDescent="0.2">
      <c r="A12537" s="180" t="s">
        <v>293</v>
      </c>
      <c r="B12537" s="180" t="s">
        <v>356</v>
      </c>
      <c r="C12537" s="180">
        <v>1404876</v>
      </c>
      <c r="D12537" s="180">
        <v>0</v>
      </c>
      <c r="E12537" s="180">
        <v>0</v>
      </c>
      <c r="F12537" s="180">
        <v>0</v>
      </c>
      <c r="G12537" s="180"/>
      <c r="H12537" s="180">
        <v>0</v>
      </c>
    </row>
    <row r="12538" spans="1:8" x14ac:dyDescent="0.2">
      <c r="A12538" s="180" t="s">
        <v>293</v>
      </c>
      <c r="B12538" s="180" t="s">
        <v>409</v>
      </c>
      <c r="C12538" s="180"/>
      <c r="D12538" s="180"/>
      <c r="E12538" s="180"/>
      <c r="F12538" s="180"/>
      <c r="G12538" s="180"/>
      <c r="H12538" s="180">
        <v>0</v>
      </c>
    </row>
    <row r="12539" spans="1:8" x14ac:dyDescent="0.2">
      <c r="A12539" s="180" t="s">
        <v>293</v>
      </c>
      <c r="B12539" s="180" t="s">
        <v>378</v>
      </c>
      <c r="C12539" s="180">
        <v>300000</v>
      </c>
      <c r="D12539" s="180"/>
      <c r="E12539" s="180">
        <v>0</v>
      </c>
      <c r="F12539" s="180">
        <v>0</v>
      </c>
      <c r="G12539" s="180">
        <v>0</v>
      </c>
      <c r="H12539" s="180">
        <v>0</v>
      </c>
    </row>
    <row r="12540" spans="1:8" x14ac:dyDescent="0.2">
      <c r="A12540" s="180" t="s">
        <v>293</v>
      </c>
      <c r="B12540" s="180" t="s">
        <v>360</v>
      </c>
      <c r="C12540" s="180"/>
      <c r="D12540" s="180"/>
      <c r="E12540" s="180">
        <v>0</v>
      </c>
      <c r="F12540" s="180">
        <v>425</v>
      </c>
      <c r="G12540" s="180"/>
      <c r="H12540" s="180">
        <v>0</v>
      </c>
    </row>
    <row r="12541" spans="1:8" x14ac:dyDescent="0.2">
      <c r="A12541" s="180" t="s">
        <v>293</v>
      </c>
      <c r="B12541" s="180" t="s">
        <v>379</v>
      </c>
      <c r="C12541" s="180"/>
      <c r="D12541" s="180"/>
      <c r="E12541" s="180"/>
      <c r="F12541" s="180"/>
      <c r="G12541" s="180"/>
      <c r="H12541" s="180"/>
    </row>
    <row r="12542" spans="1:8" x14ac:dyDescent="0.2">
      <c r="A12542" s="180" t="s">
        <v>293</v>
      </c>
      <c r="B12542" s="180" t="s">
        <v>362</v>
      </c>
      <c r="C12542" s="180">
        <v>1497320</v>
      </c>
      <c r="D12542" s="180"/>
      <c r="E12542" s="180"/>
      <c r="F12542" s="180"/>
      <c r="G12542" s="180"/>
      <c r="H12542" s="180"/>
    </row>
    <row r="12543" spans="1:8" x14ac:dyDescent="0.2">
      <c r="A12543" s="180" t="s">
        <v>293</v>
      </c>
      <c r="B12543" s="180" t="s">
        <v>365</v>
      </c>
      <c r="C12543" s="180">
        <v>49056229</v>
      </c>
      <c r="D12543" s="180">
        <v>506604</v>
      </c>
      <c r="E12543" s="180">
        <v>795107</v>
      </c>
      <c r="F12543" s="180">
        <v>121105</v>
      </c>
      <c r="G12543" s="180">
        <v>0</v>
      </c>
      <c r="H12543" s="180">
        <v>0</v>
      </c>
    </row>
    <row r="12544" spans="1:8" x14ac:dyDescent="0.2">
      <c r="A12544" s="180" t="s">
        <v>293</v>
      </c>
      <c r="B12544" s="180" t="s">
        <v>447</v>
      </c>
      <c r="C12544" s="180">
        <v>-925088</v>
      </c>
      <c r="D12544" s="180">
        <v>0</v>
      </c>
      <c r="E12544" s="180">
        <v>0</v>
      </c>
      <c r="F12544" s="180">
        <v>0</v>
      </c>
      <c r="G12544" s="180">
        <v>0</v>
      </c>
      <c r="H12544" s="180">
        <v>0</v>
      </c>
    </row>
    <row r="12545" spans="1:8" x14ac:dyDescent="0.2">
      <c r="A12545" s="180" t="s">
        <v>293</v>
      </c>
      <c r="B12545" s="180" t="s">
        <v>366</v>
      </c>
      <c r="C12545" s="180">
        <v>48131141</v>
      </c>
      <c r="D12545" s="180">
        <v>506604</v>
      </c>
      <c r="E12545" s="180">
        <v>795107</v>
      </c>
      <c r="F12545" s="180">
        <v>121105</v>
      </c>
      <c r="G12545" s="180">
        <v>0</v>
      </c>
      <c r="H12545" s="180">
        <v>0</v>
      </c>
    </row>
    <row r="12546" spans="1:8" x14ac:dyDescent="0.2">
      <c r="A12546" s="180" t="s">
        <v>293</v>
      </c>
      <c r="B12546" s="180" t="s">
        <v>367</v>
      </c>
      <c r="C12546" s="180">
        <v>7348160.9300000062</v>
      </c>
      <c r="D12546" s="180">
        <v>265575.03000000003</v>
      </c>
      <c r="E12546" s="180">
        <v>1079088.06</v>
      </c>
      <c r="F12546" s="180">
        <v>290422</v>
      </c>
      <c r="G12546" s="180">
        <v>0</v>
      </c>
      <c r="H12546" s="180">
        <v>0</v>
      </c>
    </row>
    <row r="12547" spans="1:8" x14ac:dyDescent="0.2">
      <c r="A12547" s="180" t="s">
        <v>293</v>
      </c>
      <c r="B12547" s="180" t="s">
        <v>368</v>
      </c>
      <c r="C12547" s="180">
        <v>55479301.930000007</v>
      </c>
      <c r="D12547" s="180">
        <v>772179.03</v>
      </c>
      <c r="E12547" s="180">
        <v>1874195.06</v>
      </c>
      <c r="F12547" s="180">
        <v>411527</v>
      </c>
      <c r="G12547" s="180">
        <v>0</v>
      </c>
      <c r="H12547" s="180">
        <v>0</v>
      </c>
    </row>
    <row r="12548" spans="1:8" x14ac:dyDescent="0.2">
      <c r="A12548" s="180" t="s">
        <v>295</v>
      </c>
      <c r="B12548" s="180" t="s">
        <v>333</v>
      </c>
      <c r="C12548" s="180">
        <v>3382788</v>
      </c>
      <c r="D12548" s="180"/>
      <c r="E12548" s="180">
        <v>310306</v>
      </c>
      <c r="F12548" s="180">
        <v>0</v>
      </c>
      <c r="G12548" s="180">
        <v>0</v>
      </c>
      <c r="H12548" s="180">
        <v>0</v>
      </c>
    </row>
    <row r="12549" spans="1:8" x14ac:dyDescent="0.2">
      <c r="A12549" s="180" t="s">
        <v>295</v>
      </c>
      <c r="B12549" s="180" t="s">
        <v>334</v>
      </c>
      <c r="C12549" s="180">
        <v>43722</v>
      </c>
      <c r="D12549" s="180"/>
      <c r="E12549" s="180">
        <v>4010</v>
      </c>
      <c r="F12549" s="180">
        <v>0</v>
      </c>
      <c r="G12549" s="180">
        <v>0</v>
      </c>
      <c r="H12549" s="180">
        <v>0</v>
      </c>
    </row>
    <row r="12550" spans="1:8" x14ac:dyDescent="0.2">
      <c r="A12550" s="180" t="s">
        <v>295</v>
      </c>
      <c r="B12550" s="180" t="s">
        <v>335</v>
      </c>
      <c r="C12550" s="180">
        <v>477582</v>
      </c>
      <c r="D12550" s="180"/>
      <c r="E12550" s="180"/>
      <c r="F12550" s="180"/>
      <c r="G12550" s="180"/>
      <c r="H12550" s="180"/>
    </row>
    <row r="12551" spans="1:8" x14ac:dyDescent="0.2">
      <c r="A12551" s="180" t="s">
        <v>295</v>
      </c>
      <c r="B12551" s="180" t="s">
        <v>336</v>
      </c>
      <c r="C12551" s="180">
        <v>515710</v>
      </c>
      <c r="D12551" s="180"/>
      <c r="E12551" s="180"/>
      <c r="F12551" s="180"/>
      <c r="G12551" s="180"/>
      <c r="H12551" s="180"/>
    </row>
    <row r="12552" spans="1:8" x14ac:dyDescent="0.2">
      <c r="A12552" s="180" t="s">
        <v>295</v>
      </c>
      <c r="B12552" s="180" t="s">
        <v>337</v>
      </c>
      <c r="C12552" s="180">
        <v>11971</v>
      </c>
      <c r="D12552" s="180">
        <v>289</v>
      </c>
      <c r="E12552" s="180">
        <v>1400</v>
      </c>
      <c r="F12552" s="180"/>
      <c r="G12552" s="180"/>
      <c r="H12552" s="180"/>
    </row>
    <row r="12553" spans="1:8" x14ac:dyDescent="0.2">
      <c r="A12553" s="180" t="s">
        <v>295</v>
      </c>
      <c r="B12553" s="180" t="s">
        <v>338</v>
      </c>
      <c r="C12553" s="180"/>
      <c r="D12553" s="180"/>
      <c r="E12553" s="180"/>
      <c r="F12553" s="180"/>
      <c r="G12553" s="180"/>
      <c r="H12553" s="180"/>
    </row>
    <row r="12554" spans="1:8" x14ac:dyDescent="0.2">
      <c r="A12554" s="180" t="s">
        <v>295</v>
      </c>
      <c r="B12554" s="180" t="s">
        <v>339</v>
      </c>
      <c r="C12554" s="180">
        <v>0</v>
      </c>
      <c r="D12554" s="180">
        <v>205644</v>
      </c>
      <c r="E12554" s="180"/>
      <c r="F12554" s="180"/>
      <c r="G12554" s="180"/>
      <c r="H12554" s="180"/>
    </row>
    <row r="12555" spans="1:8" x14ac:dyDescent="0.2">
      <c r="A12555" s="180" t="s">
        <v>295</v>
      </c>
      <c r="B12555" s="180" t="s">
        <v>340</v>
      </c>
      <c r="C12555" s="180">
        <v>251397</v>
      </c>
      <c r="D12555" s="180"/>
      <c r="E12555" s="180">
        <v>13213</v>
      </c>
      <c r="F12555" s="180"/>
      <c r="G12555" s="180"/>
      <c r="H12555" s="180"/>
    </row>
    <row r="12556" spans="1:8" x14ac:dyDescent="0.2">
      <c r="A12556" s="180" t="s">
        <v>295</v>
      </c>
      <c r="B12556" s="180" t="s">
        <v>341</v>
      </c>
      <c r="C12556" s="180">
        <v>0</v>
      </c>
      <c r="D12556" s="180"/>
      <c r="E12556" s="180"/>
      <c r="F12556" s="180"/>
      <c r="G12556" s="180"/>
      <c r="H12556" s="180"/>
    </row>
    <row r="12557" spans="1:8" x14ac:dyDescent="0.2">
      <c r="A12557" s="180" t="s">
        <v>295</v>
      </c>
      <c r="B12557" s="180" t="s">
        <v>342</v>
      </c>
      <c r="C12557" s="180">
        <v>7076510</v>
      </c>
      <c r="D12557" s="180"/>
      <c r="E12557" s="180"/>
      <c r="F12557" s="180"/>
      <c r="G12557" s="180"/>
      <c r="H12557" s="180"/>
    </row>
    <row r="12558" spans="1:8" x14ac:dyDescent="0.2">
      <c r="A12558" s="180" t="s">
        <v>295</v>
      </c>
      <c r="B12558" s="180" t="s">
        <v>343</v>
      </c>
      <c r="C12558" s="180">
        <v>23420</v>
      </c>
      <c r="D12558" s="180"/>
      <c r="E12558" s="180"/>
      <c r="F12558" s="180"/>
      <c r="G12558" s="180"/>
      <c r="H12558" s="180"/>
    </row>
    <row r="12559" spans="1:8" x14ac:dyDescent="0.2">
      <c r="A12559" s="180" t="s">
        <v>295</v>
      </c>
      <c r="B12559" s="180" t="s">
        <v>344</v>
      </c>
      <c r="C12559" s="180">
        <v>35026</v>
      </c>
      <c r="D12559" s="180"/>
      <c r="E12559" s="180"/>
      <c r="F12559" s="180"/>
      <c r="G12559" s="180"/>
      <c r="H12559" s="180"/>
    </row>
    <row r="12560" spans="1:8" x14ac:dyDescent="0.2">
      <c r="A12560" s="180" t="s">
        <v>295</v>
      </c>
      <c r="B12560" s="180" t="s">
        <v>475</v>
      </c>
      <c r="C12560" s="180">
        <v>26369</v>
      </c>
      <c r="D12560" s="180"/>
      <c r="E12560" s="180">
        <v>2419</v>
      </c>
      <c r="F12560" s="180">
        <v>0</v>
      </c>
      <c r="G12560" s="180">
        <v>0</v>
      </c>
      <c r="H12560" s="180">
        <v>0</v>
      </c>
    </row>
    <row r="12561" spans="1:8" x14ac:dyDescent="0.2">
      <c r="A12561" s="180" t="s">
        <v>295</v>
      </c>
      <c r="B12561" s="180" t="s">
        <v>332</v>
      </c>
      <c r="C12561" s="180">
        <v>223123</v>
      </c>
      <c r="D12561" s="180"/>
      <c r="E12561" s="180"/>
      <c r="F12561" s="180"/>
      <c r="G12561" s="180"/>
      <c r="H12561" s="180"/>
    </row>
    <row r="12562" spans="1:8" x14ac:dyDescent="0.2">
      <c r="A12562" s="180" t="s">
        <v>295</v>
      </c>
      <c r="B12562" s="180" t="s">
        <v>407</v>
      </c>
      <c r="C12562" s="180">
        <v>328782</v>
      </c>
      <c r="D12562" s="180"/>
      <c r="E12562" s="180"/>
      <c r="F12562" s="180"/>
      <c r="G12562" s="180"/>
      <c r="H12562" s="180"/>
    </row>
    <row r="12563" spans="1:8" x14ac:dyDescent="0.2">
      <c r="A12563" s="180" t="s">
        <v>295</v>
      </c>
      <c r="B12563" s="180" t="s">
        <v>345</v>
      </c>
      <c r="C12563" s="180">
        <v>12396400</v>
      </c>
      <c r="D12563" s="180">
        <v>205933</v>
      </c>
      <c r="E12563" s="180">
        <v>331348</v>
      </c>
      <c r="F12563" s="180">
        <v>0</v>
      </c>
      <c r="G12563" s="180">
        <v>0</v>
      </c>
      <c r="H12563" s="180">
        <v>0</v>
      </c>
    </row>
    <row r="12564" spans="1:8" x14ac:dyDescent="0.2">
      <c r="A12564" s="180" t="s">
        <v>295</v>
      </c>
      <c r="B12564" s="180" t="s">
        <v>346</v>
      </c>
      <c r="C12564" s="180">
        <v>0</v>
      </c>
      <c r="D12564" s="180"/>
      <c r="E12564" s="180"/>
      <c r="F12564" s="180"/>
      <c r="G12564" s="180"/>
      <c r="H12564" s="180"/>
    </row>
    <row r="12565" spans="1:8" x14ac:dyDescent="0.2">
      <c r="A12565" s="180" t="s">
        <v>295</v>
      </c>
      <c r="B12565" s="180" t="s">
        <v>446</v>
      </c>
      <c r="C12565" s="180">
        <v>715</v>
      </c>
      <c r="D12565" s="180"/>
      <c r="E12565" s="180">
        <v>14650</v>
      </c>
      <c r="F12565" s="180"/>
      <c r="G12565" s="180"/>
      <c r="H12565" s="180"/>
    </row>
    <row r="12566" spans="1:8" x14ac:dyDescent="0.2">
      <c r="A12566" s="180" t="s">
        <v>295</v>
      </c>
      <c r="B12566" s="180" t="s">
        <v>347</v>
      </c>
      <c r="C12566" s="180">
        <v>117</v>
      </c>
      <c r="D12566" s="180"/>
      <c r="E12566" s="180"/>
      <c r="F12566" s="180"/>
      <c r="G12566" s="180"/>
      <c r="H12566" s="180"/>
    </row>
    <row r="12567" spans="1:8" x14ac:dyDescent="0.2">
      <c r="A12567" s="180" t="s">
        <v>295</v>
      </c>
      <c r="B12567" s="180" t="s">
        <v>348</v>
      </c>
      <c r="C12567" s="180">
        <v>12397232</v>
      </c>
      <c r="D12567" s="180">
        <v>205933</v>
      </c>
      <c r="E12567" s="180">
        <v>345998</v>
      </c>
      <c r="F12567" s="180">
        <v>0</v>
      </c>
      <c r="G12567" s="180">
        <v>0</v>
      </c>
      <c r="H12567" s="180">
        <v>0</v>
      </c>
    </row>
    <row r="12568" spans="1:8" x14ac:dyDescent="0.2">
      <c r="A12568" s="180" t="s">
        <v>295</v>
      </c>
      <c r="B12568" s="180" t="s">
        <v>349</v>
      </c>
      <c r="C12568" s="180">
        <v>4479327.8599999994</v>
      </c>
      <c r="D12568" s="180">
        <v>219425.29</v>
      </c>
      <c r="E12568" s="180">
        <v>399775.64999999991</v>
      </c>
      <c r="F12568" s="180">
        <v>0</v>
      </c>
      <c r="G12568" s="180">
        <v>0</v>
      </c>
      <c r="H12568" s="180">
        <v>0</v>
      </c>
    </row>
    <row r="12569" spans="1:8" x14ac:dyDescent="0.2">
      <c r="A12569" s="180" t="s">
        <v>295</v>
      </c>
      <c r="B12569" s="180" t="s">
        <v>350</v>
      </c>
      <c r="C12569" s="180">
        <v>16876559.859999999</v>
      </c>
      <c r="D12569" s="180">
        <v>425358.29</v>
      </c>
      <c r="E12569" s="180">
        <v>745773.64999999979</v>
      </c>
      <c r="F12569" s="180">
        <v>0</v>
      </c>
      <c r="G12569" s="180">
        <v>0</v>
      </c>
      <c r="H12569" s="180">
        <v>0</v>
      </c>
    </row>
    <row r="12570" spans="1:8" x14ac:dyDescent="0.2">
      <c r="A12570" s="180" t="s">
        <v>295</v>
      </c>
      <c r="B12570" s="180" t="s">
        <v>376</v>
      </c>
      <c r="C12570" s="180"/>
      <c r="D12570" s="180"/>
      <c r="E12570" s="180"/>
      <c r="F12570" s="180"/>
      <c r="G12570" s="180"/>
      <c r="H12570" s="180"/>
    </row>
    <row r="12571" spans="1:8" x14ac:dyDescent="0.2">
      <c r="A12571" s="180" t="s">
        <v>295</v>
      </c>
      <c r="B12571" s="180" t="s">
        <v>377</v>
      </c>
      <c r="C12571" s="180">
        <v>8416230</v>
      </c>
      <c r="D12571" s="180">
        <v>192683</v>
      </c>
      <c r="E12571" s="180"/>
      <c r="F12571" s="180"/>
      <c r="G12571" s="180"/>
      <c r="H12571" s="180"/>
    </row>
    <row r="12572" spans="1:8" x14ac:dyDescent="0.2">
      <c r="A12572" s="180" t="s">
        <v>295</v>
      </c>
      <c r="B12572" s="180" t="s">
        <v>352</v>
      </c>
      <c r="C12572" s="180">
        <v>396361</v>
      </c>
      <c r="D12572" s="180"/>
      <c r="E12572" s="180"/>
      <c r="F12572" s="180"/>
      <c r="G12572" s="180"/>
      <c r="H12572" s="180"/>
    </row>
    <row r="12573" spans="1:8" x14ac:dyDescent="0.2">
      <c r="A12573" s="180" t="s">
        <v>295</v>
      </c>
      <c r="B12573" s="180" t="s">
        <v>353</v>
      </c>
      <c r="C12573" s="180">
        <v>156319</v>
      </c>
      <c r="D12573" s="180"/>
      <c r="E12573" s="180">
        <v>10772</v>
      </c>
      <c r="F12573" s="180"/>
      <c r="G12573" s="180"/>
      <c r="H12573" s="180"/>
    </row>
    <row r="12574" spans="1:8" x14ac:dyDescent="0.2">
      <c r="A12574" s="180" t="s">
        <v>295</v>
      </c>
      <c r="B12574" s="180" t="s">
        <v>354</v>
      </c>
      <c r="C12574" s="180">
        <v>401727</v>
      </c>
      <c r="D12574" s="180"/>
      <c r="E12574" s="180">
        <v>1617</v>
      </c>
      <c r="F12574" s="180"/>
      <c r="G12574" s="180"/>
      <c r="H12574" s="180"/>
    </row>
    <row r="12575" spans="1:8" x14ac:dyDescent="0.2">
      <c r="A12575" s="180" t="s">
        <v>295</v>
      </c>
      <c r="B12575" s="180" t="s">
        <v>408</v>
      </c>
      <c r="C12575" s="180">
        <v>769053</v>
      </c>
      <c r="D12575" s="180"/>
      <c r="E12575" s="180">
        <v>58707</v>
      </c>
      <c r="F12575" s="180"/>
      <c r="G12575" s="180"/>
      <c r="H12575" s="180"/>
    </row>
    <row r="12576" spans="1:8" x14ac:dyDescent="0.2">
      <c r="A12576" s="180" t="s">
        <v>295</v>
      </c>
      <c r="B12576" s="180" t="s">
        <v>423</v>
      </c>
      <c r="C12576" s="180">
        <v>337692</v>
      </c>
      <c r="D12576" s="180"/>
      <c r="E12576" s="180"/>
      <c r="F12576" s="180"/>
      <c r="G12576" s="180"/>
      <c r="H12576" s="180"/>
    </row>
    <row r="12577" spans="1:8" x14ac:dyDescent="0.2">
      <c r="A12577" s="180" t="s">
        <v>295</v>
      </c>
      <c r="B12577" s="180" t="s">
        <v>355</v>
      </c>
      <c r="C12577" s="180">
        <v>905571</v>
      </c>
      <c r="D12577" s="180"/>
      <c r="E12577" s="180">
        <v>92063</v>
      </c>
      <c r="F12577" s="180"/>
      <c r="G12577" s="180"/>
      <c r="H12577" s="180"/>
    </row>
    <row r="12578" spans="1:8" x14ac:dyDescent="0.2">
      <c r="A12578" s="180" t="s">
        <v>295</v>
      </c>
      <c r="B12578" s="180" t="s">
        <v>356</v>
      </c>
      <c r="C12578" s="180">
        <v>625477</v>
      </c>
      <c r="D12578" s="180"/>
      <c r="E12578" s="180">
        <v>32592</v>
      </c>
      <c r="F12578" s="180"/>
      <c r="G12578" s="180"/>
      <c r="H12578" s="180"/>
    </row>
    <row r="12579" spans="1:8" x14ac:dyDescent="0.2">
      <c r="A12579" s="180" t="s">
        <v>295</v>
      </c>
      <c r="B12579" s="180" t="s">
        <v>409</v>
      </c>
      <c r="C12579" s="180"/>
      <c r="D12579" s="180"/>
      <c r="E12579" s="180"/>
      <c r="F12579" s="180"/>
      <c r="G12579" s="180"/>
      <c r="H12579" s="180"/>
    </row>
    <row r="12580" spans="1:8" x14ac:dyDescent="0.2">
      <c r="A12580" s="180" t="s">
        <v>295</v>
      </c>
      <c r="B12580" s="180" t="s">
        <v>378</v>
      </c>
      <c r="C12580" s="180">
        <v>324</v>
      </c>
      <c r="D12580" s="180"/>
      <c r="E12580" s="180"/>
      <c r="F12580" s="180"/>
      <c r="G12580" s="180"/>
      <c r="H12580" s="180"/>
    </row>
    <row r="12581" spans="1:8" x14ac:dyDescent="0.2">
      <c r="A12581" s="180" t="s">
        <v>295</v>
      </c>
      <c r="B12581" s="180" t="s">
        <v>360</v>
      </c>
      <c r="C12581" s="180"/>
      <c r="D12581" s="180"/>
      <c r="E12581" s="180"/>
      <c r="F12581" s="180"/>
      <c r="G12581" s="180"/>
      <c r="H12581" s="180"/>
    </row>
    <row r="12582" spans="1:8" x14ac:dyDescent="0.2">
      <c r="A12582" s="180" t="s">
        <v>295</v>
      </c>
      <c r="B12582" s="180" t="s">
        <v>379</v>
      </c>
      <c r="C12582" s="180"/>
      <c r="D12582" s="180"/>
      <c r="E12582" s="180"/>
      <c r="F12582" s="180"/>
      <c r="G12582" s="180"/>
      <c r="H12582" s="180"/>
    </row>
    <row r="12583" spans="1:8" x14ac:dyDescent="0.2">
      <c r="A12583" s="180" t="s">
        <v>295</v>
      </c>
      <c r="B12583" s="180" t="s">
        <v>362</v>
      </c>
      <c r="C12583" s="180">
        <v>471666</v>
      </c>
      <c r="D12583" s="180"/>
      <c r="E12583" s="180"/>
      <c r="F12583" s="180"/>
      <c r="G12583" s="180"/>
      <c r="H12583" s="180"/>
    </row>
    <row r="12584" spans="1:8" x14ac:dyDescent="0.2">
      <c r="A12584" s="180" t="s">
        <v>295</v>
      </c>
      <c r="B12584" s="180" t="s">
        <v>365</v>
      </c>
      <c r="C12584" s="180">
        <v>12480420</v>
      </c>
      <c r="D12584" s="180">
        <v>192683</v>
      </c>
      <c r="E12584" s="180">
        <v>195751</v>
      </c>
      <c r="F12584" s="180">
        <v>0</v>
      </c>
      <c r="G12584" s="180">
        <v>0</v>
      </c>
      <c r="H12584" s="180">
        <v>0</v>
      </c>
    </row>
    <row r="12585" spans="1:8" x14ac:dyDescent="0.2">
      <c r="A12585" s="180" t="s">
        <v>295</v>
      </c>
      <c r="B12585" s="180" t="s">
        <v>447</v>
      </c>
      <c r="C12585" s="180">
        <v>0</v>
      </c>
      <c r="D12585" s="180"/>
      <c r="E12585" s="180">
        <v>40026</v>
      </c>
      <c r="F12585" s="180"/>
      <c r="G12585" s="180"/>
      <c r="H12585" s="180"/>
    </row>
    <row r="12586" spans="1:8" x14ac:dyDescent="0.2">
      <c r="A12586" s="180" t="s">
        <v>295</v>
      </c>
      <c r="B12586" s="180" t="s">
        <v>366</v>
      </c>
      <c r="C12586" s="180">
        <v>12480420</v>
      </c>
      <c r="D12586" s="180">
        <v>192683</v>
      </c>
      <c r="E12586" s="180">
        <v>235777</v>
      </c>
      <c r="F12586" s="180">
        <v>0</v>
      </c>
      <c r="G12586" s="180">
        <v>0</v>
      </c>
      <c r="H12586" s="180">
        <v>0</v>
      </c>
    </row>
    <row r="12587" spans="1:8" x14ac:dyDescent="0.2">
      <c r="A12587" s="180" t="s">
        <v>295</v>
      </c>
      <c r="B12587" s="180" t="s">
        <v>367</v>
      </c>
      <c r="C12587" s="180">
        <v>4396139.8599999994</v>
      </c>
      <c r="D12587" s="180">
        <v>232675.29</v>
      </c>
      <c r="E12587" s="180">
        <v>509996.64999999991</v>
      </c>
      <c r="F12587" s="180">
        <v>0</v>
      </c>
      <c r="G12587" s="180">
        <v>0</v>
      </c>
      <c r="H12587" s="180">
        <v>0</v>
      </c>
    </row>
    <row r="12588" spans="1:8" x14ac:dyDescent="0.2">
      <c r="A12588" s="180" t="s">
        <v>295</v>
      </c>
      <c r="B12588" s="180" t="s">
        <v>368</v>
      </c>
      <c r="C12588" s="180">
        <v>16876559.859999999</v>
      </c>
      <c r="D12588" s="180">
        <v>425358.29</v>
      </c>
      <c r="E12588" s="180">
        <v>745773.64999999979</v>
      </c>
      <c r="F12588" s="180">
        <v>0</v>
      </c>
      <c r="G12588" s="180">
        <v>0</v>
      </c>
      <c r="H12588" s="180">
        <v>0</v>
      </c>
    </row>
    <row r="12589" spans="1:8" x14ac:dyDescent="0.2">
      <c r="A12589" s="180" t="s">
        <v>296</v>
      </c>
      <c r="B12589" s="180" t="s">
        <v>333</v>
      </c>
      <c r="C12589" s="180">
        <v>2718674</v>
      </c>
      <c r="D12589" s="180"/>
      <c r="E12589" s="180">
        <v>187605</v>
      </c>
      <c r="F12589" s="180">
        <v>0</v>
      </c>
      <c r="G12589" s="180">
        <v>0</v>
      </c>
      <c r="H12589" s="180">
        <v>0</v>
      </c>
    </row>
    <row r="12590" spans="1:8" x14ac:dyDescent="0.2">
      <c r="A12590" s="180" t="s">
        <v>296</v>
      </c>
      <c r="B12590" s="180" t="s">
        <v>334</v>
      </c>
      <c r="C12590" s="180">
        <v>179440</v>
      </c>
      <c r="D12590" s="180"/>
      <c r="E12590" s="180">
        <v>12395</v>
      </c>
      <c r="F12590" s="180">
        <v>0</v>
      </c>
      <c r="G12590" s="180">
        <v>0</v>
      </c>
      <c r="H12590" s="180">
        <v>0</v>
      </c>
    </row>
    <row r="12591" spans="1:8" x14ac:dyDescent="0.2">
      <c r="A12591" s="180" t="s">
        <v>296</v>
      </c>
      <c r="B12591" s="180" t="s">
        <v>335</v>
      </c>
      <c r="C12591" s="180">
        <v>311041</v>
      </c>
      <c r="D12591" s="180"/>
      <c r="E12591" s="180"/>
      <c r="F12591" s="180"/>
      <c r="G12591" s="180"/>
      <c r="H12591" s="180"/>
    </row>
    <row r="12592" spans="1:8" x14ac:dyDescent="0.2">
      <c r="A12592" s="180" t="s">
        <v>296</v>
      </c>
      <c r="B12592" s="180" t="s">
        <v>336</v>
      </c>
      <c r="C12592" s="180">
        <v>1350000</v>
      </c>
      <c r="D12592" s="180"/>
      <c r="E12592" s="180"/>
      <c r="F12592" s="180"/>
      <c r="G12592" s="180"/>
      <c r="H12592" s="180"/>
    </row>
    <row r="12593" spans="1:8" x14ac:dyDescent="0.2">
      <c r="A12593" s="180" t="s">
        <v>296</v>
      </c>
      <c r="B12593" s="180" t="s">
        <v>337</v>
      </c>
      <c r="C12593" s="180">
        <v>10000</v>
      </c>
      <c r="D12593" s="180"/>
      <c r="E12593" s="180">
        <v>500</v>
      </c>
      <c r="F12593" s="180"/>
      <c r="G12593" s="180"/>
      <c r="H12593" s="180"/>
    </row>
    <row r="12594" spans="1:8" x14ac:dyDescent="0.2">
      <c r="A12594" s="180" t="s">
        <v>296</v>
      </c>
      <c r="B12594" s="180" t="s">
        <v>338</v>
      </c>
      <c r="C12594" s="180"/>
      <c r="D12594" s="180"/>
      <c r="E12594" s="180"/>
      <c r="F12594" s="180"/>
      <c r="G12594" s="180"/>
      <c r="H12594" s="180"/>
    </row>
    <row r="12595" spans="1:8" x14ac:dyDescent="0.2">
      <c r="A12595" s="180" t="s">
        <v>296</v>
      </c>
      <c r="B12595" s="180" t="s">
        <v>339</v>
      </c>
      <c r="C12595" s="180">
        <v>10000</v>
      </c>
      <c r="D12595" s="180">
        <v>250000</v>
      </c>
      <c r="E12595" s="180"/>
      <c r="F12595" s="180"/>
      <c r="G12595" s="180"/>
      <c r="H12595" s="180"/>
    </row>
    <row r="12596" spans="1:8" x14ac:dyDescent="0.2">
      <c r="A12596" s="180" t="s">
        <v>296</v>
      </c>
      <c r="B12596" s="180" t="s">
        <v>340</v>
      </c>
      <c r="C12596" s="180">
        <v>100000</v>
      </c>
      <c r="D12596" s="180"/>
      <c r="E12596" s="180">
        <v>20000</v>
      </c>
      <c r="F12596" s="180"/>
      <c r="G12596" s="180"/>
      <c r="H12596" s="180"/>
    </row>
    <row r="12597" spans="1:8" x14ac:dyDescent="0.2">
      <c r="A12597" s="180" t="s">
        <v>296</v>
      </c>
      <c r="B12597" s="180" t="s">
        <v>341</v>
      </c>
      <c r="C12597" s="180">
        <v>0</v>
      </c>
      <c r="D12597" s="180"/>
      <c r="E12597" s="180"/>
      <c r="F12597" s="180"/>
      <c r="G12597" s="180"/>
      <c r="H12597" s="180"/>
    </row>
    <row r="12598" spans="1:8" x14ac:dyDescent="0.2">
      <c r="A12598" s="180" t="s">
        <v>296</v>
      </c>
      <c r="B12598" s="180" t="s">
        <v>342</v>
      </c>
      <c r="C12598" s="180">
        <v>4472013</v>
      </c>
      <c r="D12598" s="180"/>
      <c r="E12598" s="180"/>
      <c r="F12598" s="180"/>
      <c r="G12598" s="180"/>
      <c r="H12598" s="180"/>
    </row>
    <row r="12599" spans="1:8" x14ac:dyDescent="0.2">
      <c r="A12599" s="180" t="s">
        <v>296</v>
      </c>
      <c r="B12599" s="180" t="s">
        <v>343</v>
      </c>
      <c r="C12599" s="180">
        <v>21509</v>
      </c>
      <c r="D12599" s="180"/>
      <c r="E12599" s="180"/>
      <c r="F12599" s="180"/>
      <c r="G12599" s="180"/>
      <c r="H12599" s="180"/>
    </row>
    <row r="12600" spans="1:8" x14ac:dyDescent="0.2">
      <c r="A12600" s="180" t="s">
        <v>296</v>
      </c>
      <c r="B12600" s="180" t="s">
        <v>344</v>
      </c>
      <c r="C12600" s="180">
        <v>40000</v>
      </c>
      <c r="D12600" s="180"/>
      <c r="E12600" s="180">
        <v>0</v>
      </c>
      <c r="F12600" s="180"/>
      <c r="G12600" s="180"/>
      <c r="H12600" s="180"/>
    </row>
    <row r="12601" spans="1:8" x14ac:dyDescent="0.2">
      <c r="A12601" s="180" t="s">
        <v>296</v>
      </c>
      <c r="B12601" s="180" t="s">
        <v>475</v>
      </c>
      <c r="C12601" s="180">
        <v>16627</v>
      </c>
      <c r="D12601" s="180"/>
      <c r="E12601" s="180">
        <v>1149</v>
      </c>
      <c r="F12601" s="180">
        <v>0</v>
      </c>
      <c r="G12601" s="180">
        <v>0</v>
      </c>
      <c r="H12601" s="180">
        <v>0</v>
      </c>
    </row>
    <row r="12602" spans="1:8" x14ac:dyDescent="0.2">
      <c r="A12602" s="180" t="s">
        <v>296</v>
      </c>
      <c r="B12602" s="180" t="s">
        <v>332</v>
      </c>
      <c r="C12602" s="180">
        <v>24000</v>
      </c>
      <c r="D12602" s="180"/>
      <c r="E12602" s="180"/>
      <c r="F12602" s="180"/>
      <c r="G12602" s="180"/>
      <c r="H12602" s="180"/>
    </row>
    <row r="12603" spans="1:8" x14ac:dyDescent="0.2">
      <c r="A12603" s="180" t="s">
        <v>296</v>
      </c>
      <c r="B12603" s="180" t="s">
        <v>407</v>
      </c>
      <c r="C12603" s="180">
        <v>85000</v>
      </c>
      <c r="D12603" s="180"/>
      <c r="E12603" s="180"/>
      <c r="F12603" s="180"/>
      <c r="G12603" s="180"/>
      <c r="H12603" s="180"/>
    </row>
    <row r="12604" spans="1:8" x14ac:dyDescent="0.2">
      <c r="A12604" s="180" t="s">
        <v>296</v>
      </c>
      <c r="B12604" s="180" t="s">
        <v>345</v>
      </c>
      <c r="C12604" s="180">
        <v>9338304</v>
      </c>
      <c r="D12604" s="180">
        <v>250000</v>
      </c>
      <c r="E12604" s="180">
        <v>221649</v>
      </c>
      <c r="F12604" s="180">
        <v>0</v>
      </c>
      <c r="G12604" s="180">
        <v>0</v>
      </c>
      <c r="H12604" s="180">
        <v>0</v>
      </c>
    </row>
    <row r="12605" spans="1:8" x14ac:dyDescent="0.2">
      <c r="A12605" s="180" t="s">
        <v>296</v>
      </c>
      <c r="B12605" s="180" t="s">
        <v>346</v>
      </c>
      <c r="C12605" s="180"/>
      <c r="D12605" s="180"/>
      <c r="E12605" s="180"/>
      <c r="F12605" s="180"/>
      <c r="G12605" s="180"/>
      <c r="H12605" s="180"/>
    </row>
    <row r="12606" spans="1:8" x14ac:dyDescent="0.2">
      <c r="A12606" s="180" t="s">
        <v>296</v>
      </c>
      <c r="B12606" s="180" t="s">
        <v>446</v>
      </c>
      <c r="C12606" s="180"/>
      <c r="D12606" s="180"/>
      <c r="E12606" s="180"/>
      <c r="F12606" s="180"/>
      <c r="G12606" s="180"/>
      <c r="H12606" s="180"/>
    </row>
    <row r="12607" spans="1:8" x14ac:dyDescent="0.2">
      <c r="A12607" s="180" t="s">
        <v>296</v>
      </c>
      <c r="B12607" s="180" t="s">
        <v>347</v>
      </c>
      <c r="C12607" s="180"/>
      <c r="D12607" s="180"/>
      <c r="E12607" s="180"/>
      <c r="F12607" s="180"/>
      <c r="G12607" s="180"/>
      <c r="H12607" s="180"/>
    </row>
    <row r="12608" spans="1:8" x14ac:dyDescent="0.2">
      <c r="A12608" s="180" t="s">
        <v>296</v>
      </c>
      <c r="B12608" s="180" t="s">
        <v>348</v>
      </c>
      <c r="C12608" s="180">
        <v>9338304</v>
      </c>
      <c r="D12608" s="180">
        <v>250000</v>
      </c>
      <c r="E12608" s="180">
        <v>221649</v>
      </c>
      <c r="F12608" s="180">
        <v>0</v>
      </c>
      <c r="G12608" s="180">
        <v>0</v>
      </c>
      <c r="H12608" s="180">
        <v>0</v>
      </c>
    </row>
    <row r="12609" spans="1:8" x14ac:dyDescent="0.2">
      <c r="A12609" s="180" t="s">
        <v>296</v>
      </c>
      <c r="B12609" s="180" t="s">
        <v>349</v>
      </c>
      <c r="C12609" s="180">
        <v>940854.82000000041</v>
      </c>
      <c r="D12609" s="180">
        <v>87104.099999999991</v>
      </c>
      <c r="E12609" s="180">
        <v>303305.54999999993</v>
      </c>
      <c r="F12609" s="180">
        <v>0</v>
      </c>
      <c r="G12609" s="180">
        <v>0</v>
      </c>
      <c r="H12609" s="180">
        <v>0</v>
      </c>
    </row>
    <row r="12610" spans="1:8" x14ac:dyDescent="0.2">
      <c r="A12610" s="180" t="s">
        <v>296</v>
      </c>
      <c r="B12610" s="180" t="s">
        <v>350</v>
      </c>
      <c r="C12610" s="180">
        <v>10279158.82</v>
      </c>
      <c r="D12610" s="180">
        <v>337104.1</v>
      </c>
      <c r="E12610" s="180">
        <v>524954.54999999993</v>
      </c>
      <c r="F12610" s="180">
        <v>0</v>
      </c>
      <c r="G12610" s="180">
        <v>0</v>
      </c>
      <c r="H12610" s="180">
        <v>0</v>
      </c>
    </row>
    <row r="12611" spans="1:8" x14ac:dyDescent="0.2">
      <c r="A12611" s="180" t="s">
        <v>296</v>
      </c>
      <c r="B12611" s="180" t="s">
        <v>376</v>
      </c>
      <c r="C12611" s="180"/>
      <c r="D12611" s="180"/>
      <c r="E12611" s="180"/>
      <c r="F12611" s="180"/>
      <c r="G12611" s="180"/>
      <c r="H12611" s="180"/>
    </row>
    <row r="12612" spans="1:8" x14ac:dyDescent="0.2">
      <c r="A12612" s="180" t="s">
        <v>296</v>
      </c>
      <c r="B12612" s="180" t="s">
        <v>377</v>
      </c>
      <c r="C12612" s="180">
        <v>6700000</v>
      </c>
      <c r="D12612" s="180">
        <v>250000</v>
      </c>
      <c r="E12612" s="180">
        <v>60000</v>
      </c>
      <c r="F12612" s="180"/>
      <c r="G12612" s="180"/>
      <c r="H12612" s="180"/>
    </row>
    <row r="12613" spans="1:8" x14ac:dyDescent="0.2">
      <c r="A12613" s="180" t="s">
        <v>296</v>
      </c>
      <c r="B12613" s="180" t="s">
        <v>352</v>
      </c>
      <c r="C12613" s="180">
        <v>400000</v>
      </c>
      <c r="D12613" s="180"/>
      <c r="E12613" s="180"/>
      <c r="F12613" s="180"/>
      <c r="G12613" s="180"/>
      <c r="H12613" s="180"/>
    </row>
    <row r="12614" spans="1:8" x14ac:dyDescent="0.2">
      <c r="A12614" s="180" t="s">
        <v>296</v>
      </c>
      <c r="B12614" s="180" t="s">
        <v>353</v>
      </c>
      <c r="C12614" s="180">
        <v>450000</v>
      </c>
      <c r="D12614" s="180"/>
      <c r="E12614" s="180"/>
      <c r="F12614" s="180"/>
      <c r="G12614" s="180"/>
      <c r="H12614" s="180"/>
    </row>
    <row r="12615" spans="1:8" x14ac:dyDescent="0.2">
      <c r="A12615" s="180" t="s">
        <v>296</v>
      </c>
      <c r="B12615" s="180" t="s">
        <v>354</v>
      </c>
      <c r="C12615" s="180">
        <v>320000</v>
      </c>
      <c r="D12615" s="180"/>
      <c r="E12615" s="180">
        <v>10000</v>
      </c>
      <c r="F12615" s="180"/>
      <c r="G12615" s="180"/>
      <c r="H12615" s="180"/>
    </row>
    <row r="12616" spans="1:8" x14ac:dyDescent="0.2">
      <c r="A12616" s="180" t="s">
        <v>296</v>
      </c>
      <c r="B12616" s="180" t="s">
        <v>408</v>
      </c>
      <c r="C12616" s="180">
        <v>550000</v>
      </c>
      <c r="D12616" s="180"/>
      <c r="E12616" s="180"/>
      <c r="F12616" s="180"/>
      <c r="G12616" s="180"/>
      <c r="H12616" s="180"/>
    </row>
    <row r="12617" spans="1:8" x14ac:dyDescent="0.2">
      <c r="A12617" s="180" t="s">
        <v>296</v>
      </c>
      <c r="B12617" s="180" t="s">
        <v>423</v>
      </c>
      <c r="C12617" s="180">
        <v>175000</v>
      </c>
      <c r="D12617" s="180"/>
      <c r="E12617" s="180"/>
      <c r="F12617" s="180"/>
      <c r="G12617" s="180"/>
      <c r="H12617" s="180"/>
    </row>
    <row r="12618" spans="1:8" x14ac:dyDescent="0.2">
      <c r="A12618" s="180" t="s">
        <v>296</v>
      </c>
      <c r="B12618" s="180" t="s">
        <v>355</v>
      </c>
      <c r="C12618" s="180">
        <v>725000</v>
      </c>
      <c r="D12618" s="180"/>
      <c r="E12618" s="180">
        <v>250000</v>
      </c>
      <c r="F12618" s="180"/>
      <c r="G12618" s="180"/>
      <c r="H12618" s="180"/>
    </row>
    <row r="12619" spans="1:8" x14ac:dyDescent="0.2">
      <c r="A12619" s="180" t="s">
        <v>296</v>
      </c>
      <c r="B12619" s="180" t="s">
        <v>356</v>
      </c>
      <c r="C12619" s="180">
        <v>380000</v>
      </c>
      <c r="D12619" s="180"/>
      <c r="E12619" s="180">
        <v>50000</v>
      </c>
      <c r="F12619" s="180"/>
      <c r="G12619" s="180"/>
      <c r="H12619" s="180"/>
    </row>
    <row r="12620" spans="1:8" x14ac:dyDescent="0.2">
      <c r="A12620" s="180" t="s">
        <v>296</v>
      </c>
      <c r="B12620" s="180" t="s">
        <v>409</v>
      </c>
      <c r="C12620" s="180"/>
      <c r="D12620" s="180"/>
      <c r="E12620" s="180"/>
      <c r="F12620" s="180"/>
      <c r="G12620" s="180"/>
      <c r="H12620" s="180"/>
    </row>
    <row r="12621" spans="1:8" x14ac:dyDescent="0.2">
      <c r="A12621" s="180" t="s">
        <v>296</v>
      </c>
      <c r="B12621" s="180" t="s">
        <v>378</v>
      </c>
      <c r="C12621" s="180">
        <v>0</v>
      </c>
      <c r="D12621" s="180"/>
      <c r="E12621" s="180"/>
      <c r="F12621" s="180"/>
      <c r="G12621" s="180"/>
      <c r="H12621" s="180"/>
    </row>
    <row r="12622" spans="1:8" x14ac:dyDescent="0.2">
      <c r="A12622" s="180" t="s">
        <v>296</v>
      </c>
      <c r="B12622" s="180" t="s">
        <v>360</v>
      </c>
      <c r="C12622" s="180"/>
      <c r="D12622" s="180"/>
      <c r="E12622" s="180"/>
      <c r="F12622" s="180"/>
      <c r="G12622" s="180"/>
      <c r="H12622" s="180"/>
    </row>
    <row r="12623" spans="1:8" x14ac:dyDescent="0.2">
      <c r="A12623" s="180" t="s">
        <v>296</v>
      </c>
      <c r="B12623" s="180" t="s">
        <v>379</v>
      </c>
      <c r="C12623" s="180"/>
      <c r="D12623" s="180"/>
      <c r="E12623" s="180"/>
      <c r="F12623" s="180"/>
      <c r="G12623" s="180"/>
      <c r="H12623" s="180"/>
    </row>
    <row r="12624" spans="1:8" x14ac:dyDescent="0.2">
      <c r="A12624" s="180" t="s">
        <v>296</v>
      </c>
      <c r="B12624" s="180" t="s">
        <v>362</v>
      </c>
      <c r="C12624" s="180">
        <v>331225</v>
      </c>
      <c r="D12624" s="180"/>
      <c r="E12624" s="180"/>
      <c r="F12624" s="180"/>
      <c r="G12624" s="180"/>
      <c r="H12624" s="180"/>
    </row>
    <row r="12625" spans="1:8" x14ac:dyDescent="0.2">
      <c r="A12625" s="180" t="s">
        <v>296</v>
      </c>
      <c r="B12625" s="180" t="s">
        <v>365</v>
      </c>
      <c r="C12625" s="180">
        <v>10031225</v>
      </c>
      <c r="D12625" s="180">
        <v>250000</v>
      </c>
      <c r="E12625" s="180">
        <v>370000</v>
      </c>
      <c r="F12625" s="180">
        <v>0</v>
      </c>
      <c r="G12625" s="180">
        <v>0</v>
      </c>
      <c r="H12625" s="180">
        <v>0</v>
      </c>
    </row>
    <row r="12626" spans="1:8" x14ac:dyDescent="0.2">
      <c r="A12626" s="180" t="s">
        <v>296</v>
      </c>
      <c r="B12626" s="180" t="s">
        <v>447</v>
      </c>
      <c r="C12626" s="180">
        <v>0</v>
      </c>
      <c r="D12626" s="180"/>
      <c r="E12626" s="180"/>
      <c r="F12626" s="180"/>
      <c r="G12626" s="180"/>
      <c r="H12626" s="180"/>
    </row>
    <row r="12627" spans="1:8" x14ac:dyDescent="0.2">
      <c r="A12627" s="180" t="s">
        <v>296</v>
      </c>
      <c r="B12627" s="180" t="s">
        <v>366</v>
      </c>
      <c r="C12627" s="180">
        <v>10031225</v>
      </c>
      <c r="D12627" s="180">
        <v>250000</v>
      </c>
      <c r="E12627" s="180">
        <v>370000</v>
      </c>
      <c r="F12627" s="180">
        <v>0</v>
      </c>
      <c r="G12627" s="180">
        <v>0</v>
      </c>
      <c r="H12627" s="180">
        <v>0</v>
      </c>
    </row>
    <row r="12628" spans="1:8" x14ac:dyDescent="0.2">
      <c r="A12628" s="180" t="s">
        <v>296</v>
      </c>
      <c r="B12628" s="180" t="s">
        <v>367</v>
      </c>
      <c r="C12628" s="180">
        <v>247933.8200000003</v>
      </c>
      <c r="D12628" s="180">
        <v>87104.099999999991</v>
      </c>
      <c r="E12628" s="180">
        <v>154954.54999999993</v>
      </c>
      <c r="F12628" s="180">
        <v>0</v>
      </c>
      <c r="G12628" s="180">
        <v>0</v>
      </c>
      <c r="H12628" s="180">
        <v>0</v>
      </c>
    </row>
    <row r="12629" spans="1:8" x14ac:dyDescent="0.2">
      <c r="A12629" s="180" t="s">
        <v>296</v>
      </c>
      <c r="B12629" s="180" t="s">
        <v>368</v>
      </c>
      <c r="C12629" s="180">
        <v>10279158.82</v>
      </c>
      <c r="D12629" s="180">
        <v>337104.1</v>
      </c>
      <c r="E12629" s="180">
        <v>524954.54999999993</v>
      </c>
      <c r="F12629" s="180">
        <v>0</v>
      </c>
      <c r="G12629" s="180">
        <v>0</v>
      </c>
      <c r="H12629" s="180">
        <v>0</v>
      </c>
    </row>
    <row r="12630" spans="1:8" x14ac:dyDescent="0.2">
      <c r="A12630" s="180" t="s">
        <v>297</v>
      </c>
      <c r="B12630" s="180" t="s">
        <v>333</v>
      </c>
      <c r="C12630" s="180">
        <v>1309638</v>
      </c>
      <c r="D12630" s="180"/>
      <c r="E12630" s="180">
        <v>187621</v>
      </c>
      <c r="F12630" s="180">
        <v>0</v>
      </c>
      <c r="G12630" s="180">
        <v>0</v>
      </c>
      <c r="H12630" s="180">
        <v>0</v>
      </c>
    </row>
    <row r="12631" spans="1:8" x14ac:dyDescent="0.2">
      <c r="A12631" s="180" t="s">
        <v>297</v>
      </c>
      <c r="B12631" s="180" t="s">
        <v>334</v>
      </c>
      <c r="C12631" s="180">
        <v>86372</v>
      </c>
      <c r="D12631" s="180"/>
      <c r="E12631" s="180">
        <v>12379</v>
      </c>
      <c r="F12631" s="180">
        <v>0</v>
      </c>
      <c r="G12631" s="180">
        <v>0</v>
      </c>
      <c r="H12631" s="180">
        <v>0</v>
      </c>
    </row>
    <row r="12632" spans="1:8" x14ac:dyDescent="0.2">
      <c r="A12632" s="180" t="s">
        <v>297</v>
      </c>
      <c r="B12632" s="180" t="s">
        <v>335</v>
      </c>
      <c r="C12632" s="180">
        <v>0</v>
      </c>
      <c r="D12632" s="180"/>
      <c r="E12632" s="180"/>
      <c r="F12632" s="180"/>
      <c r="G12632" s="180"/>
      <c r="H12632" s="180"/>
    </row>
    <row r="12633" spans="1:8" x14ac:dyDescent="0.2">
      <c r="A12633" s="180" t="s">
        <v>297</v>
      </c>
      <c r="B12633" s="180" t="s">
        <v>336</v>
      </c>
      <c r="C12633" s="180">
        <v>642000</v>
      </c>
      <c r="D12633" s="180"/>
      <c r="E12633" s="180"/>
      <c r="F12633" s="180"/>
      <c r="G12633" s="180"/>
      <c r="H12633" s="180"/>
    </row>
    <row r="12634" spans="1:8" x14ac:dyDescent="0.2">
      <c r="A12634" s="180" t="s">
        <v>297</v>
      </c>
      <c r="B12634" s="180" t="s">
        <v>337</v>
      </c>
      <c r="C12634" s="180">
        <v>20000</v>
      </c>
      <c r="D12634" s="180"/>
      <c r="E12634" s="180">
        <v>1800</v>
      </c>
      <c r="F12634" s="180"/>
      <c r="G12634" s="180">
        <v>2500</v>
      </c>
      <c r="H12634" s="180"/>
    </row>
    <row r="12635" spans="1:8" x14ac:dyDescent="0.2">
      <c r="A12635" s="180" t="s">
        <v>297</v>
      </c>
      <c r="B12635" s="180" t="s">
        <v>338</v>
      </c>
      <c r="C12635" s="180"/>
      <c r="D12635" s="180"/>
      <c r="E12635" s="180"/>
      <c r="F12635" s="180"/>
      <c r="G12635" s="180"/>
      <c r="H12635" s="180"/>
    </row>
    <row r="12636" spans="1:8" x14ac:dyDescent="0.2">
      <c r="A12636" s="180" t="s">
        <v>297</v>
      </c>
      <c r="B12636" s="180" t="s">
        <v>339</v>
      </c>
      <c r="C12636" s="180">
        <v>5000</v>
      </c>
      <c r="D12636" s="180">
        <v>30000</v>
      </c>
      <c r="E12636" s="180"/>
      <c r="F12636" s="180"/>
      <c r="G12636" s="180"/>
      <c r="H12636" s="180"/>
    </row>
    <row r="12637" spans="1:8" x14ac:dyDescent="0.2">
      <c r="A12637" s="180" t="s">
        <v>297</v>
      </c>
      <c r="B12637" s="180" t="s">
        <v>340</v>
      </c>
      <c r="C12637" s="180">
        <v>60000</v>
      </c>
      <c r="D12637" s="180"/>
      <c r="E12637" s="180">
        <v>6500</v>
      </c>
      <c r="F12637" s="180"/>
      <c r="G12637" s="180"/>
      <c r="H12637" s="180"/>
    </row>
    <row r="12638" spans="1:8" x14ac:dyDescent="0.2">
      <c r="A12638" s="180" t="s">
        <v>297</v>
      </c>
      <c r="B12638" s="180" t="s">
        <v>341</v>
      </c>
      <c r="C12638" s="180"/>
      <c r="D12638" s="180"/>
      <c r="E12638" s="180"/>
      <c r="F12638" s="180"/>
      <c r="G12638" s="180"/>
      <c r="H12638" s="180"/>
    </row>
    <row r="12639" spans="1:8" x14ac:dyDescent="0.2">
      <c r="A12639" s="180" t="s">
        <v>297</v>
      </c>
      <c r="B12639" s="180" t="s">
        <v>342</v>
      </c>
      <c r="C12639" s="180">
        <v>1842372</v>
      </c>
      <c r="D12639" s="180"/>
      <c r="E12639" s="180"/>
      <c r="F12639" s="180"/>
      <c r="G12639" s="180"/>
      <c r="H12639" s="180"/>
    </row>
    <row r="12640" spans="1:8" x14ac:dyDescent="0.2">
      <c r="A12640" s="180" t="s">
        <v>297</v>
      </c>
      <c r="B12640" s="180" t="s">
        <v>343</v>
      </c>
      <c r="C12640" s="180">
        <v>6082</v>
      </c>
      <c r="D12640" s="180"/>
      <c r="E12640" s="180"/>
      <c r="F12640" s="180"/>
      <c r="G12640" s="180"/>
      <c r="H12640" s="180"/>
    </row>
    <row r="12641" spans="1:8" x14ac:dyDescent="0.2">
      <c r="A12641" s="180" t="s">
        <v>297</v>
      </c>
      <c r="B12641" s="180" t="s">
        <v>344</v>
      </c>
      <c r="C12641" s="180">
        <v>140000</v>
      </c>
      <c r="D12641" s="180"/>
      <c r="E12641" s="180">
        <v>75</v>
      </c>
      <c r="F12641" s="180"/>
      <c r="G12641" s="180"/>
      <c r="H12641" s="180"/>
    </row>
    <row r="12642" spans="1:8" x14ac:dyDescent="0.2">
      <c r="A12642" s="180" t="s">
        <v>297</v>
      </c>
      <c r="B12642" s="180" t="s">
        <v>475</v>
      </c>
      <c r="C12642" s="180">
        <v>8864</v>
      </c>
      <c r="D12642" s="180"/>
      <c r="E12642" s="180">
        <v>1267</v>
      </c>
      <c r="F12642" s="180">
        <v>0</v>
      </c>
      <c r="G12642" s="180">
        <v>0</v>
      </c>
      <c r="H12642" s="180">
        <v>0</v>
      </c>
    </row>
    <row r="12643" spans="1:8" x14ac:dyDescent="0.2">
      <c r="A12643" s="180" t="s">
        <v>297</v>
      </c>
      <c r="B12643" s="180" t="s">
        <v>332</v>
      </c>
      <c r="C12643" s="180">
        <v>71000</v>
      </c>
      <c r="D12643" s="180"/>
      <c r="E12643" s="180"/>
      <c r="F12643" s="180"/>
      <c r="G12643" s="180"/>
      <c r="H12643" s="180"/>
    </row>
    <row r="12644" spans="1:8" x14ac:dyDescent="0.2">
      <c r="A12644" s="180" t="s">
        <v>297</v>
      </c>
      <c r="B12644" s="180" t="s">
        <v>407</v>
      </c>
      <c r="C12644" s="180">
        <v>50000</v>
      </c>
      <c r="D12644" s="180"/>
      <c r="E12644" s="180"/>
      <c r="F12644" s="180"/>
      <c r="G12644" s="180"/>
      <c r="H12644" s="180"/>
    </row>
    <row r="12645" spans="1:8" x14ac:dyDescent="0.2">
      <c r="A12645" s="180" t="s">
        <v>297</v>
      </c>
      <c r="B12645" s="180" t="s">
        <v>345</v>
      </c>
      <c r="C12645" s="180">
        <v>4241328</v>
      </c>
      <c r="D12645" s="180">
        <v>30000</v>
      </c>
      <c r="E12645" s="180">
        <v>209642</v>
      </c>
      <c r="F12645" s="180">
        <v>0</v>
      </c>
      <c r="G12645" s="180">
        <v>2500</v>
      </c>
      <c r="H12645" s="180">
        <v>0</v>
      </c>
    </row>
    <row r="12646" spans="1:8" x14ac:dyDescent="0.2">
      <c r="A12646" s="180" t="s">
        <v>297</v>
      </c>
      <c r="B12646" s="180" t="s">
        <v>346</v>
      </c>
      <c r="C12646" s="180"/>
      <c r="D12646" s="180"/>
      <c r="E12646" s="180"/>
      <c r="F12646" s="180"/>
      <c r="G12646" s="180"/>
      <c r="H12646" s="180"/>
    </row>
    <row r="12647" spans="1:8" x14ac:dyDescent="0.2">
      <c r="A12647" s="180" t="s">
        <v>297</v>
      </c>
      <c r="B12647" s="180" t="s">
        <v>446</v>
      </c>
      <c r="C12647" s="180"/>
      <c r="D12647" s="180"/>
      <c r="E12647" s="180"/>
      <c r="F12647" s="180"/>
      <c r="G12647" s="180"/>
      <c r="H12647" s="180"/>
    </row>
    <row r="12648" spans="1:8" x14ac:dyDescent="0.2">
      <c r="A12648" s="180" t="s">
        <v>297</v>
      </c>
      <c r="B12648" s="180" t="s">
        <v>347</v>
      </c>
      <c r="C12648" s="180"/>
      <c r="D12648" s="180"/>
      <c r="E12648" s="180"/>
      <c r="F12648" s="180"/>
      <c r="G12648" s="180"/>
      <c r="H12648" s="180"/>
    </row>
    <row r="12649" spans="1:8" x14ac:dyDescent="0.2">
      <c r="A12649" s="180" t="s">
        <v>297</v>
      </c>
      <c r="B12649" s="180" t="s">
        <v>348</v>
      </c>
      <c r="C12649" s="180">
        <v>4241328</v>
      </c>
      <c r="D12649" s="180">
        <v>30000</v>
      </c>
      <c r="E12649" s="180">
        <v>209642</v>
      </c>
      <c r="F12649" s="180">
        <v>0</v>
      </c>
      <c r="G12649" s="180">
        <v>2500</v>
      </c>
      <c r="H12649" s="180">
        <v>0</v>
      </c>
    </row>
    <row r="12650" spans="1:8" x14ac:dyDescent="0.2">
      <c r="A12650" s="180" t="s">
        <v>297</v>
      </c>
      <c r="B12650" s="180" t="s">
        <v>349</v>
      </c>
      <c r="C12650" s="180">
        <v>1132753.6299999999</v>
      </c>
      <c r="D12650" s="180">
        <v>10723.759999999997</v>
      </c>
      <c r="E12650" s="180">
        <v>473840.52</v>
      </c>
      <c r="F12650" s="180">
        <v>0</v>
      </c>
      <c r="G12650" s="180">
        <v>132995</v>
      </c>
      <c r="H12650" s="180">
        <v>0</v>
      </c>
    </row>
    <row r="12651" spans="1:8" x14ac:dyDescent="0.2">
      <c r="A12651" s="180" t="s">
        <v>297</v>
      </c>
      <c r="B12651" s="180" t="s">
        <v>350</v>
      </c>
      <c r="C12651" s="180">
        <v>5374081.6299999999</v>
      </c>
      <c r="D12651" s="180">
        <v>40723.759999999995</v>
      </c>
      <c r="E12651" s="180">
        <v>683482.52</v>
      </c>
      <c r="F12651" s="180">
        <v>0</v>
      </c>
      <c r="G12651" s="180">
        <v>135495</v>
      </c>
      <c r="H12651" s="180">
        <v>0</v>
      </c>
    </row>
    <row r="12652" spans="1:8" x14ac:dyDescent="0.2">
      <c r="A12652" s="180" t="s">
        <v>297</v>
      </c>
      <c r="B12652" s="180" t="s">
        <v>376</v>
      </c>
      <c r="C12652" s="180"/>
      <c r="D12652" s="180"/>
      <c r="E12652" s="180"/>
      <c r="F12652" s="180"/>
      <c r="G12652" s="180"/>
      <c r="H12652" s="180"/>
    </row>
    <row r="12653" spans="1:8" x14ac:dyDescent="0.2">
      <c r="A12653" s="180" t="s">
        <v>297</v>
      </c>
      <c r="B12653" s="180" t="s">
        <v>377</v>
      </c>
      <c r="C12653" s="180">
        <v>3500000</v>
      </c>
      <c r="D12653" s="180">
        <v>40000</v>
      </c>
      <c r="E12653" s="180">
        <v>80000</v>
      </c>
      <c r="F12653" s="180"/>
      <c r="G12653" s="180">
        <v>10000</v>
      </c>
      <c r="H12653" s="180"/>
    </row>
    <row r="12654" spans="1:8" x14ac:dyDescent="0.2">
      <c r="A12654" s="180" t="s">
        <v>297</v>
      </c>
      <c r="B12654" s="180" t="s">
        <v>352</v>
      </c>
      <c r="C12654" s="180">
        <v>100000</v>
      </c>
      <c r="D12654" s="180"/>
      <c r="E12654" s="180">
        <v>1000</v>
      </c>
      <c r="F12654" s="180"/>
      <c r="G12654" s="180"/>
      <c r="H12654" s="180"/>
    </row>
    <row r="12655" spans="1:8" x14ac:dyDescent="0.2">
      <c r="A12655" s="180" t="s">
        <v>297</v>
      </c>
      <c r="B12655" s="180" t="s">
        <v>353</v>
      </c>
      <c r="C12655" s="180">
        <v>165000</v>
      </c>
      <c r="D12655" s="180"/>
      <c r="E12655" s="180">
        <v>1000</v>
      </c>
      <c r="F12655" s="180"/>
      <c r="G12655" s="180"/>
      <c r="H12655" s="180"/>
    </row>
    <row r="12656" spans="1:8" x14ac:dyDescent="0.2">
      <c r="A12656" s="180" t="s">
        <v>297</v>
      </c>
      <c r="B12656" s="180" t="s">
        <v>354</v>
      </c>
      <c r="C12656" s="180">
        <v>180000</v>
      </c>
      <c r="D12656" s="180"/>
      <c r="E12656" s="180">
        <v>12000</v>
      </c>
      <c r="F12656" s="180"/>
      <c r="G12656" s="180"/>
      <c r="H12656" s="180"/>
    </row>
    <row r="12657" spans="1:8" x14ac:dyDescent="0.2">
      <c r="A12657" s="180" t="s">
        <v>297</v>
      </c>
      <c r="B12657" s="180" t="s">
        <v>408</v>
      </c>
      <c r="C12657" s="180">
        <v>200000</v>
      </c>
      <c r="D12657" s="180"/>
      <c r="E12657" s="180">
        <v>1000</v>
      </c>
      <c r="F12657" s="180"/>
      <c r="G12657" s="180"/>
      <c r="H12657" s="180"/>
    </row>
    <row r="12658" spans="1:8" x14ac:dyDescent="0.2">
      <c r="A12658" s="180" t="s">
        <v>297</v>
      </c>
      <c r="B12658" s="180" t="s">
        <v>423</v>
      </c>
      <c r="C12658" s="180">
        <v>75000</v>
      </c>
      <c r="D12658" s="180"/>
      <c r="E12658" s="180">
        <v>1000</v>
      </c>
      <c r="F12658" s="180"/>
      <c r="G12658" s="180"/>
      <c r="H12658" s="180"/>
    </row>
    <row r="12659" spans="1:8" x14ac:dyDescent="0.2">
      <c r="A12659" s="180" t="s">
        <v>297</v>
      </c>
      <c r="B12659" s="180" t="s">
        <v>355</v>
      </c>
      <c r="C12659" s="180">
        <v>400000</v>
      </c>
      <c r="D12659" s="180"/>
      <c r="E12659" s="180">
        <v>82000</v>
      </c>
      <c r="F12659" s="180"/>
      <c r="G12659" s="180"/>
      <c r="H12659" s="180"/>
    </row>
    <row r="12660" spans="1:8" x14ac:dyDescent="0.2">
      <c r="A12660" s="180" t="s">
        <v>297</v>
      </c>
      <c r="B12660" s="180" t="s">
        <v>356</v>
      </c>
      <c r="C12660" s="180">
        <v>280000</v>
      </c>
      <c r="D12660" s="180"/>
      <c r="E12660" s="180">
        <v>20000</v>
      </c>
      <c r="F12660" s="180"/>
      <c r="G12660" s="180"/>
      <c r="H12660" s="180"/>
    </row>
    <row r="12661" spans="1:8" x14ac:dyDescent="0.2">
      <c r="A12661" s="180" t="s">
        <v>297</v>
      </c>
      <c r="B12661" s="180" t="s">
        <v>409</v>
      </c>
      <c r="C12661" s="180"/>
      <c r="D12661" s="180"/>
      <c r="E12661" s="180"/>
      <c r="F12661" s="180"/>
      <c r="G12661" s="180"/>
      <c r="H12661" s="180"/>
    </row>
    <row r="12662" spans="1:8" x14ac:dyDescent="0.2">
      <c r="A12662" s="180" t="s">
        <v>297</v>
      </c>
      <c r="B12662" s="180" t="s">
        <v>378</v>
      </c>
      <c r="C12662" s="180"/>
      <c r="D12662" s="180"/>
      <c r="E12662" s="180">
        <v>1000</v>
      </c>
      <c r="F12662" s="180"/>
      <c r="G12662" s="180"/>
      <c r="H12662" s="180"/>
    </row>
    <row r="12663" spans="1:8" x14ac:dyDescent="0.2">
      <c r="A12663" s="180" t="s">
        <v>297</v>
      </c>
      <c r="B12663" s="180" t="s">
        <v>360</v>
      </c>
      <c r="C12663" s="180"/>
      <c r="D12663" s="180"/>
      <c r="E12663" s="180"/>
      <c r="F12663" s="180"/>
      <c r="G12663" s="180"/>
      <c r="H12663" s="180"/>
    </row>
    <row r="12664" spans="1:8" x14ac:dyDescent="0.2">
      <c r="A12664" s="180" t="s">
        <v>297</v>
      </c>
      <c r="B12664" s="180" t="s">
        <v>379</v>
      </c>
      <c r="C12664" s="180"/>
      <c r="D12664" s="180"/>
      <c r="E12664" s="180"/>
      <c r="F12664" s="180"/>
      <c r="G12664" s="180"/>
      <c r="H12664" s="180"/>
    </row>
    <row r="12665" spans="1:8" x14ac:dyDescent="0.2">
      <c r="A12665" s="180" t="s">
        <v>297</v>
      </c>
      <c r="B12665" s="180" t="s">
        <v>362</v>
      </c>
      <c r="C12665" s="180">
        <v>153115</v>
      </c>
      <c r="D12665" s="180"/>
      <c r="E12665" s="180"/>
      <c r="F12665" s="180"/>
      <c r="G12665" s="180"/>
      <c r="H12665" s="180"/>
    </row>
    <row r="12666" spans="1:8" x14ac:dyDescent="0.2">
      <c r="A12666" s="180" t="s">
        <v>297</v>
      </c>
      <c r="B12666" s="180" t="s">
        <v>365</v>
      </c>
      <c r="C12666" s="180">
        <v>5053115</v>
      </c>
      <c r="D12666" s="180">
        <v>40000</v>
      </c>
      <c r="E12666" s="180">
        <v>199000</v>
      </c>
      <c r="F12666" s="180">
        <v>0</v>
      </c>
      <c r="G12666" s="180">
        <v>10000</v>
      </c>
      <c r="H12666" s="180">
        <v>0</v>
      </c>
    </row>
    <row r="12667" spans="1:8" x14ac:dyDescent="0.2">
      <c r="A12667" s="180" t="s">
        <v>297</v>
      </c>
      <c r="B12667" s="180" t="s">
        <v>447</v>
      </c>
      <c r="C12667" s="180"/>
      <c r="D12667" s="180"/>
      <c r="E12667" s="180"/>
      <c r="F12667" s="180"/>
      <c r="G12667" s="180"/>
      <c r="H12667" s="180"/>
    </row>
    <row r="12668" spans="1:8" x14ac:dyDescent="0.2">
      <c r="A12668" s="180" t="s">
        <v>297</v>
      </c>
      <c r="B12668" s="180" t="s">
        <v>366</v>
      </c>
      <c r="C12668" s="180">
        <v>5053115</v>
      </c>
      <c r="D12668" s="180">
        <v>40000</v>
      </c>
      <c r="E12668" s="180">
        <v>199000</v>
      </c>
      <c r="F12668" s="180">
        <v>0</v>
      </c>
      <c r="G12668" s="180">
        <v>10000</v>
      </c>
      <c r="H12668" s="180">
        <v>0</v>
      </c>
    </row>
    <row r="12669" spans="1:8" x14ac:dyDescent="0.2">
      <c r="A12669" s="180" t="s">
        <v>297</v>
      </c>
      <c r="B12669" s="180" t="s">
        <v>367</v>
      </c>
      <c r="C12669" s="180">
        <v>320966.62999999989</v>
      </c>
      <c r="D12669" s="180">
        <v>723.75999999999476</v>
      </c>
      <c r="E12669" s="180">
        <v>484482.52</v>
      </c>
      <c r="F12669" s="180">
        <v>0</v>
      </c>
      <c r="G12669" s="180">
        <v>125495</v>
      </c>
      <c r="H12669" s="180">
        <v>0</v>
      </c>
    </row>
    <row r="12670" spans="1:8" x14ac:dyDescent="0.2">
      <c r="A12670" s="180" t="s">
        <v>297</v>
      </c>
      <c r="B12670" s="180" t="s">
        <v>368</v>
      </c>
      <c r="C12670" s="180">
        <v>5374081.6299999999</v>
      </c>
      <c r="D12670" s="180">
        <v>40723.759999999995</v>
      </c>
      <c r="E12670" s="180">
        <v>683482.52</v>
      </c>
      <c r="F12670" s="180">
        <v>0</v>
      </c>
      <c r="G12670" s="180">
        <v>135495</v>
      </c>
      <c r="H12670" s="180">
        <v>0</v>
      </c>
    </row>
    <row r="12671" spans="1:8" x14ac:dyDescent="0.2">
      <c r="A12671" s="180" t="s">
        <v>298</v>
      </c>
      <c r="B12671" s="180" t="s">
        <v>333</v>
      </c>
      <c r="C12671" s="180">
        <v>6191526</v>
      </c>
      <c r="D12671" s="180"/>
      <c r="E12671" s="180">
        <v>343083</v>
      </c>
      <c r="F12671" s="180">
        <v>0</v>
      </c>
      <c r="G12671" s="180">
        <v>0</v>
      </c>
      <c r="H12671" s="180">
        <v>0</v>
      </c>
    </row>
    <row r="12672" spans="1:8" x14ac:dyDescent="0.2">
      <c r="A12672" s="180" t="s">
        <v>298</v>
      </c>
      <c r="B12672" s="180" t="s">
        <v>334</v>
      </c>
      <c r="C12672" s="180">
        <v>124748</v>
      </c>
      <c r="D12672" s="180"/>
      <c r="E12672" s="180">
        <v>6917</v>
      </c>
      <c r="F12672" s="180">
        <v>0</v>
      </c>
      <c r="G12672" s="180">
        <v>0</v>
      </c>
      <c r="H12672" s="180">
        <v>0</v>
      </c>
    </row>
    <row r="12673" spans="1:8" x14ac:dyDescent="0.2">
      <c r="A12673" s="180" t="s">
        <v>298</v>
      </c>
      <c r="B12673" s="180" t="s">
        <v>335</v>
      </c>
      <c r="C12673" s="180">
        <v>179283</v>
      </c>
      <c r="D12673" s="180"/>
      <c r="E12673" s="180"/>
      <c r="F12673" s="180"/>
      <c r="G12673" s="180"/>
      <c r="H12673" s="180"/>
    </row>
    <row r="12674" spans="1:8" x14ac:dyDescent="0.2">
      <c r="A12674" s="180" t="s">
        <v>298</v>
      </c>
      <c r="B12674" s="180" t="s">
        <v>336</v>
      </c>
      <c r="C12674" s="180">
        <v>509000</v>
      </c>
      <c r="D12674" s="180">
        <v>0</v>
      </c>
      <c r="E12674" s="180"/>
      <c r="F12674" s="180"/>
      <c r="G12674" s="180"/>
      <c r="H12674" s="180"/>
    </row>
    <row r="12675" spans="1:8" x14ac:dyDescent="0.2">
      <c r="A12675" s="180" t="s">
        <v>298</v>
      </c>
      <c r="B12675" s="180" t="s">
        <v>337</v>
      </c>
      <c r="C12675" s="180">
        <v>35000</v>
      </c>
      <c r="D12675" s="180">
        <v>1500</v>
      </c>
      <c r="E12675" s="180">
        <v>0</v>
      </c>
      <c r="F12675" s="180"/>
      <c r="G12675" s="180"/>
      <c r="H12675" s="180"/>
    </row>
    <row r="12676" spans="1:8" x14ac:dyDescent="0.2">
      <c r="A12676" s="180" t="s">
        <v>298</v>
      </c>
      <c r="B12676" s="180" t="s">
        <v>338</v>
      </c>
      <c r="C12676" s="180"/>
      <c r="D12676" s="180"/>
      <c r="E12676" s="180"/>
      <c r="F12676" s="180"/>
      <c r="G12676" s="180"/>
      <c r="H12676" s="180"/>
    </row>
    <row r="12677" spans="1:8" x14ac:dyDescent="0.2">
      <c r="A12677" s="180" t="s">
        <v>298</v>
      </c>
      <c r="B12677" s="180" t="s">
        <v>339</v>
      </c>
      <c r="C12677" s="180">
        <v>22000</v>
      </c>
      <c r="D12677" s="180">
        <v>480000</v>
      </c>
      <c r="E12677" s="180"/>
      <c r="F12677" s="180"/>
      <c r="G12677" s="180"/>
      <c r="H12677" s="180"/>
    </row>
    <row r="12678" spans="1:8" x14ac:dyDescent="0.2">
      <c r="A12678" s="180" t="s">
        <v>298</v>
      </c>
      <c r="B12678" s="180" t="s">
        <v>340</v>
      </c>
      <c r="C12678" s="180">
        <v>514000</v>
      </c>
      <c r="D12678" s="180">
        <v>17000</v>
      </c>
      <c r="E12678" s="180">
        <v>0</v>
      </c>
      <c r="F12678" s="180"/>
      <c r="G12678" s="180"/>
      <c r="H12678" s="180"/>
    </row>
    <row r="12679" spans="1:8" x14ac:dyDescent="0.2">
      <c r="A12679" s="180" t="s">
        <v>298</v>
      </c>
      <c r="B12679" s="180" t="s">
        <v>341</v>
      </c>
      <c r="C12679" s="180">
        <v>0</v>
      </c>
      <c r="D12679" s="180">
        <v>0</v>
      </c>
      <c r="E12679" s="180">
        <v>0</v>
      </c>
      <c r="F12679" s="180"/>
      <c r="G12679" s="180"/>
      <c r="H12679" s="180"/>
    </row>
    <row r="12680" spans="1:8" x14ac:dyDescent="0.2">
      <c r="A12680" s="180" t="s">
        <v>298</v>
      </c>
      <c r="B12680" s="180" t="s">
        <v>342</v>
      </c>
      <c r="C12680" s="180">
        <v>10070678</v>
      </c>
      <c r="D12680" s="180"/>
      <c r="E12680" s="180"/>
      <c r="F12680" s="180"/>
      <c r="G12680" s="180"/>
      <c r="H12680" s="180"/>
    </row>
    <row r="12681" spans="1:8" x14ac:dyDescent="0.2">
      <c r="A12681" s="180" t="s">
        <v>298</v>
      </c>
      <c r="B12681" s="180" t="s">
        <v>343</v>
      </c>
      <c r="C12681" s="180">
        <v>43718</v>
      </c>
      <c r="D12681" s="180"/>
      <c r="E12681" s="180"/>
      <c r="F12681" s="180"/>
      <c r="G12681" s="180"/>
      <c r="H12681" s="180"/>
    </row>
    <row r="12682" spans="1:8" x14ac:dyDescent="0.2">
      <c r="A12682" s="180" t="s">
        <v>298</v>
      </c>
      <c r="B12682" s="180" t="s">
        <v>344</v>
      </c>
      <c r="C12682" s="180">
        <v>50000</v>
      </c>
      <c r="D12682" s="180"/>
      <c r="E12682" s="180">
        <v>0</v>
      </c>
      <c r="F12682" s="180"/>
      <c r="G12682" s="180"/>
      <c r="H12682" s="180"/>
    </row>
    <row r="12683" spans="1:8" x14ac:dyDescent="0.2">
      <c r="A12683" s="180" t="s">
        <v>298</v>
      </c>
      <c r="B12683" s="180" t="s">
        <v>475</v>
      </c>
      <c r="C12683" s="180">
        <v>69908</v>
      </c>
      <c r="D12683" s="180"/>
      <c r="E12683" s="180">
        <v>3852</v>
      </c>
      <c r="F12683" s="180">
        <v>0</v>
      </c>
      <c r="G12683" s="180">
        <v>0</v>
      </c>
      <c r="H12683" s="180">
        <v>0</v>
      </c>
    </row>
    <row r="12684" spans="1:8" x14ac:dyDescent="0.2">
      <c r="A12684" s="180" t="s">
        <v>298</v>
      </c>
      <c r="B12684" s="180" t="s">
        <v>332</v>
      </c>
      <c r="C12684" s="180">
        <v>230000</v>
      </c>
      <c r="D12684" s="180"/>
      <c r="E12684" s="180"/>
      <c r="F12684" s="180"/>
      <c r="G12684" s="180"/>
      <c r="H12684" s="180"/>
    </row>
    <row r="12685" spans="1:8" x14ac:dyDescent="0.2">
      <c r="A12685" s="180" t="s">
        <v>298</v>
      </c>
      <c r="B12685" s="180" t="s">
        <v>407</v>
      </c>
      <c r="C12685" s="180">
        <v>500000</v>
      </c>
      <c r="D12685" s="180"/>
      <c r="E12685" s="180">
        <v>0</v>
      </c>
      <c r="F12685" s="180"/>
      <c r="G12685" s="180"/>
      <c r="H12685" s="180"/>
    </row>
    <row r="12686" spans="1:8" x14ac:dyDescent="0.2">
      <c r="A12686" s="180" t="s">
        <v>298</v>
      </c>
      <c r="B12686" s="180" t="s">
        <v>345</v>
      </c>
      <c r="C12686" s="180">
        <v>18539861</v>
      </c>
      <c r="D12686" s="180">
        <v>498500</v>
      </c>
      <c r="E12686" s="180">
        <v>353852</v>
      </c>
      <c r="F12686" s="180">
        <v>0</v>
      </c>
      <c r="G12686" s="180">
        <v>0</v>
      </c>
      <c r="H12686" s="180">
        <v>0</v>
      </c>
    </row>
    <row r="12687" spans="1:8" x14ac:dyDescent="0.2">
      <c r="A12687" s="180" t="s">
        <v>298</v>
      </c>
      <c r="B12687" s="180" t="s">
        <v>346</v>
      </c>
      <c r="C12687" s="180">
        <v>0</v>
      </c>
      <c r="D12687" s="180"/>
      <c r="E12687" s="180"/>
      <c r="F12687" s="180"/>
      <c r="G12687" s="180"/>
      <c r="H12687" s="180"/>
    </row>
    <row r="12688" spans="1:8" x14ac:dyDescent="0.2">
      <c r="A12688" s="180" t="s">
        <v>298</v>
      </c>
      <c r="B12688" s="180" t="s">
        <v>446</v>
      </c>
      <c r="C12688" s="180">
        <v>0</v>
      </c>
      <c r="D12688" s="180">
        <v>0</v>
      </c>
      <c r="E12688" s="180">
        <v>0</v>
      </c>
      <c r="F12688" s="180"/>
      <c r="G12688" s="180"/>
      <c r="H12688" s="180"/>
    </row>
    <row r="12689" spans="1:8" x14ac:dyDescent="0.2">
      <c r="A12689" s="180" t="s">
        <v>298</v>
      </c>
      <c r="B12689" s="180" t="s">
        <v>347</v>
      </c>
      <c r="C12689" s="180">
        <v>0</v>
      </c>
      <c r="D12689" s="180">
        <v>0</v>
      </c>
      <c r="E12689" s="180"/>
      <c r="F12689" s="180"/>
      <c r="G12689" s="180"/>
      <c r="H12689" s="180"/>
    </row>
    <row r="12690" spans="1:8" x14ac:dyDescent="0.2">
      <c r="A12690" s="180" t="s">
        <v>298</v>
      </c>
      <c r="B12690" s="180" t="s">
        <v>348</v>
      </c>
      <c r="C12690" s="180">
        <v>18539861</v>
      </c>
      <c r="D12690" s="180">
        <v>498500</v>
      </c>
      <c r="E12690" s="180">
        <v>353852</v>
      </c>
      <c r="F12690" s="180">
        <v>0</v>
      </c>
      <c r="G12690" s="180">
        <v>0</v>
      </c>
      <c r="H12690" s="180">
        <v>0</v>
      </c>
    </row>
    <row r="12691" spans="1:8" x14ac:dyDescent="0.2">
      <c r="A12691" s="180" t="s">
        <v>298</v>
      </c>
      <c r="B12691" s="180" t="s">
        <v>349</v>
      </c>
      <c r="C12691" s="180">
        <v>1167211.1200000048</v>
      </c>
      <c r="D12691" s="180">
        <v>328855.02</v>
      </c>
      <c r="E12691" s="180">
        <v>575264.5299999998</v>
      </c>
      <c r="F12691" s="180">
        <v>0</v>
      </c>
      <c r="G12691" s="180">
        <v>0</v>
      </c>
      <c r="H12691" s="180">
        <v>0</v>
      </c>
    </row>
    <row r="12692" spans="1:8" x14ac:dyDescent="0.2">
      <c r="A12692" s="180" t="s">
        <v>298</v>
      </c>
      <c r="B12692" s="180" t="s">
        <v>350</v>
      </c>
      <c r="C12692" s="180">
        <v>19707072.120000005</v>
      </c>
      <c r="D12692" s="180">
        <v>827355.02</v>
      </c>
      <c r="E12692" s="180">
        <v>929116.5299999998</v>
      </c>
      <c r="F12692" s="180">
        <v>0</v>
      </c>
      <c r="G12692" s="180">
        <v>0</v>
      </c>
      <c r="H12692" s="180">
        <v>0</v>
      </c>
    </row>
    <row r="12693" spans="1:8" x14ac:dyDescent="0.2">
      <c r="A12693" s="180" t="s">
        <v>298</v>
      </c>
      <c r="B12693" s="180" t="s">
        <v>376</v>
      </c>
      <c r="C12693" s="180"/>
      <c r="D12693" s="180"/>
      <c r="E12693" s="180"/>
      <c r="F12693" s="180"/>
      <c r="G12693" s="180"/>
      <c r="H12693" s="180"/>
    </row>
    <row r="12694" spans="1:8" x14ac:dyDescent="0.2">
      <c r="A12694" s="180" t="s">
        <v>298</v>
      </c>
      <c r="B12694" s="180" t="s">
        <v>377</v>
      </c>
      <c r="C12694" s="180">
        <v>13259848</v>
      </c>
      <c r="D12694" s="180">
        <v>487000</v>
      </c>
      <c r="E12694" s="180">
        <v>424350</v>
      </c>
      <c r="F12694" s="180"/>
      <c r="G12694" s="180"/>
      <c r="H12694" s="180"/>
    </row>
    <row r="12695" spans="1:8" x14ac:dyDescent="0.2">
      <c r="A12695" s="180" t="s">
        <v>298</v>
      </c>
      <c r="B12695" s="180" t="s">
        <v>352</v>
      </c>
      <c r="C12695" s="180">
        <v>779226</v>
      </c>
      <c r="D12695" s="180">
        <v>0</v>
      </c>
      <c r="E12695" s="180">
        <v>0</v>
      </c>
      <c r="F12695" s="180"/>
      <c r="G12695" s="180"/>
      <c r="H12695" s="180"/>
    </row>
    <row r="12696" spans="1:8" x14ac:dyDescent="0.2">
      <c r="A12696" s="180" t="s">
        <v>298</v>
      </c>
      <c r="B12696" s="180" t="s">
        <v>353</v>
      </c>
      <c r="C12696" s="180">
        <v>1008988</v>
      </c>
      <c r="D12696" s="180">
        <v>0</v>
      </c>
      <c r="E12696" s="180">
        <v>0</v>
      </c>
      <c r="F12696" s="180"/>
      <c r="G12696" s="180"/>
      <c r="H12696" s="180"/>
    </row>
    <row r="12697" spans="1:8" x14ac:dyDescent="0.2">
      <c r="A12697" s="180" t="s">
        <v>298</v>
      </c>
      <c r="B12697" s="180" t="s">
        <v>354</v>
      </c>
      <c r="C12697" s="180">
        <v>336948</v>
      </c>
      <c r="D12697" s="180">
        <v>0</v>
      </c>
      <c r="E12697" s="180">
        <v>0</v>
      </c>
      <c r="F12697" s="180"/>
      <c r="G12697" s="180"/>
      <c r="H12697" s="180"/>
    </row>
    <row r="12698" spans="1:8" x14ac:dyDescent="0.2">
      <c r="A12698" s="180" t="s">
        <v>298</v>
      </c>
      <c r="B12698" s="180" t="s">
        <v>408</v>
      </c>
      <c r="C12698" s="180">
        <v>995588</v>
      </c>
      <c r="D12698" s="180">
        <v>0</v>
      </c>
      <c r="E12698" s="180">
        <v>0</v>
      </c>
      <c r="F12698" s="180"/>
      <c r="G12698" s="180"/>
      <c r="H12698" s="180"/>
    </row>
    <row r="12699" spans="1:8" x14ac:dyDescent="0.2">
      <c r="A12699" s="180" t="s">
        <v>298</v>
      </c>
      <c r="B12699" s="180" t="s">
        <v>423</v>
      </c>
      <c r="C12699" s="180">
        <v>315784</v>
      </c>
      <c r="D12699" s="180">
        <v>0</v>
      </c>
      <c r="E12699" s="180">
        <v>0</v>
      </c>
      <c r="F12699" s="180"/>
      <c r="G12699" s="180"/>
      <c r="H12699" s="180"/>
    </row>
    <row r="12700" spans="1:8" x14ac:dyDescent="0.2">
      <c r="A12700" s="180" t="s">
        <v>298</v>
      </c>
      <c r="B12700" s="180" t="s">
        <v>355</v>
      </c>
      <c r="C12700" s="180">
        <v>1285995</v>
      </c>
      <c r="D12700" s="180">
        <v>0</v>
      </c>
      <c r="E12700" s="180">
        <v>101000</v>
      </c>
      <c r="F12700" s="180"/>
      <c r="G12700" s="180"/>
      <c r="H12700" s="180"/>
    </row>
    <row r="12701" spans="1:8" x14ac:dyDescent="0.2">
      <c r="A12701" s="180" t="s">
        <v>298</v>
      </c>
      <c r="B12701" s="180" t="s">
        <v>356</v>
      </c>
      <c r="C12701" s="180">
        <v>700000</v>
      </c>
      <c r="D12701" s="180">
        <v>0</v>
      </c>
      <c r="E12701" s="180">
        <v>28000</v>
      </c>
      <c r="F12701" s="180"/>
      <c r="G12701" s="180"/>
      <c r="H12701" s="180"/>
    </row>
    <row r="12702" spans="1:8" x14ac:dyDescent="0.2">
      <c r="A12702" s="180" t="s">
        <v>298</v>
      </c>
      <c r="B12702" s="180" t="s">
        <v>409</v>
      </c>
      <c r="C12702" s="180"/>
      <c r="D12702" s="180"/>
      <c r="E12702" s="180"/>
      <c r="F12702" s="180"/>
      <c r="G12702" s="180"/>
      <c r="H12702" s="180"/>
    </row>
    <row r="12703" spans="1:8" x14ac:dyDescent="0.2">
      <c r="A12703" s="180" t="s">
        <v>298</v>
      </c>
      <c r="B12703" s="180" t="s">
        <v>378</v>
      </c>
      <c r="C12703" s="180">
        <v>0</v>
      </c>
      <c r="D12703" s="180"/>
      <c r="E12703" s="180">
        <v>0</v>
      </c>
      <c r="F12703" s="180"/>
      <c r="G12703" s="180"/>
      <c r="H12703" s="180"/>
    </row>
    <row r="12704" spans="1:8" x14ac:dyDescent="0.2">
      <c r="A12704" s="180" t="s">
        <v>298</v>
      </c>
      <c r="B12704" s="180" t="s">
        <v>360</v>
      </c>
      <c r="C12704" s="180"/>
      <c r="D12704" s="180"/>
      <c r="E12704" s="180">
        <v>0</v>
      </c>
      <c r="F12704" s="180"/>
      <c r="G12704" s="180"/>
      <c r="H12704" s="180"/>
    </row>
    <row r="12705" spans="1:8" x14ac:dyDescent="0.2">
      <c r="A12705" s="180" t="s">
        <v>298</v>
      </c>
      <c r="B12705" s="180" t="s">
        <v>379</v>
      </c>
      <c r="C12705" s="180"/>
      <c r="D12705" s="180"/>
      <c r="E12705" s="180"/>
      <c r="F12705" s="180"/>
      <c r="G12705" s="180"/>
      <c r="H12705" s="180"/>
    </row>
    <row r="12706" spans="1:8" x14ac:dyDescent="0.2">
      <c r="A12706" s="180" t="s">
        <v>298</v>
      </c>
      <c r="B12706" s="180" t="s">
        <v>362</v>
      </c>
      <c r="C12706" s="180">
        <v>739829</v>
      </c>
      <c r="D12706" s="180"/>
      <c r="E12706" s="180"/>
      <c r="F12706" s="180"/>
      <c r="G12706" s="180"/>
      <c r="H12706" s="180"/>
    </row>
    <row r="12707" spans="1:8" x14ac:dyDescent="0.2">
      <c r="A12707" s="180" t="s">
        <v>298</v>
      </c>
      <c r="B12707" s="180" t="s">
        <v>365</v>
      </c>
      <c r="C12707" s="180">
        <v>19422206</v>
      </c>
      <c r="D12707" s="180">
        <v>487000</v>
      </c>
      <c r="E12707" s="180">
        <v>553350</v>
      </c>
      <c r="F12707" s="180">
        <v>0</v>
      </c>
      <c r="G12707" s="180">
        <v>0</v>
      </c>
      <c r="H12707" s="180">
        <v>0</v>
      </c>
    </row>
    <row r="12708" spans="1:8" x14ac:dyDescent="0.2">
      <c r="A12708" s="180" t="s">
        <v>298</v>
      </c>
      <c r="B12708" s="180" t="s">
        <v>447</v>
      </c>
      <c r="C12708" s="180">
        <v>0</v>
      </c>
      <c r="D12708" s="180">
        <v>0</v>
      </c>
      <c r="E12708" s="180">
        <v>0</v>
      </c>
      <c r="F12708" s="180"/>
      <c r="G12708" s="180"/>
      <c r="H12708" s="180"/>
    </row>
    <row r="12709" spans="1:8" x14ac:dyDescent="0.2">
      <c r="A12709" s="180" t="s">
        <v>298</v>
      </c>
      <c r="B12709" s="180" t="s">
        <v>366</v>
      </c>
      <c r="C12709" s="180">
        <v>19422206</v>
      </c>
      <c r="D12709" s="180">
        <v>487000</v>
      </c>
      <c r="E12709" s="180">
        <v>553350</v>
      </c>
      <c r="F12709" s="180">
        <v>0</v>
      </c>
      <c r="G12709" s="180">
        <v>0</v>
      </c>
      <c r="H12709" s="180">
        <v>0</v>
      </c>
    </row>
    <row r="12710" spans="1:8" x14ac:dyDescent="0.2">
      <c r="A12710" s="180" t="s">
        <v>298</v>
      </c>
      <c r="B12710" s="180" t="s">
        <v>367</v>
      </c>
      <c r="C12710" s="180">
        <v>284866.12000000477</v>
      </c>
      <c r="D12710" s="180">
        <v>340355.02</v>
      </c>
      <c r="E12710" s="180">
        <v>375766.5299999998</v>
      </c>
      <c r="F12710" s="180">
        <v>0</v>
      </c>
      <c r="G12710" s="180">
        <v>0</v>
      </c>
      <c r="H12710" s="180">
        <v>0</v>
      </c>
    </row>
    <row r="12711" spans="1:8" x14ac:dyDescent="0.2">
      <c r="A12711" s="180" t="s">
        <v>298</v>
      </c>
      <c r="B12711" s="180" t="s">
        <v>368</v>
      </c>
      <c r="C12711" s="180">
        <v>19707072.120000005</v>
      </c>
      <c r="D12711" s="180">
        <v>827355.02</v>
      </c>
      <c r="E12711" s="180">
        <v>929116.5299999998</v>
      </c>
      <c r="F12711" s="180">
        <v>0</v>
      </c>
      <c r="G12711" s="180">
        <v>0</v>
      </c>
      <c r="H12711" s="180">
        <v>0</v>
      </c>
    </row>
    <row r="12712" spans="1:8" x14ac:dyDescent="0.2">
      <c r="A12712" s="180" t="s">
        <v>299</v>
      </c>
      <c r="B12712" s="180" t="s">
        <v>333</v>
      </c>
      <c r="C12712" s="180">
        <v>1855254</v>
      </c>
      <c r="D12712" s="180"/>
      <c r="E12712" s="180">
        <v>61440</v>
      </c>
      <c r="F12712" s="180">
        <v>0</v>
      </c>
      <c r="G12712" s="180">
        <v>0</v>
      </c>
      <c r="H12712" s="180">
        <v>0</v>
      </c>
    </row>
    <row r="12713" spans="1:8" x14ac:dyDescent="0.2">
      <c r="A12713" s="180" t="s">
        <v>299</v>
      </c>
      <c r="B12713" s="180" t="s">
        <v>334</v>
      </c>
      <c r="C12713" s="180">
        <v>46965</v>
      </c>
      <c r="D12713" s="180"/>
      <c r="E12713" s="180">
        <v>1560</v>
      </c>
      <c r="F12713" s="180">
        <v>0</v>
      </c>
      <c r="G12713" s="180">
        <v>0</v>
      </c>
      <c r="H12713" s="180">
        <v>0</v>
      </c>
    </row>
    <row r="12714" spans="1:8" x14ac:dyDescent="0.2">
      <c r="A12714" s="180" t="s">
        <v>299</v>
      </c>
      <c r="B12714" s="180" t="s">
        <v>335</v>
      </c>
      <c r="C12714" s="180">
        <v>0</v>
      </c>
      <c r="D12714" s="180"/>
      <c r="E12714" s="180"/>
      <c r="F12714" s="180"/>
      <c r="G12714" s="180"/>
      <c r="H12714" s="180"/>
    </row>
    <row r="12715" spans="1:8" x14ac:dyDescent="0.2">
      <c r="A12715" s="180" t="s">
        <v>299</v>
      </c>
      <c r="B12715" s="180" t="s">
        <v>336</v>
      </c>
      <c r="C12715" s="180">
        <v>600000</v>
      </c>
      <c r="D12715" s="180"/>
      <c r="E12715" s="180"/>
      <c r="F12715" s="180"/>
      <c r="G12715" s="180"/>
      <c r="H12715" s="180"/>
    </row>
    <row r="12716" spans="1:8" x14ac:dyDescent="0.2">
      <c r="A12716" s="180" t="s">
        <v>299</v>
      </c>
      <c r="B12716" s="180" t="s">
        <v>337</v>
      </c>
      <c r="C12716" s="180">
        <v>3000</v>
      </c>
      <c r="D12716" s="180">
        <v>75</v>
      </c>
      <c r="E12716" s="180">
        <v>600</v>
      </c>
      <c r="F12716" s="180"/>
      <c r="G12716" s="180"/>
      <c r="H12716" s="180"/>
    </row>
    <row r="12717" spans="1:8" x14ac:dyDescent="0.2">
      <c r="A12717" s="180" t="s">
        <v>299</v>
      </c>
      <c r="B12717" s="180" t="s">
        <v>338</v>
      </c>
      <c r="C12717" s="180"/>
      <c r="D12717" s="180"/>
      <c r="E12717" s="180"/>
      <c r="F12717" s="180"/>
      <c r="G12717" s="180"/>
      <c r="H12717" s="180"/>
    </row>
    <row r="12718" spans="1:8" x14ac:dyDescent="0.2">
      <c r="A12718" s="180" t="s">
        <v>299</v>
      </c>
      <c r="B12718" s="180" t="s">
        <v>339</v>
      </c>
      <c r="C12718" s="180">
        <v>2500</v>
      </c>
      <c r="D12718" s="180">
        <v>150000</v>
      </c>
      <c r="E12718" s="180"/>
      <c r="F12718" s="180"/>
      <c r="G12718" s="180"/>
      <c r="H12718" s="180"/>
    </row>
    <row r="12719" spans="1:8" x14ac:dyDescent="0.2">
      <c r="A12719" s="180" t="s">
        <v>299</v>
      </c>
      <c r="B12719" s="180" t="s">
        <v>340</v>
      </c>
      <c r="C12719" s="180">
        <v>105000</v>
      </c>
      <c r="D12719" s="180">
        <v>6200</v>
      </c>
      <c r="E12719" s="180">
        <v>6500</v>
      </c>
      <c r="F12719" s="180"/>
      <c r="G12719" s="180"/>
      <c r="H12719" s="180"/>
    </row>
    <row r="12720" spans="1:8" x14ac:dyDescent="0.2">
      <c r="A12720" s="180" t="s">
        <v>299</v>
      </c>
      <c r="B12720" s="180" t="s">
        <v>341</v>
      </c>
      <c r="C12720" s="180"/>
      <c r="D12720" s="180"/>
      <c r="E12720" s="180"/>
      <c r="F12720" s="180"/>
      <c r="G12720" s="180"/>
      <c r="H12720" s="180"/>
    </row>
    <row r="12721" spans="1:8" x14ac:dyDescent="0.2">
      <c r="A12721" s="180" t="s">
        <v>299</v>
      </c>
      <c r="B12721" s="180" t="s">
        <v>342</v>
      </c>
      <c r="C12721" s="180">
        <v>3386216</v>
      </c>
      <c r="D12721" s="180"/>
      <c r="E12721" s="180"/>
      <c r="F12721" s="180"/>
      <c r="G12721" s="180"/>
      <c r="H12721" s="180"/>
    </row>
    <row r="12722" spans="1:8" x14ac:dyDescent="0.2">
      <c r="A12722" s="180" t="s">
        <v>299</v>
      </c>
      <c r="B12722" s="180" t="s">
        <v>343</v>
      </c>
      <c r="C12722" s="180">
        <v>13995</v>
      </c>
      <c r="D12722" s="180"/>
      <c r="E12722" s="180"/>
      <c r="F12722" s="180"/>
      <c r="G12722" s="180"/>
      <c r="H12722" s="180"/>
    </row>
    <row r="12723" spans="1:8" x14ac:dyDescent="0.2">
      <c r="A12723" s="180" t="s">
        <v>299</v>
      </c>
      <c r="B12723" s="180" t="s">
        <v>344</v>
      </c>
      <c r="C12723" s="180">
        <v>40000</v>
      </c>
      <c r="D12723" s="180"/>
      <c r="E12723" s="180"/>
      <c r="F12723" s="180"/>
      <c r="G12723" s="180"/>
      <c r="H12723" s="180"/>
    </row>
    <row r="12724" spans="1:8" x14ac:dyDescent="0.2">
      <c r="A12724" s="180" t="s">
        <v>299</v>
      </c>
      <c r="B12724" s="180" t="s">
        <v>475</v>
      </c>
      <c r="C12724" s="180">
        <v>24093</v>
      </c>
      <c r="D12724" s="180"/>
      <c r="E12724" s="180">
        <v>800</v>
      </c>
      <c r="F12724" s="180">
        <v>0</v>
      </c>
      <c r="G12724" s="180">
        <v>0</v>
      </c>
      <c r="H12724" s="180">
        <v>0</v>
      </c>
    </row>
    <row r="12725" spans="1:8" x14ac:dyDescent="0.2">
      <c r="A12725" s="180" t="s">
        <v>299</v>
      </c>
      <c r="B12725" s="180" t="s">
        <v>332</v>
      </c>
      <c r="C12725" s="180">
        <v>65000</v>
      </c>
      <c r="D12725" s="180"/>
      <c r="E12725" s="180"/>
      <c r="F12725" s="180"/>
      <c r="G12725" s="180"/>
      <c r="H12725" s="180"/>
    </row>
    <row r="12726" spans="1:8" x14ac:dyDescent="0.2">
      <c r="A12726" s="180" t="s">
        <v>299</v>
      </c>
      <c r="B12726" s="180" t="s">
        <v>407</v>
      </c>
      <c r="C12726" s="180">
        <v>132000</v>
      </c>
      <c r="D12726" s="180"/>
      <c r="E12726" s="180"/>
      <c r="F12726" s="180"/>
      <c r="G12726" s="180"/>
      <c r="H12726" s="180"/>
    </row>
    <row r="12727" spans="1:8" x14ac:dyDescent="0.2">
      <c r="A12727" s="180" t="s">
        <v>299</v>
      </c>
      <c r="B12727" s="180" t="s">
        <v>345</v>
      </c>
      <c r="C12727" s="180">
        <v>6274023</v>
      </c>
      <c r="D12727" s="180">
        <v>156275</v>
      </c>
      <c r="E12727" s="180">
        <v>70900</v>
      </c>
      <c r="F12727" s="180">
        <v>0</v>
      </c>
      <c r="G12727" s="180">
        <v>0</v>
      </c>
      <c r="H12727" s="180">
        <v>0</v>
      </c>
    </row>
    <row r="12728" spans="1:8" x14ac:dyDescent="0.2">
      <c r="A12728" s="180" t="s">
        <v>299</v>
      </c>
      <c r="B12728" s="180" t="s">
        <v>346</v>
      </c>
      <c r="C12728" s="180"/>
      <c r="D12728" s="180"/>
      <c r="E12728" s="180"/>
      <c r="F12728" s="180"/>
      <c r="G12728" s="180"/>
      <c r="H12728" s="180"/>
    </row>
    <row r="12729" spans="1:8" x14ac:dyDescent="0.2">
      <c r="A12729" s="180" t="s">
        <v>299</v>
      </c>
      <c r="B12729" s="180" t="s">
        <v>446</v>
      </c>
      <c r="C12729" s="180"/>
      <c r="D12729" s="180"/>
      <c r="E12729" s="180"/>
      <c r="F12729" s="180"/>
      <c r="G12729" s="180"/>
      <c r="H12729" s="180"/>
    </row>
    <row r="12730" spans="1:8" x14ac:dyDescent="0.2">
      <c r="A12730" s="180" t="s">
        <v>299</v>
      </c>
      <c r="B12730" s="180" t="s">
        <v>347</v>
      </c>
      <c r="C12730" s="180"/>
      <c r="D12730" s="180"/>
      <c r="E12730" s="180"/>
      <c r="F12730" s="180"/>
      <c r="G12730" s="180"/>
      <c r="H12730" s="180"/>
    </row>
    <row r="12731" spans="1:8" x14ac:dyDescent="0.2">
      <c r="A12731" s="180" t="s">
        <v>299</v>
      </c>
      <c r="B12731" s="180" t="s">
        <v>348</v>
      </c>
      <c r="C12731" s="180">
        <v>6274023</v>
      </c>
      <c r="D12731" s="180">
        <v>156275</v>
      </c>
      <c r="E12731" s="180">
        <v>70900</v>
      </c>
      <c r="F12731" s="180">
        <v>0</v>
      </c>
      <c r="G12731" s="180">
        <v>0</v>
      </c>
      <c r="H12731" s="180">
        <v>0</v>
      </c>
    </row>
    <row r="12732" spans="1:8" x14ac:dyDescent="0.2">
      <c r="A12732" s="180" t="s">
        <v>299</v>
      </c>
      <c r="B12732" s="180" t="s">
        <v>349</v>
      </c>
      <c r="C12732" s="180">
        <v>1589587.5499999989</v>
      </c>
      <c r="D12732" s="180">
        <v>97566.830000000016</v>
      </c>
      <c r="E12732" s="180">
        <v>550138.05000000005</v>
      </c>
      <c r="F12732" s="180">
        <v>0</v>
      </c>
      <c r="G12732" s="180">
        <v>0</v>
      </c>
      <c r="H12732" s="180">
        <v>0</v>
      </c>
    </row>
    <row r="12733" spans="1:8" x14ac:dyDescent="0.2">
      <c r="A12733" s="180" t="s">
        <v>299</v>
      </c>
      <c r="B12733" s="180" t="s">
        <v>350</v>
      </c>
      <c r="C12733" s="180">
        <v>7863610.549999998</v>
      </c>
      <c r="D12733" s="180">
        <v>253841.83</v>
      </c>
      <c r="E12733" s="180">
        <v>621038.05000000005</v>
      </c>
      <c r="F12733" s="180">
        <v>0</v>
      </c>
      <c r="G12733" s="180">
        <v>0</v>
      </c>
      <c r="H12733" s="180">
        <v>0</v>
      </c>
    </row>
    <row r="12734" spans="1:8" x14ac:dyDescent="0.2">
      <c r="A12734" s="180" t="s">
        <v>299</v>
      </c>
      <c r="B12734" s="180" t="s">
        <v>376</v>
      </c>
      <c r="C12734" s="180"/>
      <c r="D12734" s="180"/>
      <c r="E12734" s="180"/>
      <c r="F12734" s="180"/>
      <c r="G12734" s="180"/>
      <c r="H12734" s="180"/>
    </row>
    <row r="12735" spans="1:8" x14ac:dyDescent="0.2">
      <c r="A12735" s="180" t="s">
        <v>299</v>
      </c>
      <c r="B12735" s="180" t="s">
        <v>377</v>
      </c>
      <c r="C12735" s="180">
        <v>4700000</v>
      </c>
      <c r="D12735" s="180">
        <v>130000</v>
      </c>
      <c r="E12735" s="180">
        <v>7000</v>
      </c>
      <c r="F12735" s="180"/>
      <c r="G12735" s="180"/>
      <c r="H12735" s="180"/>
    </row>
    <row r="12736" spans="1:8" x14ac:dyDescent="0.2">
      <c r="A12736" s="180" t="s">
        <v>299</v>
      </c>
      <c r="B12736" s="180" t="s">
        <v>352</v>
      </c>
      <c r="C12736" s="180">
        <v>128000</v>
      </c>
      <c r="D12736" s="180"/>
      <c r="E12736" s="180"/>
      <c r="F12736" s="180"/>
      <c r="G12736" s="180"/>
      <c r="H12736" s="180"/>
    </row>
    <row r="12737" spans="1:8" x14ac:dyDescent="0.2">
      <c r="A12737" s="180" t="s">
        <v>299</v>
      </c>
      <c r="B12737" s="180" t="s">
        <v>353</v>
      </c>
      <c r="C12737" s="180">
        <v>40000</v>
      </c>
      <c r="D12737" s="180"/>
      <c r="E12737" s="180"/>
      <c r="F12737" s="180"/>
      <c r="G12737" s="180"/>
      <c r="H12737" s="180"/>
    </row>
    <row r="12738" spans="1:8" x14ac:dyDescent="0.2">
      <c r="A12738" s="180" t="s">
        <v>299</v>
      </c>
      <c r="B12738" s="180" t="s">
        <v>354</v>
      </c>
      <c r="C12738" s="180">
        <v>200000</v>
      </c>
      <c r="D12738" s="180"/>
      <c r="E12738" s="180"/>
      <c r="F12738" s="180"/>
      <c r="G12738" s="180"/>
      <c r="H12738" s="180"/>
    </row>
    <row r="12739" spans="1:8" x14ac:dyDescent="0.2">
      <c r="A12739" s="180" t="s">
        <v>299</v>
      </c>
      <c r="B12739" s="180" t="s">
        <v>408</v>
      </c>
      <c r="C12739" s="180">
        <v>320000</v>
      </c>
      <c r="D12739" s="180"/>
      <c r="E12739" s="180"/>
      <c r="F12739" s="180"/>
      <c r="G12739" s="180"/>
      <c r="H12739" s="180"/>
    </row>
    <row r="12740" spans="1:8" x14ac:dyDescent="0.2">
      <c r="A12740" s="180" t="s">
        <v>299</v>
      </c>
      <c r="B12740" s="180" t="s">
        <v>423</v>
      </c>
      <c r="C12740" s="180">
        <v>135000</v>
      </c>
      <c r="D12740" s="180"/>
      <c r="E12740" s="180">
        <v>68000</v>
      </c>
      <c r="F12740" s="180"/>
      <c r="G12740" s="180"/>
      <c r="H12740" s="180"/>
    </row>
    <row r="12741" spans="1:8" x14ac:dyDescent="0.2">
      <c r="A12741" s="180" t="s">
        <v>299</v>
      </c>
      <c r="B12741" s="180" t="s">
        <v>355</v>
      </c>
      <c r="C12741" s="180">
        <v>390000</v>
      </c>
      <c r="D12741" s="180"/>
      <c r="E12741" s="180">
        <v>35000</v>
      </c>
      <c r="F12741" s="180"/>
      <c r="G12741" s="180"/>
      <c r="H12741" s="180"/>
    </row>
    <row r="12742" spans="1:8" x14ac:dyDescent="0.2">
      <c r="A12742" s="180" t="s">
        <v>299</v>
      </c>
      <c r="B12742" s="180" t="s">
        <v>356</v>
      </c>
      <c r="C12742" s="180">
        <v>230000</v>
      </c>
      <c r="D12742" s="180"/>
      <c r="E12742" s="180">
        <v>8000</v>
      </c>
      <c r="F12742" s="180"/>
      <c r="G12742" s="180"/>
      <c r="H12742" s="180"/>
    </row>
    <row r="12743" spans="1:8" x14ac:dyDescent="0.2">
      <c r="A12743" s="180" t="s">
        <v>299</v>
      </c>
      <c r="B12743" s="180" t="s">
        <v>409</v>
      </c>
      <c r="C12743" s="180"/>
      <c r="D12743" s="180"/>
      <c r="E12743" s="180"/>
      <c r="F12743" s="180"/>
      <c r="G12743" s="180"/>
      <c r="H12743" s="180"/>
    </row>
    <row r="12744" spans="1:8" x14ac:dyDescent="0.2">
      <c r="A12744" s="180" t="s">
        <v>299</v>
      </c>
      <c r="B12744" s="180" t="s">
        <v>378</v>
      </c>
      <c r="C12744" s="180"/>
      <c r="D12744" s="180"/>
      <c r="E12744" s="180"/>
      <c r="F12744" s="180"/>
      <c r="G12744" s="180"/>
      <c r="H12744" s="180"/>
    </row>
    <row r="12745" spans="1:8" x14ac:dyDescent="0.2">
      <c r="A12745" s="180" t="s">
        <v>299</v>
      </c>
      <c r="B12745" s="180" t="s">
        <v>360</v>
      </c>
      <c r="C12745" s="180"/>
      <c r="D12745" s="180"/>
      <c r="E12745" s="180"/>
      <c r="F12745" s="180"/>
      <c r="G12745" s="180"/>
      <c r="H12745" s="180"/>
    </row>
    <row r="12746" spans="1:8" x14ac:dyDescent="0.2">
      <c r="A12746" s="180" t="s">
        <v>299</v>
      </c>
      <c r="B12746" s="180" t="s">
        <v>379</v>
      </c>
      <c r="C12746" s="180"/>
      <c r="D12746" s="180"/>
      <c r="E12746" s="180"/>
      <c r="F12746" s="180"/>
      <c r="G12746" s="180"/>
      <c r="H12746" s="180"/>
    </row>
    <row r="12747" spans="1:8" x14ac:dyDescent="0.2">
      <c r="A12747" s="180" t="s">
        <v>299</v>
      </c>
      <c r="B12747" s="180" t="s">
        <v>362</v>
      </c>
      <c r="C12747" s="180">
        <v>230663</v>
      </c>
      <c r="D12747" s="180"/>
      <c r="E12747" s="180"/>
      <c r="F12747" s="180"/>
      <c r="G12747" s="180"/>
      <c r="H12747" s="180"/>
    </row>
    <row r="12748" spans="1:8" x14ac:dyDescent="0.2">
      <c r="A12748" s="180" t="s">
        <v>299</v>
      </c>
      <c r="B12748" s="180" t="s">
        <v>365</v>
      </c>
      <c r="C12748" s="180">
        <v>6373663</v>
      </c>
      <c r="D12748" s="180">
        <v>130000</v>
      </c>
      <c r="E12748" s="180">
        <v>118000</v>
      </c>
      <c r="F12748" s="180">
        <v>0</v>
      </c>
      <c r="G12748" s="180">
        <v>0</v>
      </c>
      <c r="H12748" s="180">
        <v>0</v>
      </c>
    </row>
    <row r="12749" spans="1:8" x14ac:dyDescent="0.2">
      <c r="A12749" s="180" t="s">
        <v>299</v>
      </c>
      <c r="B12749" s="180" t="s">
        <v>447</v>
      </c>
      <c r="C12749" s="180"/>
      <c r="D12749" s="180"/>
      <c r="E12749" s="180"/>
      <c r="F12749" s="180"/>
      <c r="G12749" s="180"/>
      <c r="H12749" s="180"/>
    </row>
    <row r="12750" spans="1:8" x14ac:dyDescent="0.2">
      <c r="A12750" s="180" t="s">
        <v>299</v>
      </c>
      <c r="B12750" s="180" t="s">
        <v>366</v>
      </c>
      <c r="C12750" s="180">
        <v>6373663</v>
      </c>
      <c r="D12750" s="180">
        <v>130000</v>
      </c>
      <c r="E12750" s="180">
        <v>118000</v>
      </c>
      <c r="F12750" s="180">
        <v>0</v>
      </c>
      <c r="G12750" s="180">
        <v>0</v>
      </c>
      <c r="H12750" s="180">
        <v>0</v>
      </c>
    </row>
    <row r="12751" spans="1:8" x14ac:dyDescent="0.2">
      <c r="A12751" s="180" t="s">
        <v>299</v>
      </c>
      <c r="B12751" s="180" t="s">
        <v>367</v>
      </c>
      <c r="C12751" s="180">
        <v>1489947.5499999989</v>
      </c>
      <c r="D12751" s="180">
        <v>123841.83000000002</v>
      </c>
      <c r="E12751" s="180">
        <v>503038.0500000001</v>
      </c>
      <c r="F12751" s="180">
        <v>0</v>
      </c>
      <c r="G12751" s="180">
        <v>0</v>
      </c>
      <c r="H12751" s="180">
        <v>0</v>
      </c>
    </row>
    <row r="12752" spans="1:8" x14ac:dyDescent="0.2">
      <c r="A12752" s="180" t="s">
        <v>299</v>
      </c>
      <c r="B12752" s="180" t="s">
        <v>368</v>
      </c>
      <c r="C12752" s="180">
        <v>7863610.549999998</v>
      </c>
      <c r="D12752" s="180">
        <v>253841.83</v>
      </c>
      <c r="E12752" s="180">
        <v>621038.05000000005</v>
      </c>
      <c r="F12752" s="180">
        <v>0</v>
      </c>
      <c r="G12752" s="180">
        <v>0</v>
      </c>
      <c r="H12752" s="180">
        <v>0</v>
      </c>
    </row>
    <row r="12753" spans="1:8" x14ac:dyDescent="0.2">
      <c r="A12753" s="180" t="s">
        <v>300</v>
      </c>
      <c r="B12753" s="180" t="s">
        <v>333</v>
      </c>
      <c r="C12753" s="180">
        <v>3870838</v>
      </c>
      <c r="D12753" s="180"/>
      <c r="E12753" s="180">
        <v>246233</v>
      </c>
      <c r="F12753" s="180">
        <v>0</v>
      </c>
      <c r="G12753" s="180">
        <v>0</v>
      </c>
      <c r="H12753" s="180">
        <v>0</v>
      </c>
    </row>
    <row r="12754" spans="1:8" x14ac:dyDescent="0.2">
      <c r="A12754" s="180" t="s">
        <v>300</v>
      </c>
      <c r="B12754" s="180" t="s">
        <v>334</v>
      </c>
      <c r="C12754" s="180">
        <v>59064</v>
      </c>
      <c r="D12754" s="180"/>
      <c r="E12754" s="180">
        <v>3767</v>
      </c>
      <c r="F12754" s="180">
        <v>0</v>
      </c>
      <c r="G12754" s="180">
        <v>0</v>
      </c>
      <c r="H12754" s="180">
        <v>0</v>
      </c>
    </row>
    <row r="12755" spans="1:8" x14ac:dyDescent="0.2">
      <c r="A12755" s="180" t="s">
        <v>300</v>
      </c>
      <c r="B12755" s="180" t="s">
        <v>335</v>
      </c>
      <c r="C12755" s="180">
        <v>56962</v>
      </c>
      <c r="D12755" s="180"/>
      <c r="E12755" s="180"/>
      <c r="F12755" s="180"/>
      <c r="G12755" s="180"/>
      <c r="H12755" s="180"/>
    </row>
    <row r="12756" spans="1:8" x14ac:dyDescent="0.2">
      <c r="A12756" s="180" t="s">
        <v>300</v>
      </c>
      <c r="B12756" s="180" t="s">
        <v>336</v>
      </c>
      <c r="C12756" s="180">
        <v>400000</v>
      </c>
      <c r="D12756" s="180"/>
      <c r="E12756" s="180"/>
      <c r="F12756" s="180"/>
      <c r="G12756" s="180"/>
      <c r="H12756" s="180"/>
    </row>
    <row r="12757" spans="1:8" x14ac:dyDescent="0.2">
      <c r="A12757" s="180" t="s">
        <v>300</v>
      </c>
      <c r="B12757" s="180" t="s">
        <v>337</v>
      </c>
      <c r="C12757" s="180">
        <v>2000</v>
      </c>
      <c r="D12757" s="180">
        <v>250</v>
      </c>
      <c r="E12757" s="180">
        <v>250</v>
      </c>
      <c r="F12757" s="180"/>
      <c r="G12757" s="180"/>
      <c r="H12757" s="180"/>
    </row>
    <row r="12758" spans="1:8" x14ac:dyDescent="0.2">
      <c r="A12758" s="180" t="s">
        <v>300</v>
      </c>
      <c r="B12758" s="180" t="s">
        <v>338</v>
      </c>
      <c r="C12758" s="180"/>
      <c r="D12758" s="180"/>
      <c r="E12758" s="180"/>
      <c r="F12758" s="180"/>
      <c r="G12758" s="180"/>
      <c r="H12758" s="180"/>
    </row>
    <row r="12759" spans="1:8" x14ac:dyDescent="0.2">
      <c r="A12759" s="180" t="s">
        <v>300</v>
      </c>
      <c r="B12759" s="180" t="s">
        <v>339</v>
      </c>
      <c r="C12759" s="180">
        <v>5000</v>
      </c>
      <c r="D12759" s="180">
        <v>290000</v>
      </c>
      <c r="E12759" s="180"/>
      <c r="F12759" s="180"/>
      <c r="G12759" s="180"/>
      <c r="H12759" s="180"/>
    </row>
    <row r="12760" spans="1:8" x14ac:dyDescent="0.2">
      <c r="A12760" s="180" t="s">
        <v>300</v>
      </c>
      <c r="B12760" s="180" t="s">
        <v>340</v>
      </c>
      <c r="C12760" s="180">
        <v>200000</v>
      </c>
      <c r="D12760" s="180">
        <v>5000</v>
      </c>
      <c r="E12760" s="180"/>
      <c r="F12760" s="180"/>
      <c r="G12760" s="180"/>
      <c r="H12760" s="180"/>
    </row>
    <row r="12761" spans="1:8" x14ac:dyDescent="0.2">
      <c r="A12761" s="180" t="s">
        <v>300</v>
      </c>
      <c r="B12761" s="180" t="s">
        <v>341</v>
      </c>
      <c r="C12761" s="180">
        <v>5000</v>
      </c>
      <c r="D12761" s="180"/>
      <c r="E12761" s="180"/>
      <c r="F12761" s="180"/>
      <c r="G12761" s="180"/>
      <c r="H12761" s="180"/>
    </row>
    <row r="12762" spans="1:8" x14ac:dyDescent="0.2">
      <c r="A12762" s="180" t="s">
        <v>300</v>
      </c>
      <c r="B12762" s="180" t="s">
        <v>342</v>
      </c>
      <c r="C12762" s="180">
        <v>5128817</v>
      </c>
      <c r="D12762" s="180"/>
      <c r="E12762" s="180"/>
      <c r="F12762" s="180"/>
      <c r="G12762" s="180"/>
      <c r="H12762" s="180"/>
    </row>
    <row r="12763" spans="1:8" x14ac:dyDescent="0.2">
      <c r="A12763" s="180" t="s">
        <v>300</v>
      </c>
      <c r="B12763" s="180" t="s">
        <v>343</v>
      </c>
      <c r="C12763" s="180">
        <v>17319</v>
      </c>
      <c r="D12763" s="180"/>
      <c r="E12763" s="180"/>
      <c r="F12763" s="180"/>
      <c r="G12763" s="180"/>
      <c r="H12763" s="180"/>
    </row>
    <row r="12764" spans="1:8" x14ac:dyDescent="0.2">
      <c r="A12764" s="180" t="s">
        <v>300</v>
      </c>
      <c r="B12764" s="180" t="s">
        <v>344</v>
      </c>
      <c r="C12764" s="180">
        <v>50000</v>
      </c>
      <c r="D12764" s="180"/>
      <c r="E12764" s="180"/>
      <c r="F12764" s="180"/>
      <c r="G12764" s="180"/>
      <c r="H12764" s="180"/>
    </row>
    <row r="12765" spans="1:8" x14ac:dyDescent="0.2">
      <c r="A12765" s="180" t="s">
        <v>300</v>
      </c>
      <c r="B12765" s="180" t="s">
        <v>475</v>
      </c>
      <c r="C12765" s="180">
        <v>45221</v>
      </c>
      <c r="D12765" s="180"/>
      <c r="E12765" s="180">
        <v>2884</v>
      </c>
      <c r="F12765" s="180">
        <v>0</v>
      </c>
      <c r="G12765" s="180">
        <v>0</v>
      </c>
      <c r="H12765" s="180">
        <v>0</v>
      </c>
    </row>
    <row r="12766" spans="1:8" x14ac:dyDescent="0.2">
      <c r="A12766" s="180" t="s">
        <v>300</v>
      </c>
      <c r="B12766" s="180" t="s">
        <v>332</v>
      </c>
      <c r="C12766" s="180">
        <v>140000</v>
      </c>
      <c r="D12766" s="180"/>
      <c r="E12766" s="180"/>
      <c r="F12766" s="180"/>
      <c r="G12766" s="180"/>
      <c r="H12766" s="180"/>
    </row>
    <row r="12767" spans="1:8" x14ac:dyDescent="0.2">
      <c r="A12767" s="180" t="s">
        <v>300</v>
      </c>
      <c r="B12767" s="180" t="s">
        <v>407</v>
      </c>
      <c r="C12767" s="180">
        <v>160000</v>
      </c>
      <c r="D12767" s="180"/>
      <c r="E12767" s="180"/>
      <c r="F12767" s="180"/>
      <c r="G12767" s="180"/>
      <c r="H12767" s="180"/>
    </row>
    <row r="12768" spans="1:8" x14ac:dyDescent="0.2">
      <c r="A12768" s="180" t="s">
        <v>300</v>
      </c>
      <c r="B12768" s="180" t="s">
        <v>345</v>
      </c>
      <c r="C12768" s="180">
        <v>10140221</v>
      </c>
      <c r="D12768" s="180">
        <v>295250</v>
      </c>
      <c r="E12768" s="180">
        <v>253134</v>
      </c>
      <c r="F12768" s="180">
        <v>0</v>
      </c>
      <c r="G12768" s="180">
        <v>0</v>
      </c>
      <c r="H12768" s="180">
        <v>0</v>
      </c>
    </row>
    <row r="12769" spans="1:8" x14ac:dyDescent="0.2">
      <c r="A12769" s="180" t="s">
        <v>300</v>
      </c>
      <c r="B12769" s="180" t="s">
        <v>346</v>
      </c>
      <c r="C12769" s="180"/>
      <c r="D12769" s="180"/>
      <c r="E12769" s="180"/>
      <c r="F12769" s="180"/>
      <c r="G12769" s="180"/>
      <c r="H12769" s="180"/>
    </row>
    <row r="12770" spans="1:8" x14ac:dyDescent="0.2">
      <c r="A12770" s="180" t="s">
        <v>300</v>
      </c>
      <c r="B12770" s="180" t="s">
        <v>446</v>
      </c>
      <c r="C12770" s="180"/>
      <c r="D12770" s="180"/>
      <c r="E12770" s="180"/>
      <c r="F12770" s="180"/>
      <c r="G12770" s="180"/>
      <c r="H12770" s="180"/>
    </row>
    <row r="12771" spans="1:8" x14ac:dyDescent="0.2">
      <c r="A12771" s="180" t="s">
        <v>300</v>
      </c>
      <c r="B12771" s="180" t="s">
        <v>347</v>
      </c>
      <c r="C12771" s="180"/>
      <c r="D12771" s="180"/>
      <c r="E12771" s="180"/>
      <c r="F12771" s="180"/>
      <c r="G12771" s="180"/>
      <c r="H12771" s="180"/>
    </row>
    <row r="12772" spans="1:8" x14ac:dyDescent="0.2">
      <c r="A12772" s="180" t="s">
        <v>300</v>
      </c>
      <c r="B12772" s="180" t="s">
        <v>348</v>
      </c>
      <c r="C12772" s="180">
        <v>10140221</v>
      </c>
      <c r="D12772" s="180">
        <v>295250</v>
      </c>
      <c r="E12772" s="180">
        <v>253134</v>
      </c>
      <c r="F12772" s="180">
        <v>0</v>
      </c>
      <c r="G12772" s="180">
        <v>0</v>
      </c>
      <c r="H12772" s="180">
        <v>0</v>
      </c>
    </row>
    <row r="12773" spans="1:8" x14ac:dyDescent="0.2">
      <c r="A12773" s="180" t="s">
        <v>300</v>
      </c>
      <c r="B12773" s="180" t="s">
        <v>349</v>
      </c>
      <c r="C12773" s="180">
        <v>1037783</v>
      </c>
      <c r="D12773" s="180">
        <v>180929</v>
      </c>
      <c r="E12773" s="180">
        <v>545360</v>
      </c>
      <c r="F12773" s="180">
        <v>0</v>
      </c>
      <c r="G12773" s="180">
        <v>0</v>
      </c>
      <c r="H12773" s="180">
        <v>0</v>
      </c>
    </row>
    <row r="12774" spans="1:8" x14ac:dyDescent="0.2">
      <c r="A12774" s="180" t="s">
        <v>300</v>
      </c>
      <c r="B12774" s="180" t="s">
        <v>350</v>
      </c>
      <c r="C12774" s="180">
        <v>11178004</v>
      </c>
      <c r="D12774" s="180">
        <v>476179</v>
      </c>
      <c r="E12774" s="180">
        <v>798494</v>
      </c>
      <c r="F12774" s="180">
        <v>0</v>
      </c>
      <c r="G12774" s="180">
        <v>0</v>
      </c>
      <c r="H12774" s="180">
        <v>0</v>
      </c>
    </row>
    <row r="12775" spans="1:8" x14ac:dyDescent="0.2">
      <c r="A12775" s="180" t="s">
        <v>300</v>
      </c>
      <c r="B12775" s="180" t="s">
        <v>376</v>
      </c>
      <c r="C12775" s="180"/>
      <c r="D12775" s="180"/>
      <c r="E12775" s="180"/>
      <c r="F12775" s="180"/>
      <c r="G12775" s="180"/>
      <c r="H12775" s="180"/>
    </row>
    <row r="12776" spans="1:8" x14ac:dyDescent="0.2">
      <c r="A12776" s="180" t="s">
        <v>300</v>
      </c>
      <c r="B12776" s="180" t="s">
        <v>377</v>
      </c>
      <c r="C12776" s="180">
        <v>7400000</v>
      </c>
      <c r="D12776" s="180">
        <v>300000</v>
      </c>
      <c r="E12776" s="180">
        <v>100000</v>
      </c>
      <c r="F12776" s="180"/>
      <c r="G12776" s="180"/>
      <c r="H12776" s="180"/>
    </row>
    <row r="12777" spans="1:8" x14ac:dyDescent="0.2">
      <c r="A12777" s="180" t="s">
        <v>300</v>
      </c>
      <c r="B12777" s="180" t="s">
        <v>352</v>
      </c>
      <c r="C12777" s="180">
        <v>180000</v>
      </c>
      <c r="D12777" s="180"/>
      <c r="E12777" s="180"/>
      <c r="F12777" s="180"/>
      <c r="G12777" s="180"/>
      <c r="H12777" s="180"/>
    </row>
    <row r="12778" spans="1:8" x14ac:dyDescent="0.2">
      <c r="A12778" s="180" t="s">
        <v>300</v>
      </c>
      <c r="B12778" s="180" t="s">
        <v>353</v>
      </c>
      <c r="C12778" s="180">
        <v>210000</v>
      </c>
      <c r="D12778" s="180"/>
      <c r="E12778" s="180"/>
      <c r="F12778" s="180"/>
      <c r="G12778" s="180"/>
      <c r="H12778" s="180"/>
    </row>
    <row r="12779" spans="1:8" x14ac:dyDescent="0.2">
      <c r="A12779" s="180" t="s">
        <v>300</v>
      </c>
      <c r="B12779" s="180" t="s">
        <v>354</v>
      </c>
      <c r="C12779" s="180">
        <v>235000</v>
      </c>
      <c r="D12779" s="180"/>
      <c r="E12779" s="180">
        <v>100000</v>
      </c>
      <c r="F12779" s="180"/>
      <c r="G12779" s="180"/>
      <c r="H12779" s="180"/>
    </row>
    <row r="12780" spans="1:8" x14ac:dyDescent="0.2">
      <c r="A12780" s="180" t="s">
        <v>300</v>
      </c>
      <c r="B12780" s="180" t="s">
        <v>408</v>
      </c>
      <c r="C12780" s="180">
        <v>600000</v>
      </c>
      <c r="D12780" s="180">
        <v>1000</v>
      </c>
      <c r="E12780" s="180"/>
      <c r="F12780" s="180"/>
      <c r="G12780" s="180"/>
      <c r="H12780" s="180"/>
    </row>
    <row r="12781" spans="1:8" x14ac:dyDescent="0.2">
      <c r="A12781" s="180" t="s">
        <v>300</v>
      </c>
      <c r="B12781" s="180" t="s">
        <v>423</v>
      </c>
      <c r="C12781" s="180">
        <v>135000</v>
      </c>
      <c r="D12781" s="180">
        <v>1000</v>
      </c>
      <c r="E12781" s="180"/>
      <c r="F12781" s="180"/>
      <c r="G12781" s="180"/>
      <c r="H12781" s="180"/>
    </row>
    <row r="12782" spans="1:8" x14ac:dyDescent="0.2">
      <c r="A12782" s="180" t="s">
        <v>300</v>
      </c>
      <c r="B12782" s="180" t="s">
        <v>355</v>
      </c>
      <c r="C12782" s="180">
        <v>1050000</v>
      </c>
      <c r="D12782" s="180">
        <v>1000</v>
      </c>
      <c r="E12782" s="180">
        <v>150000</v>
      </c>
      <c r="F12782" s="180"/>
      <c r="G12782" s="180"/>
      <c r="H12782" s="180"/>
    </row>
    <row r="12783" spans="1:8" x14ac:dyDescent="0.2">
      <c r="A12783" s="180" t="s">
        <v>300</v>
      </c>
      <c r="B12783" s="180" t="s">
        <v>356</v>
      </c>
      <c r="C12783" s="180">
        <v>525000</v>
      </c>
      <c r="D12783" s="180">
        <v>1000</v>
      </c>
      <c r="E12783" s="180"/>
      <c r="F12783" s="180"/>
      <c r="G12783" s="180"/>
      <c r="H12783" s="180"/>
    </row>
    <row r="12784" spans="1:8" x14ac:dyDescent="0.2">
      <c r="A12784" s="180" t="s">
        <v>300</v>
      </c>
      <c r="B12784" s="180" t="s">
        <v>409</v>
      </c>
      <c r="C12784" s="180"/>
      <c r="D12784" s="180"/>
      <c r="E12784" s="180"/>
      <c r="F12784" s="180"/>
      <c r="G12784" s="180"/>
      <c r="H12784" s="180"/>
    </row>
    <row r="12785" spans="1:8" x14ac:dyDescent="0.2">
      <c r="A12785" s="180" t="s">
        <v>300</v>
      </c>
      <c r="B12785" s="180" t="s">
        <v>378</v>
      </c>
      <c r="C12785" s="180"/>
      <c r="D12785" s="180"/>
      <c r="E12785" s="180"/>
      <c r="F12785" s="180"/>
      <c r="G12785" s="180"/>
      <c r="H12785" s="180"/>
    </row>
    <row r="12786" spans="1:8" x14ac:dyDescent="0.2">
      <c r="A12786" s="180" t="s">
        <v>300</v>
      </c>
      <c r="B12786" s="180" t="s">
        <v>360</v>
      </c>
      <c r="C12786" s="180"/>
      <c r="D12786" s="180"/>
      <c r="E12786" s="180"/>
      <c r="F12786" s="180"/>
      <c r="G12786" s="180"/>
      <c r="H12786" s="180"/>
    </row>
    <row r="12787" spans="1:8" x14ac:dyDescent="0.2">
      <c r="A12787" s="180" t="s">
        <v>300</v>
      </c>
      <c r="B12787" s="180" t="s">
        <v>379</v>
      </c>
      <c r="C12787" s="180"/>
      <c r="D12787" s="180"/>
      <c r="E12787" s="180"/>
      <c r="F12787" s="180"/>
      <c r="G12787" s="180"/>
      <c r="H12787" s="180"/>
    </row>
    <row r="12788" spans="1:8" x14ac:dyDescent="0.2">
      <c r="A12788" s="180" t="s">
        <v>300</v>
      </c>
      <c r="B12788" s="180" t="s">
        <v>362</v>
      </c>
      <c r="C12788" s="180">
        <v>422731</v>
      </c>
      <c r="D12788" s="180"/>
      <c r="E12788" s="180"/>
      <c r="F12788" s="180"/>
      <c r="G12788" s="180"/>
      <c r="H12788" s="180"/>
    </row>
    <row r="12789" spans="1:8" x14ac:dyDescent="0.2">
      <c r="A12789" s="180" t="s">
        <v>300</v>
      </c>
      <c r="B12789" s="180" t="s">
        <v>365</v>
      </c>
      <c r="C12789" s="180">
        <v>10757731</v>
      </c>
      <c r="D12789" s="180">
        <v>304000</v>
      </c>
      <c r="E12789" s="180">
        <v>350000</v>
      </c>
      <c r="F12789" s="180">
        <v>0</v>
      </c>
      <c r="G12789" s="180">
        <v>0</v>
      </c>
      <c r="H12789" s="180">
        <v>0</v>
      </c>
    </row>
    <row r="12790" spans="1:8" x14ac:dyDescent="0.2">
      <c r="A12790" s="180" t="s">
        <v>300</v>
      </c>
      <c r="B12790" s="180" t="s">
        <v>447</v>
      </c>
      <c r="C12790" s="180"/>
      <c r="D12790" s="180"/>
      <c r="E12790" s="180"/>
      <c r="F12790" s="180"/>
      <c r="G12790" s="180"/>
      <c r="H12790" s="180"/>
    </row>
    <row r="12791" spans="1:8" x14ac:dyDescent="0.2">
      <c r="A12791" s="180" t="s">
        <v>300</v>
      </c>
      <c r="B12791" s="180" t="s">
        <v>366</v>
      </c>
      <c r="C12791" s="180">
        <v>10757731</v>
      </c>
      <c r="D12791" s="180">
        <v>304000</v>
      </c>
      <c r="E12791" s="180">
        <v>350000</v>
      </c>
      <c r="F12791" s="180">
        <v>0</v>
      </c>
      <c r="G12791" s="180">
        <v>0</v>
      </c>
      <c r="H12791" s="180">
        <v>0</v>
      </c>
    </row>
    <row r="12792" spans="1:8" x14ac:dyDescent="0.2">
      <c r="A12792" s="180" t="s">
        <v>300</v>
      </c>
      <c r="B12792" s="180" t="s">
        <v>367</v>
      </c>
      <c r="C12792" s="180">
        <v>420273</v>
      </c>
      <c r="D12792" s="180">
        <v>172179</v>
      </c>
      <c r="E12792" s="180">
        <v>448494</v>
      </c>
      <c r="F12792" s="180">
        <v>0</v>
      </c>
      <c r="G12792" s="180">
        <v>0</v>
      </c>
      <c r="H12792" s="180">
        <v>0</v>
      </c>
    </row>
    <row r="12793" spans="1:8" x14ac:dyDescent="0.2">
      <c r="A12793" s="180" t="s">
        <v>300</v>
      </c>
      <c r="B12793" s="180" t="s">
        <v>368</v>
      </c>
      <c r="C12793" s="180">
        <v>11178004</v>
      </c>
      <c r="D12793" s="180">
        <v>476179</v>
      </c>
      <c r="E12793" s="180">
        <v>798494</v>
      </c>
      <c r="F12793" s="180">
        <v>0</v>
      </c>
      <c r="G12793" s="180">
        <v>0</v>
      </c>
      <c r="H12793" s="180">
        <v>0</v>
      </c>
    </row>
    <row r="12794" spans="1:8" x14ac:dyDescent="0.2">
      <c r="A12794" s="180" t="s">
        <v>301</v>
      </c>
      <c r="B12794" s="180" t="s">
        <v>333</v>
      </c>
      <c r="C12794" s="180">
        <v>2512022</v>
      </c>
      <c r="D12794" s="180"/>
      <c r="E12794" s="180">
        <v>194473</v>
      </c>
      <c r="F12794" s="180">
        <v>0</v>
      </c>
      <c r="G12794" s="180">
        <v>0</v>
      </c>
      <c r="H12794" s="180">
        <v>0</v>
      </c>
    </row>
    <row r="12795" spans="1:8" x14ac:dyDescent="0.2">
      <c r="A12795" s="180" t="s">
        <v>301</v>
      </c>
      <c r="B12795" s="180" t="s">
        <v>334</v>
      </c>
      <c r="C12795" s="180">
        <v>71403.330000000075</v>
      </c>
      <c r="D12795" s="180"/>
      <c r="E12795" s="180">
        <v>5527</v>
      </c>
      <c r="F12795" s="180">
        <v>0</v>
      </c>
      <c r="G12795" s="180">
        <v>0</v>
      </c>
      <c r="H12795" s="180">
        <v>0</v>
      </c>
    </row>
    <row r="12796" spans="1:8" x14ac:dyDescent="0.2">
      <c r="A12796" s="180" t="s">
        <v>301</v>
      </c>
      <c r="B12796" s="180" t="s">
        <v>335</v>
      </c>
      <c r="C12796" s="180">
        <v>221296</v>
      </c>
      <c r="D12796" s="180"/>
      <c r="E12796" s="180"/>
      <c r="F12796" s="180"/>
      <c r="G12796" s="180"/>
      <c r="H12796" s="180"/>
    </row>
    <row r="12797" spans="1:8" x14ac:dyDescent="0.2">
      <c r="A12797" s="180" t="s">
        <v>301</v>
      </c>
      <c r="B12797" s="180" t="s">
        <v>336</v>
      </c>
      <c r="C12797" s="180">
        <v>270000</v>
      </c>
      <c r="D12797" s="180"/>
      <c r="E12797" s="180"/>
      <c r="F12797" s="180"/>
      <c r="G12797" s="180"/>
      <c r="H12797" s="180"/>
    </row>
    <row r="12798" spans="1:8" x14ac:dyDescent="0.2">
      <c r="A12798" s="180" t="s">
        <v>301</v>
      </c>
      <c r="B12798" s="180" t="s">
        <v>337</v>
      </c>
      <c r="C12798" s="180">
        <v>7500</v>
      </c>
      <c r="D12798" s="180">
        <v>150</v>
      </c>
      <c r="E12798" s="180"/>
      <c r="F12798" s="180"/>
      <c r="G12798" s="180"/>
      <c r="H12798" s="180"/>
    </row>
    <row r="12799" spans="1:8" x14ac:dyDescent="0.2">
      <c r="A12799" s="180" t="s">
        <v>301</v>
      </c>
      <c r="B12799" s="180" t="s">
        <v>338</v>
      </c>
      <c r="C12799" s="180"/>
      <c r="D12799" s="180"/>
      <c r="E12799" s="180"/>
      <c r="F12799" s="180"/>
      <c r="G12799" s="180"/>
      <c r="H12799" s="180"/>
    </row>
    <row r="12800" spans="1:8" x14ac:dyDescent="0.2">
      <c r="A12800" s="180" t="s">
        <v>301</v>
      </c>
      <c r="B12800" s="180" t="s">
        <v>339</v>
      </c>
      <c r="C12800" s="180">
        <v>21000</v>
      </c>
      <c r="D12800" s="180">
        <v>365000</v>
      </c>
      <c r="E12800" s="180"/>
      <c r="F12800" s="180"/>
      <c r="G12800" s="180"/>
      <c r="H12800" s="180"/>
    </row>
    <row r="12801" spans="1:8" x14ac:dyDescent="0.2">
      <c r="A12801" s="180" t="s">
        <v>301</v>
      </c>
      <c r="B12801" s="180" t="s">
        <v>340</v>
      </c>
      <c r="C12801" s="180">
        <v>190000</v>
      </c>
      <c r="D12801" s="180"/>
      <c r="E12801" s="180"/>
      <c r="F12801" s="180"/>
      <c r="G12801" s="180"/>
      <c r="H12801" s="180"/>
    </row>
    <row r="12802" spans="1:8" x14ac:dyDescent="0.2">
      <c r="A12802" s="180" t="s">
        <v>301</v>
      </c>
      <c r="B12802" s="180" t="s">
        <v>341</v>
      </c>
      <c r="C12802" s="180"/>
      <c r="D12802" s="180"/>
      <c r="E12802" s="180"/>
      <c r="F12802" s="180"/>
      <c r="G12802" s="180"/>
      <c r="H12802" s="180"/>
    </row>
    <row r="12803" spans="1:8" x14ac:dyDescent="0.2">
      <c r="A12803" s="180" t="s">
        <v>301</v>
      </c>
      <c r="B12803" s="180" t="s">
        <v>342</v>
      </c>
      <c r="C12803" s="180">
        <v>4391829</v>
      </c>
      <c r="D12803" s="180"/>
      <c r="E12803" s="180"/>
      <c r="F12803" s="180"/>
      <c r="G12803" s="180"/>
      <c r="H12803" s="180"/>
    </row>
    <row r="12804" spans="1:8" x14ac:dyDescent="0.2">
      <c r="A12804" s="180" t="s">
        <v>301</v>
      </c>
      <c r="B12804" s="180" t="s">
        <v>343</v>
      </c>
      <c r="C12804" s="180">
        <v>17850</v>
      </c>
      <c r="D12804" s="180"/>
      <c r="E12804" s="180"/>
      <c r="F12804" s="180"/>
      <c r="G12804" s="180"/>
      <c r="H12804" s="180"/>
    </row>
    <row r="12805" spans="1:8" x14ac:dyDescent="0.2">
      <c r="A12805" s="180" t="s">
        <v>301</v>
      </c>
      <c r="B12805" s="180" t="s">
        <v>344</v>
      </c>
      <c r="C12805" s="180">
        <v>23000</v>
      </c>
      <c r="D12805" s="180"/>
      <c r="E12805" s="180"/>
      <c r="F12805" s="180"/>
      <c r="G12805" s="180"/>
      <c r="H12805" s="180"/>
    </row>
    <row r="12806" spans="1:8" x14ac:dyDescent="0.2">
      <c r="A12806" s="180" t="s">
        <v>301</v>
      </c>
      <c r="B12806" s="180" t="s">
        <v>475</v>
      </c>
      <c r="C12806" s="180">
        <v>22734</v>
      </c>
      <c r="D12806" s="180"/>
      <c r="E12806" s="180">
        <v>1760</v>
      </c>
      <c r="F12806" s="180">
        <v>0</v>
      </c>
      <c r="G12806" s="180">
        <v>0</v>
      </c>
      <c r="H12806" s="180">
        <v>0</v>
      </c>
    </row>
    <row r="12807" spans="1:8" x14ac:dyDescent="0.2">
      <c r="A12807" s="180" t="s">
        <v>301</v>
      </c>
      <c r="B12807" s="180" t="s">
        <v>332</v>
      </c>
      <c r="C12807" s="180">
        <v>120000</v>
      </c>
      <c r="D12807" s="180"/>
      <c r="E12807" s="180"/>
      <c r="F12807" s="180"/>
      <c r="G12807" s="180"/>
      <c r="H12807" s="180"/>
    </row>
    <row r="12808" spans="1:8" x14ac:dyDescent="0.2">
      <c r="A12808" s="180" t="s">
        <v>301</v>
      </c>
      <c r="B12808" s="180" t="s">
        <v>407</v>
      </c>
      <c r="C12808" s="180">
        <v>220000</v>
      </c>
      <c r="D12808" s="180"/>
      <c r="E12808" s="180"/>
      <c r="F12808" s="180"/>
      <c r="G12808" s="180"/>
      <c r="H12808" s="180"/>
    </row>
    <row r="12809" spans="1:8" x14ac:dyDescent="0.2">
      <c r="A12809" s="180" t="s">
        <v>301</v>
      </c>
      <c r="B12809" s="180" t="s">
        <v>345</v>
      </c>
      <c r="C12809" s="180">
        <v>8088634.3300000001</v>
      </c>
      <c r="D12809" s="180">
        <v>365150</v>
      </c>
      <c r="E12809" s="180">
        <v>201760</v>
      </c>
      <c r="F12809" s="180">
        <v>0</v>
      </c>
      <c r="G12809" s="180">
        <v>0</v>
      </c>
      <c r="H12809" s="180">
        <v>0</v>
      </c>
    </row>
    <row r="12810" spans="1:8" x14ac:dyDescent="0.2">
      <c r="A12810" s="180" t="s">
        <v>301</v>
      </c>
      <c r="B12810" s="180" t="s">
        <v>346</v>
      </c>
      <c r="C12810" s="180"/>
      <c r="D12810" s="180"/>
      <c r="E12810" s="180"/>
      <c r="F12810" s="180"/>
      <c r="G12810" s="180"/>
      <c r="H12810" s="180"/>
    </row>
    <row r="12811" spans="1:8" x14ac:dyDescent="0.2">
      <c r="A12811" s="180" t="s">
        <v>301</v>
      </c>
      <c r="B12811" s="180" t="s">
        <v>446</v>
      </c>
      <c r="C12811" s="180"/>
      <c r="D12811" s="180"/>
      <c r="E12811" s="180"/>
      <c r="F12811" s="180"/>
      <c r="G12811" s="180"/>
      <c r="H12811" s="180"/>
    </row>
    <row r="12812" spans="1:8" x14ac:dyDescent="0.2">
      <c r="A12812" s="180" t="s">
        <v>301</v>
      </c>
      <c r="B12812" s="180" t="s">
        <v>347</v>
      </c>
      <c r="C12812" s="180"/>
      <c r="D12812" s="180"/>
      <c r="E12812" s="180"/>
      <c r="F12812" s="180"/>
      <c r="G12812" s="180"/>
      <c r="H12812" s="180"/>
    </row>
    <row r="12813" spans="1:8" x14ac:dyDescent="0.2">
      <c r="A12813" s="180" t="s">
        <v>301</v>
      </c>
      <c r="B12813" s="180" t="s">
        <v>348</v>
      </c>
      <c r="C12813" s="180">
        <v>8088634.3300000001</v>
      </c>
      <c r="D12813" s="180">
        <v>365150</v>
      </c>
      <c r="E12813" s="180">
        <v>201760</v>
      </c>
      <c r="F12813" s="180">
        <v>0</v>
      </c>
      <c r="G12813" s="180">
        <v>0</v>
      </c>
      <c r="H12813" s="180">
        <v>0</v>
      </c>
    </row>
    <row r="12814" spans="1:8" x14ac:dyDescent="0.2">
      <c r="A12814" s="180" t="s">
        <v>301</v>
      </c>
      <c r="B12814" s="180" t="s">
        <v>349</v>
      </c>
      <c r="C12814" s="180">
        <v>1280481.1799999997</v>
      </c>
      <c r="D12814" s="180">
        <v>79621.139999999956</v>
      </c>
      <c r="E12814" s="180">
        <v>535578.43000000005</v>
      </c>
      <c r="F12814" s="180">
        <v>0</v>
      </c>
      <c r="G12814" s="180">
        <v>0</v>
      </c>
      <c r="H12814" s="180">
        <v>0</v>
      </c>
    </row>
    <row r="12815" spans="1:8" x14ac:dyDescent="0.2">
      <c r="A12815" s="180" t="s">
        <v>301</v>
      </c>
      <c r="B12815" s="180" t="s">
        <v>350</v>
      </c>
      <c r="C12815" s="180">
        <v>9369115.5099999998</v>
      </c>
      <c r="D12815" s="180">
        <v>444771.14</v>
      </c>
      <c r="E12815" s="180">
        <v>737338.43</v>
      </c>
      <c r="F12815" s="180">
        <v>0</v>
      </c>
      <c r="G12815" s="180">
        <v>0</v>
      </c>
      <c r="H12815" s="180">
        <v>0</v>
      </c>
    </row>
    <row r="12816" spans="1:8" x14ac:dyDescent="0.2">
      <c r="A12816" s="180" t="s">
        <v>301</v>
      </c>
      <c r="B12816" s="180" t="s">
        <v>376</v>
      </c>
      <c r="C12816" s="180"/>
      <c r="D12816" s="180"/>
      <c r="E12816" s="180"/>
      <c r="F12816" s="180"/>
      <c r="G12816" s="180"/>
      <c r="H12816" s="180"/>
    </row>
    <row r="12817" spans="1:8" x14ac:dyDescent="0.2">
      <c r="A12817" s="180" t="s">
        <v>301</v>
      </c>
      <c r="B12817" s="180" t="s">
        <v>377</v>
      </c>
      <c r="C12817" s="180">
        <v>5875000</v>
      </c>
      <c r="D12817" s="180">
        <v>355000</v>
      </c>
      <c r="E12817" s="180">
        <v>99000</v>
      </c>
      <c r="F12817" s="180"/>
      <c r="G12817" s="180"/>
      <c r="H12817" s="180"/>
    </row>
    <row r="12818" spans="1:8" x14ac:dyDescent="0.2">
      <c r="A12818" s="180" t="s">
        <v>301</v>
      </c>
      <c r="B12818" s="180" t="s">
        <v>352</v>
      </c>
      <c r="C12818" s="180">
        <v>175000</v>
      </c>
      <c r="D12818" s="180"/>
      <c r="E12818" s="180">
        <v>35000</v>
      </c>
      <c r="F12818" s="180"/>
      <c r="G12818" s="180"/>
      <c r="H12818" s="180"/>
    </row>
    <row r="12819" spans="1:8" x14ac:dyDescent="0.2">
      <c r="A12819" s="180" t="s">
        <v>301</v>
      </c>
      <c r="B12819" s="180" t="s">
        <v>353</v>
      </c>
      <c r="C12819" s="180">
        <v>83000</v>
      </c>
      <c r="D12819" s="180"/>
      <c r="E12819" s="180">
        <v>8000</v>
      </c>
      <c r="F12819" s="180"/>
      <c r="G12819" s="180"/>
      <c r="H12819" s="180"/>
    </row>
    <row r="12820" spans="1:8" x14ac:dyDescent="0.2">
      <c r="A12820" s="180" t="s">
        <v>301</v>
      </c>
      <c r="B12820" s="180" t="s">
        <v>354</v>
      </c>
      <c r="C12820" s="180">
        <v>260000</v>
      </c>
      <c r="D12820" s="180"/>
      <c r="E12820" s="180">
        <v>0</v>
      </c>
      <c r="F12820" s="180"/>
      <c r="G12820" s="180"/>
      <c r="H12820" s="180"/>
    </row>
    <row r="12821" spans="1:8" x14ac:dyDescent="0.2">
      <c r="A12821" s="180" t="s">
        <v>301</v>
      </c>
      <c r="B12821" s="180" t="s">
        <v>408</v>
      </c>
      <c r="C12821" s="180">
        <v>380000</v>
      </c>
      <c r="D12821" s="180"/>
      <c r="E12821" s="180">
        <v>0</v>
      </c>
      <c r="F12821" s="180"/>
      <c r="G12821" s="180"/>
      <c r="H12821" s="180"/>
    </row>
    <row r="12822" spans="1:8" x14ac:dyDescent="0.2">
      <c r="A12822" s="180" t="s">
        <v>301</v>
      </c>
      <c r="B12822" s="180" t="s">
        <v>423</v>
      </c>
      <c r="C12822" s="180">
        <v>147000</v>
      </c>
      <c r="D12822" s="180"/>
      <c r="E12822" s="180">
        <v>8500</v>
      </c>
      <c r="F12822" s="180"/>
      <c r="G12822" s="180"/>
      <c r="H12822" s="180"/>
    </row>
    <row r="12823" spans="1:8" x14ac:dyDescent="0.2">
      <c r="A12823" s="180" t="s">
        <v>301</v>
      </c>
      <c r="B12823" s="180" t="s">
        <v>355</v>
      </c>
      <c r="C12823" s="180">
        <v>575000</v>
      </c>
      <c r="D12823" s="180"/>
      <c r="E12823" s="180">
        <v>95000</v>
      </c>
      <c r="F12823" s="180"/>
      <c r="G12823" s="180"/>
      <c r="H12823" s="180"/>
    </row>
    <row r="12824" spans="1:8" x14ac:dyDescent="0.2">
      <c r="A12824" s="180" t="s">
        <v>301</v>
      </c>
      <c r="B12824" s="180" t="s">
        <v>356</v>
      </c>
      <c r="C12824" s="180">
        <v>500000</v>
      </c>
      <c r="D12824" s="180"/>
      <c r="E12824" s="180">
        <v>25000</v>
      </c>
      <c r="F12824" s="180"/>
      <c r="G12824" s="180"/>
      <c r="H12824" s="180"/>
    </row>
    <row r="12825" spans="1:8" x14ac:dyDescent="0.2">
      <c r="A12825" s="180" t="s">
        <v>301</v>
      </c>
      <c r="B12825" s="180" t="s">
        <v>409</v>
      </c>
      <c r="C12825" s="180"/>
      <c r="D12825" s="180"/>
      <c r="E12825" s="180"/>
      <c r="F12825" s="180"/>
      <c r="G12825" s="180"/>
      <c r="H12825" s="180"/>
    </row>
    <row r="12826" spans="1:8" x14ac:dyDescent="0.2">
      <c r="A12826" s="180" t="s">
        <v>301</v>
      </c>
      <c r="B12826" s="180" t="s">
        <v>378</v>
      </c>
      <c r="C12826" s="180"/>
      <c r="D12826" s="180"/>
      <c r="E12826" s="180"/>
      <c r="F12826" s="180"/>
      <c r="G12826" s="180"/>
      <c r="H12826" s="180"/>
    </row>
    <row r="12827" spans="1:8" x14ac:dyDescent="0.2">
      <c r="A12827" s="180" t="s">
        <v>301</v>
      </c>
      <c r="B12827" s="180" t="s">
        <v>360</v>
      </c>
      <c r="C12827" s="180"/>
      <c r="D12827" s="180"/>
      <c r="E12827" s="180"/>
      <c r="F12827" s="180"/>
      <c r="G12827" s="180"/>
      <c r="H12827" s="180"/>
    </row>
    <row r="12828" spans="1:8" x14ac:dyDescent="0.2">
      <c r="A12828" s="180" t="s">
        <v>301</v>
      </c>
      <c r="B12828" s="180" t="s">
        <v>379</v>
      </c>
      <c r="C12828" s="180"/>
      <c r="D12828" s="180"/>
      <c r="E12828" s="180"/>
      <c r="F12828" s="180"/>
      <c r="G12828" s="180"/>
      <c r="H12828" s="180"/>
    </row>
    <row r="12829" spans="1:8" x14ac:dyDescent="0.2">
      <c r="A12829" s="180" t="s">
        <v>301</v>
      </c>
      <c r="B12829" s="180" t="s">
        <v>362</v>
      </c>
      <c r="C12829" s="180">
        <v>314576</v>
      </c>
      <c r="D12829" s="180"/>
      <c r="E12829" s="180"/>
      <c r="F12829" s="180"/>
      <c r="G12829" s="180"/>
      <c r="H12829" s="180"/>
    </row>
    <row r="12830" spans="1:8" x14ac:dyDescent="0.2">
      <c r="A12830" s="180" t="s">
        <v>301</v>
      </c>
      <c r="B12830" s="180" t="s">
        <v>365</v>
      </c>
      <c r="C12830" s="180">
        <v>8309576</v>
      </c>
      <c r="D12830" s="180">
        <v>355000</v>
      </c>
      <c r="E12830" s="180">
        <v>270500</v>
      </c>
      <c r="F12830" s="180">
        <v>0</v>
      </c>
      <c r="G12830" s="180">
        <v>0</v>
      </c>
      <c r="H12830" s="180">
        <v>0</v>
      </c>
    </row>
    <row r="12831" spans="1:8" x14ac:dyDescent="0.2">
      <c r="A12831" s="180" t="s">
        <v>301</v>
      </c>
      <c r="B12831" s="180" t="s">
        <v>447</v>
      </c>
      <c r="C12831" s="180"/>
      <c r="D12831" s="180"/>
      <c r="E12831" s="180"/>
      <c r="F12831" s="180"/>
      <c r="G12831" s="180"/>
      <c r="H12831" s="180"/>
    </row>
    <row r="12832" spans="1:8" x14ac:dyDescent="0.2">
      <c r="A12832" s="180" t="s">
        <v>301</v>
      </c>
      <c r="B12832" s="180" t="s">
        <v>366</v>
      </c>
      <c r="C12832" s="180">
        <v>8309576</v>
      </c>
      <c r="D12832" s="180">
        <v>355000</v>
      </c>
      <c r="E12832" s="180">
        <v>270500</v>
      </c>
      <c r="F12832" s="180">
        <v>0</v>
      </c>
      <c r="G12832" s="180">
        <v>0</v>
      </c>
      <c r="H12832" s="180">
        <v>0</v>
      </c>
    </row>
    <row r="12833" spans="1:8" x14ac:dyDescent="0.2">
      <c r="A12833" s="180" t="s">
        <v>301</v>
      </c>
      <c r="B12833" s="180" t="s">
        <v>367</v>
      </c>
      <c r="C12833" s="180">
        <v>1059539.5099999998</v>
      </c>
      <c r="D12833" s="180">
        <v>89771.139999999956</v>
      </c>
      <c r="E12833" s="180">
        <v>466838.43000000005</v>
      </c>
      <c r="F12833" s="180">
        <v>0</v>
      </c>
      <c r="G12833" s="180">
        <v>0</v>
      </c>
      <c r="H12833" s="180">
        <v>0</v>
      </c>
    </row>
    <row r="12834" spans="1:8" x14ac:dyDescent="0.2">
      <c r="A12834" s="180" t="s">
        <v>301</v>
      </c>
      <c r="B12834" s="180" t="s">
        <v>368</v>
      </c>
      <c r="C12834" s="180">
        <v>9369115.5099999998</v>
      </c>
      <c r="D12834" s="180">
        <v>444771.14</v>
      </c>
      <c r="E12834" s="180">
        <v>737338.43</v>
      </c>
      <c r="F12834" s="180">
        <v>0</v>
      </c>
      <c r="G12834" s="180">
        <v>0</v>
      </c>
      <c r="H12834" s="180">
        <v>0</v>
      </c>
    </row>
    <row r="12835" spans="1:8" x14ac:dyDescent="0.2">
      <c r="A12835" s="180" t="s">
        <v>302</v>
      </c>
      <c r="B12835" s="180" t="s">
        <v>333</v>
      </c>
      <c r="C12835" s="180">
        <v>2009721</v>
      </c>
      <c r="D12835" s="180"/>
      <c r="E12835" s="180">
        <v>98515</v>
      </c>
      <c r="F12835" s="180">
        <v>0</v>
      </c>
      <c r="G12835" s="180">
        <v>0</v>
      </c>
      <c r="H12835" s="180">
        <v>0</v>
      </c>
    </row>
    <row r="12836" spans="1:8" x14ac:dyDescent="0.2">
      <c r="A12836" s="180" t="s">
        <v>302</v>
      </c>
      <c r="B12836" s="180" t="s">
        <v>334</v>
      </c>
      <c r="C12836" s="180">
        <v>30273</v>
      </c>
      <c r="D12836" s="180"/>
      <c r="E12836" s="180">
        <v>1485</v>
      </c>
      <c r="F12836" s="180">
        <v>0</v>
      </c>
      <c r="G12836" s="180">
        <v>0</v>
      </c>
      <c r="H12836" s="180">
        <v>0</v>
      </c>
    </row>
    <row r="12837" spans="1:8" x14ac:dyDescent="0.2">
      <c r="A12837" s="180" t="s">
        <v>302</v>
      </c>
      <c r="B12837" s="180" t="s">
        <v>335</v>
      </c>
      <c r="C12837" s="180">
        <v>324327</v>
      </c>
      <c r="D12837" s="180"/>
      <c r="E12837" s="180"/>
      <c r="F12837" s="180"/>
      <c r="G12837" s="180"/>
      <c r="H12837" s="180"/>
    </row>
    <row r="12838" spans="1:8" x14ac:dyDescent="0.2">
      <c r="A12838" s="180" t="s">
        <v>302</v>
      </c>
      <c r="B12838" s="180" t="s">
        <v>336</v>
      </c>
      <c r="C12838" s="180">
        <v>550000</v>
      </c>
      <c r="D12838" s="180"/>
      <c r="E12838" s="180"/>
      <c r="F12838" s="180"/>
      <c r="G12838" s="180"/>
      <c r="H12838" s="180"/>
    </row>
    <row r="12839" spans="1:8" x14ac:dyDescent="0.2">
      <c r="A12839" s="180" t="s">
        <v>302</v>
      </c>
      <c r="B12839" s="180" t="s">
        <v>337</v>
      </c>
      <c r="C12839" s="180">
        <v>55000</v>
      </c>
      <c r="D12839" s="180">
        <v>3000</v>
      </c>
      <c r="E12839" s="180"/>
      <c r="F12839" s="180"/>
      <c r="G12839" s="180"/>
      <c r="H12839" s="180"/>
    </row>
    <row r="12840" spans="1:8" x14ac:dyDescent="0.2">
      <c r="A12840" s="180" t="s">
        <v>302</v>
      </c>
      <c r="B12840" s="180" t="s">
        <v>338</v>
      </c>
      <c r="C12840" s="180"/>
      <c r="D12840" s="180"/>
      <c r="E12840" s="180"/>
      <c r="F12840" s="180"/>
      <c r="G12840" s="180"/>
      <c r="H12840" s="180"/>
    </row>
    <row r="12841" spans="1:8" x14ac:dyDescent="0.2">
      <c r="A12841" s="180" t="s">
        <v>302</v>
      </c>
      <c r="B12841" s="180" t="s">
        <v>339</v>
      </c>
      <c r="C12841" s="180"/>
      <c r="D12841" s="180">
        <v>260000</v>
      </c>
      <c r="E12841" s="180"/>
      <c r="F12841" s="180"/>
      <c r="G12841" s="180"/>
      <c r="H12841" s="180"/>
    </row>
    <row r="12842" spans="1:8" x14ac:dyDescent="0.2">
      <c r="A12842" s="180" t="s">
        <v>302</v>
      </c>
      <c r="B12842" s="180" t="s">
        <v>340</v>
      </c>
      <c r="C12842" s="180">
        <v>160000</v>
      </c>
      <c r="D12842" s="180">
        <v>500</v>
      </c>
      <c r="E12842" s="180"/>
      <c r="F12842" s="180"/>
      <c r="G12842" s="180"/>
      <c r="H12842" s="180"/>
    </row>
    <row r="12843" spans="1:8" x14ac:dyDescent="0.2">
      <c r="A12843" s="180" t="s">
        <v>302</v>
      </c>
      <c r="B12843" s="180" t="s">
        <v>341</v>
      </c>
      <c r="C12843" s="180"/>
      <c r="D12843" s="180"/>
      <c r="E12843" s="180"/>
      <c r="F12843" s="180"/>
      <c r="G12843" s="180"/>
      <c r="H12843" s="180"/>
    </row>
    <row r="12844" spans="1:8" x14ac:dyDescent="0.2">
      <c r="A12844" s="180" t="s">
        <v>302</v>
      </c>
      <c r="B12844" s="180" t="s">
        <v>342</v>
      </c>
      <c r="C12844" s="180">
        <v>4730567</v>
      </c>
      <c r="D12844" s="180"/>
      <c r="E12844" s="180"/>
      <c r="F12844" s="180"/>
      <c r="G12844" s="180"/>
      <c r="H12844" s="180"/>
    </row>
    <row r="12845" spans="1:8" x14ac:dyDescent="0.2">
      <c r="A12845" s="180" t="s">
        <v>302</v>
      </c>
      <c r="B12845" s="180" t="s">
        <v>343</v>
      </c>
      <c r="C12845" s="180">
        <v>20930</v>
      </c>
      <c r="D12845" s="180"/>
      <c r="E12845" s="180"/>
      <c r="F12845" s="180"/>
      <c r="G12845" s="180"/>
      <c r="H12845" s="180"/>
    </row>
    <row r="12846" spans="1:8" x14ac:dyDescent="0.2">
      <c r="A12846" s="180" t="s">
        <v>302</v>
      </c>
      <c r="B12846" s="180" t="s">
        <v>344</v>
      </c>
      <c r="C12846" s="180">
        <v>25000</v>
      </c>
      <c r="D12846" s="180"/>
      <c r="E12846" s="180"/>
      <c r="F12846" s="180"/>
      <c r="G12846" s="180"/>
      <c r="H12846" s="180"/>
    </row>
    <row r="12847" spans="1:8" x14ac:dyDescent="0.2">
      <c r="A12847" s="180" t="s">
        <v>302</v>
      </c>
      <c r="B12847" s="180" t="s">
        <v>475</v>
      </c>
      <c r="C12847" s="180">
        <v>15738</v>
      </c>
      <c r="D12847" s="180"/>
      <c r="E12847" s="180">
        <v>771</v>
      </c>
      <c r="F12847" s="180">
        <v>0</v>
      </c>
      <c r="G12847" s="180">
        <v>0</v>
      </c>
      <c r="H12847" s="180">
        <v>0</v>
      </c>
    </row>
    <row r="12848" spans="1:8" x14ac:dyDescent="0.2">
      <c r="A12848" s="180" t="s">
        <v>302</v>
      </c>
      <c r="B12848" s="180" t="s">
        <v>332</v>
      </c>
      <c r="C12848" s="180">
        <v>57594</v>
      </c>
      <c r="D12848" s="180"/>
      <c r="E12848" s="180"/>
      <c r="F12848" s="180"/>
      <c r="G12848" s="180"/>
      <c r="H12848" s="180"/>
    </row>
    <row r="12849" spans="1:8" x14ac:dyDescent="0.2">
      <c r="A12849" s="180" t="s">
        <v>302</v>
      </c>
      <c r="B12849" s="180" t="s">
        <v>407</v>
      </c>
      <c r="C12849" s="180">
        <v>170000</v>
      </c>
      <c r="D12849" s="180"/>
      <c r="E12849" s="180"/>
      <c r="F12849" s="180"/>
      <c r="G12849" s="180"/>
      <c r="H12849" s="180"/>
    </row>
    <row r="12850" spans="1:8" x14ac:dyDescent="0.2">
      <c r="A12850" s="180" t="s">
        <v>302</v>
      </c>
      <c r="B12850" s="180" t="s">
        <v>345</v>
      </c>
      <c r="C12850" s="180">
        <v>8149150</v>
      </c>
      <c r="D12850" s="180">
        <v>263500</v>
      </c>
      <c r="E12850" s="180">
        <v>100771</v>
      </c>
      <c r="F12850" s="180">
        <v>0</v>
      </c>
      <c r="G12850" s="180">
        <v>0</v>
      </c>
      <c r="H12850" s="180">
        <v>0</v>
      </c>
    </row>
    <row r="12851" spans="1:8" x14ac:dyDescent="0.2">
      <c r="A12851" s="180" t="s">
        <v>302</v>
      </c>
      <c r="B12851" s="180" t="s">
        <v>346</v>
      </c>
      <c r="C12851" s="180"/>
      <c r="D12851" s="180"/>
      <c r="E12851" s="180"/>
      <c r="F12851" s="180"/>
      <c r="G12851" s="180"/>
      <c r="H12851" s="180"/>
    </row>
    <row r="12852" spans="1:8" x14ac:dyDescent="0.2">
      <c r="A12852" s="180" t="s">
        <v>302</v>
      </c>
      <c r="B12852" s="180" t="s">
        <v>446</v>
      </c>
      <c r="C12852" s="180"/>
      <c r="D12852" s="180"/>
      <c r="E12852" s="180"/>
      <c r="F12852" s="180"/>
      <c r="G12852" s="180"/>
      <c r="H12852" s="180"/>
    </row>
    <row r="12853" spans="1:8" x14ac:dyDescent="0.2">
      <c r="A12853" s="180" t="s">
        <v>302</v>
      </c>
      <c r="B12853" s="180" t="s">
        <v>347</v>
      </c>
      <c r="C12853" s="180"/>
      <c r="D12853" s="180"/>
      <c r="E12853" s="180"/>
      <c r="F12853" s="180"/>
      <c r="G12853" s="180"/>
      <c r="H12853" s="180"/>
    </row>
    <row r="12854" spans="1:8" x14ac:dyDescent="0.2">
      <c r="A12854" s="180" t="s">
        <v>302</v>
      </c>
      <c r="B12854" s="180" t="s">
        <v>348</v>
      </c>
      <c r="C12854" s="180">
        <v>8149150</v>
      </c>
      <c r="D12854" s="180">
        <v>263500</v>
      </c>
      <c r="E12854" s="180">
        <v>100771</v>
      </c>
      <c r="F12854" s="180">
        <v>0</v>
      </c>
      <c r="G12854" s="180">
        <v>0</v>
      </c>
      <c r="H12854" s="180">
        <v>0</v>
      </c>
    </row>
    <row r="12855" spans="1:8" x14ac:dyDescent="0.2">
      <c r="A12855" s="180" t="s">
        <v>302</v>
      </c>
      <c r="B12855" s="180" t="s">
        <v>349</v>
      </c>
      <c r="C12855" s="180">
        <v>2082365.5499999989</v>
      </c>
      <c r="D12855" s="180">
        <v>67367.080000000016</v>
      </c>
      <c r="E12855" s="180">
        <v>338958.87</v>
      </c>
      <c r="F12855" s="180">
        <v>0</v>
      </c>
      <c r="G12855" s="180">
        <v>0</v>
      </c>
      <c r="H12855" s="180">
        <v>0</v>
      </c>
    </row>
    <row r="12856" spans="1:8" x14ac:dyDescent="0.2">
      <c r="A12856" s="180" t="s">
        <v>302</v>
      </c>
      <c r="B12856" s="180" t="s">
        <v>350</v>
      </c>
      <c r="C12856" s="180">
        <v>10231515.550000001</v>
      </c>
      <c r="D12856" s="180">
        <v>330867.08</v>
      </c>
      <c r="E12856" s="180">
        <v>439729.87</v>
      </c>
      <c r="F12856" s="180">
        <v>0</v>
      </c>
      <c r="G12856" s="180">
        <v>0</v>
      </c>
      <c r="H12856" s="180">
        <v>0</v>
      </c>
    </row>
    <row r="12857" spans="1:8" x14ac:dyDescent="0.2">
      <c r="A12857" s="180" t="s">
        <v>302</v>
      </c>
      <c r="B12857" s="180" t="s">
        <v>376</v>
      </c>
      <c r="C12857" s="180"/>
      <c r="D12857" s="180"/>
      <c r="E12857" s="180"/>
      <c r="F12857" s="180"/>
      <c r="G12857" s="180"/>
      <c r="H12857" s="180"/>
    </row>
    <row r="12858" spans="1:8" x14ac:dyDescent="0.2">
      <c r="A12858" s="180" t="s">
        <v>302</v>
      </c>
      <c r="B12858" s="180" t="s">
        <v>377</v>
      </c>
      <c r="C12858" s="180">
        <v>5700000</v>
      </c>
      <c r="D12858" s="180">
        <v>300000</v>
      </c>
      <c r="E12858" s="180">
        <v>75000</v>
      </c>
      <c r="F12858" s="180"/>
      <c r="G12858" s="180"/>
      <c r="H12858" s="180"/>
    </row>
    <row r="12859" spans="1:8" x14ac:dyDescent="0.2">
      <c r="A12859" s="180" t="s">
        <v>302</v>
      </c>
      <c r="B12859" s="180" t="s">
        <v>352</v>
      </c>
      <c r="C12859" s="180">
        <v>165000</v>
      </c>
      <c r="D12859" s="180"/>
      <c r="E12859" s="180"/>
      <c r="F12859" s="180"/>
      <c r="G12859" s="180"/>
      <c r="H12859" s="180"/>
    </row>
    <row r="12860" spans="1:8" x14ac:dyDescent="0.2">
      <c r="A12860" s="180" t="s">
        <v>302</v>
      </c>
      <c r="B12860" s="180" t="s">
        <v>353</v>
      </c>
      <c r="C12860" s="180">
        <v>30000</v>
      </c>
      <c r="D12860" s="180"/>
      <c r="E12860" s="180"/>
      <c r="F12860" s="180"/>
      <c r="G12860" s="180"/>
      <c r="H12860" s="180"/>
    </row>
    <row r="12861" spans="1:8" x14ac:dyDescent="0.2">
      <c r="A12861" s="180" t="s">
        <v>302</v>
      </c>
      <c r="B12861" s="180" t="s">
        <v>354</v>
      </c>
      <c r="C12861" s="180">
        <v>190000</v>
      </c>
      <c r="D12861" s="180"/>
      <c r="E12861" s="180">
        <v>10</v>
      </c>
      <c r="F12861" s="180"/>
      <c r="G12861" s="180"/>
      <c r="H12861" s="180"/>
    </row>
    <row r="12862" spans="1:8" x14ac:dyDescent="0.2">
      <c r="A12862" s="180" t="s">
        <v>302</v>
      </c>
      <c r="B12862" s="180" t="s">
        <v>408</v>
      </c>
      <c r="C12862" s="180">
        <v>380000</v>
      </c>
      <c r="D12862" s="180"/>
      <c r="E12862" s="180">
        <v>0</v>
      </c>
      <c r="F12862" s="180"/>
      <c r="G12862" s="180"/>
      <c r="H12862" s="180"/>
    </row>
    <row r="12863" spans="1:8" x14ac:dyDescent="0.2">
      <c r="A12863" s="180" t="s">
        <v>302</v>
      </c>
      <c r="B12863" s="180" t="s">
        <v>423</v>
      </c>
      <c r="C12863" s="180">
        <v>200000</v>
      </c>
      <c r="D12863" s="180"/>
      <c r="E12863" s="180">
        <v>15000</v>
      </c>
      <c r="F12863" s="180"/>
      <c r="G12863" s="180"/>
      <c r="H12863" s="180"/>
    </row>
    <row r="12864" spans="1:8" x14ac:dyDescent="0.2">
      <c r="A12864" s="180" t="s">
        <v>302</v>
      </c>
      <c r="B12864" s="180" t="s">
        <v>355</v>
      </c>
      <c r="C12864" s="180">
        <v>525000</v>
      </c>
      <c r="D12864" s="180"/>
      <c r="E12864" s="180">
        <v>150000</v>
      </c>
      <c r="F12864" s="180"/>
      <c r="G12864" s="180"/>
      <c r="H12864" s="180"/>
    </row>
    <row r="12865" spans="1:8" x14ac:dyDescent="0.2">
      <c r="A12865" s="180" t="s">
        <v>302</v>
      </c>
      <c r="B12865" s="180" t="s">
        <v>356</v>
      </c>
      <c r="C12865" s="180">
        <v>255000</v>
      </c>
      <c r="D12865" s="180"/>
      <c r="E12865" s="180">
        <v>20000</v>
      </c>
      <c r="F12865" s="180"/>
      <c r="G12865" s="180"/>
      <c r="H12865" s="180"/>
    </row>
    <row r="12866" spans="1:8" x14ac:dyDescent="0.2">
      <c r="A12866" s="180" t="s">
        <v>302</v>
      </c>
      <c r="B12866" s="180" t="s">
        <v>409</v>
      </c>
      <c r="C12866" s="180"/>
      <c r="D12866" s="180"/>
      <c r="E12866" s="180"/>
      <c r="F12866" s="180"/>
      <c r="G12866" s="180"/>
      <c r="H12866" s="180"/>
    </row>
    <row r="12867" spans="1:8" x14ac:dyDescent="0.2">
      <c r="A12867" s="180" t="s">
        <v>302</v>
      </c>
      <c r="B12867" s="180" t="s">
        <v>378</v>
      </c>
      <c r="C12867" s="180"/>
      <c r="D12867" s="180"/>
      <c r="E12867" s="180"/>
      <c r="F12867" s="180"/>
      <c r="G12867" s="180"/>
      <c r="H12867" s="180"/>
    </row>
    <row r="12868" spans="1:8" x14ac:dyDescent="0.2">
      <c r="A12868" s="180" t="s">
        <v>302</v>
      </c>
      <c r="B12868" s="180" t="s">
        <v>360</v>
      </c>
      <c r="C12868" s="180"/>
      <c r="D12868" s="180"/>
      <c r="E12868" s="180"/>
      <c r="F12868" s="180"/>
      <c r="G12868" s="180"/>
      <c r="H12868" s="180"/>
    </row>
    <row r="12869" spans="1:8" x14ac:dyDescent="0.2">
      <c r="A12869" s="180" t="s">
        <v>302</v>
      </c>
      <c r="B12869" s="180" t="s">
        <v>379</v>
      </c>
      <c r="C12869" s="180"/>
      <c r="D12869" s="180"/>
      <c r="E12869" s="180"/>
      <c r="F12869" s="180"/>
      <c r="G12869" s="180"/>
      <c r="H12869" s="180"/>
    </row>
    <row r="12870" spans="1:8" x14ac:dyDescent="0.2">
      <c r="A12870" s="180" t="s">
        <v>302</v>
      </c>
      <c r="B12870" s="180" t="s">
        <v>362</v>
      </c>
      <c r="C12870" s="180">
        <v>332548</v>
      </c>
      <c r="D12870" s="180"/>
      <c r="E12870" s="180"/>
      <c r="F12870" s="180"/>
      <c r="G12870" s="180"/>
      <c r="H12870" s="180"/>
    </row>
    <row r="12871" spans="1:8" x14ac:dyDescent="0.2">
      <c r="A12871" s="180" t="s">
        <v>302</v>
      </c>
      <c r="B12871" s="180" t="s">
        <v>365</v>
      </c>
      <c r="C12871" s="180">
        <v>7777548</v>
      </c>
      <c r="D12871" s="180">
        <v>300000</v>
      </c>
      <c r="E12871" s="180">
        <v>260010</v>
      </c>
      <c r="F12871" s="180">
        <v>0</v>
      </c>
      <c r="G12871" s="180">
        <v>0</v>
      </c>
      <c r="H12871" s="180">
        <v>0</v>
      </c>
    </row>
    <row r="12872" spans="1:8" x14ac:dyDescent="0.2">
      <c r="A12872" s="180" t="s">
        <v>302</v>
      </c>
      <c r="B12872" s="180" t="s">
        <v>447</v>
      </c>
      <c r="C12872" s="180">
        <v>0</v>
      </c>
      <c r="D12872" s="180"/>
      <c r="E12872" s="180"/>
      <c r="F12872" s="180"/>
      <c r="G12872" s="180"/>
      <c r="H12872" s="180"/>
    </row>
    <row r="12873" spans="1:8" x14ac:dyDescent="0.2">
      <c r="A12873" s="180" t="s">
        <v>302</v>
      </c>
      <c r="B12873" s="180" t="s">
        <v>366</v>
      </c>
      <c r="C12873" s="180">
        <v>7777548</v>
      </c>
      <c r="D12873" s="180">
        <v>300000</v>
      </c>
      <c r="E12873" s="180">
        <v>260010</v>
      </c>
      <c r="F12873" s="180">
        <v>0</v>
      </c>
      <c r="G12873" s="180">
        <v>0</v>
      </c>
      <c r="H12873" s="180">
        <v>0</v>
      </c>
    </row>
    <row r="12874" spans="1:8" x14ac:dyDescent="0.2">
      <c r="A12874" s="180" t="s">
        <v>302</v>
      </c>
      <c r="B12874" s="180" t="s">
        <v>367</v>
      </c>
      <c r="C12874" s="180">
        <v>2453967.5499999989</v>
      </c>
      <c r="D12874" s="180">
        <v>30867.080000000016</v>
      </c>
      <c r="E12874" s="180">
        <v>179719.87</v>
      </c>
      <c r="F12874" s="180">
        <v>0</v>
      </c>
      <c r="G12874" s="180">
        <v>0</v>
      </c>
      <c r="H12874" s="180">
        <v>0</v>
      </c>
    </row>
    <row r="12875" spans="1:8" x14ac:dyDescent="0.2">
      <c r="A12875" s="180" t="s">
        <v>302</v>
      </c>
      <c r="B12875" s="180" t="s">
        <v>368</v>
      </c>
      <c r="C12875" s="180">
        <v>10231515.550000001</v>
      </c>
      <c r="D12875" s="180">
        <v>330867.08</v>
      </c>
      <c r="E12875" s="180">
        <v>439729.87</v>
      </c>
      <c r="F12875" s="180">
        <v>0</v>
      </c>
      <c r="G12875" s="180">
        <v>0</v>
      </c>
      <c r="H12875" s="180">
        <v>0</v>
      </c>
    </row>
    <row r="12876" spans="1:8" x14ac:dyDescent="0.2">
      <c r="A12876" s="180" t="s">
        <v>303</v>
      </c>
      <c r="B12876" s="180" t="s">
        <v>333</v>
      </c>
      <c r="C12876" s="180">
        <v>4934835</v>
      </c>
      <c r="D12876" s="180"/>
      <c r="E12876" s="180">
        <v>1300455</v>
      </c>
      <c r="F12876" s="180">
        <v>0</v>
      </c>
      <c r="G12876" s="180">
        <v>0</v>
      </c>
      <c r="H12876" s="180">
        <v>0</v>
      </c>
    </row>
    <row r="12877" spans="1:8" x14ac:dyDescent="0.2">
      <c r="A12877" s="180" t="s">
        <v>303</v>
      </c>
      <c r="B12877" s="180" t="s">
        <v>334</v>
      </c>
      <c r="C12877" s="180">
        <v>93144</v>
      </c>
      <c r="D12877" s="180"/>
      <c r="E12877" s="180">
        <v>24545</v>
      </c>
      <c r="F12877" s="180">
        <v>0</v>
      </c>
      <c r="G12877" s="180">
        <v>0</v>
      </c>
      <c r="H12877" s="180">
        <v>0</v>
      </c>
    </row>
    <row r="12878" spans="1:8" x14ac:dyDescent="0.2">
      <c r="A12878" s="180" t="s">
        <v>303</v>
      </c>
      <c r="B12878" s="180" t="s">
        <v>335</v>
      </c>
      <c r="C12878" s="180">
        <v>793994</v>
      </c>
      <c r="D12878" s="180"/>
      <c r="E12878" s="180"/>
      <c r="F12878" s="180"/>
      <c r="G12878" s="180"/>
      <c r="H12878" s="180"/>
    </row>
    <row r="12879" spans="1:8" x14ac:dyDescent="0.2">
      <c r="A12879" s="180" t="s">
        <v>303</v>
      </c>
      <c r="B12879" s="180" t="s">
        <v>336</v>
      </c>
      <c r="C12879" s="180">
        <v>753173</v>
      </c>
      <c r="D12879" s="180">
        <v>0</v>
      </c>
      <c r="E12879" s="180"/>
      <c r="F12879" s="180"/>
      <c r="G12879" s="180"/>
      <c r="H12879" s="180"/>
    </row>
    <row r="12880" spans="1:8" x14ac:dyDescent="0.2">
      <c r="A12880" s="180" t="s">
        <v>303</v>
      </c>
      <c r="B12880" s="180" t="s">
        <v>337</v>
      </c>
      <c r="C12880" s="180">
        <v>75583</v>
      </c>
      <c r="D12880" s="180">
        <v>612</v>
      </c>
      <c r="E12880" s="180">
        <v>0</v>
      </c>
      <c r="F12880" s="180"/>
      <c r="G12880" s="180"/>
      <c r="H12880" s="180"/>
    </row>
    <row r="12881" spans="1:8" x14ac:dyDescent="0.2">
      <c r="A12881" s="180" t="s">
        <v>303</v>
      </c>
      <c r="B12881" s="180" t="s">
        <v>338</v>
      </c>
      <c r="C12881" s="180"/>
      <c r="D12881" s="180"/>
      <c r="E12881" s="180"/>
      <c r="F12881" s="180"/>
      <c r="G12881" s="180"/>
      <c r="H12881" s="180"/>
    </row>
    <row r="12882" spans="1:8" x14ac:dyDescent="0.2">
      <c r="A12882" s="180" t="s">
        <v>303</v>
      </c>
      <c r="B12882" s="180" t="s">
        <v>339</v>
      </c>
      <c r="C12882" s="180">
        <v>358069</v>
      </c>
      <c r="D12882" s="180">
        <v>279982</v>
      </c>
      <c r="E12882" s="180"/>
      <c r="F12882" s="180"/>
      <c r="G12882" s="180"/>
      <c r="H12882" s="180"/>
    </row>
    <row r="12883" spans="1:8" x14ac:dyDescent="0.2">
      <c r="A12883" s="180" t="s">
        <v>303</v>
      </c>
      <c r="B12883" s="180" t="s">
        <v>340</v>
      </c>
      <c r="C12883" s="180">
        <v>296237</v>
      </c>
      <c r="D12883" s="180">
        <v>0</v>
      </c>
      <c r="E12883" s="180">
        <v>31888</v>
      </c>
      <c r="F12883" s="180"/>
      <c r="G12883" s="180"/>
      <c r="H12883" s="180"/>
    </row>
    <row r="12884" spans="1:8" x14ac:dyDescent="0.2">
      <c r="A12884" s="180" t="s">
        <v>303</v>
      </c>
      <c r="B12884" s="180" t="s">
        <v>341</v>
      </c>
      <c r="C12884" s="180">
        <v>0</v>
      </c>
      <c r="D12884" s="180">
        <v>0</v>
      </c>
      <c r="E12884" s="180">
        <v>0</v>
      </c>
      <c r="F12884" s="180"/>
      <c r="G12884" s="180"/>
      <c r="H12884" s="180"/>
    </row>
    <row r="12885" spans="1:8" x14ac:dyDescent="0.2">
      <c r="A12885" s="180" t="s">
        <v>303</v>
      </c>
      <c r="B12885" s="180" t="s">
        <v>342</v>
      </c>
      <c r="C12885" s="180">
        <v>12355025</v>
      </c>
      <c r="D12885" s="180"/>
      <c r="E12885" s="180"/>
      <c r="F12885" s="180"/>
      <c r="G12885" s="180"/>
      <c r="H12885" s="180"/>
    </row>
    <row r="12886" spans="1:8" x14ac:dyDescent="0.2">
      <c r="A12886" s="180" t="s">
        <v>303</v>
      </c>
      <c r="B12886" s="180" t="s">
        <v>343</v>
      </c>
      <c r="C12886" s="180">
        <v>61701</v>
      </c>
      <c r="D12886" s="180"/>
      <c r="E12886" s="180"/>
      <c r="F12886" s="180"/>
      <c r="G12886" s="180"/>
      <c r="H12886" s="180"/>
    </row>
    <row r="12887" spans="1:8" x14ac:dyDescent="0.2">
      <c r="A12887" s="180" t="s">
        <v>303</v>
      </c>
      <c r="B12887" s="180" t="s">
        <v>344</v>
      </c>
      <c r="C12887" s="180">
        <v>104699</v>
      </c>
      <c r="D12887" s="180"/>
      <c r="E12887" s="180">
        <v>574</v>
      </c>
      <c r="F12887" s="180"/>
      <c r="G12887" s="180"/>
      <c r="H12887" s="180"/>
    </row>
    <row r="12888" spans="1:8" x14ac:dyDescent="0.2">
      <c r="A12888" s="180" t="s">
        <v>303</v>
      </c>
      <c r="B12888" s="180" t="s">
        <v>475</v>
      </c>
      <c r="C12888" s="180">
        <v>86600</v>
      </c>
      <c r="D12888" s="180"/>
      <c r="E12888" s="180">
        <v>22823</v>
      </c>
      <c r="F12888" s="180">
        <v>0</v>
      </c>
      <c r="G12888" s="180">
        <v>0</v>
      </c>
      <c r="H12888" s="180">
        <v>0</v>
      </c>
    </row>
    <row r="12889" spans="1:8" x14ac:dyDescent="0.2">
      <c r="A12889" s="180" t="s">
        <v>303</v>
      </c>
      <c r="B12889" s="180" t="s">
        <v>332</v>
      </c>
      <c r="C12889" s="180">
        <v>372941</v>
      </c>
      <c r="D12889" s="180"/>
      <c r="E12889" s="180"/>
      <c r="F12889" s="180"/>
      <c r="G12889" s="180"/>
      <c r="H12889" s="180"/>
    </row>
    <row r="12890" spans="1:8" x14ac:dyDescent="0.2">
      <c r="A12890" s="180" t="s">
        <v>303</v>
      </c>
      <c r="B12890" s="180" t="s">
        <v>407</v>
      </c>
      <c r="C12890" s="180">
        <v>557119</v>
      </c>
      <c r="D12890" s="180"/>
      <c r="E12890" s="180"/>
      <c r="F12890" s="180"/>
      <c r="G12890" s="180"/>
      <c r="H12890" s="180"/>
    </row>
    <row r="12891" spans="1:8" x14ac:dyDescent="0.2">
      <c r="A12891" s="180" t="s">
        <v>303</v>
      </c>
      <c r="B12891" s="180" t="s">
        <v>345</v>
      </c>
      <c r="C12891" s="180">
        <v>20843120</v>
      </c>
      <c r="D12891" s="180">
        <v>280594</v>
      </c>
      <c r="E12891" s="180">
        <v>1380285</v>
      </c>
      <c r="F12891" s="180">
        <v>0</v>
      </c>
      <c r="G12891" s="180">
        <v>0</v>
      </c>
      <c r="H12891" s="180">
        <v>0</v>
      </c>
    </row>
    <row r="12892" spans="1:8" x14ac:dyDescent="0.2">
      <c r="A12892" s="180" t="s">
        <v>303</v>
      </c>
      <c r="B12892" s="180" t="s">
        <v>346</v>
      </c>
      <c r="C12892" s="180"/>
      <c r="D12892" s="180"/>
      <c r="E12892" s="180"/>
      <c r="F12892" s="180"/>
      <c r="G12892" s="180"/>
      <c r="H12892" s="180"/>
    </row>
    <row r="12893" spans="1:8" x14ac:dyDescent="0.2">
      <c r="A12893" s="180" t="s">
        <v>303</v>
      </c>
      <c r="B12893" s="180" t="s">
        <v>446</v>
      </c>
      <c r="C12893" s="180"/>
      <c r="D12893" s="180"/>
      <c r="E12893" s="180"/>
      <c r="F12893" s="180"/>
      <c r="G12893" s="180"/>
      <c r="H12893" s="180"/>
    </row>
    <row r="12894" spans="1:8" x14ac:dyDescent="0.2">
      <c r="A12894" s="180" t="s">
        <v>303</v>
      </c>
      <c r="B12894" s="180" t="s">
        <v>347</v>
      </c>
      <c r="C12894" s="180"/>
      <c r="D12894" s="180"/>
      <c r="E12894" s="180"/>
      <c r="F12894" s="180"/>
      <c r="G12894" s="180"/>
      <c r="H12894" s="180"/>
    </row>
    <row r="12895" spans="1:8" x14ac:dyDescent="0.2">
      <c r="A12895" s="180" t="s">
        <v>303</v>
      </c>
      <c r="B12895" s="180" t="s">
        <v>348</v>
      </c>
      <c r="C12895" s="180">
        <v>20843120</v>
      </c>
      <c r="D12895" s="180">
        <v>280594</v>
      </c>
      <c r="E12895" s="180">
        <v>1380285</v>
      </c>
      <c r="F12895" s="180">
        <v>0</v>
      </c>
      <c r="G12895" s="180">
        <v>0</v>
      </c>
      <c r="H12895" s="180">
        <v>0</v>
      </c>
    </row>
    <row r="12896" spans="1:8" x14ac:dyDescent="0.2">
      <c r="A12896" s="180" t="s">
        <v>303</v>
      </c>
      <c r="B12896" s="180" t="s">
        <v>349</v>
      </c>
      <c r="C12896" s="180">
        <v>7721029.8000000045</v>
      </c>
      <c r="D12896" s="180">
        <v>157355.96999999997</v>
      </c>
      <c r="E12896" s="180">
        <v>381633.00999999978</v>
      </c>
      <c r="F12896" s="180">
        <v>0</v>
      </c>
      <c r="G12896" s="180">
        <v>0</v>
      </c>
      <c r="H12896" s="180">
        <v>0</v>
      </c>
    </row>
    <row r="12897" spans="1:8" x14ac:dyDescent="0.2">
      <c r="A12897" s="180" t="s">
        <v>303</v>
      </c>
      <c r="B12897" s="180" t="s">
        <v>350</v>
      </c>
      <c r="C12897" s="180">
        <v>28564149.800000004</v>
      </c>
      <c r="D12897" s="180">
        <v>437949.97</v>
      </c>
      <c r="E12897" s="180">
        <v>1761918.0099999998</v>
      </c>
      <c r="F12897" s="180">
        <v>0</v>
      </c>
      <c r="G12897" s="180">
        <v>0</v>
      </c>
      <c r="H12897" s="180">
        <v>0</v>
      </c>
    </row>
    <row r="12898" spans="1:8" x14ac:dyDescent="0.2">
      <c r="A12898" s="180" t="s">
        <v>303</v>
      </c>
      <c r="B12898" s="180" t="s">
        <v>376</v>
      </c>
      <c r="C12898" s="180"/>
      <c r="D12898" s="180"/>
      <c r="E12898" s="180"/>
      <c r="F12898" s="180"/>
      <c r="G12898" s="180"/>
      <c r="H12898" s="180"/>
    </row>
    <row r="12899" spans="1:8" x14ac:dyDescent="0.2">
      <c r="A12899" s="180" t="s">
        <v>303</v>
      </c>
      <c r="B12899" s="180" t="s">
        <v>377</v>
      </c>
      <c r="C12899" s="180">
        <v>15147367</v>
      </c>
      <c r="D12899" s="180">
        <v>291565</v>
      </c>
      <c r="E12899" s="180">
        <v>932543</v>
      </c>
      <c r="F12899" s="180"/>
      <c r="G12899" s="180"/>
      <c r="H12899" s="180"/>
    </row>
    <row r="12900" spans="1:8" x14ac:dyDescent="0.2">
      <c r="A12900" s="180" t="s">
        <v>303</v>
      </c>
      <c r="B12900" s="180" t="s">
        <v>352</v>
      </c>
      <c r="C12900" s="180">
        <v>744593</v>
      </c>
      <c r="D12900" s="180">
        <v>0</v>
      </c>
      <c r="E12900" s="180">
        <v>0</v>
      </c>
      <c r="F12900" s="180"/>
      <c r="G12900" s="180"/>
      <c r="H12900" s="180"/>
    </row>
    <row r="12901" spans="1:8" x14ac:dyDescent="0.2">
      <c r="A12901" s="180" t="s">
        <v>303</v>
      </c>
      <c r="B12901" s="180" t="s">
        <v>353</v>
      </c>
      <c r="C12901" s="180">
        <v>442606</v>
      </c>
      <c r="D12901" s="180">
        <v>0</v>
      </c>
      <c r="E12901" s="180">
        <v>0</v>
      </c>
      <c r="F12901" s="180"/>
      <c r="G12901" s="180"/>
      <c r="H12901" s="180"/>
    </row>
    <row r="12902" spans="1:8" x14ac:dyDescent="0.2">
      <c r="A12902" s="180" t="s">
        <v>303</v>
      </c>
      <c r="B12902" s="180" t="s">
        <v>354</v>
      </c>
      <c r="C12902" s="180">
        <v>414491</v>
      </c>
      <c r="D12902" s="180">
        <v>0</v>
      </c>
      <c r="E12902" s="180">
        <v>21667</v>
      </c>
      <c r="F12902" s="180"/>
      <c r="G12902" s="180"/>
      <c r="H12902" s="180"/>
    </row>
    <row r="12903" spans="1:8" x14ac:dyDescent="0.2">
      <c r="A12903" s="180" t="s">
        <v>303</v>
      </c>
      <c r="B12903" s="180" t="s">
        <v>408</v>
      </c>
      <c r="C12903" s="180">
        <v>1263125</v>
      </c>
      <c r="D12903" s="180">
        <v>0</v>
      </c>
      <c r="E12903" s="180">
        <v>21325</v>
      </c>
      <c r="F12903" s="180"/>
      <c r="G12903" s="180"/>
      <c r="H12903" s="180"/>
    </row>
    <row r="12904" spans="1:8" x14ac:dyDescent="0.2">
      <c r="A12904" s="180" t="s">
        <v>303</v>
      </c>
      <c r="B12904" s="180" t="s">
        <v>423</v>
      </c>
      <c r="C12904" s="180">
        <v>699193</v>
      </c>
      <c r="D12904" s="180">
        <v>0</v>
      </c>
      <c r="E12904" s="180">
        <v>0</v>
      </c>
      <c r="F12904" s="180"/>
      <c r="G12904" s="180"/>
      <c r="H12904" s="180"/>
    </row>
    <row r="12905" spans="1:8" x14ac:dyDescent="0.2">
      <c r="A12905" s="180" t="s">
        <v>303</v>
      </c>
      <c r="B12905" s="180" t="s">
        <v>355</v>
      </c>
      <c r="C12905" s="180">
        <v>1681434</v>
      </c>
      <c r="D12905" s="180">
        <v>0</v>
      </c>
      <c r="E12905" s="180">
        <v>506105</v>
      </c>
      <c r="F12905" s="180"/>
      <c r="G12905" s="180"/>
      <c r="H12905" s="180"/>
    </row>
    <row r="12906" spans="1:8" x14ac:dyDescent="0.2">
      <c r="A12906" s="180" t="s">
        <v>303</v>
      </c>
      <c r="B12906" s="180" t="s">
        <v>356</v>
      </c>
      <c r="C12906" s="180">
        <v>813838</v>
      </c>
      <c r="D12906" s="180">
        <v>0</v>
      </c>
      <c r="E12906" s="180">
        <v>205793</v>
      </c>
      <c r="F12906" s="180"/>
      <c r="G12906" s="180"/>
      <c r="H12906" s="180"/>
    </row>
    <row r="12907" spans="1:8" x14ac:dyDescent="0.2">
      <c r="A12907" s="180" t="s">
        <v>303</v>
      </c>
      <c r="B12907" s="180" t="s">
        <v>409</v>
      </c>
      <c r="C12907" s="180"/>
      <c r="D12907" s="180"/>
      <c r="E12907" s="180"/>
      <c r="F12907" s="180"/>
      <c r="G12907" s="180"/>
      <c r="H12907" s="180"/>
    </row>
    <row r="12908" spans="1:8" x14ac:dyDescent="0.2">
      <c r="A12908" s="180" t="s">
        <v>303</v>
      </c>
      <c r="B12908" s="180" t="s">
        <v>378</v>
      </c>
      <c r="C12908" s="180"/>
      <c r="D12908" s="180"/>
      <c r="E12908" s="180"/>
      <c r="F12908" s="180"/>
      <c r="G12908" s="180"/>
      <c r="H12908" s="180"/>
    </row>
    <row r="12909" spans="1:8" x14ac:dyDescent="0.2">
      <c r="A12909" s="180" t="s">
        <v>303</v>
      </c>
      <c r="B12909" s="180" t="s">
        <v>360</v>
      </c>
      <c r="C12909" s="180"/>
      <c r="D12909" s="180"/>
      <c r="E12909" s="180"/>
      <c r="F12909" s="180"/>
      <c r="G12909" s="180"/>
      <c r="H12909" s="180"/>
    </row>
    <row r="12910" spans="1:8" x14ac:dyDescent="0.2">
      <c r="A12910" s="180" t="s">
        <v>303</v>
      </c>
      <c r="B12910" s="180" t="s">
        <v>379</v>
      </c>
      <c r="C12910" s="180"/>
      <c r="D12910" s="180"/>
      <c r="E12910" s="180"/>
      <c r="F12910" s="180"/>
      <c r="G12910" s="180"/>
      <c r="H12910" s="180"/>
    </row>
    <row r="12911" spans="1:8" x14ac:dyDescent="0.2">
      <c r="A12911" s="180" t="s">
        <v>303</v>
      </c>
      <c r="B12911" s="180" t="s">
        <v>362</v>
      </c>
      <c r="C12911" s="180">
        <v>843306</v>
      </c>
      <c r="D12911" s="180"/>
      <c r="E12911" s="180"/>
      <c r="F12911" s="180"/>
      <c r="G12911" s="180"/>
      <c r="H12911" s="180"/>
    </row>
    <row r="12912" spans="1:8" x14ac:dyDescent="0.2">
      <c r="A12912" s="180" t="s">
        <v>303</v>
      </c>
      <c r="B12912" s="180" t="s">
        <v>365</v>
      </c>
      <c r="C12912" s="180">
        <v>22049953</v>
      </c>
      <c r="D12912" s="180">
        <v>291565</v>
      </c>
      <c r="E12912" s="180">
        <v>1687433</v>
      </c>
      <c r="F12912" s="180">
        <v>0</v>
      </c>
      <c r="G12912" s="180">
        <v>0</v>
      </c>
      <c r="H12912" s="180">
        <v>0</v>
      </c>
    </row>
    <row r="12913" spans="1:8" x14ac:dyDescent="0.2">
      <c r="A12913" s="180" t="s">
        <v>303</v>
      </c>
      <c r="B12913" s="180" t="s">
        <v>447</v>
      </c>
      <c r="C12913" s="180"/>
      <c r="D12913" s="180"/>
      <c r="E12913" s="180"/>
      <c r="F12913" s="180"/>
      <c r="G12913" s="180"/>
      <c r="H12913" s="180"/>
    </row>
    <row r="12914" spans="1:8" x14ac:dyDescent="0.2">
      <c r="A12914" s="180" t="s">
        <v>303</v>
      </c>
      <c r="B12914" s="180" t="s">
        <v>366</v>
      </c>
      <c r="C12914" s="180">
        <v>22049953</v>
      </c>
      <c r="D12914" s="180">
        <v>291565</v>
      </c>
      <c r="E12914" s="180">
        <v>1687433</v>
      </c>
      <c r="F12914" s="180">
        <v>0</v>
      </c>
      <c r="G12914" s="180">
        <v>0</v>
      </c>
      <c r="H12914" s="180">
        <v>0</v>
      </c>
    </row>
    <row r="12915" spans="1:8" x14ac:dyDescent="0.2">
      <c r="A12915" s="180" t="s">
        <v>303</v>
      </c>
      <c r="B12915" s="180" t="s">
        <v>367</v>
      </c>
      <c r="C12915" s="180">
        <v>6514196.8000000045</v>
      </c>
      <c r="D12915" s="180">
        <v>146384.96999999997</v>
      </c>
      <c r="E12915" s="180">
        <v>74485.009999999776</v>
      </c>
      <c r="F12915" s="180">
        <v>0</v>
      </c>
      <c r="G12915" s="180">
        <v>0</v>
      </c>
      <c r="H12915" s="180">
        <v>0</v>
      </c>
    </row>
    <row r="12916" spans="1:8" x14ac:dyDescent="0.2">
      <c r="A12916" s="180" t="s">
        <v>303</v>
      </c>
      <c r="B12916" s="180" t="s">
        <v>368</v>
      </c>
      <c r="C12916" s="180">
        <v>28564149.800000004</v>
      </c>
      <c r="D12916" s="180">
        <v>437949.97</v>
      </c>
      <c r="E12916" s="180">
        <v>1761918.0099999998</v>
      </c>
      <c r="F12916" s="180">
        <v>0</v>
      </c>
      <c r="G12916" s="180">
        <v>0</v>
      </c>
      <c r="H12916" s="180">
        <v>0</v>
      </c>
    </row>
    <row r="12917" spans="1:8" x14ac:dyDescent="0.2">
      <c r="A12917" s="180" t="s">
        <v>304</v>
      </c>
      <c r="B12917" s="180" t="s">
        <v>333</v>
      </c>
      <c r="C12917" s="180">
        <v>34712653</v>
      </c>
      <c r="D12917" s="180"/>
      <c r="E12917" s="180">
        <v>1161303</v>
      </c>
      <c r="F12917" s="180">
        <v>0</v>
      </c>
      <c r="G12917" s="180">
        <v>0</v>
      </c>
      <c r="H12917" s="180">
        <v>0</v>
      </c>
    </row>
    <row r="12918" spans="1:8" x14ac:dyDescent="0.2">
      <c r="A12918" s="180" t="s">
        <v>304</v>
      </c>
      <c r="B12918" s="180" t="s">
        <v>334</v>
      </c>
      <c r="C12918" s="180">
        <v>1141365</v>
      </c>
      <c r="D12918" s="180"/>
      <c r="E12918" s="180">
        <v>38697</v>
      </c>
      <c r="F12918" s="180">
        <v>0</v>
      </c>
      <c r="G12918" s="180">
        <v>0</v>
      </c>
      <c r="H12918" s="180">
        <v>0</v>
      </c>
    </row>
    <row r="12919" spans="1:8" x14ac:dyDescent="0.2">
      <c r="A12919" s="180" t="s">
        <v>304</v>
      </c>
      <c r="B12919" s="180" t="s">
        <v>335</v>
      </c>
      <c r="C12919" s="180">
        <v>0</v>
      </c>
      <c r="D12919" s="180"/>
      <c r="E12919" s="180"/>
      <c r="F12919" s="180"/>
      <c r="G12919" s="180"/>
      <c r="H12919" s="180"/>
    </row>
    <row r="12920" spans="1:8" x14ac:dyDescent="0.2">
      <c r="A12920" s="180" t="s">
        <v>304</v>
      </c>
      <c r="B12920" s="180" t="s">
        <v>336</v>
      </c>
      <c r="C12920" s="180">
        <v>554235</v>
      </c>
      <c r="D12920" s="180">
        <v>0</v>
      </c>
      <c r="E12920" s="180"/>
      <c r="F12920" s="180"/>
      <c r="G12920" s="180"/>
      <c r="H12920" s="180"/>
    </row>
    <row r="12921" spans="1:8" x14ac:dyDescent="0.2">
      <c r="A12921" s="180" t="s">
        <v>304</v>
      </c>
      <c r="B12921" s="180" t="s">
        <v>337</v>
      </c>
      <c r="C12921" s="180">
        <v>588237</v>
      </c>
      <c r="D12921" s="180">
        <v>7500</v>
      </c>
      <c r="E12921" s="180">
        <v>0</v>
      </c>
      <c r="F12921" s="180">
        <v>0</v>
      </c>
      <c r="G12921" s="180">
        <v>0</v>
      </c>
      <c r="H12921" s="180">
        <v>0</v>
      </c>
    </row>
    <row r="12922" spans="1:8" x14ac:dyDescent="0.2">
      <c r="A12922" s="180" t="s">
        <v>304</v>
      </c>
      <c r="B12922" s="180" t="s">
        <v>338</v>
      </c>
      <c r="C12922" s="180"/>
      <c r="D12922" s="180"/>
      <c r="E12922" s="180"/>
      <c r="F12922" s="180"/>
      <c r="G12922" s="180"/>
      <c r="H12922" s="180"/>
    </row>
    <row r="12923" spans="1:8" x14ac:dyDescent="0.2">
      <c r="A12923" s="180" t="s">
        <v>304</v>
      </c>
      <c r="B12923" s="180" t="s">
        <v>339</v>
      </c>
      <c r="C12923" s="180">
        <v>0</v>
      </c>
      <c r="D12923" s="180">
        <v>2300000</v>
      </c>
      <c r="E12923" s="180"/>
      <c r="F12923" s="180"/>
      <c r="G12923" s="180"/>
      <c r="H12923" s="180"/>
    </row>
    <row r="12924" spans="1:8" x14ac:dyDescent="0.2">
      <c r="A12924" s="180" t="s">
        <v>304</v>
      </c>
      <c r="B12924" s="180" t="s">
        <v>340</v>
      </c>
      <c r="C12924" s="180">
        <v>1235289</v>
      </c>
      <c r="D12924" s="180">
        <v>0</v>
      </c>
      <c r="E12924" s="180">
        <v>47182</v>
      </c>
      <c r="F12924" s="180">
        <v>0</v>
      </c>
      <c r="G12924" s="180">
        <v>0</v>
      </c>
      <c r="H12924" s="180">
        <v>0</v>
      </c>
    </row>
    <row r="12925" spans="1:8" x14ac:dyDescent="0.2">
      <c r="A12925" s="180" t="s">
        <v>304</v>
      </c>
      <c r="B12925" s="180" t="s">
        <v>341</v>
      </c>
      <c r="C12925" s="180">
        <v>0</v>
      </c>
      <c r="D12925" s="180">
        <v>0</v>
      </c>
      <c r="E12925" s="180">
        <v>0</v>
      </c>
      <c r="F12925" s="180">
        <v>0</v>
      </c>
      <c r="G12925" s="180">
        <v>0</v>
      </c>
      <c r="H12925" s="180">
        <v>0</v>
      </c>
    </row>
    <row r="12926" spans="1:8" x14ac:dyDescent="0.2">
      <c r="A12926" s="180" t="s">
        <v>304</v>
      </c>
      <c r="B12926" s="180" t="s">
        <v>342</v>
      </c>
      <c r="C12926" s="180">
        <v>85200272</v>
      </c>
      <c r="D12926" s="180"/>
      <c r="E12926" s="180"/>
      <c r="F12926" s="180"/>
      <c r="G12926" s="180"/>
      <c r="H12926" s="180"/>
    </row>
    <row r="12927" spans="1:8" x14ac:dyDescent="0.2">
      <c r="A12927" s="180" t="s">
        <v>304</v>
      </c>
      <c r="B12927" s="180" t="s">
        <v>343</v>
      </c>
      <c r="C12927" s="180">
        <v>0</v>
      </c>
      <c r="D12927" s="180"/>
      <c r="E12927" s="180"/>
      <c r="F12927" s="180"/>
      <c r="G12927" s="180"/>
      <c r="H12927" s="180"/>
    </row>
    <row r="12928" spans="1:8" x14ac:dyDescent="0.2">
      <c r="A12928" s="180" t="s">
        <v>304</v>
      </c>
      <c r="B12928" s="180" t="s">
        <v>344</v>
      </c>
      <c r="C12928" s="180">
        <v>1093693</v>
      </c>
      <c r="D12928" s="180"/>
      <c r="E12928" s="180">
        <v>1976</v>
      </c>
      <c r="F12928" s="180">
        <v>0</v>
      </c>
      <c r="G12928" s="180">
        <v>0</v>
      </c>
      <c r="H12928" s="180">
        <v>0</v>
      </c>
    </row>
    <row r="12929" spans="1:8" x14ac:dyDescent="0.2">
      <c r="A12929" s="180" t="s">
        <v>304</v>
      </c>
      <c r="B12929" s="180" t="s">
        <v>475</v>
      </c>
      <c r="C12929" s="180">
        <v>1286040</v>
      </c>
      <c r="D12929" s="180"/>
      <c r="E12929" s="180">
        <v>43334</v>
      </c>
      <c r="F12929" s="180">
        <v>0</v>
      </c>
      <c r="G12929" s="180">
        <v>0</v>
      </c>
      <c r="H12929" s="180">
        <v>0</v>
      </c>
    </row>
    <row r="12930" spans="1:8" x14ac:dyDescent="0.2">
      <c r="A12930" s="180" t="s">
        <v>304</v>
      </c>
      <c r="B12930" s="180" t="s">
        <v>332</v>
      </c>
      <c r="C12930" s="180">
        <v>4495527</v>
      </c>
      <c r="D12930" s="180"/>
      <c r="E12930" s="180"/>
      <c r="F12930" s="180"/>
      <c r="G12930" s="180"/>
      <c r="H12930" s="180"/>
    </row>
    <row r="12931" spans="1:8" x14ac:dyDescent="0.2">
      <c r="A12931" s="180" t="s">
        <v>304</v>
      </c>
      <c r="B12931" s="180" t="s">
        <v>407</v>
      </c>
      <c r="C12931" s="180">
        <v>6205580</v>
      </c>
      <c r="D12931" s="180"/>
      <c r="E12931" s="180">
        <v>0</v>
      </c>
      <c r="F12931" s="180">
        <v>0</v>
      </c>
      <c r="G12931" s="180">
        <v>0</v>
      </c>
      <c r="H12931" s="180">
        <v>0</v>
      </c>
    </row>
    <row r="12932" spans="1:8" x14ac:dyDescent="0.2">
      <c r="A12932" s="180" t="s">
        <v>304</v>
      </c>
      <c r="B12932" s="180" t="s">
        <v>345</v>
      </c>
      <c r="C12932" s="180">
        <v>136512891</v>
      </c>
      <c r="D12932" s="180">
        <v>2307500</v>
      </c>
      <c r="E12932" s="180">
        <v>1292492</v>
      </c>
      <c r="F12932" s="180">
        <v>0</v>
      </c>
      <c r="G12932" s="180">
        <v>0</v>
      </c>
      <c r="H12932" s="180">
        <v>0</v>
      </c>
    </row>
    <row r="12933" spans="1:8" x14ac:dyDescent="0.2">
      <c r="A12933" s="180" t="s">
        <v>304</v>
      </c>
      <c r="B12933" s="180" t="s">
        <v>346</v>
      </c>
      <c r="C12933" s="180">
        <v>0</v>
      </c>
      <c r="D12933" s="180"/>
      <c r="E12933" s="180"/>
      <c r="F12933" s="180"/>
      <c r="G12933" s="180"/>
      <c r="H12933" s="180"/>
    </row>
    <row r="12934" spans="1:8" x14ac:dyDescent="0.2">
      <c r="A12934" s="180" t="s">
        <v>304</v>
      </c>
      <c r="B12934" s="180" t="s">
        <v>446</v>
      </c>
      <c r="C12934" s="180">
        <v>327390</v>
      </c>
      <c r="D12934" s="180">
        <v>0</v>
      </c>
      <c r="E12934" s="180">
        <v>0</v>
      </c>
      <c r="F12934" s="180">
        <v>0</v>
      </c>
      <c r="G12934" s="180">
        <v>0</v>
      </c>
      <c r="H12934" s="180">
        <v>0</v>
      </c>
    </row>
    <row r="12935" spans="1:8" x14ac:dyDescent="0.2">
      <c r="A12935" s="180" t="s">
        <v>304</v>
      </c>
      <c r="B12935" s="180" t="s">
        <v>347</v>
      </c>
      <c r="C12935" s="180">
        <v>232</v>
      </c>
      <c r="D12935" s="180">
        <v>0</v>
      </c>
      <c r="E12935" s="180"/>
      <c r="F12935" s="180">
        <v>0</v>
      </c>
      <c r="G12935" s="180">
        <v>0</v>
      </c>
      <c r="H12935" s="180">
        <v>0</v>
      </c>
    </row>
    <row r="12936" spans="1:8" x14ac:dyDescent="0.2">
      <c r="A12936" s="180" t="s">
        <v>304</v>
      </c>
      <c r="B12936" s="180" t="s">
        <v>348</v>
      </c>
      <c r="C12936" s="180">
        <v>136840513</v>
      </c>
      <c r="D12936" s="180">
        <v>2307500</v>
      </c>
      <c r="E12936" s="180">
        <v>1292492</v>
      </c>
      <c r="F12936" s="180">
        <v>0</v>
      </c>
      <c r="G12936" s="180">
        <v>0</v>
      </c>
      <c r="H12936" s="180">
        <v>0</v>
      </c>
    </row>
    <row r="12937" spans="1:8" x14ac:dyDescent="0.2">
      <c r="A12937" s="180" t="s">
        <v>304</v>
      </c>
      <c r="B12937" s="180" t="s">
        <v>349</v>
      </c>
      <c r="C12937" s="180">
        <v>21777457.75000003</v>
      </c>
      <c r="D12937" s="180">
        <v>1043638.06</v>
      </c>
      <c r="E12937" s="180">
        <v>1928062.4699999995</v>
      </c>
      <c r="F12937" s="180">
        <v>0</v>
      </c>
      <c r="G12937" s="180">
        <v>0</v>
      </c>
      <c r="H12937" s="180">
        <v>0</v>
      </c>
    </row>
    <row r="12938" spans="1:8" x14ac:dyDescent="0.2">
      <c r="A12938" s="180" t="s">
        <v>304</v>
      </c>
      <c r="B12938" s="180" t="s">
        <v>350</v>
      </c>
      <c r="C12938" s="180">
        <v>158617970.75000003</v>
      </c>
      <c r="D12938" s="180">
        <v>3351138.06</v>
      </c>
      <c r="E12938" s="180">
        <v>3220554.4699999997</v>
      </c>
      <c r="F12938" s="180">
        <v>0</v>
      </c>
      <c r="G12938" s="180">
        <v>0</v>
      </c>
      <c r="H12938" s="180">
        <v>0</v>
      </c>
    </row>
    <row r="12939" spans="1:8" x14ac:dyDescent="0.2">
      <c r="A12939" s="180" t="s">
        <v>304</v>
      </c>
      <c r="B12939" s="180" t="s">
        <v>376</v>
      </c>
      <c r="C12939" s="180"/>
      <c r="D12939" s="180"/>
      <c r="E12939" s="180"/>
      <c r="F12939" s="180"/>
      <c r="G12939" s="180"/>
      <c r="H12939" s="180"/>
    </row>
    <row r="12940" spans="1:8" x14ac:dyDescent="0.2">
      <c r="A12940" s="180" t="s">
        <v>304</v>
      </c>
      <c r="B12940" s="180" t="s">
        <v>377</v>
      </c>
      <c r="C12940" s="180">
        <v>91131500</v>
      </c>
      <c r="D12940" s="180">
        <v>2500000</v>
      </c>
      <c r="E12940" s="180">
        <v>950000</v>
      </c>
      <c r="F12940" s="180">
        <v>0</v>
      </c>
      <c r="G12940" s="180">
        <v>0</v>
      </c>
      <c r="H12940" s="180">
        <v>0</v>
      </c>
    </row>
    <row r="12941" spans="1:8" x14ac:dyDescent="0.2">
      <c r="A12941" s="180" t="s">
        <v>304</v>
      </c>
      <c r="B12941" s="180" t="s">
        <v>352</v>
      </c>
      <c r="C12941" s="180">
        <v>5716939</v>
      </c>
      <c r="D12941" s="180">
        <v>0</v>
      </c>
      <c r="E12941" s="180">
        <v>25000</v>
      </c>
      <c r="F12941" s="180">
        <v>0</v>
      </c>
      <c r="G12941" s="180">
        <v>0</v>
      </c>
      <c r="H12941" s="180">
        <v>0</v>
      </c>
    </row>
    <row r="12942" spans="1:8" x14ac:dyDescent="0.2">
      <c r="A12942" s="180" t="s">
        <v>304</v>
      </c>
      <c r="B12942" s="180" t="s">
        <v>353</v>
      </c>
      <c r="C12942" s="180">
        <v>6623996</v>
      </c>
      <c r="D12942" s="180">
        <v>0</v>
      </c>
      <c r="E12942" s="180">
        <v>50000</v>
      </c>
      <c r="F12942" s="180">
        <v>0</v>
      </c>
      <c r="G12942" s="180">
        <v>0</v>
      </c>
      <c r="H12942" s="180">
        <v>0</v>
      </c>
    </row>
    <row r="12943" spans="1:8" x14ac:dyDescent="0.2">
      <c r="A12943" s="180" t="s">
        <v>304</v>
      </c>
      <c r="B12943" s="180" t="s">
        <v>354</v>
      </c>
      <c r="C12943" s="180">
        <v>3092756</v>
      </c>
      <c r="D12943" s="180">
        <v>0</v>
      </c>
      <c r="E12943" s="180">
        <v>7836</v>
      </c>
      <c r="F12943" s="180">
        <v>0</v>
      </c>
      <c r="G12943" s="180">
        <v>0</v>
      </c>
      <c r="H12943" s="180">
        <v>0</v>
      </c>
    </row>
    <row r="12944" spans="1:8" x14ac:dyDescent="0.2">
      <c r="A12944" s="180" t="s">
        <v>304</v>
      </c>
      <c r="B12944" s="180" t="s">
        <v>408</v>
      </c>
      <c r="C12944" s="180">
        <v>8266036</v>
      </c>
      <c r="D12944" s="180">
        <v>0</v>
      </c>
      <c r="E12944" s="180">
        <v>30450</v>
      </c>
      <c r="F12944" s="180">
        <v>0</v>
      </c>
      <c r="G12944" s="180">
        <v>0</v>
      </c>
      <c r="H12944" s="180">
        <v>0</v>
      </c>
    </row>
    <row r="12945" spans="1:8" x14ac:dyDescent="0.2">
      <c r="A12945" s="180" t="s">
        <v>304</v>
      </c>
      <c r="B12945" s="180" t="s">
        <v>423</v>
      </c>
      <c r="C12945" s="180">
        <v>4645569</v>
      </c>
      <c r="D12945" s="180">
        <v>5000</v>
      </c>
      <c r="E12945" s="180">
        <v>68462</v>
      </c>
      <c r="F12945" s="180">
        <v>0</v>
      </c>
      <c r="G12945" s="180">
        <v>0</v>
      </c>
      <c r="H12945" s="180">
        <v>0</v>
      </c>
    </row>
    <row r="12946" spans="1:8" x14ac:dyDescent="0.2">
      <c r="A12946" s="180" t="s">
        <v>304</v>
      </c>
      <c r="B12946" s="180" t="s">
        <v>355</v>
      </c>
      <c r="C12946" s="180">
        <v>10847876</v>
      </c>
      <c r="D12946" s="180">
        <v>0</v>
      </c>
      <c r="E12946" s="180">
        <v>715824</v>
      </c>
      <c r="F12946" s="180">
        <v>0</v>
      </c>
      <c r="G12946" s="180">
        <v>0</v>
      </c>
      <c r="H12946" s="180">
        <v>0</v>
      </c>
    </row>
    <row r="12947" spans="1:8" x14ac:dyDescent="0.2">
      <c r="A12947" s="180" t="s">
        <v>304</v>
      </c>
      <c r="B12947" s="180" t="s">
        <v>356</v>
      </c>
      <c r="C12947" s="180">
        <v>4907878</v>
      </c>
      <c r="D12947" s="180">
        <v>0</v>
      </c>
      <c r="E12947" s="180">
        <v>0</v>
      </c>
      <c r="F12947" s="180">
        <v>0</v>
      </c>
      <c r="G12947" s="180"/>
      <c r="H12947" s="180">
        <v>0</v>
      </c>
    </row>
    <row r="12948" spans="1:8" x14ac:dyDescent="0.2">
      <c r="A12948" s="180" t="s">
        <v>304</v>
      </c>
      <c r="B12948" s="180" t="s">
        <v>409</v>
      </c>
      <c r="C12948" s="180"/>
      <c r="D12948" s="180"/>
      <c r="E12948" s="180"/>
      <c r="F12948" s="180"/>
      <c r="G12948" s="180"/>
      <c r="H12948" s="180">
        <v>0</v>
      </c>
    </row>
    <row r="12949" spans="1:8" x14ac:dyDescent="0.2">
      <c r="A12949" s="180" t="s">
        <v>304</v>
      </c>
      <c r="B12949" s="180" t="s">
        <v>378</v>
      </c>
      <c r="C12949" s="180">
        <v>1009192</v>
      </c>
      <c r="D12949" s="180"/>
      <c r="E12949" s="180">
        <v>17626</v>
      </c>
      <c r="F12949" s="180">
        <v>0</v>
      </c>
      <c r="G12949" s="180">
        <v>0</v>
      </c>
      <c r="H12949" s="180">
        <v>0</v>
      </c>
    </row>
    <row r="12950" spans="1:8" x14ac:dyDescent="0.2">
      <c r="A12950" s="180" t="s">
        <v>304</v>
      </c>
      <c r="B12950" s="180" t="s">
        <v>360</v>
      </c>
      <c r="C12950" s="180"/>
      <c r="D12950" s="180"/>
      <c r="E12950" s="180">
        <v>0</v>
      </c>
      <c r="F12950" s="180">
        <v>0</v>
      </c>
      <c r="G12950" s="180"/>
      <c r="H12950" s="180">
        <v>0</v>
      </c>
    </row>
    <row r="12951" spans="1:8" x14ac:dyDescent="0.2">
      <c r="A12951" s="180" t="s">
        <v>304</v>
      </c>
      <c r="B12951" s="180" t="s">
        <v>379</v>
      </c>
      <c r="C12951" s="180"/>
      <c r="D12951" s="180"/>
      <c r="E12951" s="180"/>
      <c r="F12951" s="180"/>
      <c r="G12951" s="180"/>
      <c r="H12951" s="180"/>
    </row>
    <row r="12952" spans="1:8" x14ac:dyDescent="0.2">
      <c r="A12952" s="180" t="s">
        <v>304</v>
      </c>
      <c r="B12952" s="180" t="s">
        <v>362</v>
      </c>
      <c r="C12952" s="180">
        <v>5485645</v>
      </c>
      <c r="D12952" s="180"/>
      <c r="E12952" s="180"/>
      <c r="F12952" s="180"/>
      <c r="G12952" s="180"/>
      <c r="H12952" s="180"/>
    </row>
    <row r="12953" spans="1:8" x14ac:dyDescent="0.2">
      <c r="A12953" s="180" t="s">
        <v>304</v>
      </c>
      <c r="B12953" s="180" t="s">
        <v>365</v>
      </c>
      <c r="C12953" s="180">
        <v>141727387</v>
      </c>
      <c r="D12953" s="180">
        <v>2505000</v>
      </c>
      <c r="E12953" s="180">
        <v>1865198</v>
      </c>
      <c r="F12953" s="180">
        <v>0</v>
      </c>
      <c r="G12953" s="180">
        <v>0</v>
      </c>
      <c r="H12953" s="180">
        <v>0</v>
      </c>
    </row>
    <row r="12954" spans="1:8" x14ac:dyDescent="0.2">
      <c r="A12954" s="180" t="s">
        <v>304</v>
      </c>
      <c r="B12954" s="180" t="s">
        <v>447</v>
      </c>
      <c r="C12954" s="180">
        <v>52647</v>
      </c>
      <c r="D12954" s="180">
        <v>0</v>
      </c>
      <c r="E12954" s="180">
        <v>14816</v>
      </c>
      <c r="F12954" s="180">
        <v>0</v>
      </c>
      <c r="G12954" s="180">
        <v>0</v>
      </c>
      <c r="H12954" s="180">
        <v>0</v>
      </c>
    </row>
    <row r="12955" spans="1:8" x14ac:dyDescent="0.2">
      <c r="A12955" s="180" t="s">
        <v>304</v>
      </c>
      <c r="B12955" s="180" t="s">
        <v>366</v>
      </c>
      <c r="C12955" s="180">
        <v>141780034</v>
      </c>
      <c r="D12955" s="180">
        <v>2505000</v>
      </c>
      <c r="E12955" s="180">
        <v>1880014</v>
      </c>
      <c r="F12955" s="180">
        <v>0</v>
      </c>
      <c r="G12955" s="180">
        <v>0</v>
      </c>
      <c r="H12955" s="180">
        <v>0</v>
      </c>
    </row>
    <row r="12956" spans="1:8" x14ac:dyDescent="0.2">
      <c r="A12956" s="180" t="s">
        <v>304</v>
      </c>
      <c r="B12956" s="180" t="s">
        <v>367</v>
      </c>
      <c r="C12956" s="180">
        <v>16837936.75000003</v>
      </c>
      <c r="D12956" s="180">
        <v>846138.06</v>
      </c>
      <c r="E12956" s="180">
        <v>1340540.4699999995</v>
      </c>
      <c r="F12956" s="180">
        <v>0</v>
      </c>
      <c r="G12956" s="180">
        <v>0</v>
      </c>
      <c r="H12956" s="180">
        <v>0</v>
      </c>
    </row>
    <row r="12957" spans="1:8" x14ac:dyDescent="0.2">
      <c r="A12957" s="180" t="s">
        <v>304</v>
      </c>
      <c r="B12957" s="180" t="s">
        <v>368</v>
      </c>
      <c r="C12957" s="180">
        <v>158617970.75000003</v>
      </c>
      <c r="D12957" s="180">
        <v>3351138.06</v>
      </c>
      <c r="E12957" s="180">
        <v>3220554.4699999997</v>
      </c>
      <c r="F12957" s="180">
        <v>0</v>
      </c>
      <c r="G12957" s="180">
        <v>0</v>
      </c>
      <c r="H12957" s="180">
        <v>0</v>
      </c>
    </row>
    <row r="12958" spans="1:8" x14ac:dyDescent="0.2">
      <c r="A12958" s="180" t="s">
        <v>305</v>
      </c>
      <c r="B12958" s="180" t="s">
        <v>333</v>
      </c>
      <c r="C12958" s="180">
        <v>49218741</v>
      </c>
      <c r="D12958" s="180"/>
      <c r="E12958" s="180">
        <v>4025409</v>
      </c>
      <c r="F12958" s="180">
        <v>0</v>
      </c>
      <c r="G12958" s="180">
        <v>0</v>
      </c>
      <c r="H12958" s="180">
        <v>0</v>
      </c>
    </row>
    <row r="12959" spans="1:8" x14ac:dyDescent="0.2">
      <c r="A12959" s="180" t="s">
        <v>305</v>
      </c>
      <c r="B12959" s="180" t="s">
        <v>334</v>
      </c>
      <c r="C12959" s="180">
        <v>128842</v>
      </c>
      <c r="D12959" s="180"/>
      <c r="E12959" s="180">
        <v>10651</v>
      </c>
      <c r="F12959" s="180">
        <v>0</v>
      </c>
      <c r="G12959" s="180">
        <v>0</v>
      </c>
      <c r="H12959" s="180">
        <v>0</v>
      </c>
    </row>
    <row r="12960" spans="1:8" x14ac:dyDescent="0.2">
      <c r="A12960" s="180" t="s">
        <v>305</v>
      </c>
      <c r="B12960" s="180" t="s">
        <v>335</v>
      </c>
      <c r="C12960" s="180">
        <v>0</v>
      </c>
      <c r="D12960" s="180"/>
      <c r="E12960" s="180"/>
      <c r="F12960" s="180"/>
      <c r="G12960" s="180"/>
      <c r="H12960" s="180"/>
    </row>
    <row r="12961" spans="1:8" x14ac:dyDescent="0.2">
      <c r="A12961" s="180" t="s">
        <v>305</v>
      </c>
      <c r="B12961" s="180" t="s">
        <v>336</v>
      </c>
      <c r="C12961" s="180">
        <v>2083523</v>
      </c>
      <c r="D12961" s="180">
        <v>0</v>
      </c>
      <c r="E12961" s="180"/>
      <c r="F12961" s="180"/>
      <c r="G12961" s="180"/>
      <c r="H12961" s="180"/>
    </row>
    <row r="12962" spans="1:8" x14ac:dyDescent="0.2">
      <c r="A12962" s="180" t="s">
        <v>305</v>
      </c>
      <c r="B12962" s="180" t="s">
        <v>337</v>
      </c>
      <c r="C12962" s="180">
        <v>304500</v>
      </c>
      <c r="D12962" s="180">
        <v>11368</v>
      </c>
      <c r="E12962" s="180">
        <v>7613</v>
      </c>
      <c r="F12962" s="180">
        <v>0</v>
      </c>
      <c r="G12962" s="180">
        <v>0</v>
      </c>
      <c r="H12962" s="180">
        <v>0</v>
      </c>
    </row>
    <row r="12963" spans="1:8" x14ac:dyDescent="0.2">
      <c r="A12963" s="180" t="s">
        <v>305</v>
      </c>
      <c r="B12963" s="180" t="s">
        <v>338</v>
      </c>
      <c r="C12963" s="180"/>
      <c r="D12963" s="180"/>
      <c r="E12963" s="180"/>
      <c r="F12963" s="180"/>
      <c r="G12963" s="180"/>
      <c r="H12963" s="180"/>
    </row>
    <row r="12964" spans="1:8" x14ac:dyDescent="0.2">
      <c r="A12964" s="180" t="s">
        <v>305</v>
      </c>
      <c r="B12964" s="180" t="s">
        <v>339</v>
      </c>
      <c r="C12964" s="180">
        <v>57500</v>
      </c>
      <c r="D12964" s="180">
        <v>568400</v>
      </c>
      <c r="E12964" s="180"/>
      <c r="F12964" s="180"/>
      <c r="G12964" s="180"/>
      <c r="H12964" s="180"/>
    </row>
    <row r="12965" spans="1:8" x14ac:dyDescent="0.2">
      <c r="A12965" s="180" t="s">
        <v>305</v>
      </c>
      <c r="B12965" s="180" t="s">
        <v>340</v>
      </c>
      <c r="C12965" s="180">
        <v>1335613</v>
      </c>
      <c r="D12965" s="180">
        <v>835548</v>
      </c>
      <c r="E12965" s="180">
        <v>46690</v>
      </c>
      <c r="F12965" s="180">
        <v>0</v>
      </c>
      <c r="G12965" s="180">
        <v>0</v>
      </c>
      <c r="H12965" s="180">
        <v>0</v>
      </c>
    </row>
    <row r="12966" spans="1:8" x14ac:dyDescent="0.2">
      <c r="A12966" s="180" t="s">
        <v>305</v>
      </c>
      <c r="B12966" s="180" t="s">
        <v>341</v>
      </c>
      <c r="C12966" s="180">
        <v>0</v>
      </c>
      <c r="D12966" s="180">
        <v>0</v>
      </c>
      <c r="E12966" s="180">
        <v>0</v>
      </c>
      <c r="F12966" s="180">
        <v>0</v>
      </c>
      <c r="G12966" s="180">
        <v>0</v>
      </c>
      <c r="H12966" s="180">
        <v>0</v>
      </c>
    </row>
    <row r="12967" spans="1:8" x14ac:dyDescent="0.2">
      <c r="A12967" s="180" t="s">
        <v>305</v>
      </c>
      <c r="B12967" s="180" t="s">
        <v>342</v>
      </c>
      <c r="C12967" s="180">
        <v>65438262</v>
      </c>
      <c r="D12967" s="180"/>
      <c r="E12967" s="180"/>
      <c r="F12967" s="180"/>
      <c r="G12967" s="180"/>
      <c r="H12967" s="180"/>
    </row>
    <row r="12968" spans="1:8" x14ac:dyDescent="0.2">
      <c r="A12968" s="180" t="s">
        <v>305</v>
      </c>
      <c r="B12968" s="180" t="s">
        <v>343</v>
      </c>
      <c r="C12968" s="180">
        <v>0</v>
      </c>
      <c r="D12968" s="180"/>
      <c r="E12968" s="180"/>
      <c r="F12968" s="180"/>
      <c r="G12968" s="180"/>
      <c r="H12968" s="180"/>
    </row>
    <row r="12969" spans="1:8" x14ac:dyDescent="0.2">
      <c r="A12969" s="180" t="s">
        <v>305</v>
      </c>
      <c r="B12969" s="180" t="s">
        <v>344</v>
      </c>
      <c r="C12969" s="180">
        <v>505734</v>
      </c>
      <c r="D12969" s="180"/>
      <c r="E12969" s="180">
        <v>508</v>
      </c>
      <c r="F12969" s="180">
        <v>0</v>
      </c>
      <c r="G12969" s="180">
        <v>0</v>
      </c>
      <c r="H12969" s="180">
        <v>0</v>
      </c>
    </row>
    <row r="12970" spans="1:8" x14ac:dyDescent="0.2">
      <c r="A12970" s="180" t="s">
        <v>305</v>
      </c>
      <c r="B12970" s="180" t="s">
        <v>475</v>
      </c>
      <c r="C12970" s="180">
        <v>1785279</v>
      </c>
      <c r="D12970" s="180"/>
      <c r="E12970" s="180">
        <v>147449</v>
      </c>
      <c r="F12970" s="180">
        <v>0</v>
      </c>
      <c r="G12970" s="180">
        <v>0</v>
      </c>
      <c r="H12970" s="180">
        <v>0</v>
      </c>
    </row>
    <row r="12971" spans="1:8" x14ac:dyDescent="0.2">
      <c r="A12971" s="180" t="s">
        <v>305</v>
      </c>
      <c r="B12971" s="180" t="s">
        <v>332</v>
      </c>
      <c r="C12971" s="180">
        <v>420312</v>
      </c>
      <c r="D12971" s="180"/>
      <c r="E12971" s="180"/>
      <c r="F12971" s="180"/>
      <c r="G12971" s="180"/>
      <c r="H12971" s="180"/>
    </row>
    <row r="12972" spans="1:8" x14ac:dyDescent="0.2">
      <c r="A12972" s="180" t="s">
        <v>305</v>
      </c>
      <c r="B12972" s="180" t="s">
        <v>407</v>
      </c>
      <c r="C12972" s="180">
        <v>1483144</v>
      </c>
      <c r="D12972" s="180"/>
      <c r="E12972" s="180">
        <v>0</v>
      </c>
      <c r="F12972" s="180">
        <v>0</v>
      </c>
      <c r="G12972" s="180">
        <v>0</v>
      </c>
      <c r="H12972" s="180">
        <v>0</v>
      </c>
    </row>
    <row r="12973" spans="1:8" x14ac:dyDescent="0.2">
      <c r="A12973" s="180" t="s">
        <v>305</v>
      </c>
      <c r="B12973" s="180" t="s">
        <v>345</v>
      </c>
      <c r="C12973" s="180">
        <v>122761450</v>
      </c>
      <c r="D12973" s="180">
        <v>1415316</v>
      </c>
      <c r="E12973" s="180">
        <v>4238320</v>
      </c>
      <c r="F12973" s="180">
        <v>0</v>
      </c>
      <c r="G12973" s="180">
        <v>0</v>
      </c>
      <c r="H12973" s="180">
        <v>0</v>
      </c>
    </row>
    <row r="12974" spans="1:8" x14ac:dyDescent="0.2">
      <c r="A12974" s="180" t="s">
        <v>305</v>
      </c>
      <c r="B12974" s="180" t="s">
        <v>346</v>
      </c>
      <c r="C12974" s="180">
        <v>0</v>
      </c>
      <c r="D12974" s="180"/>
      <c r="E12974" s="180"/>
      <c r="F12974" s="180"/>
      <c r="G12974" s="180"/>
      <c r="H12974" s="180"/>
    </row>
    <row r="12975" spans="1:8" x14ac:dyDescent="0.2">
      <c r="A12975" s="180" t="s">
        <v>305</v>
      </c>
      <c r="B12975" s="180" t="s">
        <v>446</v>
      </c>
      <c r="C12975" s="180">
        <v>121800</v>
      </c>
      <c r="D12975" s="180">
        <v>5684</v>
      </c>
      <c r="E12975" s="180">
        <v>0</v>
      </c>
      <c r="F12975" s="180">
        <v>0</v>
      </c>
      <c r="G12975" s="180">
        <v>0</v>
      </c>
      <c r="H12975" s="180">
        <v>0</v>
      </c>
    </row>
    <row r="12976" spans="1:8" x14ac:dyDescent="0.2">
      <c r="A12976" s="180" t="s">
        <v>305</v>
      </c>
      <c r="B12976" s="180" t="s">
        <v>347</v>
      </c>
      <c r="C12976" s="180">
        <v>0</v>
      </c>
      <c r="D12976" s="180">
        <v>0</v>
      </c>
      <c r="E12976" s="180"/>
      <c r="F12976" s="180">
        <v>0</v>
      </c>
      <c r="G12976" s="180">
        <v>0</v>
      </c>
      <c r="H12976" s="180">
        <v>0</v>
      </c>
    </row>
    <row r="12977" spans="1:8" x14ac:dyDescent="0.2">
      <c r="A12977" s="180" t="s">
        <v>305</v>
      </c>
      <c r="B12977" s="180" t="s">
        <v>348</v>
      </c>
      <c r="C12977" s="180">
        <v>122883250</v>
      </c>
      <c r="D12977" s="180">
        <v>1421000</v>
      </c>
      <c r="E12977" s="180">
        <v>4238320</v>
      </c>
      <c r="F12977" s="180">
        <v>0</v>
      </c>
      <c r="G12977" s="180">
        <v>0</v>
      </c>
      <c r="H12977" s="180">
        <v>0</v>
      </c>
    </row>
    <row r="12978" spans="1:8" x14ac:dyDescent="0.2">
      <c r="A12978" s="180" t="s">
        <v>305</v>
      </c>
      <c r="B12978" s="180" t="s">
        <v>349</v>
      </c>
      <c r="C12978" s="180">
        <v>18281890</v>
      </c>
      <c r="D12978" s="180">
        <v>609401.34000000008</v>
      </c>
      <c r="E12978" s="180">
        <v>1395994.5600000003</v>
      </c>
      <c r="F12978" s="180">
        <v>0</v>
      </c>
      <c r="G12978" s="180">
        <v>0</v>
      </c>
      <c r="H12978" s="180">
        <v>0</v>
      </c>
    </row>
    <row r="12979" spans="1:8" x14ac:dyDescent="0.2">
      <c r="A12979" s="180" t="s">
        <v>305</v>
      </c>
      <c r="B12979" s="180" t="s">
        <v>350</v>
      </c>
      <c r="C12979" s="180">
        <v>141165140</v>
      </c>
      <c r="D12979" s="180">
        <v>2030401.34</v>
      </c>
      <c r="E12979" s="180">
        <v>5634314.5600000005</v>
      </c>
      <c r="F12979" s="180">
        <v>0</v>
      </c>
      <c r="G12979" s="180">
        <v>0</v>
      </c>
      <c r="H12979" s="180">
        <v>0</v>
      </c>
    </row>
    <row r="12980" spans="1:8" x14ac:dyDescent="0.2">
      <c r="A12980" s="180" t="s">
        <v>305</v>
      </c>
      <c r="B12980" s="180" t="s">
        <v>376</v>
      </c>
      <c r="C12980" s="180"/>
      <c r="D12980" s="180"/>
      <c r="E12980" s="180"/>
      <c r="F12980" s="180"/>
      <c r="G12980" s="180"/>
      <c r="H12980" s="180"/>
    </row>
    <row r="12981" spans="1:8" x14ac:dyDescent="0.2">
      <c r="A12981" s="180" t="s">
        <v>305</v>
      </c>
      <c r="B12981" s="180" t="s">
        <v>377</v>
      </c>
      <c r="C12981" s="180">
        <v>84709552</v>
      </c>
      <c r="D12981" s="180">
        <v>1424249</v>
      </c>
      <c r="E12981" s="180">
        <v>772906</v>
      </c>
      <c r="F12981" s="180">
        <v>0</v>
      </c>
      <c r="G12981" s="180">
        <v>0</v>
      </c>
      <c r="H12981" s="180">
        <v>0</v>
      </c>
    </row>
    <row r="12982" spans="1:8" x14ac:dyDescent="0.2">
      <c r="A12982" s="180" t="s">
        <v>305</v>
      </c>
      <c r="B12982" s="180" t="s">
        <v>352</v>
      </c>
      <c r="C12982" s="180">
        <v>6093404</v>
      </c>
      <c r="D12982" s="180">
        <v>0</v>
      </c>
      <c r="E12982" s="180">
        <v>0</v>
      </c>
      <c r="F12982" s="180">
        <v>0</v>
      </c>
      <c r="G12982" s="180">
        <v>0</v>
      </c>
      <c r="H12982" s="180">
        <v>0</v>
      </c>
    </row>
    <row r="12983" spans="1:8" x14ac:dyDescent="0.2">
      <c r="A12983" s="180" t="s">
        <v>305</v>
      </c>
      <c r="B12983" s="180" t="s">
        <v>353</v>
      </c>
      <c r="C12983" s="180">
        <v>10185536</v>
      </c>
      <c r="D12983" s="180">
        <v>0</v>
      </c>
      <c r="E12983" s="180">
        <v>0</v>
      </c>
      <c r="F12983" s="180">
        <v>0</v>
      </c>
      <c r="G12983" s="180">
        <v>0</v>
      </c>
      <c r="H12983" s="180">
        <v>0</v>
      </c>
    </row>
    <row r="12984" spans="1:8" x14ac:dyDescent="0.2">
      <c r="A12984" s="180" t="s">
        <v>305</v>
      </c>
      <c r="B12984" s="180" t="s">
        <v>354</v>
      </c>
      <c r="C12984" s="180">
        <v>321784</v>
      </c>
      <c r="D12984" s="180">
        <v>0</v>
      </c>
      <c r="E12984" s="180">
        <v>0</v>
      </c>
      <c r="F12984" s="180">
        <v>0</v>
      </c>
      <c r="G12984" s="180">
        <v>0</v>
      </c>
      <c r="H12984" s="180">
        <v>0</v>
      </c>
    </row>
    <row r="12985" spans="1:8" x14ac:dyDescent="0.2">
      <c r="A12985" s="180" t="s">
        <v>305</v>
      </c>
      <c r="B12985" s="180" t="s">
        <v>408</v>
      </c>
      <c r="C12985" s="180">
        <v>4978238</v>
      </c>
      <c r="D12985" s="180">
        <v>0</v>
      </c>
      <c r="E12985" s="180">
        <v>0</v>
      </c>
      <c r="F12985" s="180">
        <v>0</v>
      </c>
      <c r="G12985" s="180">
        <v>0</v>
      </c>
      <c r="H12985" s="180">
        <v>0</v>
      </c>
    </row>
    <row r="12986" spans="1:8" x14ac:dyDescent="0.2">
      <c r="A12986" s="180" t="s">
        <v>305</v>
      </c>
      <c r="B12986" s="180" t="s">
        <v>423</v>
      </c>
      <c r="C12986" s="180">
        <v>2751970</v>
      </c>
      <c r="D12986" s="180">
        <v>0</v>
      </c>
      <c r="E12986" s="180">
        <v>30450</v>
      </c>
      <c r="F12986" s="180">
        <v>0</v>
      </c>
      <c r="G12986" s="180">
        <v>0</v>
      </c>
      <c r="H12986" s="180">
        <v>0</v>
      </c>
    </row>
    <row r="12987" spans="1:8" x14ac:dyDescent="0.2">
      <c r="A12987" s="180" t="s">
        <v>305</v>
      </c>
      <c r="B12987" s="180" t="s">
        <v>355</v>
      </c>
      <c r="C12987" s="180">
        <v>8876712</v>
      </c>
      <c r="D12987" s="180">
        <v>0</v>
      </c>
      <c r="E12987" s="180">
        <v>365400</v>
      </c>
      <c r="F12987" s="180">
        <v>0</v>
      </c>
      <c r="G12987" s="180">
        <v>0</v>
      </c>
      <c r="H12987" s="180">
        <v>0</v>
      </c>
    </row>
    <row r="12988" spans="1:8" x14ac:dyDescent="0.2">
      <c r="A12988" s="180" t="s">
        <v>305</v>
      </c>
      <c r="B12988" s="180" t="s">
        <v>356</v>
      </c>
      <c r="C12988" s="180">
        <v>5005176</v>
      </c>
      <c r="D12988" s="180">
        <v>0</v>
      </c>
      <c r="E12988" s="180">
        <v>0</v>
      </c>
      <c r="F12988" s="180">
        <v>0</v>
      </c>
      <c r="G12988" s="180"/>
      <c r="H12988" s="180">
        <v>0</v>
      </c>
    </row>
    <row r="12989" spans="1:8" x14ac:dyDescent="0.2">
      <c r="A12989" s="180" t="s">
        <v>305</v>
      </c>
      <c r="B12989" s="180" t="s">
        <v>409</v>
      </c>
      <c r="C12989" s="180"/>
      <c r="D12989" s="180"/>
      <c r="E12989" s="180"/>
      <c r="F12989" s="180"/>
      <c r="G12989" s="180"/>
      <c r="H12989" s="180">
        <v>0</v>
      </c>
    </row>
    <row r="12990" spans="1:8" x14ac:dyDescent="0.2">
      <c r="A12990" s="180" t="s">
        <v>305</v>
      </c>
      <c r="B12990" s="180" t="s">
        <v>378</v>
      </c>
      <c r="C12990" s="180">
        <v>0</v>
      </c>
      <c r="D12990" s="180"/>
      <c r="E12990" s="180">
        <v>0</v>
      </c>
      <c r="F12990" s="180">
        <v>0</v>
      </c>
      <c r="G12990" s="180">
        <v>0</v>
      </c>
      <c r="H12990" s="180">
        <v>0</v>
      </c>
    </row>
    <row r="12991" spans="1:8" x14ac:dyDescent="0.2">
      <c r="A12991" s="180" t="s">
        <v>305</v>
      </c>
      <c r="B12991" s="180" t="s">
        <v>360</v>
      </c>
      <c r="C12991" s="180"/>
      <c r="D12991" s="180"/>
      <c r="E12991" s="180">
        <v>0</v>
      </c>
      <c r="F12991" s="180">
        <v>0</v>
      </c>
      <c r="G12991" s="180"/>
      <c r="H12991" s="180">
        <v>0</v>
      </c>
    </row>
    <row r="12992" spans="1:8" x14ac:dyDescent="0.2">
      <c r="A12992" s="180" t="s">
        <v>305</v>
      </c>
      <c r="B12992" s="180" t="s">
        <v>379</v>
      </c>
      <c r="C12992" s="180"/>
      <c r="D12992" s="180"/>
      <c r="E12992" s="180"/>
      <c r="F12992" s="180"/>
      <c r="G12992" s="180"/>
      <c r="H12992" s="180"/>
    </row>
    <row r="12993" spans="1:8" x14ac:dyDescent="0.2">
      <c r="A12993" s="180" t="s">
        <v>305</v>
      </c>
      <c r="B12993" s="180" t="s">
        <v>362</v>
      </c>
      <c r="C12993" s="180">
        <v>5225897</v>
      </c>
      <c r="D12993" s="180"/>
      <c r="E12993" s="180"/>
      <c r="F12993" s="180"/>
      <c r="G12993" s="180"/>
      <c r="H12993" s="180"/>
    </row>
    <row r="12994" spans="1:8" x14ac:dyDescent="0.2">
      <c r="A12994" s="180" t="s">
        <v>305</v>
      </c>
      <c r="B12994" s="180" t="s">
        <v>365</v>
      </c>
      <c r="C12994" s="180">
        <v>128148269</v>
      </c>
      <c r="D12994" s="180">
        <v>1424249</v>
      </c>
      <c r="E12994" s="180">
        <v>1168756</v>
      </c>
      <c r="F12994" s="180">
        <v>0</v>
      </c>
      <c r="G12994" s="180">
        <v>0</v>
      </c>
      <c r="H12994" s="180">
        <v>0</v>
      </c>
    </row>
    <row r="12995" spans="1:8" x14ac:dyDescent="0.2">
      <c r="A12995" s="180" t="s">
        <v>305</v>
      </c>
      <c r="B12995" s="180" t="s">
        <v>447</v>
      </c>
      <c r="C12995" s="180">
        <v>0</v>
      </c>
      <c r="D12995" s="180">
        <v>0</v>
      </c>
      <c r="E12995" s="180">
        <v>0</v>
      </c>
      <c r="F12995" s="180">
        <v>0</v>
      </c>
      <c r="G12995" s="180">
        <v>0</v>
      </c>
      <c r="H12995" s="180">
        <v>0</v>
      </c>
    </row>
    <row r="12996" spans="1:8" x14ac:dyDescent="0.2">
      <c r="A12996" s="180" t="s">
        <v>305</v>
      </c>
      <c r="B12996" s="180" t="s">
        <v>366</v>
      </c>
      <c r="C12996" s="180">
        <v>128148269</v>
      </c>
      <c r="D12996" s="180">
        <v>1424249</v>
      </c>
      <c r="E12996" s="180">
        <v>1168756</v>
      </c>
      <c r="F12996" s="180">
        <v>0</v>
      </c>
      <c r="G12996" s="180">
        <v>0</v>
      </c>
      <c r="H12996" s="180">
        <v>0</v>
      </c>
    </row>
    <row r="12997" spans="1:8" x14ac:dyDescent="0.2">
      <c r="A12997" s="180" t="s">
        <v>305</v>
      </c>
      <c r="B12997" s="180" t="s">
        <v>367</v>
      </c>
      <c r="C12997" s="180">
        <v>13016871</v>
      </c>
      <c r="D12997" s="180">
        <v>606152.34000000008</v>
      </c>
      <c r="E12997" s="180">
        <v>4465558.5600000005</v>
      </c>
      <c r="F12997" s="180">
        <v>0</v>
      </c>
      <c r="G12997" s="180">
        <v>0</v>
      </c>
      <c r="H12997" s="180">
        <v>0</v>
      </c>
    </row>
    <row r="12998" spans="1:8" x14ac:dyDescent="0.2">
      <c r="A12998" s="180" t="s">
        <v>305</v>
      </c>
      <c r="B12998" s="180" t="s">
        <v>368</v>
      </c>
      <c r="C12998" s="180">
        <v>141165140</v>
      </c>
      <c r="D12998" s="180">
        <v>2030401.34</v>
      </c>
      <c r="E12998" s="180">
        <v>5634314.5600000005</v>
      </c>
      <c r="F12998" s="180">
        <v>0</v>
      </c>
      <c r="G12998" s="180">
        <v>0</v>
      </c>
      <c r="H12998" s="180">
        <v>0</v>
      </c>
    </row>
    <row r="12999" spans="1:8" x14ac:dyDescent="0.2">
      <c r="A12999" s="180" t="s">
        <v>306</v>
      </c>
      <c r="B12999" s="180" t="s">
        <v>333</v>
      </c>
      <c r="C12999" s="180">
        <v>6442734</v>
      </c>
      <c r="D12999" s="180"/>
      <c r="E12999" s="180">
        <v>388784</v>
      </c>
      <c r="F12999" s="180">
        <v>0</v>
      </c>
      <c r="G12999" s="180">
        <v>0</v>
      </c>
      <c r="H12999" s="180">
        <v>0</v>
      </c>
    </row>
    <row r="13000" spans="1:8" x14ac:dyDescent="0.2">
      <c r="A13000" s="180" t="s">
        <v>306</v>
      </c>
      <c r="B13000" s="180" t="s">
        <v>334</v>
      </c>
      <c r="C13000" s="180">
        <v>185351</v>
      </c>
      <c r="D13000" s="180"/>
      <c r="E13000" s="180">
        <v>11216</v>
      </c>
      <c r="F13000" s="180">
        <v>0</v>
      </c>
      <c r="G13000" s="180">
        <v>0</v>
      </c>
      <c r="H13000" s="180">
        <v>0</v>
      </c>
    </row>
    <row r="13001" spans="1:8" x14ac:dyDescent="0.2">
      <c r="A13001" s="180" t="s">
        <v>306</v>
      </c>
      <c r="B13001" s="180" t="s">
        <v>335</v>
      </c>
      <c r="C13001" s="180">
        <v>826828</v>
      </c>
      <c r="D13001" s="180"/>
      <c r="E13001" s="180"/>
      <c r="F13001" s="180"/>
      <c r="G13001" s="180"/>
      <c r="H13001" s="180"/>
    </row>
    <row r="13002" spans="1:8" x14ac:dyDescent="0.2">
      <c r="A13002" s="180" t="s">
        <v>306</v>
      </c>
      <c r="B13002" s="180" t="s">
        <v>336</v>
      </c>
      <c r="C13002" s="180">
        <v>2300000</v>
      </c>
      <c r="D13002" s="180"/>
      <c r="E13002" s="180"/>
      <c r="F13002" s="180"/>
      <c r="G13002" s="180"/>
      <c r="H13002" s="180"/>
    </row>
    <row r="13003" spans="1:8" x14ac:dyDescent="0.2">
      <c r="A13003" s="180" t="s">
        <v>306</v>
      </c>
      <c r="B13003" s="180" t="s">
        <v>337</v>
      </c>
      <c r="C13003" s="180">
        <v>120000</v>
      </c>
      <c r="D13003" s="180">
        <v>8000</v>
      </c>
      <c r="E13003" s="180">
        <v>5000</v>
      </c>
      <c r="F13003" s="180"/>
      <c r="G13003" s="180"/>
      <c r="H13003" s="180"/>
    </row>
    <row r="13004" spans="1:8" x14ac:dyDescent="0.2">
      <c r="A13004" s="180" t="s">
        <v>306</v>
      </c>
      <c r="B13004" s="180" t="s">
        <v>338</v>
      </c>
      <c r="C13004" s="180"/>
      <c r="D13004" s="180"/>
      <c r="E13004" s="180"/>
      <c r="F13004" s="180"/>
      <c r="G13004" s="180"/>
      <c r="H13004" s="180"/>
    </row>
    <row r="13005" spans="1:8" x14ac:dyDescent="0.2">
      <c r="A13005" s="180" t="s">
        <v>306</v>
      </c>
      <c r="B13005" s="180" t="s">
        <v>339</v>
      </c>
      <c r="C13005" s="180">
        <v>18000</v>
      </c>
      <c r="D13005" s="180">
        <v>830000</v>
      </c>
      <c r="E13005" s="180"/>
      <c r="F13005" s="180"/>
      <c r="G13005" s="180"/>
      <c r="H13005" s="180"/>
    </row>
    <row r="13006" spans="1:8" x14ac:dyDescent="0.2">
      <c r="A13006" s="180" t="s">
        <v>306</v>
      </c>
      <c r="B13006" s="180" t="s">
        <v>340</v>
      </c>
      <c r="C13006" s="180">
        <v>1500000</v>
      </c>
      <c r="D13006" s="180">
        <v>0</v>
      </c>
      <c r="E13006" s="180">
        <v>26000</v>
      </c>
      <c r="F13006" s="180"/>
      <c r="G13006" s="180"/>
      <c r="H13006" s="180"/>
    </row>
    <row r="13007" spans="1:8" x14ac:dyDescent="0.2">
      <c r="A13007" s="180" t="s">
        <v>306</v>
      </c>
      <c r="B13007" s="180" t="s">
        <v>341</v>
      </c>
      <c r="C13007" s="180">
        <v>0</v>
      </c>
      <c r="D13007" s="180">
        <v>0</v>
      </c>
      <c r="E13007" s="180">
        <v>0</v>
      </c>
      <c r="F13007" s="180"/>
      <c r="G13007" s="180"/>
      <c r="H13007" s="180"/>
    </row>
    <row r="13008" spans="1:8" x14ac:dyDescent="0.2">
      <c r="A13008" s="180" t="s">
        <v>306</v>
      </c>
      <c r="B13008" s="180" t="s">
        <v>342</v>
      </c>
      <c r="C13008" s="180">
        <v>14137286</v>
      </c>
      <c r="D13008" s="180"/>
      <c r="E13008" s="180"/>
      <c r="F13008" s="180"/>
      <c r="G13008" s="180"/>
      <c r="H13008" s="180"/>
    </row>
    <row r="13009" spans="1:8" x14ac:dyDescent="0.2">
      <c r="A13009" s="180" t="s">
        <v>306</v>
      </c>
      <c r="B13009" s="180" t="s">
        <v>343</v>
      </c>
      <c r="C13009" s="180">
        <v>61819</v>
      </c>
      <c r="D13009" s="180"/>
      <c r="E13009" s="180"/>
      <c r="F13009" s="180"/>
      <c r="G13009" s="180"/>
      <c r="H13009" s="180"/>
    </row>
    <row r="13010" spans="1:8" x14ac:dyDescent="0.2">
      <c r="A13010" s="180" t="s">
        <v>306</v>
      </c>
      <c r="B13010" s="180" t="s">
        <v>344</v>
      </c>
      <c r="C13010" s="180">
        <v>225000</v>
      </c>
      <c r="D13010" s="180"/>
      <c r="E13010" s="180">
        <v>250</v>
      </c>
      <c r="F13010" s="180"/>
      <c r="G13010" s="180"/>
      <c r="H13010" s="180"/>
    </row>
    <row r="13011" spans="1:8" x14ac:dyDescent="0.2">
      <c r="A13011" s="180" t="s">
        <v>306</v>
      </c>
      <c r="B13011" s="180" t="s">
        <v>475</v>
      </c>
      <c r="C13011" s="180">
        <v>147427</v>
      </c>
      <c r="D13011" s="180"/>
      <c r="E13011" s="180">
        <v>8920</v>
      </c>
      <c r="F13011" s="180">
        <v>0</v>
      </c>
      <c r="G13011" s="180">
        <v>0</v>
      </c>
      <c r="H13011" s="180">
        <v>0</v>
      </c>
    </row>
    <row r="13012" spans="1:8" x14ac:dyDescent="0.2">
      <c r="A13012" s="180" t="s">
        <v>306</v>
      </c>
      <c r="B13012" s="180" t="s">
        <v>332</v>
      </c>
      <c r="C13012" s="180">
        <v>180000</v>
      </c>
      <c r="D13012" s="180"/>
      <c r="E13012" s="180"/>
      <c r="F13012" s="180"/>
      <c r="G13012" s="180"/>
      <c r="H13012" s="180"/>
    </row>
    <row r="13013" spans="1:8" x14ac:dyDescent="0.2">
      <c r="A13013" s="180" t="s">
        <v>306</v>
      </c>
      <c r="B13013" s="180" t="s">
        <v>407</v>
      </c>
      <c r="C13013" s="180">
        <v>600000</v>
      </c>
      <c r="D13013" s="180"/>
      <c r="E13013" s="180"/>
      <c r="F13013" s="180"/>
      <c r="G13013" s="180"/>
      <c r="H13013" s="180"/>
    </row>
    <row r="13014" spans="1:8" x14ac:dyDescent="0.2">
      <c r="A13014" s="180" t="s">
        <v>306</v>
      </c>
      <c r="B13014" s="180" t="s">
        <v>345</v>
      </c>
      <c r="C13014" s="180">
        <v>26744445</v>
      </c>
      <c r="D13014" s="180">
        <v>838000</v>
      </c>
      <c r="E13014" s="180">
        <v>440170</v>
      </c>
      <c r="F13014" s="180">
        <v>0</v>
      </c>
      <c r="G13014" s="180">
        <v>0</v>
      </c>
      <c r="H13014" s="180">
        <v>0</v>
      </c>
    </row>
    <row r="13015" spans="1:8" x14ac:dyDescent="0.2">
      <c r="A13015" s="180" t="s">
        <v>306</v>
      </c>
      <c r="B13015" s="180" t="s">
        <v>346</v>
      </c>
      <c r="C13015" s="180">
        <v>0</v>
      </c>
      <c r="D13015" s="180"/>
      <c r="E13015" s="180"/>
      <c r="F13015" s="180"/>
      <c r="G13015" s="180"/>
      <c r="H13015" s="180"/>
    </row>
    <row r="13016" spans="1:8" x14ac:dyDescent="0.2">
      <c r="A13016" s="180" t="s">
        <v>306</v>
      </c>
      <c r="B13016" s="180" t="s">
        <v>446</v>
      </c>
      <c r="C13016" s="180">
        <v>30000</v>
      </c>
      <c r="D13016" s="180"/>
      <c r="E13016" s="180"/>
      <c r="F13016" s="180"/>
      <c r="G13016" s="180"/>
      <c r="H13016" s="180"/>
    </row>
    <row r="13017" spans="1:8" x14ac:dyDescent="0.2">
      <c r="A13017" s="180" t="s">
        <v>306</v>
      </c>
      <c r="B13017" s="180" t="s">
        <v>347</v>
      </c>
      <c r="C13017" s="180">
        <v>3000</v>
      </c>
      <c r="D13017" s="180"/>
      <c r="E13017" s="180"/>
      <c r="F13017" s="180"/>
      <c r="G13017" s="180"/>
      <c r="H13017" s="180"/>
    </row>
    <row r="13018" spans="1:8" x14ac:dyDescent="0.2">
      <c r="A13018" s="180" t="s">
        <v>306</v>
      </c>
      <c r="B13018" s="180" t="s">
        <v>348</v>
      </c>
      <c r="C13018" s="180">
        <v>26777445</v>
      </c>
      <c r="D13018" s="180">
        <v>838000</v>
      </c>
      <c r="E13018" s="180">
        <v>440170</v>
      </c>
      <c r="F13018" s="180">
        <v>0</v>
      </c>
      <c r="G13018" s="180">
        <v>0</v>
      </c>
      <c r="H13018" s="180">
        <v>0</v>
      </c>
    </row>
    <row r="13019" spans="1:8" x14ac:dyDescent="0.2">
      <c r="A13019" s="180" t="s">
        <v>306</v>
      </c>
      <c r="B13019" s="180" t="s">
        <v>349</v>
      </c>
      <c r="C13019" s="180">
        <v>6965531.8499999978</v>
      </c>
      <c r="D13019" s="180">
        <v>250709.14999999991</v>
      </c>
      <c r="E13019" s="180">
        <v>733707.11999999988</v>
      </c>
      <c r="F13019" s="180">
        <v>0</v>
      </c>
      <c r="G13019" s="180">
        <v>0</v>
      </c>
      <c r="H13019" s="180">
        <v>0</v>
      </c>
    </row>
    <row r="13020" spans="1:8" x14ac:dyDescent="0.2">
      <c r="A13020" s="180" t="s">
        <v>306</v>
      </c>
      <c r="B13020" s="180" t="s">
        <v>350</v>
      </c>
      <c r="C13020" s="180">
        <v>33742976.849999994</v>
      </c>
      <c r="D13020" s="180">
        <v>1088709.1499999999</v>
      </c>
      <c r="E13020" s="180">
        <v>1173877.1200000001</v>
      </c>
      <c r="F13020" s="180">
        <v>0</v>
      </c>
      <c r="G13020" s="180">
        <v>0</v>
      </c>
      <c r="H13020" s="180">
        <v>0</v>
      </c>
    </row>
    <row r="13021" spans="1:8" x14ac:dyDescent="0.2">
      <c r="A13021" s="180" t="s">
        <v>306</v>
      </c>
      <c r="B13021" s="180" t="s">
        <v>376</v>
      </c>
      <c r="C13021" s="180"/>
      <c r="D13021" s="180"/>
      <c r="E13021" s="180"/>
      <c r="F13021" s="180"/>
      <c r="G13021" s="180"/>
      <c r="H13021" s="180"/>
    </row>
    <row r="13022" spans="1:8" x14ac:dyDescent="0.2">
      <c r="A13022" s="180" t="s">
        <v>306</v>
      </c>
      <c r="B13022" s="180" t="s">
        <v>377</v>
      </c>
      <c r="C13022" s="180">
        <v>19000000</v>
      </c>
      <c r="D13022" s="180">
        <v>880000</v>
      </c>
      <c r="E13022" s="180">
        <v>300000</v>
      </c>
      <c r="F13022" s="180"/>
      <c r="G13022" s="180"/>
      <c r="H13022" s="180"/>
    </row>
    <row r="13023" spans="1:8" x14ac:dyDescent="0.2">
      <c r="A13023" s="180" t="s">
        <v>306</v>
      </c>
      <c r="B13023" s="180" t="s">
        <v>352</v>
      </c>
      <c r="C13023" s="180">
        <v>740000</v>
      </c>
      <c r="D13023" s="180"/>
      <c r="E13023" s="180">
        <v>2500</v>
      </c>
      <c r="F13023" s="180"/>
      <c r="G13023" s="180"/>
      <c r="H13023" s="180"/>
    </row>
    <row r="13024" spans="1:8" x14ac:dyDescent="0.2">
      <c r="A13024" s="180" t="s">
        <v>306</v>
      </c>
      <c r="B13024" s="180" t="s">
        <v>353</v>
      </c>
      <c r="C13024" s="180">
        <v>1450000</v>
      </c>
      <c r="D13024" s="180"/>
      <c r="E13024" s="180">
        <v>3500</v>
      </c>
      <c r="F13024" s="180"/>
      <c r="G13024" s="180"/>
      <c r="H13024" s="180"/>
    </row>
    <row r="13025" spans="1:8" x14ac:dyDescent="0.2">
      <c r="A13025" s="180" t="s">
        <v>306</v>
      </c>
      <c r="B13025" s="180" t="s">
        <v>354</v>
      </c>
      <c r="C13025" s="180">
        <v>510000</v>
      </c>
      <c r="D13025" s="180"/>
      <c r="E13025" s="180">
        <v>9000</v>
      </c>
      <c r="F13025" s="180"/>
      <c r="G13025" s="180"/>
      <c r="H13025" s="180"/>
    </row>
    <row r="13026" spans="1:8" x14ac:dyDescent="0.2">
      <c r="A13026" s="180" t="s">
        <v>306</v>
      </c>
      <c r="B13026" s="180" t="s">
        <v>408</v>
      </c>
      <c r="C13026" s="180">
        <v>1200000</v>
      </c>
      <c r="D13026" s="180"/>
      <c r="E13026" s="180">
        <v>4500</v>
      </c>
      <c r="F13026" s="180"/>
      <c r="G13026" s="180"/>
      <c r="H13026" s="180"/>
    </row>
    <row r="13027" spans="1:8" x14ac:dyDescent="0.2">
      <c r="A13027" s="180" t="s">
        <v>306</v>
      </c>
      <c r="B13027" s="180" t="s">
        <v>423</v>
      </c>
      <c r="C13027" s="180">
        <v>450000</v>
      </c>
      <c r="D13027" s="180"/>
      <c r="E13027" s="180">
        <v>13000</v>
      </c>
      <c r="F13027" s="180"/>
      <c r="G13027" s="180"/>
      <c r="H13027" s="180"/>
    </row>
    <row r="13028" spans="1:8" x14ac:dyDescent="0.2">
      <c r="A13028" s="180" t="s">
        <v>306</v>
      </c>
      <c r="B13028" s="180" t="s">
        <v>355</v>
      </c>
      <c r="C13028" s="180">
        <v>2000000</v>
      </c>
      <c r="D13028" s="180"/>
      <c r="E13028" s="180">
        <v>155000</v>
      </c>
      <c r="F13028" s="180"/>
      <c r="G13028" s="180"/>
      <c r="H13028" s="180"/>
    </row>
    <row r="13029" spans="1:8" x14ac:dyDescent="0.2">
      <c r="A13029" s="180" t="s">
        <v>306</v>
      </c>
      <c r="B13029" s="180" t="s">
        <v>356</v>
      </c>
      <c r="C13029" s="180">
        <v>840000</v>
      </c>
      <c r="D13029" s="180"/>
      <c r="E13029" s="180">
        <v>45000</v>
      </c>
      <c r="F13029" s="180"/>
      <c r="G13029" s="180"/>
      <c r="H13029" s="180"/>
    </row>
    <row r="13030" spans="1:8" x14ac:dyDescent="0.2">
      <c r="A13030" s="180" t="s">
        <v>306</v>
      </c>
      <c r="B13030" s="180" t="s">
        <v>409</v>
      </c>
      <c r="C13030" s="180"/>
      <c r="D13030" s="180"/>
      <c r="E13030" s="180"/>
      <c r="F13030" s="180"/>
      <c r="G13030" s="180"/>
      <c r="H13030" s="180"/>
    </row>
    <row r="13031" spans="1:8" x14ac:dyDescent="0.2">
      <c r="A13031" s="180" t="s">
        <v>306</v>
      </c>
      <c r="B13031" s="180" t="s">
        <v>378</v>
      </c>
      <c r="C13031" s="180">
        <v>0</v>
      </c>
      <c r="D13031" s="180"/>
      <c r="E13031" s="180">
        <v>30000</v>
      </c>
      <c r="F13031" s="180"/>
      <c r="G13031" s="180"/>
      <c r="H13031" s="180"/>
    </row>
    <row r="13032" spans="1:8" x14ac:dyDescent="0.2">
      <c r="A13032" s="180" t="s">
        <v>306</v>
      </c>
      <c r="B13032" s="180" t="s">
        <v>360</v>
      </c>
      <c r="C13032" s="180"/>
      <c r="D13032" s="180"/>
      <c r="E13032" s="180">
        <v>0</v>
      </c>
      <c r="F13032" s="180"/>
      <c r="G13032" s="180"/>
      <c r="H13032" s="180"/>
    </row>
    <row r="13033" spans="1:8" x14ac:dyDescent="0.2">
      <c r="A13033" s="180" t="s">
        <v>306</v>
      </c>
      <c r="B13033" s="180" t="s">
        <v>379</v>
      </c>
      <c r="C13033" s="180"/>
      <c r="D13033" s="180"/>
      <c r="E13033" s="180"/>
      <c r="F13033" s="180"/>
      <c r="G13033" s="180"/>
      <c r="H13033" s="180"/>
    </row>
    <row r="13034" spans="1:8" x14ac:dyDescent="0.2">
      <c r="A13034" s="180" t="s">
        <v>306</v>
      </c>
      <c r="B13034" s="180" t="s">
        <v>362</v>
      </c>
      <c r="C13034" s="180">
        <v>1066485</v>
      </c>
      <c r="D13034" s="180"/>
      <c r="E13034" s="180"/>
      <c r="F13034" s="180"/>
      <c r="G13034" s="180"/>
      <c r="H13034" s="180"/>
    </row>
    <row r="13035" spans="1:8" x14ac:dyDescent="0.2">
      <c r="A13035" s="180" t="s">
        <v>306</v>
      </c>
      <c r="B13035" s="180" t="s">
        <v>365</v>
      </c>
      <c r="C13035" s="180">
        <v>27256485</v>
      </c>
      <c r="D13035" s="180">
        <v>880000</v>
      </c>
      <c r="E13035" s="180">
        <v>562500</v>
      </c>
      <c r="F13035" s="180">
        <v>0</v>
      </c>
      <c r="G13035" s="180">
        <v>0</v>
      </c>
      <c r="H13035" s="180">
        <v>0</v>
      </c>
    </row>
    <row r="13036" spans="1:8" x14ac:dyDescent="0.2">
      <c r="A13036" s="180" t="s">
        <v>306</v>
      </c>
      <c r="B13036" s="180" t="s">
        <v>447</v>
      </c>
      <c r="C13036" s="180"/>
      <c r="D13036" s="180"/>
      <c r="E13036" s="180"/>
      <c r="F13036" s="180"/>
      <c r="G13036" s="180"/>
      <c r="H13036" s="180"/>
    </row>
    <row r="13037" spans="1:8" x14ac:dyDescent="0.2">
      <c r="A13037" s="180" t="s">
        <v>306</v>
      </c>
      <c r="B13037" s="180" t="s">
        <v>366</v>
      </c>
      <c r="C13037" s="180">
        <v>27256485</v>
      </c>
      <c r="D13037" s="180">
        <v>880000</v>
      </c>
      <c r="E13037" s="180">
        <v>562500</v>
      </c>
      <c r="F13037" s="180">
        <v>0</v>
      </c>
      <c r="G13037" s="180">
        <v>0</v>
      </c>
      <c r="H13037" s="180">
        <v>0</v>
      </c>
    </row>
    <row r="13038" spans="1:8" x14ac:dyDescent="0.2">
      <c r="A13038" s="180" t="s">
        <v>306</v>
      </c>
      <c r="B13038" s="180" t="s">
        <v>367</v>
      </c>
      <c r="C13038" s="180">
        <v>6486491.849999994</v>
      </c>
      <c r="D13038" s="180">
        <v>208709.14999999991</v>
      </c>
      <c r="E13038" s="180">
        <v>611377.11999999988</v>
      </c>
      <c r="F13038" s="180">
        <v>0</v>
      </c>
      <c r="G13038" s="180">
        <v>0</v>
      </c>
      <c r="H13038" s="180">
        <v>0</v>
      </c>
    </row>
    <row r="13039" spans="1:8" x14ac:dyDescent="0.2">
      <c r="A13039" s="180" t="s">
        <v>306</v>
      </c>
      <c r="B13039" s="180" t="s">
        <v>368</v>
      </c>
      <c r="C13039" s="180">
        <v>33742976.849999994</v>
      </c>
      <c r="D13039" s="180">
        <v>1088709.1499999999</v>
      </c>
      <c r="E13039" s="180">
        <v>1173877.1200000001</v>
      </c>
      <c r="F13039" s="180">
        <v>0</v>
      </c>
      <c r="G13039" s="180">
        <v>0</v>
      </c>
      <c r="H13039" s="180">
        <v>0</v>
      </c>
    </row>
    <row r="13040" spans="1:8" x14ac:dyDescent="0.2">
      <c r="A13040" s="180" t="s">
        <v>307</v>
      </c>
      <c r="B13040" s="180" t="s">
        <v>333</v>
      </c>
      <c r="C13040" s="180">
        <v>2278470</v>
      </c>
      <c r="D13040" s="180"/>
      <c r="E13040" s="180">
        <v>157056</v>
      </c>
      <c r="F13040" s="180">
        <v>0</v>
      </c>
      <c r="G13040" s="180">
        <v>0</v>
      </c>
      <c r="H13040" s="180">
        <v>0</v>
      </c>
    </row>
    <row r="13041" spans="1:8" x14ac:dyDescent="0.2">
      <c r="A13041" s="180" t="s">
        <v>307</v>
      </c>
      <c r="B13041" s="180" t="s">
        <v>334</v>
      </c>
      <c r="C13041" s="180">
        <v>42716</v>
      </c>
      <c r="D13041" s="180"/>
      <c r="E13041" s="180">
        <v>2944</v>
      </c>
      <c r="F13041" s="180">
        <v>0</v>
      </c>
      <c r="G13041" s="180">
        <v>0</v>
      </c>
      <c r="H13041" s="180">
        <v>0</v>
      </c>
    </row>
    <row r="13042" spans="1:8" x14ac:dyDescent="0.2">
      <c r="A13042" s="180" t="s">
        <v>307</v>
      </c>
      <c r="B13042" s="180" t="s">
        <v>335</v>
      </c>
      <c r="C13042" s="180">
        <v>51321</v>
      </c>
      <c r="D13042" s="180"/>
      <c r="E13042" s="180"/>
      <c r="F13042" s="180"/>
      <c r="G13042" s="180"/>
      <c r="H13042" s="180"/>
    </row>
    <row r="13043" spans="1:8" x14ac:dyDescent="0.2">
      <c r="A13043" s="180" t="s">
        <v>307</v>
      </c>
      <c r="B13043" s="180" t="s">
        <v>336</v>
      </c>
      <c r="C13043" s="180">
        <v>400000</v>
      </c>
      <c r="D13043" s="180"/>
      <c r="E13043" s="180"/>
      <c r="F13043" s="180"/>
      <c r="G13043" s="180"/>
      <c r="H13043" s="180"/>
    </row>
    <row r="13044" spans="1:8" x14ac:dyDescent="0.2">
      <c r="A13044" s="180" t="s">
        <v>307</v>
      </c>
      <c r="B13044" s="180" t="s">
        <v>337</v>
      </c>
      <c r="C13044" s="180">
        <v>50000</v>
      </c>
      <c r="D13044" s="180"/>
      <c r="E13044" s="180">
        <v>4000</v>
      </c>
      <c r="F13044" s="180"/>
      <c r="G13044" s="180"/>
      <c r="H13044" s="180"/>
    </row>
    <row r="13045" spans="1:8" x14ac:dyDescent="0.2">
      <c r="A13045" s="180" t="s">
        <v>307</v>
      </c>
      <c r="B13045" s="180" t="s">
        <v>338</v>
      </c>
      <c r="C13045" s="180"/>
      <c r="D13045" s="180"/>
      <c r="E13045" s="180"/>
      <c r="F13045" s="180"/>
      <c r="G13045" s="180"/>
      <c r="H13045" s="180"/>
    </row>
    <row r="13046" spans="1:8" x14ac:dyDescent="0.2">
      <c r="A13046" s="180" t="s">
        <v>307</v>
      </c>
      <c r="B13046" s="180" t="s">
        <v>339</v>
      </c>
      <c r="C13046" s="180"/>
      <c r="D13046" s="180">
        <v>20000</v>
      </c>
      <c r="E13046" s="180"/>
      <c r="F13046" s="180"/>
      <c r="G13046" s="180"/>
      <c r="H13046" s="180"/>
    </row>
    <row r="13047" spans="1:8" x14ac:dyDescent="0.2">
      <c r="A13047" s="180" t="s">
        <v>307</v>
      </c>
      <c r="B13047" s="180" t="s">
        <v>340</v>
      </c>
      <c r="C13047" s="180">
        <v>40000</v>
      </c>
      <c r="D13047" s="180">
        <v>200000</v>
      </c>
      <c r="E13047" s="180"/>
      <c r="F13047" s="180"/>
      <c r="G13047" s="180"/>
      <c r="H13047" s="180"/>
    </row>
    <row r="13048" spans="1:8" x14ac:dyDescent="0.2">
      <c r="A13048" s="180" t="s">
        <v>307</v>
      </c>
      <c r="B13048" s="180" t="s">
        <v>341</v>
      </c>
      <c r="C13048" s="180"/>
      <c r="D13048" s="180"/>
      <c r="E13048" s="180"/>
      <c r="F13048" s="180"/>
      <c r="G13048" s="180"/>
      <c r="H13048" s="180"/>
    </row>
    <row r="13049" spans="1:8" x14ac:dyDescent="0.2">
      <c r="A13049" s="180" t="s">
        <v>307</v>
      </c>
      <c r="B13049" s="180" t="s">
        <v>342</v>
      </c>
      <c r="C13049" s="180">
        <v>3743977</v>
      </c>
      <c r="D13049" s="180"/>
      <c r="E13049" s="180"/>
      <c r="F13049" s="180"/>
      <c r="G13049" s="180"/>
      <c r="H13049" s="180"/>
    </row>
    <row r="13050" spans="1:8" x14ac:dyDescent="0.2">
      <c r="A13050" s="180" t="s">
        <v>307</v>
      </c>
      <c r="B13050" s="180" t="s">
        <v>343</v>
      </c>
      <c r="C13050" s="180">
        <v>13522</v>
      </c>
      <c r="D13050" s="180"/>
      <c r="E13050" s="180"/>
      <c r="F13050" s="180"/>
      <c r="G13050" s="180"/>
      <c r="H13050" s="180"/>
    </row>
    <row r="13051" spans="1:8" x14ac:dyDescent="0.2">
      <c r="A13051" s="180" t="s">
        <v>307</v>
      </c>
      <c r="B13051" s="180" t="s">
        <v>344</v>
      </c>
      <c r="C13051" s="180"/>
      <c r="D13051" s="180"/>
      <c r="E13051" s="180"/>
      <c r="F13051" s="180"/>
      <c r="G13051" s="180"/>
      <c r="H13051" s="180"/>
    </row>
    <row r="13052" spans="1:8" x14ac:dyDescent="0.2">
      <c r="A13052" s="180" t="s">
        <v>307</v>
      </c>
      <c r="B13052" s="180" t="s">
        <v>475</v>
      </c>
      <c r="C13052" s="180">
        <v>20233</v>
      </c>
      <c r="D13052" s="180"/>
      <c r="E13052" s="180">
        <v>1395</v>
      </c>
      <c r="F13052" s="180">
        <v>0</v>
      </c>
      <c r="G13052" s="180">
        <v>0</v>
      </c>
      <c r="H13052" s="180">
        <v>0</v>
      </c>
    </row>
    <row r="13053" spans="1:8" x14ac:dyDescent="0.2">
      <c r="A13053" s="180" t="s">
        <v>307</v>
      </c>
      <c r="B13053" s="180" t="s">
        <v>332</v>
      </c>
      <c r="C13053" s="180">
        <v>190000</v>
      </c>
      <c r="D13053" s="180"/>
      <c r="E13053" s="180"/>
      <c r="F13053" s="180"/>
      <c r="G13053" s="180"/>
      <c r="H13053" s="180"/>
    </row>
    <row r="13054" spans="1:8" x14ac:dyDescent="0.2">
      <c r="A13054" s="180" t="s">
        <v>307</v>
      </c>
      <c r="B13054" s="180" t="s">
        <v>407</v>
      </c>
      <c r="C13054" s="180">
        <v>150000</v>
      </c>
      <c r="D13054" s="180"/>
      <c r="E13054" s="180"/>
      <c r="F13054" s="180"/>
      <c r="G13054" s="180"/>
      <c r="H13054" s="180"/>
    </row>
    <row r="13055" spans="1:8" x14ac:dyDescent="0.2">
      <c r="A13055" s="180" t="s">
        <v>307</v>
      </c>
      <c r="B13055" s="180" t="s">
        <v>345</v>
      </c>
      <c r="C13055" s="180">
        <v>6980239</v>
      </c>
      <c r="D13055" s="180">
        <v>220000</v>
      </c>
      <c r="E13055" s="180">
        <v>165395</v>
      </c>
      <c r="F13055" s="180">
        <v>0</v>
      </c>
      <c r="G13055" s="180">
        <v>0</v>
      </c>
      <c r="H13055" s="180">
        <v>0</v>
      </c>
    </row>
    <row r="13056" spans="1:8" x14ac:dyDescent="0.2">
      <c r="A13056" s="180" t="s">
        <v>307</v>
      </c>
      <c r="B13056" s="180" t="s">
        <v>346</v>
      </c>
      <c r="C13056" s="180"/>
      <c r="D13056" s="180"/>
      <c r="E13056" s="180"/>
      <c r="F13056" s="180"/>
      <c r="G13056" s="180"/>
      <c r="H13056" s="180"/>
    </row>
    <row r="13057" spans="1:8" x14ac:dyDescent="0.2">
      <c r="A13057" s="180" t="s">
        <v>307</v>
      </c>
      <c r="B13057" s="180" t="s">
        <v>446</v>
      </c>
      <c r="C13057" s="180"/>
      <c r="D13057" s="180"/>
      <c r="E13057" s="180"/>
      <c r="F13057" s="180"/>
      <c r="G13057" s="180"/>
      <c r="H13057" s="180"/>
    </row>
    <row r="13058" spans="1:8" x14ac:dyDescent="0.2">
      <c r="A13058" s="180" t="s">
        <v>307</v>
      </c>
      <c r="B13058" s="180" t="s">
        <v>347</v>
      </c>
      <c r="C13058" s="180"/>
      <c r="D13058" s="180"/>
      <c r="E13058" s="180"/>
      <c r="F13058" s="180"/>
      <c r="G13058" s="180"/>
      <c r="H13058" s="180"/>
    </row>
    <row r="13059" spans="1:8" x14ac:dyDescent="0.2">
      <c r="A13059" s="180" t="s">
        <v>307</v>
      </c>
      <c r="B13059" s="180" t="s">
        <v>348</v>
      </c>
      <c r="C13059" s="180">
        <v>6980239</v>
      </c>
      <c r="D13059" s="180">
        <v>220000</v>
      </c>
      <c r="E13059" s="180">
        <v>165395</v>
      </c>
      <c r="F13059" s="180">
        <v>0</v>
      </c>
      <c r="G13059" s="180">
        <v>0</v>
      </c>
      <c r="H13059" s="180">
        <v>0</v>
      </c>
    </row>
    <row r="13060" spans="1:8" x14ac:dyDescent="0.2">
      <c r="A13060" s="180" t="s">
        <v>307</v>
      </c>
      <c r="B13060" s="180" t="s">
        <v>349</v>
      </c>
      <c r="C13060" s="180">
        <v>2796261.3199999984</v>
      </c>
      <c r="D13060" s="180">
        <v>51735.640000000014</v>
      </c>
      <c r="E13060" s="180">
        <v>366410.28</v>
      </c>
      <c r="F13060" s="180">
        <v>0</v>
      </c>
      <c r="G13060" s="180">
        <v>0</v>
      </c>
      <c r="H13060" s="180">
        <v>0</v>
      </c>
    </row>
    <row r="13061" spans="1:8" x14ac:dyDescent="0.2">
      <c r="A13061" s="180" t="s">
        <v>307</v>
      </c>
      <c r="B13061" s="180" t="s">
        <v>350</v>
      </c>
      <c r="C13061" s="180">
        <v>9776500.3199999984</v>
      </c>
      <c r="D13061" s="180">
        <v>271735.64</v>
      </c>
      <c r="E13061" s="180">
        <v>531805.28</v>
      </c>
      <c r="F13061" s="180">
        <v>0</v>
      </c>
      <c r="G13061" s="180">
        <v>0</v>
      </c>
      <c r="H13061" s="180">
        <v>0</v>
      </c>
    </row>
    <row r="13062" spans="1:8" x14ac:dyDescent="0.2">
      <c r="A13062" s="180" t="s">
        <v>307</v>
      </c>
      <c r="B13062" s="180" t="s">
        <v>376</v>
      </c>
      <c r="C13062" s="180"/>
      <c r="D13062" s="180"/>
      <c r="E13062" s="180"/>
      <c r="F13062" s="180"/>
      <c r="G13062" s="180"/>
      <c r="H13062" s="180"/>
    </row>
    <row r="13063" spans="1:8" x14ac:dyDescent="0.2">
      <c r="A13063" s="180" t="s">
        <v>307</v>
      </c>
      <c r="B13063" s="180" t="s">
        <v>377</v>
      </c>
      <c r="C13063" s="180">
        <v>4800000</v>
      </c>
      <c r="D13063" s="180">
        <v>270000</v>
      </c>
      <c r="E13063" s="180">
        <v>150000</v>
      </c>
      <c r="F13063" s="180"/>
      <c r="G13063" s="180"/>
      <c r="H13063" s="180"/>
    </row>
    <row r="13064" spans="1:8" x14ac:dyDescent="0.2">
      <c r="A13064" s="180" t="s">
        <v>307</v>
      </c>
      <c r="B13064" s="180" t="s">
        <v>352</v>
      </c>
      <c r="C13064" s="180">
        <v>72000</v>
      </c>
      <c r="D13064" s="180"/>
      <c r="E13064" s="180"/>
      <c r="F13064" s="180"/>
      <c r="G13064" s="180"/>
      <c r="H13064" s="180"/>
    </row>
    <row r="13065" spans="1:8" x14ac:dyDescent="0.2">
      <c r="A13065" s="180" t="s">
        <v>307</v>
      </c>
      <c r="B13065" s="180" t="s">
        <v>353</v>
      </c>
      <c r="C13065" s="180">
        <v>185000</v>
      </c>
      <c r="D13065" s="180"/>
      <c r="E13065" s="180"/>
      <c r="F13065" s="180"/>
      <c r="G13065" s="180"/>
      <c r="H13065" s="180"/>
    </row>
    <row r="13066" spans="1:8" x14ac:dyDescent="0.2">
      <c r="A13066" s="180" t="s">
        <v>307</v>
      </c>
      <c r="B13066" s="180" t="s">
        <v>354</v>
      </c>
      <c r="C13066" s="180">
        <v>246000</v>
      </c>
      <c r="D13066" s="180"/>
      <c r="E13066" s="180"/>
      <c r="F13066" s="180"/>
      <c r="G13066" s="180"/>
      <c r="H13066" s="180"/>
    </row>
    <row r="13067" spans="1:8" x14ac:dyDescent="0.2">
      <c r="A13067" s="180" t="s">
        <v>307</v>
      </c>
      <c r="B13067" s="180" t="s">
        <v>408</v>
      </c>
      <c r="C13067" s="180">
        <v>360000</v>
      </c>
      <c r="D13067" s="180"/>
      <c r="E13067" s="180">
        <v>50000</v>
      </c>
      <c r="F13067" s="180"/>
      <c r="G13067" s="180"/>
      <c r="H13067" s="180"/>
    </row>
    <row r="13068" spans="1:8" x14ac:dyDescent="0.2">
      <c r="A13068" s="180" t="s">
        <v>307</v>
      </c>
      <c r="B13068" s="180" t="s">
        <v>423</v>
      </c>
      <c r="C13068" s="180">
        <v>92000</v>
      </c>
      <c r="D13068" s="180"/>
      <c r="E13068" s="180"/>
      <c r="F13068" s="180"/>
      <c r="G13068" s="180"/>
      <c r="H13068" s="180"/>
    </row>
    <row r="13069" spans="1:8" x14ac:dyDescent="0.2">
      <c r="A13069" s="180" t="s">
        <v>307</v>
      </c>
      <c r="B13069" s="180" t="s">
        <v>355</v>
      </c>
      <c r="C13069" s="180">
        <v>620000</v>
      </c>
      <c r="D13069" s="180"/>
      <c r="E13069" s="180">
        <v>100000</v>
      </c>
      <c r="F13069" s="180"/>
      <c r="G13069" s="180"/>
      <c r="H13069" s="180"/>
    </row>
    <row r="13070" spans="1:8" x14ac:dyDescent="0.2">
      <c r="A13070" s="180" t="s">
        <v>307</v>
      </c>
      <c r="B13070" s="180" t="s">
        <v>356</v>
      </c>
      <c r="C13070" s="180">
        <v>360000</v>
      </c>
      <c r="D13070" s="180"/>
      <c r="E13070" s="180">
        <v>40000</v>
      </c>
      <c r="F13070" s="180"/>
      <c r="G13070" s="180"/>
      <c r="H13070" s="180"/>
    </row>
    <row r="13071" spans="1:8" x14ac:dyDescent="0.2">
      <c r="A13071" s="180" t="s">
        <v>307</v>
      </c>
      <c r="B13071" s="180" t="s">
        <v>409</v>
      </c>
      <c r="C13071" s="180"/>
      <c r="D13071" s="180"/>
      <c r="E13071" s="180"/>
      <c r="F13071" s="180"/>
      <c r="G13071" s="180"/>
      <c r="H13071" s="180"/>
    </row>
    <row r="13072" spans="1:8" x14ac:dyDescent="0.2">
      <c r="A13072" s="180" t="s">
        <v>307</v>
      </c>
      <c r="B13072" s="180" t="s">
        <v>378</v>
      </c>
      <c r="C13072" s="180"/>
      <c r="D13072" s="180"/>
      <c r="E13072" s="180"/>
      <c r="F13072" s="180"/>
      <c r="G13072" s="180"/>
      <c r="H13072" s="180"/>
    </row>
    <row r="13073" spans="1:8" x14ac:dyDescent="0.2">
      <c r="A13073" s="180" t="s">
        <v>307</v>
      </c>
      <c r="B13073" s="180" t="s">
        <v>360</v>
      </c>
      <c r="C13073" s="180"/>
      <c r="D13073" s="180"/>
      <c r="E13073" s="180"/>
      <c r="F13073" s="180"/>
      <c r="G13073" s="180"/>
      <c r="H13073" s="180"/>
    </row>
    <row r="13074" spans="1:8" x14ac:dyDescent="0.2">
      <c r="A13074" s="180" t="s">
        <v>307</v>
      </c>
      <c r="B13074" s="180" t="s">
        <v>379</v>
      </c>
      <c r="C13074" s="180"/>
      <c r="D13074" s="180"/>
      <c r="E13074" s="180"/>
      <c r="F13074" s="180"/>
      <c r="G13074" s="180"/>
      <c r="H13074" s="180"/>
    </row>
    <row r="13075" spans="1:8" x14ac:dyDescent="0.2">
      <c r="A13075" s="180" t="s">
        <v>307</v>
      </c>
      <c r="B13075" s="180" t="s">
        <v>362</v>
      </c>
      <c r="C13075" s="180">
        <v>269854</v>
      </c>
      <c r="D13075" s="180"/>
      <c r="E13075" s="180"/>
      <c r="F13075" s="180"/>
      <c r="G13075" s="180"/>
      <c r="H13075" s="180"/>
    </row>
    <row r="13076" spans="1:8" x14ac:dyDescent="0.2">
      <c r="A13076" s="180" t="s">
        <v>307</v>
      </c>
      <c r="B13076" s="180" t="s">
        <v>365</v>
      </c>
      <c r="C13076" s="180">
        <v>7004854</v>
      </c>
      <c r="D13076" s="180">
        <v>270000</v>
      </c>
      <c r="E13076" s="180">
        <v>340000</v>
      </c>
      <c r="F13076" s="180">
        <v>0</v>
      </c>
      <c r="G13076" s="180">
        <v>0</v>
      </c>
      <c r="H13076" s="180">
        <v>0</v>
      </c>
    </row>
    <row r="13077" spans="1:8" x14ac:dyDescent="0.2">
      <c r="A13077" s="180" t="s">
        <v>307</v>
      </c>
      <c r="B13077" s="180" t="s">
        <v>447</v>
      </c>
      <c r="C13077" s="180"/>
      <c r="D13077" s="180"/>
      <c r="E13077" s="180"/>
      <c r="F13077" s="180"/>
      <c r="G13077" s="180"/>
      <c r="H13077" s="180"/>
    </row>
    <row r="13078" spans="1:8" x14ac:dyDescent="0.2">
      <c r="A13078" s="180" t="s">
        <v>307</v>
      </c>
      <c r="B13078" s="180" t="s">
        <v>366</v>
      </c>
      <c r="C13078" s="180">
        <v>7004854</v>
      </c>
      <c r="D13078" s="180">
        <v>270000</v>
      </c>
      <c r="E13078" s="180">
        <v>340000</v>
      </c>
      <c r="F13078" s="180">
        <v>0</v>
      </c>
      <c r="G13078" s="180">
        <v>0</v>
      </c>
      <c r="H13078" s="180">
        <v>0</v>
      </c>
    </row>
    <row r="13079" spans="1:8" x14ac:dyDescent="0.2">
      <c r="A13079" s="180" t="s">
        <v>307</v>
      </c>
      <c r="B13079" s="180" t="s">
        <v>367</v>
      </c>
      <c r="C13079" s="180">
        <v>2771646.3199999984</v>
      </c>
      <c r="D13079" s="180">
        <v>1735.640000000014</v>
      </c>
      <c r="E13079" s="180">
        <v>191805.28000000003</v>
      </c>
      <c r="F13079" s="180">
        <v>0</v>
      </c>
      <c r="G13079" s="180">
        <v>0</v>
      </c>
      <c r="H13079" s="180">
        <v>0</v>
      </c>
    </row>
    <row r="13080" spans="1:8" x14ac:dyDescent="0.2">
      <c r="A13080" s="180" t="s">
        <v>307</v>
      </c>
      <c r="B13080" s="180" t="s">
        <v>368</v>
      </c>
      <c r="C13080" s="180">
        <v>9776500.3199999984</v>
      </c>
      <c r="D13080" s="180">
        <v>271735.64</v>
      </c>
      <c r="E13080" s="180">
        <v>531805.28</v>
      </c>
      <c r="F13080" s="180">
        <v>0</v>
      </c>
      <c r="G13080" s="180">
        <v>0</v>
      </c>
      <c r="H13080" s="180">
        <v>0</v>
      </c>
    </row>
    <row r="13081" spans="1:8" x14ac:dyDescent="0.2">
      <c r="A13081" s="180" t="s">
        <v>308</v>
      </c>
      <c r="B13081" s="180" t="s">
        <v>333</v>
      </c>
      <c r="C13081" s="180">
        <v>7330767</v>
      </c>
      <c r="D13081" s="180"/>
      <c r="E13081" s="180">
        <v>0</v>
      </c>
      <c r="F13081" s="180">
        <v>0</v>
      </c>
      <c r="G13081" s="180">
        <v>0</v>
      </c>
      <c r="H13081" s="180">
        <v>0</v>
      </c>
    </row>
    <row r="13082" spans="1:8" x14ac:dyDescent="0.2">
      <c r="A13082" s="180" t="s">
        <v>308</v>
      </c>
      <c r="B13082" s="180" t="s">
        <v>334</v>
      </c>
      <c r="C13082" s="180">
        <v>84418</v>
      </c>
      <c r="D13082" s="180"/>
      <c r="E13082" s="180">
        <v>0</v>
      </c>
      <c r="F13082" s="180">
        <v>0</v>
      </c>
      <c r="G13082" s="180">
        <v>0</v>
      </c>
      <c r="H13082" s="180">
        <v>0</v>
      </c>
    </row>
    <row r="13083" spans="1:8" x14ac:dyDescent="0.2">
      <c r="A13083" s="180" t="s">
        <v>308</v>
      </c>
      <c r="B13083" s="180" t="s">
        <v>335</v>
      </c>
      <c r="C13083" s="180">
        <v>640628</v>
      </c>
      <c r="D13083" s="180"/>
      <c r="E13083" s="180"/>
      <c r="F13083" s="180"/>
      <c r="G13083" s="180"/>
      <c r="H13083" s="180"/>
    </row>
    <row r="13084" spans="1:8" x14ac:dyDescent="0.2">
      <c r="A13084" s="180" t="s">
        <v>308</v>
      </c>
      <c r="B13084" s="180" t="s">
        <v>336</v>
      </c>
      <c r="C13084" s="180">
        <v>759250</v>
      </c>
      <c r="D13084" s="180"/>
      <c r="E13084" s="180"/>
      <c r="F13084" s="180"/>
      <c r="G13084" s="180"/>
      <c r="H13084" s="180"/>
    </row>
    <row r="13085" spans="1:8" x14ac:dyDescent="0.2">
      <c r="A13085" s="180" t="s">
        <v>308</v>
      </c>
      <c r="B13085" s="180" t="s">
        <v>337</v>
      </c>
      <c r="C13085" s="180">
        <v>10000</v>
      </c>
      <c r="D13085" s="180">
        <v>1000</v>
      </c>
      <c r="E13085" s="180">
        <v>400</v>
      </c>
      <c r="F13085" s="180"/>
      <c r="G13085" s="180"/>
      <c r="H13085" s="180"/>
    </row>
    <row r="13086" spans="1:8" x14ac:dyDescent="0.2">
      <c r="A13086" s="180" t="s">
        <v>308</v>
      </c>
      <c r="B13086" s="180" t="s">
        <v>338</v>
      </c>
      <c r="C13086" s="180"/>
      <c r="D13086" s="180"/>
      <c r="E13086" s="180"/>
      <c r="F13086" s="180"/>
      <c r="G13086" s="180"/>
      <c r="H13086" s="180"/>
    </row>
    <row r="13087" spans="1:8" x14ac:dyDescent="0.2">
      <c r="A13087" s="180" t="s">
        <v>308</v>
      </c>
      <c r="B13087" s="180" t="s">
        <v>339</v>
      </c>
      <c r="C13087" s="180">
        <v>33150</v>
      </c>
      <c r="D13087" s="180">
        <v>550000</v>
      </c>
      <c r="E13087" s="180"/>
      <c r="F13087" s="180"/>
      <c r="G13087" s="180"/>
      <c r="H13087" s="180"/>
    </row>
    <row r="13088" spans="1:8" x14ac:dyDescent="0.2">
      <c r="A13088" s="180" t="s">
        <v>308</v>
      </c>
      <c r="B13088" s="180" t="s">
        <v>340</v>
      </c>
      <c r="C13088" s="180">
        <v>291250</v>
      </c>
      <c r="D13088" s="180">
        <v>20000</v>
      </c>
      <c r="E13088" s="180"/>
      <c r="F13088" s="180"/>
      <c r="G13088" s="180"/>
      <c r="H13088" s="180"/>
    </row>
    <row r="13089" spans="1:8" x14ac:dyDescent="0.2">
      <c r="A13089" s="180" t="s">
        <v>308</v>
      </c>
      <c r="B13089" s="180" t="s">
        <v>341</v>
      </c>
      <c r="C13089" s="180"/>
      <c r="D13089" s="180"/>
      <c r="E13089" s="180"/>
      <c r="F13089" s="180"/>
      <c r="G13089" s="180"/>
      <c r="H13089" s="180"/>
    </row>
    <row r="13090" spans="1:8" x14ac:dyDescent="0.2">
      <c r="A13090" s="180" t="s">
        <v>308</v>
      </c>
      <c r="B13090" s="180" t="s">
        <v>342</v>
      </c>
      <c r="C13090" s="180">
        <v>12893807</v>
      </c>
      <c r="D13090" s="180"/>
      <c r="E13090" s="180"/>
      <c r="F13090" s="180"/>
      <c r="G13090" s="180"/>
      <c r="H13090" s="180"/>
    </row>
    <row r="13091" spans="1:8" x14ac:dyDescent="0.2">
      <c r="A13091" s="180" t="s">
        <v>308</v>
      </c>
      <c r="B13091" s="180" t="s">
        <v>343</v>
      </c>
      <c r="C13091" s="180">
        <v>44964</v>
      </c>
      <c r="D13091" s="180"/>
      <c r="E13091" s="180"/>
      <c r="F13091" s="180"/>
      <c r="G13091" s="180"/>
      <c r="H13091" s="180"/>
    </row>
    <row r="13092" spans="1:8" x14ac:dyDescent="0.2">
      <c r="A13092" s="180" t="s">
        <v>308</v>
      </c>
      <c r="B13092" s="180" t="s">
        <v>344</v>
      </c>
      <c r="C13092" s="180">
        <v>35715</v>
      </c>
      <c r="D13092" s="180"/>
      <c r="E13092" s="180"/>
      <c r="F13092" s="180"/>
      <c r="G13092" s="180"/>
      <c r="H13092" s="180"/>
    </row>
    <row r="13093" spans="1:8" x14ac:dyDescent="0.2">
      <c r="A13093" s="180" t="s">
        <v>308</v>
      </c>
      <c r="B13093" s="180" t="s">
        <v>475</v>
      </c>
      <c r="C13093" s="180">
        <v>216143</v>
      </c>
      <c r="D13093" s="180"/>
      <c r="E13093" s="180">
        <v>0</v>
      </c>
      <c r="F13093" s="180">
        <v>0</v>
      </c>
      <c r="G13093" s="180">
        <v>0</v>
      </c>
      <c r="H13093" s="180">
        <v>0</v>
      </c>
    </row>
    <row r="13094" spans="1:8" x14ac:dyDescent="0.2">
      <c r="A13094" s="180" t="s">
        <v>308</v>
      </c>
      <c r="B13094" s="180" t="s">
        <v>332</v>
      </c>
      <c r="C13094" s="180">
        <v>390000</v>
      </c>
      <c r="D13094" s="180"/>
      <c r="E13094" s="180"/>
      <c r="F13094" s="180"/>
      <c r="G13094" s="180"/>
      <c r="H13094" s="180"/>
    </row>
    <row r="13095" spans="1:8" x14ac:dyDescent="0.2">
      <c r="A13095" s="180" t="s">
        <v>308</v>
      </c>
      <c r="B13095" s="180" t="s">
        <v>407</v>
      </c>
      <c r="C13095" s="180">
        <v>378500</v>
      </c>
      <c r="D13095" s="180"/>
      <c r="E13095" s="180"/>
      <c r="F13095" s="180"/>
      <c r="G13095" s="180"/>
      <c r="H13095" s="180"/>
    </row>
    <row r="13096" spans="1:8" x14ac:dyDescent="0.2">
      <c r="A13096" s="180" t="s">
        <v>308</v>
      </c>
      <c r="B13096" s="180" t="s">
        <v>345</v>
      </c>
      <c r="C13096" s="180">
        <v>23108592</v>
      </c>
      <c r="D13096" s="180">
        <v>571000</v>
      </c>
      <c r="E13096" s="180">
        <v>400</v>
      </c>
      <c r="F13096" s="180">
        <v>0</v>
      </c>
      <c r="G13096" s="180">
        <v>0</v>
      </c>
      <c r="H13096" s="180">
        <v>0</v>
      </c>
    </row>
    <row r="13097" spans="1:8" x14ac:dyDescent="0.2">
      <c r="A13097" s="180" t="s">
        <v>308</v>
      </c>
      <c r="B13097" s="180" t="s">
        <v>346</v>
      </c>
      <c r="C13097" s="180"/>
      <c r="D13097" s="180"/>
      <c r="E13097" s="180"/>
      <c r="F13097" s="180"/>
      <c r="G13097" s="180"/>
      <c r="H13097" s="180"/>
    </row>
    <row r="13098" spans="1:8" x14ac:dyDescent="0.2">
      <c r="A13098" s="180" t="s">
        <v>308</v>
      </c>
      <c r="B13098" s="180" t="s">
        <v>446</v>
      </c>
      <c r="C13098" s="180">
        <v>100000</v>
      </c>
      <c r="D13098" s="180">
        <v>5000</v>
      </c>
      <c r="E13098" s="180"/>
      <c r="F13098" s="180"/>
      <c r="G13098" s="180"/>
      <c r="H13098" s="180"/>
    </row>
    <row r="13099" spans="1:8" x14ac:dyDescent="0.2">
      <c r="A13099" s="180" t="s">
        <v>308</v>
      </c>
      <c r="B13099" s="180" t="s">
        <v>347</v>
      </c>
      <c r="C13099" s="180">
        <v>2500</v>
      </c>
      <c r="D13099" s="180"/>
      <c r="E13099" s="180"/>
      <c r="F13099" s="180"/>
      <c r="G13099" s="180"/>
      <c r="H13099" s="180"/>
    </row>
    <row r="13100" spans="1:8" x14ac:dyDescent="0.2">
      <c r="A13100" s="180" t="s">
        <v>308</v>
      </c>
      <c r="B13100" s="180" t="s">
        <v>348</v>
      </c>
      <c r="C13100" s="180">
        <v>23211092</v>
      </c>
      <c r="D13100" s="180">
        <v>576000</v>
      </c>
      <c r="E13100" s="180">
        <v>400</v>
      </c>
      <c r="F13100" s="180">
        <v>0</v>
      </c>
      <c r="G13100" s="180">
        <v>0</v>
      </c>
      <c r="H13100" s="180">
        <v>0</v>
      </c>
    </row>
    <row r="13101" spans="1:8" x14ac:dyDescent="0.2">
      <c r="A13101" s="180" t="s">
        <v>308</v>
      </c>
      <c r="B13101" s="180" t="s">
        <v>349</v>
      </c>
      <c r="C13101" s="180">
        <v>1792285.0300000047</v>
      </c>
      <c r="D13101" s="180">
        <v>191990.81000000008</v>
      </c>
      <c r="E13101" s="180">
        <v>784399.73999999964</v>
      </c>
      <c r="F13101" s="180">
        <v>0</v>
      </c>
      <c r="G13101" s="180">
        <v>0</v>
      </c>
      <c r="H13101" s="180">
        <v>0</v>
      </c>
    </row>
    <row r="13102" spans="1:8" x14ac:dyDescent="0.2">
      <c r="A13102" s="180" t="s">
        <v>308</v>
      </c>
      <c r="B13102" s="180" t="s">
        <v>350</v>
      </c>
      <c r="C13102" s="180">
        <v>25003377.030000005</v>
      </c>
      <c r="D13102" s="180">
        <v>767990.81</v>
      </c>
      <c r="E13102" s="180">
        <v>784799.73999999964</v>
      </c>
      <c r="F13102" s="180">
        <v>0</v>
      </c>
      <c r="G13102" s="180">
        <v>0</v>
      </c>
      <c r="H13102" s="180">
        <v>0</v>
      </c>
    </row>
    <row r="13103" spans="1:8" x14ac:dyDescent="0.2">
      <c r="A13103" s="180" t="s">
        <v>308</v>
      </c>
      <c r="B13103" s="180" t="s">
        <v>376</v>
      </c>
      <c r="C13103" s="180"/>
      <c r="D13103" s="180"/>
      <c r="E13103" s="180"/>
      <c r="F13103" s="180"/>
      <c r="G13103" s="180"/>
      <c r="H13103" s="180"/>
    </row>
    <row r="13104" spans="1:8" x14ac:dyDescent="0.2">
      <c r="A13104" s="180" t="s">
        <v>308</v>
      </c>
      <c r="B13104" s="180" t="s">
        <v>377</v>
      </c>
      <c r="C13104" s="180">
        <v>14825256</v>
      </c>
      <c r="D13104" s="180">
        <v>610000</v>
      </c>
      <c r="E13104" s="180">
        <v>225000</v>
      </c>
      <c r="F13104" s="180"/>
      <c r="G13104" s="180"/>
      <c r="H13104" s="180"/>
    </row>
    <row r="13105" spans="1:8" x14ac:dyDescent="0.2">
      <c r="A13105" s="180" t="s">
        <v>308</v>
      </c>
      <c r="B13105" s="180" t="s">
        <v>352</v>
      </c>
      <c r="C13105" s="180">
        <v>871790</v>
      </c>
      <c r="D13105" s="180"/>
      <c r="E13105" s="180"/>
      <c r="F13105" s="180"/>
      <c r="G13105" s="180"/>
      <c r="H13105" s="180"/>
    </row>
    <row r="13106" spans="1:8" x14ac:dyDescent="0.2">
      <c r="A13106" s="180" t="s">
        <v>308</v>
      </c>
      <c r="B13106" s="180" t="s">
        <v>353</v>
      </c>
      <c r="C13106" s="180">
        <v>1164741</v>
      </c>
      <c r="D13106" s="180"/>
      <c r="E13106" s="180"/>
      <c r="F13106" s="180"/>
      <c r="G13106" s="180"/>
      <c r="H13106" s="180"/>
    </row>
    <row r="13107" spans="1:8" x14ac:dyDescent="0.2">
      <c r="A13107" s="180" t="s">
        <v>308</v>
      </c>
      <c r="B13107" s="180" t="s">
        <v>354</v>
      </c>
      <c r="C13107" s="180">
        <v>514154</v>
      </c>
      <c r="D13107" s="180"/>
      <c r="E13107" s="180">
        <v>15000</v>
      </c>
      <c r="F13107" s="180"/>
      <c r="G13107" s="180"/>
      <c r="H13107" s="180"/>
    </row>
    <row r="13108" spans="1:8" x14ac:dyDescent="0.2">
      <c r="A13108" s="180" t="s">
        <v>308</v>
      </c>
      <c r="B13108" s="180" t="s">
        <v>408</v>
      </c>
      <c r="C13108" s="180">
        <v>1293541</v>
      </c>
      <c r="D13108" s="180"/>
      <c r="E13108" s="180"/>
      <c r="F13108" s="180"/>
      <c r="G13108" s="180"/>
      <c r="H13108" s="180"/>
    </row>
    <row r="13109" spans="1:8" x14ac:dyDescent="0.2">
      <c r="A13109" s="180" t="s">
        <v>308</v>
      </c>
      <c r="B13109" s="180" t="s">
        <v>423</v>
      </c>
      <c r="C13109" s="180">
        <v>798691</v>
      </c>
      <c r="D13109" s="180"/>
      <c r="E13109" s="180"/>
      <c r="F13109" s="180"/>
      <c r="G13109" s="180"/>
      <c r="H13109" s="180"/>
    </row>
    <row r="13110" spans="1:8" x14ac:dyDescent="0.2">
      <c r="A13110" s="180" t="s">
        <v>308</v>
      </c>
      <c r="B13110" s="180" t="s">
        <v>355</v>
      </c>
      <c r="C13110" s="180">
        <v>1635040</v>
      </c>
      <c r="D13110" s="180"/>
      <c r="E13110" s="180">
        <v>325000</v>
      </c>
      <c r="F13110" s="180"/>
      <c r="G13110" s="180"/>
      <c r="H13110" s="180"/>
    </row>
    <row r="13111" spans="1:8" x14ac:dyDescent="0.2">
      <c r="A13111" s="180" t="s">
        <v>308</v>
      </c>
      <c r="B13111" s="180" t="s">
        <v>356</v>
      </c>
      <c r="C13111" s="180">
        <v>753542</v>
      </c>
      <c r="D13111" s="180"/>
      <c r="E13111" s="180">
        <v>50000</v>
      </c>
      <c r="F13111" s="180"/>
      <c r="G13111" s="180"/>
      <c r="H13111" s="180"/>
    </row>
    <row r="13112" spans="1:8" x14ac:dyDescent="0.2">
      <c r="A13112" s="180" t="s">
        <v>308</v>
      </c>
      <c r="B13112" s="180" t="s">
        <v>409</v>
      </c>
      <c r="C13112" s="180"/>
      <c r="D13112" s="180"/>
      <c r="E13112" s="180"/>
      <c r="F13112" s="180"/>
      <c r="G13112" s="180"/>
      <c r="H13112" s="180"/>
    </row>
    <row r="13113" spans="1:8" x14ac:dyDescent="0.2">
      <c r="A13113" s="180" t="s">
        <v>308</v>
      </c>
      <c r="B13113" s="180" t="s">
        <v>378</v>
      </c>
      <c r="C13113" s="180"/>
      <c r="D13113" s="180"/>
      <c r="E13113" s="180"/>
      <c r="F13113" s="180"/>
      <c r="G13113" s="180"/>
      <c r="H13113" s="180"/>
    </row>
    <row r="13114" spans="1:8" x14ac:dyDescent="0.2">
      <c r="A13114" s="180" t="s">
        <v>308</v>
      </c>
      <c r="B13114" s="180" t="s">
        <v>360</v>
      </c>
      <c r="C13114" s="180"/>
      <c r="D13114" s="180"/>
      <c r="E13114" s="180"/>
      <c r="F13114" s="180"/>
      <c r="G13114" s="180"/>
      <c r="H13114" s="180"/>
    </row>
    <row r="13115" spans="1:8" x14ac:dyDescent="0.2">
      <c r="A13115" s="180" t="s">
        <v>308</v>
      </c>
      <c r="B13115" s="180" t="s">
        <v>379</v>
      </c>
      <c r="C13115" s="180"/>
      <c r="D13115" s="180"/>
      <c r="E13115" s="180"/>
      <c r="F13115" s="180"/>
      <c r="G13115" s="180"/>
      <c r="H13115" s="180"/>
    </row>
    <row r="13116" spans="1:8" x14ac:dyDescent="0.2">
      <c r="A13116" s="180" t="s">
        <v>308</v>
      </c>
      <c r="B13116" s="180" t="s">
        <v>362</v>
      </c>
      <c r="C13116" s="180">
        <v>868618</v>
      </c>
      <c r="D13116" s="180"/>
      <c r="E13116" s="180"/>
      <c r="F13116" s="180"/>
      <c r="G13116" s="180"/>
      <c r="H13116" s="180"/>
    </row>
    <row r="13117" spans="1:8" x14ac:dyDescent="0.2">
      <c r="A13117" s="180" t="s">
        <v>308</v>
      </c>
      <c r="B13117" s="180" t="s">
        <v>365</v>
      </c>
      <c r="C13117" s="180">
        <v>22725373</v>
      </c>
      <c r="D13117" s="180">
        <v>610000</v>
      </c>
      <c r="E13117" s="180">
        <v>615000</v>
      </c>
      <c r="F13117" s="180">
        <v>0</v>
      </c>
      <c r="G13117" s="180">
        <v>0</v>
      </c>
      <c r="H13117" s="180">
        <v>0</v>
      </c>
    </row>
    <row r="13118" spans="1:8" x14ac:dyDescent="0.2">
      <c r="A13118" s="180" t="s">
        <v>308</v>
      </c>
      <c r="B13118" s="180" t="s">
        <v>447</v>
      </c>
      <c r="C13118" s="180">
        <v>155000</v>
      </c>
      <c r="D13118" s="180"/>
      <c r="E13118" s="180"/>
      <c r="F13118" s="180"/>
      <c r="G13118" s="180"/>
      <c r="H13118" s="180"/>
    </row>
    <row r="13119" spans="1:8" x14ac:dyDescent="0.2">
      <c r="A13119" s="180" t="s">
        <v>308</v>
      </c>
      <c r="B13119" s="180" t="s">
        <v>366</v>
      </c>
      <c r="C13119" s="180">
        <v>22880373</v>
      </c>
      <c r="D13119" s="180">
        <v>610000</v>
      </c>
      <c r="E13119" s="180">
        <v>615000</v>
      </c>
      <c r="F13119" s="180">
        <v>0</v>
      </c>
      <c r="G13119" s="180">
        <v>0</v>
      </c>
      <c r="H13119" s="180">
        <v>0</v>
      </c>
    </row>
    <row r="13120" spans="1:8" x14ac:dyDescent="0.2">
      <c r="A13120" s="180" t="s">
        <v>308</v>
      </c>
      <c r="B13120" s="180" t="s">
        <v>367</v>
      </c>
      <c r="C13120" s="180">
        <v>2123004.0300000049</v>
      </c>
      <c r="D13120" s="180">
        <v>157990.81000000006</v>
      </c>
      <c r="E13120" s="180">
        <v>169799.73999999976</v>
      </c>
      <c r="F13120" s="180">
        <v>0</v>
      </c>
      <c r="G13120" s="180">
        <v>0</v>
      </c>
      <c r="H13120" s="180">
        <v>0</v>
      </c>
    </row>
    <row r="13121" spans="1:8" x14ac:dyDescent="0.2">
      <c r="A13121" s="180" t="s">
        <v>308</v>
      </c>
      <c r="B13121" s="180" t="s">
        <v>368</v>
      </c>
      <c r="C13121" s="180">
        <v>25003377.030000005</v>
      </c>
      <c r="D13121" s="180">
        <v>767990.81</v>
      </c>
      <c r="E13121" s="180">
        <v>784799.73999999964</v>
      </c>
      <c r="F13121" s="180">
        <v>0</v>
      </c>
      <c r="G13121" s="180">
        <v>0</v>
      </c>
      <c r="H13121" s="180">
        <v>0</v>
      </c>
    </row>
    <row r="13122" spans="1:8" x14ac:dyDescent="0.2">
      <c r="A13122" s="180" t="s">
        <v>309</v>
      </c>
      <c r="B13122" s="180" t="s">
        <v>333</v>
      </c>
      <c r="C13122" s="180">
        <v>1689017</v>
      </c>
      <c r="D13122" s="180"/>
      <c r="E13122" s="180">
        <v>332040</v>
      </c>
      <c r="F13122" s="180">
        <v>29193</v>
      </c>
      <c r="G13122" s="180">
        <v>0</v>
      </c>
      <c r="H13122" s="180">
        <v>0</v>
      </c>
    </row>
    <row r="13123" spans="1:8" x14ac:dyDescent="0.2">
      <c r="A13123" s="180" t="s">
        <v>309</v>
      </c>
      <c r="B13123" s="180" t="s">
        <v>334</v>
      </c>
      <c r="C13123" s="180">
        <v>15036</v>
      </c>
      <c r="D13123" s="180"/>
      <c r="E13123" s="180">
        <v>2960</v>
      </c>
      <c r="F13123" s="180">
        <v>260</v>
      </c>
      <c r="G13123" s="180">
        <v>0</v>
      </c>
      <c r="H13123" s="180">
        <v>0</v>
      </c>
    </row>
    <row r="13124" spans="1:8" x14ac:dyDescent="0.2">
      <c r="A13124" s="180" t="s">
        <v>309</v>
      </c>
      <c r="B13124" s="180" t="s">
        <v>335</v>
      </c>
      <c r="C13124" s="180">
        <v>0</v>
      </c>
      <c r="D13124" s="180"/>
      <c r="E13124" s="180"/>
      <c r="F13124" s="180"/>
      <c r="G13124" s="180"/>
      <c r="H13124" s="180"/>
    </row>
    <row r="13125" spans="1:8" x14ac:dyDescent="0.2">
      <c r="A13125" s="180" t="s">
        <v>309</v>
      </c>
      <c r="B13125" s="180" t="s">
        <v>336</v>
      </c>
      <c r="C13125" s="180">
        <v>550000</v>
      </c>
      <c r="D13125" s="180"/>
      <c r="E13125" s="180"/>
      <c r="F13125" s="180"/>
      <c r="G13125" s="180"/>
      <c r="H13125" s="180"/>
    </row>
    <row r="13126" spans="1:8" x14ac:dyDescent="0.2">
      <c r="A13126" s="180" t="s">
        <v>309</v>
      </c>
      <c r="B13126" s="180" t="s">
        <v>337</v>
      </c>
      <c r="C13126" s="180">
        <v>8500</v>
      </c>
      <c r="D13126" s="180">
        <v>600</v>
      </c>
      <c r="E13126" s="180"/>
      <c r="F13126" s="180"/>
      <c r="G13126" s="180"/>
      <c r="H13126" s="180"/>
    </row>
    <row r="13127" spans="1:8" x14ac:dyDescent="0.2">
      <c r="A13127" s="180" t="s">
        <v>309</v>
      </c>
      <c r="B13127" s="180" t="s">
        <v>338</v>
      </c>
      <c r="C13127" s="180"/>
      <c r="D13127" s="180"/>
      <c r="E13127" s="180"/>
      <c r="F13127" s="180"/>
      <c r="G13127" s="180"/>
      <c r="H13127" s="180"/>
    </row>
    <row r="13128" spans="1:8" x14ac:dyDescent="0.2">
      <c r="A13128" s="180" t="s">
        <v>309</v>
      </c>
      <c r="B13128" s="180" t="s">
        <v>339</v>
      </c>
      <c r="C13128" s="180"/>
      <c r="D13128" s="180">
        <v>190000</v>
      </c>
      <c r="E13128" s="180"/>
      <c r="F13128" s="180"/>
      <c r="G13128" s="180"/>
      <c r="H13128" s="180"/>
    </row>
    <row r="13129" spans="1:8" x14ac:dyDescent="0.2">
      <c r="A13129" s="180" t="s">
        <v>309</v>
      </c>
      <c r="B13129" s="180" t="s">
        <v>340</v>
      </c>
      <c r="C13129" s="180">
        <v>40000</v>
      </c>
      <c r="D13129" s="180"/>
      <c r="E13129" s="180"/>
      <c r="F13129" s="180"/>
      <c r="G13129" s="180"/>
      <c r="H13129" s="180"/>
    </row>
    <row r="13130" spans="1:8" x14ac:dyDescent="0.2">
      <c r="A13130" s="180" t="s">
        <v>309</v>
      </c>
      <c r="B13130" s="180" t="s">
        <v>341</v>
      </c>
      <c r="C13130" s="180"/>
      <c r="D13130" s="180"/>
      <c r="E13130" s="180"/>
      <c r="F13130" s="180"/>
      <c r="G13130" s="180"/>
      <c r="H13130" s="180"/>
    </row>
    <row r="13131" spans="1:8" x14ac:dyDescent="0.2">
      <c r="A13131" s="180" t="s">
        <v>309</v>
      </c>
      <c r="B13131" s="180" t="s">
        <v>342</v>
      </c>
      <c r="C13131" s="180">
        <v>1388103</v>
      </c>
      <c r="D13131" s="180"/>
      <c r="E13131" s="180"/>
      <c r="F13131" s="180"/>
      <c r="G13131" s="180"/>
      <c r="H13131" s="180"/>
    </row>
    <row r="13132" spans="1:8" x14ac:dyDescent="0.2">
      <c r="A13132" s="180" t="s">
        <v>309</v>
      </c>
      <c r="B13132" s="180" t="s">
        <v>343</v>
      </c>
      <c r="C13132" s="180">
        <v>3727</v>
      </c>
      <c r="D13132" s="180"/>
      <c r="E13132" s="180"/>
      <c r="F13132" s="180"/>
      <c r="G13132" s="180"/>
      <c r="H13132" s="180"/>
    </row>
    <row r="13133" spans="1:8" x14ac:dyDescent="0.2">
      <c r="A13133" s="180" t="s">
        <v>309</v>
      </c>
      <c r="B13133" s="180" t="s">
        <v>344</v>
      </c>
      <c r="C13133" s="180">
        <v>128000</v>
      </c>
      <c r="D13133" s="180"/>
      <c r="E13133" s="180"/>
      <c r="F13133" s="180">
        <v>15</v>
      </c>
      <c r="G13133" s="180"/>
      <c r="H13133" s="180"/>
    </row>
    <row r="13134" spans="1:8" x14ac:dyDescent="0.2">
      <c r="A13134" s="180" t="s">
        <v>309</v>
      </c>
      <c r="B13134" s="180" t="s">
        <v>475</v>
      </c>
      <c r="C13134" s="180">
        <v>18600</v>
      </c>
      <c r="D13134" s="180"/>
      <c r="E13134" s="180">
        <v>3662</v>
      </c>
      <c r="F13134" s="180">
        <v>322</v>
      </c>
      <c r="G13134" s="180">
        <v>0</v>
      </c>
      <c r="H13134" s="180">
        <v>0</v>
      </c>
    </row>
    <row r="13135" spans="1:8" x14ac:dyDescent="0.2">
      <c r="A13135" s="180" t="s">
        <v>309</v>
      </c>
      <c r="B13135" s="180" t="s">
        <v>332</v>
      </c>
      <c r="C13135" s="180">
        <v>53000</v>
      </c>
      <c r="D13135" s="180"/>
      <c r="E13135" s="180"/>
      <c r="F13135" s="180"/>
      <c r="G13135" s="180"/>
      <c r="H13135" s="180"/>
    </row>
    <row r="13136" spans="1:8" x14ac:dyDescent="0.2">
      <c r="A13136" s="180" t="s">
        <v>309</v>
      </c>
      <c r="B13136" s="180" t="s">
        <v>407</v>
      </c>
      <c r="C13136" s="180">
        <v>60000</v>
      </c>
      <c r="D13136" s="180"/>
      <c r="E13136" s="180"/>
      <c r="F13136" s="180"/>
      <c r="G13136" s="180"/>
      <c r="H13136" s="180"/>
    </row>
    <row r="13137" spans="1:8" x14ac:dyDescent="0.2">
      <c r="A13137" s="180" t="s">
        <v>309</v>
      </c>
      <c r="B13137" s="180" t="s">
        <v>345</v>
      </c>
      <c r="C13137" s="180">
        <v>3953983</v>
      </c>
      <c r="D13137" s="180">
        <v>190600</v>
      </c>
      <c r="E13137" s="180">
        <v>338662</v>
      </c>
      <c r="F13137" s="180">
        <v>29790</v>
      </c>
      <c r="G13137" s="180">
        <v>0</v>
      </c>
      <c r="H13137" s="180">
        <v>0</v>
      </c>
    </row>
    <row r="13138" spans="1:8" x14ac:dyDescent="0.2">
      <c r="A13138" s="180" t="s">
        <v>309</v>
      </c>
      <c r="B13138" s="180" t="s">
        <v>346</v>
      </c>
      <c r="C13138" s="180"/>
      <c r="D13138" s="180"/>
      <c r="E13138" s="180"/>
      <c r="F13138" s="180"/>
      <c r="G13138" s="180"/>
      <c r="H13138" s="180"/>
    </row>
    <row r="13139" spans="1:8" x14ac:dyDescent="0.2">
      <c r="A13139" s="180" t="s">
        <v>309</v>
      </c>
      <c r="B13139" s="180" t="s">
        <v>446</v>
      </c>
      <c r="C13139" s="180"/>
      <c r="D13139" s="180"/>
      <c r="E13139" s="180"/>
      <c r="F13139" s="180"/>
      <c r="G13139" s="180"/>
      <c r="H13139" s="180"/>
    </row>
    <row r="13140" spans="1:8" x14ac:dyDescent="0.2">
      <c r="A13140" s="180" t="s">
        <v>309</v>
      </c>
      <c r="B13140" s="180" t="s">
        <v>347</v>
      </c>
      <c r="C13140" s="180"/>
      <c r="D13140" s="180"/>
      <c r="E13140" s="180"/>
      <c r="F13140" s="180"/>
      <c r="G13140" s="180"/>
      <c r="H13140" s="180"/>
    </row>
    <row r="13141" spans="1:8" x14ac:dyDescent="0.2">
      <c r="A13141" s="180" t="s">
        <v>309</v>
      </c>
      <c r="B13141" s="180" t="s">
        <v>348</v>
      </c>
      <c r="C13141" s="180">
        <v>3953983</v>
      </c>
      <c r="D13141" s="180">
        <v>190600</v>
      </c>
      <c r="E13141" s="180">
        <v>338662</v>
      </c>
      <c r="F13141" s="180">
        <v>29790</v>
      </c>
      <c r="G13141" s="180">
        <v>0</v>
      </c>
      <c r="H13141" s="180">
        <v>0</v>
      </c>
    </row>
    <row r="13142" spans="1:8" x14ac:dyDescent="0.2">
      <c r="A13142" s="180" t="s">
        <v>309</v>
      </c>
      <c r="B13142" s="180" t="s">
        <v>349</v>
      </c>
      <c r="C13142" s="180">
        <v>1864139.08</v>
      </c>
      <c r="D13142" s="180">
        <v>101368.16999999998</v>
      </c>
      <c r="E13142" s="180">
        <v>420229.79</v>
      </c>
      <c r="F13142" s="180">
        <v>58790</v>
      </c>
      <c r="G13142" s="180">
        <v>0</v>
      </c>
      <c r="H13142" s="180">
        <v>0</v>
      </c>
    </row>
    <row r="13143" spans="1:8" x14ac:dyDescent="0.2">
      <c r="A13143" s="180" t="s">
        <v>309</v>
      </c>
      <c r="B13143" s="180" t="s">
        <v>350</v>
      </c>
      <c r="C13143" s="180">
        <v>5818122.0800000001</v>
      </c>
      <c r="D13143" s="180">
        <v>291968.17</v>
      </c>
      <c r="E13143" s="180">
        <v>758891.79</v>
      </c>
      <c r="F13143" s="180">
        <v>88580</v>
      </c>
      <c r="G13143" s="180">
        <v>0</v>
      </c>
      <c r="H13143" s="180">
        <v>0</v>
      </c>
    </row>
    <row r="13144" spans="1:8" x14ac:dyDescent="0.2">
      <c r="A13144" s="180" t="s">
        <v>309</v>
      </c>
      <c r="B13144" s="180" t="s">
        <v>376</v>
      </c>
      <c r="C13144" s="180"/>
      <c r="D13144" s="180"/>
      <c r="E13144" s="180"/>
      <c r="F13144" s="180"/>
      <c r="G13144" s="180"/>
      <c r="H13144" s="180"/>
    </row>
    <row r="13145" spans="1:8" x14ac:dyDescent="0.2">
      <c r="A13145" s="180" t="s">
        <v>309</v>
      </c>
      <c r="B13145" s="180" t="s">
        <v>377</v>
      </c>
      <c r="C13145" s="180">
        <v>2900000</v>
      </c>
      <c r="D13145" s="180">
        <v>180000</v>
      </c>
      <c r="E13145" s="180">
        <v>42000</v>
      </c>
      <c r="F13145" s="180"/>
      <c r="G13145" s="180"/>
      <c r="H13145" s="180"/>
    </row>
    <row r="13146" spans="1:8" x14ac:dyDescent="0.2">
      <c r="A13146" s="180" t="s">
        <v>309</v>
      </c>
      <c r="B13146" s="180" t="s">
        <v>352</v>
      </c>
      <c r="C13146" s="180">
        <v>124000</v>
      </c>
      <c r="D13146" s="180"/>
      <c r="E13146" s="180"/>
      <c r="F13146" s="180"/>
      <c r="G13146" s="180"/>
      <c r="H13146" s="180"/>
    </row>
    <row r="13147" spans="1:8" x14ac:dyDescent="0.2">
      <c r="A13147" s="180" t="s">
        <v>309</v>
      </c>
      <c r="B13147" s="180" t="s">
        <v>353</v>
      </c>
      <c r="C13147" s="180">
        <v>56000</v>
      </c>
      <c r="D13147" s="180"/>
      <c r="E13147" s="180"/>
      <c r="F13147" s="180"/>
      <c r="G13147" s="180"/>
      <c r="H13147" s="180"/>
    </row>
    <row r="13148" spans="1:8" x14ac:dyDescent="0.2">
      <c r="A13148" s="180" t="s">
        <v>309</v>
      </c>
      <c r="B13148" s="180" t="s">
        <v>354</v>
      </c>
      <c r="C13148" s="180">
        <v>210000</v>
      </c>
      <c r="D13148" s="180"/>
      <c r="E13148" s="180">
        <v>28000</v>
      </c>
      <c r="F13148" s="180"/>
      <c r="G13148" s="180"/>
      <c r="H13148" s="180"/>
    </row>
    <row r="13149" spans="1:8" x14ac:dyDescent="0.2">
      <c r="A13149" s="180" t="s">
        <v>309</v>
      </c>
      <c r="B13149" s="180" t="s">
        <v>408</v>
      </c>
      <c r="C13149" s="180">
        <v>230000</v>
      </c>
      <c r="D13149" s="180"/>
      <c r="E13149" s="180"/>
      <c r="F13149" s="180"/>
      <c r="G13149" s="180"/>
      <c r="H13149" s="180"/>
    </row>
    <row r="13150" spans="1:8" x14ac:dyDescent="0.2">
      <c r="A13150" s="180" t="s">
        <v>309</v>
      </c>
      <c r="B13150" s="180" t="s">
        <v>423</v>
      </c>
      <c r="C13150" s="180">
        <v>150000</v>
      </c>
      <c r="D13150" s="180"/>
      <c r="E13150" s="180"/>
      <c r="F13150" s="180"/>
      <c r="G13150" s="180"/>
      <c r="H13150" s="180"/>
    </row>
    <row r="13151" spans="1:8" x14ac:dyDescent="0.2">
      <c r="A13151" s="180" t="s">
        <v>309</v>
      </c>
      <c r="B13151" s="180" t="s">
        <v>355</v>
      </c>
      <c r="C13151" s="180">
        <v>316000</v>
      </c>
      <c r="D13151" s="180"/>
      <c r="E13151" s="180">
        <v>36000</v>
      </c>
      <c r="F13151" s="180"/>
      <c r="G13151" s="180"/>
      <c r="H13151" s="180"/>
    </row>
    <row r="13152" spans="1:8" x14ac:dyDescent="0.2">
      <c r="A13152" s="180" t="s">
        <v>309</v>
      </c>
      <c r="B13152" s="180" t="s">
        <v>356</v>
      </c>
      <c r="C13152" s="180">
        <v>192000</v>
      </c>
      <c r="D13152" s="180"/>
      <c r="E13152" s="180">
        <v>7800</v>
      </c>
      <c r="F13152" s="180"/>
      <c r="G13152" s="180"/>
      <c r="H13152" s="180"/>
    </row>
    <row r="13153" spans="1:8" x14ac:dyDescent="0.2">
      <c r="A13153" s="180" t="s">
        <v>309</v>
      </c>
      <c r="B13153" s="180" t="s">
        <v>409</v>
      </c>
      <c r="C13153" s="180"/>
      <c r="D13153" s="180"/>
      <c r="E13153" s="180"/>
      <c r="F13153" s="180"/>
      <c r="G13153" s="180"/>
      <c r="H13153" s="180"/>
    </row>
    <row r="13154" spans="1:8" x14ac:dyDescent="0.2">
      <c r="A13154" s="180" t="s">
        <v>309</v>
      </c>
      <c r="B13154" s="180" t="s">
        <v>378</v>
      </c>
      <c r="C13154" s="180">
        <v>8000</v>
      </c>
      <c r="D13154" s="180"/>
      <c r="E13154" s="180"/>
      <c r="F13154" s="180"/>
      <c r="G13154" s="180"/>
      <c r="H13154" s="180"/>
    </row>
    <row r="13155" spans="1:8" x14ac:dyDescent="0.2">
      <c r="A13155" s="180" t="s">
        <v>309</v>
      </c>
      <c r="B13155" s="180" t="s">
        <v>360</v>
      </c>
      <c r="C13155" s="180"/>
      <c r="D13155" s="180"/>
      <c r="E13155" s="180"/>
      <c r="F13155" s="180">
        <v>10000</v>
      </c>
      <c r="G13155" s="180"/>
      <c r="H13155" s="180"/>
    </row>
    <row r="13156" spans="1:8" x14ac:dyDescent="0.2">
      <c r="A13156" s="180" t="s">
        <v>309</v>
      </c>
      <c r="B13156" s="180" t="s">
        <v>379</v>
      </c>
      <c r="C13156" s="180"/>
      <c r="D13156" s="180"/>
      <c r="E13156" s="180"/>
      <c r="F13156" s="180"/>
      <c r="G13156" s="180"/>
      <c r="H13156" s="180"/>
    </row>
    <row r="13157" spans="1:8" x14ac:dyDescent="0.2">
      <c r="A13157" s="180" t="s">
        <v>309</v>
      </c>
      <c r="B13157" s="180" t="s">
        <v>362</v>
      </c>
      <c r="C13157" s="180">
        <v>159707</v>
      </c>
      <c r="D13157" s="180"/>
      <c r="E13157" s="180"/>
      <c r="F13157" s="180"/>
      <c r="G13157" s="180"/>
      <c r="H13157" s="180"/>
    </row>
    <row r="13158" spans="1:8" x14ac:dyDescent="0.2">
      <c r="A13158" s="180" t="s">
        <v>309</v>
      </c>
      <c r="B13158" s="180" t="s">
        <v>365</v>
      </c>
      <c r="C13158" s="180">
        <v>4345707</v>
      </c>
      <c r="D13158" s="180">
        <v>180000</v>
      </c>
      <c r="E13158" s="180">
        <v>113800</v>
      </c>
      <c r="F13158" s="180">
        <v>10000</v>
      </c>
      <c r="G13158" s="180">
        <v>0</v>
      </c>
      <c r="H13158" s="180">
        <v>0</v>
      </c>
    </row>
    <row r="13159" spans="1:8" x14ac:dyDescent="0.2">
      <c r="A13159" s="180" t="s">
        <v>309</v>
      </c>
      <c r="B13159" s="180" t="s">
        <v>447</v>
      </c>
      <c r="C13159" s="180"/>
      <c r="D13159" s="180"/>
      <c r="E13159" s="180"/>
      <c r="F13159" s="180"/>
      <c r="G13159" s="180"/>
      <c r="H13159" s="180"/>
    </row>
    <row r="13160" spans="1:8" x14ac:dyDescent="0.2">
      <c r="A13160" s="180" t="s">
        <v>309</v>
      </c>
      <c r="B13160" s="180" t="s">
        <v>366</v>
      </c>
      <c r="C13160" s="180">
        <v>4345707</v>
      </c>
      <c r="D13160" s="180">
        <v>180000</v>
      </c>
      <c r="E13160" s="180">
        <v>113800</v>
      </c>
      <c r="F13160" s="180">
        <v>10000</v>
      </c>
      <c r="G13160" s="180">
        <v>0</v>
      </c>
      <c r="H13160" s="180">
        <v>0</v>
      </c>
    </row>
    <row r="13161" spans="1:8" x14ac:dyDescent="0.2">
      <c r="A13161" s="180" t="s">
        <v>309</v>
      </c>
      <c r="B13161" s="180" t="s">
        <v>367</v>
      </c>
      <c r="C13161" s="180">
        <v>1472415.08</v>
      </c>
      <c r="D13161" s="180">
        <v>111968.16999999998</v>
      </c>
      <c r="E13161" s="180">
        <v>645091.79</v>
      </c>
      <c r="F13161" s="180">
        <v>78580</v>
      </c>
      <c r="G13161" s="180">
        <v>0</v>
      </c>
      <c r="H13161" s="180">
        <v>0</v>
      </c>
    </row>
    <row r="13162" spans="1:8" x14ac:dyDescent="0.2">
      <c r="A13162" s="180" t="s">
        <v>309</v>
      </c>
      <c r="B13162" s="180" t="s">
        <v>368</v>
      </c>
      <c r="C13162" s="180">
        <v>5818122.0800000001</v>
      </c>
      <c r="D13162" s="180">
        <v>291968.17</v>
      </c>
      <c r="E13162" s="180">
        <v>758891.79</v>
      </c>
      <c r="F13162" s="180">
        <v>88580</v>
      </c>
      <c r="G13162" s="180">
        <v>0</v>
      </c>
      <c r="H13162" s="180">
        <v>0</v>
      </c>
    </row>
    <row r="13163" spans="1:8" x14ac:dyDescent="0.2">
      <c r="A13163" s="180" t="s">
        <v>310</v>
      </c>
      <c r="B13163" s="180" t="s">
        <v>333</v>
      </c>
      <c r="C13163" s="180">
        <v>3746800</v>
      </c>
      <c r="D13163" s="180"/>
      <c r="E13163" s="180">
        <v>147563</v>
      </c>
      <c r="F13163" s="180">
        <v>0</v>
      </c>
      <c r="G13163" s="180">
        <v>0</v>
      </c>
      <c r="H13163" s="180">
        <v>0</v>
      </c>
    </row>
    <row r="13164" spans="1:8" x14ac:dyDescent="0.2">
      <c r="A13164" s="180" t="s">
        <v>310</v>
      </c>
      <c r="B13164" s="180" t="s">
        <v>334</v>
      </c>
      <c r="C13164" s="180">
        <v>61602</v>
      </c>
      <c r="D13164" s="180"/>
      <c r="E13164" s="180">
        <v>2437</v>
      </c>
      <c r="F13164" s="180">
        <v>0</v>
      </c>
      <c r="G13164" s="180">
        <v>0</v>
      </c>
      <c r="H13164" s="180">
        <v>0</v>
      </c>
    </row>
    <row r="13165" spans="1:8" x14ac:dyDescent="0.2">
      <c r="A13165" s="180" t="s">
        <v>310</v>
      </c>
      <c r="B13165" s="180" t="s">
        <v>335</v>
      </c>
      <c r="C13165" s="180">
        <v>51036</v>
      </c>
      <c r="D13165" s="180"/>
      <c r="E13165" s="180"/>
      <c r="F13165" s="180"/>
      <c r="G13165" s="180"/>
      <c r="H13165" s="180"/>
    </row>
    <row r="13166" spans="1:8" x14ac:dyDescent="0.2">
      <c r="A13166" s="180" t="s">
        <v>310</v>
      </c>
      <c r="B13166" s="180" t="s">
        <v>336</v>
      </c>
      <c r="C13166" s="180">
        <v>507500</v>
      </c>
      <c r="D13166" s="180">
        <v>0</v>
      </c>
      <c r="E13166" s="180"/>
      <c r="F13166" s="180"/>
      <c r="G13166" s="180"/>
      <c r="H13166" s="180"/>
    </row>
    <row r="13167" spans="1:8" x14ac:dyDescent="0.2">
      <c r="A13167" s="180" t="s">
        <v>310</v>
      </c>
      <c r="B13167" s="180" t="s">
        <v>337</v>
      </c>
      <c r="C13167" s="180">
        <v>35525</v>
      </c>
      <c r="D13167" s="180">
        <v>1366</v>
      </c>
      <c r="E13167" s="180">
        <v>0</v>
      </c>
      <c r="F13167" s="180">
        <v>0</v>
      </c>
      <c r="G13167" s="180">
        <v>0</v>
      </c>
      <c r="H13167" s="180">
        <v>0</v>
      </c>
    </row>
    <row r="13168" spans="1:8" x14ac:dyDescent="0.2">
      <c r="A13168" s="180" t="s">
        <v>310</v>
      </c>
      <c r="B13168" s="180" t="s">
        <v>338</v>
      </c>
      <c r="C13168" s="180"/>
      <c r="D13168" s="180"/>
      <c r="E13168" s="180"/>
      <c r="F13168" s="180"/>
      <c r="G13168" s="180"/>
      <c r="H13168" s="180"/>
    </row>
    <row r="13169" spans="1:8" x14ac:dyDescent="0.2">
      <c r="A13169" s="180" t="s">
        <v>310</v>
      </c>
      <c r="B13169" s="180" t="s">
        <v>339</v>
      </c>
      <c r="C13169" s="180">
        <v>0</v>
      </c>
      <c r="D13169" s="180">
        <v>427626</v>
      </c>
      <c r="E13169" s="180"/>
      <c r="F13169" s="180"/>
      <c r="G13169" s="180"/>
      <c r="H13169" s="180"/>
    </row>
    <row r="13170" spans="1:8" x14ac:dyDescent="0.2">
      <c r="A13170" s="180" t="s">
        <v>310</v>
      </c>
      <c r="B13170" s="180" t="s">
        <v>340</v>
      </c>
      <c r="C13170" s="180">
        <v>221270</v>
      </c>
      <c r="D13170" s="180">
        <v>0</v>
      </c>
      <c r="E13170" s="180">
        <v>2373</v>
      </c>
      <c r="F13170" s="180">
        <v>0</v>
      </c>
      <c r="G13170" s="180">
        <v>0</v>
      </c>
      <c r="H13170" s="180">
        <v>0</v>
      </c>
    </row>
    <row r="13171" spans="1:8" x14ac:dyDescent="0.2">
      <c r="A13171" s="180" t="s">
        <v>310</v>
      </c>
      <c r="B13171" s="180" t="s">
        <v>341</v>
      </c>
      <c r="C13171" s="180">
        <v>0</v>
      </c>
      <c r="D13171" s="180">
        <v>0</v>
      </c>
      <c r="E13171" s="180">
        <v>0</v>
      </c>
      <c r="F13171" s="180">
        <v>0</v>
      </c>
      <c r="G13171" s="180">
        <v>0</v>
      </c>
      <c r="H13171" s="180">
        <v>0</v>
      </c>
    </row>
    <row r="13172" spans="1:8" x14ac:dyDescent="0.2">
      <c r="A13172" s="180" t="s">
        <v>310</v>
      </c>
      <c r="B13172" s="180" t="s">
        <v>342</v>
      </c>
      <c r="C13172" s="180">
        <v>4333489</v>
      </c>
      <c r="D13172" s="180"/>
      <c r="E13172" s="180"/>
      <c r="F13172" s="180"/>
      <c r="G13172" s="180"/>
      <c r="H13172" s="180"/>
    </row>
    <row r="13173" spans="1:8" x14ac:dyDescent="0.2">
      <c r="A13173" s="180" t="s">
        <v>310</v>
      </c>
      <c r="B13173" s="180" t="s">
        <v>343</v>
      </c>
      <c r="C13173" s="180">
        <v>0</v>
      </c>
      <c r="D13173" s="180"/>
      <c r="E13173" s="180"/>
      <c r="F13173" s="180"/>
      <c r="G13173" s="180"/>
      <c r="H13173" s="180"/>
    </row>
    <row r="13174" spans="1:8" x14ac:dyDescent="0.2">
      <c r="A13174" s="180" t="s">
        <v>310</v>
      </c>
      <c r="B13174" s="180" t="s">
        <v>344</v>
      </c>
      <c r="C13174" s="180">
        <v>15225</v>
      </c>
      <c r="D13174" s="180"/>
      <c r="E13174" s="180">
        <v>100</v>
      </c>
      <c r="F13174" s="180">
        <v>0</v>
      </c>
      <c r="G13174" s="180">
        <v>0</v>
      </c>
      <c r="H13174" s="180">
        <v>0</v>
      </c>
    </row>
    <row r="13175" spans="1:8" x14ac:dyDescent="0.2">
      <c r="A13175" s="180" t="s">
        <v>310</v>
      </c>
      <c r="B13175" s="180" t="s">
        <v>475</v>
      </c>
      <c r="C13175" s="180">
        <v>124643</v>
      </c>
      <c r="D13175" s="180"/>
      <c r="E13175" s="180">
        <v>4931</v>
      </c>
      <c r="F13175" s="180">
        <v>0</v>
      </c>
      <c r="G13175" s="180">
        <v>0</v>
      </c>
      <c r="H13175" s="180">
        <v>0</v>
      </c>
    </row>
    <row r="13176" spans="1:8" x14ac:dyDescent="0.2">
      <c r="A13176" s="180" t="s">
        <v>310</v>
      </c>
      <c r="B13176" s="180" t="s">
        <v>332</v>
      </c>
      <c r="C13176" s="180">
        <v>55825</v>
      </c>
      <c r="D13176" s="180"/>
      <c r="E13176" s="180"/>
      <c r="F13176" s="180"/>
      <c r="G13176" s="180"/>
      <c r="H13176" s="180"/>
    </row>
    <row r="13177" spans="1:8" x14ac:dyDescent="0.2">
      <c r="A13177" s="180" t="s">
        <v>310</v>
      </c>
      <c r="B13177" s="180" t="s">
        <v>407</v>
      </c>
      <c r="C13177" s="180">
        <v>129920</v>
      </c>
      <c r="D13177" s="180"/>
      <c r="E13177" s="180">
        <v>0</v>
      </c>
      <c r="F13177" s="180">
        <v>0</v>
      </c>
      <c r="G13177" s="180">
        <v>0</v>
      </c>
      <c r="H13177" s="180">
        <v>0</v>
      </c>
    </row>
    <row r="13178" spans="1:8" x14ac:dyDescent="0.2">
      <c r="A13178" s="180" t="s">
        <v>310</v>
      </c>
      <c r="B13178" s="180" t="s">
        <v>345</v>
      </c>
      <c r="C13178" s="180">
        <v>9282835</v>
      </c>
      <c r="D13178" s="180">
        <v>428992</v>
      </c>
      <c r="E13178" s="180">
        <v>157404</v>
      </c>
      <c r="F13178" s="180">
        <v>0</v>
      </c>
      <c r="G13178" s="180">
        <v>0</v>
      </c>
      <c r="H13178" s="180">
        <v>0</v>
      </c>
    </row>
    <row r="13179" spans="1:8" x14ac:dyDescent="0.2">
      <c r="A13179" s="180" t="s">
        <v>310</v>
      </c>
      <c r="B13179" s="180" t="s">
        <v>346</v>
      </c>
      <c r="C13179" s="180">
        <v>0</v>
      </c>
      <c r="D13179" s="180"/>
      <c r="E13179" s="180"/>
      <c r="F13179" s="180"/>
      <c r="G13179" s="180"/>
      <c r="H13179" s="180"/>
    </row>
    <row r="13180" spans="1:8" x14ac:dyDescent="0.2">
      <c r="A13180" s="180" t="s">
        <v>310</v>
      </c>
      <c r="B13180" s="180" t="s">
        <v>446</v>
      </c>
      <c r="C13180" s="180">
        <v>0</v>
      </c>
      <c r="D13180" s="180">
        <v>0</v>
      </c>
      <c r="E13180" s="180">
        <v>0</v>
      </c>
      <c r="F13180" s="180">
        <v>0</v>
      </c>
      <c r="G13180" s="180">
        <v>0</v>
      </c>
      <c r="H13180" s="180">
        <v>0</v>
      </c>
    </row>
    <row r="13181" spans="1:8" x14ac:dyDescent="0.2">
      <c r="A13181" s="180" t="s">
        <v>310</v>
      </c>
      <c r="B13181" s="180" t="s">
        <v>347</v>
      </c>
      <c r="C13181" s="180">
        <v>0</v>
      </c>
      <c r="D13181" s="180">
        <v>0</v>
      </c>
      <c r="E13181" s="180"/>
      <c r="F13181" s="180">
        <v>0</v>
      </c>
      <c r="G13181" s="180">
        <v>0</v>
      </c>
      <c r="H13181" s="180">
        <v>0</v>
      </c>
    </row>
    <row r="13182" spans="1:8" x14ac:dyDescent="0.2">
      <c r="A13182" s="180" t="s">
        <v>310</v>
      </c>
      <c r="B13182" s="180" t="s">
        <v>348</v>
      </c>
      <c r="C13182" s="180">
        <v>9282835</v>
      </c>
      <c r="D13182" s="180">
        <v>428992</v>
      </c>
      <c r="E13182" s="180">
        <v>157404</v>
      </c>
      <c r="F13182" s="180">
        <v>0</v>
      </c>
      <c r="G13182" s="180">
        <v>0</v>
      </c>
      <c r="H13182" s="180">
        <v>0</v>
      </c>
    </row>
    <row r="13183" spans="1:8" x14ac:dyDescent="0.2">
      <c r="A13183" s="180" t="s">
        <v>310</v>
      </c>
      <c r="B13183" s="180" t="s">
        <v>349</v>
      </c>
      <c r="C13183" s="180">
        <v>1299286.0200000014</v>
      </c>
      <c r="D13183" s="180">
        <v>130220.37000000013</v>
      </c>
      <c r="E13183" s="180">
        <v>889600.84</v>
      </c>
      <c r="F13183" s="180">
        <v>0</v>
      </c>
      <c r="G13183" s="180">
        <v>0</v>
      </c>
      <c r="H13183" s="180">
        <v>0</v>
      </c>
    </row>
    <row r="13184" spans="1:8" x14ac:dyDescent="0.2">
      <c r="A13184" s="180" t="s">
        <v>310</v>
      </c>
      <c r="B13184" s="180" t="s">
        <v>350</v>
      </c>
      <c r="C13184" s="180">
        <v>10582121.02</v>
      </c>
      <c r="D13184" s="180">
        <v>559212.37000000011</v>
      </c>
      <c r="E13184" s="180">
        <v>1047004.84</v>
      </c>
      <c r="F13184" s="180">
        <v>0</v>
      </c>
      <c r="G13184" s="180">
        <v>0</v>
      </c>
      <c r="H13184" s="180">
        <v>0</v>
      </c>
    </row>
    <row r="13185" spans="1:8" x14ac:dyDescent="0.2">
      <c r="A13185" s="180" t="s">
        <v>310</v>
      </c>
      <c r="B13185" s="180" t="s">
        <v>376</v>
      </c>
      <c r="C13185" s="180"/>
      <c r="D13185" s="180"/>
      <c r="E13185" s="180"/>
      <c r="F13185" s="180"/>
      <c r="G13185" s="180"/>
      <c r="H13185" s="180"/>
    </row>
    <row r="13186" spans="1:8" x14ac:dyDescent="0.2">
      <c r="A13186" s="180" t="s">
        <v>310</v>
      </c>
      <c r="B13186" s="180" t="s">
        <v>377</v>
      </c>
      <c r="C13186" s="180">
        <v>6425446</v>
      </c>
      <c r="D13186" s="180">
        <v>408186</v>
      </c>
      <c r="E13186" s="180">
        <v>14799</v>
      </c>
      <c r="F13186" s="180">
        <v>0</v>
      </c>
      <c r="G13186" s="180">
        <v>0</v>
      </c>
      <c r="H13186" s="180">
        <v>0</v>
      </c>
    </row>
    <row r="13187" spans="1:8" x14ac:dyDescent="0.2">
      <c r="A13187" s="180" t="s">
        <v>310</v>
      </c>
      <c r="B13187" s="180" t="s">
        <v>352</v>
      </c>
      <c r="C13187" s="180">
        <v>252908</v>
      </c>
      <c r="D13187" s="180">
        <v>0</v>
      </c>
      <c r="E13187" s="180">
        <v>0</v>
      </c>
      <c r="F13187" s="180">
        <v>0</v>
      </c>
      <c r="G13187" s="180">
        <v>0</v>
      </c>
      <c r="H13187" s="180">
        <v>0</v>
      </c>
    </row>
    <row r="13188" spans="1:8" x14ac:dyDescent="0.2">
      <c r="A13188" s="180" t="s">
        <v>310</v>
      </c>
      <c r="B13188" s="180" t="s">
        <v>353</v>
      </c>
      <c r="C13188" s="180">
        <v>922324</v>
      </c>
      <c r="D13188" s="180">
        <v>0</v>
      </c>
      <c r="E13188" s="180">
        <v>0</v>
      </c>
      <c r="F13188" s="180">
        <v>0</v>
      </c>
      <c r="G13188" s="180">
        <v>0</v>
      </c>
      <c r="H13188" s="180">
        <v>0</v>
      </c>
    </row>
    <row r="13189" spans="1:8" x14ac:dyDescent="0.2">
      <c r="A13189" s="180" t="s">
        <v>310</v>
      </c>
      <c r="B13189" s="180" t="s">
        <v>354</v>
      </c>
      <c r="C13189" s="180">
        <v>312725</v>
      </c>
      <c r="D13189" s="180">
        <v>0</v>
      </c>
      <c r="E13189" s="180">
        <v>1557</v>
      </c>
      <c r="F13189" s="180">
        <v>0</v>
      </c>
      <c r="G13189" s="180">
        <v>0</v>
      </c>
      <c r="H13189" s="180">
        <v>0</v>
      </c>
    </row>
    <row r="13190" spans="1:8" x14ac:dyDescent="0.2">
      <c r="A13190" s="180" t="s">
        <v>310</v>
      </c>
      <c r="B13190" s="180" t="s">
        <v>408</v>
      </c>
      <c r="C13190" s="180">
        <v>582798</v>
      </c>
      <c r="D13190" s="180">
        <v>0</v>
      </c>
      <c r="E13190" s="180">
        <v>0</v>
      </c>
      <c r="F13190" s="180">
        <v>0</v>
      </c>
      <c r="G13190" s="180">
        <v>0</v>
      </c>
      <c r="H13190" s="180">
        <v>0</v>
      </c>
    </row>
    <row r="13191" spans="1:8" x14ac:dyDescent="0.2">
      <c r="A13191" s="180" t="s">
        <v>310</v>
      </c>
      <c r="B13191" s="180" t="s">
        <v>423</v>
      </c>
      <c r="C13191" s="180">
        <v>196187</v>
      </c>
      <c r="D13191" s="180">
        <v>0</v>
      </c>
      <c r="E13191" s="180">
        <v>0</v>
      </c>
      <c r="F13191" s="180">
        <v>0</v>
      </c>
      <c r="G13191" s="180">
        <v>0</v>
      </c>
      <c r="H13191" s="180">
        <v>0</v>
      </c>
    </row>
    <row r="13192" spans="1:8" x14ac:dyDescent="0.2">
      <c r="A13192" s="180" t="s">
        <v>310</v>
      </c>
      <c r="B13192" s="180" t="s">
        <v>355</v>
      </c>
      <c r="C13192" s="180">
        <v>693842</v>
      </c>
      <c r="D13192" s="180">
        <v>0</v>
      </c>
      <c r="E13192" s="180">
        <v>183077</v>
      </c>
      <c r="F13192" s="180">
        <v>0</v>
      </c>
      <c r="G13192" s="180">
        <v>0</v>
      </c>
      <c r="H13192" s="180">
        <v>0</v>
      </c>
    </row>
    <row r="13193" spans="1:8" x14ac:dyDescent="0.2">
      <c r="A13193" s="180" t="s">
        <v>310</v>
      </c>
      <c r="B13193" s="180" t="s">
        <v>356</v>
      </c>
      <c r="C13193" s="180">
        <v>421166</v>
      </c>
      <c r="D13193" s="180">
        <v>0</v>
      </c>
      <c r="E13193" s="180">
        <v>0</v>
      </c>
      <c r="F13193" s="180">
        <v>0</v>
      </c>
      <c r="G13193" s="180"/>
      <c r="H13193" s="180">
        <v>0</v>
      </c>
    </row>
    <row r="13194" spans="1:8" x14ac:dyDescent="0.2">
      <c r="A13194" s="180" t="s">
        <v>310</v>
      </c>
      <c r="B13194" s="180" t="s">
        <v>409</v>
      </c>
      <c r="C13194" s="180"/>
      <c r="D13194" s="180"/>
      <c r="E13194" s="180"/>
      <c r="F13194" s="180"/>
      <c r="G13194" s="180"/>
      <c r="H13194" s="180">
        <v>0</v>
      </c>
    </row>
    <row r="13195" spans="1:8" x14ac:dyDescent="0.2">
      <c r="A13195" s="180" t="s">
        <v>310</v>
      </c>
      <c r="B13195" s="180" t="s">
        <v>378</v>
      </c>
      <c r="C13195" s="180">
        <v>0</v>
      </c>
      <c r="D13195" s="180"/>
      <c r="E13195" s="180">
        <v>0</v>
      </c>
      <c r="F13195" s="180">
        <v>0</v>
      </c>
      <c r="G13195" s="180">
        <v>0</v>
      </c>
      <c r="H13195" s="180">
        <v>0</v>
      </c>
    </row>
    <row r="13196" spans="1:8" x14ac:dyDescent="0.2">
      <c r="A13196" s="180" t="s">
        <v>310</v>
      </c>
      <c r="B13196" s="180" t="s">
        <v>360</v>
      </c>
      <c r="C13196" s="180"/>
      <c r="D13196" s="180"/>
      <c r="E13196" s="180">
        <v>0</v>
      </c>
      <c r="F13196" s="180">
        <v>0</v>
      </c>
      <c r="G13196" s="180"/>
      <c r="H13196" s="180">
        <v>0</v>
      </c>
    </row>
    <row r="13197" spans="1:8" x14ac:dyDescent="0.2">
      <c r="A13197" s="180" t="s">
        <v>310</v>
      </c>
      <c r="B13197" s="180" t="s">
        <v>379</v>
      </c>
      <c r="C13197" s="180"/>
      <c r="D13197" s="180"/>
      <c r="E13197" s="180"/>
      <c r="F13197" s="180"/>
      <c r="G13197" s="180"/>
      <c r="H13197" s="180"/>
    </row>
    <row r="13198" spans="1:8" x14ac:dyDescent="0.2">
      <c r="A13198" s="180" t="s">
        <v>310</v>
      </c>
      <c r="B13198" s="180" t="s">
        <v>362</v>
      </c>
      <c r="C13198" s="180">
        <v>333669</v>
      </c>
      <c r="D13198" s="180"/>
      <c r="E13198" s="180"/>
      <c r="F13198" s="180"/>
      <c r="G13198" s="180"/>
      <c r="H13198" s="180"/>
    </row>
    <row r="13199" spans="1:8" x14ac:dyDescent="0.2">
      <c r="A13199" s="180" t="s">
        <v>310</v>
      </c>
      <c r="B13199" s="180" t="s">
        <v>365</v>
      </c>
      <c r="C13199" s="180">
        <v>10141065</v>
      </c>
      <c r="D13199" s="180">
        <v>408186</v>
      </c>
      <c r="E13199" s="180">
        <v>199433</v>
      </c>
      <c r="F13199" s="180">
        <v>0</v>
      </c>
      <c r="G13199" s="180">
        <v>0</v>
      </c>
      <c r="H13199" s="180">
        <v>0</v>
      </c>
    </row>
    <row r="13200" spans="1:8" x14ac:dyDescent="0.2">
      <c r="A13200" s="180" t="s">
        <v>310</v>
      </c>
      <c r="B13200" s="180" t="s">
        <v>447</v>
      </c>
      <c r="C13200" s="180">
        <v>0</v>
      </c>
      <c r="D13200" s="180">
        <v>0</v>
      </c>
      <c r="E13200" s="180">
        <v>0</v>
      </c>
      <c r="F13200" s="180">
        <v>0</v>
      </c>
      <c r="G13200" s="180">
        <v>0</v>
      </c>
      <c r="H13200" s="180">
        <v>0</v>
      </c>
    </row>
    <row r="13201" spans="1:8" x14ac:dyDescent="0.2">
      <c r="A13201" s="180" t="s">
        <v>310</v>
      </c>
      <c r="B13201" s="180" t="s">
        <v>366</v>
      </c>
      <c r="C13201" s="180">
        <v>10141065</v>
      </c>
      <c r="D13201" s="180">
        <v>408186</v>
      </c>
      <c r="E13201" s="180">
        <v>199433</v>
      </c>
      <c r="F13201" s="180">
        <v>0</v>
      </c>
      <c r="G13201" s="180">
        <v>0</v>
      </c>
      <c r="H13201" s="180">
        <v>0</v>
      </c>
    </row>
    <row r="13202" spans="1:8" x14ac:dyDescent="0.2">
      <c r="A13202" s="180" t="s">
        <v>310</v>
      </c>
      <c r="B13202" s="180" t="s">
        <v>367</v>
      </c>
      <c r="C13202" s="180">
        <v>441056.02000000142</v>
      </c>
      <c r="D13202" s="180">
        <v>151026.37000000011</v>
      </c>
      <c r="E13202" s="180">
        <v>847571.84</v>
      </c>
      <c r="F13202" s="180">
        <v>0</v>
      </c>
      <c r="G13202" s="180">
        <v>0</v>
      </c>
      <c r="H13202" s="180">
        <v>0</v>
      </c>
    </row>
    <row r="13203" spans="1:8" x14ac:dyDescent="0.2">
      <c r="A13203" s="180" t="s">
        <v>310</v>
      </c>
      <c r="B13203" s="180" t="s">
        <v>368</v>
      </c>
      <c r="C13203" s="180">
        <v>10582121.02</v>
      </c>
      <c r="D13203" s="180">
        <v>559212.37000000011</v>
      </c>
      <c r="E13203" s="180">
        <v>1047004.84</v>
      </c>
      <c r="F13203" s="180">
        <v>0</v>
      </c>
      <c r="G13203" s="180">
        <v>0</v>
      </c>
      <c r="H13203" s="180">
        <v>0</v>
      </c>
    </row>
    <row r="13204" spans="1:8" x14ac:dyDescent="0.2">
      <c r="A13204" s="180" t="s">
        <v>48</v>
      </c>
      <c r="B13204" s="180" t="s">
        <v>333</v>
      </c>
      <c r="C13204" s="180">
        <v>4238341</v>
      </c>
      <c r="D13204" s="180"/>
      <c r="E13204" s="180">
        <v>98349</v>
      </c>
      <c r="F13204" s="180">
        <v>0</v>
      </c>
      <c r="G13204" s="180">
        <v>0</v>
      </c>
      <c r="H13204" s="180">
        <v>0</v>
      </c>
    </row>
    <row r="13205" spans="1:8" x14ac:dyDescent="0.2">
      <c r="A13205" s="180" t="s">
        <v>48</v>
      </c>
      <c r="B13205" s="180" t="s">
        <v>334</v>
      </c>
      <c r="C13205" s="180">
        <v>71049</v>
      </c>
      <c r="D13205" s="180"/>
      <c r="E13205" s="180">
        <v>1651</v>
      </c>
      <c r="F13205" s="180">
        <v>0</v>
      </c>
      <c r="G13205" s="180">
        <v>0</v>
      </c>
      <c r="H13205" s="180">
        <v>0</v>
      </c>
    </row>
    <row r="13206" spans="1:8" x14ac:dyDescent="0.2">
      <c r="A13206" s="180" t="s">
        <v>48</v>
      </c>
      <c r="B13206" s="180" t="s">
        <v>335</v>
      </c>
      <c r="C13206" s="180">
        <v>0</v>
      </c>
      <c r="D13206" s="180"/>
      <c r="E13206" s="180"/>
      <c r="F13206" s="180"/>
      <c r="G13206" s="180"/>
      <c r="H13206" s="180"/>
    </row>
    <row r="13207" spans="1:8" x14ac:dyDescent="0.2">
      <c r="A13207" s="180" t="s">
        <v>48</v>
      </c>
      <c r="B13207" s="180" t="s">
        <v>336</v>
      </c>
      <c r="C13207" s="180">
        <v>1500000</v>
      </c>
      <c r="D13207" s="180"/>
      <c r="E13207" s="180"/>
      <c r="F13207" s="180"/>
      <c r="G13207" s="180"/>
      <c r="H13207" s="180"/>
    </row>
    <row r="13208" spans="1:8" x14ac:dyDescent="0.2">
      <c r="A13208" s="180" t="s">
        <v>48</v>
      </c>
      <c r="B13208" s="180" t="s">
        <v>337</v>
      </c>
      <c r="C13208" s="180">
        <v>18000</v>
      </c>
      <c r="D13208" s="180">
        <v>250</v>
      </c>
      <c r="E13208" s="180">
        <v>750</v>
      </c>
      <c r="F13208" s="180"/>
      <c r="G13208" s="180"/>
      <c r="H13208" s="180"/>
    </row>
    <row r="13209" spans="1:8" x14ac:dyDescent="0.2">
      <c r="A13209" s="180" t="s">
        <v>48</v>
      </c>
      <c r="B13209" s="180" t="s">
        <v>338</v>
      </c>
      <c r="C13209" s="180"/>
      <c r="D13209" s="180"/>
      <c r="E13209" s="180"/>
      <c r="F13209" s="180"/>
      <c r="G13209" s="180"/>
      <c r="H13209" s="180"/>
    </row>
    <row r="13210" spans="1:8" x14ac:dyDescent="0.2">
      <c r="A13210" s="180" t="s">
        <v>48</v>
      </c>
      <c r="B13210" s="180" t="s">
        <v>339</v>
      </c>
      <c r="C13210" s="180">
        <v>14000</v>
      </c>
      <c r="D13210" s="180">
        <v>305000</v>
      </c>
      <c r="E13210" s="180"/>
      <c r="F13210" s="180"/>
      <c r="G13210" s="180"/>
      <c r="H13210" s="180"/>
    </row>
    <row r="13211" spans="1:8" x14ac:dyDescent="0.2">
      <c r="A13211" s="180" t="s">
        <v>48</v>
      </c>
      <c r="B13211" s="180" t="s">
        <v>340</v>
      </c>
      <c r="C13211" s="180">
        <v>255000</v>
      </c>
      <c r="D13211" s="180">
        <v>25000</v>
      </c>
      <c r="E13211" s="180"/>
      <c r="F13211" s="180"/>
      <c r="G13211" s="180"/>
      <c r="H13211" s="180"/>
    </row>
    <row r="13212" spans="1:8" x14ac:dyDescent="0.2">
      <c r="A13212" s="180" t="s">
        <v>48</v>
      </c>
      <c r="B13212" s="180" t="s">
        <v>341</v>
      </c>
      <c r="C13212" s="180"/>
      <c r="D13212" s="180"/>
      <c r="E13212" s="180"/>
      <c r="F13212" s="180"/>
      <c r="G13212" s="180"/>
      <c r="H13212" s="180"/>
    </row>
    <row r="13213" spans="1:8" x14ac:dyDescent="0.2">
      <c r="A13213" s="180" t="s">
        <v>48</v>
      </c>
      <c r="B13213" s="180" t="s">
        <v>342</v>
      </c>
      <c r="C13213" s="180">
        <v>15349998</v>
      </c>
      <c r="D13213" s="180"/>
      <c r="E13213" s="180"/>
      <c r="F13213" s="180"/>
      <c r="G13213" s="180"/>
      <c r="H13213" s="180"/>
    </row>
    <row r="13214" spans="1:8" x14ac:dyDescent="0.2">
      <c r="A13214" s="180" t="s">
        <v>48</v>
      </c>
      <c r="B13214" s="180" t="s">
        <v>343</v>
      </c>
      <c r="C13214" s="180">
        <v>71747</v>
      </c>
      <c r="D13214" s="180"/>
      <c r="E13214" s="180"/>
      <c r="F13214" s="180"/>
      <c r="G13214" s="180"/>
      <c r="H13214" s="180"/>
    </row>
    <row r="13215" spans="1:8" x14ac:dyDescent="0.2">
      <c r="A13215" s="180" t="s">
        <v>48</v>
      </c>
      <c r="B13215" s="180" t="s">
        <v>344</v>
      </c>
      <c r="C13215" s="180">
        <v>25000</v>
      </c>
      <c r="D13215" s="180"/>
      <c r="E13215" s="180"/>
      <c r="F13215" s="180"/>
      <c r="G13215" s="180"/>
      <c r="H13215" s="180"/>
    </row>
    <row r="13216" spans="1:8" x14ac:dyDescent="0.2">
      <c r="A13216" s="180" t="s">
        <v>48</v>
      </c>
      <c r="B13216" s="180" t="s">
        <v>475</v>
      </c>
      <c r="C13216" s="180">
        <v>46172</v>
      </c>
      <c r="D13216" s="180"/>
      <c r="E13216" s="180">
        <v>1072</v>
      </c>
      <c r="F13216" s="180">
        <v>0</v>
      </c>
      <c r="G13216" s="180">
        <v>0</v>
      </c>
      <c r="H13216" s="180">
        <v>0</v>
      </c>
    </row>
    <row r="13217" spans="1:8" x14ac:dyDescent="0.2">
      <c r="A13217" s="180" t="s">
        <v>48</v>
      </c>
      <c r="B13217" s="180" t="s">
        <v>332</v>
      </c>
      <c r="C13217" s="180">
        <v>190000</v>
      </c>
      <c r="D13217" s="180"/>
      <c r="E13217" s="180"/>
      <c r="F13217" s="180"/>
      <c r="G13217" s="180"/>
      <c r="H13217" s="180"/>
    </row>
    <row r="13218" spans="1:8" x14ac:dyDescent="0.2">
      <c r="A13218" s="180" t="s">
        <v>48</v>
      </c>
      <c r="B13218" s="180" t="s">
        <v>407</v>
      </c>
      <c r="C13218" s="180">
        <v>335000</v>
      </c>
      <c r="D13218" s="180"/>
      <c r="E13218" s="180"/>
      <c r="F13218" s="180"/>
      <c r="G13218" s="180"/>
      <c r="H13218" s="180"/>
    </row>
    <row r="13219" spans="1:8" x14ac:dyDescent="0.2">
      <c r="A13219" s="180" t="s">
        <v>48</v>
      </c>
      <c r="B13219" s="180" t="s">
        <v>345</v>
      </c>
      <c r="C13219" s="180">
        <v>22114307</v>
      </c>
      <c r="D13219" s="180">
        <v>330250</v>
      </c>
      <c r="E13219" s="180">
        <v>101822</v>
      </c>
      <c r="F13219" s="180">
        <v>0</v>
      </c>
      <c r="G13219" s="180">
        <v>0</v>
      </c>
      <c r="H13219" s="180">
        <v>0</v>
      </c>
    </row>
    <row r="13220" spans="1:8" x14ac:dyDescent="0.2">
      <c r="A13220" s="180" t="s">
        <v>48</v>
      </c>
      <c r="B13220" s="180" t="s">
        <v>346</v>
      </c>
      <c r="C13220" s="180"/>
      <c r="D13220" s="180"/>
      <c r="E13220" s="180"/>
      <c r="F13220" s="180"/>
      <c r="G13220" s="180"/>
      <c r="H13220" s="180"/>
    </row>
    <row r="13221" spans="1:8" x14ac:dyDescent="0.2">
      <c r="A13221" s="180" t="s">
        <v>48</v>
      </c>
      <c r="B13221" s="180" t="s">
        <v>446</v>
      </c>
      <c r="C13221" s="180">
        <v>300</v>
      </c>
      <c r="D13221" s="180"/>
      <c r="E13221" s="180"/>
      <c r="F13221" s="180"/>
      <c r="G13221" s="180"/>
      <c r="H13221" s="180"/>
    </row>
    <row r="13222" spans="1:8" x14ac:dyDescent="0.2">
      <c r="A13222" s="180" t="s">
        <v>48</v>
      </c>
      <c r="B13222" s="180" t="s">
        <v>347</v>
      </c>
      <c r="C13222" s="180"/>
      <c r="D13222" s="180"/>
      <c r="E13222" s="180"/>
      <c r="F13222" s="180"/>
      <c r="G13222" s="180"/>
      <c r="H13222" s="180"/>
    </row>
    <row r="13223" spans="1:8" x14ac:dyDescent="0.2">
      <c r="A13223" s="180" t="s">
        <v>48</v>
      </c>
      <c r="B13223" s="180" t="s">
        <v>348</v>
      </c>
      <c r="C13223" s="180">
        <v>22114607</v>
      </c>
      <c r="D13223" s="180">
        <v>330250</v>
      </c>
      <c r="E13223" s="180">
        <v>101822</v>
      </c>
      <c r="F13223" s="180">
        <v>0</v>
      </c>
      <c r="G13223" s="180">
        <v>0</v>
      </c>
      <c r="H13223" s="180">
        <v>0</v>
      </c>
    </row>
    <row r="13224" spans="1:8" x14ac:dyDescent="0.2">
      <c r="A13224" s="180" t="s">
        <v>48</v>
      </c>
      <c r="B13224" s="180" t="s">
        <v>349</v>
      </c>
      <c r="C13224" s="180">
        <v>6864167</v>
      </c>
      <c r="D13224" s="180">
        <v>102028</v>
      </c>
      <c r="E13224" s="180">
        <v>845054</v>
      </c>
      <c r="F13224" s="180">
        <v>0</v>
      </c>
      <c r="G13224" s="180">
        <v>0</v>
      </c>
      <c r="H13224" s="180">
        <v>0</v>
      </c>
    </row>
    <row r="13225" spans="1:8" x14ac:dyDescent="0.2">
      <c r="A13225" s="180" t="s">
        <v>48</v>
      </c>
      <c r="B13225" s="180" t="s">
        <v>350</v>
      </c>
      <c r="C13225" s="180">
        <v>28978774</v>
      </c>
      <c r="D13225" s="180">
        <v>432278</v>
      </c>
      <c r="E13225" s="180">
        <v>946876</v>
      </c>
      <c r="F13225" s="180">
        <v>0</v>
      </c>
      <c r="G13225" s="180">
        <v>0</v>
      </c>
      <c r="H13225" s="180">
        <v>0</v>
      </c>
    </row>
    <row r="13226" spans="1:8" x14ac:dyDescent="0.2">
      <c r="A13226" s="180" t="s">
        <v>48</v>
      </c>
      <c r="B13226" s="180" t="s">
        <v>376</v>
      </c>
      <c r="C13226" s="180"/>
      <c r="D13226" s="180"/>
      <c r="E13226" s="180"/>
      <c r="F13226" s="180"/>
      <c r="G13226" s="180"/>
      <c r="H13226" s="180"/>
    </row>
    <row r="13227" spans="1:8" x14ac:dyDescent="0.2">
      <c r="A13227" s="180" t="s">
        <v>48</v>
      </c>
      <c r="B13227" s="180" t="s">
        <v>377</v>
      </c>
      <c r="C13227" s="180">
        <v>14200000</v>
      </c>
      <c r="D13227" s="180">
        <v>340000</v>
      </c>
      <c r="E13227" s="180">
        <v>5000</v>
      </c>
      <c r="F13227" s="180"/>
      <c r="G13227" s="180"/>
      <c r="H13227" s="180"/>
    </row>
    <row r="13228" spans="1:8" x14ac:dyDescent="0.2">
      <c r="A13228" s="180" t="s">
        <v>48</v>
      </c>
      <c r="B13228" s="180" t="s">
        <v>352</v>
      </c>
      <c r="C13228" s="180">
        <v>728000</v>
      </c>
      <c r="D13228" s="180"/>
      <c r="E13228" s="180"/>
      <c r="F13228" s="180"/>
      <c r="G13228" s="180"/>
      <c r="H13228" s="180"/>
    </row>
    <row r="13229" spans="1:8" x14ac:dyDescent="0.2">
      <c r="A13229" s="180" t="s">
        <v>48</v>
      </c>
      <c r="B13229" s="180" t="s">
        <v>353</v>
      </c>
      <c r="C13229" s="180">
        <v>800000</v>
      </c>
      <c r="D13229" s="180"/>
      <c r="E13229" s="180"/>
      <c r="F13229" s="180"/>
      <c r="G13229" s="180"/>
      <c r="H13229" s="180"/>
    </row>
    <row r="13230" spans="1:8" x14ac:dyDescent="0.2">
      <c r="A13230" s="180" t="s">
        <v>48</v>
      </c>
      <c r="B13230" s="180" t="s">
        <v>354</v>
      </c>
      <c r="C13230" s="180">
        <v>420000</v>
      </c>
      <c r="D13230" s="180"/>
      <c r="E13230" s="180">
        <v>155000</v>
      </c>
      <c r="F13230" s="180"/>
      <c r="G13230" s="180"/>
      <c r="H13230" s="180"/>
    </row>
    <row r="13231" spans="1:8" x14ac:dyDescent="0.2">
      <c r="A13231" s="180" t="s">
        <v>48</v>
      </c>
      <c r="B13231" s="180" t="s">
        <v>408</v>
      </c>
      <c r="C13231" s="180">
        <v>1350000</v>
      </c>
      <c r="D13231" s="180"/>
      <c r="E13231" s="180"/>
      <c r="F13231" s="180"/>
      <c r="G13231" s="180"/>
      <c r="H13231" s="180"/>
    </row>
    <row r="13232" spans="1:8" x14ac:dyDescent="0.2">
      <c r="A13232" s="180" t="s">
        <v>48</v>
      </c>
      <c r="B13232" s="180" t="s">
        <v>423</v>
      </c>
      <c r="C13232" s="180">
        <v>962000</v>
      </c>
      <c r="D13232" s="180"/>
      <c r="E13232" s="180"/>
      <c r="F13232" s="180"/>
      <c r="G13232" s="180"/>
      <c r="H13232" s="180"/>
    </row>
    <row r="13233" spans="1:8" x14ac:dyDescent="0.2">
      <c r="A13233" s="180" t="s">
        <v>48</v>
      </c>
      <c r="B13233" s="180" t="s">
        <v>355</v>
      </c>
      <c r="C13233" s="180">
        <v>1625000</v>
      </c>
      <c r="D13233" s="180"/>
      <c r="E13233" s="180">
        <v>105000</v>
      </c>
      <c r="F13233" s="180"/>
      <c r="G13233" s="180"/>
      <c r="H13233" s="180"/>
    </row>
    <row r="13234" spans="1:8" x14ac:dyDescent="0.2">
      <c r="A13234" s="180" t="s">
        <v>48</v>
      </c>
      <c r="B13234" s="180" t="s">
        <v>356</v>
      </c>
      <c r="C13234" s="180">
        <v>860000</v>
      </c>
      <c r="D13234" s="180"/>
      <c r="E13234" s="180">
        <v>28000</v>
      </c>
      <c r="F13234" s="180"/>
      <c r="G13234" s="180"/>
      <c r="H13234" s="180"/>
    </row>
    <row r="13235" spans="1:8" x14ac:dyDescent="0.2">
      <c r="A13235" s="180" t="s">
        <v>48</v>
      </c>
      <c r="B13235" s="180" t="s">
        <v>409</v>
      </c>
      <c r="C13235" s="180"/>
      <c r="D13235" s="180"/>
      <c r="E13235" s="180"/>
      <c r="F13235" s="180"/>
      <c r="G13235" s="180"/>
      <c r="H13235" s="180"/>
    </row>
    <row r="13236" spans="1:8" x14ac:dyDescent="0.2">
      <c r="A13236" s="180" t="s">
        <v>48</v>
      </c>
      <c r="B13236" s="180" t="s">
        <v>378</v>
      </c>
      <c r="C13236" s="180"/>
      <c r="D13236" s="180"/>
      <c r="E13236" s="180"/>
      <c r="F13236" s="180"/>
      <c r="G13236" s="180"/>
      <c r="H13236" s="180"/>
    </row>
    <row r="13237" spans="1:8" x14ac:dyDescent="0.2">
      <c r="A13237" s="180" t="s">
        <v>48</v>
      </c>
      <c r="B13237" s="180" t="s">
        <v>360</v>
      </c>
      <c r="C13237" s="180"/>
      <c r="D13237" s="180"/>
      <c r="E13237" s="180"/>
      <c r="F13237" s="180"/>
      <c r="G13237" s="180"/>
      <c r="H13237" s="180"/>
    </row>
    <row r="13238" spans="1:8" x14ac:dyDescent="0.2">
      <c r="A13238" s="180" t="s">
        <v>48</v>
      </c>
      <c r="B13238" s="180" t="s">
        <v>379</v>
      </c>
      <c r="C13238" s="180"/>
      <c r="D13238" s="180"/>
      <c r="E13238" s="180"/>
      <c r="F13238" s="180"/>
      <c r="G13238" s="180"/>
      <c r="H13238" s="180"/>
    </row>
    <row r="13239" spans="1:8" x14ac:dyDescent="0.2">
      <c r="A13239" s="180" t="s">
        <v>48</v>
      </c>
      <c r="B13239" s="180" t="s">
        <v>362</v>
      </c>
      <c r="C13239" s="180">
        <v>922716</v>
      </c>
      <c r="D13239" s="180"/>
      <c r="E13239" s="180"/>
      <c r="F13239" s="180"/>
      <c r="G13239" s="180"/>
      <c r="H13239" s="180"/>
    </row>
    <row r="13240" spans="1:8" x14ac:dyDescent="0.2">
      <c r="A13240" s="180" t="s">
        <v>48</v>
      </c>
      <c r="B13240" s="180" t="s">
        <v>365</v>
      </c>
      <c r="C13240" s="180">
        <v>21867716</v>
      </c>
      <c r="D13240" s="180">
        <v>340000</v>
      </c>
      <c r="E13240" s="180">
        <v>293000</v>
      </c>
      <c r="F13240" s="180">
        <v>0</v>
      </c>
      <c r="G13240" s="180">
        <v>0</v>
      </c>
      <c r="H13240" s="180">
        <v>0</v>
      </c>
    </row>
    <row r="13241" spans="1:8" x14ac:dyDescent="0.2">
      <c r="A13241" s="180" t="s">
        <v>48</v>
      </c>
      <c r="B13241" s="180" t="s">
        <v>447</v>
      </c>
      <c r="C13241" s="180"/>
      <c r="D13241" s="180"/>
      <c r="E13241" s="180"/>
      <c r="F13241" s="180"/>
      <c r="G13241" s="180"/>
      <c r="H13241" s="180"/>
    </row>
    <row r="13242" spans="1:8" x14ac:dyDescent="0.2">
      <c r="A13242" s="180" t="s">
        <v>48</v>
      </c>
      <c r="B13242" s="180" t="s">
        <v>366</v>
      </c>
      <c r="C13242" s="180">
        <v>21867716</v>
      </c>
      <c r="D13242" s="180">
        <v>340000</v>
      </c>
      <c r="E13242" s="180">
        <v>293000</v>
      </c>
      <c r="F13242" s="180">
        <v>0</v>
      </c>
      <c r="G13242" s="180">
        <v>0</v>
      </c>
      <c r="H13242" s="180">
        <v>0</v>
      </c>
    </row>
    <row r="13243" spans="1:8" x14ac:dyDescent="0.2">
      <c r="A13243" s="180" t="s">
        <v>48</v>
      </c>
      <c r="B13243" s="180" t="s">
        <v>367</v>
      </c>
      <c r="C13243" s="180">
        <v>7111058</v>
      </c>
      <c r="D13243" s="180">
        <v>92278</v>
      </c>
      <c r="E13243" s="180">
        <v>653876</v>
      </c>
      <c r="F13243" s="180">
        <v>0</v>
      </c>
      <c r="G13243" s="180">
        <v>0</v>
      </c>
      <c r="H13243" s="180">
        <v>0</v>
      </c>
    </row>
    <row r="13244" spans="1:8" x14ac:dyDescent="0.2">
      <c r="A13244" s="180" t="s">
        <v>48</v>
      </c>
      <c r="B13244" s="180" t="s">
        <v>368</v>
      </c>
      <c r="C13244" s="180">
        <v>28978774</v>
      </c>
      <c r="D13244" s="180">
        <v>432278</v>
      </c>
      <c r="E13244" s="180">
        <v>946876</v>
      </c>
      <c r="F13244" s="180">
        <v>0</v>
      </c>
      <c r="G13244" s="180">
        <v>0</v>
      </c>
      <c r="H13244" s="180">
        <v>0</v>
      </c>
    </row>
    <row r="13245" spans="1:8" x14ac:dyDescent="0.2">
      <c r="A13245" s="180" t="s">
        <v>165</v>
      </c>
      <c r="B13245" s="180" t="s">
        <v>333</v>
      </c>
      <c r="C13245" s="180">
        <v>1711684</v>
      </c>
      <c r="D13245" s="180"/>
      <c r="E13245" s="180">
        <v>193448</v>
      </c>
      <c r="F13245" s="180">
        <v>0</v>
      </c>
      <c r="G13245" s="180">
        <v>0</v>
      </c>
      <c r="H13245" s="180">
        <v>0</v>
      </c>
    </row>
    <row r="13246" spans="1:8" x14ac:dyDescent="0.2">
      <c r="A13246" s="180" t="s">
        <v>165</v>
      </c>
      <c r="B13246" s="180" t="s">
        <v>334</v>
      </c>
      <c r="C13246" s="180">
        <v>13710</v>
      </c>
      <c r="D13246" s="180"/>
      <c r="E13246" s="180">
        <v>1552</v>
      </c>
      <c r="F13246" s="180">
        <v>0</v>
      </c>
      <c r="G13246" s="180">
        <v>0</v>
      </c>
      <c r="H13246" s="180">
        <v>0</v>
      </c>
    </row>
    <row r="13247" spans="1:8" x14ac:dyDescent="0.2">
      <c r="A13247" s="180" t="s">
        <v>165</v>
      </c>
      <c r="B13247" s="180" t="s">
        <v>335</v>
      </c>
      <c r="C13247" s="180">
        <v>17642</v>
      </c>
      <c r="D13247" s="180"/>
      <c r="E13247" s="180"/>
      <c r="F13247" s="180"/>
      <c r="G13247" s="180"/>
      <c r="H13247" s="180"/>
    </row>
    <row r="13248" spans="1:8" x14ac:dyDescent="0.2">
      <c r="A13248" s="180" t="s">
        <v>165</v>
      </c>
      <c r="B13248" s="180" t="s">
        <v>336</v>
      </c>
      <c r="C13248" s="180">
        <v>575000</v>
      </c>
      <c r="D13248" s="180"/>
      <c r="E13248" s="180"/>
      <c r="F13248" s="180"/>
      <c r="G13248" s="180"/>
      <c r="H13248" s="180"/>
    </row>
    <row r="13249" spans="1:8" x14ac:dyDescent="0.2">
      <c r="A13249" s="180" t="s">
        <v>165</v>
      </c>
      <c r="B13249" s="180" t="s">
        <v>337</v>
      </c>
      <c r="C13249" s="180">
        <v>10000</v>
      </c>
      <c r="D13249" s="180"/>
      <c r="E13249" s="180">
        <v>3000</v>
      </c>
      <c r="F13249" s="180"/>
      <c r="G13249" s="180"/>
      <c r="H13249" s="180"/>
    </row>
    <row r="13250" spans="1:8" x14ac:dyDescent="0.2">
      <c r="A13250" s="180" t="s">
        <v>165</v>
      </c>
      <c r="B13250" s="180" t="s">
        <v>338</v>
      </c>
      <c r="C13250" s="180"/>
      <c r="D13250" s="180"/>
      <c r="E13250" s="180"/>
      <c r="F13250" s="180"/>
      <c r="G13250" s="180"/>
      <c r="H13250" s="180"/>
    </row>
    <row r="13251" spans="1:8" x14ac:dyDescent="0.2">
      <c r="A13251" s="180" t="s">
        <v>165</v>
      </c>
      <c r="B13251" s="180" t="s">
        <v>339</v>
      </c>
      <c r="C13251" s="180"/>
      <c r="D13251" s="180">
        <v>150000</v>
      </c>
      <c r="E13251" s="180"/>
      <c r="F13251" s="180"/>
      <c r="G13251" s="180"/>
      <c r="H13251" s="180"/>
    </row>
    <row r="13252" spans="1:8" x14ac:dyDescent="0.2">
      <c r="A13252" s="180" t="s">
        <v>165</v>
      </c>
      <c r="B13252" s="180" t="s">
        <v>340</v>
      </c>
      <c r="C13252" s="180">
        <v>225000</v>
      </c>
      <c r="D13252" s="180"/>
      <c r="E13252" s="180"/>
      <c r="F13252" s="180"/>
      <c r="G13252" s="180"/>
      <c r="H13252" s="180"/>
    </row>
    <row r="13253" spans="1:8" x14ac:dyDescent="0.2">
      <c r="A13253" s="180" t="s">
        <v>165</v>
      </c>
      <c r="B13253" s="180" t="s">
        <v>341</v>
      </c>
      <c r="C13253" s="180"/>
      <c r="D13253" s="180"/>
      <c r="E13253" s="180"/>
      <c r="F13253" s="180"/>
      <c r="G13253" s="180"/>
      <c r="H13253" s="180"/>
    </row>
    <row r="13254" spans="1:8" x14ac:dyDescent="0.2">
      <c r="A13254" s="180" t="s">
        <v>165</v>
      </c>
      <c r="B13254" s="180" t="s">
        <v>342</v>
      </c>
      <c r="C13254" s="180">
        <v>3050296</v>
      </c>
      <c r="D13254" s="180"/>
      <c r="E13254" s="180"/>
      <c r="F13254" s="180"/>
      <c r="G13254" s="180"/>
      <c r="H13254" s="180"/>
    </row>
    <row r="13255" spans="1:8" x14ac:dyDescent="0.2">
      <c r="A13255" s="180" t="s">
        <v>165</v>
      </c>
      <c r="B13255" s="180" t="s">
        <v>343</v>
      </c>
      <c r="C13255" s="180">
        <v>12166</v>
      </c>
      <c r="D13255" s="180"/>
      <c r="E13255" s="180"/>
      <c r="F13255" s="180"/>
      <c r="G13255" s="180"/>
      <c r="H13255" s="180"/>
    </row>
    <row r="13256" spans="1:8" x14ac:dyDescent="0.2">
      <c r="A13256" s="180" t="s">
        <v>165</v>
      </c>
      <c r="B13256" s="180" t="s">
        <v>344</v>
      </c>
      <c r="C13256" s="180">
        <v>50000</v>
      </c>
      <c r="D13256" s="180"/>
      <c r="E13256" s="180"/>
      <c r="F13256" s="180"/>
      <c r="G13256" s="180"/>
      <c r="H13256" s="180"/>
    </row>
    <row r="13257" spans="1:8" x14ac:dyDescent="0.2">
      <c r="A13257" s="180" t="s">
        <v>165</v>
      </c>
      <c r="B13257" s="180" t="s">
        <v>475</v>
      </c>
      <c r="C13257" s="180">
        <v>22590</v>
      </c>
      <c r="D13257" s="180"/>
      <c r="E13257" s="180">
        <v>2557</v>
      </c>
      <c r="F13257" s="180">
        <v>0</v>
      </c>
      <c r="G13257" s="180">
        <v>0</v>
      </c>
      <c r="H13257" s="180">
        <v>0</v>
      </c>
    </row>
    <row r="13258" spans="1:8" x14ac:dyDescent="0.2">
      <c r="A13258" s="180" t="s">
        <v>165</v>
      </c>
      <c r="B13258" s="180" t="s">
        <v>332</v>
      </c>
      <c r="C13258" s="180">
        <v>110000</v>
      </c>
      <c r="D13258" s="180"/>
      <c r="E13258" s="180"/>
      <c r="F13258" s="180"/>
      <c r="G13258" s="180"/>
      <c r="H13258" s="180"/>
    </row>
    <row r="13259" spans="1:8" x14ac:dyDescent="0.2">
      <c r="A13259" s="180" t="s">
        <v>165</v>
      </c>
      <c r="B13259" s="180" t="s">
        <v>407</v>
      </c>
      <c r="C13259" s="180">
        <v>100000</v>
      </c>
      <c r="D13259" s="180"/>
      <c r="E13259" s="180"/>
      <c r="F13259" s="180"/>
      <c r="G13259" s="180"/>
      <c r="H13259" s="180"/>
    </row>
    <row r="13260" spans="1:8" x14ac:dyDescent="0.2">
      <c r="A13260" s="180" t="s">
        <v>165</v>
      </c>
      <c r="B13260" s="180" t="s">
        <v>345</v>
      </c>
      <c r="C13260" s="180">
        <v>5898088</v>
      </c>
      <c r="D13260" s="180">
        <v>150000</v>
      </c>
      <c r="E13260" s="180">
        <v>200557</v>
      </c>
      <c r="F13260" s="180">
        <v>0</v>
      </c>
      <c r="G13260" s="180">
        <v>0</v>
      </c>
      <c r="H13260" s="180">
        <v>0</v>
      </c>
    </row>
    <row r="13261" spans="1:8" x14ac:dyDescent="0.2">
      <c r="A13261" s="180" t="s">
        <v>165</v>
      </c>
      <c r="B13261" s="180" t="s">
        <v>346</v>
      </c>
      <c r="C13261" s="180"/>
      <c r="D13261" s="180"/>
      <c r="E13261" s="180"/>
      <c r="F13261" s="180"/>
      <c r="G13261" s="180"/>
      <c r="H13261" s="180"/>
    </row>
    <row r="13262" spans="1:8" x14ac:dyDescent="0.2">
      <c r="A13262" s="180" t="s">
        <v>165</v>
      </c>
      <c r="B13262" s="180" t="s">
        <v>446</v>
      </c>
      <c r="C13262" s="180"/>
      <c r="D13262" s="180"/>
      <c r="E13262" s="180"/>
      <c r="F13262" s="180"/>
      <c r="G13262" s="180"/>
      <c r="H13262" s="180"/>
    </row>
    <row r="13263" spans="1:8" x14ac:dyDescent="0.2">
      <c r="A13263" s="180" t="s">
        <v>165</v>
      </c>
      <c r="B13263" s="180" t="s">
        <v>347</v>
      </c>
      <c r="C13263" s="180"/>
      <c r="D13263" s="180"/>
      <c r="E13263" s="180"/>
      <c r="F13263" s="180"/>
      <c r="G13263" s="180"/>
      <c r="H13263" s="180"/>
    </row>
    <row r="13264" spans="1:8" x14ac:dyDescent="0.2">
      <c r="A13264" s="180" t="s">
        <v>165</v>
      </c>
      <c r="B13264" s="180" t="s">
        <v>348</v>
      </c>
      <c r="C13264" s="180">
        <v>5898088</v>
      </c>
      <c r="D13264" s="180">
        <v>150000</v>
      </c>
      <c r="E13264" s="180">
        <v>200557</v>
      </c>
      <c r="F13264" s="180">
        <v>0</v>
      </c>
      <c r="G13264" s="180">
        <v>0</v>
      </c>
      <c r="H13264" s="180">
        <v>0</v>
      </c>
    </row>
    <row r="13265" spans="1:8" x14ac:dyDescent="0.2">
      <c r="A13265" s="180" t="s">
        <v>165</v>
      </c>
      <c r="B13265" s="180" t="s">
        <v>349</v>
      </c>
      <c r="C13265" s="180">
        <v>691782.12999999896</v>
      </c>
      <c r="D13265" s="180">
        <v>31120.48000000001</v>
      </c>
      <c r="E13265" s="180">
        <v>1140586.81</v>
      </c>
      <c r="F13265" s="180">
        <v>0</v>
      </c>
      <c r="G13265" s="180">
        <v>0</v>
      </c>
      <c r="H13265" s="180">
        <v>0</v>
      </c>
    </row>
    <row r="13266" spans="1:8" x14ac:dyDescent="0.2">
      <c r="A13266" s="180" t="s">
        <v>165</v>
      </c>
      <c r="B13266" s="180" t="s">
        <v>350</v>
      </c>
      <c r="C13266" s="180">
        <v>6589870.129999999</v>
      </c>
      <c r="D13266" s="180">
        <v>181120.48</v>
      </c>
      <c r="E13266" s="180">
        <v>1341143.81</v>
      </c>
      <c r="F13266" s="180">
        <v>0</v>
      </c>
      <c r="G13266" s="180">
        <v>0</v>
      </c>
      <c r="H13266" s="180">
        <v>0</v>
      </c>
    </row>
    <row r="13267" spans="1:8" x14ac:dyDescent="0.2">
      <c r="A13267" s="180" t="s">
        <v>165</v>
      </c>
      <c r="B13267" s="180" t="s">
        <v>376</v>
      </c>
      <c r="C13267" s="180"/>
      <c r="D13267" s="180"/>
      <c r="E13267" s="180"/>
      <c r="F13267" s="180"/>
      <c r="G13267" s="180"/>
      <c r="H13267" s="180"/>
    </row>
    <row r="13268" spans="1:8" x14ac:dyDescent="0.2">
      <c r="A13268" s="180" t="s">
        <v>165</v>
      </c>
      <c r="B13268" s="180" t="s">
        <v>377</v>
      </c>
      <c r="C13268" s="180">
        <v>5400000</v>
      </c>
      <c r="D13268" s="180">
        <v>180000</v>
      </c>
      <c r="E13268" s="180">
        <v>100000</v>
      </c>
      <c r="F13268" s="180"/>
      <c r="G13268" s="180"/>
      <c r="H13268" s="180"/>
    </row>
    <row r="13269" spans="1:8" x14ac:dyDescent="0.2">
      <c r="A13269" s="180" t="s">
        <v>165</v>
      </c>
      <c r="B13269" s="180" t="s">
        <v>352</v>
      </c>
      <c r="C13269" s="180">
        <v>200000</v>
      </c>
      <c r="D13269" s="180"/>
      <c r="E13269" s="180"/>
      <c r="F13269" s="180"/>
      <c r="G13269" s="180"/>
      <c r="H13269" s="180"/>
    </row>
    <row r="13270" spans="1:8" x14ac:dyDescent="0.2">
      <c r="A13270" s="180" t="s">
        <v>165</v>
      </c>
      <c r="B13270" s="180" t="s">
        <v>353</v>
      </c>
      <c r="C13270" s="180">
        <v>325000</v>
      </c>
      <c r="D13270" s="180"/>
      <c r="E13270" s="180"/>
      <c r="F13270" s="180"/>
      <c r="G13270" s="180"/>
      <c r="H13270" s="180"/>
    </row>
    <row r="13271" spans="1:8" x14ac:dyDescent="0.2">
      <c r="A13271" s="180" t="s">
        <v>165</v>
      </c>
      <c r="B13271" s="180" t="s">
        <v>354</v>
      </c>
      <c r="C13271" s="180">
        <v>350000</v>
      </c>
      <c r="D13271" s="180"/>
      <c r="E13271" s="180">
        <v>10000</v>
      </c>
      <c r="F13271" s="180"/>
      <c r="G13271" s="180"/>
      <c r="H13271" s="180"/>
    </row>
    <row r="13272" spans="1:8" x14ac:dyDescent="0.2">
      <c r="A13272" s="180" t="s">
        <v>165</v>
      </c>
      <c r="B13272" s="180" t="s">
        <v>408</v>
      </c>
      <c r="C13272" s="180">
        <v>375000</v>
      </c>
      <c r="D13272" s="180"/>
      <c r="E13272" s="180"/>
      <c r="F13272" s="180"/>
      <c r="G13272" s="180"/>
      <c r="H13272" s="180"/>
    </row>
    <row r="13273" spans="1:8" x14ac:dyDescent="0.2">
      <c r="A13273" s="180" t="s">
        <v>165</v>
      </c>
      <c r="B13273" s="180" t="s">
        <v>423</v>
      </c>
      <c r="C13273" s="180">
        <v>175000</v>
      </c>
      <c r="D13273" s="180"/>
      <c r="E13273" s="180">
        <v>16000</v>
      </c>
      <c r="F13273" s="180"/>
      <c r="G13273" s="180"/>
      <c r="H13273" s="180"/>
    </row>
    <row r="13274" spans="1:8" x14ac:dyDescent="0.2">
      <c r="A13274" s="180" t="s">
        <v>165</v>
      </c>
      <c r="B13274" s="180" t="s">
        <v>355</v>
      </c>
      <c r="C13274" s="180">
        <v>450000</v>
      </c>
      <c r="D13274" s="180"/>
      <c r="E13274" s="180">
        <v>100000</v>
      </c>
      <c r="F13274" s="180"/>
      <c r="G13274" s="180"/>
      <c r="H13274" s="180"/>
    </row>
    <row r="13275" spans="1:8" x14ac:dyDescent="0.2">
      <c r="A13275" s="180" t="s">
        <v>165</v>
      </c>
      <c r="B13275" s="180" t="s">
        <v>356</v>
      </c>
      <c r="C13275" s="180">
        <v>250000</v>
      </c>
      <c r="D13275" s="180"/>
      <c r="E13275" s="180">
        <v>25000</v>
      </c>
      <c r="F13275" s="180"/>
      <c r="G13275" s="180"/>
      <c r="H13275" s="180"/>
    </row>
    <row r="13276" spans="1:8" x14ac:dyDescent="0.2">
      <c r="A13276" s="180" t="s">
        <v>165</v>
      </c>
      <c r="B13276" s="180" t="s">
        <v>409</v>
      </c>
      <c r="C13276" s="180"/>
      <c r="D13276" s="180"/>
      <c r="E13276" s="180"/>
      <c r="F13276" s="180"/>
      <c r="G13276" s="180"/>
      <c r="H13276" s="180"/>
    </row>
    <row r="13277" spans="1:8" x14ac:dyDescent="0.2">
      <c r="A13277" s="180" t="s">
        <v>165</v>
      </c>
      <c r="B13277" s="180" t="s">
        <v>378</v>
      </c>
      <c r="C13277" s="180"/>
      <c r="D13277" s="180"/>
      <c r="E13277" s="180"/>
      <c r="F13277" s="180"/>
      <c r="G13277" s="180"/>
      <c r="H13277" s="180"/>
    </row>
    <row r="13278" spans="1:8" x14ac:dyDescent="0.2">
      <c r="A13278" s="180" t="s">
        <v>165</v>
      </c>
      <c r="B13278" s="180" t="s">
        <v>360</v>
      </c>
      <c r="C13278" s="180"/>
      <c r="D13278" s="180"/>
      <c r="E13278" s="180"/>
      <c r="F13278" s="180"/>
      <c r="G13278" s="180"/>
      <c r="H13278" s="180"/>
    </row>
    <row r="13279" spans="1:8" x14ac:dyDescent="0.2">
      <c r="A13279" s="180" t="s">
        <v>165</v>
      </c>
      <c r="B13279" s="180" t="s">
        <v>379</v>
      </c>
      <c r="C13279" s="180"/>
      <c r="D13279" s="180"/>
      <c r="E13279" s="180"/>
      <c r="F13279" s="180"/>
      <c r="G13279" s="180"/>
      <c r="H13279" s="180"/>
    </row>
    <row r="13280" spans="1:8" x14ac:dyDescent="0.2">
      <c r="A13280" s="180" t="s">
        <v>165</v>
      </c>
      <c r="B13280" s="180" t="s">
        <v>362</v>
      </c>
      <c r="C13280" s="180">
        <v>211745</v>
      </c>
      <c r="D13280" s="180"/>
      <c r="E13280" s="180"/>
      <c r="F13280" s="180"/>
      <c r="G13280" s="180"/>
      <c r="H13280" s="180"/>
    </row>
    <row r="13281" spans="1:8" x14ac:dyDescent="0.2">
      <c r="A13281" s="180" t="s">
        <v>165</v>
      </c>
      <c r="B13281" s="180" t="s">
        <v>365</v>
      </c>
      <c r="C13281" s="180">
        <v>7736745</v>
      </c>
      <c r="D13281" s="180">
        <v>180000</v>
      </c>
      <c r="E13281" s="180">
        <v>251000</v>
      </c>
      <c r="F13281" s="180">
        <v>0</v>
      </c>
      <c r="G13281" s="180">
        <v>0</v>
      </c>
      <c r="H13281" s="180">
        <v>0</v>
      </c>
    </row>
    <row r="13282" spans="1:8" x14ac:dyDescent="0.2">
      <c r="A13282" s="180" t="s">
        <v>165</v>
      </c>
      <c r="B13282" s="180" t="s">
        <v>447</v>
      </c>
      <c r="C13282" s="180"/>
      <c r="D13282" s="180"/>
      <c r="E13282" s="180"/>
      <c r="F13282" s="180"/>
      <c r="G13282" s="180"/>
      <c r="H13282" s="180"/>
    </row>
    <row r="13283" spans="1:8" x14ac:dyDescent="0.2">
      <c r="A13283" s="180" t="s">
        <v>165</v>
      </c>
      <c r="B13283" s="180" t="s">
        <v>366</v>
      </c>
      <c r="C13283" s="180">
        <v>7736745</v>
      </c>
      <c r="D13283" s="180">
        <v>180000</v>
      </c>
      <c r="E13283" s="180">
        <v>251000</v>
      </c>
      <c r="F13283" s="180">
        <v>0</v>
      </c>
      <c r="G13283" s="180">
        <v>0</v>
      </c>
      <c r="H13283" s="180">
        <v>0</v>
      </c>
    </row>
    <row r="13284" spans="1:8" x14ac:dyDescent="0.2">
      <c r="A13284" s="180" t="s">
        <v>165</v>
      </c>
      <c r="B13284" s="180" t="s">
        <v>367</v>
      </c>
      <c r="C13284" s="180">
        <v>-1146874.870000001</v>
      </c>
      <c r="D13284" s="180">
        <v>1120.4800000000105</v>
      </c>
      <c r="E13284" s="180">
        <v>1090143.81</v>
      </c>
      <c r="F13284" s="180">
        <v>0</v>
      </c>
      <c r="G13284" s="180">
        <v>0</v>
      </c>
      <c r="H13284" s="180">
        <v>0</v>
      </c>
    </row>
    <row r="13285" spans="1:8" x14ac:dyDescent="0.2">
      <c r="A13285" s="180" t="s">
        <v>165</v>
      </c>
      <c r="B13285" s="180" t="s">
        <v>368</v>
      </c>
      <c r="C13285" s="180">
        <v>6589870.129999999</v>
      </c>
      <c r="D13285" s="180">
        <v>181120.48</v>
      </c>
      <c r="E13285" s="180">
        <v>1341143.81</v>
      </c>
      <c r="F13285" s="180">
        <v>0</v>
      </c>
      <c r="G13285" s="180">
        <v>0</v>
      </c>
      <c r="H13285" s="180">
        <v>0</v>
      </c>
    </row>
    <row r="13286" spans="1:8" x14ac:dyDescent="0.2">
      <c r="A13286" s="180" t="s">
        <v>243</v>
      </c>
      <c r="B13286" s="180" t="s">
        <v>333</v>
      </c>
      <c r="C13286" s="180">
        <v>3412651</v>
      </c>
      <c r="D13286" s="180"/>
      <c r="E13286" s="180">
        <v>192147</v>
      </c>
      <c r="F13286" s="180">
        <v>0</v>
      </c>
      <c r="G13286" s="180">
        <v>0</v>
      </c>
      <c r="H13286" s="180">
        <v>0</v>
      </c>
    </row>
    <row r="13287" spans="1:8" x14ac:dyDescent="0.2">
      <c r="A13287" s="180" t="s">
        <v>243</v>
      </c>
      <c r="B13287" s="180" t="s">
        <v>334</v>
      </c>
      <c r="C13287" s="180">
        <v>139288</v>
      </c>
      <c r="D13287" s="180"/>
      <c r="E13287" s="180">
        <v>7853</v>
      </c>
      <c r="F13287" s="180">
        <v>0</v>
      </c>
      <c r="G13287" s="180">
        <v>0</v>
      </c>
      <c r="H13287" s="180">
        <v>0</v>
      </c>
    </row>
    <row r="13288" spans="1:8" x14ac:dyDescent="0.2">
      <c r="A13288" s="180" t="s">
        <v>243</v>
      </c>
      <c r="B13288" s="180" t="s">
        <v>335</v>
      </c>
      <c r="C13288" s="180">
        <v>295114</v>
      </c>
      <c r="D13288" s="180"/>
      <c r="E13288" s="180"/>
      <c r="F13288" s="180"/>
      <c r="G13288" s="180"/>
      <c r="H13288" s="180"/>
    </row>
    <row r="13289" spans="1:8" x14ac:dyDescent="0.2">
      <c r="A13289" s="180" t="s">
        <v>243</v>
      </c>
      <c r="B13289" s="180" t="s">
        <v>336</v>
      </c>
      <c r="C13289" s="180">
        <v>459704</v>
      </c>
      <c r="D13289" s="180">
        <v>0</v>
      </c>
      <c r="E13289" s="180"/>
      <c r="F13289" s="180"/>
      <c r="G13289" s="180"/>
      <c r="H13289" s="180"/>
    </row>
    <row r="13290" spans="1:8" x14ac:dyDescent="0.2">
      <c r="A13290" s="180" t="s">
        <v>243</v>
      </c>
      <c r="B13290" s="180" t="s">
        <v>337</v>
      </c>
      <c r="C13290" s="180">
        <v>5075</v>
      </c>
      <c r="D13290" s="180">
        <v>128</v>
      </c>
      <c r="E13290" s="180">
        <v>1117</v>
      </c>
      <c r="F13290" s="180">
        <v>0</v>
      </c>
      <c r="G13290" s="180">
        <v>0</v>
      </c>
      <c r="H13290" s="180">
        <v>0</v>
      </c>
    </row>
    <row r="13291" spans="1:8" x14ac:dyDescent="0.2">
      <c r="A13291" s="180" t="s">
        <v>243</v>
      </c>
      <c r="B13291" s="180" t="s">
        <v>338</v>
      </c>
      <c r="C13291" s="180"/>
      <c r="D13291" s="180"/>
      <c r="E13291" s="180"/>
      <c r="F13291" s="180"/>
      <c r="G13291" s="180"/>
      <c r="H13291" s="180"/>
    </row>
    <row r="13292" spans="1:8" x14ac:dyDescent="0.2">
      <c r="A13292" s="180" t="s">
        <v>243</v>
      </c>
      <c r="B13292" s="180" t="s">
        <v>339</v>
      </c>
      <c r="C13292" s="180">
        <v>7050</v>
      </c>
      <c r="D13292" s="180">
        <v>213027</v>
      </c>
      <c r="E13292" s="180"/>
      <c r="F13292" s="180"/>
      <c r="G13292" s="180"/>
      <c r="H13292" s="180"/>
    </row>
    <row r="13293" spans="1:8" x14ac:dyDescent="0.2">
      <c r="A13293" s="180" t="s">
        <v>243</v>
      </c>
      <c r="B13293" s="180" t="s">
        <v>340</v>
      </c>
      <c r="C13293" s="180">
        <v>127114</v>
      </c>
      <c r="D13293" s="180">
        <v>50295</v>
      </c>
      <c r="E13293" s="180">
        <v>18372</v>
      </c>
      <c r="F13293" s="180">
        <v>0</v>
      </c>
      <c r="G13293" s="180">
        <v>0</v>
      </c>
      <c r="H13293" s="180">
        <v>0</v>
      </c>
    </row>
    <row r="13294" spans="1:8" x14ac:dyDescent="0.2">
      <c r="A13294" s="180" t="s">
        <v>243</v>
      </c>
      <c r="B13294" s="180" t="s">
        <v>341</v>
      </c>
      <c r="C13294" s="180">
        <v>0</v>
      </c>
      <c r="D13294" s="180">
        <v>0</v>
      </c>
      <c r="E13294" s="180">
        <v>0</v>
      </c>
      <c r="F13294" s="180">
        <v>0</v>
      </c>
      <c r="G13294" s="180">
        <v>0</v>
      </c>
      <c r="H13294" s="180">
        <v>0</v>
      </c>
    </row>
    <row r="13295" spans="1:8" x14ac:dyDescent="0.2">
      <c r="A13295" s="180" t="s">
        <v>243</v>
      </c>
      <c r="B13295" s="180" t="s">
        <v>342</v>
      </c>
      <c r="C13295" s="180">
        <v>7353129</v>
      </c>
      <c r="D13295" s="180"/>
      <c r="E13295" s="180"/>
      <c r="F13295" s="180"/>
      <c r="G13295" s="180"/>
      <c r="H13295" s="180"/>
    </row>
    <row r="13296" spans="1:8" x14ac:dyDescent="0.2">
      <c r="A13296" s="180" t="s">
        <v>243</v>
      </c>
      <c r="B13296" s="180" t="s">
        <v>343</v>
      </c>
      <c r="C13296" s="180">
        <v>0</v>
      </c>
      <c r="D13296" s="180"/>
      <c r="E13296" s="180"/>
      <c r="F13296" s="180"/>
      <c r="G13296" s="180"/>
      <c r="H13296" s="180"/>
    </row>
    <row r="13297" spans="1:8" x14ac:dyDescent="0.2">
      <c r="A13297" s="180" t="s">
        <v>243</v>
      </c>
      <c r="B13297" s="180" t="s">
        <v>344</v>
      </c>
      <c r="C13297" s="180">
        <v>36895</v>
      </c>
      <c r="D13297" s="180"/>
      <c r="E13297" s="180">
        <v>102</v>
      </c>
      <c r="F13297" s="180">
        <v>0</v>
      </c>
      <c r="G13297" s="180">
        <v>0</v>
      </c>
      <c r="H13297" s="180">
        <v>0</v>
      </c>
    </row>
    <row r="13298" spans="1:8" x14ac:dyDescent="0.2">
      <c r="A13298" s="180" t="s">
        <v>243</v>
      </c>
      <c r="B13298" s="180" t="s">
        <v>475</v>
      </c>
      <c r="C13298" s="180">
        <v>31382</v>
      </c>
      <c r="D13298" s="180"/>
      <c r="E13298" s="180">
        <v>1769</v>
      </c>
      <c r="F13298" s="180">
        <v>0</v>
      </c>
      <c r="G13298" s="180">
        <v>0</v>
      </c>
      <c r="H13298" s="180">
        <v>0</v>
      </c>
    </row>
    <row r="13299" spans="1:8" x14ac:dyDescent="0.2">
      <c r="A13299" s="180" t="s">
        <v>243</v>
      </c>
      <c r="B13299" s="180" t="s">
        <v>332</v>
      </c>
      <c r="C13299" s="180">
        <v>79308</v>
      </c>
      <c r="D13299" s="180"/>
      <c r="E13299" s="180"/>
      <c r="F13299" s="180"/>
      <c r="G13299" s="180"/>
      <c r="H13299" s="180"/>
    </row>
    <row r="13300" spans="1:8" x14ac:dyDescent="0.2">
      <c r="A13300" s="180" t="s">
        <v>243</v>
      </c>
      <c r="B13300" s="180" t="s">
        <v>407</v>
      </c>
      <c r="C13300" s="180">
        <v>324584</v>
      </c>
      <c r="D13300" s="180"/>
      <c r="E13300" s="180">
        <v>0</v>
      </c>
      <c r="F13300" s="180">
        <v>0</v>
      </c>
      <c r="G13300" s="180">
        <v>0</v>
      </c>
      <c r="H13300" s="180">
        <v>0</v>
      </c>
    </row>
    <row r="13301" spans="1:8" x14ac:dyDescent="0.2">
      <c r="A13301" s="180" t="s">
        <v>243</v>
      </c>
      <c r="B13301" s="180" t="s">
        <v>345</v>
      </c>
      <c r="C13301" s="180">
        <v>12271294</v>
      </c>
      <c r="D13301" s="180">
        <v>263450</v>
      </c>
      <c r="E13301" s="180">
        <v>221360</v>
      </c>
      <c r="F13301" s="180">
        <v>0</v>
      </c>
      <c r="G13301" s="180">
        <v>0</v>
      </c>
      <c r="H13301" s="180">
        <v>0</v>
      </c>
    </row>
    <row r="13302" spans="1:8" x14ac:dyDescent="0.2">
      <c r="A13302" s="180" t="s">
        <v>243</v>
      </c>
      <c r="B13302" s="180" t="s">
        <v>346</v>
      </c>
      <c r="C13302" s="180">
        <v>0</v>
      </c>
      <c r="D13302" s="180"/>
      <c r="E13302" s="180"/>
      <c r="F13302" s="180"/>
      <c r="G13302" s="180"/>
      <c r="H13302" s="180"/>
    </row>
    <row r="13303" spans="1:8" x14ac:dyDescent="0.2">
      <c r="A13303" s="180" t="s">
        <v>243</v>
      </c>
      <c r="B13303" s="180" t="s">
        <v>446</v>
      </c>
      <c r="C13303" s="180">
        <v>0</v>
      </c>
      <c r="D13303" s="180">
        <v>0</v>
      </c>
      <c r="E13303" s="180">
        <v>0</v>
      </c>
      <c r="F13303" s="180">
        <v>0</v>
      </c>
      <c r="G13303" s="180">
        <v>0</v>
      </c>
      <c r="H13303" s="180">
        <v>0</v>
      </c>
    </row>
    <row r="13304" spans="1:8" x14ac:dyDescent="0.2">
      <c r="A13304" s="180" t="s">
        <v>243</v>
      </c>
      <c r="B13304" s="180" t="s">
        <v>347</v>
      </c>
      <c r="C13304" s="180">
        <v>6090</v>
      </c>
      <c r="D13304" s="180">
        <v>0</v>
      </c>
      <c r="E13304" s="180"/>
      <c r="F13304" s="180">
        <v>0</v>
      </c>
      <c r="G13304" s="180">
        <v>0</v>
      </c>
      <c r="H13304" s="180">
        <v>0</v>
      </c>
    </row>
    <row r="13305" spans="1:8" x14ac:dyDescent="0.2">
      <c r="A13305" s="180" t="s">
        <v>243</v>
      </c>
      <c r="B13305" s="180" t="s">
        <v>348</v>
      </c>
      <c r="C13305" s="180">
        <v>12277384</v>
      </c>
      <c r="D13305" s="180">
        <v>263450</v>
      </c>
      <c r="E13305" s="180">
        <v>221360</v>
      </c>
      <c r="F13305" s="180">
        <v>0</v>
      </c>
      <c r="G13305" s="180">
        <v>0</v>
      </c>
      <c r="H13305" s="180">
        <v>0</v>
      </c>
    </row>
    <row r="13306" spans="1:8" x14ac:dyDescent="0.2">
      <c r="A13306" s="180" t="s">
        <v>243</v>
      </c>
      <c r="B13306" s="180" t="s">
        <v>349</v>
      </c>
      <c r="C13306" s="180">
        <v>1822157.4500000011</v>
      </c>
      <c r="D13306" s="180">
        <v>115335.16999999998</v>
      </c>
      <c r="E13306" s="180">
        <v>454404.15</v>
      </c>
      <c r="F13306" s="180">
        <v>0</v>
      </c>
      <c r="G13306" s="180">
        <v>0</v>
      </c>
      <c r="H13306" s="180">
        <v>0</v>
      </c>
    </row>
    <row r="13307" spans="1:8" x14ac:dyDescent="0.2">
      <c r="A13307" s="180" t="s">
        <v>243</v>
      </c>
      <c r="B13307" s="180" t="s">
        <v>350</v>
      </c>
      <c r="C13307" s="180">
        <v>14099541.449999999</v>
      </c>
      <c r="D13307" s="180">
        <v>378785.17</v>
      </c>
      <c r="E13307" s="180">
        <v>675764.15</v>
      </c>
      <c r="F13307" s="180">
        <v>0</v>
      </c>
      <c r="G13307" s="180">
        <v>0</v>
      </c>
      <c r="H13307" s="180">
        <v>0</v>
      </c>
    </row>
    <row r="13308" spans="1:8" x14ac:dyDescent="0.2">
      <c r="A13308" s="180" t="s">
        <v>243</v>
      </c>
      <c r="B13308" s="180" t="s">
        <v>376</v>
      </c>
      <c r="C13308" s="180"/>
      <c r="D13308" s="180"/>
      <c r="E13308" s="180"/>
      <c r="F13308" s="180"/>
      <c r="G13308" s="180"/>
      <c r="H13308" s="180"/>
    </row>
    <row r="13309" spans="1:8" x14ac:dyDescent="0.2">
      <c r="A13309" s="180" t="s">
        <v>243</v>
      </c>
      <c r="B13309" s="180" t="s">
        <v>377</v>
      </c>
      <c r="C13309" s="180">
        <v>7687191</v>
      </c>
      <c r="D13309" s="180">
        <v>249000</v>
      </c>
      <c r="E13309" s="180">
        <v>69291</v>
      </c>
      <c r="F13309" s="180">
        <v>0</v>
      </c>
      <c r="G13309" s="180">
        <v>0</v>
      </c>
      <c r="H13309" s="180">
        <v>0</v>
      </c>
    </row>
    <row r="13310" spans="1:8" x14ac:dyDescent="0.2">
      <c r="A13310" s="180" t="s">
        <v>243</v>
      </c>
      <c r="B13310" s="180" t="s">
        <v>352</v>
      </c>
      <c r="C13310" s="180">
        <v>402725</v>
      </c>
      <c r="D13310" s="180">
        <v>0</v>
      </c>
      <c r="E13310" s="180">
        <v>8661</v>
      </c>
      <c r="F13310" s="180">
        <v>0</v>
      </c>
      <c r="G13310" s="180">
        <v>0</v>
      </c>
      <c r="H13310" s="180">
        <v>0</v>
      </c>
    </row>
    <row r="13311" spans="1:8" x14ac:dyDescent="0.2">
      <c r="A13311" s="180" t="s">
        <v>243</v>
      </c>
      <c r="B13311" s="180" t="s">
        <v>353</v>
      </c>
      <c r="C13311" s="180">
        <v>687780</v>
      </c>
      <c r="D13311" s="180">
        <v>0</v>
      </c>
      <c r="E13311" s="180">
        <v>0</v>
      </c>
      <c r="F13311" s="180">
        <v>0</v>
      </c>
      <c r="G13311" s="180">
        <v>0</v>
      </c>
      <c r="H13311" s="180">
        <v>0</v>
      </c>
    </row>
    <row r="13312" spans="1:8" x14ac:dyDescent="0.2">
      <c r="A13312" s="180" t="s">
        <v>243</v>
      </c>
      <c r="B13312" s="180" t="s">
        <v>354</v>
      </c>
      <c r="C13312" s="180">
        <v>264187</v>
      </c>
      <c r="D13312" s="180">
        <v>0</v>
      </c>
      <c r="E13312" s="180">
        <v>19007</v>
      </c>
      <c r="F13312" s="180">
        <v>0</v>
      </c>
      <c r="G13312" s="180">
        <v>0</v>
      </c>
      <c r="H13312" s="180">
        <v>0</v>
      </c>
    </row>
    <row r="13313" spans="1:8" x14ac:dyDescent="0.2">
      <c r="A13313" s="180" t="s">
        <v>243</v>
      </c>
      <c r="B13313" s="180" t="s">
        <v>408</v>
      </c>
      <c r="C13313" s="180">
        <v>773320</v>
      </c>
      <c r="D13313" s="180">
        <v>0</v>
      </c>
      <c r="E13313" s="180">
        <v>6232</v>
      </c>
      <c r="F13313" s="180">
        <v>0</v>
      </c>
      <c r="G13313" s="180">
        <v>0</v>
      </c>
      <c r="H13313" s="180">
        <v>0</v>
      </c>
    </row>
    <row r="13314" spans="1:8" x14ac:dyDescent="0.2">
      <c r="A13314" s="180" t="s">
        <v>243</v>
      </c>
      <c r="B13314" s="180" t="s">
        <v>423</v>
      </c>
      <c r="C13314" s="180">
        <v>305337</v>
      </c>
      <c r="D13314" s="180">
        <v>0</v>
      </c>
      <c r="E13314" s="180">
        <v>0</v>
      </c>
      <c r="F13314" s="180">
        <v>0</v>
      </c>
      <c r="G13314" s="180">
        <v>0</v>
      </c>
      <c r="H13314" s="180">
        <v>0</v>
      </c>
    </row>
    <row r="13315" spans="1:8" x14ac:dyDescent="0.2">
      <c r="A13315" s="180" t="s">
        <v>243</v>
      </c>
      <c r="B13315" s="180" t="s">
        <v>355</v>
      </c>
      <c r="C13315" s="180">
        <v>1218603</v>
      </c>
      <c r="D13315" s="180">
        <v>0</v>
      </c>
      <c r="E13315" s="180">
        <v>98996</v>
      </c>
      <c r="F13315" s="180">
        <v>0</v>
      </c>
      <c r="G13315" s="180">
        <v>0</v>
      </c>
      <c r="H13315" s="180">
        <v>0</v>
      </c>
    </row>
    <row r="13316" spans="1:8" x14ac:dyDescent="0.2">
      <c r="A13316" s="180" t="s">
        <v>243</v>
      </c>
      <c r="B13316" s="180" t="s">
        <v>356</v>
      </c>
      <c r="C13316" s="180">
        <v>541178</v>
      </c>
      <c r="D13316" s="180">
        <v>0</v>
      </c>
      <c r="E13316" s="180">
        <v>34578</v>
      </c>
      <c r="F13316" s="180">
        <v>0</v>
      </c>
      <c r="G13316" s="180"/>
      <c r="H13316" s="180">
        <v>0</v>
      </c>
    </row>
    <row r="13317" spans="1:8" x14ac:dyDescent="0.2">
      <c r="A13317" s="180" t="s">
        <v>243</v>
      </c>
      <c r="B13317" s="180" t="s">
        <v>409</v>
      </c>
      <c r="C13317" s="180"/>
      <c r="D13317" s="180"/>
      <c r="E13317" s="180"/>
      <c r="F13317" s="180"/>
      <c r="G13317" s="180"/>
      <c r="H13317" s="180">
        <v>0</v>
      </c>
    </row>
    <row r="13318" spans="1:8" x14ac:dyDescent="0.2">
      <c r="A13318" s="180" t="s">
        <v>243</v>
      </c>
      <c r="B13318" s="180" t="s">
        <v>378</v>
      </c>
      <c r="C13318" s="180">
        <v>0</v>
      </c>
      <c r="D13318" s="180"/>
      <c r="E13318" s="180">
        <v>4601</v>
      </c>
      <c r="F13318" s="180">
        <v>0</v>
      </c>
      <c r="G13318" s="180">
        <v>0</v>
      </c>
      <c r="H13318" s="180">
        <v>0</v>
      </c>
    </row>
    <row r="13319" spans="1:8" x14ac:dyDescent="0.2">
      <c r="A13319" s="180" t="s">
        <v>243</v>
      </c>
      <c r="B13319" s="180" t="s">
        <v>360</v>
      </c>
      <c r="C13319" s="180"/>
      <c r="D13319" s="180"/>
      <c r="E13319" s="180">
        <v>0</v>
      </c>
      <c r="F13319" s="180">
        <v>0</v>
      </c>
      <c r="G13319" s="180"/>
      <c r="H13319" s="180">
        <v>0</v>
      </c>
    </row>
    <row r="13320" spans="1:8" x14ac:dyDescent="0.2">
      <c r="A13320" s="180" t="s">
        <v>243</v>
      </c>
      <c r="B13320" s="180" t="s">
        <v>379</v>
      </c>
      <c r="C13320" s="180"/>
      <c r="D13320" s="180"/>
      <c r="E13320" s="180"/>
      <c r="F13320" s="180"/>
      <c r="G13320" s="180"/>
      <c r="H13320" s="180"/>
    </row>
    <row r="13321" spans="1:8" x14ac:dyDescent="0.2">
      <c r="A13321" s="180" t="s">
        <v>243</v>
      </c>
      <c r="B13321" s="180" t="s">
        <v>362</v>
      </c>
      <c r="C13321" s="180">
        <v>462711</v>
      </c>
      <c r="D13321" s="180"/>
      <c r="E13321" s="180"/>
      <c r="F13321" s="180"/>
      <c r="G13321" s="180"/>
      <c r="H13321" s="180"/>
    </row>
    <row r="13322" spans="1:8" x14ac:dyDescent="0.2">
      <c r="A13322" s="180" t="s">
        <v>243</v>
      </c>
      <c r="B13322" s="180" t="s">
        <v>365</v>
      </c>
      <c r="C13322" s="180">
        <v>12343032</v>
      </c>
      <c r="D13322" s="180">
        <v>249000</v>
      </c>
      <c r="E13322" s="180">
        <v>241366</v>
      </c>
      <c r="F13322" s="180">
        <v>0</v>
      </c>
      <c r="G13322" s="180">
        <v>0</v>
      </c>
      <c r="H13322" s="180">
        <v>0</v>
      </c>
    </row>
    <row r="13323" spans="1:8" x14ac:dyDescent="0.2">
      <c r="A13323" s="180" t="s">
        <v>243</v>
      </c>
      <c r="B13323" s="180" t="s">
        <v>447</v>
      </c>
      <c r="C13323" s="180">
        <v>1302</v>
      </c>
      <c r="D13323" s="180">
        <v>0</v>
      </c>
      <c r="E13323" s="180">
        <v>0</v>
      </c>
      <c r="F13323" s="180">
        <v>0</v>
      </c>
      <c r="G13323" s="180">
        <v>0</v>
      </c>
      <c r="H13323" s="180">
        <v>0</v>
      </c>
    </row>
    <row r="13324" spans="1:8" x14ac:dyDescent="0.2">
      <c r="A13324" s="180" t="s">
        <v>243</v>
      </c>
      <c r="B13324" s="180" t="s">
        <v>366</v>
      </c>
      <c r="C13324" s="180">
        <v>12344334</v>
      </c>
      <c r="D13324" s="180">
        <v>249000</v>
      </c>
      <c r="E13324" s="180">
        <v>241366</v>
      </c>
      <c r="F13324" s="180">
        <v>0</v>
      </c>
      <c r="G13324" s="180">
        <v>0</v>
      </c>
      <c r="H13324" s="180">
        <v>0</v>
      </c>
    </row>
    <row r="13325" spans="1:8" x14ac:dyDescent="0.2">
      <c r="A13325" s="180" t="s">
        <v>243</v>
      </c>
      <c r="B13325" s="180" t="s">
        <v>367</v>
      </c>
      <c r="C13325" s="180">
        <v>1755207.4500000011</v>
      </c>
      <c r="D13325" s="180">
        <v>129785.16999999998</v>
      </c>
      <c r="E13325" s="180">
        <v>434398.15</v>
      </c>
      <c r="F13325" s="180">
        <v>0</v>
      </c>
      <c r="G13325" s="180">
        <v>0</v>
      </c>
      <c r="H13325" s="180">
        <v>0</v>
      </c>
    </row>
    <row r="13326" spans="1:8" x14ac:dyDescent="0.2">
      <c r="A13326" s="180" t="s">
        <v>243</v>
      </c>
      <c r="B13326" s="180" t="s">
        <v>368</v>
      </c>
      <c r="C13326" s="180">
        <v>14099541.449999999</v>
      </c>
      <c r="D13326" s="180">
        <v>378785.17</v>
      </c>
      <c r="E13326" s="180">
        <v>675764.15</v>
      </c>
      <c r="F13326" s="180">
        <v>0</v>
      </c>
      <c r="G13326" s="180">
        <v>0</v>
      </c>
      <c r="H13326" s="180">
        <v>0</v>
      </c>
    </row>
    <row r="13327" spans="1:8" x14ac:dyDescent="0.2">
      <c r="A13327" s="180" t="s">
        <v>322</v>
      </c>
      <c r="B13327" s="180" t="s">
        <v>333</v>
      </c>
      <c r="C13327" s="180">
        <v>2462699</v>
      </c>
      <c r="D13327" s="180"/>
      <c r="E13327" s="180">
        <v>188160</v>
      </c>
      <c r="F13327" s="180">
        <v>0</v>
      </c>
      <c r="G13327" s="180">
        <v>0</v>
      </c>
      <c r="H13327" s="180">
        <v>0</v>
      </c>
    </row>
    <row r="13328" spans="1:8" x14ac:dyDescent="0.2">
      <c r="A13328" s="180" t="s">
        <v>322</v>
      </c>
      <c r="B13328" s="180" t="s">
        <v>334</v>
      </c>
      <c r="C13328" s="180">
        <v>573403</v>
      </c>
      <c r="D13328" s="180"/>
      <c r="E13328" s="180">
        <v>43840</v>
      </c>
      <c r="F13328" s="180">
        <v>0</v>
      </c>
      <c r="G13328" s="180">
        <v>0</v>
      </c>
      <c r="H13328" s="180">
        <v>0</v>
      </c>
    </row>
    <row r="13329" spans="1:8" x14ac:dyDescent="0.2">
      <c r="A13329" s="180" t="s">
        <v>322</v>
      </c>
      <c r="B13329" s="180" t="s">
        <v>335</v>
      </c>
      <c r="C13329" s="180">
        <v>185165</v>
      </c>
      <c r="D13329" s="180"/>
      <c r="E13329" s="180"/>
      <c r="F13329" s="180"/>
      <c r="G13329" s="180"/>
      <c r="H13329" s="180"/>
    </row>
    <row r="13330" spans="1:8" x14ac:dyDescent="0.2">
      <c r="A13330" s="180" t="s">
        <v>322</v>
      </c>
      <c r="B13330" s="180" t="s">
        <v>336</v>
      </c>
      <c r="C13330" s="180">
        <v>605355</v>
      </c>
      <c r="D13330" s="180">
        <v>0</v>
      </c>
      <c r="E13330" s="180"/>
      <c r="F13330" s="180"/>
      <c r="G13330" s="180"/>
      <c r="H13330" s="180"/>
    </row>
    <row r="13331" spans="1:8" x14ac:dyDescent="0.2">
      <c r="A13331" s="180" t="s">
        <v>322</v>
      </c>
      <c r="B13331" s="180" t="s">
        <v>337</v>
      </c>
      <c r="C13331" s="180">
        <v>2194</v>
      </c>
      <c r="D13331" s="180">
        <v>791</v>
      </c>
      <c r="E13331" s="180">
        <v>0</v>
      </c>
      <c r="F13331" s="180">
        <v>0</v>
      </c>
      <c r="G13331" s="180">
        <v>0</v>
      </c>
      <c r="H13331" s="180">
        <v>0</v>
      </c>
    </row>
    <row r="13332" spans="1:8" x14ac:dyDescent="0.2">
      <c r="A13332" s="180" t="s">
        <v>322</v>
      </c>
      <c r="B13332" s="180" t="s">
        <v>338</v>
      </c>
      <c r="C13332" s="180"/>
      <c r="D13332" s="180"/>
      <c r="E13332" s="180"/>
      <c r="F13332" s="180"/>
      <c r="G13332" s="180"/>
      <c r="H13332" s="180"/>
    </row>
    <row r="13333" spans="1:8" x14ac:dyDescent="0.2">
      <c r="A13333" s="180" t="s">
        <v>322</v>
      </c>
      <c r="B13333" s="180" t="s">
        <v>339</v>
      </c>
      <c r="C13333" s="180">
        <v>0</v>
      </c>
      <c r="D13333" s="180">
        <v>500049</v>
      </c>
      <c r="E13333" s="180"/>
      <c r="F13333" s="180"/>
      <c r="G13333" s="180"/>
      <c r="H13333" s="180"/>
    </row>
    <row r="13334" spans="1:8" x14ac:dyDescent="0.2">
      <c r="A13334" s="180" t="s">
        <v>322</v>
      </c>
      <c r="B13334" s="180" t="s">
        <v>340</v>
      </c>
      <c r="C13334" s="180">
        <v>106817</v>
      </c>
      <c r="D13334" s="180">
        <v>25416</v>
      </c>
      <c r="E13334" s="180">
        <v>12845</v>
      </c>
      <c r="F13334" s="180">
        <v>0</v>
      </c>
      <c r="G13334" s="180">
        <v>0</v>
      </c>
      <c r="H13334" s="180">
        <v>0</v>
      </c>
    </row>
    <row r="13335" spans="1:8" x14ac:dyDescent="0.2">
      <c r="A13335" s="180" t="s">
        <v>322</v>
      </c>
      <c r="B13335" s="180" t="s">
        <v>341</v>
      </c>
      <c r="C13335" s="180">
        <v>0</v>
      </c>
      <c r="D13335" s="180">
        <v>0</v>
      </c>
      <c r="E13335" s="180">
        <v>0</v>
      </c>
      <c r="F13335" s="180">
        <v>0</v>
      </c>
      <c r="G13335" s="180">
        <v>0</v>
      </c>
      <c r="H13335" s="180">
        <v>0</v>
      </c>
    </row>
    <row r="13336" spans="1:8" x14ac:dyDescent="0.2">
      <c r="A13336" s="180" t="s">
        <v>322</v>
      </c>
      <c r="B13336" s="180" t="s">
        <v>342</v>
      </c>
      <c r="C13336" s="180">
        <v>2937226</v>
      </c>
      <c r="D13336" s="180"/>
      <c r="E13336" s="180"/>
      <c r="F13336" s="180"/>
      <c r="G13336" s="180"/>
      <c r="H13336" s="180"/>
    </row>
    <row r="13337" spans="1:8" x14ac:dyDescent="0.2">
      <c r="A13337" s="180" t="s">
        <v>322</v>
      </c>
      <c r="B13337" s="180" t="s">
        <v>343</v>
      </c>
      <c r="C13337" s="180">
        <v>0</v>
      </c>
      <c r="D13337" s="180"/>
      <c r="E13337" s="180"/>
      <c r="F13337" s="180"/>
      <c r="G13337" s="180"/>
      <c r="H13337" s="180"/>
    </row>
    <row r="13338" spans="1:8" x14ac:dyDescent="0.2">
      <c r="A13338" s="180" t="s">
        <v>322</v>
      </c>
      <c r="B13338" s="180" t="s">
        <v>344</v>
      </c>
      <c r="C13338" s="180">
        <v>196095</v>
      </c>
      <c r="D13338" s="180"/>
      <c r="E13338" s="180">
        <v>0</v>
      </c>
      <c r="F13338" s="180">
        <v>0</v>
      </c>
      <c r="G13338" s="180">
        <v>0</v>
      </c>
      <c r="H13338" s="180">
        <v>0</v>
      </c>
    </row>
    <row r="13339" spans="1:8" x14ac:dyDescent="0.2">
      <c r="A13339" s="180" t="s">
        <v>322</v>
      </c>
      <c r="B13339" s="180" t="s">
        <v>475</v>
      </c>
      <c r="C13339" s="180">
        <v>48157</v>
      </c>
      <c r="D13339" s="180"/>
      <c r="E13339" s="180">
        <v>3730</v>
      </c>
      <c r="F13339" s="180">
        <v>0</v>
      </c>
      <c r="G13339" s="180">
        <v>0</v>
      </c>
      <c r="H13339" s="180">
        <v>0</v>
      </c>
    </row>
    <row r="13340" spans="1:8" x14ac:dyDescent="0.2">
      <c r="A13340" s="180" t="s">
        <v>322</v>
      </c>
      <c r="B13340" s="180" t="s">
        <v>332</v>
      </c>
      <c r="C13340" s="180">
        <v>66246</v>
      </c>
      <c r="D13340" s="180"/>
      <c r="E13340" s="180"/>
      <c r="F13340" s="180"/>
      <c r="G13340" s="180"/>
      <c r="H13340" s="180"/>
    </row>
    <row r="13341" spans="1:8" x14ac:dyDescent="0.2">
      <c r="A13341" s="180" t="s">
        <v>322</v>
      </c>
      <c r="B13341" s="180" t="s">
        <v>407</v>
      </c>
      <c r="C13341" s="180">
        <v>148945</v>
      </c>
      <c r="D13341" s="180"/>
      <c r="E13341" s="180">
        <v>0</v>
      </c>
      <c r="F13341" s="180">
        <v>0</v>
      </c>
      <c r="G13341" s="180">
        <v>0</v>
      </c>
      <c r="H13341" s="180">
        <v>0</v>
      </c>
    </row>
    <row r="13342" spans="1:8" x14ac:dyDescent="0.2">
      <c r="A13342" s="180" t="s">
        <v>322</v>
      </c>
      <c r="B13342" s="180" t="s">
        <v>345</v>
      </c>
      <c r="C13342" s="180">
        <v>7332302</v>
      </c>
      <c r="D13342" s="180">
        <v>526256</v>
      </c>
      <c r="E13342" s="180">
        <v>248575</v>
      </c>
      <c r="F13342" s="180">
        <v>0</v>
      </c>
      <c r="G13342" s="180">
        <v>0</v>
      </c>
      <c r="H13342" s="180">
        <v>0</v>
      </c>
    </row>
    <row r="13343" spans="1:8" x14ac:dyDescent="0.2">
      <c r="A13343" s="180" t="s">
        <v>322</v>
      </c>
      <c r="B13343" s="180" t="s">
        <v>346</v>
      </c>
      <c r="C13343" s="180">
        <v>0</v>
      </c>
      <c r="D13343" s="180"/>
      <c r="E13343" s="180"/>
      <c r="F13343" s="180"/>
      <c r="G13343" s="180"/>
      <c r="H13343" s="180"/>
    </row>
    <row r="13344" spans="1:8" x14ac:dyDescent="0.2">
      <c r="A13344" s="180" t="s">
        <v>322</v>
      </c>
      <c r="B13344" s="180" t="s">
        <v>446</v>
      </c>
      <c r="C13344" s="180">
        <v>0</v>
      </c>
      <c r="D13344" s="180">
        <v>0</v>
      </c>
      <c r="E13344" s="180">
        <v>223300</v>
      </c>
      <c r="F13344" s="180">
        <v>0</v>
      </c>
      <c r="G13344" s="180">
        <v>0</v>
      </c>
      <c r="H13344" s="180">
        <v>0</v>
      </c>
    </row>
    <row r="13345" spans="1:8" x14ac:dyDescent="0.2">
      <c r="A13345" s="180" t="s">
        <v>322</v>
      </c>
      <c r="B13345" s="180" t="s">
        <v>347</v>
      </c>
      <c r="C13345" s="180">
        <v>1000</v>
      </c>
      <c r="D13345" s="180">
        <v>0</v>
      </c>
      <c r="E13345" s="180"/>
      <c r="F13345" s="180">
        <v>0</v>
      </c>
      <c r="G13345" s="180">
        <v>0</v>
      </c>
      <c r="H13345" s="180">
        <v>0</v>
      </c>
    </row>
    <row r="13346" spans="1:8" x14ac:dyDescent="0.2">
      <c r="A13346" s="180" t="s">
        <v>322</v>
      </c>
      <c r="B13346" s="180" t="s">
        <v>348</v>
      </c>
      <c r="C13346" s="180">
        <v>7333302</v>
      </c>
      <c r="D13346" s="180">
        <v>526256</v>
      </c>
      <c r="E13346" s="180">
        <v>471875</v>
      </c>
      <c r="F13346" s="180">
        <v>0</v>
      </c>
      <c r="G13346" s="180">
        <v>0</v>
      </c>
      <c r="H13346" s="180">
        <v>0</v>
      </c>
    </row>
    <row r="13347" spans="1:8" x14ac:dyDescent="0.2">
      <c r="A13347" s="180" t="s">
        <v>322</v>
      </c>
      <c r="B13347" s="180" t="s">
        <v>349</v>
      </c>
      <c r="C13347" s="180">
        <v>1585038.5700000003</v>
      </c>
      <c r="D13347" s="180">
        <v>213673.76</v>
      </c>
      <c r="E13347" s="180">
        <v>167405.5</v>
      </c>
      <c r="F13347" s="180">
        <v>0</v>
      </c>
      <c r="G13347" s="180">
        <v>0</v>
      </c>
      <c r="H13347" s="180">
        <v>0</v>
      </c>
    </row>
    <row r="13348" spans="1:8" x14ac:dyDescent="0.2">
      <c r="A13348" s="180" t="s">
        <v>322</v>
      </c>
      <c r="B13348" s="180" t="s">
        <v>350</v>
      </c>
      <c r="C13348" s="180">
        <v>8918340.5700000003</v>
      </c>
      <c r="D13348" s="180">
        <v>739929.76</v>
      </c>
      <c r="E13348" s="180">
        <v>639280.5</v>
      </c>
      <c r="F13348" s="180">
        <v>0</v>
      </c>
      <c r="G13348" s="180">
        <v>0</v>
      </c>
      <c r="H13348" s="180">
        <v>0</v>
      </c>
    </row>
    <row r="13349" spans="1:8" x14ac:dyDescent="0.2">
      <c r="A13349" s="180" t="s">
        <v>322</v>
      </c>
      <c r="B13349" s="180" t="s">
        <v>376</v>
      </c>
      <c r="C13349" s="180"/>
      <c r="D13349" s="180"/>
      <c r="E13349" s="180"/>
      <c r="F13349" s="180"/>
      <c r="G13349" s="180"/>
      <c r="H13349" s="180"/>
    </row>
    <row r="13350" spans="1:8" x14ac:dyDescent="0.2">
      <c r="A13350" s="180" t="s">
        <v>322</v>
      </c>
      <c r="B13350" s="180" t="s">
        <v>377</v>
      </c>
      <c r="C13350" s="180">
        <v>4992518</v>
      </c>
      <c r="D13350" s="180">
        <v>501124</v>
      </c>
      <c r="E13350" s="180">
        <v>639929</v>
      </c>
      <c r="F13350" s="180">
        <v>0</v>
      </c>
      <c r="G13350" s="180">
        <v>0</v>
      </c>
      <c r="H13350" s="180">
        <v>0</v>
      </c>
    </row>
    <row r="13351" spans="1:8" x14ac:dyDescent="0.2">
      <c r="A13351" s="180" t="s">
        <v>322</v>
      </c>
      <c r="B13351" s="180" t="s">
        <v>352</v>
      </c>
      <c r="C13351" s="180">
        <v>211799</v>
      </c>
      <c r="D13351" s="180">
        <v>0</v>
      </c>
      <c r="E13351" s="180">
        <v>2557</v>
      </c>
      <c r="F13351" s="180">
        <v>0</v>
      </c>
      <c r="G13351" s="180">
        <v>0</v>
      </c>
      <c r="H13351" s="180">
        <v>0</v>
      </c>
    </row>
    <row r="13352" spans="1:8" x14ac:dyDescent="0.2">
      <c r="A13352" s="180" t="s">
        <v>322</v>
      </c>
      <c r="B13352" s="180" t="s">
        <v>353</v>
      </c>
      <c r="C13352" s="180">
        <v>43302</v>
      </c>
      <c r="D13352" s="180">
        <v>0</v>
      </c>
      <c r="E13352" s="180">
        <v>852</v>
      </c>
      <c r="F13352" s="180">
        <v>0</v>
      </c>
      <c r="G13352" s="180">
        <v>0</v>
      </c>
      <c r="H13352" s="180">
        <v>0</v>
      </c>
    </row>
    <row r="13353" spans="1:8" x14ac:dyDescent="0.2">
      <c r="A13353" s="180" t="s">
        <v>322</v>
      </c>
      <c r="B13353" s="180" t="s">
        <v>354</v>
      </c>
      <c r="C13353" s="180">
        <v>173490</v>
      </c>
      <c r="D13353" s="180">
        <v>0</v>
      </c>
      <c r="E13353" s="180">
        <v>56011</v>
      </c>
      <c r="F13353" s="180">
        <v>0</v>
      </c>
      <c r="G13353" s="180">
        <v>0</v>
      </c>
      <c r="H13353" s="180">
        <v>0</v>
      </c>
    </row>
    <row r="13354" spans="1:8" x14ac:dyDescent="0.2">
      <c r="A13354" s="180" t="s">
        <v>322</v>
      </c>
      <c r="B13354" s="180" t="s">
        <v>408</v>
      </c>
      <c r="C13354" s="180">
        <v>352674</v>
      </c>
      <c r="D13354" s="180">
        <v>0</v>
      </c>
      <c r="E13354" s="180">
        <v>2557</v>
      </c>
      <c r="F13354" s="180">
        <v>0</v>
      </c>
      <c r="G13354" s="180">
        <v>0</v>
      </c>
      <c r="H13354" s="180">
        <v>0</v>
      </c>
    </row>
    <row r="13355" spans="1:8" x14ac:dyDescent="0.2">
      <c r="A13355" s="180" t="s">
        <v>322</v>
      </c>
      <c r="B13355" s="180" t="s">
        <v>423</v>
      </c>
      <c r="C13355" s="180">
        <v>104382</v>
      </c>
      <c r="D13355" s="180">
        <v>0</v>
      </c>
      <c r="E13355" s="180">
        <v>852</v>
      </c>
      <c r="F13355" s="180">
        <v>0</v>
      </c>
      <c r="G13355" s="180">
        <v>0</v>
      </c>
      <c r="H13355" s="180">
        <v>0</v>
      </c>
    </row>
    <row r="13356" spans="1:8" x14ac:dyDescent="0.2">
      <c r="A13356" s="180" t="s">
        <v>322</v>
      </c>
      <c r="B13356" s="180" t="s">
        <v>355</v>
      </c>
      <c r="C13356" s="180">
        <v>426570</v>
      </c>
      <c r="D13356" s="180">
        <v>0</v>
      </c>
      <c r="E13356" s="180">
        <v>80039</v>
      </c>
      <c r="F13356" s="180">
        <v>0</v>
      </c>
      <c r="G13356" s="180">
        <v>0</v>
      </c>
      <c r="H13356" s="180">
        <v>0</v>
      </c>
    </row>
    <row r="13357" spans="1:8" x14ac:dyDescent="0.2">
      <c r="A13357" s="180" t="s">
        <v>322</v>
      </c>
      <c r="B13357" s="180" t="s">
        <v>356</v>
      </c>
      <c r="C13357" s="180">
        <v>418393</v>
      </c>
      <c r="D13357" s="180">
        <v>0</v>
      </c>
      <c r="E13357" s="180">
        <v>31473</v>
      </c>
      <c r="F13357" s="180">
        <v>0</v>
      </c>
      <c r="G13357" s="180"/>
      <c r="H13357" s="180">
        <v>0</v>
      </c>
    </row>
    <row r="13358" spans="1:8" x14ac:dyDescent="0.2">
      <c r="A13358" s="180" t="s">
        <v>322</v>
      </c>
      <c r="B13358" s="180" t="s">
        <v>409</v>
      </c>
      <c r="C13358" s="180"/>
      <c r="D13358" s="180"/>
      <c r="E13358" s="180"/>
      <c r="F13358" s="180"/>
      <c r="G13358" s="180"/>
      <c r="H13358" s="180">
        <v>0</v>
      </c>
    </row>
    <row r="13359" spans="1:8" x14ac:dyDescent="0.2">
      <c r="A13359" s="180" t="s">
        <v>322</v>
      </c>
      <c r="B13359" s="180" t="s">
        <v>378</v>
      </c>
      <c r="C13359" s="180">
        <v>98307</v>
      </c>
      <c r="D13359" s="180"/>
      <c r="E13359" s="180">
        <v>2557</v>
      </c>
      <c r="F13359" s="180">
        <v>0</v>
      </c>
      <c r="G13359" s="180">
        <v>0</v>
      </c>
      <c r="H13359" s="180">
        <v>0</v>
      </c>
    </row>
    <row r="13360" spans="1:8" x14ac:dyDescent="0.2">
      <c r="A13360" s="180" t="s">
        <v>322</v>
      </c>
      <c r="B13360" s="180" t="s">
        <v>360</v>
      </c>
      <c r="C13360" s="180"/>
      <c r="D13360" s="180"/>
      <c r="E13360" s="180">
        <v>0</v>
      </c>
      <c r="F13360" s="180">
        <v>0</v>
      </c>
      <c r="G13360" s="180"/>
      <c r="H13360" s="180">
        <v>0</v>
      </c>
    </row>
    <row r="13361" spans="1:8" x14ac:dyDescent="0.2">
      <c r="A13361" s="180" t="s">
        <v>322</v>
      </c>
      <c r="B13361" s="180" t="s">
        <v>379</v>
      </c>
      <c r="C13361" s="180"/>
      <c r="D13361" s="180"/>
      <c r="E13361" s="180"/>
      <c r="F13361" s="180"/>
      <c r="G13361" s="180"/>
      <c r="H13361" s="180"/>
    </row>
    <row r="13362" spans="1:8" x14ac:dyDescent="0.2">
      <c r="A13362" s="180" t="s">
        <v>322</v>
      </c>
      <c r="B13362" s="180" t="s">
        <v>362</v>
      </c>
      <c r="C13362" s="180">
        <v>257106</v>
      </c>
      <c r="D13362" s="180"/>
      <c r="E13362" s="180"/>
      <c r="F13362" s="180"/>
      <c r="G13362" s="180"/>
      <c r="H13362" s="180"/>
    </row>
    <row r="13363" spans="1:8" x14ac:dyDescent="0.2">
      <c r="A13363" s="180" t="s">
        <v>322</v>
      </c>
      <c r="B13363" s="180" t="s">
        <v>365</v>
      </c>
      <c r="C13363" s="180">
        <v>7078541</v>
      </c>
      <c r="D13363" s="180">
        <v>501124</v>
      </c>
      <c r="E13363" s="180">
        <v>816827</v>
      </c>
      <c r="F13363" s="180">
        <v>0</v>
      </c>
      <c r="G13363" s="180">
        <v>0</v>
      </c>
      <c r="H13363" s="180">
        <v>0</v>
      </c>
    </row>
    <row r="13364" spans="1:8" x14ac:dyDescent="0.2">
      <c r="A13364" s="180" t="s">
        <v>322</v>
      </c>
      <c r="B13364" s="180" t="s">
        <v>447</v>
      </c>
      <c r="C13364" s="180">
        <v>0</v>
      </c>
      <c r="D13364" s="180">
        <v>0</v>
      </c>
      <c r="E13364" s="180">
        <v>0</v>
      </c>
      <c r="F13364" s="180">
        <v>0</v>
      </c>
      <c r="G13364" s="180">
        <v>0</v>
      </c>
      <c r="H13364" s="180">
        <v>0</v>
      </c>
    </row>
    <row r="13365" spans="1:8" x14ac:dyDescent="0.2">
      <c r="A13365" s="180" t="s">
        <v>322</v>
      </c>
      <c r="B13365" s="180" t="s">
        <v>366</v>
      </c>
      <c r="C13365" s="180">
        <v>7078541</v>
      </c>
      <c r="D13365" s="180">
        <v>501124</v>
      </c>
      <c r="E13365" s="180">
        <v>816827</v>
      </c>
      <c r="F13365" s="180">
        <v>0</v>
      </c>
      <c r="G13365" s="180">
        <v>0</v>
      </c>
      <c r="H13365" s="180">
        <v>0</v>
      </c>
    </row>
    <row r="13366" spans="1:8" x14ac:dyDescent="0.2">
      <c r="A13366" s="180" t="s">
        <v>322</v>
      </c>
      <c r="B13366" s="180" t="s">
        <v>367</v>
      </c>
      <c r="C13366" s="180">
        <v>1839799.5700000003</v>
      </c>
      <c r="D13366" s="180">
        <v>238805.76000000001</v>
      </c>
      <c r="E13366" s="180">
        <v>-177546.5</v>
      </c>
      <c r="F13366" s="180">
        <v>0</v>
      </c>
      <c r="G13366" s="180">
        <v>0</v>
      </c>
      <c r="H13366" s="180">
        <v>0</v>
      </c>
    </row>
    <row r="13367" spans="1:8" x14ac:dyDescent="0.2">
      <c r="A13367" s="180" t="s">
        <v>322</v>
      </c>
      <c r="B13367" s="180" t="s">
        <v>368</v>
      </c>
      <c r="C13367" s="180">
        <v>8918340.5700000003</v>
      </c>
      <c r="D13367" s="180">
        <v>739929.76</v>
      </c>
      <c r="E13367" s="180">
        <v>639280.5</v>
      </c>
      <c r="F13367" s="180">
        <v>0</v>
      </c>
      <c r="G13367" s="180">
        <v>0</v>
      </c>
      <c r="H13367" s="180">
        <v>0</v>
      </c>
    </row>
    <row r="13368" spans="1:8" x14ac:dyDescent="0.2">
      <c r="A13368" s="180" t="s">
        <v>115</v>
      </c>
      <c r="B13368" s="180" t="s">
        <v>333</v>
      </c>
      <c r="C13368" s="180">
        <v>1713042</v>
      </c>
      <c r="D13368" s="180"/>
      <c r="E13368" s="180">
        <v>0</v>
      </c>
      <c r="F13368" s="180">
        <v>0</v>
      </c>
      <c r="G13368" s="180">
        <v>0</v>
      </c>
      <c r="H13368" s="180">
        <v>0</v>
      </c>
    </row>
    <row r="13369" spans="1:8" x14ac:dyDescent="0.2">
      <c r="A13369" s="180" t="s">
        <v>115</v>
      </c>
      <c r="B13369" s="180" t="s">
        <v>334</v>
      </c>
      <c r="C13369" s="180">
        <v>62258</v>
      </c>
      <c r="D13369" s="180"/>
      <c r="E13369" s="180">
        <v>0</v>
      </c>
      <c r="F13369" s="180">
        <v>0</v>
      </c>
      <c r="G13369" s="180">
        <v>0</v>
      </c>
      <c r="H13369" s="180">
        <v>0</v>
      </c>
    </row>
    <row r="13370" spans="1:8" x14ac:dyDescent="0.2">
      <c r="A13370" s="180" t="s">
        <v>115</v>
      </c>
      <c r="B13370" s="180" t="s">
        <v>335</v>
      </c>
      <c r="C13370" s="180">
        <v>162546</v>
      </c>
      <c r="D13370" s="180"/>
      <c r="E13370" s="180"/>
      <c r="F13370" s="180"/>
      <c r="G13370" s="180"/>
      <c r="H13370" s="180"/>
    </row>
    <row r="13371" spans="1:8" x14ac:dyDescent="0.2">
      <c r="A13371" s="180" t="s">
        <v>115</v>
      </c>
      <c r="B13371" s="180" t="s">
        <v>336</v>
      </c>
      <c r="C13371" s="180">
        <v>640000</v>
      </c>
      <c r="D13371" s="180"/>
      <c r="E13371" s="180"/>
      <c r="F13371" s="180"/>
      <c r="G13371" s="180"/>
      <c r="H13371" s="180"/>
    </row>
    <row r="13372" spans="1:8" x14ac:dyDescent="0.2">
      <c r="A13372" s="180" t="s">
        <v>115</v>
      </c>
      <c r="B13372" s="180" t="s">
        <v>337</v>
      </c>
      <c r="C13372" s="180">
        <v>20000</v>
      </c>
      <c r="D13372" s="180">
        <v>5000</v>
      </c>
      <c r="E13372" s="180">
        <v>500</v>
      </c>
      <c r="F13372" s="180"/>
      <c r="G13372" s="180"/>
      <c r="H13372" s="180"/>
    </row>
    <row r="13373" spans="1:8" x14ac:dyDescent="0.2">
      <c r="A13373" s="180" t="s">
        <v>115</v>
      </c>
      <c r="B13373" s="180" t="s">
        <v>338</v>
      </c>
      <c r="C13373" s="180"/>
      <c r="D13373" s="180"/>
      <c r="E13373" s="180"/>
      <c r="F13373" s="180"/>
      <c r="G13373" s="180"/>
      <c r="H13373" s="180"/>
    </row>
    <row r="13374" spans="1:8" x14ac:dyDescent="0.2">
      <c r="A13374" s="180" t="s">
        <v>115</v>
      </c>
      <c r="B13374" s="180" t="s">
        <v>339</v>
      </c>
      <c r="C13374" s="180">
        <v>1500</v>
      </c>
      <c r="D13374" s="180">
        <v>185000</v>
      </c>
      <c r="E13374" s="180"/>
      <c r="F13374" s="180"/>
      <c r="G13374" s="180"/>
      <c r="H13374" s="180"/>
    </row>
    <row r="13375" spans="1:8" x14ac:dyDescent="0.2">
      <c r="A13375" s="180" t="s">
        <v>115</v>
      </c>
      <c r="B13375" s="180" t="s">
        <v>340</v>
      </c>
      <c r="C13375" s="180">
        <v>75000</v>
      </c>
      <c r="D13375" s="180">
        <v>25000</v>
      </c>
      <c r="E13375" s="180">
        <v>15000</v>
      </c>
      <c r="F13375" s="180"/>
      <c r="G13375" s="180"/>
      <c r="H13375" s="180"/>
    </row>
    <row r="13376" spans="1:8" x14ac:dyDescent="0.2">
      <c r="A13376" s="180" t="s">
        <v>115</v>
      </c>
      <c r="B13376" s="180" t="s">
        <v>341</v>
      </c>
      <c r="C13376" s="180">
        <v>6500</v>
      </c>
      <c r="D13376" s="180">
        <v>1000</v>
      </c>
      <c r="E13376" s="180">
        <v>0</v>
      </c>
      <c r="F13376" s="180"/>
      <c r="G13376" s="180"/>
      <c r="H13376" s="180"/>
    </row>
    <row r="13377" spans="1:8" x14ac:dyDescent="0.2">
      <c r="A13377" s="180" t="s">
        <v>115</v>
      </c>
      <c r="B13377" s="180" t="s">
        <v>342</v>
      </c>
      <c r="C13377" s="180">
        <v>3146907</v>
      </c>
      <c r="D13377" s="180"/>
      <c r="E13377" s="180"/>
      <c r="F13377" s="180"/>
      <c r="G13377" s="180"/>
      <c r="H13377" s="180"/>
    </row>
    <row r="13378" spans="1:8" x14ac:dyDescent="0.2">
      <c r="A13378" s="180" t="s">
        <v>115</v>
      </c>
      <c r="B13378" s="180" t="s">
        <v>343</v>
      </c>
      <c r="C13378" s="180">
        <v>11600</v>
      </c>
      <c r="D13378" s="180"/>
      <c r="E13378" s="180"/>
      <c r="F13378" s="180"/>
      <c r="G13378" s="180"/>
      <c r="H13378" s="180"/>
    </row>
    <row r="13379" spans="1:8" x14ac:dyDescent="0.2">
      <c r="A13379" s="180" t="s">
        <v>115</v>
      </c>
      <c r="B13379" s="180" t="s">
        <v>344</v>
      </c>
      <c r="C13379" s="180">
        <v>85000</v>
      </c>
      <c r="D13379" s="180"/>
      <c r="E13379" s="180">
        <v>0</v>
      </c>
      <c r="F13379" s="180"/>
      <c r="G13379" s="180"/>
      <c r="H13379" s="180"/>
    </row>
    <row r="13380" spans="1:8" x14ac:dyDescent="0.2">
      <c r="A13380" s="180" t="s">
        <v>115</v>
      </c>
      <c r="B13380" s="180" t="s">
        <v>475</v>
      </c>
      <c r="C13380" s="180">
        <v>8871</v>
      </c>
      <c r="D13380" s="180"/>
      <c r="E13380" s="180">
        <v>0</v>
      </c>
      <c r="F13380" s="180">
        <v>0</v>
      </c>
      <c r="G13380" s="180">
        <v>0</v>
      </c>
      <c r="H13380" s="180">
        <v>0</v>
      </c>
    </row>
    <row r="13381" spans="1:8" x14ac:dyDescent="0.2">
      <c r="A13381" s="180" t="s">
        <v>115</v>
      </c>
      <c r="B13381" s="180" t="s">
        <v>332</v>
      </c>
      <c r="C13381" s="180">
        <v>75000</v>
      </c>
      <c r="D13381" s="180"/>
      <c r="E13381" s="180"/>
      <c r="F13381" s="180"/>
      <c r="G13381" s="180"/>
      <c r="H13381" s="180"/>
    </row>
    <row r="13382" spans="1:8" x14ac:dyDescent="0.2">
      <c r="A13382" s="180" t="s">
        <v>115</v>
      </c>
      <c r="B13382" s="180" t="s">
        <v>407</v>
      </c>
      <c r="C13382" s="180">
        <v>225000</v>
      </c>
      <c r="D13382" s="180"/>
      <c r="E13382" s="180"/>
      <c r="F13382" s="180"/>
      <c r="G13382" s="180"/>
      <c r="H13382" s="180"/>
    </row>
    <row r="13383" spans="1:8" x14ac:dyDescent="0.2">
      <c r="A13383" s="180" t="s">
        <v>115</v>
      </c>
      <c r="B13383" s="180" t="s">
        <v>345</v>
      </c>
      <c r="C13383" s="180">
        <v>6233224</v>
      </c>
      <c r="D13383" s="180">
        <v>216000</v>
      </c>
      <c r="E13383" s="180">
        <v>15500</v>
      </c>
      <c r="F13383" s="180">
        <v>0</v>
      </c>
      <c r="G13383" s="180">
        <v>0</v>
      </c>
      <c r="H13383" s="180">
        <v>0</v>
      </c>
    </row>
    <row r="13384" spans="1:8" x14ac:dyDescent="0.2">
      <c r="A13384" s="180" t="s">
        <v>115</v>
      </c>
      <c r="B13384" s="180" t="s">
        <v>346</v>
      </c>
      <c r="C13384" s="180">
        <v>0</v>
      </c>
      <c r="D13384" s="180"/>
      <c r="E13384" s="180"/>
      <c r="F13384" s="180"/>
      <c r="G13384" s="180"/>
      <c r="H13384" s="180"/>
    </row>
    <row r="13385" spans="1:8" x14ac:dyDescent="0.2">
      <c r="A13385" s="180" t="s">
        <v>115</v>
      </c>
      <c r="B13385" s="180" t="s">
        <v>446</v>
      </c>
      <c r="C13385" s="180">
        <v>0</v>
      </c>
      <c r="D13385" s="180">
        <v>0</v>
      </c>
      <c r="E13385" s="180"/>
      <c r="F13385" s="180"/>
      <c r="G13385" s="180"/>
      <c r="H13385" s="180"/>
    </row>
    <row r="13386" spans="1:8" x14ac:dyDescent="0.2">
      <c r="A13386" s="180" t="s">
        <v>115</v>
      </c>
      <c r="B13386" s="180" t="s">
        <v>347</v>
      </c>
      <c r="C13386" s="180">
        <v>2000</v>
      </c>
      <c r="D13386" s="180">
        <v>0</v>
      </c>
      <c r="E13386" s="180"/>
      <c r="F13386" s="180"/>
      <c r="G13386" s="180"/>
      <c r="H13386" s="180"/>
    </row>
    <row r="13387" spans="1:8" x14ac:dyDescent="0.2">
      <c r="A13387" s="180" t="s">
        <v>115</v>
      </c>
      <c r="B13387" s="180" t="s">
        <v>348</v>
      </c>
      <c r="C13387" s="180">
        <v>6235224</v>
      </c>
      <c r="D13387" s="180">
        <v>216000</v>
      </c>
      <c r="E13387" s="180">
        <v>15500</v>
      </c>
      <c r="F13387" s="180">
        <v>0</v>
      </c>
      <c r="G13387" s="180">
        <v>0</v>
      </c>
      <c r="H13387" s="180">
        <v>0</v>
      </c>
    </row>
    <row r="13388" spans="1:8" x14ac:dyDescent="0.2">
      <c r="A13388" s="180" t="s">
        <v>115</v>
      </c>
      <c r="B13388" s="180" t="s">
        <v>349</v>
      </c>
      <c r="C13388" s="180">
        <v>1356003.29</v>
      </c>
      <c r="D13388" s="180">
        <v>40736.289999999979</v>
      </c>
      <c r="E13388" s="180">
        <v>265498.89</v>
      </c>
      <c r="F13388" s="180">
        <v>0</v>
      </c>
      <c r="G13388" s="180">
        <v>0</v>
      </c>
      <c r="H13388" s="180">
        <v>0</v>
      </c>
    </row>
    <row r="13389" spans="1:8" x14ac:dyDescent="0.2">
      <c r="A13389" s="180" t="s">
        <v>115</v>
      </c>
      <c r="B13389" s="180" t="s">
        <v>350</v>
      </c>
      <c r="C13389" s="180">
        <v>7591227.29</v>
      </c>
      <c r="D13389" s="180">
        <v>256736.29</v>
      </c>
      <c r="E13389" s="180">
        <v>280998.89</v>
      </c>
      <c r="F13389" s="180">
        <v>0</v>
      </c>
      <c r="G13389" s="180">
        <v>0</v>
      </c>
      <c r="H13389" s="180">
        <v>0</v>
      </c>
    </row>
    <row r="13390" spans="1:8" x14ac:dyDescent="0.2">
      <c r="A13390" s="180" t="s">
        <v>115</v>
      </c>
      <c r="B13390" s="180" t="s">
        <v>376</v>
      </c>
      <c r="C13390" s="180"/>
      <c r="D13390" s="180"/>
      <c r="E13390" s="180"/>
      <c r="F13390" s="180"/>
      <c r="G13390" s="180"/>
      <c r="H13390" s="180"/>
    </row>
    <row r="13391" spans="1:8" x14ac:dyDescent="0.2">
      <c r="A13391" s="180" t="s">
        <v>115</v>
      </c>
      <c r="B13391" s="180" t="s">
        <v>377</v>
      </c>
      <c r="C13391" s="180">
        <v>4125000</v>
      </c>
      <c r="D13391" s="180">
        <v>255250</v>
      </c>
      <c r="E13391" s="180">
        <v>50000</v>
      </c>
      <c r="F13391" s="180"/>
      <c r="G13391" s="180"/>
      <c r="H13391" s="180"/>
    </row>
    <row r="13392" spans="1:8" x14ac:dyDescent="0.2">
      <c r="A13392" s="180" t="s">
        <v>115</v>
      </c>
      <c r="B13392" s="180" t="s">
        <v>352</v>
      </c>
      <c r="C13392" s="180">
        <v>230000</v>
      </c>
      <c r="D13392" s="180"/>
      <c r="E13392" s="180"/>
      <c r="F13392" s="180"/>
      <c r="G13392" s="180"/>
      <c r="H13392" s="180"/>
    </row>
    <row r="13393" spans="1:8" x14ac:dyDescent="0.2">
      <c r="A13393" s="180" t="s">
        <v>115</v>
      </c>
      <c r="B13393" s="180" t="s">
        <v>353</v>
      </c>
      <c r="C13393" s="180">
        <v>490000</v>
      </c>
      <c r="D13393" s="180"/>
      <c r="E13393" s="180"/>
      <c r="F13393" s="180"/>
      <c r="G13393" s="180"/>
      <c r="H13393" s="180"/>
    </row>
    <row r="13394" spans="1:8" x14ac:dyDescent="0.2">
      <c r="A13394" s="180" t="s">
        <v>115</v>
      </c>
      <c r="B13394" s="180" t="s">
        <v>354</v>
      </c>
      <c r="C13394" s="180">
        <v>325000</v>
      </c>
      <c r="D13394" s="180"/>
      <c r="E13394" s="180"/>
      <c r="F13394" s="180"/>
      <c r="G13394" s="180"/>
      <c r="H13394" s="180"/>
    </row>
    <row r="13395" spans="1:8" x14ac:dyDescent="0.2">
      <c r="A13395" s="180" t="s">
        <v>115</v>
      </c>
      <c r="B13395" s="180" t="s">
        <v>408</v>
      </c>
      <c r="C13395" s="180">
        <v>305000</v>
      </c>
      <c r="D13395" s="180"/>
      <c r="E13395" s="180"/>
      <c r="F13395" s="180"/>
      <c r="G13395" s="180"/>
      <c r="H13395" s="180"/>
    </row>
    <row r="13396" spans="1:8" x14ac:dyDescent="0.2">
      <c r="A13396" s="180" t="s">
        <v>115</v>
      </c>
      <c r="B13396" s="180" t="s">
        <v>423</v>
      </c>
      <c r="C13396" s="180">
        <v>250000</v>
      </c>
      <c r="D13396" s="180"/>
      <c r="E13396" s="180"/>
      <c r="F13396" s="180"/>
      <c r="G13396" s="180"/>
      <c r="H13396" s="180"/>
    </row>
    <row r="13397" spans="1:8" x14ac:dyDescent="0.2">
      <c r="A13397" s="180" t="s">
        <v>115</v>
      </c>
      <c r="B13397" s="180" t="s">
        <v>355</v>
      </c>
      <c r="C13397" s="180">
        <v>500000</v>
      </c>
      <c r="D13397" s="180"/>
      <c r="E13397" s="180">
        <v>135000</v>
      </c>
      <c r="F13397" s="180"/>
      <c r="G13397" s="180"/>
      <c r="H13397" s="180"/>
    </row>
    <row r="13398" spans="1:8" x14ac:dyDescent="0.2">
      <c r="A13398" s="180" t="s">
        <v>115</v>
      </c>
      <c r="B13398" s="180" t="s">
        <v>356</v>
      </c>
      <c r="C13398" s="180">
        <v>365000</v>
      </c>
      <c r="D13398" s="180"/>
      <c r="E13398" s="180">
        <v>5000</v>
      </c>
      <c r="F13398" s="180"/>
      <c r="G13398" s="180"/>
      <c r="H13398" s="180"/>
    </row>
    <row r="13399" spans="1:8" x14ac:dyDescent="0.2">
      <c r="A13399" s="180" t="s">
        <v>115</v>
      </c>
      <c r="B13399" s="180" t="s">
        <v>409</v>
      </c>
      <c r="C13399" s="180"/>
      <c r="D13399" s="180"/>
      <c r="E13399" s="180"/>
      <c r="F13399" s="180"/>
      <c r="G13399" s="180"/>
      <c r="H13399" s="180"/>
    </row>
    <row r="13400" spans="1:8" x14ac:dyDescent="0.2">
      <c r="A13400" s="180" t="s">
        <v>115</v>
      </c>
      <c r="B13400" s="180" t="s">
        <v>378</v>
      </c>
      <c r="C13400" s="180"/>
      <c r="D13400" s="180"/>
      <c r="E13400" s="180">
        <v>1500</v>
      </c>
      <c r="F13400" s="180"/>
      <c r="G13400" s="180"/>
      <c r="H13400" s="180"/>
    </row>
    <row r="13401" spans="1:8" x14ac:dyDescent="0.2">
      <c r="A13401" s="180" t="s">
        <v>115</v>
      </c>
      <c r="B13401" s="180" t="s">
        <v>360</v>
      </c>
      <c r="C13401" s="180"/>
      <c r="D13401" s="180"/>
      <c r="E13401" s="180"/>
      <c r="F13401" s="180"/>
      <c r="G13401" s="180"/>
      <c r="H13401" s="180"/>
    </row>
    <row r="13402" spans="1:8" x14ac:dyDescent="0.2">
      <c r="A13402" s="180" t="s">
        <v>115</v>
      </c>
      <c r="B13402" s="180" t="s">
        <v>379</v>
      </c>
      <c r="C13402" s="180"/>
      <c r="D13402" s="180"/>
      <c r="E13402" s="180"/>
      <c r="F13402" s="180"/>
      <c r="G13402" s="180"/>
      <c r="H13402" s="180"/>
    </row>
    <row r="13403" spans="1:8" x14ac:dyDescent="0.2">
      <c r="A13403" s="180" t="s">
        <v>115</v>
      </c>
      <c r="B13403" s="180" t="s">
        <v>362</v>
      </c>
      <c r="C13403" s="180">
        <v>224846</v>
      </c>
      <c r="D13403" s="180"/>
      <c r="E13403" s="180"/>
      <c r="F13403" s="180"/>
      <c r="G13403" s="180"/>
      <c r="H13403" s="180"/>
    </row>
    <row r="13404" spans="1:8" x14ac:dyDescent="0.2">
      <c r="A13404" s="180" t="s">
        <v>115</v>
      </c>
      <c r="B13404" s="180" t="s">
        <v>365</v>
      </c>
      <c r="C13404" s="180">
        <v>6814846</v>
      </c>
      <c r="D13404" s="180">
        <v>255250</v>
      </c>
      <c r="E13404" s="180">
        <v>191500</v>
      </c>
      <c r="F13404" s="180">
        <v>0</v>
      </c>
      <c r="G13404" s="180">
        <v>0</v>
      </c>
      <c r="H13404" s="180">
        <v>0</v>
      </c>
    </row>
    <row r="13405" spans="1:8" x14ac:dyDescent="0.2">
      <c r="A13405" s="180" t="s">
        <v>115</v>
      </c>
      <c r="B13405" s="180" t="s">
        <v>447</v>
      </c>
      <c r="C13405" s="180"/>
      <c r="D13405" s="180"/>
      <c r="E13405" s="180"/>
      <c r="F13405" s="180"/>
      <c r="G13405" s="180"/>
      <c r="H13405" s="180"/>
    </row>
    <row r="13406" spans="1:8" x14ac:dyDescent="0.2">
      <c r="A13406" s="180" t="s">
        <v>115</v>
      </c>
      <c r="B13406" s="180" t="s">
        <v>366</v>
      </c>
      <c r="C13406" s="180">
        <v>6814846</v>
      </c>
      <c r="D13406" s="180">
        <v>255250</v>
      </c>
      <c r="E13406" s="180">
        <v>191500</v>
      </c>
      <c r="F13406" s="180">
        <v>0</v>
      </c>
      <c r="G13406" s="180">
        <v>0</v>
      </c>
      <c r="H13406" s="180">
        <v>0</v>
      </c>
    </row>
    <row r="13407" spans="1:8" x14ac:dyDescent="0.2">
      <c r="A13407" s="180" t="s">
        <v>115</v>
      </c>
      <c r="B13407" s="180" t="s">
        <v>367</v>
      </c>
      <c r="C13407" s="180">
        <v>776381.29</v>
      </c>
      <c r="D13407" s="180">
        <v>1486.289999999979</v>
      </c>
      <c r="E13407" s="180">
        <v>89498.890000000014</v>
      </c>
      <c r="F13407" s="180">
        <v>0</v>
      </c>
      <c r="G13407" s="180">
        <v>0</v>
      </c>
      <c r="H13407" s="180">
        <v>0</v>
      </c>
    </row>
    <row r="13408" spans="1:8" x14ac:dyDescent="0.2">
      <c r="A13408" s="180" t="s">
        <v>115</v>
      </c>
      <c r="B13408" s="180" t="s">
        <v>368</v>
      </c>
      <c r="C13408" s="180">
        <v>7591227.29</v>
      </c>
      <c r="D13408" s="180">
        <v>256736.29</v>
      </c>
      <c r="E13408" s="180">
        <v>280998.89</v>
      </c>
      <c r="F13408" s="180">
        <v>0</v>
      </c>
      <c r="G13408" s="180">
        <v>0</v>
      </c>
      <c r="H13408" s="180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99"/>
    <pageSetUpPr fitToPage="1"/>
  </sheetPr>
  <dimension ref="A1:P46"/>
  <sheetViews>
    <sheetView showGridLines="0" zoomScale="80" zoomScaleNormal="80" workbookViewId="0">
      <pane xSplit="2" ySplit="3" topLeftCell="C4" activePane="bottomRight" state="frozen"/>
      <selection activeCell="G7" sqref="G7"/>
      <selection pane="topRight" activeCell="G7" sqref="G7"/>
      <selection pane="bottomLeft" activeCell="G7" sqref="G7"/>
      <selection pane="bottomRight" activeCell="N1" sqref="N1"/>
    </sheetView>
  </sheetViews>
  <sheetFormatPr defaultColWidth="9" defaultRowHeight="12.75" x14ac:dyDescent="0.2"/>
  <cols>
    <col min="1" max="1" width="44.85546875" style="11" customWidth="1"/>
    <col min="2" max="2" width="3.5703125" style="1" customWidth="1"/>
    <col min="3" max="5" width="15.140625" style="14" customWidth="1"/>
    <col min="6" max="6" width="16" style="14" customWidth="1"/>
    <col min="7" max="10" width="15.140625" style="14" customWidth="1"/>
    <col min="11" max="11" width="3.5703125" style="1" customWidth="1"/>
    <col min="12" max="13" width="9" style="1"/>
    <col min="14" max="14" width="23" style="1" customWidth="1"/>
    <col min="15" max="15" width="9" style="1"/>
    <col min="16" max="16" width="45.5703125" style="169" hidden="1" customWidth="1"/>
    <col min="17" max="16384" width="9" style="1"/>
  </cols>
  <sheetData>
    <row r="1" spans="1:16" ht="19.5" thickBot="1" x14ac:dyDescent="0.35">
      <c r="A1" s="13" t="s">
        <v>380</v>
      </c>
      <c r="C1" s="206" t="str">
        <f>CONCATENATE("FY ",DoM!$B$6," BUDGET YEAR WORKSHEET - Page 2")</f>
        <v>FY 2020 BUDGET YEAR WORKSHEET - Page 2</v>
      </c>
      <c r="D1" s="206"/>
      <c r="E1" s="206"/>
      <c r="F1" s="206"/>
      <c r="H1" s="31" t="s">
        <v>371</v>
      </c>
      <c r="I1" s="31" t="str">
        <f>Adopted!F5</f>
        <v>0009</v>
      </c>
      <c r="J1" s="31"/>
      <c r="L1" s="9"/>
      <c r="N1" s="182" t="s">
        <v>1750</v>
      </c>
    </row>
    <row r="2" spans="1:16" ht="12.75" customHeight="1" x14ac:dyDescent="0.2">
      <c r="A2" s="179" t="str">
        <f>Adopted!A2</f>
        <v>AGWSR</v>
      </c>
      <c r="B2" s="12"/>
      <c r="C2" s="203" t="s">
        <v>455</v>
      </c>
      <c r="D2" s="204"/>
      <c r="E2" s="205"/>
      <c r="F2" s="91" t="s">
        <v>384</v>
      </c>
      <c r="G2" s="201" t="s">
        <v>381</v>
      </c>
      <c r="H2" s="202"/>
      <c r="I2" s="41" t="s">
        <v>382</v>
      </c>
      <c r="J2" s="41" t="s">
        <v>383</v>
      </c>
      <c r="K2" s="15"/>
      <c r="L2" s="90"/>
      <c r="M2" s="69"/>
      <c r="N2" s="69"/>
    </row>
    <row r="3" spans="1:16" x14ac:dyDescent="0.2">
      <c r="A3" s="16" t="s">
        <v>375</v>
      </c>
      <c r="B3" s="87"/>
      <c r="C3" s="88" t="s">
        <v>450</v>
      </c>
      <c r="D3" s="29" t="s">
        <v>453</v>
      </c>
      <c r="E3" s="29" t="s">
        <v>451</v>
      </c>
      <c r="F3" s="92" t="s">
        <v>454</v>
      </c>
      <c r="G3" s="17" t="s">
        <v>414</v>
      </c>
      <c r="H3" s="86" t="s">
        <v>415</v>
      </c>
      <c r="I3" s="40" t="str">
        <f>DoM!$C$5</f>
        <v>FY19</v>
      </c>
      <c r="J3" s="40" t="str">
        <f>CONCATENATE("FY",RIGHT(DoM!B5-1,2))</f>
        <v>FY18</v>
      </c>
      <c r="K3" s="18"/>
      <c r="L3" s="90"/>
      <c r="M3" s="69"/>
      <c r="N3" s="69"/>
    </row>
    <row r="4" spans="1:16" x14ac:dyDescent="0.2">
      <c r="A4" s="3" t="s">
        <v>333</v>
      </c>
      <c r="B4" s="46">
        <v>1</v>
      </c>
      <c r="C4" s="67"/>
      <c r="D4" s="168">
        <f t="array" ref="D4">INDEX(BudgetP2[],MATCH($I$1&amp;$A4,BudgetP2[Dist]&amp;BudgetP1[Resources:],0),MATCH(D$3,BudgetP2[#Headers],0))</f>
        <v>376226</v>
      </c>
      <c r="E4" s="64"/>
      <c r="F4" s="168">
        <f t="array" ref="F4">INDEX(BudgetP2[],MATCH($I$1&amp;$A4,BudgetP2[Dist]&amp;BudgetP1[Resources:],0),MATCH(F$3,BudgetP2[#Headers],0))</f>
        <v>0</v>
      </c>
      <c r="G4" s="44"/>
      <c r="H4" s="44"/>
      <c r="I4" s="168">
        <f t="array" ref="I4">INDEX(BudgetP2[],MATCH($I$1&amp;$A4,BudgetP2[Dist]&amp;BudgetP1[Resources:],0),MATCH(I$3,BudgetP2[#Headers],0))</f>
        <v>4107369</v>
      </c>
      <c r="J4" s="168">
        <f t="array" ref="J4">INDEX(BudgetP2[],MATCH($I$1&amp;$A4,BudgetP2[Dist]&amp;BudgetP1[Resources:],0),MATCH(J$3,BudgetP2[#Headers],0))</f>
        <v>3661562.95</v>
      </c>
      <c r="K4" s="5">
        <v>1</v>
      </c>
      <c r="L4" s="90"/>
      <c r="M4" s="69"/>
      <c r="N4" s="69"/>
    </row>
    <row r="5" spans="1:16" x14ac:dyDescent="0.2">
      <c r="A5" s="3" t="s">
        <v>334</v>
      </c>
      <c r="B5" s="55">
        <v>2</v>
      </c>
      <c r="C5" s="67"/>
      <c r="D5" s="168">
        <f t="array" ref="D5">INDEX(BudgetP2[],MATCH($I$1&amp;$A5,BudgetP2[Dist]&amp;BudgetP1[Resources:],0),MATCH(D$3,BudgetP2[#Headers],0))</f>
        <v>21919</v>
      </c>
      <c r="E5" s="80"/>
      <c r="F5" s="168">
        <f t="array" ref="F5">INDEX(BudgetP2[],MATCH($I$1&amp;$A5,BudgetP2[Dist]&amp;BudgetP1[Resources:],0),MATCH(F$3,BudgetP2[#Headers],0))</f>
        <v>0</v>
      </c>
      <c r="G5" s="44"/>
      <c r="H5" s="44"/>
      <c r="I5" s="168">
        <f t="array" ref="I5">INDEX(BudgetP2[],MATCH($I$1&amp;$A5,BudgetP2[Dist]&amp;BudgetP1[Resources:],0),MATCH(I$3,BudgetP2[#Headers],0))</f>
        <v>227533</v>
      </c>
      <c r="J5" s="168">
        <f t="array" ref="J5">INDEX(BudgetP2[],MATCH($I$1&amp;$A5,BudgetP2[Dist]&amp;BudgetP1[Resources:],0),MATCH(J$3,BudgetP2[#Headers],0))</f>
        <v>443352.76</v>
      </c>
      <c r="K5" s="5">
        <v>2</v>
      </c>
      <c r="L5" s="90"/>
      <c r="M5" s="69"/>
      <c r="N5" s="69"/>
    </row>
    <row r="6" spans="1:16" x14ac:dyDescent="0.2">
      <c r="A6" s="3" t="s">
        <v>335</v>
      </c>
      <c r="B6" s="55">
        <v>3</v>
      </c>
      <c r="C6" s="67"/>
      <c r="D6" s="168">
        <f t="array" ref="D6">INDEX(BudgetP2[],MATCH($I$1&amp;$A6,BudgetP2[Dist]&amp;BudgetP1[Resources:],0),MATCH(D$3,BudgetP2[#Headers],0))</f>
        <v>316623</v>
      </c>
      <c r="E6" s="64"/>
      <c r="F6" s="44"/>
      <c r="G6" s="44"/>
      <c r="H6" s="44"/>
      <c r="I6" s="168">
        <f t="array" ref="I6">INDEX(BudgetP2[],MATCH($I$1&amp;$A6,BudgetP2[Dist]&amp;BudgetP1[Resources:],0),MATCH(I$3,BudgetP2[#Headers],0))</f>
        <v>309630</v>
      </c>
      <c r="J6" s="168">
        <f t="array" ref="J6">INDEX(BudgetP2[],MATCH($I$1&amp;$A6,BudgetP2[Dist]&amp;BudgetP1[Resources:],0),MATCH(J$3,BudgetP2[#Headers],0))</f>
        <v>316620</v>
      </c>
      <c r="K6" s="5">
        <v>3</v>
      </c>
      <c r="L6" s="90"/>
      <c r="M6" s="69"/>
      <c r="N6" s="69"/>
      <c r="P6" s="169" t="e">
        <f>#REF!</f>
        <v>#REF!</v>
      </c>
    </row>
    <row r="7" spans="1:16" x14ac:dyDescent="0.2">
      <c r="A7" s="3" t="s">
        <v>336</v>
      </c>
      <c r="B7" s="55">
        <v>4</v>
      </c>
      <c r="C7" s="67"/>
      <c r="D7" s="64"/>
      <c r="E7" s="44"/>
      <c r="F7" s="44"/>
      <c r="G7" s="44"/>
      <c r="H7" s="44"/>
      <c r="I7" s="168">
        <f t="array" ref="I7">INDEX(BudgetP2[],MATCH($I$1&amp;$A7,BudgetP2[Dist]&amp;BudgetP1[Resources:],0),MATCH(I$3,BudgetP2[#Headers],0))</f>
        <v>246525</v>
      </c>
      <c r="J7" s="168">
        <f t="array" ref="J7">INDEX(BudgetP2[],MATCH($I$1&amp;$A7,BudgetP2[Dist]&amp;BudgetP1[Resources:],0),MATCH(J$3,BudgetP2[#Headers],0))</f>
        <v>246524.56</v>
      </c>
      <c r="K7" s="5">
        <v>4</v>
      </c>
      <c r="L7" s="90"/>
      <c r="M7" s="69"/>
      <c r="N7" s="69"/>
    </row>
    <row r="8" spans="1:16" x14ac:dyDescent="0.2">
      <c r="A8" s="3" t="s">
        <v>337</v>
      </c>
      <c r="B8" s="55">
        <v>5</v>
      </c>
      <c r="C8" s="168">
        <f t="array" ref="C8">INDEX(BudgetP2[],MATCH($I$1&amp;$A8,BudgetP2[Dist]&amp;BudgetP1[Resources:],0),MATCH(C$3,BudgetP2[#Headers],0))</f>
        <v>2824</v>
      </c>
      <c r="D8" s="168">
        <f t="array" ref="D8">INDEX(BudgetP2[],MATCH($I$1&amp;$A8,BudgetP2[Dist]&amp;BudgetP1[Resources:],0),MATCH(D$3,BudgetP2[#Headers],0))</f>
        <v>4146</v>
      </c>
      <c r="E8" s="168">
        <f t="array" ref="E8">INDEX(BudgetP2[],MATCH($I$1&amp;$A8,BudgetP2[Dist]&amp;BudgetP1[Resources:],0),MATCH(E$3,BudgetP2[#Headers],0))</f>
        <v>0</v>
      </c>
      <c r="F8" s="168">
        <f t="array" ref="F8">INDEX(BudgetP2[],MATCH($I$1&amp;$A8,BudgetP2[Dist]&amp;BudgetP1[Resources:],0),MATCH(F$3,BudgetP2[#Headers],0))</f>
        <v>0</v>
      </c>
      <c r="G8" s="168">
        <f t="array" ref="G8">INDEX(BudgetP2[],MATCH($I$1&amp;$A8,BudgetP2[Dist]&amp;BudgetP1[Resources:],0),MATCH(G$3,BudgetP2[#Headers],0))</f>
        <v>467</v>
      </c>
      <c r="H8" s="168">
        <f t="array" ref="H8">INDEX(BudgetP2[],MATCH($I$1&amp;$A8,BudgetP2[Dist]&amp;BudgetP1[Resources:],0),MATCH(H$3,BudgetP2[#Headers],0))</f>
        <v>0</v>
      </c>
      <c r="I8" s="168">
        <f t="array" ref="I8">INDEX(BudgetP2[],MATCH($I$1&amp;$A8,BudgetP2[Dist]&amp;BudgetP1[Resources:],0),MATCH(I$3,BudgetP2[#Headers],0))</f>
        <v>16756</v>
      </c>
      <c r="J8" s="168">
        <f t="array" ref="J8">INDEX(BudgetP2[],MATCH($I$1&amp;$A8,BudgetP2[Dist]&amp;BudgetP1[Resources:],0),MATCH(J$3,BudgetP2[#Headers],0))</f>
        <v>16755.150000000001</v>
      </c>
      <c r="K8" s="5">
        <v>5</v>
      </c>
      <c r="L8" s="90"/>
      <c r="M8" s="69"/>
      <c r="N8" s="69"/>
    </row>
    <row r="9" spans="1:16" x14ac:dyDescent="0.2">
      <c r="A9" s="3" t="s">
        <v>338</v>
      </c>
      <c r="B9" s="55">
        <v>6</v>
      </c>
      <c r="C9" s="67"/>
      <c r="D9" s="64"/>
      <c r="E9" s="44"/>
      <c r="F9" s="44"/>
      <c r="G9" s="168">
        <f t="array" ref="G9">INDEX(BudgetP2[],MATCH($I$1&amp;$A9,BudgetP2[Dist]&amp;BudgetP1[Resources:],0),MATCH(G$3,BudgetP2[#Headers],0))</f>
        <v>160158</v>
      </c>
      <c r="H9" s="168">
        <f t="array" ref="H9">INDEX(BudgetP2[],MATCH($I$1&amp;$A9,BudgetP2[Dist]&amp;BudgetP1[Resources:],0),MATCH(H$3,BudgetP2[#Headers],0))</f>
        <v>0</v>
      </c>
      <c r="I9" s="168">
        <f t="array" ref="I9">INDEX(BudgetP2[],MATCH($I$1&amp;$A9,BudgetP2[Dist]&amp;BudgetP1[Resources:],0),MATCH(I$3,BudgetP2[#Headers],0))</f>
        <v>157791</v>
      </c>
      <c r="J9" s="168">
        <f t="array" ref="J9">INDEX(BudgetP2[],MATCH($I$1&amp;$A9,BudgetP2[Dist]&amp;BudgetP1[Resources:],0),MATCH(J$3,BudgetP2[#Headers],0))</f>
        <v>157791</v>
      </c>
      <c r="K9" s="5">
        <v>6</v>
      </c>
      <c r="L9" s="90"/>
      <c r="M9" s="69"/>
      <c r="N9" s="69"/>
    </row>
    <row r="10" spans="1:16" x14ac:dyDescent="0.2">
      <c r="A10" s="3" t="s">
        <v>339</v>
      </c>
      <c r="B10" s="55">
        <v>7</v>
      </c>
      <c r="C10" s="67"/>
      <c r="D10" s="64"/>
      <c r="E10" s="64"/>
      <c r="F10" s="64"/>
      <c r="G10" s="64"/>
      <c r="H10" s="168">
        <f t="array" ref="H10">INDEX(BudgetP2[],MATCH($I$1&amp;$A10,BudgetP2[Dist]&amp;BudgetP1[Resources:],0),MATCH(H$3,BudgetP2[#Headers],0))</f>
        <v>0</v>
      </c>
      <c r="I10" s="168">
        <f t="array" ref="I10">INDEX(BudgetP2[],MATCH($I$1&amp;$A10,BudgetP2[Dist]&amp;BudgetP1[Resources:],0),MATCH(I$3,BudgetP2[#Headers],0))</f>
        <v>183053</v>
      </c>
      <c r="J10" s="168">
        <f t="array" ref="J10">INDEX(BudgetP2[],MATCH($I$1&amp;$A10,BudgetP2[Dist]&amp;BudgetP1[Resources:],0),MATCH(J$3,BudgetP2[#Headers],0))</f>
        <v>183049.95</v>
      </c>
      <c r="K10" s="5">
        <v>7</v>
      </c>
      <c r="L10" s="90"/>
      <c r="M10" s="69"/>
      <c r="N10" s="69"/>
    </row>
    <row r="11" spans="1:16" x14ac:dyDescent="0.2">
      <c r="A11" s="3" t="s">
        <v>340</v>
      </c>
      <c r="B11" s="55">
        <v>8</v>
      </c>
      <c r="C11" s="168">
        <f t="array" ref="C11">INDEX(BudgetP2[],MATCH($I$1&amp;$A11,BudgetP2[Dist]&amp;BudgetP1[Resources:],0),MATCH(C$3,BudgetP2[#Headers],0))</f>
        <v>0</v>
      </c>
      <c r="D11" s="168">
        <f t="array" ref="D11">INDEX(BudgetP2[],MATCH($I$1&amp;$A11,BudgetP2[Dist]&amp;BudgetP1[Resources:],0),MATCH(D$3,BudgetP2[#Headers],0))</f>
        <v>31720</v>
      </c>
      <c r="E11" s="168">
        <f t="array" ref="E11">INDEX(BudgetP2[],MATCH($I$1&amp;$A11,BudgetP2[Dist]&amp;BudgetP1[Resources:],0),MATCH(E$3,BudgetP2[#Headers],0))</f>
        <v>0</v>
      </c>
      <c r="F11" s="168">
        <f t="array" ref="F11">INDEX(BudgetP2[],MATCH($I$1&amp;$A11,BudgetP2[Dist]&amp;BudgetP1[Resources:],0),MATCH(F$3,BudgetP2[#Headers],0))</f>
        <v>0</v>
      </c>
      <c r="G11" s="168">
        <f t="array" ref="G11">INDEX(BudgetP2[],MATCH($I$1&amp;$A11,BudgetP2[Dist]&amp;BudgetP1[Resources:],0),MATCH(G$3,BudgetP2[#Headers],0))</f>
        <v>2039</v>
      </c>
      <c r="H11" s="168">
        <f t="array" ref="H11">INDEX(BudgetP2[],MATCH($I$1&amp;$A11,BudgetP2[Dist]&amp;BudgetP1[Resources:],0),MATCH(H$3,BudgetP2[#Headers],0))</f>
        <v>451231</v>
      </c>
      <c r="I11" s="168">
        <f t="array" ref="I11">INDEX(BudgetP2[],MATCH($I$1&amp;$A11,BudgetP2[Dist]&amp;BudgetP1[Resources:],0),MATCH(I$3,BudgetP2[#Headers],0))</f>
        <v>608693</v>
      </c>
      <c r="J11" s="168">
        <f t="array" ref="J11">INDEX(BudgetP2[],MATCH($I$1&amp;$A11,BudgetP2[Dist]&amp;BudgetP1[Resources:],0),MATCH(J$3,BudgetP2[#Headers],0))</f>
        <v>608693.80000000005</v>
      </c>
      <c r="K11" s="5">
        <v>8</v>
      </c>
      <c r="L11" s="90"/>
      <c r="M11" s="69"/>
      <c r="N11" s="69"/>
    </row>
    <row r="12" spans="1:16" x14ac:dyDescent="0.2">
      <c r="A12" s="3" t="s">
        <v>341</v>
      </c>
      <c r="B12" s="55">
        <v>9</v>
      </c>
      <c r="C12" s="168">
        <f t="array" ref="C12">INDEX(BudgetP2[],MATCH($I$1&amp;$A12,BudgetP2[Dist]&amp;BudgetP1[Resources:],0),MATCH(C$3,BudgetP2[#Headers],0))</f>
        <v>0</v>
      </c>
      <c r="D12" s="168">
        <f t="array" ref="D12">INDEX(BudgetP2[],MATCH($I$1&amp;$A12,BudgetP2[Dist]&amp;BudgetP1[Resources:],0),MATCH(D$3,BudgetP2[#Headers],0))</f>
        <v>0</v>
      </c>
      <c r="E12" s="168">
        <f t="array" ref="E12">INDEX(BudgetP2[],MATCH($I$1&amp;$A12,BudgetP2[Dist]&amp;BudgetP1[Resources:],0),MATCH(E$3,BudgetP2[#Headers],0))</f>
        <v>0</v>
      </c>
      <c r="F12" s="168">
        <f t="array" ref="F12">INDEX(BudgetP2[],MATCH($I$1&amp;$A12,BudgetP2[Dist]&amp;BudgetP1[Resources:],0),MATCH(F$3,BudgetP2[#Headers],0))</f>
        <v>0</v>
      </c>
      <c r="G12" s="168">
        <f t="array" ref="G12">INDEX(BudgetP2[],MATCH($I$1&amp;$A12,BudgetP2[Dist]&amp;BudgetP1[Resources:],0),MATCH(G$3,BudgetP2[#Headers],0))</f>
        <v>0</v>
      </c>
      <c r="H12" s="168">
        <f t="array" ref="H12">INDEX(BudgetP2[],MATCH($I$1&amp;$A12,BudgetP2[Dist]&amp;BudgetP1[Resources:],0),MATCH(H$3,BudgetP2[#Headers],0))</f>
        <v>0</v>
      </c>
      <c r="I12" s="168">
        <f t="array" ref="I12">INDEX(BudgetP2[],MATCH($I$1&amp;$A12,BudgetP2[Dist]&amp;BudgetP1[Resources:],0),MATCH(I$3,BudgetP2[#Headers],0))</f>
        <v>0</v>
      </c>
      <c r="J12" s="168">
        <f t="array" ref="J12">INDEX(BudgetP2[],MATCH($I$1&amp;$A12,BudgetP2[Dist]&amp;BudgetP1[Resources:],0),MATCH(J$3,BudgetP2[#Headers],0))</f>
        <v>0</v>
      </c>
      <c r="K12" s="5">
        <v>9</v>
      </c>
      <c r="L12" s="90"/>
      <c r="M12" s="69"/>
      <c r="N12" s="69"/>
    </row>
    <row r="13" spans="1:16" x14ac:dyDescent="0.2">
      <c r="A13" s="3" t="s">
        <v>342</v>
      </c>
      <c r="B13" s="55">
        <v>10</v>
      </c>
      <c r="C13" s="67"/>
      <c r="D13" s="64"/>
      <c r="E13" s="64"/>
      <c r="F13" s="64"/>
      <c r="G13" s="64"/>
      <c r="H13" s="64"/>
      <c r="I13" s="168">
        <f t="array" ref="I13">INDEX(BudgetP2[],MATCH($I$1&amp;$A13,BudgetP2[Dist]&amp;BudgetP1[Resources:],0),MATCH(I$3,BudgetP2[#Headers],0))</f>
        <v>3265827</v>
      </c>
      <c r="J13" s="168">
        <f t="array" ref="J13">INDEX(BudgetP2[],MATCH($I$1&amp;$A13,BudgetP2[Dist]&amp;BudgetP1[Resources:],0),MATCH(J$3,BudgetP2[#Headers],0))</f>
        <v>3158606</v>
      </c>
      <c r="K13" s="5">
        <v>10</v>
      </c>
      <c r="L13" s="90"/>
      <c r="M13" s="69"/>
      <c r="N13" s="69"/>
    </row>
    <row r="14" spans="1:16" x14ac:dyDescent="0.2">
      <c r="A14" s="3" t="s">
        <v>343</v>
      </c>
      <c r="B14" s="55">
        <v>11</v>
      </c>
      <c r="C14" s="67"/>
      <c r="D14" s="64"/>
      <c r="E14" s="64"/>
      <c r="F14" s="64"/>
      <c r="G14" s="64"/>
      <c r="H14" s="64"/>
      <c r="I14" s="168">
        <f t="array" ref="I14">INDEX(BudgetP2[],MATCH($I$1&amp;$A14,BudgetP2[Dist]&amp;BudgetP1[Resources:],0),MATCH(I$3,BudgetP2[#Headers],0))</f>
        <v>0</v>
      </c>
      <c r="J14" s="168">
        <f t="array" ref="J14">INDEX(BudgetP2[],MATCH($I$1&amp;$A14,BudgetP2[Dist]&amp;BudgetP1[Resources:],0),MATCH(J$3,BudgetP2[#Headers],0))</f>
        <v>0</v>
      </c>
      <c r="K14" s="5">
        <v>11</v>
      </c>
      <c r="L14" s="90"/>
      <c r="M14" s="69"/>
      <c r="N14" s="69"/>
    </row>
    <row r="15" spans="1:16" x14ac:dyDescent="0.2">
      <c r="A15" s="3" t="s">
        <v>344</v>
      </c>
      <c r="B15" s="55">
        <v>12</v>
      </c>
      <c r="C15" s="168">
        <f t="array" ref="C15">INDEX(BudgetP2[],MATCH($I$1&amp;$A15,BudgetP2[Dist]&amp;BudgetP1[Resources:],0),MATCH(C$3,BudgetP2[#Headers],0))</f>
        <v>588713</v>
      </c>
      <c r="D15" s="168">
        <f t="array" ref="D15">INDEX(BudgetP2[],MATCH($I$1&amp;$A15,BudgetP2[Dist]&amp;BudgetP1[Resources:],0),MATCH(D$3,BudgetP2[#Headers],0))</f>
        <v>112</v>
      </c>
      <c r="E15" s="168">
        <f t="array" ref="E15">INDEX(BudgetP2[],MATCH($I$1&amp;$A15,BudgetP2[Dist]&amp;BudgetP1[Resources:],0),MATCH(E$3,BudgetP2[#Headers],0))</f>
        <v>0</v>
      </c>
      <c r="F15" s="168">
        <f t="array" ref="F15">INDEX(BudgetP2[],MATCH($I$1&amp;$A15,BudgetP2[Dist]&amp;BudgetP1[Resources:],0),MATCH(F$3,BudgetP2[#Headers],0))</f>
        <v>0</v>
      </c>
      <c r="G15" s="168">
        <f t="array" ref="G15">INDEX(BudgetP2[],MATCH($I$1&amp;$A15,BudgetP2[Dist]&amp;BudgetP1[Resources:],0),MATCH(G$3,BudgetP2[#Headers],0))</f>
        <v>2656</v>
      </c>
      <c r="H15" s="168">
        <f t="array" ref="H15">INDEX(BudgetP2[],MATCH($I$1&amp;$A15,BudgetP2[Dist]&amp;BudgetP1[Resources:],0),MATCH(H$3,BudgetP2[#Headers],0))</f>
        <v>0</v>
      </c>
      <c r="I15" s="168">
        <f t="array" ref="I15">INDEX(BudgetP2[],MATCH($I$1&amp;$A15,BudgetP2[Dist]&amp;BudgetP1[Resources:],0),MATCH(I$3,BudgetP2[#Headers],0))</f>
        <v>724638</v>
      </c>
      <c r="J15" s="168">
        <f t="array" ref="J15">INDEX(BudgetP2[],MATCH($I$1&amp;$A15,BudgetP2[Dist]&amp;BudgetP1[Resources:],0),MATCH(J$3,BudgetP2[#Headers],0))</f>
        <v>631600.16</v>
      </c>
      <c r="K15" s="5">
        <v>12</v>
      </c>
      <c r="L15" s="90"/>
      <c r="M15" s="69"/>
      <c r="N15" s="69"/>
    </row>
    <row r="16" spans="1:16" x14ac:dyDescent="0.2">
      <c r="A16" s="3" t="s">
        <v>475</v>
      </c>
      <c r="B16" s="55">
        <v>13</v>
      </c>
      <c r="C16" s="67"/>
      <c r="D16" s="168">
        <f t="array" ref="D16">INDEX(BudgetP2[],MATCH($I$1&amp;$A16,BudgetP2[Dist]&amp;BudgetP1[Resources:],0),MATCH(D$3,BudgetP2[#Headers],0))</f>
        <v>7495</v>
      </c>
      <c r="E16" s="64"/>
      <c r="F16" s="168">
        <f t="array" ref="F16">INDEX(BudgetP2[],MATCH($I$1&amp;$A16,BudgetP2[Dist]&amp;BudgetP1[Resources:],0),MATCH(F$3,BudgetP2[#Headers],0))</f>
        <v>0</v>
      </c>
      <c r="G16" s="64"/>
      <c r="H16" s="64"/>
      <c r="I16" s="168">
        <f t="array" ref="I16">INDEX(BudgetP2[],MATCH($I$1&amp;$A16,BudgetP2[Dist]&amp;BudgetP1[Resources:],0),MATCH(I$3,BudgetP2[#Headers],0))</f>
        <v>57361</v>
      </c>
      <c r="J16" s="168">
        <f t="array" ref="J16">INDEX(BudgetP2[],MATCH($I$1&amp;$A16,BudgetP2[Dist]&amp;BudgetP1[Resources:],0),MATCH(J$3,BudgetP2[#Headers],0))</f>
        <v>84480.08</v>
      </c>
      <c r="K16" s="5">
        <v>13</v>
      </c>
      <c r="L16" s="90"/>
      <c r="M16" s="69"/>
      <c r="N16" s="69"/>
    </row>
    <row r="17" spans="1:14" x14ac:dyDescent="0.2">
      <c r="A17" s="19" t="s">
        <v>332</v>
      </c>
      <c r="B17" s="55">
        <v>14</v>
      </c>
      <c r="C17" s="67"/>
      <c r="D17" s="64"/>
      <c r="E17" s="168">
        <f t="array" ref="E17">INDEX(BudgetP2[],MATCH($I$1&amp;$A17,BudgetP2[Dist]&amp;BudgetP1[Resources:],0),MATCH(E$3,BudgetP2[#Headers],0))</f>
        <v>0</v>
      </c>
      <c r="F17" s="64"/>
      <c r="G17" s="64"/>
      <c r="H17" s="64"/>
      <c r="I17" s="168">
        <f t="array" ref="I17">INDEX(BudgetP2[],MATCH($I$1&amp;$A17,BudgetP2[Dist]&amp;BudgetP1[Resources:],0),MATCH(I$3,BudgetP2[#Headers],0))</f>
        <v>81079</v>
      </c>
      <c r="J17" s="168">
        <f t="array" ref="J17">INDEX(BudgetP2[],MATCH($I$1&amp;$A17,BudgetP2[Dist]&amp;BudgetP1[Resources:],0),MATCH(J$3,BudgetP2[#Headers],0))</f>
        <v>93079</v>
      </c>
      <c r="K17" s="5">
        <v>14</v>
      </c>
      <c r="L17" s="90"/>
      <c r="M17" s="69"/>
      <c r="N17" s="69"/>
    </row>
    <row r="18" spans="1:14" x14ac:dyDescent="0.2">
      <c r="A18" s="3" t="s">
        <v>407</v>
      </c>
      <c r="B18" s="55">
        <v>15</v>
      </c>
      <c r="C18" s="168">
        <f t="array" ref="C18">INDEX(BudgetP2[],MATCH($I$1&amp;$A18,BudgetP2[Dist]&amp;BudgetP1[Resources:],0),MATCH(C$3,BudgetP2[#Headers],0))</f>
        <v>0</v>
      </c>
      <c r="D18" s="168">
        <f t="array" ref="D18">INDEX(BudgetP2[],MATCH($I$1&amp;$A18,BudgetP2[Dist]&amp;BudgetP1[Resources:],0),MATCH(D$3,BudgetP2[#Headers],0))</f>
        <v>0</v>
      </c>
      <c r="E18" s="168">
        <f t="array" ref="E18">INDEX(BudgetP2[],MATCH($I$1&amp;$A18,BudgetP2[Dist]&amp;BudgetP1[Resources:],0),MATCH(E$3,BudgetP2[#Headers],0))</f>
        <v>0</v>
      </c>
      <c r="F18" s="168">
        <f t="array" ref="F18">INDEX(BudgetP2[],MATCH($I$1&amp;$A18,BudgetP2[Dist]&amp;BudgetP1[Resources:],0),MATCH(F$3,BudgetP2[#Headers],0))</f>
        <v>0</v>
      </c>
      <c r="G18" s="168">
        <f t="array" ref="G18">INDEX(BudgetP2[],MATCH($I$1&amp;$A18,BudgetP2[Dist]&amp;BudgetP1[Resources:],0),MATCH(G$3,BudgetP2[#Headers],0))</f>
        <v>170733</v>
      </c>
      <c r="H18" s="168">
        <f t="array" ref="H18">INDEX(BudgetP2[],MATCH($I$1&amp;$A18,BudgetP2[Dist]&amp;BudgetP1[Resources:],0),MATCH(H$3,BudgetP2[#Headers],0))</f>
        <v>24699</v>
      </c>
      <c r="I18" s="168">
        <f t="array" ref="I18">INDEX(BudgetP2[],MATCH($I$1&amp;$A18,BudgetP2[Dist]&amp;BudgetP1[Resources:],0),MATCH(I$3,BudgetP2[#Headers],0))</f>
        <v>345183</v>
      </c>
      <c r="J18" s="168">
        <f t="array" ref="J18">INDEX(BudgetP2[],MATCH($I$1&amp;$A18,BudgetP2[Dist]&amp;BudgetP1[Resources:],0),MATCH(J$3,BudgetP2[#Headers],0))</f>
        <v>332824.25</v>
      </c>
      <c r="K18" s="5">
        <v>15</v>
      </c>
      <c r="L18" s="90"/>
      <c r="M18" s="69"/>
      <c r="N18" s="69"/>
    </row>
    <row r="19" spans="1:14" x14ac:dyDescent="0.2">
      <c r="A19" s="19" t="s">
        <v>345</v>
      </c>
      <c r="B19" s="55">
        <v>16</v>
      </c>
      <c r="C19" s="168">
        <f t="array" ref="C19">INDEX(BudgetP2[],MATCH($I$1&amp;$A19,BudgetP2[Dist]&amp;BudgetP1[Resources:],0),MATCH(C$3,BudgetP2[#Headers],0))</f>
        <v>591537</v>
      </c>
      <c r="D19" s="168">
        <f t="array" ref="D19">INDEX(BudgetP2[],MATCH($I$1&amp;$A19,BudgetP2[Dist]&amp;BudgetP1[Resources:],0),MATCH(D$3,BudgetP2[#Headers],0))</f>
        <v>758241</v>
      </c>
      <c r="E19" s="168">
        <f t="array" ref="E19">INDEX(BudgetP2[],MATCH($I$1&amp;$A19,BudgetP2[Dist]&amp;BudgetP1[Resources:],0),MATCH(E$3,BudgetP2[#Headers],0))</f>
        <v>0</v>
      </c>
      <c r="F19" s="168">
        <f t="array" ref="F19">INDEX(BudgetP2[],MATCH($I$1&amp;$A19,BudgetP2[Dist]&amp;BudgetP1[Resources:],0),MATCH(F$3,BudgetP2[#Headers],0))</f>
        <v>0</v>
      </c>
      <c r="G19" s="168">
        <f t="array" ref="G19">INDEX(BudgetP2[],MATCH($I$1&amp;$A19,BudgetP2[Dist]&amp;BudgetP1[Resources:],0),MATCH(G$3,BudgetP2[#Headers],0))</f>
        <v>336053</v>
      </c>
      <c r="H19" s="168">
        <f t="array" ref="H19">INDEX(BudgetP2[],MATCH($I$1&amp;$A19,BudgetP2[Dist]&amp;BudgetP1[Resources:],0),MATCH(H$3,BudgetP2[#Headers],0))</f>
        <v>475930</v>
      </c>
      <c r="I19" s="168">
        <f t="array" ref="I19">INDEX(BudgetP2[],MATCH($I$1&amp;$A19,BudgetP2[Dist]&amp;BudgetP1[Resources:],0),MATCH(I$3,BudgetP2[#Headers],0))</f>
        <v>10331438</v>
      </c>
      <c r="J19" s="168">
        <f t="array" ref="J19">INDEX(BudgetP2[],MATCH($I$1&amp;$A19,BudgetP2[Dist]&amp;BudgetP1[Resources:],0),MATCH(J$3,BudgetP2[#Headers],0))</f>
        <v>9934939.6600000001</v>
      </c>
      <c r="K19" s="5">
        <v>16</v>
      </c>
      <c r="L19" s="90"/>
      <c r="M19" s="69"/>
      <c r="N19" s="69"/>
    </row>
    <row r="20" spans="1:14" x14ac:dyDescent="0.2">
      <c r="A20" s="19" t="s">
        <v>346</v>
      </c>
      <c r="B20" s="55">
        <v>17</v>
      </c>
      <c r="C20" s="168">
        <f t="array" ref="C20">INDEX(BudgetP2[],MATCH($I$1&amp;$A20,BudgetP2[Dist]&amp;BudgetP1[Resources:],0),MATCH(C$3,BudgetP2[#Headers],0))</f>
        <v>0</v>
      </c>
      <c r="D20" s="168">
        <f t="array" ref="D20">INDEX(BudgetP2[],MATCH($I$1&amp;$A20,BudgetP2[Dist]&amp;BudgetP1[Resources:],0),MATCH(D$3,BudgetP2[#Headers],0))</f>
        <v>0</v>
      </c>
      <c r="E20" s="168">
        <f t="array" ref="E20">INDEX(BudgetP2[],MATCH($I$1&amp;$A20,BudgetP2[Dist]&amp;BudgetP1[Resources:],0),MATCH(E$3,BudgetP2[#Headers],0))</f>
        <v>0</v>
      </c>
      <c r="F20" s="168">
        <f t="array" ref="F20">INDEX(BudgetP2[],MATCH($I$1&amp;$A20,BudgetP2[Dist]&amp;BudgetP1[Resources:],0),MATCH(F$3,BudgetP2[#Headers],0))</f>
        <v>0</v>
      </c>
      <c r="G20" s="64"/>
      <c r="H20" s="64"/>
      <c r="I20" s="168">
        <f t="array" ref="I20">INDEX(BudgetP2[],MATCH($I$1&amp;$A20,BudgetP2[Dist]&amp;BudgetP1[Resources:],0),MATCH(I$3,BudgetP2[#Headers],0))</f>
        <v>0</v>
      </c>
      <c r="J20" s="168">
        <f t="array" ref="J20">INDEX(BudgetP2[],MATCH($I$1&amp;$A20,BudgetP2[Dist]&amp;BudgetP1[Resources:],0),MATCH(J$3,BudgetP2[#Headers],0))</f>
        <v>0</v>
      </c>
      <c r="K20" s="5">
        <v>17</v>
      </c>
      <c r="L20" s="90"/>
      <c r="M20" s="69"/>
      <c r="N20" s="69"/>
    </row>
    <row r="21" spans="1:14" x14ac:dyDescent="0.2">
      <c r="A21" s="19" t="s">
        <v>446</v>
      </c>
      <c r="B21" s="55">
        <v>18</v>
      </c>
      <c r="C21" s="168">
        <f t="array" ref="C21">INDEX(BudgetP2[],MATCH($I$1&amp;$A21,BudgetP2[Dist]&amp;BudgetP1[Resources:],0),MATCH(C$3,BudgetP2[#Headers],0))</f>
        <v>0</v>
      </c>
      <c r="D21" s="168">
        <f t="array" ref="D21">INDEX(BudgetP2[],MATCH($I$1&amp;$A21,BudgetP2[Dist]&amp;BudgetP1[Resources:],0),MATCH(D$3,BudgetP2[#Headers],0))</f>
        <v>0</v>
      </c>
      <c r="E21" s="168">
        <f t="array" ref="E21">INDEX(BudgetP2[],MATCH($I$1&amp;$A21,BudgetP2[Dist]&amp;BudgetP1[Resources:],0),MATCH(E$3,BudgetP2[#Headers],0))</f>
        <v>0</v>
      </c>
      <c r="F21" s="168">
        <f t="array" ref="F21">INDEX(BudgetP2[],MATCH($I$1&amp;$A21,BudgetP2[Dist]&amp;BudgetP1[Resources:],0),MATCH(F$3,BudgetP2[#Headers],0))</f>
        <v>559874</v>
      </c>
      <c r="G21" s="168">
        <f t="array" ref="G21">INDEX(BudgetP2[],MATCH($I$1&amp;$A21,BudgetP2[Dist]&amp;BudgetP1[Resources:],0),MATCH(G$3,BudgetP2[#Headers],0))</f>
        <v>7818</v>
      </c>
      <c r="H21" s="168">
        <f t="array" ref="H21">INDEX(BudgetP2[],MATCH($I$1&amp;$A21,BudgetP2[Dist]&amp;BudgetP1[Resources:],0),MATCH(H$3,BudgetP2[#Headers],0))</f>
        <v>0</v>
      </c>
      <c r="I21" s="168">
        <f t="array" ref="I21">INDEX(BudgetP2[],MATCH($I$1&amp;$A21,BudgetP2[Dist]&amp;BudgetP1[Resources:],0),MATCH(I$3,BudgetP2[#Headers],0))</f>
        <v>570301</v>
      </c>
      <c r="J21" s="168">
        <f t="array" ref="J21">INDEX(BudgetP2[],MATCH($I$1&amp;$A21,BudgetP2[Dist]&amp;BudgetP1[Resources:],0),MATCH(J$3,BudgetP2[#Headers],0))</f>
        <v>570299.84000000008</v>
      </c>
      <c r="K21" s="5">
        <v>18</v>
      </c>
      <c r="L21" s="90"/>
      <c r="M21" s="69"/>
      <c r="N21" s="69"/>
    </row>
    <row r="22" spans="1:14" x14ac:dyDescent="0.2">
      <c r="A22" s="19" t="s">
        <v>347</v>
      </c>
      <c r="B22" s="55">
        <v>19</v>
      </c>
      <c r="C22" s="168">
        <f t="array" ref="C22">INDEX(BudgetP2[],MATCH($I$1&amp;$A22,BudgetP2[Dist]&amp;BudgetP1[Resources:],0),MATCH(C$3,BudgetP2[#Headers],0))</f>
        <v>0</v>
      </c>
      <c r="D22" s="168">
        <f t="array" ref="D22">INDEX(BudgetP2[],MATCH($I$1&amp;$A22,BudgetP2[Dist]&amp;BudgetP1[Resources:],0),MATCH(D$3,BudgetP2[#Headers],0))</f>
        <v>0</v>
      </c>
      <c r="E22" s="168">
        <f t="array" ref="E22">INDEX(BudgetP2[],MATCH($I$1&amp;$A22,BudgetP2[Dist]&amp;BudgetP1[Resources:],0),MATCH(E$3,BudgetP2[#Headers],0))</f>
        <v>0</v>
      </c>
      <c r="F22" s="44"/>
      <c r="G22" s="168">
        <f t="array" ref="G22">INDEX(BudgetP2[],MATCH($I$1&amp;$A22,BudgetP2[Dist]&amp;BudgetP1[Resources:],0),MATCH(G$3,BudgetP2[#Headers],0))</f>
        <v>0</v>
      </c>
      <c r="H22" s="168">
        <f t="array" ref="H22">INDEX(BudgetP2[],MATCH($I$1&amp;$A22,BudgetP2[Dist]&amp;BudgetP1[Resources:],0),MATCH(H$3,BudgetP2[#Headers],0))</f>
        <v>0</v>
      </c>
      <c r="I22" s="168">
        <f t="array" ref="I22">INDEX(BudgetP2[],MATCH($I$1&amp;$A22,BudgetP2[Dist]&amp;BudgetP1[Resources:],0),MATCH(I$3,BudgetP2[#Headers],0))</f>
        <v>896</v>
      </c>
      <c r="J22" s="168">
        <f t="array" ref="J22">INDEX(BudgetP2[],MATCH($I$1&amp;$A22,BudgetP2[Dist]&amp;BudgetP1[Resources:],0),MATCH(J$3,BudgetP2[#Headers],0))</f>
        <v>896</v>
      </c>
      <c r="K22" s="5">
        <v>19</v>
      </c>
      <c r="L22" s="90"/>
      <c r="M22" s="69"/>
      <c r="N22" s="69"/>
    </row>
    <row r="23" spans="1:14" x14ac:dyDescent="0.2">
      <c r="A23" s="19" t="s">
        <v>348</v>
      </c>
      <c r="B23" s="55">
        <v>20</v>
      </c>
      <c r="C23" s="168">
        <f t="array" ref="C23">INDEX(BudgetP2[],MATCH($I$1&amp;$A23,BudgetP2[Dist]&amp;BudgetP1[Resources:],0),MATCH(C$3,BudgetP2[#Headers],0))</f>
        <v>591537</v>
      </c>
      <c r="D23" s="168">
        <f t="array" ref="D23">INDEX(BudgetP2[],MATCH($I$1&amp;$A23,BudgetP2[Dist]&amp;BudgetP1[Resources:],0),MATCH(D$3,BudgetP2[#Headers],0))</f>
        <v>758241</v>
      </c>
      <c r="E23" s="168">
        <f t="array" ref="E23">INDEX(BudgetP2[],MATCH($I$1&amp;$A23,BudgetP2[Dist]&amp;BudgetP1[Resources:],0),MATCH(E$3,BudgetP2[#Headers],0))</f>
        <v>0</v>
      </c>
      <c r="F23" s="168">
        <f t="array" ref="F23">INDEX(BudgetP2[],MATCH($I$1&amp;$A23,BudgetP2[Dist]&amp;BudgetP1[Resources:],0),MATCH(F$3,BudgetP2[#Headers],0))</f>
        <v>559874</v>
      </c>
      <c r="G23" s="168">
        <f t="array" ref="G23">INDEX(BudgetP2[],MATCH($I$1&amp;$A23,BudgetP2[Dist]&amp;BudgetP1[Resources:],0),MATCH(G$3,BudgetP2[#Headers],0))</f>
        <v>343871</v>
      </c>
      <c r="H23" s="168">
        <f t="array" ref="H23">INDEX(BudgetP2[],MATCH($I$1&amp;$A23,BudgetP2[Dist]&amp;BudgetP1[Resources:],0),MATCH(H$3,BudgetP2[#Headers],0))</f>
        <v>475930</v>
      </c>
      <c r="I23" s="168">
        <f t="array" ref="I23">INDEX(BudgetP2[],MATCH($I$1&amp;$A23,BudgetP2[Dist]&amp;BudgetP1[Resources:],0),MATCH(I$3,BudgetP2[#Headers],0))</f>
        <v>10902635</v>
      </c>
      <c r="J23" s="168">
        <f t="array" ref="J23">INDEX(BudgetP2[],MATCH($I$1&amp;$A23,BudgetP2[Dist]&amp;BudgetP1[Resources:],0),MATCH(J$3,BudgetP2[#Headers],0))</f>
        <v>10506135.5</v>
      </c>
      <c r="K23" s="5">
        <v>20</v>
      </c>
      <c r="L23" s="90"/>
      <c r="M23" s="69"/>
      <c r="N23" s="69"/>
    </row>
    <row r="24" spans="1:14" x14ac:dyDescent="0.2">
      <c r="A24" s="19" t="s">
        <v>349</v>
      </c>
      <c r="B24" s="55">
        <v>21</v>
      </c>
      <c r="C24" s="168">
        <f t="array" ref="C24">INDEX(BudgetP2[],MATCH($I$1&amp;$A24,BudgetP2[Dist]&amp;BudgetP1[Resources:],0),MATCH(C$3,BudgetP2[#Headers],0))</f>
        <v>477835.78</v>
      </c>
      <c r="D24" s="168">
        <f t="array" ref="D24">INDEX(BudgetP2[],MATCH($I$1&amp;$A24,BudgetP2[Dist]&amp;BudgetP1[Resources:],0),MATCH(D$3,BudgetP2[#Headers],0))</f>
        <v>691119.28000000026</v>
      </c>
      <c r="E24" s="168">
        <f t="array" ref="E24">INDEX(BudgetP2[],MATCH($I$1&amp;$A24,BudgetP2[Dist]&amp;BudgetP1[Resources:],0),MATCH(E$3,BudgetP2[#Headers],0))</f>
        <v>0</v>
      </c>
      <c r="F24" s="168">
        <f t="array" ref="F24">INDEX(BudgetP2[],MATCH($I$1&amp;$A24,BudgetP2[Dist]&amp;BudgetP1[Resources:],0),MATCH(F$3,BudgetP2[#Headers],0))</f>
        <v>493028.49999999983</v>
      </c>
      <c r="G24" s="168">
        <f t="array" ref="G24">INDEX(BudgetP2[],MATCH($I$1&amp;$A24,BudgetP2[Dist]&amp;BudgetP1[Resources:],0),MATCH(G$3,BudgetP2[#Headers],0))</f>
        <v>117057.07999999996</v>
      </c>
      <c r="H24" s="168">
        <f t="array" ref="H24">INDEX(BudgetP2[],MATCH($I$1&amp;$A24,BudgetP2[Dist]&amp;BudgetP1[Resources:],0),MATCH(H$3,BudgetP2[#Headers],0))</f>
        <v>65883.770000000019</v>
      </c>
      <c r="I24" s="168">
        <f t="array" ref="I24">INDEX(BudgetP2[],MATCH($I$1&amp;$A24,BudgetP2[Dist]&amp;BudgetP1[Resources:],0),MATCH(I$3,BudgetP2[#Headers],0))</f>
        <v>3452828.38</v>
      </c>
      <c r="J24" s="168">
        <f t="array" ref="J24">INDEX(BudgetP2[],MATCH($I$1&amp;$A24,BudgetP2[Dist]&amp;BudgetP1[Resources:],0),MATCH(J$3,BudgetP2[#Headers],0))</f>
        <v>3442256.0900000003</v>
      </c>
      <c r="K24" s="5">
        <v>21</v>
      </c>
      <c r="L24" s="90"/>
      <c r="M24" s="69"/>
      <c r="N24" s="69"/>
    </row>
    <row r="25" spans="1:14" x14ac:dyDescent="0.2">
      <c r="A25" s="19" t="s">
        <v>350</v>
      </c>
      <c r="B25" s="55">
        <v>22</v>
      </c>
      <c r="C25" s="168">
        <f t="array" ref="C25">INDEX(BudgetP2[],MATCH($I$1&amp;$A25,BudgetP2[Dist]&amp;BudgetP1[Resources:],0),MATCH(C$3,BudgetP2[#Headers],0))</f>
        <v>1069372.78</v>
      </c>
      <c r="D25" s="168">
        <f t="array" ref="D25">INDEX(BudgetP2[],MATCH($I$1&amp;$A25,BudgetP2[Dist]&amp;BudgetP1[Resources:],0),MATCH(D$3,BudgetP2[#Headers],0))</f>
        <v>1449360.2800000005</v>
      </c>
      <c r="E25" s="168">
        <f t="array" ref="E25">INDEX(BudgetP2[],MATCH($I$1&amp;$A25,BudgetP2[Dist]&amp;BudgetP1[Resources:],0),MATCH(E$3,BudgetP2[#Headers],0))</f>
        <v>0</v>
      </c>
      <c r="F25" s="168">
        <f t="array" ref="F25">INDEX(BudgetP2[],MATCH($I$1&amp;$A25,BudgetP2[Dist]&amp;BudgetP1[Resources:],0),MATCH(F$3,BudgetP2[#Headers],0))</f>
        <v>1052902.5</v>
      </c>
      <c r="G25" s="168">
        <f t="array" ref="G25">INDEX(BudgetP2[],MATCH($I$1&amp;$A25,BudgetP2[Dist]&amp;BudgetP1[Resources:],0),MATCH(G$3,BudgetP2[#Headers],0))</f>
        <v>460928.08</v>
      </c>
      <c r="H25" s="168">
        <f t="array" ref="H25">INDEX(BudgetP2[],MATCH($I$1&amp;$A25,BudgetP2[Dist]&amp;BudgetP1[Resources:],0),MATCH(H$3,BudgetP2[#Headers],0))</f>
        <v>541813.77</v>
      </c>
      <c r="I25" s="168">
        <f t="array" ref="I25">INDEX(BudgetP2[],MATCH($I$1&amp;$A25,BudgetP2[Dist]&amp;BudgetP1[Resources:],0),MATCH(I$3,BudgetP2[#Headers],0))</f>
        <v>14355463.380000001</v>
      </c>
      <c r="J25" s="168">
        <f t="array" ref="J25">INDEX(BudgetP2[],MATCH($I$1&amp;$A25,BudgetP2[Dist]&amp;BudgetP1[Resources:],0),MATCH(J$3,BudgetP2[#Headers],0))</f>
        <v>13948391.59</v>
      </c>
      <c r="K25" s="5">
        <v>22</v>
      </c>
      <c r="L25" s="90"/>
      <c r="M25" s="69"/>
      <c r="N25" s="53"/>
    </row>
    <row r="26" spans="1:14" x14ac:dyDescent="0.2">
      <c r="A26" s="21" t="s">
        <v>376</v>
      </c>
      <c r="B26" s="9"/>
      <c r="C26" s="79"/>
      <c r="D26" s="79"/>
      <c r="E26" s="79"/>
      <c r="F26" s="79"/>
      <c r="G26" s="79"/>
      <c r="H26" s="79"/>
      <c r="I26" s="79"/>
      <c r="J26" s="79"/>
      <c r="K26" s="9"/>
      <c r="L26" s="90"/>
      <c r="M26" s="69"/>
      <c r="N26" s="90"/>
    </row>
    <row r="27" spans="1:14" x14ac:dyDescent="0.2">
      <c r="A27" s="59" t="s">
        <v>377</v>
      </c>
      <c r="B27" s="55">
        <v>23</v>
      </c>
      <c r="C27" s="168">
        <f t="array" ref="C27">INDEX(BudgetP2[],MATCH($I$1&amp;$A27,BudgetP2[Dist]&amp;BudgetP1[Resources:],0),MATCH(C$3,BudgetP2[#Headers],0))</f>
        <v>0</v>
      </c>
      <c r="D27" s="168">
        <f t="array" ref="D27">INDEX(BudgetP2[],MATCH($I$1&amp;$A27,BudgetP2[Dist]&amp;BudgetP1[Resources:],0),MATCH(D$3,BudgetP2[#Headers],0))</f>
        <v>13207</v>
      </c>
      <c r="E27" s="168">
        <f t="array" ref="E27">INDEX(BudgetP2[],MATCH($I$1&amp;$A27,BudgetP2[Dist]&amp;BudgetP1[Resources:],0),MATCH(E$3,BudgetP2[#Headers],0))</f>
        <v>0</v>
      </c>
      <c r="F27" s="64"/>
      <c r="G27" s="168">
        <f t="array" ref="G27">INDEX(BudgetP2[],MATCH($I$1&amp;$A27,BudgetP2[Dist]&amp;BudgetP1[Resources:],0),MATCH(G$3,BudgetP2[#Headers],0))</f>
        <v>0</v>
      </c>
      <c r="H27" s="168">
        <f t="array" ref="H27">INDEX(BudgetP2[],MATCH($I$1&amp;$A27,BudgetP2[Dist]&amp;BudgetP1[Resources:],0),MATCH(H$3,BudgetP2[#Headers],0))</f>
        <v>0</v>
      </c>
      <c r="I27" s="168">
        <f t="array" ref="I27">INDEX(BudgetP2[],MATCH($I$1&amp;$A27,BudgetP2[Dist]&amp;BudgetP1[Resources:],0),MATCH(I$3,BudgetP2[#Headers],0))</f>
        <v>5647635</v>
      </c>
      <c r="J27" s="168">
        <f t="array" ref="J27">INDEX(BudgetP2[],MATCH($I$1&amp;$A27,BudgetP2[Dist]&amp;BudgetP1[Resources:],0),MATCH(J$3,BudgetP2[#Headers],0))</f>
        <v>5513760.0600000005</v>
      </c>
      <c r="K27" s="5">
        <v>23</v>
      </c>
      <c r="L27" s="90"/>
      <c r="M27" s="69"/>
      <c r="N27" s="131"/>
    </row>
    <row r="28" spans="1:14" x14ac:dyDescent="0.2">
      <c r="A28" s="19" t="s">
        <v>352</v>
      </c>
      <c r="B28" s="55">
        <v>24</v>
      </c>
      <c r="C28" s="168">
        <f t="array" ref="C28">INDEX(BudgetP2[],MATCH($I$1&amp;$A28,BudgetP2[Dist]&amp;BudgetP1[Resources:],0),MATCH(C$3,BudgetP2[#Headers],0))</f>
        <v>0</v>
      </c>
      <c r="D28" s="168">
        <f t="array" ref="D28">INDEX(BudgetP2[],MATCH($I$1&amp;$A28,BudgetP2[Dist]&amp;BudgetP1[Resources:],0),MATCH(D$3,BudgetP2[#Headers],0))</f>
        <v>0</v>
      </c>
      <c r="E28" s="168">
        <f t="array" ref="E28">INDEX(BudgetP2[],MATCH($I$1&amp;$A28,BudgetP2[Dist]&amp;BudgetP1[Resources:],0),MATCH(E$3,BudgetP2[#Headers],0))</f>
        <v>0</v>
      </c>
      <c r="F28" s="64"/>
      <c r="G28" s="168">
        <f t="array" ref="G28">INDEX(BudgetP2[],MATCH($I$1&amp;$A28,BudgetP2[Dist]&amp;BudgetP1[Resources:],0),MATCH(G$3,BudgetP2[#Headers],0))</f>
        <v>0</v>
      </c>
      <c r="H28" s="168">
        <f t="array" ref="H28">INDEX(BudgetP2[],MATCH($I$1&amp;$A28,BudgetP2[Dist]&amp;BudgetP1[Resources:],0),MATCH(H$3,BudgetP2[#Headers],0))</f>
        <v>0</v>
      </c>
      <c r="I28" s="168">
        <f t="array" ref="I28">INDEX(BudgetP2[],MATCH($I$1&amp;$A28,BudgetP2[Dist]&amp;BudgetP1[Resources:],0),MATCH(I$3,BudgetP2[#Headers],0))</f>
        <v>118572</v>
      </c>
      <c r="J28" s="168">
        <f t="array" ref="J28">INDEX(BudgetP2[],MATCH($I$1&amp;$A28,BudgetP2[Dist]&amp;BudgetP1[Resources:],0),MATCH(J$3,BudgetP2[#Headers],0))</f>
        <v>115531.72</v>
      </c>
      <c r="K28" s="5">
        <v>24</v>
      </c>
      <c r="L28" s="90"/>
      <c r="M28" s="69"/>
      <c r="N28" s="131"/>
    </row>
    <row r="29" spans="1:14" x14ac:dyDescent="0.2">
      <c r="A29" s="19" t="s">
        <v>353</v>
      </c>
      <c r="B29" s="55">
        <v>25</v>
      </c>
      <c r="C29" s="168">
        <f t="array" ref="C29">INDEX(BudgetP2[],MATCH($I$1&amp;$A29,BudgetP2[Dist]&amp;BudgetP1[Resources:],0),MATCH(C$3,BudgetP2[#Headers],0))</f>
        <v>0</v>
      </c>
      <c r="D29" s="168">
        <f t="array" ref="D29">INDEX(BudgetP2[],MATCH($I$1&amp;$A29,BudgetP2[Dist]&amp;BudgetP1[Resources:],0),MATCH(D$3,BudgetP2[#Headers],0))</f>
        <v>132818</v>
      </c>
      <c r="E29" s="168">
        <f t="array" ref="E29">INDEX(BudgetP2[],MATCH($I$1&amp;$A29,BudgetP2[Dist]&amp;BudgetP1[Resources:],0),MATCH(E$3,BudgetP2[#Headers],0))</f>
        <v>0</v>
      </c>
      <c r="F29" s="64"/>
      <c r="G29" s="168">
        <f t="array" ref="G29">INDEX(BudgetP2[],MATCH($I$1&amp;$A29,BudgetP2[Dist]&amp;BudgetP1[Resources:],0),MATCH(G$3,BudgetP2[#Headers],0))</f>
        <v>0</v>
      </c>
      <c r="H29" s="168">
        <f t="array" ref="H29">INDEX(BudgetP2[],MATCH($I$1&amp;$A29,BudgetP2[Dist]&amp;BudgetP1[Resources:],0),MATCH(H$3,BudgetP2[#Headers],0))</f>
        <v>0</v>
      </c>
      <c r="I29" s="168">
        <f t="array" ref="I29">INDEX(BudgetP2[],MATCH($I$1&amp;$A29,BudgetP2[Dist]&amp;BudgetP1[Resources:],0),MATCH(I$3,BudgetP2[#Headers],0))</f>
        <v>502174</v>
      </c>
      <c r="J29" s="168">
        <f t="array" ref="J29">INDEX(BudgetP2[],MATCH($I$1&amp;$A29,BudgetP2[Dist]&amp;BudgetP1[Resources:],0),MATCH(J$3,BudgetP2[#Headers],0))</f>
        <v>490609.63</v>
      </c>
      <c r="K29" s="5">
        <v>25</v>
      </c>
      <c r="L29" s="90"/>
      <c r="M29" s="69"/>
      <c r="N29" s="131"/>
    </row>
    <row r="30" spans="1:14" x14ac:dyDescent="0.2">
      <c r="A30" s="19" t="s">
        <v>354</v>
      </c>
      <c r="B30" s="55">
        <v>26</v>
      </c>
      <c r="C30" s="168">
        <f t="array" ref="C30">INDEX(BudgetP2[],MATCH($I$1&amp;$A30,BudgetP2[Dist]&amp;BudgetP1[Resources:],0),MATCH(C$3,BudgetP2[#Headers],0))</f>
        <v>0</v>
      </c>
      <c r="D30" s="168">
        <f t="array" ref="D30">INDEX(BudgetP2[],MATCH($I$1&amp;$A30,BudgetP2[Dist]&amp;BudgetP1[Resources:],0),MATCH(D$3,BudgetP2[#Headers],0))</f>
        <v>12362</v>
      </c>
      <c r="E30" s="168">
        <f t="array" ref="E30">INDEX(BudgetP2[],MATCH($I$1&amp;$A30,BudgetP2[Dist]&amp;BudgetP1[Resources:],0),MATCH(E$3,BudgetP2[#Headers],0))</f>
        <v>0</v>
      </c>
      <c r="F30" s="64"/>
      <c r="G30" s="168">
        <f t="array" ref="G30">INDEX(BudgetP2[],MATCH($I$1&amp;$A30,BudgetP2[Dist]&amp;BudgetP1[Resources:],0),MATCH(G$3,BudgetP2[#Headers],0))</f>
        <v>0</v>
      </c>
      <c r="H30" s="168">
        <f t="array" ref="H30">INDEX(BudgetP2[],MATCH($I$1&amp;$A30,BudgetP2[Dist]&amp;BudgetP1[Resources:],0),MATCH(H$3,BudgetP2[#Headers],0))</f>
        <v>0</v>
      </c>
      <c r="I30" s="168">
        <f t="array" ref="I30">INDEX(BudgetP2[],MATCH($I$1&amp;$A30,BudgetP2[Dist]&amp;BudgetP1[Resources:],0),MATCH(I$3,BudgetP2[#Headers],0))</f>
        <v>224988</v>
      </c>
      <c r="J30" s="168">
        <f t="array" ref="J30">INDEX(BudgetP2[],MATCH($I$1&amp;$A30,BudgetP2[Dist]&amp;BudgetP1[Resources:],0),MATCH(J$3,BudgetP2[#Headers],0))</f>
        <v>219523.15</v>
      </c>
      <c r="K30" s="5">
        <v>26</v>
      </c>
      <c r="L30" s="90"/>
      <c r="M30" s="69"/>
      <c r="N30" s="131"/>
    </row>
    <row r="31" spans="1:14" x14ac:dyDescent="0.2">
      <c r="A31" s="3" t="s">
        <v>408</v>
      </c>
      <c r="B31" s="55">
        <v>27</v>
      </c>
      <c r="C31" s="168">
        <f t="array" ref="C31">INDEX(BudgetP2[],MATCH($I$1&amp;$A31,BudgetP2[Dist]&amp;BudgetP1[Resources:],0),MATCH(C$3,BudgetP2[#Headers],0))</f>
        <v>0</v>
      </c>
      <c r="D31" s="168">
        <f t="array" ref="D31">INDEX(BudgetP2[],MATCH($I$1&amp;$A31,BudgetP2[Dist]&amp;BudgetP1[Resources:],0),MATCH(D$3,BudgetP2[#Headers],0))</f>
        <v>0</v>
      </c>
      <c r="E31" s="168">
        <f t="array" ref="E31">INDEX(BudgetP2[],MATCH($I$1&amp;$A31,BudgetP2[Dist]&amp;BudgetP1[Resources:],0),MATCH(E$3,BudgetP2[#Headers],0))</f>
        <v>0</v>
      </c>
      <c r="F31" s="64"/>
      <c r="G31" s="168">
        <f t="array" ref="G31">INDEX(BudgetP2[],MATCH($I$1&amp;$A31,BudgetP2[Dist]&amp;BudgetP1[Resources:],0),MATCH(G$3,BudgetP2[#Headers],0))</f>
        <v>0</v>
      </c>
      <c r="H31" s="168">
        <f t="array" ref="H31">INDEX(BudgetP2[],MATCH($I$1&amp;$A31,BudgetP2[Dist]&amp;BudgetP1[Resources:],0),MATCH(H$3,BudgetP2[#Headers],0))</f>
        <v>0</v>
      </c>
      <c r="I31" s="168">
        <f t="array" ref="I31">INDEX(BudgetP2[],MATCH($I$1&amp;$A31,BudgetP2[Dist]&amp;BudgetP1[Resources:],0),MATCH(I$3,BudgetP2[#Headers],0))</f>
        <v>288087</v>
      </c>
      <c r="J31" s="168">
        <f t="array" ref="J31">INDEX(BudgetP2[],MATCH($I$1&amp;$A31,BudgetP2[Dist]&amp;BudgetP1[Resources:],0),MATCH(J$3,BudgetP2[#Headers],0))</f>
        <v>280673.28999999998</v>
      </c>
      <c r="K31" s="5">
        <v>27</v>
      </c>
      <c r="L31" s="90"/>
      <c r="M31" s="69"/>
      <c r="N31" s="131"/>
    </row>
    <row r="32" spans="1:14" x14ac:dyDescent="0.2">
      <c r="A32" s="19" t="s">
        <v>423</v>
      </c>
      <c r="B32" s="55">
        <v>28</v>
      </c>
      <c r="C32" s="168">
        <f t="array" ref="C32">INDEX(BudgetP2[],MATCH($I$1&amp;$A32,BudgetP2[Dist]&amp;BudgetP1[Resources:],0),MATCH(C$3,BudgetP2[#Headers],0))</f>
        <v>0</v>
      </c>
      <c r="D32" s="168">
        <f t="array" ref="D32">INDEX(BudgetP2[],MATCH($I$1&amp;$A32,BudgetP2[Dist]&amp;BudgetP1[Resources:],0),MATCH(D$3,BudgetP2[#Headers],0))</f>
        <v>20487</v>
      </c>
      <c r="E32" s="168">
        <f t="array" ref="E32">INDEX(BudgetP2[],MATCH($I$1&amp;$A32,BudgetP2[Dist]&amp;BudgetP1[Resources:],0),MATCH(E$3,BudgetP2[#Headers],0))</f>
        <v>0</v>
      </c>
      <c r="F32" s="168">
        <f t="array" ref="F32">INDEX(BudgetP2[],MATCH($I$1&amp;$A32,BudgetP2[Dist]&amp;BudgetP1[Resources:],0),MATCH(F$3,BudgetP2[#Headers],0))</f>
        <v>0</v>
      </c>
      <c r="G32" s="168">
        <f t="array" ref="G32">INDEX(BudgetP2[],MATCH($I$1&amp;$A32,BudgetP2[Dist]&amp;BudgetP1[Resources:],0),MATCH(G$3,BudgetP2[#Headers],0))</f>
        <v>0</v>
      </c>
      <c r="H32" s="168">
        <f t="array" ref="H32">INDEX(BudgetP2[],MATCH($I$1&amp;$A32,BudgetP2[Dist]&amp;BudgetP1[Resources:],0),MATCH(H$3,BudgetP2[#Headers],0))</f>
        <v>0</v>
      </c>
      <c r="I32" s="168">
        <f t="array" ref="I32">INDEX(BudgetP2[],MATCH($I$1&amp;$A32,BudgetP2[Dist]&amp;BudgetP1[Resources:],0),MATCH(I$3,BudgetP2[#Headers],0))</f>
        <v>213309</v>
      </c>
      <c r="J32" s="168">
        <f t="array" ref="J32">INDEX(BudgetP2[],MATCH($I$1&amp;$A32,BudgetP2[Dist]&amp;BudgetP1[Resources:],0),MATCH(J$3,BudgetP2[#Headers],0))</f>
        <v>211031.9</v>
      </c>
      <c r="K32" s="5">
        <v>28</v>
      </c>
      <c r="L32" s="90"/>
      <c r="M32" s="69"/>
      <c r="N32" s="131"/>
    </row>
    <row r="33" spans="1:14" x14ac:dyDescent="0.2">
      <c r="A33" s="19" t="s">
        <v>355</v>
      </c>
      <c r="B33" s="55">
        <v>29</v>
      </c>
      <c r="C33" s="168">
        <f t="array" ref="C33">INDEX(BudgetP2[],MATCH($I$1&amp;$A33,BudgetP2[Dist]&amp;BudgetP1[Resources:],0),MATCH(C$3,BudgetP2[#Headers],0))</f>
        <v>0</v>
      </c>
      <c r="D33" s="168">
        <f t="array" ref="D33">INDEX(BudgetP2[],MATCH($I$1&amp;$A33,BudgetP2[Dist]&amp;BudgetP1[Resources:],0),MATCH(D$3,BudgetP2[#Headers],0))</f>
        <v>55998</v>
      </c>
      <c r="E33" s="168">
        <f t="array" ref="E33">INDEX(BudgetP2[],MATCH($I$1&amp;$A33,BudgetP2[Dist]&amp;BudgetP1[Resources:],0),MATCH(E$3,BudgetP2[#Headers],0))</f>
        <v>0</v>
      </c>
      <c r="F33" s="64"/>
      <c r="G33" s="168">
        <f t="array" ref="G33">INDEX(BudgetP2[],MATCH($I$1&amp;$A33,BudgetP2[Dist]&amp;BudgetP1[Resources:],0),MATCH(G$3,BudgetP2[#Headers],0))</f>
        <v>0</v>
      </c>
      <c r="H33" s="168">
        <f t="array" ref="H33">INDEX(BudgetP2[],MATCH($I$1&amp;$A33,BudgetP2[Dist]&amp;BudgetP1[Resources:],0),MATCH(H$3,BudgetP2[#Headers],0))</f>
        <v>16055</v>
      </c>
      <c r="I33" s="168">
        <f t="array" ref="I33">INDEX(BudgetP2[],MATCH($I$1&amp;$A33,BudgetP2[Dist]&amp;BudgetP1[Resources:],0),MATCH(I$3,BudgetP2[#Headers],0))</f>
        <v>700788</v>
      </c>
      <c r="J33" s="168">
        <f t="array" ref="J33">INDEX(BudgetP2[],MATCH($I$1&amp;$A33,BudgetP2[Dist]&amp;BudgetP1[Resources:],0),MATCH(J$3,BudgetP2[#Headers],0))</f>
        <v>692411.18</v>
      </c>
      <c r="K33" s="5">
        <v>29</v>
      </c>
      <c r="L33" s="90"/>
      <c r="M33" s="69"/>
      <c r="N33" s="131"/>
    </row>
    <row r="34" spans="1:14" x14ac:dyDescent="0.2">
      <c r="A34" s="19" t="s">
        <v>356</v>
      </c>
      <c r="B34" s="55">
        <v>30</v>
      </c>
      <c r="C34" s="168">
        <f t="array" ref="C34">INDEX(BudgetP2[],MATCH($I$1&amp;$A34,BudgetP2[Dist]&amp;BudgetP1[Resources:],0),MATCH(C$3,BudgetP2[#Headers],0))</f>
        <v>0</v>
      </c>
      <c r="D34" s="168">
        <f t="array" ref="D34">INDEX(BudgetP2[],MATCH($I$1&amp;$A34,BudgetP2[Dist]&amp;BudgetP1[Resources:],0),MATCH(D$3,BudgetP2[#Headers],0))</f>
        <v>213570</v>
      </c>
      <c r="E34" s="168">
        <f t="array" ref="E34">INDEX(BudgetP2[],MATCH($I$1&amp;$A34,BudgetP2[Dist]&amp;BudgetP1[Resources:],0),MATCH(E$3,BudgetP2[#Headers],0))</f>
        <v>0</v>
      </c>
      <c r="F34" s="64"/>
      <c r="G34" s="168">
        <f t="array" ref="G34">INDEX(BudgetP2[],MATCH($I$1&amp;$A34,BudgetP2[Dist]&amp;BudgetP1[Resources:],0),MATCH(G$3,BudgetP2[#Headers],0))</f>
        <v>0</v>
      </c>
      <c r="H34" s="168">
        <f t="array" ref="H34">INDEX(BudgetP2[],MATCH($I$1&amp;$A34,BudgetP2[Dist]&amp;BudgetP1[Resources:],0),MATCH(H$3,BudgetP2[#Headers],0))</f>
        <v>0</v>
      </c>
      <c r="I34" s="168">
        <f t="array" ref="I34">INDEX(BudgetP2[],MATCH($I$1&amp;$A34,BudgetP2[Dist]&amp;BudgetP1[Resources:],0),MATCH(I$3,BudgetP2[#Headers],0))</f>
        <v>628304</v>
      </c>
      <c r="J34" s="168">
        <f t="array" ref="J34">INDEX(BudgetP2[],MATCH($I$1&amp;$A34,BudgetP2[Dist]&amp;BudgetP1[Resources:],0),MATCH(J$3,BudgetP2[#Headers],0))</f>
        <v>620446.02</v>
      </c>
      <c r="K34" s="5">
        <v>30</v>
      </c>
      <c r="L34" s="90"/>
      <c r="M34" s="69"/>
      <c r="N34" s="131"/>
    </row>
    <row r="35" spans="1:14" x14ac:dyDescent="0.2">
      <c r="A35" s="3" t="s">
        <v>409</v>
      </c>
      <c r="B35" s="55">
        <v>31</v>
      </c>
      <c r="C35" s="67"/>
      <c r="D35" s="64"/>
      <c r="E35" s="44"/>
      <c r="F35" s="64"/>
      <c r="G35" s="64"/>
      <c r="H35" s="64"/>
      <c r="I35" s="168">
        <f t="array" ref="I35">INDEX(BudgetP2[],MATCH($I$1&amp;$A35,BudgetP2[Dist]&amp;BudgetP1[Resources:],0),MATCH(I$3,BudgetP2[#Headers],0))</f>
        <v>0</v>
      </c>
      <c r="J35" s="168">
        <f t="array" ref="J35">INDEX(BudgetP2[],MATCH($I$1&amp;$A35,BudgetP2[Dist]&amp;BudgetP1[Resources:],0),MATCH(J$3,BudgetP2[#Headers],0))</f>
        <v>0</v>
      </c>
      <c r="K35" s="5">
        <v>31</v>
      </c>
      <c r="L35" s="90"/>
      <c r="M35" s="69"/>
      <c r="N35" s="132"/>
    </row>
    <row r="36" spans="1:14" x14ac:dyDescent="0.2">
      <c r="A36" s="19" t="s">
        <v>378</v>
      </c>
      <c r="B36" s="55">
        <v>32</v>
      </c>
      <c r="C36" s="168">
        <f t="array" ref="C36">INDEX(BudgetP2[],MATCH($I$1&amp;$A36,BudgetP2[Dist]&amp;BudgetP1[Resources:],0),MATCH(C$3,BudgetP2[#Headers],0))</f>
        <v>0</v>
      </c>
      <c r="D36" s="168">
        <f t="array" ref="D36">INDEX(BudgetP2[],MATCH($I$1&amp;$A36,BudgetP2[Dist]&amp;BudgetP1[Resources:],0),MATCH(D$3,BudgetP2[#Headers],0))</f>
        <v>514</v>
      </c>
      <c r="E36" s="168">
        <f t="array" ref="E36">INDEX(BudgetP2[],MATCH($I$1&amp;$A36,BudgetP2[Dist]&amp;BudgetP1[Resources:],0),MATCH(E$3,BudgetP2[#Headers],0))</f>
        <v>0</v>
      </c>
      <c r="F36" s="64"/>
      <c r="G36" s="168">
        <f t="array" ref="G36">INDEX(BudgetP2[],MATCH($I$1&amp;$A36,BudgetP2[Dist]&amp;BudgetP1[Resources:],0),MATCH(G$3,BudgetP2[#Headers],0))</f>
        <v>322819</v>
      </c>
      <c r="H36" s="168">
        <f t="array" ref="H36">INDEX(BudgetP2[],MATCH($I$1&amp;$A36,BudgetP2[Dist]&amp;BudgetP1[Resources:],0),MATCH(H$3,BudgetP2[#Headers],0))</f>
        <v>409863</v>
      </c>
      <c r="I36" s="168">
        <f t="array" ref="I36">INDEX(BudgetP2[],MATCH($I$1&amp;$A36,BudgetP2[Dist]&amp;BudgetP1[Resources:],0),MATCH(I$3,BudgetP2[#Headers],0))</f>
        <v>730663</v>
      </c>
      <c r="J36" s="168">
        <f t="array" ref="J36">INDEX(BudgetP2[],MATCH($I$1&amp;$A36,BudgetP2[Dist]&amp;BudgetP1[Resources:],0),MATCH(J$3,BudgetP2[#Headers],0))</f>
        <v>711900.61</v>
      </c>
      <c r="K36" s="5">
        <v>32</v>
      </c>
      <c r="L36" s="90"/>
      <c r="M36" s="69"/>
      <c r="N36" s="131"/>
    </row>
    <row r="37" spans="1:14" x14ac:dyDescent="0.2">
      <c r="A37" s="19" t="s">
        <v>360</v>
      </c>
      <c r="B37" s="55">
        <v>33</v>
      </c>
      <c r="C37" s="168">
        <f t="array" ref="C37">INDEX(BudgetP2[],MATCH($I$1&amp;$A37,BudgetP2[Dist]&amp;BudgetP1[Resources:],0),MATCH(C$3,BudgetP2[#Headers],0))</f>
        <v>508</v>
      </c>
      <c r="D37" s="168">
        <f t="array" ref="D37">INDEX(BudgetP2[],MATCH($I$1&amp;$A37,BudgetP2[Dist]&amp;BudgetP1[Resources:],0),MATCH(D$3,BudgetP2[#Headers],0))</f>
        <v>241548</v>
      </c>
      <c r="E37" s="168">
        <f t="array" ref="E37">INDEX(BudgetP2[],MATCH($I$1&amp;$A37,BudgetP2[Dist]&amp;BudgetP1[Resources:],0),MATCH(E$3,BudgetP2[#Headers],0))</f>
        <v>0</v>
      </c>
      <c r="F37" s="64"/>
      <c r="G37" s="64"/>
      <c r="H37" s="168">
        <f t="array" ref="H37">INDEX(BudgetP2[],MATCH($I$1&amp;$A37,BudgetP2[Dist]&amp;BudgetP1[Resources:],0),MATCH(H$3,BudgetP2[#Headers],0))</f>
        <v>0</v>
      </c>
      <c r="I37" s="168">
        <f t="array" ref="I37">INDEX(BudgetP2[],MATCH($I$1&amp;$A37,BudgetP2[Dist]&amp;BudgetP1[Resources:],0),MATCH(I$3,BudgetP2[#Headers],0))</f>
        <v>238478</v>
      </c>
      <c r="J37" s="168">
        <f t="array" ref="J37">INDEX(BudgetP2[],MATCH($I$1&amp;$A37,BudgetP2[Dist]&amp;BudgetP1[Resources:],0),MATCH(J$3,BudgetP2[#Headers],0))</f>
        <v>238476.36</v>
      </c>
      <c r="K37" s="5">
        <v>33</v>
      </c>
      <c r="L37" s="90"/>
      <c r="M37" s="69"/>
      <c r="N37" s="131"/>
    </row>
    <row r="38" spans="1:14" x14ac:dyDescent="0.2">
      <c r="A38" s="19" t="s">
        <v>379</v>
      </c>
      <c r="B38" s="55">
        <v>34</v>
      </c>
      <c r="C38" s="168">
        <f t="array" ref="C38">INDEX(BudgetP2[],MATCH($I$1&amp;$A38,BudgetP2[Dist]&amp;BudgetP1[Resources:],0),MATCH(C$3,BudgetP2[#Headers],0))</f>
        <v>0</v>
      </c>
      <c r="D38" s="168">
        <f t="array" ref="D38">INDEX(BudgetP2[],MATCH($I$1&amp;$A38,BudgetP2[Dist]&amp;BudgetP1[Resources:],0),MATCH(D$3,BudgetP2[#Headers],0))</f>
        <v>0</v>
      </c>
      <c r="E38" s="168">
        <f t="array" ref="E38">INDEX(BudgetP2[],MATCH($I$1&amp;$A38,BudgetP2[Dist]&amp;BudgetP1[Resources:],0),MATCH(E$3,BudgetP2[#Headers],0))</f>
        <v>0</v>
      </c>
      <c r="F38" s="168">
        <f t="array" ref="F38">INDEX(BudgetP2[],MATCH($I$1&amp;$A38,BudgetP2[Dist]&amp;BudgetP1[Resources:],0),MATCH(F$3,BudgetP2[#Headers],0))</f>
        <v>562106</v>
      </c>
      <c r="G38" s="64"/>
      <c r="H38" s="64"/>
      <c r="I38" s="168">
        <f t="array" ref="I38">INDEX(BudgetP2[],MATCH($I$1&amp;$A38,BudgetP2[Dist]&amp;BudgetP1[Resources:],0),MATCH(I$3,BudgetP2[#Headers],0))</f>
        <v>553799</v>
      </c>
      <c r="J38" s="168">
        <f t="array" ref="J38">INDEX(BudgetP2[],MATCH($I$1&amp;$A38,BudgetP2[Dist]&amp;BudgetP1[Resources:],0),MATCH(J$3,BudgetP2[#Headers],0))</f>
        <v>553799.13</v>
      </c>
      <c r="K38" s="5">
        <v>34</v>
      </c>
      <c r="L38" s="90"/>
      <c r="M38" s="69"/>
      <c r="N38" s="131"/>
    </row>
    <row r="39" spans="1:14" x14ac:dyDescent="0.2">
      <c r="A39" s="19" t="s">
        <v>362</v>
      </c>
      <c r="B39" s="55">
        <v>35</v>
      </c>
      <c r="C39" s="67"/>
      <c r="D39" s="64"/>
      <c r="E39" s="44"/>
      <c r="F39" s="64"/>
      <c r="G39" s="64"/>
      <c r="H39" s="64"/>
      <c r="I39" s="168">
        <f t="array" ref="I39">INDEX(BudgetP2[],MATCH($I$1&amp;$A39,BudgetP2[Dist]&amp;BudgetP1[Resources:],0),MATCH(I$3,BudgetP2[#Headers],0))</f>
        <v>276403</v>
      </c>
      <c r="J39" s="168">
        <f t="array" ref="J39">INDEX(BudgetP2[],MATCH($I$1&amp;$A39,BudgetP2[Dist]&amp;BudgetP1[Resources:],0),MATCH(J$3,BudgetP2[#Headers],0))</f>
        <v>269901</v>
      </c>
      <c r="K39" s="5">
        <v>35</v>
      </c>
      <c r="L39" s="90"/>
      <c r="M39" s="69"/>
      <c r="N39" s="131"/>
    </row>
    <row r="40" spans="1:14" x14ac:dyDescent="0.2">
      <c r="A40" s="19" t="s">
        <v>365</v>
      </c>
      <c r="B40" s="55">
        <v>36</v>
      </c>
      <c r="C40" s="168">
        <f t="array" ref="C40">INDEX(BudgetP2[],MATCH($I$1&amp;$A40,BudgetP2[Dist]&amp;BudgetP1[Resources:],0),MATCH(C$3,BudgetP2[#Headers],0))</f>
        <v>508</v>
      </c>
      <c r="D40" s="168">
        <f t="array" ref="D40">INDEX(BudgetP2[],MATCH($I$1&amp;$A40,BudgetP2[Dist]&amp;BudgetP1[Resources:],0),MATCH(D$3,BudgetP2[#Headers],0))</f>
        <v>690504</v>
      </c>
      <c r="E40" s="168">
        <f t="array" ref="E40">INDEX(BudgetP2[],MATCH($I$1&amp;$A40,BudgetP2[Dist]&amp;BudgetP1[Resources:],0),MATCH(E$3,BudgetP2[#Headers],0))</f>
        <v>0</v>
      </c>
      <c r="F40" s="168">
        <f t="array" ref="F40">INDEX(BudgetP2[],MATCH($I$1&amp;$A40,BudgetP2[Dist]&amp;BudgetP1[Resources:],0),MATCH(F$3,BudgetP2[#Headers],0))</f>
        <v>562106</v>
      </c>
      <c r="G40" s="168">
        <f t="array" ref="G40">INDEX(BudgetP2[],MATCH($I$1&amp;$A40,BudgetP2[Dist]&amp;BudgetP1[Resources:],0),MATCH(G$3,BudgetP2[#Headers],0))</f>
        <v>322819</v>
      </c>
      <c r="H40" s="168">
        <f t="array" ref="H40">INDEX(BudgetP2[],MATCH($I$1&amp;$A40,BudgetP2[Dist]&amp;BudgetP1[Resources:],0),MATCH(H$3,BudgetP2[#Headers],0))</f>
        <v>425918</v>
      </c>
      <c r="I40" s="168">
        <f t="array" ref="I40">INDEX(BudgetP2[],MATCH($I$1&amp;$A40,BudgetP2[Dist]&amp;BudgetP1[Resources:],0),MATCH(I$3,BudgetP2[#Headers],0))</f>
        <v>10123200</v>
      </c>
      <c r="J40" s="168">
        <f t="array" ref="J40">INDEX(BudgetP2[],MATCH($I$1&amp;$A40,BudgetP2[Dist]&amp;BudgetP1[Resources:],0),MATCH(J$3,BudgetP2[#Headers],0))</f>
        <v>9918064.0500000007</v>
      </c>
      <c r="K40" s="5">
        <v>36</v>
      </c>
      <c r="L40" s="90"/>
      <c r="M40" s="69"/>
      <c r="N40" s="53"/>
    </row>
    <row r="41" spans="1:14" x14ac:dyDescent="0.2">
      <c r="A41" s="19" t="s">
        <v>447</v>
      </c>
      <c r="B41" s="55">
        <v>37</v>
      </c>
      <c r="C41" s="168">
        <f t="array" ref="C41">INDEX(BudgetP2[],MATCH($I$1&amp;$A41,BudgetP2[Dist]&amp;BudgetP1[Resources:],0),MATCH(C$3,BudgetP2[#Headers],0))</f>
        <v>502656</v>
      </c>
      <c r="D41" s="168">
        <f t="array" ref="D41">INDEX(BudgetP2[],MATCH($I$1&amp;$A41,BudgetP2[Dist]&amp;BudgetP1[Resources:],0),MATCH(D$3,BudgetP2[#Headers],0))</f>
        <v>57218</v>
      </c>
      <c r="E41" s="168">
        <f t="array" ref="E41">INDEX(BudgetP2[],MATCH($I$1&amp;$A41,BudgetP2[Dist]&amp;BudgetP1[Resources:],0),MATCH(E$3,BudgetP2[#Headers],0))</f>
        <v>0</v>
      </c>
      <c r="F41" s="168">
        <f t="array" ref="F41">INDEX(BudgetP2[],MATCH($I$1&amp;$A41,BudgetP2[Dist]&amp;BudgetP1[Resources:],0),MATCH(F$3,BudgetP2[#Headers],0))</f>
        <v>0</v>
      </c>
      <c r="G41" s="168">
        <f t="array" ref="G41">INDEX(BudgetP2[],MATCH($I$1&amp;$A41,BudgetP2[Dist]&amp;BudgetP1[Resources:],0),MATCH(G$3,BudgetP2[#Headers],0))</f>
        <v>12984</v>
      </c>
      <c r="H41" s="168">
        <f t="array" ref="H41">INDEX(BudgetP2[],MATCH($I$1&amp;$A41,BudgetP2[Dist]&amp;BudgetP1[Resources:],0),MATCH(H$3,BudgetP2[#Headers],0))</f>
        <v>2637</v>
      </c>
      <c r="I41" s="168">
        <f t="array" ref="I41">INDEX(BudgetP2[],MATCH($I$1&amp;$A41,BudgetP2[Dist]&amp;BudgetP1[Resources:],0),MATCH(I$3,BudgetP2[#Headers],0))</f>
        <v>570998</v>
      </c>
      <c r="J41" s="168">
        <f t="array" ref="J41">INDEX(BudgetP2[],MATCH($I$1&amp;$A41,BudgetP2[Dist]&amp;BudgetP1[Resources:],0),MATCH(J$3,BudgetP2[#Headers],0))</f>
        <v>577499.16</v>
      </c>
      <c r="K41" s="5">
        <v>37</v>
      </c>
      <c r="L41" s="90"/>
      <c r="M41" s="69"/>
      <c r="N41" s="131"/>
    </row>
    <row r="42" spans="1:14" x14ac:dyDescent="0.2">
      <c r="A42" s="19" t="s">
        <v>366</v>
      </c>
      <c r="B42" s="55">
        <v>38</v>
      </c>
      <c r="C42" s="168">
        <f t="array" ref="C42">INDEX(BudgetP2[],MATCH($I$1&amp;$A42,BudgetP2[Dist]&amp;BudgetP1[Resources:],0),MATCH(C$3,BudgetP2[#Headers],0))</f>
        <v>503164</v>
      </c>
      <c r="D42" s="168">
        <f t="array" ref="D42">INDEX(BudgetP2[],MATCH($I$1&amp;$A42,BudgetP2[Dist]&amp;BudgetP1[Resources:],0),MATCH(D$3,BudgetP2[#Headers],0))</f>
        <v>747722</v>
      </c>
      <c r="E42" s="168">
        <f t="array" ref="E42">INDEX(BudgetP2[],MATCH($I$1&amp;$A42,BudgetP2[Dist]&amp;BudgetP1[Resources:],0),MATCH(E$3,BudgetP2[#Headers],0))</f>
        <v>0</v>
      </c>
      <c r="F42" s="168">
        <f t="array" ref="F42">INDEX(BudgetP2[],MATCH($I$1&amp;$A42,BudgetP2[Dist]&amp;BudgetP1[Resources:],0),MATCH(F$3,BudgetP2[#Headers],0))</f>
        <v>562106</v>
      </c>
      <c r="G42" s="168">
        <f t="array" ref="G42">INDEX(BudgetP2[],MATCH($I$1&amp;$A42,BudgetP2[Dist]&amp;BudgetP1[Resources:],0),MATCH(G$3,BudgetP2[#Headers],0))</f>
        <v>335803</v>
      </c>
      <c r="H42" s="168">
        <f t="array" ref="H42">INDEX(BudgetP2[],MATCH($I$1&amp;$A42,BudgetP2[Dist]&amp;BudgetP1[Resources:],0),MATCH(H$3,BudgetP2[#Headers],0))</f>
        <v>428555</v>
      </c>
      <c r="I42" s="168">
        <f t="array" ref="I42">INDEX(BudgetP2[],MATCH($I$1&amp;$A42,BudgetP2[Dist]&amp;BudgetP1[Resources:],0),MATCH(I$3,BudgetP2[#Headers],0))</f>
        <v>10694198</v>
      </c>
      <c r="J42" s="168">
        <f t="array" ref="J42">INDEX(BudgetP2[],MATCH($I$1&amp;$A42,BudgetP2[Dist]&amp;BudgetP1[Resources:],0),MATCH(J$3,BudgetP2[#Headers],0))</f>
        <v>10495563.210000001</v>
      </c>
      <c r="K42" s="5">
        <v>38</v>
      </c>
      <c r="L42" s="90"/>
      <c r="M42" s="69"/>
      <c r="N42" s="53"/>
    </row>
    <row r="43" spans="1:14" x14ac:dyDescent="0.2">
      <c r="A43" s="19" t="s">
        <v>367</v>
      </c>
      <c r="B43" s="55">
        <v>39</v>
      </c>
      <c r="C43" s="168">
        <f t="array" ref="C43">INDEX(BudgetP2[],MATCH($I$1&amp;$A43,BudgetP2[Dist]&amp;BudgetP1[Resources:],0),MATCH(C$3,BudgetP2[#Headers],0))</f>
        <v>566208.78</v>
      </c>
      <c r="D43" s="168">
        <f t="array" ref="D43">INDEX(BudgetP2[],MATCH($I$1&amp;$A43,BudgetP2[Dist]&amp;BudgetP1[Resources:],0),MATCH(D$3,BudgetP2[#Headers],0))</f>
        <v>701638.28000000026</v>
      </c>
      <c r="E43" s="168">
        <f t="array" ref="E43">INDEX(BudgetP2[],MATCH($I$1&amp;$A43,BudgetP2[Dist]&amp;BudgetP1[Resources:],0),MATCH(E$3,BudgetP2[#Headers],0))</f>
        <v>0</v>
      </c>
      <c r="F43" s="168">
        <f t="array" ref="F43">INDEX(BudgetP2[],MATCH($I$1&amp;$A43,BudgetP2[Dist]&amp;BudgetP1[Resources:],0),MATCH(F$3,BudgetP2[#Headers],0))</f>
        <v>490796.5</v>
      </c>
      <c r="G43" s="168">
        <f t="array" ref="G43">INDEX(BudgetP2[],MATCH($I$1&amp;$A43,BudgetP2[Dist]&amp;BudgetP1[Resources:],0),MATCH(G$3,BudgetP2[#Headers],0))</f>
        <v>125125.07999999996</v>
      </c>
      <c r="H43" s="168">
        <f t="array" ref="H43">INDEX(BudgetP2[],MATCH($I$1&amp;$A43,BudgetP2[Dist]&amp;BudgetP1[Resources:],0),MATCH(H$3,BudgetP2[#Headers],0))</f>
        <v>113258.77000000002</v>
      </c>
      <c r="I43" s="168">
        <f t="array" ref="I43">INDEX(BudgetP2[],MATCH($I$1&amp;$A43,BudgetP2[Dist]&amp;BudgetP1[Resources:],0),MATCH(I$3,BudgetP2[#Headers],0))</f>
        <v>3661265.379999999</v>
      </c>
      <c r="J43" s="168">
        <f t="array" ref="J43">INDEX(BudgetP2[],MATCH($I$1&amp;$A43,BudgetP2[Dist]&amp;BudgetP1[Resources:],0),MATCH(J$3,BudgetP2[#Headers],0))</f>
        <v>3452828.379999999</v>
      </c>
      <c r="K43" s="5">
        <v>39</v>
      </c>
      <c r="L43" s="90"/>
      <c r="M43" s="69"/>
      <c r="N43" s="53"/>
    </row>
    <row r="44" spans="1:14" x14ac:dyDescent="0.2">
      <c r="A44" s="19" t="s">
        <v>368</v>
      </c>
      <c r="B44" s="55">
        <v>40</v>
      </c>
      <c r="C44" s="168">
        <f t="array" ref="C44">INDEX(BudgetP2[],MATCH($I$1&amp;$A44,BudgetP2[Dist]&amp;BudgetP1[Resources:],0),MATCH(C$3,BudgetP2[#Headers],0))</f>
        <v>1069372.78</v>
      </c>
      <c r="D44" s="168">
        <f t="array" ref="D44">INDEX(BudgetP2[],MATCH($I$1&amp;$A44,BudgetP2[Dist]&amp;BudgetP1[Resources:],0),MATCH(D$3,BudgetP2[#Headers],0))</f>
        <v>1449360.2800000005</v>
      </c>
      <c r="E44" s="168">
        <f t="array" ref="E44">INDEX(BudgetP2[],MATCH($I$1&amp;$A44,BudgetP2[Dist]&amp;BudgetP1[Resources:],0),MATCH(E$3,BudgetP2[#Headers],0))</f>
        <v>0</v>
      </c>
      <c r="F44" s="168">
        <f t="array" ref="F44">INDEX(BudgetP2[],MATCH($I$1&amp;$A44,BudgetP2[Dist]&amp;BudgetP1[Resources:],0),MATCH(F$3,BudgetP2[#Headers],0))</f>
        <v>1052902.5</v>
      </c>
      <c r="G44" s="168">
        <f t="array" ref="G44">INDEX(BudgetP2[],MATCH($I$1&amp;$A44,BudgetP2[Dist]&amp;BudgetP1[Resources:],0),MATCH(G$3,BudgetP2[#Headers],0))</f>
        <v>460928.08</v>
      </c>
      <c r="H44" s="168">
        <f t="array" ref="H44">INDEX(BudgetP2[],MATCH($I$1&amp;$A44,BudgetP2[Dist]&amp;BudgetP1[Resources:],0),MATCH(H$3,BudgetP2[#Headers],0))</f>
        <v>541813.77</v>
      </c>
      <c r="I44" s="168">
        <f t="array" ref="I44">INDEX(BudgetP2[],MATCH($I$1&amp;$A44,BudgetP2[Dist]&amp;BudgetP1[Resources:],0),MATCH(I$3,BudgetP2[#Headers],0))</f>
        <v>14355463.380000001</v>
      </c>
      <c r="J44" s="168">
        <f t="array" ref="J44">INDEX(BudgetP2[],MATCH($I$1&amp;$A44,BudgetP2[Dist]&amp;BudgetP1[Resources:],0),MATCH(J$3,BudgetP2[#Headers],0))</f>
        <v>13948391.59</v>
      </c>
      <c r="K44" s="5">
        <v>40</v>
      </c>
      <c r="L44" s="90"/>
      <c r="M44" s="69"/>
      <c r="N44" s="53"/>
    </row>
    <row r="45" spans="1:14" x14ac:dyDescent="0.2">
      <c r="C45" s="89"/>
      <c r="D45" s="79"/>
      <c r="E45" s="79"/>
      <c r="F45" s="79"/>
      <c r="G45" s="79"/>
      <c r="H45" s="79"/>
      <c r="I45" s="79"/>
      <c r="J45" s="79"/>
      <c r="K45" s="9"/>
      <c r="L45" s="9"/>
      <c r="N45" s="9"/>
    </row>
    <row r="46" spans="1:14" x14ac:dyDescent="0.2">
      <c r="B46" s="9"/>
      <c r="C46" s="79"/>
      <c r="D46" s="79"/>
      <c r="E46" s="79"/>
      <c r="F46" s="79"/>
      <c r="G46" s="79"/>
      <c r="H46" s="79"/>
      <c r="I46" s="79"/>
      <c r="J46" s="79"/>
      <c r="K46" s="9"/>
      <c r="L46" s="9"/>
      <c r="N46" s="9"/>
    </row>
  </sheetData>
  <sheetProtection sheet="1" objects="1" scenarios="1"/>
  <customSheetViews>
    <customSheetView guid="{53CC1FF8-69F4-40AB-9E52-A9F35D642996}" scale="80" showGridLines="0" fitToPage="1" state="hidden">
      <pane xSplit="2" ySplit="3" topLeftCell="C4" activePane="bottomRight" state="frozen"/>
      <selection pane="bottomRight"/>
      <pageMargins left="0.5" right="0.5" top="0.5" bottom="0.5" header="0.5" footer="0.5"/>
      <printOptions horizontalCentered="1" verticalCentered="1"/>
      <pageSetup scale="86" orientation="landscape" horizontalDpi="1200" verticalDpi="1200" r:id="rId1"/>
      <headerFooter alignWithMargins="0"/>
    </customSheetView>
  </customSheetViews>
  <mergeCells count="3">
    <mergeCell ref="G2:H2"/>
    <mergeCell ref="C2:E2"/>
    <mergeCell ref="C1:F1"/>
  </mergeCells>
  <phoneticPr fontId="0" type="noConversion"/>
  <dataValidations count="2">
    <dataValidation type="whole" allowBlank="1" showInputMessage="1" showErrorMessage="1" error="Only a WHOLE number can be entered in this area.  Select cancel and reenter an appropriate number." sqref="N42:N44 N25 N35 N40">
      <formula1>-999999999999</formula1>
      <formula2>999999999999</formula2>
    </dataValidation>
    <dataValidation allowBlank="1" showInputMessage="1" showErrorMessage="1" error="Only a WHOLE number can be entered in this area.  Select cancel and reenter an appropriate number." sqref="N27:N34 N36:N39 N41 G9:J9 C40:H44 D4:D6 D16 C18:D25 E17:E25 C27:E34 C36:E38 F4:F5 F16 F18:F21 F23:F25 F38 J27:J44 C11:G12 F32 G18:H19 G21:H25 H10:H12 C8:H8 G27:H34 G36:H36 I4:J8 C15:J15 I10:J14 I16:J25 I38:I44 I27:I36 H37:I37"/>
  </dataValidations>
  <hyperlinks>
    <hyperlink ref="N1" location="Adopted!A2" display="Pick Another District"/>
  </hyperlinks>
  <printOptions horizontalCentered="1" verticalCentered="1"/>
  <pageMargins left="0.5" right="0.5" top="0.5" bottom="0.5" header="0.5" footer="0.5"/>
  <pageSetup scale="86" orientation="landscape" horizontalDpi="1200" verticalDpi="12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J13408"/>
  <sheetViews>
    <sheetView workbookViewId="0">
      <selection activeCell="N21" sqref="N21"/>
    </sheetView>
  </sheetViews>
  <sheetFormatPr defaultRowHeight="11.25" x14ac:dyDescent="0.2"/>
  <sheetData>
    <row r="1" spans="1:10" x14ac:dyDescent="0.2">
      <c r="A1" s="180" t="s">
        <v>529</v>
      </c>
      <c r="B1" s="180" t="s">
        <v>375</v>
      </c>
      <c r="C1" s="180" t="s">
        <v>450</v>
      </c>
      <c r="D1" s="180" t="s">
        <v>453</v>
      </c>
      <c r="E1" s="180" t="s">
        <v>451</v>
      </c>
      <c r="F1" s="180" t="s">
        <v>454</v>
      </c>
      <c r="G1" s="180" t="s">
        <v>414</v>
      </c>
      <c r="H1" s="181" t="s">
        <v>415</v>
      </c>
      <c r="I1" s="181" t="s">
        <v>949</v>
      </c>
      <c r="J1" s="181" t="s">
        <v>950</v>
      </c>
    </row>
    <row r="2" spans="1:10" x14ac:dyDescent="0.2">
      <c r="A2" s="180" t="s">
        <v>311</v>
      </c>
      <c r="B2" s="180" t="s">
        <v>333</v>
      </c>
      <c r="C2" s="180"/>
      <c r="D2" s="180">
        <v>301748</v>
      </c>
      <c r="E2" s="180"/>
      <c r="F2" s="180">
        <v>0</v>
      </c>
      <c r="G2" s="180"/>
      <c r="H2" s="181"/>
      <c r="I2" s="181">
        <v>2218255</v>
      </c>
      <c r="J2" s="181">
        <v>2184333.1999999997</v>
      </c>
    </row>
    <row r="3" spans="1:10" x14ac:dyDescent="0.2">
      <c r="A3" s="180" t="s">
        <v>311</v>
      </c>
      <c r="B3" s="180" t="s">
        <v>334</v>
      </c>
      <c r="C3" s="180"/>
      <c r="D3" s="180">
        <v>6866</v>
      </c>
      <c r="E3" s="180"/>
      <c r="F3" s="180">
        <v>0</v>
      </c>
      <c r="G3" s="180"/>
      <c r="H3" s="181"/>
      <c r="I3" s="181">
        <v>61121</v>
      </c>
      <c r="J3" s="181">
        <v>64516.77</v>
      </c>
    </row>
    <row r="4" spans="1:10" x14ac:dyDescent="0.2">
      <c r="A4" s="180" t="s">
        <v>311</v>
      </c>
      <c r="B4" s="180" t="s">
        <v>335</v>
      </c>
      <c r="C4" s="180"/>
      <c r="D4" s="180">
        <v>0</v>
      </c>
      <c r="E4" s="180"/>
      <c r="F4" s="180"/>
      <c r="G4" s="180"/>
      <c r="H4" s="181"/>
      <c r="I4" s="181">
        <v>0</v>
      </c>
      <c r="J4" s="181">
        <v>0</v>
      </c>
    </row>
    <row r="5" spans="1:10" x14ac:dyDescent="0.2">
      <c r="A5" s="180" t="s">
        <v>311</v>
      </c>
      <c r="B5" s="180" t="s">
        <v>336</v>
      </c>
      <c r="C5" s="180"/>
      <c r="D5" s="180"/>
      <c r="E5" s="180"/>
      <c r="F5" s="180"/>
      <c r="G5" s="180"/>
      <c r="H5" s="181"/>
      <c r="I5" s="181">
        <v>3300075</v>
      </c>
      <c r="J5" s="181">
        <v>3472521.26</v>
      </c>
    </row>
    <row r="6" spans="1:10" x14ac:dyDescent="0.2">
      <c r="A6" s="180" t="s">
        <v>311</v>
      </c>
      <c r="B6" s="180" t="s">
        <v>337</v>
      </c>
      <c r="C6" s="180">
        <v>175</v>
      </c>
      <c r="D6" s="180"/>
      <c r="E6" s="180"/>
      <c r="F6" s="180"/>
      <c r="G6" s="180">
        <v>150</v>
      </c>
      <c r="H6" s="181"/>
      <c r="I6" s="181">
        <v>1250</v>
      </c>
      <c r="J6" s="181">
        <v>61007.58</v>
      </c>
    </row>
    <row r="7" spans="1:10" x14ac:dyDescent="0.2">
      <c r="A7" s="180" t="s">
        <v>311</v>
      </c>
      <c r="B7" s="180" t="s">
        <v>338</v>
      </c>
      <c r="C7" s="180"/>
      <c r="D7" s="180"/>
      <c r="E7" s="180"/>
      <c r="F7" s="180"/>
      <c r="G7" s="180">
        <v>200000</v>
      </c>
      <c r="H7" s="181"/>
      <c r="I7" s="181">
        <v>187000</v>
      </c>
      <c r="J7" s="181">
        <v>206882.49</v>
      </c>
    </row>
    <row r="8" spans="1:10" x14ac:dyDescent="0.2">
      <c r="A8" s="180" t="s">
        <v>311</v>
      </c>
      <c r="B8" s="180" t="s">
        <v>339</v>
      </c>
      <c r="C8" s="180"/>
      <c r="D8" s="180"/>
      <c r="E8" s="180"/>
      <c r="F8" s="180"/>
      <c r="G8" s="180"/>
      <c r="H8" s="181"/>
      <c r="I8" s="181">
        <v>126000</v>
      </c>
      <c r="J8" s="181">
        <v>1119207.21</v>
      </c>
    </row>
    <row r="9" spans="1:10" x14ac:dyDescent="0.2">
      <c r="A9" s="180" t="s">
        <v>311</v>
      </c>
      <c r="B9" s="180" t="s">
        <v>340</v>
      </c>
      <c r="C9" s="180"/>
      <c r="D9" s="180"/>
      <c r="E9" s="180"/>
      <c r="F9" s="180"/>
      <c r="G9" s="180">
        <v>5800</v>
      </c>
      <c r="H9" s="181"/>
      <c r="I9" s="181">
        <v>281500</v>
      </c>
      <c r="J9" s="181">
        <v>1431412.4300000002</v>
      </c>
    </row>
    <row r="10" spans="1:10" x14ac:dyDescent="0.2">
      <c r="A10" s="180" t="s">
        <v>311</v>
      </c>
      <c r="B10" s="180" t="s">
        <v>341</v>
      </c>
      <c r="C10" s="180"/>
      <c r="D10" s="180"/>
      <c r="E10" s="180"/>
      <c r="F10" s="180"/>
      <c r="G10" s="180"/>
      <c r="H10" s="181"/>
      <c r="I10" s="181">
        <v>0</v>
      </c>
      <c r="J10" s="181">
        <v>0</v>
      </c>
    </row>
    <row r="11" spans="1:10" x14ac:dyDescent="0.2">
      <c r="A11" s="180" t="s">
        <v>311</v>
      </c>
      <c r="B11" s="180" t="s">
        <v>342</v>
      </c>
      <c r="C11" s="180"/>
      <c r="D11" s="180"/>
      <c r="E11" s="180"/>
      <c r="F11" s="180"/>
      <c r="G11" s="180"/>
      <c r="H11" s="181"/>
      <c r="I11" s="181">
        <v>3069254</v>
      </c>
      <c r="J11" s="181">
        <v>2926599</v>
      </c>
    </row>
    <row r="12" spans="1:10" x14ac:dyDescent="0.2">
      <c r="A12" s="180" t="s">
        <v>311</v>
      </c>
      <c r="B12" s="180" t="s">
        <v>343</v>
      </c>
      <c r="C12" s="180"/>
      <c r="D12" s="180"/>
      <c r="E12" s="180"/>
      <c r="F12" s="180"/>
      <c r="G12" s="180"/>
      <c r="H12" s="181"/>
      <c r="I12" s="181">
        <v>0</v>
      </c>
      <c r="J12" s="181">
        <v>0</v>
      </c>
    </row>
    <row r="13" spans="1:10" x14ac:dyDescent="0.2">
      <c r="A13" s="180" t="s">
        <v>311</v>
      </c>
      <c r="B13" s="180" t="s">
        <v>344</v>
      </c>
      <c r="C13" s="180">
        <v>410000</v>
      </c>
      <c r="D13" s="180"/>
      <c r="E13" s="180"/>
      <c r="F13" s="180"/>
      <c r="G13" s="180">
        <v>370800</v>
      </c>
      <c r="H13" s="181"/>
      <c r="I13" s="181">
        <v>1040000</v>
      </c>
      <c r="J13" s="181">
        <v>464288.73</v>
      </c>
    </row>
    <row r="14" spans="1:10" x14ac:dyDescent="0.2">
      <c r="A14" s="180" t="s">
        <v>311</v>
      </c>
      <c r="B14" s="180" t="s">
        <v>475</v>
      </c>
      <c r="C14" s="180"/>
      <c r="D14" s="180">
        <v>18485</v>
      </c>
      <c r="E14" s="180"/>
      <c r="F14" s="180">
        <v>0</v>
      </c>
      <c r="G14" s="180"/>
      <c r="H14" s="181"/>
      <c r="I14" s="181">
        <v>147321</v>
      </c>
      <c r="J14" s="181">
        <v>68049.03</v>
      </c>
    </row>
    <row r="15" spans="1:10" x14ac:dyDescent="0.2">
      <c r="A15" s="180" t="s">
        <v>311</v>
      </c>
      <c r="B15" s="180" t="s">
        <v>332</v>
      </c>
      <c r="C15" s="180"/>
      <c r="D15" s="180"/>
      <c r="E15" s="180"/>
      <c r="F15" s="180"/>
      <c r="G15" s="180"/>
      <c r="H15" s="181"/>
      <c r="I15" s="181">
        <v>140000</v>
      </c>
      <c r="J15" s="181">
        <v>137596</v>
      </c>
    </row>
    <row r="16" spans="1:10" x14ac:dyDescent="0.2">
      <c r="A16" s="180" t="s">
        <v>311</v>
      </c>
      <c r="B16" s="180" t="s">
        <v>407</v>
      </c>
      <c r="C16" s="180"/>
      <c r="D16" s="180"/>
      <c r="E16" s="180"/>
      <c r="F16" s="180"/>
      <c r="G16" s="180"/>
      <c r="H16" s="181"/>
      <c r="I16" s="181">
        <v>500000</v>
      </c>
      <c r="J16" s="181">
        <v>334645.59000000003</v>
      </c>
    </row>
    <row r="17" spans="1:10" x14ac:dyDescent="0.2">
      <c r="A17" s="180" t="s">
        <v>311</v>
      </c>
      <c r="B17" s="180" t="s">
        <v>345</v>
      </c>
      <c r="C17" s="180">
        <v>410175</v>
      </c>
      <c r="D17" s="180">
        <v>327099</v>
      </c>
      <c r="E17" s="180">
        <v>0</v>
      </c>
      <c r="F17" s="180">
        <v>0</v>
      </c>
      <c r="G17" s="180">
        <v>576750</v>
      </c>
      <c r="H17" s="181">
        <v>0</v>
      </c>
      <c r="I17" s="181">
        <v>11071776</v>
      </c>
      <c r="J17" s="181">
        <v>12471059.289999999</v>
      </c>
    </row>
    <row r="18" spans="1:10" x14ac:dyDescent="0.2">
      <c r="A18" s="180" t="s">
        <v>311</v>
      </c>
      <c r="B18" s="180" t="s">
        <v>346</v>
      </c>
      <c r="C18" s="180"/>
      <c r="D18" s="180"/>
      <c r="E18" s="180"/>
      <c r="F18" s="180"/>
      <c r="G18" s="180"/>
      <c r="H18" s="181"/>
      <c r="I18" s="181">
        <v>0</v>
      </c>
      <c r="J18" s="181">
        <v>0</v>
      </c>
    </row>
    <row r="19" spans="1:10" x14ac:dyDescent="0.2">
      <c r="A19" s="180" t="s">
        <v>311</v>
      </c>
      <c r="B19" s="180" t="s">
        <v>446</v>
      </c>
      <c r="C19" s="180"/>
      <c r="D19" s="180"/>
      <c r="E19" s="180"/>
      <c r="F19" s="180">
        <v>293212</v>
      </c>
      <c r="G19" s="180"/>
      <c r="H19" s="181"/>
      <c r="I19" s="181">
        <v>3187433</v>
      </c>
      <c r="J19" s="181">
        <v>967817.95</v>
      </c>
    </row>
    <row r="20" spans="1:10" x14ac:dyDescent="0.2">
      <c r="A20" s="180" t="s">
        <v>311</v>
      </c>
      <c r="B20" s="180" t="s">
        <v>347</v>
      </c>
      <c r="C20" s="180"/>
      <c r="D20" s="180"/>
      <c r="E20" s="180"/>
      <c r="F20" s="180"/>
      <c r="G20" s="180"/>
      <c r="H20" s="181"/>
      <c r="I20" s="181">
        <v>0</v>
      </c>
      <c r="J20" s="181">
        <v>472.15</v>
      </c>
    </row>
    <row r="21" spans="1:10" x14ac:dyDescent="0.2">
      <c r="A21" s="180" t="s">
        <v>311</v>
      </c>
      <c r="B21" s="180" t="s">
        <v>348</v>
      </c>
      <c r="C21" s="180">
        <v>410175</v>
      </c>
      <c r="D21" s="180">
        <v>327099</v>
      </c>
      <c r="E21" s="180">
        <v>0</v>
      </c>
      <c r="F21" s="180">
        <v>293212</v>
      </c>
      <c r="G21" s="180">
        <v>576750</v>
      </c>
      <c r="H21" s="181">
        <v>0</v>
      </c>
      <c r="I21" s="181">
        <v>14259209</v>
      </c>
      <c r="J21" s="181">
        <v>13439349.390000001</v>
      </c>
    </row>
    <row r="22" spans="1:10" x14ac:dyDescent="0.2">
      <c r="A22" s="180" t="s">
        <v>311</v>
      </c>
      <c r="B22" s="180" t="s">
        <v>349</v>
      </c>
      <c r="C22" s="180">
        <v>370077.56000000006</v>
      </c>
      <c r="D22" s="180">
        <v>165697.72999999986</v>
      </c>
      <c r="E22" s="180">
        <v>0</v>
      </c>
      <c r="F22" s="180">
        <v>17539.180000000168</v>
      </c>
      <c r="G22" s="180">
        <v>184606.22000000009</v>
      </c>
      <c r="H22" s="181">
        <v>0</v>
      </c>
      <c r="I22" s="181">
        <v>5023192.1700000027</v>
      </c>
      <c r="J22" s="181">
        <v>5474267.0700000003</v>
      </c>
    </row>
    <row r="23" spans="1:10" x14ac:dyDescent="0.2">
      <c r="A23" s="180" t="s">
        <v>311</v>
      </c>
      <c r="B23" s="180" t="s">
        <v>350</v>
      </c>
      <c r="C23" s="180">
        <v>780252.56</v>
      </c>
      <c r="D23" s="180">
        <v>492796.72999999986</v>
      </c>
      <c r="E23" s="180">
        <v>0</v>
      </c>
      <c r="F23" s="180">
        <v>310751.18000000017</v>
      </c>
      <c r="G23" s="180">
        <v>761356.2200000002</v>
      </c>
      <c r="H23" s="181">
        <v>0</v>
      </c>
      <c r="I23" s="181">
        <v>19282401.170000002</v>
      </c>
      <c r="J23" s="181">
        <v>18913616.460000001</v>
      </c>
    </row>
    <row r="24" spans="1:10" x14ac:dyDescent="0.2">
      <c r="A24" s="180" t="s">
        <v>311</v>
      </c>
      <c r="B24" s="180" t="s">
        <v>376</v>
      </c>
      <c r="C24" s="180"/>
      <c r="D24" s="180"/>
      <c r="E24" s="180"/>
      <c r="F24" s="180"/>
      <c r="G24" s="180"/>
      <c r="H24" s="181"/>
      <c r="I24" s="181"/>
      <c r="J24" s="181"/>
    </row>
    <row r="25" spans="1:10" x14ac:dyDescent="0.2">
      <c r="A25" s="180" t="s">
        <v>311</v>
      </c>
      <c r="B25" s="180" t="s">
        <v>377</v>
      </c>
      <c r="C25" s="180"/>
      <c r="D25" s="180"/>
      <c r="E25" s="180"/>
      <c r="F25" s="180"/>
      <c r="G25" s="180"/>
      <c r="H25" s="181"/>
      <c r="I25" s="181">
        <v>6083200</v>
      </c>
      <c r="J25" s="181">
        <v>8182060.5499999998</v>
      </c>
    </row>
    <row r="26" spans="1:10" x14ac:dyDescent="0.2">
      <c r="A26" s="180" t="s">
        <v>311</v>
      </c>
      <c r="B26" s="180" t="s">
        <v>352</v>
      </c>
      <c r="C26" s="180"/>
      <c r="D26" s="180"/>
      <c r="E26" s="180"/>
      <c r="F26" s="180"/>
      <c r="G26" s="180"/>
      <c r="H26" s="181"/>
      <c r="I26" s="181">
        <v>235000</v>
      </c>
      <c r="J26" s="181">
        <v>198986.84</v>
      </c>
    </row>
    <row r="27" spans="1:10" x14ac:dyDescent="0.2">
      <c r="A27" s="180" t="s">
        <v>311</v>
      </c>
      <c r="B27" s="180" t="s">
        <v>353</v>
      </c>
      <c r="C27" s="180"/>
      <c r="D27" s="180"/>
      <c r="E27" s="180"/>
      <c r="F27" s="180"/>
      <c r="G27" s="180"/>
      <c r="H27" s="181"/>
      <c r="I27" s="181">
        <v>612000</v>
      </c>
      <c r="J27" s="181">
        <v>665566.68999999994</v>
      </c>
    </row>
    <row r="28" spans="1:10" x14ac:dyDescent="0.2">
      <c r="A28" s="180" t="s">
        <v>311</v>
      </c>
      <c r="B28" s="180" t="s">
        <v>354</v>
      </c>
      <c r="C28" s="180"/>
      <c r="D28" s="180"/>
      <c r="E28" s="180"/>
      <c r="F28" s="180"/>
      <c r="G28" s="180"/>
      <c r="H28" s="181"/>
      <c r="I28" s="181">
        <v>331500</v>
      </c>
      <c r="J28" s="181">
        <v>279317.21000000002</v>
      </c>
    </row>
    <row r="29" spans="1:10" x14ac:dyDescent="0.2">
      <c r="A29" s="180" t="s">
        <v>311</v>
      </c>
      <c r="B29" s="180" t="s">
        <v>408</v>
      </c>
      <c r="C29" s="180"/>
      <c r="D29" s="180"/>
      <c r="E29" s="180"/>
      <c r="F29" s="180"/>
      <c r="G29" s="180"/>
      <c r="H29" s="181"/>
      <c r="I29" s="181">
        <v>590000</v>
      </c>
      <c r="J29" s="181">
        <v>502640.44</v>
      </c>
    </row>
    <row r="30" spans="1:10" x14ac:dyDescent="0.2">
      <c r="A30" s="180" t="s">
        <v>311</v>
      </c>
      <c r="B30" s="180" t="s">
        <v>423</v>
      </c>
      <c r="C30" s="180"/>
      <c r="D30" s="180"/>
      <c r="E30" s="180"/>
      <c r="F30" s="180"/>
      <c r="G30" s="180"/>
      <c r="H30" s="181"/>
      <c r="I30" s="181">
        <v>92000</v>
      </c>
      <c r="J30" s="181">
        <v>109805.06</v>
      </c>
    </row>
    <row r="31" spans="1:10" x14ac:dyDescent="0.2">
      <c r="A31" s="180" t="s">
        <v>311</v>
      </c>
      <c r="B31" s="180" t="s">
        <v>355</v>
      </c>
      <c r="C31" s="180">
        <v>40000</v>
      </c>
      <c r="D31" s="180">
        <v>250000</v>
      </c>
      <c r="E31" s="180"/>
      <c r="F31" s="180"/>
      <c r="G31" s="180">
        <v>2000</v>
      </c>
      <c r="H31" s="181"/>
      <c r="I31" s="181">
        <v>1185000</v>
      </c>
      <c r="J31" s="181">
        <v>1054145.1200000001</v>
      </c>
    </row>
    <row r="32" spans="1:10" x14ac:dyDescent="0.2">
      <c r="A32" s="180" t="s">
        <v>311</v>
      </c>
      <c r="B32" s="180" t="s">
        <v>356</v>
      </c>
      <c r="C32" s="180">
        <v>0</v>
      </c>
      <c r="D32" s="180"/>
      <c r="E32" s="180"/>
      <c r="F32" s="180"/>
      <c r="G32" s="180"/>
      <c r="H32" s="181"/>
      <c r="I32" s="181">
        <v>169100</v>
      </c>
      <c r="J32" s="181">
        <v>153968.15</v>
      </c>
    </row>
    <row r="33" spans="1:10" x14ac:dyDescent="0.2">
      <c r="A33" s="180" t="s">
        <v>311</v>
      </c>
      <c r="B33" s="180" t="s">
        <v>409</v>
      </c>
      <c r="C33" s="180"/>
      <c r="D33" s="180"/>
      <c r="E33" s="180"/>
      <c r="F33" s="180"/>
      <c r="G33" s="180"/>
      <c r="H33" s="181"/>
      <c r="I33" s="181">
        <v>0</v>
      </c>
      <c r="J33" s="181"/>
    </row>
    <row r="34" spans="1:10" x14ac:dyDescent="0.2">
      <c r="A34" s="180" t="s">
        <v>311</v>
      </c>
      <c r="B34" s="180" t="s">
        <v>378</v>
      </c>
      <c r="C34" s="180"/>
      <c r="D34" s="180"/>
      <c r="E34" s="180"/>
      <c r="F34" s="180"/>
      <c r="G34" s="180">
        <v>510000</v>
      </c>
      <c r="H34" s="181"/>
      <c r="I34" s="181">
        <v>498000</v>
      </c>
      <c r="J34" s="181">
        <v>441634.72</v>
      </c>
    </row>
    <row r="35" spans="1:10" x14ac:dyDescent="0.2">
      <c r="A35" s="180" t="s">
        <v>311</v>
      </c>
      <c r="B35" s="180" t="s">
        <v>360</v>
      </c>
      <c r="C35" s="180">
        <v>130000</v>
      </c>
      <c r="D35" s="180">
        <v>30000</v>
      </c>
      <c r="E35" s="180"/>
      <c r="F35" s="180"/>
      <c r="G35" s="180"/>
      <c r="H35" s="181"/>
      <c r="I35" s="181">
        <v>140000</v>
      </c>
      <c r="J35" s="181">
        <v>170132.61</v>
      </c>
    </row>
    <row r="36" spans="1:10" x14ac:dyDescent="0.2">
      <c r="A36" s="180" t="s">
        <v>311</v>
      </c>
      <c r="B36" s="180" t="s">
        <v>379</v>
      </c>
      <c r="C36" s="180"/>
      <c r="D36" s="180"/>
      <c r="E36" s="180"/>
      <c r="F36" s="180">
        <v>291213</v>
      </c>
      <c r="G36" s="180"/>
      <c r="H36" s="181"/>
      <c r="I36" s="181">
        <v>3191433</v>
      </c>
      <c r="J36" s="181">
        <v>847394.45</v>
      </c>
    </row>
    <row r="37" spans="1:10" x14ac:dyDescent="0.2">
      <c r="A37" s="180" t="s">
        <v>311</v>
      </c>
      <c r="B37" s="180" t="s">
        <v>362</v>
      </c>
      <c r="C37" s="180"/>
      <c r="D37" s="180"/>
      <c r="E37" s="180"/>
      <c r="F37" s="180"/>
      <c r="G37" s="180"/>
      <c r="H37" s="181"/>
      <c r="I37" s="181">
        <v>203709</v>
      </c>
      <c r="J37" s="181">
        <v>196531</v>
      </c>
    </row>
    <row r="38" spans="1:10" x14ac:dyDescent="0.2">
      <c r="A38" s="180" t="s">
        <v>311</v>
      </c>
      <c r="B38" s="180" t="s">
        <v>365</v>
      </c>
      <c r="C38" s="180">
        <v>170000</v>
      </c>
      <c r="D38" s="180">
        <v>280000</v>
      </c>
      <c r="E38" s="180">
        <v>0</v>
      </c>
      <c r="F38" s="180">
        <v>291213</v>
      </c>
      <c r="G38" s="180">
        <v>512000</v>
      </c>
      <c r="H38" s="181">
        <v>0</v>
      </c>
      <c r="I38" s="181">
        <v>13330942</v>
      </c>
      <c r="J38" s="181">
        <v>12802182.84</v>
      </c>
    </row>
    <row r="39" spans="1:10" x14ac:dyDescent="0.2">
      <c r="A39" s="180" t="s">
        <v>311</v>
      </c>
      <c r="B39" s="180" t="s">
        <v>447</v>
      </c>
      <c r="C39" s="180">
        <v>293212</v>
      </c>
      <c r="D39" s="180">
        <v>0</v>
      </c>
      <c r="E39" s="180"/>
      <c r="F39" s="180"/>
      <c r="G39" s="180"/>
      <c r="H39" s="181"/>
      <c r="I39" s="181">
        <v>3191433</v>
      </c>
      <c r="J39" s="181">
        <v>1088241.45</v>
      </c>
    </row>
    <row r="40" spans="1:10" x14ac:dyDescent="0.2">
      <c r="A40" s="180" t="s">
        <v>311</v>
      </c>
      <c r="B40" s="180" t="s">
        <v>366</v>
      </c>
      <c r="C40" s="180">
        <v>463212</v>
      </c>
      <c r="D40" s="180">
        <v>280000</v>
      </c>
      <c r="E40" s="180">
        <v>0</v>
      </c>
      <c r="F40" s="180">
        <v>291213</v>
      </c>
      <c r="G40" s="180">
        <v>512000</v>
      </c>
      <c r="H40" s="181">
        <v>0</v>
      </c>
      <c r="I40" s="181">
        <v>16522375</v>
      </c>
      <c r="J40" s="181">
        <v>13890424.289999999</v>
      </c>
    </row>
    <row r="41" spans="1:10" x14ac:dyDescent="0.2">
      <c r="A41" s="180" t="s">
        <v>311</v>
      </c>
      <c r="B41" s="180" t="s">
        <v>367</v>
      </c>
      <c r="C41" s="180">
        <v>317040.56000000006</v>
      </c>
      <c r="D41" s="180">
        <v>212796.72999999984</v>
      </c>
      <c r="E41" s="180">
        <v>0</v>
      </c>
      <c r="F41" s="180">
        <v>19538.180000000168</v>
      </c>
      <c r="G41" s="180">
        <v>249356.22000000009</v>
      </c>
      <c r="H41" s="181">
        <v>0</v>
      </c>
      <c r="I41" s="181">
        <v>2760026.1700000018</v>
      </c>
      <c r="J41" s="181">
        <v>5023192.1700000018</v>
      </c>
    </row>
    <row r="42" spans="1:10" x14ac:dyDescent="0.2">
      <c r="A42" s="180" t="s">
        <v>311</v>
      </c>
      <c r="B42" s="180" t="s">
        <v>368</v>
      </c>
      <c r="C42" s="180">
        <v>780252.56</v>
      </c>
      <c r="D42" s="180">
        <v>492796.72999999986</v>
      </c>
      <c r="E42" s="180">
        <v>0</v>
      </c>
      <c r="F42" s="180">
        <v>310751.18000000017</v>
      </c>
      <c r="G42" s="180">
        <v>761356.2200000002</v>
      </c>
      <c r="H42" s="181">
        <v>0</v>
      </c>
      <c r="I42" s="181">
        <v>19282401.170000002</v>
      </c>
      <c r="J42" s="181">
        <v>18913616.460000001</v>
      </c>
    </row>
    <row r="43" spans="1:10" x14ac:dyDescent="0.2">
      <c r="A43" s="180" t="s">
        <v>312</v>
      </c>
      <c r="B43" s="180" t="s">
        <v>333</v>
      </c>
      <c r="C43" s="180"/>
      <c r="D43" s="180">
        <v>238842</v>
      </c>
      <c r="E43" s="180"/>
      <c r="F43" s="180">
        <v>657036</v>
      </c>
      <c r="G43" s="180"/>
      <c r="H43" s="181"/>
      <c r="I43" s="181">
        <v>2533090</v>
      </c>
      <c r="J43" s="181">
        <v>2374525.84</v>
      </c>
    </row>
    <row r="44" spans="1:10" x14ac:dyDescent="0.2">
      <c r="A44" s="180" t="s">
        <v>312</v>
      </c>
      <c r="B44" s="180" t="s">
        <v>334</v>
      </c>
      <c r="C44" s="180"/>
      <c r="D44" s="180">
        <v>3796</v>
      </c>
      <c r="E44" s="180"/>
      <c r="F44" s="180">
        <v>10444</v>
      </c>
      <c r="G44" s="180"/>
      <c r="H44" s="181"/>
      <c r="I44" s="181">
        <v>44130</v>
      </c>
      <c r="J44" s="181">
        <v>46855.1</v>
      </c>
    </row>
    <row r="45" spans="1:10" x14ac:dyDescent="0.2">
      <c r="A45" s="180" t="s">
        <v>312</v>
      </c>
      <c r="B45" s="180" t="s">
        <v>335</v>
      </c>
      <c r="C45" s="180"/>
      <c r="D45" s="180">
        <v>39881</v>
      </c>
      <c r="E45" s="180"/>
      <c r="F45" s="180"/>
      <c r="G45" s="180"/>
      <c r="H45" s="181"/>
      <c r="I45" s="181">
        <v>181018</v>
      </c>
      <c r="J45" s="181">
        <v>172797</v>
      </c>
    </row>
    <row r="46" spans="1:10" x14ac:dyDescent="0.2">
      <c r="A46" s="180" t="s">
        <v>312</v>
      </c>
      <c r="B46" s="180" t="s">
        <v>336</v>
      </c>
      <c r="C46" s="180"/>
      <c r="D46" s="180"/>
      <c r="E46" s="180"/>
      <c r="F46" s="180"/>
      <c r="G46" s="180"/>
      <c r="H46" s="181"/>
      <c r="I46" s="181">
        <v>345000</v>
      </c>
      <c r="J46" s="181">
        <v>356980.12</v>
      </c>
    </row>
    <row r="47" spans="1:10" x14ac:dyDescent="0.2">
      <c r="A47" s="180" t="s">
        <v>312</v>
      </c>
      <c r="B47" s="180" t="s">
        <v>337</v>
      </c>
      <c r="C47" s="180">
        <v>5000</v>
      </c>
      <c r="D47" s="180"/>
      <c r="E47" s="180"/>
      <c r="F47" s="180"/>
      <c r="G47" s="180">
        <v>100</v>
      </c>
      <c r="H47" s="181"/>
      <c r="I47" s="181">
        <v>8500</v>
      </c>
      <c r="J47" s="181">
        <v>12024.96</v>
      </c>
    </row>
    <row r="48" spans="1:10" x14ac:dyDescent="0.2">
      <c r="A48" s="180" t="s">
        <v>312</v>
      </c>
      <c r="B48" s="180" t="s">
        <v>338</v>
      </c>
      <c r="C48" s="180"/>
      <c r="D48" s="180"/>
      <c r="E48" s="180"/>
      <c r="F48" s="180"/>
      <c r="G48" s="180">
        <v>53000</v>
      </c>
      <c r="H48" s="181"/>
      <c r="I48" s="181">
        <v>52000</v>
      </c>
      <c r="J48" s="181">
        <v>50900.75</v>
      </c>
    </row>
    <row r="49" spans="1:10" x14ac:dyDescent="0.2">
      <c r="A49" s="180" t="s">
        <v>312</v>
      </c>
      <c r="B49" s="180" t="s">
        <v>339</v>
      </c>
      <c r="C49" s="180"/>
      <c r="D49" s="180"/>
      <c r="E49" s="180"/>
      <c r="F49" s="180"/>
      <c r="G49" s="180"/>
      <c r="H49" s="181"/>
      <c r="I49" s="181">
        <v>134000</v>
      </c>
      <c r="J49" s="181">
        <v>134084.6</v>
      </c>
    </row>
    <row r="50" spans="1:10" x14ac:dyDescent="0.2">
      <c r="A50" s="180" t="s">
        <v>312</v>
      </c>
      <c r="B50" s="180" t="s">
        <v>340</v>
      </c>
      <c r="C50" s="180"/>
      <c r="D50" s="180"/>
      <c r="E50" s="180"/>
      <c r="F50" s="180"/>
      <c r="G50" s="180"/>
      <c r="H50" s="181">
        <v>17000</v>
      </c>
      <c r="I50" s="181">
        <v>188000</v>
      </c>
      <c r="J50" s="181">
        <v>205563.27</v>
      </c>
    </row>
    <row r="51" spans="1:10" x14ac:dyDescent="0.2">
      <c r="A51" s="180" t="s">
        <v>312</v>
      </c>
      <c r="B51" s="180" t="s">
        <v>341</v>
      </c>
      <c r="C51" s="180"/>
      <c r="D51" s="180"/>
      <c r="E51" s="180"/>
      <c r="F51" s="180"/>
      <c r="G51" s="180"/>
      <c r="H51" s="181"/>
      <c r="I51" s="181">
        <v>0</v>
      </c>
      <c r="J51" s="181">
        <v>0</v>
      </c>
    </row>
    <row r="52" spans="1:10" x14ac:dyDescent="0.2">
      <c r="A52" s="180" t="s">
        <v>312</v>
      </c>
      <c r="B52" s="180" t="s">
        <v>342</v>
      </c>
      <c r="C52" s="180"/>
      <c r="D52" s="180"/>
      <c r="E52" s="180"/>
      <c r="F52" s="180"/>
      <c r="G52" s="180"/>
      <c r="H52" s="181"/>
      <c r="I52" s="181">
        <v>1384091</v>
      </c>
      <c r="J52" s="181">
        <v>1415408</v>
      </c>
    </row>
    <row r="53" spans="1:10" x14ac:dyDescent="0.2">
      <c r="A53" s="180" t="s">
        <v>312</v>
      </c>
      <c r="B53" s="180" t="s">
        <v>343</v>
      </c>
      <c r="C53" s="180"/>
      <c r="D53" s="180"/>
      <c r="E53" s="180"/>
      <c r="F53" s="180"/>
      <c r="G53" s="180"/>
      <c r="H53" s="181"/>
      <c r="I53" s="181">
        <v>0</v>
      </c>
      <c r="J53" s="181">
        <v>0</v>
      </c>
    </row>
    <row r="54" spans="1:10" x14ac:dyDescent="0.2">
      <c r="A54" s="180" t="s">
        <v>312</v>
      </c>
      <c r="B54" s="180" t="s">
        <v>344</v>
      </c>
      <c r="C54" s="180">
        <v>250000</v>
      </c>
      <c r="D54" s="180"/>
      <c r="E54" s="180"/>
      <c r="F54" s="180"/>
      <c r="G54" s="180">
        <v>1500</v>
      </c>
      <c r="H54" s="181"/>
      <c r="I54" s="181">
        <v>274600</v>
      </c>
      <c r="J54" s="181">
        <v>264810.15000000002</v>
      </c>
    </row>
    <row r="55" spans="1:10" x14ac:dyDescent="0.2">
      <c r="A55" s="180" t="s">
        <v>312</v>
      </c>
      <c r="B55" s="180" t="s">
        <v>475</v>
      </c>
      <c r="C55" s="180"/>
      <c r="D55" s="180">
        <v>888</v>
      </c>
      <c r="E55" s="180"/>
      <c r="F55" s="180">
        <v>2441</v>
      </c>
      <c r="G55" s="180"/>
      <c r="H55" s="181"/>
      <c r="I55" s="181">
        <v>7565</v>
      </c>
      <c r="J55" s="181">
        <v>14905.52</v>
      </c>
    </row>
    <row r="56" spans="1:10" x14ac:dyDescent="0.2">
      <c r="A56" s="180" t="s">
        <v>312</v>
      </c>
      <c r="B56" s="180" t="s">
        <v>332</v>
      </c>
      <c r="C56" s="180"/>
      <c r="D56" s="180"/>
      <c r="E56" s="180"/>
      <c r="F56" s="180"/>
      <c r="G56" s="180"/>
      <c r="H56" s="181"/>
      <c r="I56" s="181">
        <v>55542</v>
      </c>
      <c r="J56" s="181">
        <v>55542</v>
      </c>
    </row>
    <row r="57" spans="1:10" x14ac:dyDescent="0.2">
      <c r="A57" s="180" t="s">
        <v>312</v>
      </c>
      <c r="B57" s="180" t="s">
        <v>407</v>
      </c>
      <c r="C57" s="180"/>
      <c r="D57" s="180"/>
      <c r="E57" s="180"/>
      <c r="F57" s="180"/>
      <c r="G57" s="180">
        <v>115000</v>
      </c>
      <c r="H57" s="181"/>
      <c r="I57" s="181">
        <v>140000</v>
      </c>
      <c r="J57" s="181">
        <v>120736.72</v>
      </c>
    </row>
    <row r="58" spans="1:10" x14ac:dyDescent="0.2">
      <c r="A58" s="180" t="s">
        <v>312</v>
      </c>
      <c r="B58" s="180" t="s">
        <v>345</v>
      </c>
      <c r="C58" s="180">
        <v>255000</v>
      </c>
      <c r="D58" s="180">
        <v>283407</v>
      </c>
      <c r="E58" s="180">
        <v>0</v>
      </c>
      <c r="F58" s="180">
        <v>669921</v>
      </c>
      <c r="G58" s="180">
        <v>169600</v>
      </c>
      <c r="H58" s="181">
        <v>17000</v>
      </c>
      <c r="I58" s="181">
        <v>5347536</v>
      </c>
      <c r="J58" s="181">
        <v>5225134.03</v>
      </c>
    </row>
    <row r="59" spans="1:10" x14ac:dyDescent="0.2">
      <c r="A59" s="180" t="s">
        <v>312</v>
      </c>
      <c r="B59" s="180" t="s">
        <v>346</v>
      </c>
      <c r="C59" s="180"/>
      <c r="D59" s="180"/>
      <c r="E59" s="180"/>
      <c r="F59" s="180"/>
      <c r="G59" s="180"/>
      <c r="H59" s="181"/>
      <c r="I59" s="181">
        <v>0</v>
      </c>
      <c r="J59" s="181">
        <v>0</v>
      </c>
    </row>
    <row r="60" spans="1:10" x14ac:dyDescent="0.2">
      <c r="A60" s="180" t="s">
        <v>312</v>
      </c>
      <c r="B60" s="180" t="s">
        <v>446</v>
      </c>
      <c r="C60" s="180"/>
      <c r="D60" s="180"/>
      <c r="E60" s="180"/>
      <c r="F60" s="180"/>
      <c r="G60" s="180"/>
      <c r="H60" s="181"/>
      <c r="I60" s="181">
        <v>6338</v>
      </c>
      <c r="J60" s="181">
        <v>22335.25</v>
      </c>
    </row>
    <row r="61" spans="1:10" x14ac:dyDescent="0.2">
      <c r="A61" s="180" t="s">
        <v>312</v>
      </c>
      <c r="B61" s="180" t="s">
        <v>347</v>
      </c>
      <c r="C61" s="180"/>
      <c r="D61" s="180"/>
      <c r="E61" s="180"/>
      <c r="F61" s="180"/>
      <c r="G61" s="180"/>
      <c r="H61" s="181"/>
      <c r="I61" s="181">
        <v>0</v>
      </c>
      <c r="J61" s="181">
        <v>0</v>
      </c>
    </row>
    <row r="62" spans="1:10" x14ac:dyDescent="0.2">
      <c r="A62" s="180" t="s">
        <v>312</v>
      </c>
      <c r="B62" s="180" t="s">
        <v>348</v>
      </c>
      <c r="C62" s="180">
        <v>255000</v>
      </c>
      <c r="D62" s="180">
        <v>283407</v>
      </c>
      <c r="E62" s="180">
        <v>0</v>
      </c>
      <c r="F62" s="180">
        <v>669921</v>
      </c>
      <c r="G62" s="180">
        <v>169600</v>
      </c>
      <c r="H62" s="181">
        <v>17000</v>
      </c>
      <c r="I62" s="181">
        <v>5353874</v>
      </c>
      <c r="J62" s="181">
        <v>5247469.28</v>
      </c>
    </row>
    <row r="63" spans="1:10" x14ac:dyDescent="0.2">
      <c r="A63" s="180" t="s">
        <v>312</v>
      </c>
      <c r="B63" s="180" t="s">
        <v>349</v>
      </c>
      <c r="C63" s="180">
        <v>983727.48</v>
      </c>
      <c r="D63" s="180">
        <v>471965.2699999999</v>
      </c>
      <c r="E63" s="180">
        <v>0</v>
      </c>
      <c r="F63" s="180">
        <v>10204.95000000007</v>
      </c>
      <c r="G63" s="180">
        <v>-15832.649999999994</v>
      </c>
      <c r="H63" s="181">
        <v>-60017.619999999995</v>
      </c>
      <c r="I63" s="181">
        <v>2404518.6199999996</v>
      </c>
      <c r="J63" s="181">
        <v>1716253.52</v>
      </c>
    </row>
    <row r="64" spans="1:10" x14ac:dyDescent="0.2">
      <c r="A64" s="180" t="s">
        <v>312</v>
      </c>
      <c r="B64" s="180" t="s">
        <v>350</v>
      </c>
      <c r="C64" s="180">
        <v>1238727.48</v>
      </c>
      <c r="D64" s="180">
        <v>755372.2699999999</v>
      </c>
      <c r="E64" s="180">
        <v>0</v>
      </c>
      <c r="F64" s="180">
        <v>680125.95000000007</v>
      </c>
      <c r="G64" s="180">
        <v>153767.35</v>
      </c>
      <c r="H64" s="181">
        <v>-43017.619999999995</v>
      </c>
      <c r="I64" s="181">
        <v>7758392.6200000001</v>
      </c>
      <c r="J64" s="181">
        <v>6963722.8000000007</v>
      </c>
    </row>
    <row r="65" spans="1:10" x14ac:dyDescent="0.2">
      <c r="A65" s="180" t="s">
        <v>312</v>
      </c>
      <c r="B65" s="180" t="s">
        <v>376</v>
      </c>
      <c r="C65" s="180"/>
      <c r="D65" s="180"/>
      <c r="E65" s="180"/>
      <c r="F65" s="180"/>
      <c r="G65" s="180"/>
      <c r="H65" s="181"/>
      <c r="I65" s="181"/>
      <c r="J65" s="181"/>
    </row>
    <row r="66" spans="1:10" x14ac:dyDescent="0.2">
      <c r="A66" s="180" t="s">
        <v>312</v>
      </c>
      <c r="B66" s="180" t="s">
        <v>377</v>
      </c>
      <c r="C66" s="180"/>
      <c r="D66" s="180">
        <v>15000</v>
      </c>
      <c r="E66" s="180"/>
      <c r="F66" s="180"/>
      <c r="G66" s="180"/>
      <c r="H66" s="181">
        <v>17000</v>
      </c>
      <c r="I66" s="181">
        <v>2570000</v>
      </c>
      <c r="J66" s="181">
        <v>2463709.23</v>
      </c>
    </row>
    <row r="67" spans="1:10" x14ac:dyDescent="0.2">
      <c r="A67" s="180" t="s">
        <v>312</v>
      </c>
      <c r="B67" s="180" t="s">
        <v>352</v>
      </c>
      <c r="C67" s="180"/>
      <c r="D67" s="180">
        <v>70000</v>
      </c>
      <c r="E67" s="180"/>
      <c r="F67" s="180"/>
      <c r="G67" s="180"/>
      <c r="H67" s="181"/>
      <c r="I67" s="181">
        <v>132000</v>
      </c>
      <c r="J67" s="181">
        <v>124273.29</v>
      </c>
    </row>
    <row r="68" spans="1:10" x14ac:dyDescent="0.2">
      <c r="A68" s="180" t="s">
        <v>312</v>
      </c>
      <c r="B68" s="180" t="s">
        <v>353</v>
      </c>
      <c r="C68" s="180"/>
      <c r="D68" s="180"/>
      <c r="E68" s="180"/>
      <c r="F68" s="180"/>
      <c r="G68" s="180"/>
      <c r="H68" s="181"/>
      <c r="I68" s="181">
        <v>122000</v>
      </c>
      <c r="J68" s="181">
        <v>125718.8</v>
      </c>
    </row>
    <row r="69" spans="1:10" x14ac:dyDescent="0.2">
      <c r="A69" s="180" t="s">
        <v>312</v>
      </c>
      <c r="B69" s="180" t="s">
        <v>354</v>
      </c>
      <c r="C69" s="180"/>
      <c r="D69" s="180"/>
      <c r="E69" s="180"/>
      <c r="F69" s="180"/>
      <c r="G69" s="180"/>
      <c r="H69" s="181"/>
      <c r="I69" s="181">
        <v>152000</v>
      </c>
      <c r="J69" s="181">
        <v>151237.68</v>
      </c>
    </row>
    <row r="70" spans="1:10" x14ac:dyDescent="0.2">
      <c r="A70" s="180" t="s">
        <v>312</v>
      </c>
      <c r="B70" s="180" t="s">
        <v>408</v>
      </c>
      <c r="C70" s="180"/>
      <c r="D70" s="180"/>
      <c r="E70" s="180"/>
      <c r="F70" s="180"/>
      <c r="G70" s="180"/>
      <c r="H70" s="181"/>
      <c r="I70" s="181">
        <v>208000</v>
      </c>
      <c r="J70" s="181">
        <v>237696.74</v>
      </c>
    </row>
    <row r="71" spans="1:10" x14ac:dyDescent="0.2">
      <c r="A71" s="180" t="s">
        <v>312</v>
      </c>
      <c r="B71" s="180" t="s">
        <v>423</v>
      </c>
      <c r="C71" s="180"/>
      <c r="D71" s="180"/>
      <c r="E71" s="180"/>
      <c r="F71" s="180"/>
      <c r="G71" s="180"/>
      <c r="H71" s="181"/>
      <c r="I71" s="181">
        <v>156000</v>
      </c>
      <c r="J71" s="181">
        <v>164197.58000000002</v>
      </c>
    </row>
    <row r="72" spans="1:10" x14ac:dyDescent="0.2">
      <c r="A72" s="180" t="s">
        <v>312</v>
      </c>
      <c r="B72" s="180" t="s">
        <v>355</v>
      </c>
      <c r="C72" s="180"/>
      <c r="D72" s="180"/>
      <c r="E72" s="180"/>
      <c r="F72" s="180"/>
      <c r="G72" s="180"/>
      <c r="H72" s="181"/>
      <c r="I72" s="181">
        <v>258000</v>
      </c>
      <c r="J72" s="181">
        <v>252099.54</v>
      </c>
    </row>
    <row r="73" spans="1:10" x14ac:dyDescent="0.2">
      <c r="A73" s="180" t="s">
        <v>312</v>
      </c>
      <c r="B73" s="180" t="s">
        <v>356</v>
      </c>
      <c r="C73" s="180">
        <v>75000</v>
      </c>
      <c r="D73" s="180">
        <v>100000</v>
      </c>
      <c r="E73" s="180"/>
      <c r="F73" s="180"/>
      <c r="G73" s="180"/>
      <c r="H73" s="181"/>
      <c r="I73" s="181">
        <v>118500</v>
      </c>
      <c r="J73" s="181">
        <v>187392.35</v>
      </c>
    </row>
    <row r="74" spans="1:10" x14ac:dyDescent="0.2">
      <c r="A74" s="180" t="s">
        <v>312</v>
      </c>
      <c r="B74" s="180" t="s">
        <v>409</v>
      </c>
      <c r="C74" s="180"/>
      <c r="D74" s="180"/>
      <c r="E74" s="180"/>
      <c r="F74" s="180"/>
      <c r="G74" s="180"/>
      <c r="H74" s="181"/>
      <c r="I74" s="181">
        <v>0</v>
      </c>
      <c r="J74" s="181"/>
    </row>
    <row r="75" spans="1:10" x14ac:dyDescent="0.2">
      <c r="A75" s="180" t="s">
        <v>312</v>
      </c>
      <c r="B75" s="180" t="s">
        <v>378</v>
      </c>
      <c r="C75" s="180"/>
      <c r="D75" s="180"/>
      <c r="E75" s="180"/>
      <c r="F75" s="180"/>
      <c r="G75" s="180">
        <v>166000</v>
      </c>
      <c r="H75" s="181"/>
      <c r="I75" s="181">
        <v>164000</v>
      </c>
      <c r="J75" s="181">
        <v>163600.12</v>
      </c>
    </row>
    <row r="76" spans="1:10" x14ac:dyDescent="0.2">
      <c r="A76" s="180" t="s">
        <v>312</v>
      </c>
      <c r="B76" s="180" t="s">
        <v>360</v>
      </c>
      <c r="C76" s="180">
        <v>250000</v>
      </c>
      <c r="D76" s="180">
        <v>330000</v>
      </c>
      <c r="E76" s="180"/>
      <c r="F76" s="180"/>
      <c r="G76" s="180"/>
      <c r="H76" s="181"/>
      <c r="I76" s="181">
        <v>325000</v>
      </c>
      <c r="J76" s="181">
        <v>44270.2</v>
      </c>
    </row>
    <row r="77" spans="1:10" x14ac:dyDescent="0.2">
      <c r="A77" s="180" t="s">
        <v>312</v>
      </c>
      <c r="B77" s="180" t="s">
        <v>379</v>
      </c>
      <c r="C77" s="180"/>
      <c r="D77" s="180"/>
      <c r="E77" s="180"/>
      <c r="F77" s="180">
        <v>502480</v>
      </c>
      <c r="G77" s="180"/>
      <c r="H77" s="181"/>
      <c r="I77" s="181">
        <v>664280</v>
      </c>
      <c r="J77" s="181">
        <v>510801.4</v>
      </c>
    </row>
    <row r="78" spans="1:10" x14ac:dyDescent="0.2">
      <c r="A78" s="180" t="s">
        <v>312</v>
      </c>
      <c r="B78" s="180" t="s">
        <v>362</v>
      </c>
      <c r="C78" s="180"/>
      <c r="D78" s="180"/>
      <c r="E78" s="180"/>
      <c r="F78" s="180"/>
      <c r="G78" s="180"/>
      <c r="H78" s="181"/>
      <c r="I78" s="181">
        <v>121858</v>
      </c>
      <c r="J78" s="181">
        <v>121928</v>
      </c>
    </row>
    <row r="79" spans="1:10" x14ac:dyDescent="0.2">
      <c r="A79" s="180" t="s">
        <v>312</v>
      </c>
      <c r="B79" s="180" t="s">
        <v>365</v>
      </c>
      <c r="C79" s="180">
        <v>325000</v>
      </c>
      <c r="D79" s="180">
        <v>515000</v>
      </c>
      <c r="E79" s="180">
        <v>0</v>
      </c>
      <c r="F79" s="180">
        <v>502480</v>
      </c>
      <c r="G79" s="180">
        <v>166000</v>
      </c>
      <c r="H79" s="181">
        <v>17000</v>
      </c>
      <c r="I79" s="181">
        <v>4991638</v>
      </c>
      <c r="J79" s="181">
        <v>4546924.9300000006</v>
      </c>
    </row>
    <row r="80" spans="1:10" x14ac:dyDescent="0.2">
      <c r="A80" s="180" t="s">
        <v>312</v>
      </c>
      <c r="B80" s="180" t="s">
        <v>447</v>
      </c>
      <c r="C80" s="180"/>
      <c r="D80" s="180"/>
      <c r="E80" s="180"/>
      <c r="F80" s="180"/>
      <c r="G80" s="180"/>
      <c r="H80" s="181"/>
      <c r="I80" s="181">
        <v>0</v>
      </c>
      <c r="J80" s="181">
        <v>12279.25</v>
      </c>
    </row>
    <row r="81" spans="1:10" x14ac:dyDescent="0.2">
      <c r="A81" s="180" t="s">
        <v>312</v>
      </c>
      <c r="B81" s="180" t="s">
        <v>366</v>
      </c>
      <c r="C81" s="180">
        <v>325000</v>
      </c>
      <c r="D81" s="180">
        <v>515000</v>
      </c>
      <c r="E81" s="180">
        <v>0</v>
      </c>
      <c r="F81" s="180">
        <v>502480</v>
      </c>
      <c r="G81" s="180">
        <v>166000</v>
      </c>
      <c r="H81" s="181">
        <v>17000</v>
      </c>
      <c r="I81" s="181">
        <v>4991638</v>
      </c>
      <c r="J81" s="181">
        <v>4559204.1800000006</v>
      </c>
    </row>
    <row r="82" spans="1:10" x14ac:dyDescent="0.2">
      <c r="A82" s="180" t="s">
        <v>312</v>
      </c>
      <c r="B82" s="180" t="s">
        <v>367</v>
      </c>
      <c r="C82" s="180">
        <v>913727.48</v>
      </c>
      <c r="D82" s="180">
        <v>240372.2699999999</v>
      </c>
      <c r="E82" s="180">
        <v>0</v>
      </c>
      <c r="F82" s="180">
        <v>177645.95000000007</v>
      </c>
      <c r="G82" s="180">
        <v>-12232.649999999994</v>
      </c>
      <c r="H82" s="181">
        <v>-60017.619999999995</v>
      </c>
      <c r="I82" s="181">
        <v>2766754.6199999992</v>
      </c>
      <c r="J82" s="181">
        <v>2404518.62</v>
      </c>
    </row>
    <row r="83" spans="1:10" x14ac:dyDescent="0.2">
      <c r="A83" s="180" t="s">
        <v>312</v>
      </c>
      <c r="B83" s="180" t="s">
        <v>368</v>
      </c>
      <c r="C83" s="180">
        <v>1238727.48</v>
      </c>
      <c r="D83" s="180">
        <v>755372.2699999999</v>
      </c>
      <c r="E83" s="180">
        <v>0</v>
      </c>
      <c r="F83" s="180">
        <v>680125.95000000007</v>
      </c>
      <c r="G83" s="180">
        <v>153767.35</v>
      </c>
      <c r="H83" s="181">
        <v>-43017.619999999995</v>
      </c>
      <c r="I83" s="181">
        <v>7758392.6200000001</v>
      </c>
      <c r="J83" s="181">
        <v>6963722.8000000007</v>
      </c>
    </row>
    <row r="84" spans="1:10" x14ac:dyDescent="0.2">
      <c r="A84" s="180" t="s">
        <v>313</v>
      </c>
      <c r="B84" s="180" t="s">
        <v>333</v>
      </c>
      <c r="C84" s="180"/>
      <c r="D84" s="180">
        <v>588840</v>
      </c>
      <c r="E84" s="180"/>
      <c r="F84" s="180">
        <v>863541</v>
      </c>
      <c r="G84" s="180"/>
      <c r="H84" s="181"/>
      <c r="I84" s="181">
        <v>6627739</v>
      </c>
      <c r="J84" s="181">
        <v>6133373.6500000004</v>
      </c>
    </row>
    <row r="85" spans="1:10" x14ac:dyDescent="0.2">
      <c r="A85" s="180" t="s">
        <v>313</v>
      </c>
      <c r="B85" s="180" t="s">
        <v>334</v>
      </c>
      <c r="C85" s="180"/>
      <c r="D85" s="180">
        <v>13614</v>
      </c>
      <c r="E85" s="180"/>
      <c r="F85" s="180">
        <v>19965</v>
      </c>
      <c r="G85" s="180"/>
      <c r="H85" s="181"/>
      <c r="I85" s="181">
        <v>164233</v>
      </c>
      <c r="J85" s="181">
        <v>154384.74000000002</v>
      </c>
    </row>
    <row r="86" spans="1:10" x14ac:dyDescent="0.2">
      <c r="A86" s="180" t="s">
        <v>313</v>
      </c>
      <c r="B86" s="180" t="s">
        <v>335</v>
      </c>
      <c r="C86" s="180"/>
      <c r="D86" s="180">
        <v>0</v>
      </c>
      <c r="E86" s="180"/>
      <c r="F86" s="180"/>
      <c r="G86" s="180"/>
      <c r="H86" s="181"/>
      <c r="I86" s="181">
        <v>460678</v>
      </c>
      <c r="J86" s="181">
        <v>485173</v>
      </c>
    </row>
    <row r="87" spans="1:10" x14ac:dyDescent="0.2">
      <c r="A87" s="180" t="s">
        <v>313</v>
      </c>
      <c r="B87" s="180" t="s">
        <v>336</v>
      </c>
      <c r="C87" s="180"/>
      <c r="D87" s="180"/>
      <c r="E87" s="180"/>
      <c r="F87" s="180"/>
      <c r="G87" s="180"/>
      <c r="H87" s="181"/>
      <c r="I87" s="181">
        <v>456000</v>
      </c>
      <c r="J87" s="181">
        <v>586420.04</v>
      </c>
    </row>
    <row r="88" spans="1:10" x14ac:dyDescent="0.2">
      <c r="A88" s="180" t="s">
        <v>313</v>
      </c>
      <c r="B88" s="180" t="s">
        <v>337</v>
      </c>
      <c r="C88" s="180">
        <v>13500</v>
      </c>
      <c r="D88" s="180">
        <v>5750</v>
      </c>
      <c r="E88" s="180"/>
      <c r="F88" s="180"/>
      <c r="G88" s="180">
        <v>3750</v>
      </c>
      <c r="H88" s="181"/>
      <c r="I88" s="181">
        <v>75250</v>
      </c>
      <c r="J88" s="181">
        <v>87468.79</v>
      </c>
    </row>
    <row r="89" spans="1:10" x14ac:dyDescent="0.2">
      <c r="A89" s="180" t="s">
        <v>313</v>
      </c>
      <c r="B89" s="180" t="s">
        <v>338</v>
      </c>
      <c r="C89" s="180"/>
      <c r="D89" s="180"/>
      <c r="E89" s="180"/>
      <c r="F89" s="180"/>
      <c r="G89" s="180">
        <v>410000</v>
      </c>
      <c r="H89" s="181"/>
      <c r="I89" s="181">
        <v>400000</v>
      </c>
      <c r="J89" s="181">
        <v>434209.03</v>
      </c>
    </row>
    <row r="90" spans="1:10" x14ac:dyDescent="0.2">
      <c r="A90" s="180" t="s">
        <v>313</v>
      </c>
      <c r="B90" s="180" t="s">
        <v>339</v>
      </c>
      <c r="C90" s="180"/>
      <c r="D90" s="180"/>
      <c r="E90" s="180"/>
      <c r="F90" s="180"/>
      <c r="G90" s="180"/>
      <c r="H90" s="181"/>
      <c r="I90" s="181">
        <v>483000</v>
      </c>
      <c r="J90" s="181">
        <v>458579.87</v>
      </c>
    </row>
    <row r="91" spans="1:10" x14ac:dyDescent="0.2">
      <c r="A91" s="180" t="s">
        <v>313</v>
      </c>
      <c r="B91" s="180" t="s">
        <v>340</v>
      </c>
      <c r="C91" s="180"/>
      <c r="D91" s="180">
        <v>15000</v>
      </c>
      <c r="E91" s="180"/>
      <c r="F91" s="180"/>
      <c r="G91" s="180"/>
      <c r="H91" s="181"/>
      <c r="I91" s="181">
        <v>437136</v>
      </c>
      <c r="J91" s="181">
        <v>436073.59</v>
      </c>
    </row>
    <row r="92" spans="1:10" x14ac:dyDescent="0.2">
      <c r="A92" s="180" t="s">
        <v>313</v>
      </c>
      <c r="B92" s="180" t="s">
        <v>341</v>
      </c>
      <c r="C92" s="180">
        <v>1400000</v>
      </c>
      <c r="D92" s="180"/>
      <c r="E92" s="180"/>
      <c r="F92" s="180"/>
      <c r="G92" s="180">
        <v>7000</v>
      </c>
      <c r="H92" s="181"/>
      <c r="I92" s="181">
        <v>2000</v>
      </c>
      <c r="J92" s="181">
        <v>0</v>
      </c>
    </row>
    <row r="93" spans="1:10" x14ac:dyDescent="0.2">
      <c r="A93" s="180" t="s">
        <v>313</v>
      </c>
      <c r="B93" s="180" t="s">
        <v>342</v>
      </c>
      <c r="C93" s="180"/>
      <c r="D93" s="180"/>
      <c r="E93" s="180"/>
      <c r="F93" s="180"/>
      <c r="G93" s="180"/>
      <c r="H93" s="181"/>
      <c r="I93" s="181">
        <v>8795268</v>
      </c>
      <c r="J93" s="181">
        <v>9104827</v>
      </c>
    </row>
    <row r="94" spans="1:10" x14ac:dyDescent="0.2">
      <c r="A94" s="180" t="s">
        <v>313</v>
      </c>
      <c r="B94" s="180" t="s">
        <v>343</v>
      </c>
      <c r="C94" s="180"/>
      <c r="D94" s="180"/>
      <c r="E94" s="180"/>
      <c r="F94" s="180"/>
      <c r="G94" s="180"/>
      <c r="H94" s="181"/>
      <c r="I94" s="181">
        <v>0</v>
      </c>
      <c r="J94" s="181">
        <v>0</v>
      </c>
    </row>
    <row r="95" spans="1:10" x14ac:dyDescent="0.2">
      <c r="A95" s="180" t="s">
        <v>313</v>
      </c>
      <c r="B95" s="180" t="s">
        <v>344</v>
      </c>
      <c r="C95" s="180"/>
      <c r="D95" s="180"/>
      <c r="E95" s="180"/>
      <c r="F95" s="180"/>
      <c r="G95" s="180"/>
      <c r="H95" s="181"/>
      <c r="I95" s="181">
        <v>1519875</v>
      </c>
      <c r="J95" s="181">
        <v>1508271.15</v>
      </c>
    </row>
    <row r="96" spans="1:10" x14ac:dyDescent="0.2">
      <c r="A96" s="180" t="s">
        <v>313</v>
      </c>
      <c r="B96" s="180" t="s">
        <v>475</v>
      </c>
      <c r="C96" s="180"/>
      <c r="D96" s="180">
        <v>11869</v>
      </c>
      <c r="E96" s="180"/>
      <c r="F96" s="180">
        <v>17406</v>
      </c>
      <c r="G96" s="180"/>
      <c r="H96" s="181"/>
      <c r="I96" s="181">
        <v>119348</v>
      </c>
      <c r="J96" s="181">
        <v>102037.02</v>
      </c>
    </row>
    <row r="97" spans="1:10" x14ac:dyDescent="0.2">
      <c r="A97" s="180" t="s">
        <v>313</v>
      </c>
      <c r="B97" s="180" t="s">
        <v>332</v>
      </c>
      <c r="C97" s="180"/>
      <c r="D97" s="180"/>
      <c r="E97" s="180"/>
      <c r="F97" s="180"/>
      <c r="G97" s="180"/>
      <c r="H97" s="181"/>
      <c r="I97" s="181">
        <v>198000</v>
      </c>
      <c r="J97" s="181">
        <v>188286.19</v>
      </c>
    </row>
    <row r="98" spans="1:10" x14ac:dyDescent="0.2">
      <c r="A98" s="180" t="s">
        <v>313</v>
      </c>
      <c r="B98" s="180" t="s">
        <v>407</v>
      </c>
      <c r="C98" s="180"/>
      <c r="D98" s="180"/>
      <c r="E98" s="180"/>
      <c r="F98" s="180"/>
      <c r="G98" s="180">
        <v>395000</v>
      </c>
      <c r="H98" s="181"/>
      <c r="I98" s="181">
        <v>630000</v>
      </c>
      <c r="J98" s="181">
        <v>625174.53</v>
      </c>
    </row>
    <row r="99" spans="1:10" x14ac:dyDescent="0.2">
      <c r="A99" s="180" t="s">
        <v>313</v>
      </c>
      <c r="B99" s="180" t="s">
        <v>345</v>
      </c>
      <c r="C99" s="180">
        <v>1413500</v>
      </c>
      <c r="D99" s="180">
        <v>635073</v>
      </c>
      <c r="E99" s="180">
        <v>0</v>
      </c>
      <c r="F99" s="180">
        <v>900912</v>
      </c>
      <c r="G99" s="180">
        <v>815750</v>
      </c>
      <c r="H99" s="181">
        <v>0</v>
      </c>
      <c r="I99" s="181">
        <v>20368527</v>
      </c>
      <c r="J99" s="181">
        <v>20304278.600000001</v>
      </c>
    </row>
    <row r="100" spans="1:10" x14ac:dyDescent="0.2">
      <c r="A100" s="180" t="s">
        <v>313</v>
      </c>
      <c r="B100" s="180" t="s">
        <v>346</v>
      </c>
      <c r="C100" s="180"/>
      <c r="D100" s="180"/>
      <c r="E100" s="180"/>
      <c r="F100" s="180"/>
      <c r="G100" s="180"/>
      <c r="H100" s="181"/>
      <c r="I100" s="181">
        <v>0</v>
      </c>
      <c r="J100" s="181">
        <v>0</v>
      </c>
    </row>
    <row r="101" spans="1:10" x14ac:dyDescent="0.2">
      <c r="A101" s="180" t="s">
        <v>313</v>
      </c>
      <c r="B101" s="180" t="s">
        <v>446</v>
      </c>
      <c r="C101" s="180"/>
      <c r="D101" s="180"/>
      <c r="E101" s="180"/>
      <c r="F101" s="180"/>
      <c r="G101" s="180"/>
      <c r="H101" s="181"/>
      <c r="I101" s="181">
        <v>89306</v>
      </c>
      <c r="J101" s="181">
        <v>584700.02</v>
      </c>
    </row>
    <row r="102" spans="1:10" x14ac:dyDescent="0.2">
      <c r="A102" s="180" t="s">
        <v>313</v>
      </c>
      <c r="B102" s="180" t="s">
        <v>347</v>
      </c>
      <c r="C102" s="180"/>
      <c r="D102" s="180"/>
      <c r="E102" s="180"/>
      <c r="F102" s="180"/>
      <c r="G102" s="180"/>
      <c r="H102" s="181"/>
      <c r="I102" s="181">
        <v>0</v>
      </c>
      <c r="J102" s="181">
        <v>8428.08</v>
      </c>
    </row>
    <row r="103" spans="1:10" x14ac:dyDescent="0.2">
      <c r="A103" s="180" t="s">
        <v>313</v>
      </c>
      <c r="B103" s="180" t="s">
        <v>348</v>
      </c>
      <c r="C103" s="180">
        <v>1413500</v>
      </c>
      <c r="D103" s="180">
        <v>635073</v>
      </c>
      <c r="E103" s="180">
        <v>0</v>
      </c>
      <c r="F103" s="180">
        <v>900912</v>
      </c>
      <c r="G103" s="180">
        <v>815750</v>
      </c>
      <c r="H103" s="180">
        <v>0</v>
      </c>
      <c r="I103" s="180">
        <v>20457833</v>
      </c>
      <c r="J103" s="180">
        <v>20897406.699999999</v>
      </c>
    </row>
    <row r="104" spans="1:10" x14ac:dyDescent="0.2">
      <c r="A104" s="180" t="s">
        <v>313</v>
      </c>
      <c r="B104" s="180" t="s">
        <v>349</v>
      </c>
      <c r="C104" s="180">
        <v>2964020.4400000004</v>
      </c>
      <c r="D104" s="180">
        <v>736138.93</v>
      </c>
      <c r="E104" s="180">
        <v>0</v>
      </c>
      <c r="F104" s="180">
        <v>102</v>
      </c>
      <c r="G104" s="180">
        <v>198366.17999999991</v>
      </c>
      <c r="H104" s="180">
        <v>0</v>
      </c>
      <c r="I104" s="180">
        <v>9367567.6899999995</v>
      </c>
      <c r="J104" s="180">
        <v>8765857.25</v>
      </c>
    </row>
    <row r="105" spans="1:10" x14ac:dyDescent="0.2">
      <c r="A105" s="180" t="s">
        <v>313</v>
      </c>
      <c r="B105" s="180" t="s">
        <v>350</v>
      </c>
      <c r="C105" s="180">
        <v>4377520.4400000004</v>
      </c>
      <c r="D105" s="180">
        <v>1371211.93</v>
      </c>
      <c r="E105" s="180">
        <v>0</v>
      </c>
      <c r="F105" s="180">
        <v>901014</v>
      </c>
      <c r="G105" s="180">
        <v>1014116.18</v>
      </c>
      <c r="H105" s="180">
        <v>0</v>
      </c>
      <c r="I105" s="180">
        <v>29825400.690000001</v>
      </c>
      <c r="J105" s="180">
        <v>29663263.949999999</v>
      </c>
    </row>
    <row r="106" spans="1:10" x14ac:dyDescent="0.2">
      <c r="A106" s="180" t="s">
        <v>313</v>
      </c>
      <c r="B106" s="180" t="s">
        <v>376</v>
      </c>
      <c r="C106" s="180"/>
      <c r="D106" s="180"/>
      <c r="E106" s="180"/>
      <c r="F106" s="180"/>
      <c r="G106" s="180"/>
      <c r="H106" s="180"/>
      <c r="I106" s="180"/>
      <c r="J106" s="180"/>
    </row>
    <row r="107" spans="1:10" x14ac:dyDescent="0.2">
      <c r="A107" s="180" t="s">
        <v>313</v>
      </c>
      <c r="B107" s="180" t="s">
        <v>377</v>
      </c>
      <c r="C107" s="180"/>
      <c r="D107" s="180">
        <v>30000</v>
      </c>
      <c r="E107" s="180"/>
      <c r="F107" s="180"/>
      <c r="G107" s="180"/>
      <c r="H107" s="180"/>
      <c r="I107" s="180">
        <v>12525459</v>
      </c>
      <c r="J107" s="180">
        <v>11936752.279999999</v>
      </c>
    </row>
    <row r="108" spans="1:10" x14ac:dyDescent="0.2">
      <c r="A108" s="180" t="s">
        <v>313</v>
      </c>
      <c r="B108" s="180" t="s">
        <v>352</v>
      </c>
      <c r="C108" s="180"/>
      <c r="D108" s="180"/>
      <c r="E108" s="180"/>
      <c r="F108" s="180"/>
      <c r="G108" s="180"/>
      <c r="H108" s="180"/>
      <c r="I108" s="180">
        <v>434000</v>
      </c>
      <c r="J108" s="180">
        <v>373517.47</v>
      </c>
    </row>
    <row r="109" spans="1:10" x14ac:dyDescent="0.2">
      <c r="A109" s="180" t="s">
        <v>313</v>
      </c>
      <c r="B109" s="180" t="s">
        <v>353</v>
      </c>
      <c r="C109" s="180">
        <v>135000</v>
      </c>
      <c r="D109" s="180"/>
      <c r="E109" s="180"/>
      <c r="F109" s="180"/>
      <c r="G109" s="180"/>
      <c r="H109" s="180"/>
      <c r="I109" s="180">
        <v>888000</v>
      </c>
      <c r="J109" s="180">
        <v>997528.23</v>
      </c>
    </row>
    <row r="110" spans="1:10" x14ac:dyDescent="0.2">
      <c r="A110" s="180" t="s">
        <v>313</v>
      </c>
      <c r="B110" s="180" t="s">
        <v>354</v>
      </c>
      <c r="C110" s="180"/>
      <c r="D110" s="180"/>
      <c r="E110" s="180"/>
      <c r="F110" s="180"/>
      <c r="G110" s="180"/>
      <c r="H110" s="180"/>
      <c r="I110" s="180">
        <v>302000</v>
      </c>
      <c r="J110" s="180">
        <v>286080.16000000003</v>
      </c>
    </row>
    <row r="111" spans="1:10" x14ac:dyDescent="0.2">
      <c r="A111" s="180" t="s">
        <v>313</v>
      </c>
      <c r="B111" s="180" t="s">
        <v>408</v>
      </c>
      <c r="C111" s="180"/>
      <c r="D111" s="180"/>
      <c r="E111" s="180"/>
      <c r="F111" s="180"/>
      <c r="G111" s="180"/>
      <c r="H111" s="180"/>
      <c r="I111" s="180">
        <v>828000</v>
      </c>
      <c r="J111" s="180">
        <v>846856.38000000012</v>
      </c>
    </row>
    <row r="112" spans="1:10" x14ac:dyDescent="0.2">
      <c r="A112" s="180" t="s">
        <v>313</v>
      </c>
      <c r="B112" s="180" t="s">
        <v>423</v>
      </c>
      <c r="C112" s="180">
        <v>25000</v>
      </c>
      <c r="D112" s="180">
        <v>5000</v>
      </c>
      <c r="E112" s="180"/>
      <c r="F112" s="180"/>
      <c r="G112" s="180"/>
      <c r="H112" s="180"/>
      <c r="I112" s="180">
        <v>351000</v>
      </c>
      <c r="J112" s="180">
        <v>334409.54000000004</v>
      </c>
    </row>
    <row r="113" spans="1:10" x14ac:dyDescent="0.2">
      <c r="A113" s="180" t="s">
        <v>313</v>
      </c>
      <c r="B113" s="180" t="s">
        <v>355</v>
      </c>
      <c r="C113" s="180">
        <v>2000</v>
      </c>
      <c r="D113" s="180">
        <v>95000</v>
      </c>
      <c r="E113" s="180"/>
      <c r="F113" s="180"/>
      <c r="G113" s="180"/>
      <c r="H113" s="180"/>
      <c r="I113" s="180">
        <v>1528000</v>
      </c>
      <c r="J113" s="180">
        <v>1488542.43</v>
      </c>
    </row>
    <row r="114" spans="1:10" x14ac:dyDescent="0.2">
      <c r="A114" s="180" t="s">
        <v>313</v>
      </c>
      <c r="B114" s="180" t="s">
        <v>356</v>
      </c>
      <c r="C114" s="180"/>
      <c r="D114" s="180">
        <v>150000</v>
      </c>
      <c r="E114" s="180"/>
      <c r="F114" s="180"/>
      <c r="G114" s="180"/>
      <c r="H114" s="180"/>
      <c r="I114" s="180">
        <v>820227</v>
      </c>
      <c r="J114" s="180">
        <v>783949.17</v>
      </c>
    </row>
    <row r="115" spans="1:10" x14ac:dyDescent="0.2">
      <c r="A115" s="180" t="s">
        <v>313</v>
      </c>
      <c r="B115" s="180" t="s">
        <v>409</v>
      </c>
      <c r="C115" s="180"/>
      <c r="D115" s="180"/>
      <c r="E115" s="180"/>
      <c r="F115" s="180"/>
      <c r="G115" s="180"/>
      <c r="H115" s="180"/>
      <c r="I115" s="180">
        <v>0</v>
      </c>
      <c r="J115" s="180"/>
    </row>
    <row r="116" spans="1:10" x14ac:dyDescent="0.2">
      <c r="A116" s="180" t="s">
        <v>313</v>
      </c>
      <c r="B116" s="180" t="s">
        <v>378</v>
      </c>
      <c r="C116" s="180"/>
      <c r="D116" s="180"/>
      <c r="E116" s="180"/>
      <c r="F116" s="180"/>
      <c r="G116" s="180">
        <v>1000000</v>
      </c>
      <c r="H116" s="180"/>
      <c r="I116" s="180">
        <v>950000</v>
      </c>
      <c r="J116" s="180">
        <v>905988.56</v>
      </c>
    </row>
    <row r="117" spans="1:10" x14ac:dyDescent="0.2">
      <c r="A117" s="180" t="s">
        <v>313</v>
      </c>
      <c r="B117" s="180" t="s">
        <v>360</v>
      </c>
      <c r="C117" s="180">
        <v>1500000</v>
      </c>
      <c r="D117" s="180">
        <v>750000</v>
      </c>
      <c r="E117" s="180"/>
      <c r="F117" s="180"/>
      <c r="G117" s="180"/>
      <c r="H117" s="180"/>
      <c r="I117" s="180">
        <v>1035000</v>
      </c>
      <c r="J117" s="180">
        <v>506179</v>
      </c>
    </row>
    <row r="118" spans="1:10" x14ac:dyDescent="0.2">
      <c r="A118" s="180" t="s">
        <v>313</v>
      </c>
      <c r="B118" s="180" t="s">
        <v>379</v>
      </c>
      <c r="C118" s="180"/>
      <c r="D118" s="180"/>
      <c r="E118" s="180"/>
      <c r="F118" s="180">
        <v>583406</v>
      </c>
      <c r="G118" s="180"/>
      <c r="H118" s="180"/>
      <c r="I118" s="180">
        <v>672919</v>
      </c>
      <c r="J118" s="180">
        <v>584700.02</v>
      </c>
    </row>
    <row r="119" spans="1:10" x14ac:dyDescent="0.2">
      <c r="A119" s="180" t="s">
        <v>313</v>
      </c>
      <c r="B119" s="180" t="s">
        <v>362</v>
      </c>
      <c r="C119" s="180"/>
      <c r="D119" s="180"/>
      <c r="E119" s="180"/>
      <c r="F119" s="180"/>
      <c r="G119" s="180"/>
      <c r="H119" s="180"/>
      <c r="I119" s="180">
        <v>663573</v>
      </c>
      <c r="J119" s="180">
        <v>666493</v>
      </c>
    </row>
    <row r="120" spans="1:10" x14ac:dyDescent="0.2">
      <c r="A120" s="180" t="s">
        <v>313</v>
      </c>
      <c r="B120" s="180" t="s">
        <v>365</v>
      </c>
      <c r="C120" s="180">
        <v>1662000</v>
      </c>
      <c r="D120" s="180">
        <v>1030000</v>
      </c>
      <c r="E120" s="180">
        <v>0</v>
      </c>
      <c r="F120" s="180">
        <v>583406</v>
      </c>
      <c r="G120" s="180">
        <v>1000000</v>
      </c>
      <c r="H120" s="180">
        <v>0</v>
      </c>
      <c r="I120" s="180">
        <v>20998178</v>
      </c>
      <c r="J120" s="180">
        <v>19710996.239999998</v>
      </c>
    </row>
    <row r="121" spans="1:10" x14ac:dyDescent="0.2">
      <c r="A121" s="180" t="s">
        <v>313</v>
      </c>
      <c r="B121" s="180" t="s">
        <v>447</v>
      </c>
      <c r="C121" s="180"/>
      <c r="D121" s="180"/>
      <c r="E121" s="180"/>
      <c r="F121" s="180"/>
      <c r="G121" s="180"/>
      <c r="H121" s="180"/>
      <c r="I121" s="180">
        <v>0</v>
      </c>
      <c r="J121" s="180">
        <v>584700.02</v>
      </c>
    </row>
    <row r="122" spans="1:10" x14ac:dyDescent="0.2">
      <c r="A122" s="180" t="s">
        <v>313</v>
      </c>
      <c r="B122" s="180" t="s">
        <v>366</v>
      </c>
      <c r="C122" s="180">
        <v>1662000</v>
      </c>
      <c r="D122" s="180">
        <v>1030000</v>
      </c>
      <c r="E122" s="180">
        <v>0</v>
      </c>
      <c r="F122" s="180">
        <v>583406</v>
      </c>
      <c r="G122" s="180">
        <v>1000000</v>
      </c>
      <c r="H122" s="180">
        <v>0</v>
      </c>
      <c r="I122" s="180">
        <v>20998178</v>
      </c>
      <c r="J122" s="180">
        <v>20295696.260000002</v>
      </c>
    </row>
    <row r="123" spans="1:10" x14ac:dyDescent="0.2">
      <c r="A123" s="180" t="s">
        <v>313</v>
      </c>
      <c r="B123" s="180" t="s">
        <v>367</v>
      </c>
      <c r="C123" s="180">
        <v>2715520.4400000004</v>
      </c>
      <c r="D123" s="180">
        <v>341211.92999999993</v>
      </c>
      <c r="E123" s="180">
        <v>0</v>
      </c>
      <c r="F123" s="180">
        <v>317608</v>
      </c>
      <c r="G123" s="180">
        <v>14116.179999999937</v>
      </c>
      <c r="H123" s="180">
        <v>0</v>
      </c>
      <c r="I123" s="180">
        <v>8827222.6899999976</v>
      </c>
      <c r="J123" s="180">
        <v>9367567.6899999976</v>
      </c>
    </row>
    <row r="124" spans="1:10" x14ac:dyDescent="0.2">
      <c r="A124" s="180" t="s">
        <v>313</v>
      </c>
      <c r="B124" s="180" t="s">
        <v>368</v>
      </c>
      <c r="C124" s="180">
        <v>4377520.4400000004</v>
      </c>
      <c r="D124" s="180">
        <v>1371211.93</v>
      </c>
      <c r="E124" s="180">
        <v>0</v>
      </c>
      <c r="F124" s="180">
        <v>901014</v>
      </c>
      <c r="G124" s="180">
        <v>1014116.18</v>
      </c>
      <c r="H124" s="180">
        <v>0</v>
      </c>
      <c r="I124" s="180">
        <v>29825400.690000001</v>
      </c>
      <c r="J124" s="180">
        <v>29663263.949999999</v>
      </c>
    </row>
    <row r="125" spans="1:10" x14ac:dyDescent="0.2">
      <c r="A125" s="180" t="s">
        <v>314</v>
      </c>
      <c r="B125" s="180" t="s">
        <v>333</v>
      </c>
      <c r="C125" s="180"/>
      <c r="D125" s="180">
        <v>8459381</v>
      </c>
      <c r="E125" s="180"/>
      <c r="F125" s="180">
        <v>0</v>
      </c>
      <c r="G125" s="180"/>
      <c r="H125" s="180"/>
      <c r="I125" s="180">
        <v>62295976</v>
      </c>
      <c r="J125" s="180">
        <v>58237178.599999994</v>
      </c>
    </row>
    <row r="126" spans="1:10" x14ac:dyDescent="0.2">
      <c r="A126" s="180" t="s">
        <v>314</v>
      </c>
      <c r="B126" s="180" t="s">
        <v>334</v>
      </c>
      <c r="C126" s="180"/>
      <c r="D126" s="180">
        <v>116711</v>
      </c>
      <c r="E126" s="180"/>
      <c r="F126" s="180">
        <v>0</v>
      </c>
      <c r="G126" s="180"/>
      <c r="H126" s="180"/>
      <c r="I126" s="180">
        <v>933872</v>
      </c>
      <c r="J126" s="180">
        <v>935285.82</v>
      </c>
    </row>
    <row r="127" spans="1:10" x14ac:dyDescent="0.2">
      <c r="A127" s="180" t="s">
        <v>314</v>
      </c>
      <c r="B127" s="180" t="s">
        <v>335</v>
      </c>
      <c r="C127" s="180"/>
      <c r="D127" s="180">
        <v>0</v>
      </c>
      <c r="E127" s="180"/>
      <c r="F127" s="180"/>
      <c r="G127" s="180"/>
      <c r="H127" s="180"/>
      <c r="I127" s="180">
        <v>0</v>
      </c>
      <c r="J127" s="180">
        <v>0</v>
      </c>
    </row>
    <row r="128" spans="1:10" x14ac:dyDescent="0.2">
      <c r="A128" s="180" t="s">
        <v>314</v>
      </c>
      <c r="B128" s="180" t="s">
        <v>336</v>
      </c>
      <c r="C128" s="180"/>
      <c r="D128" s="180"/>
      <c r="E128" s="180"/>
      <c r="F128" s="180"/>
      <c r="G128" s="180"/>
      <c r="H128" s="180"/>
      <c r="I128" s="180">
        <v>6938523</v>
      </c>
      <c r="J128" s="180">
        <v>6326369.9500000002</v>
      </c>
    </row>
    <row r="129" spans="1:10" x14ac:dyDescent="0.2">
      <c r="A129" s="180" t="s">
        <v>314</v>
      </c>
      <c r="B129" s="180" t="s">
        <v>337</v>
      </c>
      <c r="C129" s="180">
        <v>197925</v>
      </c>
      <c r="D129" s="180">
        <v>106575</v>
      </c>
      <c r="E129" s="180">
        <v>0</v>
      </c>
      <c r="F129" s="180">
        <v>0</v>
      </c>
      <c r="G129" s="180">
        <v>12180</v>
      </c>
      <c r="H129" s="180">
        <v>24360</v>
      </c>
      <c r="I129" s="180">
        <v>1160500</v>
      </c>
      <c r="J129" s="180">
        <v>1441877.57</v>
      </c>
    </row>
    <row r="130" spans="1:10" x14ac:dyDescent="0.2">
      <c r="A130" s="180" t="s">
        <v>314</v>
      </c>
      <c r="B130" s="180" t="s">
        <v>338</v>
      </c>
      <c r="C130" s="180"/>
      <c r="D130" s="180"/>
      <c r="E130" s="180"/>
      <c r="F130" s="180"/>
      <c r="G130" s="180">
        <v>2298012</v>
      </c>
      <c r="H130" s="180">
        <v>0</v>
      </c>
      <c r="I130" s="180">
        <v>2264051</v>
      </c>
      <c r="J130" s="180">
        <v>2155419.75</v>
      </c>
    </row>
    <row r="131" spans="1:10" x14ac:dyDescent="0.2">
      <c r="A131" s="180" t="s">
        <v>314</v>
      </c>
      <c r="B131" s="180" t="s">
        <v>339</v>
      </c>
      <c r="C131" s="180"/>
      <c r="D131" s="180"/>
      <c r="E131" s="180"/>
      <c r="F131" s="180"/>
      <c r="G131" s="180"/>
      <c r="H131" s="180">
        <v>0</v>
      </c>
      <c r="I131" s="180">
        <v>2099581</v>
      </c>
      <c r="J131" s="180">
        <v>1387918.41</v>
      </c>
    </row>
    <row r="132" spans="1:10" x14ac:dyDescent="0.2">
      <c r="A132" s="180" t="s">
        <v>314</v>
      </c>
      <c r="B132" s="180" t="s">
        <v>340</v>
      </c>
      <c r="C132" s="180">
        <v>0</v>
      </c>
      <c r="D132" s="180">
        <v>0</v>
      </c>
      <c r="E132" s="180">
        <v>0</v>
      </c>
      <c r="F132" s="180">
        <v>0</v>
      </c>
      <c r="G132" s="180">
        <v>3248</v>
      </c>
      <c r="H132" s="180">
        <v>3056165</v>
      </c>
      <c r="I132" s="180">
        <v>4518521</v>
      </c>
      <c r="J132" s="180">
        <v>5460440.6799999997</v>
      </c>
    </row>
    <row r="133" spans="1:10" x14ac:dyDescent="0.2">
      <c r="A133" s="180" t="s">
        <v>314</v>
      </c>
      <c r="B133" s="180" t="s">
        <v>341</v>
      </c>
      <c r="C133" s="180">
        <v>0</v>
      </c>
      <c r="D133" s="180">
        <v>0</v>
      </c>
      <c r="E133" s="180">
        <v>0</v>
      </c>
      <c r="F133" s="180"/>
      <c r="G133" s="180">
        <v>0</v>
      </c>
      <c r="H133" s="180">
        <v>0</v>
      </c>
      <c r="I133" s="180">
        <v>127977</v>
      </c>
      <c r="J133" s="180">
        <v>134010.14000000001</v>
      </c>
    </row>
    <row r="134" spans="1:10" x14ac:dyDescent="0.2">
      <c r="A134" s="180" t="s">
        <v>314</v>
      </c>
      <c r="B134" s="180" t="s">
        <v>342</v>
      </c>
      <c r="C134" s="180"/>
      <c r="D134" s="180"/>
      <c r="E134" s="180"/>
      <c r="F134" s="180"/>
      <c r="G134" s="180"/>
      <c r="H134" s="180"/>
      <c r="I134" s="180">
        <v>47401259</v>
      </c>
      <c r="J134" s="180">
        <v>48261259</v>
      </c>
    </row>
    <row r="135" spans="1:10" x14ac:dyDescent="0.2">
      <c r="A135" s="180" t="s">
        <v>314</v>
      </c>
      <c r="B135" s="180" t="s">
        <v>343</v>
      </c>
      <c r="C135" s="180"/>
      <c r="D135" s="180"/>
      <c r="E135" s="180"/>
      <c r="F135" s="180"/>
      <c r="G135" s="180"/>
      <c r="H135" s="180"/>
      <c r="I135" s="180">
        <v>0</v>
      </c>
      <c r="J135" s="180">
        <v>0</v>
      </c>
    </row>
    <row r="136" spans="1:10" x14ac:dyDescent="0.2">
      <c r="A136" s="180" t="s">
        <v>314</v>
      </c>
      <c r="B136" s="180" t="s">
        <v>344</v>
      </c>
      <c r="C136" s="180">
        <v>9195900</v>
      </c>
      <c r="D136" s="180">
        <v>0</v>
      </c>
      <c r="E136" s="180">
        <v>0</v>
      </c>
      <c r="F136" s="180">
        <v>0</v>
      </c>
      <c r="G136" s="180">
        <v>21259</v>
      </c>
      <c r="H136" s="180">
        <v>0</v>
      </c>
      <c r="I136" s="180">
        <v>10258852</v>
      </c>
      <c r="J136" s="180">
        <v>8897370.9900000002</v>
      </c>
    </row>
    <row r="137" spans="1:10" x14ac:dyDescent="0.2">
      <c r="A137" s="180" t="s">
        <v>314</v>
      </c>
      <c r="B137" s="180" t="s">
        <v>475</v>
      </c>
      <c r="C137" s="180"/>
      <c r="D137" s="180">
        <v>380303</v>
      </c>
      <c r="E137" s="180"/>
      <c r="F137" s="180">
        <v>0</v>
      </c>
      <c r="G137" s="180"/>
      <c r="H137" s="180"/>
      <c r="I137" s="180">
        <v>2492906</v>
      </c>
      <c r="J137" s="180">
        <v>2435043.100000001</v>
      </c>
    </row>
    <row r="138" spans="1:10" x14ac:dyDescent="0.2">
      <c r="A138" s="180" t="s">
        <v>314</v>
      </c>
      <c r="B138" s="180" t="s">
        <v>332</v>
      </c>
      <c r="C138" s="180"/>
      <c r="D138" s="180"/>
      <c r="E138" s="180">
        <v>0</v>
      </c>
      <c r="F138" s="180"/>
      <c r="G138" s="180"/>
      <c r="H138" s="180"/>
      <c r="I138" s="180">
        <v>1117505</v>
      </c>
      <c r="J138" s="180">
        <v>930337.93</v>
      </c>
    </row>
    <row r="139" spans="1:10" x14ac:dyDescent="0.2">
      <c r="A139" s="180" t="s">
        <v>314</v>
      </c>
      <c r="B139" s="180" t="s">
        <v>407</v>
      </c>
      <c r="C139" s="180">
        <v>0</v>
      </c>
      <c r="D139" s="180">
        <v>0</v>
      </c>
      <c r="E139" s="180">
        <v>0</v>
      </c>
      <c r="F139" s="180">
        <v>0</v>
      </c>
      <c r="G139" s="180">
        <v>2125733</v>
      </c>
      <c r="H139" s="180">
        <v>0</v>
      </c>
      <c r="I139" s="180">
        <v>3996331</v>
      </c>
      <c r="J139" s="180">
        <v>3638337.22</v>
      </c>
    </row>
    <row r="140" spans="1:10" x14ac:dyDescent="0.2">
      <c r="A140" s="180" t="s">
        <v>314</v>
      </c>
      <c r="B140" s="180" t="s">
        <v>345</v>
      </c>
      <c r="C140" s="180">
        <v>9393825</v>
      </c>
      <c r="D140" s="180">
        <v>9062970</v>
      </c>
      <c r="E140" s="180">
        <v>0</v>
      </c>
      <c r="F140" s="180">
        <v>0</v>
      </c>
      <c r="G140" s="180">
        <v>4460432</v>
      </c>
      <c r="H140" s="180">
        <v>3080525</v>
      </c>
      <c r="I140" s="180">
        <v>145605854</v>
      </c>
      <c r="J140" s="180">
        <v>140240849.16</v>
      </c>
    </row>
    <row r="141" spans="1:10" x14ac:dyDescent="0.2">
      <c r="A141" s="180" t="s">
        <v>314</v>
      </c>
      <c r="B141" s="180" t="s">
        <v>346</v>
      </c>
      <c r="C141" s="180">
        <v>0</v>
      </c>
      <c r="D141" s="180">
        <v>0</v>
      </c>
      <c r="E141" s="180">
        <v>0</v>
      </c>
      <c r="F141" s="180">
        <v>0</v>
      </c>
      <c r="G141" s="180"/>
      <c r="H141" s="180"/>
      <c r="I141" s="180">
        <v>0</v>
      </c>
      <c r="J141" s="180">
        <v>0</v>
      </c>
    </row>
    <row r="142" spans="1:10" x14ac:dyDescent="0.2">
      <c r="A142" s="180" t="s">
        <v>314</v>
      </c>
      <c r="B142" s="180" t="s">
        <v>446</v>
      </c>
      <c r="C142" s="180">
        <v>0</v>
      </c>
      <c r="D142" s="180">
        <v>0</v>
      </c>
      <c r="E142" s="180">
        <v>0</v>
      </c>
      <c r="F142" s="180">
        <v>8661935</v>
      </c>
      <c r="G142" s="180">
        <v>0</v>
      </c>
      <c r="H142" s="180">
        <v>0</v>
      </c>
      <c r="I142" s="180">
        <v>8787826</v>
      </c>
      <c r="J142" s="180">
        <v>9178842.6400000006</v>
      </c>
    </row>
    <row r="143" spans="1:10" x14ac:dyDescent="0.2">
      <c r="A143" s="180" t="s">
        <v>314</v>
      </c>
      <c r="B143" s="180" t="s">
        <v>347</v>
      </c>
      <c r="C143" s="180">
        <v>0</v>
      </c>
      <c r="D143" s="180">
        <v>0</v>
      </c>
      <c r="E143" s="180">
        <v>0</v>
      </c>
      <c r="F143" s="180"/>
      <c r="G143" s="180">
        <v>0</v>
      </c>
      <c r="H143" s="180">
        <v>0</v>
      </c>
      <c r="I143" s="180">
        <v>30000</v>
      </c>
      <c r="J143" s="180">
        <v>97667.39</v>
      </c>
    </row>
    <row r="144" spans="1:10" x14ac:dyDescent="0.2">
      <c r="A144" s="180" t="s">
        <v>314</v>
      </c>
      <c r="B144" s="180" t="s">
        <v>348</v>
      </c>
      <c r="C144" s="180">
        <v>9393825</v>
      </c>
      <c r="D144" s="180">
        <v>9062970</v>
      </c>
      <c r="E144" s="180">
        <v>0</v>
      </c>
      <c r="F144" s="180">
        <v>8661935</v>
      </c>
      <c r="G144" s="180">
        <v>4460432</v>
      </c>
      <c r="H144" s="180">
        <v>3080525</v>
      </c>
      <c r="I144" s="180">
        <v>154423680</v>
      </c>
      <c r="J144" s="180">
        <v>149517359.19</v>
      </c>
    </row>
    <row r="145" spans="1:10" x14ac:dyDescent="0.2">
      <c r="A145" s="180" t="s">
        <v>314</v>
      </c>
      <c r="B145" s="180" t="s">
        <v>349</v>
      </c>
      <c r="C145" s="180">
        <v>9295062.7399999984</v>
      </c>
      <c r="D145" s="180">
        <v>3822928.32</v>
      </c>
      <c r="E145" s="180">
        <v>0</v>
      </c>
      <c r="F145" s="180">
        <v>0</v>
      </c>
      <c r="G145" s="180">
        <v>687849.33000000007</v>
      </c>
      <c r="H145" s="180">
        <v>317906.7799999998</v>
      </c>
      <c r="I145" s="180">
        <v>51020973.000000045</v>
      </c>
      <c r="J145" s="180">
        <v>61611529.009999998</v>
      </c>
    </row>
    <row r="146" spans="1:10" x14ac:dyDescent="0.2">
      <c r="A146" s="180" t="s">
        <v>314</v>
      </c>
      <c r="B146" s="180" t="s">
        <v>350</v>
      </c>
      <c r="C146" s="180">
        <v>18688887.739999998</v>
      </c>
      <c r="D146" s="180">
        <v>12885898.32</v>
      </c>
      <c r="E146" s="180">
        <v>0</v>
      </c>
      <c r="F146" s="180">
        <v>8661935</v>
      </c>
      <c r="G146" s="180">
        <v>5148281.33</v>
      </c>
      <c r="H146" s="180">
        <v>3398431.78</v>
      </c>
      <c r="I146" s="180">
        <v>205444653.00000009</v>
      </c>
      <c r="J146" s="180">
        <v>211128888.19999999</v>
      </c>
    </row>
    <row r="147" spans="1:10" x14ac:dyDescent="0.2">
      <c r="A147" s="180" t="s">
        <v>314</v>
      </c>
      <c r="B147" s="180" t="s">
        <v>376</v>
      </c>
      <c r="C147" s="180"/>
      <c r="D147" s="180"/>
      <c r="E147" s="180"/>
      <c r="F147" s="180"/>
      <c r="G147" s="180"/>
      <c r="H147" s="180"/>
      <c r="I147" s="180"/>
      <c r="J147" s="180"/>
    </row>
    <row r="148" spans="1:10" x14ac:dyDescent="0.2">
      <c r="A148" s="180" t="s">
        <v>314</v>
      </c>
      <c r="B148" s="180" t="s">
        <v>377</v>
      </c>
      <c r="C148" s="180">
        <v>3269315</v>
      </c>
      <c r="D148" s="180">
        <v>126875</v>
      </c>
      <c r="E148" s="180">
        <v>0</v>
      </c>
      <c r="F148" s="180"/>
      <c r="G148" s="180">
        <v>0</v>
      </c>
      <c r="H148" s="180">
        <v>12988</v>
      </c>
      <c r="I148" s="180">
        <v>88827876</v>
      </c>
      <c r="J148" s="180">
        <v>91174130.389999986</v>
      </c>
    </row>
    <row r="149" spans="1:10" x14ac:dyDescent="0.2">
      <c r="A149" s="180" t="s">
        <v>314</v>
      </c>
      <c r="B149" s="180" t="s">
        <v>352</v>
      </c>
      <c r="C149" s="180">
        <v>0</v>
      </c>
      <c r="D149" s="180">
        <v>0</v>
      </c>
      <c r="E149" s="180">
        <v>0</v>
      </c>
      <c r="F149" s="180"/>
      <c r="G149" s="180">
        <v>0</v>
      </c>
      <c r="H149" s="180">
        <v>0</v>
      </c>
      <c r="I149" s="180">
        <v>3558904</v>
      </c>
      <c r="J149" s="180">
        <v>3655942.45</v>
      </c>
    </row>
    <row r="150" spans="1:10" x14ac:dyDescent="0.2">
      <c r="A150" s="180" t="s">
        <v>314</v>
      </c>
      <c r="B150" s="180" t="s">
        <v>353</v>
      </c>
      <c r="C150" s="180">
        <v>0</v>
      </c>
      <c r="D150" s="180">
        <v>0</v>
      </c>
      <c r="E150" s="180">
        <v>0</v>
      </c>
      <c r="F150" s="180"/>
      <c r="G150" s="180">
        <v>0</v>
      </c>
      <c r="H150" s="180">
        <v>0</v>
      </c>
      <c r="I150" s="180">
        <v>5567271</v>
      </c>
      <c r="J150" s="180">
        <v>5021109.6099999994</v>
      </c>
    </row>
    <row r="151" spans="1:10" x14ac:dyDescent="0.2">
      <c r="A151" s="180" t="s">
        <v>314</v>
      </c>
      <c r="B151" s="180" t="s">
        <v>354</v>
      </c>
      <c r="C151" s="180">
        <v>0</v>
      </c>
      <c r="D151" s="180">
        <v>10150</v>
      </c>
      <c r="E151" s="180">
        <v>0</v>
      </c>
      <c r="F151" s="180"/>
      <c r="G151" s="180">
        <v>0</v>
      </c>
      <c r="H151" s="180">
        <v>2030</v>
      </c>
      <c r="I151" s="180">
        <v>1862364</v>
      </c>
      <c r="J151" s="180">
        <v>1533533.98</v>
      </c>
    </row>
    <row r="152" spans="1:10" x14ac:dyDescent="0.2">
      <c r="A152" s="180" t="s">
        <v>314</v>
      </c>
      <c r="B152" s="180" t="s">
        <v>408</v>
      </c>
      <c r="C152" s="180">
        <v>0</v>
      </c>
      <c r="D152" s="180">
        <v>0</v>
      </c>
      <c r="E152" s="180">
        <v>0</v>
      </c>
      <c r="F152" s="180"/>
      <c r="G152" s="180">
        <v>0</v>
      </c>
      <c r="H152" s="180">
        <v>10150</v>
      </c>
      <c r="I152" s="180">
        <v>4865500</v>
      </c>
      <c r="J152" s="180">
        <v>5216346.12</v>
      </c>
    </row>
    <row r="153" spans="1:10" x14ac:dyDescent="0.2">
      <c r="A153" s="180" t="s">
        <v>314</v>
      </c>
      <c r="B153" s="180" t="s">
        <v>423</v>
      </c>
      <c r="C153" s="180">
        <v>0</v>
      </c>
      <c r="D153" s="180">
        <v>177625</v>
      </c>
      <c r="E153" s="180">
        <v>0</v>
      </c>
      <c r="F153" s="180">
        <v>0</v>
      </c>
      <c r="G153" s="180">
        <v>65391</v>
      </c>
      <c r="H153" s="180">
        <v>19041</v>
      </c>
      <c r="I153" s="180">
        <v>3970191</v>
      </c>
      <c r="J153" s="180">
        <v>4285216.93</v>
      </c>
    </row>
    <row r="154" spans="1:10" x14ac:dyDescent="0.2">
      <c r="A154" s="180" t="s">
        <v>314</v>
      </c>
      <c r="B154" s="180" t="s">
        <v>355</v>
      </c>
      <c r="C154" s="180">
        <v>0</v>
      </c>
      <c r="D154" s="180">
        <v>310105</v>
      </c>
      <c r="E154" s="180">
        <v>0</v>
      </c>
      <c r="F154" s="180"/>
      <c r="G154" s="180">
        <v>40702</v>
      </c>
      <c r="H154" s="180">
        <v>0</v>
      </c>
      <c r="I154" s="180">
        <v>10072580</v>
      </c>
      <c r="J154" s="180">
        <v>10782122.970000001</v>
      </c>
    </row>
    <row r="155" spans="1:10" x14ac:dyDescent="0.2">
      <c r="A155" s="180" t="s">
        <v>314</v>
      </c>
      <c r="B155" s="180" t="s">
        <v>356</v>
      </c>
      <c r="C155" s="180">
        <v>0</v>
      </c>
      <c r="D155" s="180">
        <v>406000</v>
      </c>
      <c r="E155" s="180">
        <v>0</v>
      </c>
      <c r="F155" s="180"/>
      <c r="G155" s="180">
        <v>9034</v>
      </c>
      <c r="H155" s="180">
        <v>80733</v>
      </c>
      <c r="I155" s="180">
        <v>4090599</v>
      </c>
      <c r="J155" s="180">
        <v>3716864.58</v>
      </c>
    </row>
    <row r="156" spans="1:10" x14ac:dyDescent="0.2">
      <c r="A156" s="180" t="s">
        <v>314</v>
      </c>
      <c r="B156" s="180" t="s">
        <v>409</v>
      </c>
      <c r="C156" s="180"/>
      <c r="D156" s="180"/>
      <c r="E156" s="180"/>
      <c r="F156" s="180"/>
      <c r="G156" s="180"/>
      <c r="H156" s="180"/>
      <c r="I156" s="180">
        <v>0</v>
      </c>
      <c r="J156" s="180"/>
    </row>
    <row r="157" spans="1:10" x14ac:dyDescent="0.2">
      <c r="A157" s="180" t="s">
        <v>314</v>
      </c>
      <c r="B157" s="180" t="s">
        <v>378</v>
      </c>
      <c r="C157" s="180">
        <v>0</v>
      </c>
      <c r="D157" s="180">
        <v>0</v>
      </c>
      <c r="E157" s="180">
        <v>0</v>
      </c>
      <c r="F157" s="180"/>
      <c r="G157" s="180">
        <v>4339497</v>
      </c>
      <c r="H157" s="180">
        <v>2821704</v>
      </c>
      <c r="I157" s="180">
        <v>7626816</v>
      </c>
      <c r="J157" s="180">
        <v>7390331.5099999998</v>
      </c>
    </row>
    <row r="158" spans="1:10" x14ac:dyDescent="0.2">
      <c r="A158" s="180" t="s">
        <v>314</v>
      </c>
      <c r="B158" s="180" t="s">
        <v>360</v>
      </c>
      <c r="C158" s="180">
        <v>6729958</v>
      </c>
      <c r="D158" s="180">
        <v>4148284</v>
      </c>
      <c r="E158" s="180">
        <v>0</v>
      </c>
      <c r="F158" s="180"/>
      <c r="G158" s="180"/>
      <c r="H158" s="180">
        <v>0</v>
      </c>
      <c r="I158" s="180">
        <v>10717480</v>
      </c>
      <c r="J158" s="180">
        <v>5294951.1099999994</v>
      </c>
    </row>
    <row r="159" spans="1:10" x14ac:dyDescent="0.2">
      <c r="A159" s="180" t="s">
        <v>314</v>
      </c>
      <c r="B159" s="180" t="s">
        <v>379</v>
      </c>
      <c r="C159" s="180">
        <v>0</v>
      </c>
      <c r="D159" s="180">
        <v>0</v>
      </c>
      <c r="E159" s="180">
        <v>0</v>
      </c>
      <c r="F159" s="180">
        <v>8661935</v>
      </c>
      <c r="G159" s="180"/>
      <c r="H159" s="180"/>
      <c r="I159" s="180">
        <v>8533926</v>
      </c>
      <c r="J159" s="180">
        <v>8587297.5</v>
      </c>
    </row>
    <row r="160" spans="1:10" x14ac:dyDescent="0.2">
      <c r="A160" s="180" t="s">
        <v>314</v>
      </c>
      <c r="B160" s="180" t="s">
        <v>362</v>
      </c>
      <c r="C160" s="180"/>
      <c r="D160" s="180"/>
      <c r="E160" s="180"/>
      <c r="F160" s="180"/>
      <c r="G160" s="180"/>
      <c r="H160" s="180"/>
      <c r="I160" s="180">
        <v>3935098</v>
      </c>
      <c r="J160" s="180">
        <v>3898573</v>
      </c>
    </row>
    <row r="161" spans="1:10" x14ac:dyDescent="0.2">
      <c r="A161" s="180" t="s">
        <v>314</v>
      </c>
      <c r="B161" s="180" t="s">
        <v>365</v>
      </c>
      <c r="C161" s="180">
        <v>9999273</v>
      </c>
      <c r="D161" s="180">
        <v>5179039</v>
      </c>
      <c r="E161" s="180">
        <v>0</v>
      </c>
      <c r="F161" s="180">
        <v>8661935</v>
      </c>
      <c r="G161" s="180">
        <v>4454624</v>
      </c>
      <c r="H161" s="180">
        <v>2946646</v>
      </c>
      <c r="I161" s="180">
        <v>153628605</v>
      </c>
      <c r="J161" s="180">
        <v>150556420.14999998</v>
      </c>
    </row>
    <row r="162" spans="1:10" x14ac:dyDescent="0.2">
      <c r="A162" s="180" t="s">
        <v>314</v>
      </c>
      <c r="B162" s="180" t="s">
        <v>447</v>
      </c>
      <c r="C162" s="180">
        <v>3073345</v>
      </c>
      <c r="D162" s="180">
        <v>5588590</v>
      </c>
      <c r="E162" s="180">
        <v>0</v>
      </c>
      <c r="F162" s="180">
        <v>0</v>
      </c>
      <c r="G162" s="180">
        <v>0</v>
      </c>
      <c r="H162" s="180">
        <v>101500</v>
      </c>
      <c r="I162" s="180">
        <v>8787826</v>
      </c>
      <c r="J162" s="180">
        <v>9551495.0500000007</v>
      </c>
    </row>
    <row r="163" spans="1:10" x14ac:dyDescent="0.2">
      <c r="A163" s="180" t="s">
        <v>314</v>
      </c>
      <c r="B163" s="180" t="s">
        <v>366</v>
      </c>
      <c r="C163" s="180">
        <v>13072618</v>
      </c>
      <c r="D163" s="180">
        <v>10767629</v>
      </c>
      <c r="E163" s="180">
        <v>0</v>
      </c>
      <c r="F163" s="180">
        <v>8661935</v>
      </c>
      <c r="G163" s="180">
        <v>4454624</v>
      </c>
      <c r="H163" s="180">
        <v>3048146</v>
      </c>
      <c r="I163" s="180">
        <v>162416431</v>
      </c>
      <c r="J163" s="180">
        <v>160107915.19999999</v>
      </c>
    </row>
    <row r="164" spans="1:10" x14ac:dyDescent="0.2">
      <c r="A164" s="180" t="s">
        <v>314</v>
      </c>
      <c r="B164" s="180" t="s">
        <v>367</v>
      </c>
      <c r="C164" s="180">
        <v>5616269.7399999984</v>
      </c>
      <c r="D164" s="180">
        <v>2118269.3200000003</v>
      </c>
      <c r="E164" s="180">
        <v>0</v>
      </c>
      <c r="F164" s="180">
        <v>0</v>
      </c>
      <c r="G164" s="180">
        <v>693657.33000000007</v>
      </c>
      <c r="H164" s="180">
        <v>350285.7799999998</v>
      </c>
      <c r="I164" s="180">
        <v>43028222.00000006</v>
      </c>
      <c r="J164" s="180">
        <v>51020973</v>
      </c>
    </row>
    <row r="165" spans="1:10" x14ac:dyDescent="0.2">
      <c r="A165" s="180" t="s">
        <v>314</v>
      </c>
      <c r="B165" s="180" t="s">
        <v>368</v>
      </c>
      <c r="C165" s="180">
        <v>18688887.739999998</v>
      </c>
      <c r="D165" s="180">
        <v>12885898.32</v>
      </c>
      <c r="E165" s="180">
        <v>0</v>
      </c>
      <c r="F165" s="180">
        <v>8661935</v>
      </c>
      <c r="G165" s="180">
        <v>5148281.33</v>
      </c>
      <c r="H165" s="180">
        <v>3398431.78</v>
      </c>
      <c r="I165" s="180">
        <v>205444653.00000009</v>
      </c>
      <c r="J165" s="180">
        <v>211128888.19999999</v>
      </c>
    </row>
    <row r="166" spans="1:10" x14ac:dyDescent="0.2">
      <c r="A166" s="180" t="s">
        <v>315</v>
      </c>
      <c r="B166" s="180" t="s">
        <v>333</v>
      </c>
      <c r="C166" s="180"/>
      <c r="D166" s="180">
        <v>1562230</v>
      </c>
      <c r="E166" s="180"/>
      <c r="F166" s="180">
        <v>946133</v>
      </c>
      <c r="G166" s="180"/>
      <c r="H166" s="180"/>
      <c r="I166" s="180">
        <v>16445105</v>
      </c>
      <c r="J166" s="180">
        <v>15366632.449999999</v>
      </c>
    </row>
    <row r="167" spans="1:10" x14ac:dyDescent="0.2">
      <c r="A167" s="180" t="s">
        <v>315</v>
      </c>
      <c r="B167" s="180" t="s">
        <v>334</v>
      </c>
      <c r="C167" s="180"/>
      <c r="D167" s="180">
        <v>22164</v>
      </c>
      <c r="E167" s="180"/>
      <c r="F167" s="180">
        <v>13427</v>
      </c>
      <c r="G167" s="180"/>
      <c r="H167" s="180"/>
      <c r="I167" s="180">
        <v>264769</v>
      </c>
      <c r="J167" s="180">
        <v>267956.45</v>
      </c>
    </row>
    <row r="168" spans="1:10" x14ac:dyDescent="0.2">
      <c r="A168" s="180" t="s">
        <v>315</v>
      </c>
      <c r="B168" s="180" t="s">
        <v>335</v>
      </c>
      <c r="C168" s="180"/>
      <c r="D168" s="180">
        <v>0</v>
      </c>
      <c r="E168" s="180"/>
      <c r="F168" s="180"/>
      <c r="G168" s="180"/>
      <c r="H168" s="180"/>
      <c r="I168" s="180">
        <v>1528534</v>
      </c>
      <c r="J168" s="180">
        <v>1394919</v>
      </c>
    </row>
    <row r="169" spans="1:10" x14ac:dyDescent="0.2">
      <c r="A169" s="180" t="s">
        <v>315</v>
      </c>
      <c r="B169" s="180" t="s">
        <v>336</v>
      </c>
      <c r="C169" s="180"/>
      <c r="D169" s="180"/>
      <c r="E169" s="180"/>
      <c r="F169" s="180"/>
      <c r="G169" s="180"/>
      <c r="H169" s="180"/>
      <c r="I169" s="180">
        <v>2373090</v>
      </c>
      <c r="J169" s="180">
        <v>2266401.86</v>
      </c>
    </row>
    <row r="170" spans="1:10" x14ac:dyDescent="0.2">
      <c r="A170" s="180" t="s">
        <v>315</v>
      </c>
      <c r="B170" s="180" t="s">
        <v>337</v>
      </c>
      <c r="C170" s="180">
        <v>70000</v>
      </c>
      <c r="D170" s="180">
        <v>40000</v>
      </c>
      <c r="E170" s="180"/>
      <c r="F170" s="180">
        <v>233693</v>
      </c>
      <c r="G170" s="180">
        <v>35000</v>
      </c>
      <c r="H170" s="180"/>
      <c r="I170" s="180">
        <v>713738</v>
      </c>
      <c r="J170" s="180">
        <v>454600.98</v>
      </c>
    </row>
    <row r="171" spans="1:10" x14ac:dyDescent="0.2">
      <c r="A171" s="180" t="s">
        <v>315</v>
      </c>
      <c r="B171" s="180" t="s">
        <v>338</v>
      </c>
      <c r="C171" s="180"/>
      <c r="D171" s="180"/>
      <c r="E171" s="180"/>
      <c r="F171" s="180"/>
      <c r="G171" s="180">
        <v>1272098</v>
      </c>
      <c r="H171" s="180"/>
      <c r="I171" s="180">
        <v>1246572</v>
      </c>
      <c r="J171" s="180">
        <v>1234806.79</v>
      </c>
    </row>
    <row r="172" spans="1:10" x14ac:dyDescent="0.2">
      <c r="A172" s="180" t="s">
        <v>315</v>
      </c>
      <c r="B172" s="180" t="s">
        <v>339</v>
      </c>
      <c r="C172" s="180"/>
      <c r="D172" s="180"/>
      <c r="E172" s="180"/>
      <c r="F172" s="180"/>
      <c r="G172" s="180"/>
      <c r="H172" s="180"/>
      <c r="I172" s="180">
        <v>1320368</v>
      </c>
      <c r="J172" s="180">
        <v>1295134.8299999998</v>
      </c>
    </row>
    <row r="173" spans="1:10" x14ac:dyDescent="0.2">
      <c r="A173" s="180" t="s">
        <v>315</v>
      </c>
      <c r="B173" s="180" t="s">
        <v>340</v>
      </c>
      <c r="C173" s="180"/>
      <c r="D173" s="180">
        <v>400</v>
      </c>
      <c r="E173" s="180"/>
      <c r="F173" s="180">
        <v>275</v>
      </c>
      <c r="G173" s="180">
        <v>20268</v>
      </c>
      <c r="H173" s="180"/>
      <c r="I173" s="180">
        <v>859064</v>
      </c>
      <c r="J173" s="180">
        <v>1049993.0799999998</v>
      </c>
    </row>
    <row r="174" spans="1:10" x14ac:dyDescent="0.2">
      <c r="A174" s="180" t="s">
        <v>315</v>
      </c>
      <c r="B174" s="180" t="s">
        <v>341</v>
      </c>
      <c r="C174" s="180"/>
      <c r="D174" s="180"/>
      <c r="E174" s="180"/>
      <c r="F174" s="180"/>
      <c r="G174" s="180"/>
      <c r="H174" s="180"/>
      <c r="I174" s="180">
        <v>0</v>
      </c>
      <c r="J174" s="180">
        <v>0</v>
      </c>
    </row>
    <row r="175" spans="1:10" x14ac:dyDescent="0.2">
      <c r="A175" s="180" t="s">
        <v>315</v>
      </c>
      <c r="B175" s="180" t="s">
        <v>342</v>
      </c>
      <c r="C175" s="180"/>
      <c r="D175" s="180"/>
      <c r="E175" s="180"/>
      <c r="F175" s="180"/>
      <c r="G175" s="180"/>
      <c r="H175" s="180"/>
      <c r="I175" s="180">
        <v>18073820</v>
      </c>
      <c r="J175" s="180">
        <v>18586377</v>
      </c>
    </row>
    <row r="176" spans="1:10" x14ac:dyDescent="0.2">
      <c r="A176" s="180" t="s">
        <v>315</v>
      </c>
      <c r="B176" s="180" t="s">
        <v>343</v>
      </c>
      <c r="C176" s="180"/>
      <c r="D176" s="180"/>
      <c r="E176" s="180"/>
      <c r="F176" s="180"/>
      <c r="G176" s="180"/>
      <c r="H176" s="180"/>
      <c r="I176" s="180">
        <v>0</v>
      </c>
      <c r="J176" s="180">
        <v>0</v>
      </c>
    </row>
    <row r="177" spans="1:10" x14ac:dyDescent="0.2">
      <c r="A177" s="180" t="s">
        <v>315</v>
      </c>
      <c r="B177" s="180" t="s">
        <v>344</v>
      </c>
      <c r="C177" s="180">
        <v>3100000</v>
      </c>
      <c r="D177" s="180">
        <v>476</v>
      </c>
      <c r="E177" s="180"/>
      <c r="F177" s="180">
        <v>311</v>
      </c>
      <c r="G177" s="180">
        <v>15824</v>
      </c>
      <c r="H177" s="180"/>
      <c r="I177" s="180">
        <v>3896725</v>
      </c>
      <c r="J177" s="180">
        <v>3577804.0700000003</v>
      </c>
    </row>
    <row r="178" spans="1:10" x14ac:dyDescent="0.2">
      <c r="A178" s="180" t="s">
        <v>315</v>
      </c>
      <c r="B178" s="180" t="s">
        <v>475</v>
      </c>
      <c r="C178" s="180"/>
      <c r="D178" s="180">
        <v>33936</v>
      </c>
      <c r="E178" s="180"/>
      <c r="F178" s="180">
        <v>20552</v>
      </c>
      <c r="G178" s="180"/>
      <c r="H178" s="180"/>
      <c r="I178" s="180">
        <v>355332</v>
      </c>
      <c r="J178" s="180">
        <v>354075.92</v>
      </c>
    </row>
    <row r="179" spans="1:10" x14ac:dyDescent="0.2">
      <c r="A179" s="180" t="s">
        <v>315</v>
      </c>
      <c r="B179" s="180" t="s">
        <v>332</v>
      </c>
      <c r="C179" s="180"/>
      <c r="D179" s="180"/>
      <c r="E179" s="180"/>
      <c r="F179" s="180"/>
      <c r="G179" s="180"/>
      <c r="H179" s="180"/>
      <c r="I179" s="180">
        <v>377598</v>
      </c>
      <c r="J179" s="180">
        <v>412337</v>
      </c>
    </row>
    <row r="180" spans="1:10" x14ac:dyDescent="0.2">
      <c r="A180" s="180" t="s">
        <v>315</v>
      </c>
      <c r="B180" s="180" t="s">
        <v>407</v>
      </c>
      <c r="C180" s="180"/>
      <c r="D180" s="180"/>
      <c r="E180" s="180"/>
      <c r="F180" s="180"/>
      <c r="G180" s="180">
        <v>913293</v>
      </c>
      <c r="H180" s="180"/>
      <c r="I180" s="180">
        <v>1533144</v>
      </c>
      <c r="J180" s="180">
        <v>1526627.39</v>
      </c>
    </row>
    <row r="181" spans="1:10" x14ac:dyDescent="0.2">
      <c r="A181" s="180" t="s">
        <v>315</v>
      </c>
      <c r="B181" s="180" t="s">
        <v>345</v>
      </c>
      <c r="C181" s="180">
        <v>3170000</v>
      </c>
      <c r="D181" s="180">
        <v>1659206</v>
      </c>
      <c r="E181" s="180">
        <v>0</v>
      </c>
      <c r="F181" s="180">
        <v>1214391</v>
      </c>
      <c r="G181" s="180">
        <v>2256483</v>
      </c>
      <c r="H181" s="180">
        <v>0</v>
      </c>
      <c r="I181" s="180">
        <v>48987859</v>
      </c>
      <c r="J181" s="180">
        <v>47787666.82</v>
      </c>
    </row>
    <row r="182" spans="1:10" x14ac:dyDescent="0.2">
      <c r="A182" s="180" t="s">
        <v>315</v>
      </c>
      <c r="B182" s="180" t="s">
        <v>346</v>
      </c>
      <c r="C182" s="180"/>
      <c r="D182" s="180"/>
      <c r="E182" s="180"/>
      <c r="F182" s="180"/>
      <c r="G182" s="180"/>
      <c r="H182" s="180"/>
      <c r="I182" s="180">
        <v>0</v>
      </c>
      <c r="J182" s="180">
        <v>0</v>
      </c>
    </row>
    <row r="183" spans="1:10" x14ac:dyDescent="0.2">
      <c r="A183" s="180" t="s">
        <v>315</v>
      </c>
      <c r="B183" s="180" t="s">
        <v>446</v>
      </c>
      <c r="C183" s="180"/>
      <c r="D183" s="180"/>
      <c r="E183" s="180"/>
      <c r="F183" s="180">
        <v>2463422</v>
      </c>
      <c r="G183" s="180"/>
      <c r="H183" s="180"/>
      <c r="I183" s="180">
        <v>2512322</v>
      </c>
      <c r="J183" s="180">
        <v>2511522.06</v>
      </c>
    </row>
    <row r="184" spans="1:10" x14ac:dyDescent="0.2">
      <c r="A184" s="180" t="s">
        <v>315</v>
      </c>
      <c r="B184" s="180" t="s">
        <v>347</v>
      </c>
      <c r="C184" s="180"/>
      <c r="D184" s="180">
        <v>20000</v>
      </c>
      <c r="E184" s="180"/>
      <c r="F184" s="180"/>
      <c r="G184" s="180"/>
      <c r="H184" s="180"/>
      <c r="I184" s="180">
        <v>50000</v>
      </c>
      <c r="J184" s="180">
        <v>107029.37</v>
      </c>
    </row>
    <row r="185" spans="1:10" x14ac:dyDescent="0.2">
      <c r="A185" s="180" t="s">
        <v>315</v>
      </c>
      <c r="B185" s="180" t="s">
        <v>348</v>
      </c>
      <c r="C185" s="180">
        <v>3170000</v>
      </c>
      <c r="D185" s="180">
        <v>1679206</v>
      </c>
      <c r="E185" s="180">
        <v>0</v>
      </c>
      <c r="F185" s="180">
        <v>3677813</v>
      </c>
      <c r="G185" s="180">
        <v>2256483</v>
      </c>
      <c r="H185" s="180">
        <v>0</v>
      </c>
      <c r="I185" s="180">
        <v>51550181</v>
      </c>
      <c r="J185" s="180">
        <v>50406218.25</v>
      </c>
    </row>
    <row r="186" spans="1:10" x14ac:dyDescent="0.2">
      <c r="A186" s="180" t="s">
        <v>315</v>
      </c>
      <c r="B186" s="180" t="s">
        <v>349</v>
      </c>
      <c r="C186" s="180">
        <v>4027578.38</v>
      </c>
      <c r="D186" s="180">
        <v>1423046.4699999995</v>
      </c>
      <c r="E186" s="180">
        <v>0</v>
      </c>
      <c r="F186" s="180">
        <v>11706984.41</v>
      </c>
      <c r="G186" s="180">
        <v>287243.31999999983</v>
      </c>
      <c r="H186" s="180">
        <v>0</v>
      </c>
      <c r="I186" s="180">
        <v>27719276.16</v>
      </c>
      <c r="J186" s="180">
        <v>26497030.25</v>
      </c>
    </row>
    <row r="187" spans="1:10" x14ac:dyDescent="0.2">
      <c r="A187" s="180" t="s">
        <v>315</v>
      </c>
      <c r="B187" s="180" t="s">
        <v>350</v>
      </c>
      <c r="C187" s="180">
        <v>7197578.3799999999</v>
      </c>
      <c r="D187" s="180">
        <v>3102252.4699999997</v>
      </c>
      <c r="E187" s="180">
        <v>0</v>
      </c>
      <c r="F187" s="180">
        <v>15384797.41</v>
      </c>
      <c r="G187" s="180">
        <v>2543726.3199999998</v>
      </c>
      <c r="H187" s="180">
        <v>0</v>
      </c>
      <c r="I187" s="180">
        <v>79269457.159999996</v>
      </c>
      <c r="J187" s="180">
        <v>76903248.5</v>
      </c>
    </row>
    <row r="188" spans="1:10" x14ac:dyDescent="0.2">
      <c r="A188" s="180" t="s">
        <v>315</v>
      </c>
      <c r="B188" s="180" t="s">
        <v>376</v>
      </c>
      <c r="C188" s="180"/>
      <c r="D188" s="180"/>
      <c r="E188" s="180"/>
      <c r="F188" s="180"/>
      <c r="G188" s="180"/>
      <c r="H188" s="180"/>
      <c r="I188" s="180"/>
      <c r="J188" s="180"/>
    </row>
    <row r="189" spans="1:10" x14ac:dyDescent="0.2">
      <c r="A189" s="180" t="s">
        <v>315</v>
      </c>
      <c r="B189" s="180" t="s">
        <v>377</v>
      </c>
      <c r="C189" s="180"/>
      <c r="D189" s="180">
        <v>150000</v>
      </c>
      <c r="E189" s="180"/>
      <c r="F189" s="180"/>
      <c r="G189" s="180"/>
      <c r="H189" s="180"/>
      <c r="I189" s="180">
        <v>27357255</v>
      </c>
      <c r="J189" s="180">
        <v>26600348.00999999</v>
      </c>
    </row>
    <row r="190" spans="1:10" x14ac:dyDescent="0.2">
      <c r="A190" s="180" t="s">
        <v>315</v>
      </c>
      <c r="B190" s="180" t="s">
        <v>352</v>
      </c>
      <c r="C190" s="180"/>
      <c r="D190" s="180"/>
      <c r="E190" s="180"/>
      <c r="F190" s="180"/>
      <c r="G190" s="180"/>
      <c r="H190" s="180"/>
      <c r="I190" s="180">
        <v>1301857</v>
      </c>
      <c r="J190" s="180">
        <v>1270287.3299999998</v>
      </c>
    </row>
    <row r="191" spans="1:10" x14ac:dyDescent="0.2">
      <c r="A191" s="180" t="s">
        <v>315</v>
      </c>
      <c r="B191" s="180" t="s">
        <v>353</v>
      </c>
      <c r="C191" s="180">
        <v>76772</v>
      </c>
      <c r="D191" s="180"/>
      <c r="E191" s="180"/>
      <c r="F191" s="180"/>
      <c r="G191" s="180"/>
      <c r="H191" s="180"/>
      <c r="I191" s="180">
        <v>2159110</v>
      </c>
      <c r="J191" s="180">
        <v>1932381.03</v>
      </c>
    </row>
    <row r="192" spans="1:10" x14ac:dyDescent="0.2">
      <c r="A192" s="180" t="s">
        <v>315</v>
      </c>
      <c r="B192" s="180" t="s">
        <v>354</v>
      </c>
      <c r="C192" s="180"/>
      <c r="D192" s="180"/>
      <c r="E192" s="180"/>
      <c r="F192" s="180"/>
      <c r="G192" s="180"/>
      <c r="H192" s="180"/>
      <c r="I192" s="180">
        <v>704375</v>
      </c>
      <c r="J192" s="180">
        <v>705511.10000000009</v>
      </c>
    </row>
    <row r="193" spans="1:10" x14ac:dyDescent="0.2">
      <c r="A193" s="180" t="s">
        <v>315</v>
      </c>
      <c r="B193" s="180" t="s">
        <v>408</v>
      </c>
      <c r="C193" s="180"/>
      <c r="D193" s="180">
        <v>15000</v>
      </c>
      <c r="E193" s="180"/>
      <c r="F193" s="180"/>
      <c r="G193" s="180">
        <v>1004</v>
      </c>
      <c r="H193" s="180"/>
      <c r="I193" s="180">
        <v>2148822</v>
      </c>
      <c r="J193" s="180">
        <v>2065129.07</v>
      </c>
    </row>
    <row r="194" spans="1:10" x14ac:dyDescent="0.2">
      <c r="A194" s="180" t="s">
        <v>315</v>
      </c>
      <c r="B194" s="180" t="s">
        <v>423</v>
      </c>
      <c r="C194" s="180">
        <v>42360</v>
      </c>
      <c r="D194" s="180">
        <v>165000</v>
      </c>
      <c r="E194" s="180"/>
      <c r="F194" s="180"/>
      <c r="G194" s="180">
        <v>4200</v>
      </c>
      <c r="H194" s="180"/>
      <c r="I194" s="180">
        <v>1133911</v>
      </c>
      <c r="J194" s="180">
        <v>1258410.04</v>
      </c>
    </row>
    <row r="195" spans="1:10" x14ac:dyDescent="0.2">
      <c r="A195" s="180" t="s">
        <v>315</v>
      </c>
      <c r="B195" s="180" t="s">
        <v>355</v>
      </c>
      <c r="C195" s="180"/>
      <c r="D195" s="180">
        <v>126000</v>
      </c>
      <c r="E195" s="180"/>
      <c r="F195" s="180"/>
      <c r="G195" s="180"/>
      <c r="H195" s="180"/>
      <c r="I195" s="180">
        <v>3129437</v>
      </c>
      <c r="J195" s="180">
        <v>3077131.87</v>
      </c>
    </row>
    <row r="196" spans="1:10" x14ac:dyDescent="0.2">
      <c r="A196" s="180" t="s">
        <v>315</v>
      </c>
      <c r="B196" s="180" t="s">
        <v>356</v>
      </c>
      <c r="C196" s="180">
        <v>11339</v>
      </c>
      <c r="D196" s="180">
        <v>475000</v>
      </c>
      <c r="E196" s="180"/>
      <c r="F196" s="180"/>
      <c r="G196" s="180"/>
      <c r="H196" s="180"/>
      <c r="I196" s="180">
        <v>2477182</v>
      </c>
      <c r="J196" s="180">
        <v>2489783.4900000002</v>
      </c>
    </row>
    <row r="197" spans="1:10" x14ac:dyDescent="0.2">
      <c r="A197" s="180" t="s">
        <v>315</v>
      </c>
      <c r="B197" s="180" t="s">
        <v>409</v>
      </c>
      <c r="C197" s="180"/>
      <c r="D197" s="180"/>
      <c r="E197" s="180"/>
      <c r="F197" s="180"/>
      <c r="G197" s="180"/>
      <c r="H197" s="180"/>
      <c r="I197" s="180">
        <v>0</v>
      </c>
      <c r="J197" s="180"/>
    </row>
    <row r="198" spans="1:10" x14ac:dyDescent="0.2">
      <c r="A198" s="180" t="s">
        <v>315</v>
      </c>
      <c r="B198" s="180" t="s">
        <v>378</v>
      </c>
      <c r="C198" s="180"/>
      <c r="D198" s="180"/>
      <c r="E198" s="180"/>
      <c r="F198" s="180"/>
      <c r="G198" s="180">
        <v>2264155</v>
      </c>
      <c r="H198" s="180"/>
      <c r="I198" s="180">
        <v>2147735</v>
      </c>
      <c r="J198" s="180">
        <v>2037424.27</v>
      </c>
    </row>
    <row r="199" spans="1:10" x14ac:dyDescent="0.2">
      <c r="A199" s="180" t="s">
        <v>315</v>
      </c>
      <c r="B199" s="180" t="s">
        <v>360</v>
      </c>
      <c r="C199" s="180">
        <v>3570000</v>
      </c>
      <c r="D199" s="180">
        <v>795000</v>
      </c>
      <c r="E199" s="180"/>
      <c r="F199" s="180"/>
      <c r="G199" s="180"/>
      <c r="H199" s="180"/>
      <c r="I199" s="180">
        <v>2267818</v>
      </c>
      <c r="J199" s="180">
        <v>1567121.0699999998</v>
      </c>
    </row>
    <row r="200" spans="1:10" x14ac:dyDescent="0.2">
      <c r="A200" s="180" t="s">
        <v>315</v>
      </c>
      <c r="B200" s="180" t="s">
        <v>379</v>
      </c>
      <c r="C200" s="180"/>
      <c r="D200" s="180"/>
      <c r="E200" s="180"/>
      <c r="F200" s="180">
        <v>1918760</v>
      </c>
      <c r="G200" s="180"/>
      <c r="H200" s="180"/>
      <c r="I200" s="180">
        <v>1918760</v>
      </c>
      <c r="J200" s="180">
        <v>1886020</v>
      </c>
    </row>
    <row r="201" spans="1:10" x14ac:dyDescent="0.2">
      <c r="A201" s="180" t="s">
        <v>315</v>
      </c>
      <c r="B201" s="180" t="s">
        <v>362</v>
      </c>
      <c r="C201" s="180"/>
      <c r="D201" s="180"/>
      <c r="E201" s="180"/>
      <c r="F201" s="180"/>
      <c r="G201" s="180"/>
      <c r="H201" s="180"/>
      <c r="I201" s="180">
        <v>1566721</v>
      </c>
      <c r="J201" s="180">
        <v>1570037</v>
      </c>
    </row>
    <row r="202" spans="1:10" x14ac:dyDescent="0.2">
      <c r="A202" s="180" t="s">
        <v>315</v>
      </c>
      <c r="B202" s="180" t="s">
        <v>365</v>
      </c>
      <c r="C202" s="180">
        <v>3700471</v>
      </c>
      <c r="D202" s="180">
        <v>1726000</v>
      </c>
      <c r="E202" s="180">
        <v>0</v>
      </c>
      <c r="F202" s="180">
        <v>1918760</v>
      </c>
      <c r="G202" s="180">
        <v>2269359</v>
      </c>
      <c r="H202" s="180">
        <v>0</v>
      </c>
      <c r="I202" s="180">
        <v>48312983</v>
      </c>
      <c r="J202" s="180">
        <v>46459584.280000001</v>
      </c>
    </row>
    <row r="203" spans="1:10" x14ac:dyDescent="0.2">
      <c r="A203" s="180" t="s">
        <v>315</v>
      </c>
      <c r="B203" s="180" t="s">
        <v>447</v>
      </c>
      <c r="C203" s="180">
        <v>2463422</v>
      </c>
      <c r="D203" s="180"/>
      <c r="E203" s="180"/>
      <c r="F203" s="180"/>
      <c r="G203" s="180">
        <v>52500</v>
      </c>
      <c r="H203" s="180"/>
      <c r="I203" s="180">
        <v>2549785</v>
      </c>
      <c r="J203" s="180">
        <v>2724388.06</v>
      </c>
    </row>
    <row r="204" spans="1:10" x14ac:dyDescent="0.2">
      <c r="A204" s="180" t="s">
        <v>315</v>
      </c>
      <c r="B204" s="180" t="s">
        <v>366</v>
      </c>
      <c r="C204" s="180">
        <v>6163893</v>
      </c>
      <c r="D204" s="180">
        <v>1726000</v>
      </c>
      <c r="E204" s="180">
        <v>0</v>
      </c>
      <c r="F204" s="180">
        <v>1918760</v>
      </c>
      <c r="G204" s="180">
        <v>2321859</v>
      </c>
      <c r="H204" s="180">
        <v>0</v>
      </c>
      <c r="I204" s="180">
        <v>50862768</v>
      </c>
      <c r="J204" s="180">
        <v>49183972.340000004</v>
      </c>
    </row>
    <row r="205" spans="1:10" x14ac:dyDescent="0.2">
      <c r="A205" s="180" t="s">
        <v>315</v>
      </c>
      <c r="B205" s="180" t="s">
        <v>367</v>
      </c>
      <c r="C205" s="180">
        <v>1033685.38</v>
      </c>
      <c r="D205" s="180">
        <v>1376252.4699999995</v>
      </c>
      <c r="E205" s="180">
        <v>0</v>
      </c>
      <c r="F205" s="180">
        <v>13466037.41</v>
      </c>
      <c r="G205" s="180">
        <v>221867.31999999983</v>
      </c>
      <c r="H205" s="180">
        <v>0</v>
      </c>
      <c r="I205" s="180">
        <v>28406689.159999996</v>
      </c>
      <c r="J205" s="180">
        <v>27719276.159999996</v>
      </c>
    </row>
    <row r="206" spans="1:10" x14ac:dyDescent="0.2">
      <c r="A206" s="180" t="s">
        <v>315</v>
      </c>
      <c r="B206" s="180" t="s">
        <v>368</v>
      </c>
      <c r="C206" s="180">
        <v>7197578.3799999999</v>
      </c>
      <c r="D206" s="180">
        <v>3102252.4699999997</v>
      </c>
      <c r="E206" s="180">
        <v>0</v>
      </c>
      <c r="F206" s="180">
        <v>15384797.41</v>
      </c>
      <c r="G206" s="180">
        <v>2543726.3199999998</v>
      </c>
      <c r="H206" s="180">
        <v>0</v>
      </c>
      <c r="I206" s="180">
        <v>79269457.159999996</v>
      </c>
      <c r="J206" s="180">
        <v>76903248.5</v>
      </c>
    </row>
    <row r="207" spans="1:10" x14ac:dyDescent="0.2">
      <c r="A207" s="180" t="s">
        <v>316</v>
      </c>
      <c r="B207" s="180" t="s">
        <v>333</v>
      </c>
      <c r="C207" s="180"/>
      <c r="D207" s="180">
        <v>74872</v>
      </c>
      <c r="E207" s="180"/>
      <c r="F207" s="180">
        <v>0</v>
      </c>
      <c r="G207" s="180"/>
      <c r="H207" s="180"/>
      <c r="I207" s="180">
        <v>2296227</v>
      </c>
      <c r="J207" s="180">
        <v>2571575.56</v>
      </c>
    </row>
    <row r="208" spans="1:10" x14ac:dyDescent="0.2">
      <c r="A208" s="180" t="s">
        <v>316</v>
      </c>
      <c r="B208" s="180" t="s">
        <v>334</v>
      </c>
      <c r="C208" s="180"/>
      <c r="D208" s="180">
        <v>1483</v>
      </c>
      <c r="E208" s="180"/>
      <c r="F208" s="180">
        <v>0</v>
      </c>
      <c r="G208" s="180"/>
      <c r="H208" s="180"/>
      <c r="I208" s="180">
        <v>47202</v>
      </c>
      <c r="J208" s="180">
        <v>23418.660000000003</v>
      </c>
    </row>
    <row r="209" spans="1:10" x14ac:dyDescent="0.2">
      <c r="A209" s="180" t="s">
        <v>316</v>
      </c>
      <c r="B209" s="180" t="s">
        <v>335</v>
      </c>
      <c r="C209" s="180"/>
      <c r="D209" s="180">
        <v>0</v>
      </c>
      <c r="E209" s="180"/>
      <c r="F209" s="180"/>
      <c r="G209" s="180"/>
      <c r="H209" s="180"/>
      <c r="I209" s="180">
        <v>25463</v>
      </c>
      <c r="J209" s="180">
        <v>27840</v>
      </c>
    </row>
    <row r="210" spans="1:10" x14ac:dyDescent="0.2">
      <c r="A210" s="180" t="s">
        <v>316</v>
      </c>
      <c r="B210" s="180" t="s">
        <v>336</v>
      </c>
      <c r="C210" s="180"/>
      <c r="D210" s="180"/>
      <c r="E210" s="180"/>
      <c r="F210" s="180"/>
      <c r="G210" s="180"/>
      <c r="H210" s="180"/>
      <c r="I210" s="180">
        <v>300000</v>
      </c>
      <c r="J210" s="180">
        <v>315847.73</v>
      </c>
    </row>
    <row r="211" spans="1:10" x14ac:dyDescent="0.2">
      <c r="A211" s="180" t="s">
        <v>316</v>
      </c>
      <c r="B211" s="180" t="s">
        <v>337</v>
      </c>
      <c r="C211" s="180">
        <v>800</v>
      </c>
      <c r="D211" s="180">
        <v>70</v>
      </c>
      <c r="E211" s="180"/>
      <c r="F211" s="180"/>
      <c r="G211" s="180">
        <v>800</v>
      </c>
      <c r="H211" s="180"/>
      <c r="I211" s="180">
        <v>32220</v>
      </c>
      <c r="J211" s="180">
        <v>26377.79</v>
      </c>
    </row>
    <row r="212" spans="1:10" x14ac:dyDescent="0.2">
      <c r="A212" s="180" t="s">
        <v>316</v>
      </c>
      <c r="B212" s="180" t="s">
        <v>338</v>
      </c>
      <c r="C212" s="180"/>
      <c r="D212" s="180"/>
      <c r="E212" s="180"/>
      <c r="F212" s="180"/>
      <c r="G212" s="180">
        <v>93000</v>
      </c>
      <c r="H212" s="180"/>
      <c r="I212" s="180">
        <v>92000</v>
      </c>
      <c r="J212" s="180">
        <v>92465.85</v>
      </c>
    </row>
    <row r="213" spans="1:10" x14ac:dyDescent="0.2">
      <c r="A213" s="180" t="s">
        <v>316</v>
      </c>
      <c r="B213" s="180" t="s">
        <v>339</v>
      </c>
      <c r="C213" s="180"/>
      <c r="D213" s="180"/>
      <c r="E213" s="180"/>
      <c r="F213" s="180"/>
      <c r="G213" s="180"/>
      <c r="H213" s="180"/>
      <c r="I213" s="180">
        <v>75000</v>
      </c>
      <c r="J213" s="180">
        <v>77404.740000000005</v>
      </c>
    </row>
    <row r="214" spans="1:10" x14ac:dyDescent="0.2">
      <c r="A214" s="180" t="s">
        <v>316</v>
      </c>
      <c r="B214" s="180" t="s">
        <v>340</v>
      </c>
      <c r="C214" s="180">
        <v>60000</v>
      </c>
      <c r="D214" s="180"/>
      <c r="E214" s="180"/>
      <c r="F214" s="180"/>
      <c r="G214" s="180"/>
      <c r="H214" s="180"/>
      <c r="I214" s="180">
        <v>71575</v>
      </c>
      <c r="J214" s="180">
        <v>219255.94000000003</v>
      </c>
    </row>
    <row r="215" spans="1:10" x14ac:dyDescent="0.2">
      <c r="A215" s="180" t="s">
        <v>316</v>
      </c>
      <c r="B215" s="180" t="s">
        <v>341</v>
      </c>
      <c r="C215" s="180"/>
      <c r="D215" s="180"/>
      <c r="E215" s="180"/>
      <c r="F215" s="180"/>
      <c r="G215" s="180"/>
      <c r="H215" s="180"/>
      <c r="I215" s="180">
        <v>0</v>
      </c>
      <c r="J215" s="180">
        <v>0</v>
      </c>
    </row>
    <row r="216" spans="1:10" x14ac:dyDescent="0.2">
      <c r="A216" s="180" t="s">
        <v>316</v>
      </c>
      <c r="B216" s="180" t="s">
        <v>342</v>
      </c>
      <c r="C216" s="180"/>
      <c r="D216" s="180"/>
      <c r="E216" s="180"/>
      <c r="F216" s="180"/>
      <c r="G216" s="180"/>
      <c r="H216" s="180"/>
      <c r="I216" s="180">
        <v>1997532</v>
      </c>
      <c r="J216" s="180">
        <v>1785954</v>
      </c>
    </row>
    <row r="217" spans="1:10" x14ac:dyDescent="0.2">
      <c r="A217" s="180" t="s">
        <v>316</v>
      </c>
      <c r="B217" s="180" t="s">
        <v>343</v>
      </c>
      <c r="C217" s="180"/>
      <c r="D217" s="180"/>
      <c r="E217" s="180"/>
      <c r="F217" s="180"/>
      <c r="G217" s="180"/>
      <c r="H217" s="180"/>
      <c r="I217" s="180">
        <v>0</v>
      </c>
      <c r="J217" s="180">
        <v>0</v>
      </c>
    </row>
    <row r="218" spans="1:10" x14ac:dyDescent="0.2">
      <c r="A218" s="180" t="s">
        <v>316</v>
      </c>
      <c r="B218" s="180" t="s">
        <v>344</v>
      </c>
      <c r="C218" s="180">
        <v>393146</v>
      </c>
      <c r="D218" s="180"/>
      <c r="E218" s="180"/>
      <c r="F218" s="180"/>
      <c r="G218" s="180">
        <v>2000</v>
      </c>
      <c r="H218" s="180"/>
      <c r="I218" s="180">
        <v>350800</v>
      </c>
      <c r="J218" s="180">
        <v>342937.11000000004</v>
      </c>
    </row>
    <row r="219" spans="1:10" x14ac:dyDescent="0.2">
      <c r="A219" s="180" t="s">
        <v>316</v>
      </c>
      <c r="B219" s="180" t="s">
        <v>475</v>
      </c>
      <c r="C219" s="180"/>
      <c r="D219" s="180">
        <v>295</v>
      </c>
      <c r="E219" s="180"/>
      <c r="F219" s="180">
        <v>0</v>
      </c>
      <c r="G219" s="180"/>
      <c r="H219" s="180"/>
      <c r="I219" s="180">
        <v>8482</v>
      </c>
      <c r="J219" s="180">
        <v>3771.98</v>
      </c>
    </row>
    <row r="220" spans="1:10" x14ac:dyDescent="0.2">
      <c r="A220" s="180" t="s">
        <v>316</v>
      </c>
      <c r="B220" s="180" t="s">
        <v>332</v>
      </c>
      <c r="C220" s="180"/>
      <c r="D220" s="180"/>
      <c r="E220" s="180"/>
      <c r="F220" s="180"/>
      <c r="G220" s="180"/>
      <c r="H220" s="180"/>
      <c r="I220" s="180">
        <v>62051</v>
      </c>
      <c r="J220" s="180">
        <v>61294</v>
      </c>
    </row>
    <row r="221" spans="1:10" x14ac:dyDescent="0.2">
      <c r="A221" s="180" t="s">
        <v>316</v>
      </c>
      <c r="B221" s="180" t="s">
        <v>407</v>
      </c>
      <c r="C221" s="180"/>
      <c r="D221" s="180"/>
      <c r="E221" s="180"/>
      <c r="F221" s="180"/>
      <c r="G221" s="180">
        <v>108000</v>
      </c>
      <c r="H221" s="180"/>
      <c r="I221" s="180">
        <v>155000</v>
      </c>
      <c r="J221" s="180">
        <v>204447.51</v>
      </c>
    </row>
    <row r="222" spans="1:10" x14ac:dyDescent="0.2">
      <c r="A222" s="180" t="s">
        <v>316</v>
      </c>
      <c r="B222" s="180" t="s">
        <v>345</v>
      </c>
      <c r="C222" s="180">
        <v>453946</v>
      </c>
      <c r="D222" s="180">
        <v>76720</v>
      </c>
      <c r="E222" s="180">
        <v>0</v>
      </c>
      <c r="F222" s="180">
        <v>0</v>
      </c>
      <c r="G222" s="180">
        <v>203800</v>
      </c>
      <c r="H222" s="180">
        <v>0</v>
      </c>
      <c r="I222" s="180">
        <v>5513552</v>
      </c>
      <c r="J222" s="180">
        <v>5752590.870000001</v>
      </c>
    </row>
    <row r="223" spans="1:10" x14ac:dyDescent="0.2">
      <c r="A223" s="180" t="s">
        <v>316</v>
      </c>
      <c r="B223" s="180" t="s">
        <v>346</v>
      </c>
      <c r="C223" s="180"/>
      <c r="D223" s="180"/>
      <c r="E223" s="180"/>
      <c r="F223" s="180"/>
      <c r="G223" s="180"/>
      <c r="H223" s="180"/>
      <c r="I223" s="180">
        <v>0</v>
      </c>
      <c r="J223" s="180">
        <v>0</v>
      </c>
    </row>
    <row r="224" spans="1:10" x14ac:dyDescent="0.2">
      <c r="A224" s="180" t="s">
        <v>316</v>
      </c>
      <c r="B224" s="180" t="s">
        <v>446</v>
      </c>
      <c r="C224" s="180"/>
      <c r="D224" s="180"/>
      <c r="E224" s="180"/>
      <c r="F224" s="180">
        <v>58476</v>
      </c>
      <c r="G224" s="180"/>
      <c r="H224" s="180"/>
      <c r="I224" s="180">
        <v>58476</v>
      </c>
      <c r="J224" s="180">
        <v>101340.13</v>
      </c>
    </row>
    <row r="225" spans="1:10" x14ac:dyDescent="0.2">
      <c r="A225" s="180" t="s">
        <v>316</v>
      </c>
      <c r="B225" s="180" t="s">
        <v>347</v>
      </c>
      <c r="C225" s="180"/>
      <c r="D225" s="180"/>
      <c r="E225" s="180"/>
      <c r="F225" s="180"/>
      <c r="G225" s="180"/>
      <c r="H225" s="180"/>
      <c r="I225" s="180">
        <v>3000</v>
      </c>
      <c r="J225" s="180">
        <v>69633.13</v>
      </c>
    </row>
    <row r="226" spans="1:10" x14ac:dyDescent="0.2">
      <c r="A226" s="180" t="s">
        <v>316</v>
      </c>
      <c r="B226" s="180" t="s">
        <v>348</v>
      </c>
      <c r="C226" s="180">
        <v>453946</v>
      </c>
      <c r="D226" s="180">
        <v>76720</v>
      </c>
      <c r="E226" s="180">
        <v>0</v>
      </c>
      <c r="F226" s="180">
        <v>58476</v>
      </c>
      <c r="G226" s="180">
        <v>203800</v>
      </c>
      <c r="H226" s="180">
        <v>0</v>
      </c>
      <c r="I226" s="180">
        <v>5575028</v>
      </c>
      <c r="J226" s="180">
        <v>5923564.1300000008</v>
      </c>
    </row>
    <row r="227" spans="1:10" x14ac:dyDescent="0.2">
      <c r="A227" s="180" t="s">
        <v>316</v>
      </c>
      <c r="B227" s="180" t="s">
        <v>349</v>
      </c>
      <c r="C227" s="180">
        <v>140583.25</v>
      </c>
      <c r="D227" s="180">
        <v>22480.92</v>
      </c>
      <c r="E227" s="180">
        <v>0</v>
      </c>
      <c r="F227" s="180">
        <v>488089.47</v>
      </c>
      <c r="G227" s="180">
        <v>115954.64</v>
      </c>
      <c r="H227" s="180">
        <v>12573.04</v>
      </c>
      <c r="I227" s="180">
        <v>2978627.29</v>
      </c>
      <c r="J227" s="180">
        <v>2395695.33</v>
      </c>
    </row>
    <row r="228" spans="1:10" x14ac:dyDescent="0.2">
      <c r="A228" s="180" t="s">
        <v>316</v>
      </c>
      <c r="B228" s="180" t="s">
        <v>350</v>
      </c>
      <c r="C228" s="180">
        <v>594529.25</v>
      </c>
      <c r="D228" s="180">
        <v>99200.92</v>
      </c>
      <c r="E228" s="180">
        <v>0</v>
      </c>
      <c r="F228" s="180">
        <v>546565.47</v>
      </c>
      <c r="G228" s="180">
        <v>319754.64</v>
      </c>
      <c r="H228" s="180">
        <v>12573.04</v>
      </c>
      <c r="I228" s="180">
        <v>8553655.2899999991</v>
      </c>
      <c r="J228" s="180">
        <v>8319259.4600000018</v>
      </c>
    </row>
    <row r="229" spans="1:10" x14ac:dyDescent="0.2">
      <c r="A229" s="180" t="s">
        <v>316</v>
      </c>
      <c r="B229" s="180" t="s">
        <v>376</v>
      </c>
      <c r="C229" s="180"/>
      <c r="D229" s="180"/>
      <c r="E229" s="180"/>
      <c r="F229" s="180"/>
      <c r="G229" s="180"/>
      <c r="H229" s="180"/>
      <c r="I229" s="180"/>
      <c r="J229" s="180"/>
    </row>
    <row r="230" spans="1:10" x14ac:dyDescent="0.2">
      <c r="A230" s="180" t="s">
        <v>316</v>
      </c>
      <c r="B230" s="180" t="s">
        <v>377</v>
      </c>
      <c r="C230" s="180">
        <v>15000</v>
      </c>
      <c r="D230" s="180"/>
      <c r="E230" s="180"/>
      <c r="F230" s="180"/>
      <c r="G230" s="180"/>
      <c r="H230" s="180"/>
      <c r="I230" s="180">
        <v>3074000</v>
      </c>
      <c r="J230" s="180">
        <v>3005953.82</v>
      </c>
    </row>
    <row r="231" spans="1:10" x14ac:dyDescent="0.2">
      <c r="A231" s="180" t="s">
        <v>316</v>
      </c>
      <c r="B231" s="180" t="s">
        <v>352</v>
      </c>
      <c r="C231" s="180"/>
      <c r="D231" s="180"/>
      <c r="E231" s="180"/>
      <c r="F231" s="180"/>
      <c r="G231" s="180"/>
      <c r="H231" s="180"/>
      <c r="I231" s="180">
        <v>146000</v>
      </c>
      <c r="J231" s="180">
        <v>147503.18</v>
      </c>
    </row>
    <row r="232" spans="1:10" x14ac:dyDescent="0.2">
      <c r="A232" s="180" t="s">
        <v>316</v>
      </c>
      <c r="B232" s="180" t="s">
        <v>353</v>
      </c>
      <c r="C232" s="180">
        <v>140000</v>
      </c>
      <c r="D232" s="180">
        <v>25000</v>
      </c>
      <c r="E232" s="180"/>
      <c r="F232" s="180"/>
      <c r="G232" s="180"/>
      <c r="H232" s="180"/>
      <c r="I232" s="180">
        <v>316000</v>
      </c>
      <c r="J232" s="180">
        <v>384869.26</v>
      </c>
    </row>
    <row r="233" spans="1:10" x14ac:dyDescent="0.2">
      <c r="A233" s="180" t="s">
        <v>316</v>
      </c>
      <c r="B233" s="180" t="s">
        <v>354</v>
      </c>
      <c r="C233" s="180">
        <v>26000</v>
      </c>
      <c r="D233" s="180"/>
      <c r="E233" s="180"/>
      <c r="F233" s="180"/>
      <c r="G233" s="180"/>
      <c r="H233" s="180"/>
      <c r="I233" s="180">
        <v>145000</v>
      </c>
      <c r="J233" s="180">
        <v>144173.69</v>
      </c>
    </row>
    <row r="234" spans="1:10" x14ac:dyDescent="0.2">
      <c r="A234" s="180" t="s">
        <v>316</v>
      </c>
      <c r="B234" s="180" t="s">
        <v>408</v>
      </c>
      <c r="C234" s="180"/>
      <c r="D234" s="180"/>
      <c r="E234" s="180"/>
      <c r="F234" s="180"/>
      <c r="G234" s="180"/>
      <c r="H234" s="180"/>
      <c r="I234" s="180">
        <v>180000</v>
      </c>
      <c r="J234" s="180">
        <v>176956.39</v>
      </c>
    </row>
    <row r="235" spans="1:10" x14ac:dyDescent="0.2">
      <c r="A235" s="180" t="s">
        <v>316</v>
      </c>
      <c r="B235" s="180" t="s">
        <v>423</v>
      </c>
      <c r="C235" s="180"/>
      <c r="D235" s="180"/>
      <c r="E235" s="180"/>
      <c r="F235" s="180"/>
      <c r="G235" s="180"/>
      <c r="H235" s="180"/>
      <c r="I235" s="180">
        <v>80000</v>
      </c>
      <c r="J235" s="180">
        <v>77930.62</v>
      </c>
    </row>
    <row r="236" spans="1:10" x14ac:dyDescent="0.2">
      <c r="A236" s="180" t="s">
        <v>316</v>
      </c>
      <c r="B236" s="180" t="s">
        <v>355</v>
      </c>
      <c r="C236" s="180">
        <v>45000</v>
      </c>
      <c r="D236" s="180">
        <v>25000</v>
      </c>
      <c r="E236" s="180"/>
      <c r="F236" s="180"/>
      <c r="G236" s="180">
        <v>2000</v>
      </c>
      <c r="H236" s="180">
        <v>2000</v>
      </c>
      <c r="I236" s="180">
        <v>600000</v>
      </c>
      <c r="J236" s="180">
        <v>576687.65</v>
      </c>
    </row>
    <row r="237" spans="1:10" x14ac:dyDescent="0.2">
      <c r="A237" s="180" t="s">
        <v>316</v>
      </c>
      <c r="B237" s="180" t="s">
        <v>356</v>
      </c>
      <c r="C237" s="180">
        <v>90000</v>
      </c>
      <c r="D237" s="180">
        <v>30000</v>
      </c>
      <c r="E237" s="180"/>
      <c r="F237" s="180"/>
      <c r="G237" s="180"/>
      <c r="H237" s="180"/>
      <c r="I237" s="180">
        <v>339000</v>
      </c>
      <c r="J237" s="180">
        <v>332908.27</v>
      </c>
    </row>
    <row r="238" spans="1:10" x14ac:dyDescent="0.2">
      <c r="A238" s="180" t="s">
        <v>316</v>
      </c>
      <c r="B238" s="180" t="s">
        <v>409</v>
      </c>
      <c r="C238" s="180"/>
      <c r="D238" s="180"/>
      <c r="E238" s="180"/>
      <c r="F238" s="180"/>
      <c r="G238" s="180"/>
      <c r="H238" s="180"/>
      <c r="I238" s="180">
        <v>0</v>
      </c>
      <c r="J238" s="180"/>
    </row>
    <row r="239" spans="1:10" x14ac:dyDescent="0.2">
      <c r="A239" s="180" t="s">
        <v>316</v>
      </c>
      <c r="B239" s="180" t="s">
        <v>378</v>
      </c>
      <c r="C239" s="180"/>
      <c r="D239" s="180"/>
      <c r="E239" s="180"/>
      <c r="F239" s="180"/>
      <c r="G239" s="180">
        <v>195000</v>
      </c>
      <c r="H239" s="180"/>
      <c r="I239" s="180">
        <v>170000</v>
      </c>
      <c r="J239" s="180">
        <v>166362.32999999999</v>
      </c>
    </row>
    <row r="240" spans="1:10" x14ac:dyDescent="0.2">
      <c r="A240" s="180" t="s">
        <v>316</v>
      </c>
      <c r="B240" s="180" t="s">
        <v>360</v>
      </c>
      <c r="C240" s="180">
        <v>70000</v>
      </c>
      <c r="D240" s="180">
        <v>10000</v>
      </c>
      <c r="E240" s="180"/>
      <c r="F240" s="180"/>
      <c r="G240" s="180"/>
      <c r="H240" s="180"/>
      <c r="I240" s="180">
        <v>8000</v>
      </c>
      <c r="J240" s="180">
        <v>49995.89</v>
      </c>
    </row>
    <row r="241" spans="1:10" x14ac:dyDescent="0.2">
      <c r="A241" s="180" t="s">
        <v>316</v>
      </c>
      <c r="B241" s="180" t="s">
        <v>379</v>
      </c>
      <c r="C241" s="180"/>
      <c r="D241" s="180"/>
      <c r="E241" s="180"/>
      <c r="F241" s="180">
        <v>58476</v>
      </c>
      <c r="G241" s="180"/>
      <c r="H241" s="180"/>
      <c r="I241" s="180">
        <v>58476</v>
      </c>
      <c r="J241" s="180">
        <v>0</v>
      </c>
    </row>
    <row r="242" spans="1:10" x14ac:dyDescent="0.2">
      <c r="A242" s="180" t="s">
        <v>316</v>
      </c>
      <c r="B242" s="180" t="s">
        <v>362</v>
      </c>
      <c r="C242" s="180"/>
      <c r="D242" s="180"/>
      <c r="E242" s="180"/>
      <c r="F242" s="180"/>
      <c r="G242" s="180"/>
      <c r="H242" s="180"/>
      <c r="I242" s="180">
        <v>177600</v>
      </c>
      <c r="J242" s="180">
        <v>176118</v>
      </c>
    </row>
    <row r="243" spans="1:10" x14ac:dyDescent="0.2">
      <c r="A243" s="180" t="s">
        <v>316</v>
      </c>
      <c r="B243" s="180" t="s">
        <v>365</v>
      </c>
      <c r="C243" s="180">
        <v>386000</v>
      </c>
      <c r="D243" s="180">
        <v>90000</v>
      </c>
      <c r="E243" s="180">
        <v>0</v>
      </c>
      <c r="F243" s="180">
        <v>58476</v>
      </c>
      <c r="G243" s="180">
        <v>197000</v>
      </c>
      <c r="H243" s="180">
        <v>2000</v>
      </c>
      <c r="I243" s="180">
        <v>5294076</v>
      </c>
      <c r="J243" s="180">
        <v>5239459.1000000006</v>
      </c>
    </row>
    <row r="244" spans="1:10" x14ac:dyDescent="0.2">
      <c r="A244" s="180" t="s">
        <v>316</v>
      </c>
      <c r="B244" s="180" t="s">
        <v>447</v>
      </c>
      <c r="C244" s="180">
        <v>58476</v>
      </c>
      <c r="D244" s="180"/>
      <c r="E244" s="180"/>
      <c r="F244" s="180"/>
      <c r="G244" s="180"/>
      <c r="H244" s="180"/>
      <c r="I244" s="180">
        <v>58476</v>
      </c>
      <c r="J244" s="180">
        <v>101173.07</v>
      </c>
    </row>
    <row r="245" spans="1:10" x14ac:dyDescent="0.2">
      <c r="A245" s="180" t="s">
        <v>316</v>
      </c>
      <c r="B245" s="180" t="s">
        <v>366</v>
      </c>
      <c r="C245" s="180">
        <v>444476</v>
      </c>
      <c r="D245" s="180">
        <v>90000</v>
      </c>
      <c r="E245" s="180">
        <v>0</v>
      </c>
      <c r="F245" s="180">
        <v>58476</v>
      </c>
      <c r="G245" s="180">
        <v>197000</v>
      </c>
      <c r="H245" s="180">
        <v>2000</v>
      </c>
      <c r="I245" s="180">
        <v>5352552</v>
      </c>
      <c r="J245" s="180">
        <v>5340632.1700000009</v>
      </c>
    </row>
    <row r="246" spans="1:10" x14ac:dyDescent="0.2">
      <c r="A246" s="180" t="s">
        <v>316</v>
      </c>
      <c r="B246" s="180" t="s">
        <v>367</v>
      </c>
      <c r="C246" s="180">
        <v>150053.25</v>
      </c>
      <c r="D246" s="180">
        <v>9200.9199999999983</v>
      </c>
      <c r="E246" s="180">
        <v>0</v>
      </c>
      <c r="F246" s="180">
        <v>488089.47</v>
      </c>
      <c r="G246" s="180">
        <v>122754.64</v>
      </c>
      <c r="H246" s="180">
        <v>10573.04</v>
      </c>
      <c r="I246" s="180">
        <v>3201103.2899999991</v>
      </c>
      <c r="J246" s="180">
        <v>2978627.29</v>
      </c>
    </row>
    <row r="247" spans="1:10" x14ac:dyDescent="0.2">
      <c r="A247" s="180" t="s">
        <v>316</v>
      </c>
      <c r="B247" s="180" t="s">
        <v>368</v>
      </c>
      <c r="C247" s="180">
        <v>594529.25</v>
      </c>
      <c r="D247" s="180">
        <v>99200.92</v>
      </c>
      <c r="E247" s="180">
        <v>0</v>
      </c>
      <c r="F247" s="180">
        <v>546565.47</v>
      </c>
      <c r="G247" s="180">
        <v>319754.64</v>
      </c>
      <c r="H247" s="180">
        <v>12573.04</v>
      </c>
      <c r="I247" s="180">
        <v>8553655.2899999991</v>
      </c>
      <c r="J247" s="180">
        <v>8319259.4600000018</v>
      </c>
    </row>
    <row r="248" spans="1:10" x14ac:dyDescent="0.2">
      <c r="A248" s="180" t="s">
        <v>317</v>
      </c>
      <c r="B248" s="180" t="s">
        <v>333</v>
      </c>
      <c r="C248" s="180"/>
      <c r="D248" s="180">
        <v>289400</v>
      </c>
      <c r="E248" s="180"/>
      <c r="F248" s="180">
        <v>689322</v>
      </c>
      <c r="G248" s="180"/>
      <c r="H248" s="180"/>
      <c r="I248" s="180">
        <v>4817436</v>
      </c>
      <c r="J248" s="180">
        <v>4770951.21</v>
      </c>
    </row>
    <row r="249" spans="1:10" x14ac:dyDescent="0.2">
      <c r="A249" s="180" t="s">
        <v>317</v>
      </c>
      <c r="B249" s="180" t="s">
        <v>334</v>
      </c>
      <c r="C249" s="180"/>
      <c r="D249" s="180">
        <v>5146</v>
      </c>
      <c r="E249" s="180"/>
      <c r="F249" s="180">
        <v>12258</v>
      </c>
      <c r="G249" s="180"/>
      <c r="H249" s="180"/>
      <c r="I249" s="180">
        <v>71117</v>
      </c>
      <c r="J249" s="180">
        <v>79397.17</v>
      </c>
    </row>
    <row r="250" spans="1:10" x14ac:dyDescent="0.2">
      <c r="A250" s="180" t="s">
        <v>317</v>
      </c>
      <c r="B250" s="180" t="s">
        <v>335</v>
      </c>
      <c r="C250" s="180"/>
      <c r="D250" s="180">
        <v>339766</v>
      </c>
      <c r="E250" s="180"/>
      <c r="F250" s="180"/>
      <c r="G250" s="180"/>
      <c r="H250" s="180"/>
      <c r="I250" s="180">
        <v>805989</v>
      </c>
      <c r="J250" s="180">
        <v>906863</v>
      </c>
    </row>
    <row r="251" spans="1:10" x14ac:dyDescent="0.2">
      <c r="A251" s="180" t="s">
        <v>317</v>
      </c>
      <c r="B251" s="180" t="s">
        <v>336</v>
      </c>
      <c r="C251" s="180"/>
      <c r="D251" s="180"/>
      <c r="E251" s="180"/>
      <c r="F251" s="180"/>
      <c r="G251" s="180"/>
      <c r="H251" s="180"/>
      <c r="I251" s="180">
        <v>397962</v>
      </c>
      <c r="J251" s="180">
        <v>328969.90999999997</v>
      </c>
    </row>
    <row r="252" spans="1:10" x14ac:dyDescent="0.2">
      <c r="A252" s="180" t="s">
        <v>317</v>
      </c>
      <c r="B252" s="180" t="s">
        <v>337</v>
      </c>
      <c r="C252" s="180">
        <v>5918</v>
      </c>
      <c r="D252" s="180">
        <v>2747</v>
      </c>
      <c r="E252" s="180">
        <v>0</v>
      </c>
      <c r="F252" s="180">
        <v>500</v>
      </c>
      <c r="G252" s="180">
        <v>250</v>
      </c>
      <c r="H252" s="180">
        <v>0</v>
      </c>
      <c r="I252" s="180">
        <v>22502</v>
      </c>
      <c r="J252" s="180">
        <v>29345.14</v>
      </c>
    </row>
    <row r="253" spans="1:10" x14ac:dyDescent="0.2">
      <c r="A253" s="180" t="s">
        <v>317</v>
      </c>
      <c r="B253" s="180" t="s">
        <v>338</v>
      </c>
      <c r="C253" s="180"/>
      <c r="D253" s="180"/>
      <c r="E253" s="180"/>
      <c r="F253" s="180"/>
      <c r="G253" s="180">
        <v>237523</v>
      </c>
      <c r="H253" s="180">
        <v>0</v>
      </c>
      <c r="I253" s="180">
        <v>182724</v>
      </c>
      <c r="J253" s="180">
        <v>262630.02</v>
      </c>
    </row>
    <row r="254" spans="1:10" x14ac:dyDescent="0.2">
      <c r="A254" s="180" t="s">
        <v>317</v>
      </c>
      <c r="B254" s="180" t="s">
        <v>339</v>
      </c>
      <c r="C254" s="180"/>
      <c r="D254" s="180"/>
      <c r="E254" s="180"/>
      <c r="F254" s="180"/>
      <c r="G254" s="180"/>
      <c r="H254" s="180">
        <v>0</v>
      </c>
      <c r="I254" s="180">
        <v>182903</v>
      </c>
      <c r="J254" s="180">
        <v>227684.15</v>
      </c>
    </row>
    <row r="255" spans="1:10" x14ac:dyDescent="0.2">
      <c r="A255" s="180" t="s">
        <v>317</v>
      </c>
      <c r="B255" s="180" t="s">
        <v>340</v>
      </c>
      <c r="C255" s="180">
        <v>1584</v>
      </c>
      <c r="D255" s="180">
        <v>36995</v>
      </c>
      <c r="E255" s="180">
        <v>0</v>
      </c>
      <c r="F255" s="180">
        <v>800</v>
      </c>
      <c r="G255" s="180">
        <v>125</v>
      </c>
      <c r="H255" s="180">
        <v>0</v>
      </c>
      <c r="I255" s="180">
        <v>182133</v>
      </c>
      <c r="J255" s="180">
        <v>296956.39</v>
      </c>
    </row>
    <row r="256" spans="1:10" x14ac:dyDescent="0.2">
      <c r="A256" s="180" t="s">
        <v>317</v>
      </c>
      <c r="B256" s="180" t="s">
        <v>341</v>
      </c>
      <c r="C256" s="180">
        <v>0</v>
      </c>
      <c r="D256" s="180">
        <v>0</v>
      </c>
      <c r="E256" s="180">
        <v>0</v>
      </c>
      <c r="F256" s="180">
        <v>0</v>
      </c>
      <c r="G256" s="180">
        <v>0</v>
      </c>
      <c r="H256" s="180">
        <v>0</v>
      </c>
      <c r="I256" s="180">
        <v>0</v>
      </c>
      <c r="J256" s="180">
        <v>0</v>
      </c>
    </row>
    <row r="257" spans="1:10" x14ac:dyDescent="0.2">
      <c r="A257" s="180" t="s">
        <v>317</v>
      </c>
      <c r="B257" s="180" t="s">
        <v>342</v>
      </c>
      <c r="C257" s="180"/>
      <c r="D257" s="180"/>
      <c r="E257" s="180"/>
      <c r="F257" s="180"/>
      <c r="G257" s="180"/>
      <c r="H257" s="180"/>
      <c r="I257" s="180">
        <v>10309954</v>
      </c>
      <c r="J257" s="180">
        <v>9394208</v>
      </c>
    </row>
    <row r="258" spans="1:10" x14ac:dyDescent="0.2">
      <c r="A258" s="180" t="s">
        <v>317</v>
      </c>
      <c r="B258" s="180" t="s">
        <v>343</v>
      </c>
      <c r="C258" s="180"/>
      <c r="D258" s="180"/>
      <c r="E258" s="180"/>
      <c r="F258" s="180"/>
      <c r="G258" s="180"/>
      <c r="H258" s="180"/>
      <c r="I258" s="180">
        <v>0</v>
      </c>
      <c r="J258" s="180">
        <v>0</v>
      </c>
    </row>
    <row r="259" spans="1:10" x14ac:dyDescent="0.2">
      <c r="A259" s="180" t="s">
        <v>317</v>
      </c>
      <c r="B259" s="180" t="s">
        <v>344</v>
      </c>
      <c r="C259" s="180">
        <v>1367198</v>
      </c>
      <c r="D259" s="180">
        <v>0</v>
      </c>
      <c r="E259" s="180">
        <v>0</v>
      </c>
      <c r="F259" s="180">
        <v>200</v>
      </c>
      <c r="G259" s="180">
        <v>6450</v>
      </c>
      <c r="H259" s="180">
        <v>0</v>
      </c>
      <c r="I259" s="180">
        <v>1433523</v>
      </c>
      <c r="J259" s="180">
        <v>1307451.96</v>
      </c>
    </row>
    <row r="260" spans="1:10" x14ac:dyDescent="0.2">
      <c r="A260" s="180" t="s">
        <v>317</v>
      </c>
      <c r="B260" s="180" t="s">
        <v>475</v>
      </c>
      <c r="C260" s="180"/>
      <c r="D260" s="180">
        <v>2468</v>
      </c>
      <c r="E260" s="180"/>
      <c r="F260" s="180">
        <v>5879</v>
      </c>
      <c r="G260" s="180"/>
      <c r="H260" s="180"/>
      <c r="I260" s="180">
        <v>41254</v>
      </c>
      <c r="J260" s="180">
        <v>43805.7</v>
      </c>
    </row>
    <row r="261" spans="1:10" x14ac:dyDescent="0.2">
      <c r="A261" s="180" t="s">
        <v>317</v>
      </c>
      <c r="B261" s="180" t="s">
        <v>332</v>
      </c>
      <c r="C261" s="180"/>
      <c r="D261" s="180"/>
      <c r="E261" s="180">
        <v>0</v>
      </c>
      <c r="F261" s="180"/>
      <c r="G261" s="180"/>
      <c r="H261" s="180"/>
      <c r="I261" s="180">
        <v>392319</v>
      </c>
      <c r="J261" s="180">
        <v>230173</v>
      </c>
    </row>
    <row r="262" spans="1:10" x14ac:dyDescent="0.2">
      <c r="A262" s="180" t="s">
        <v>317</v>
      </c>
      <c r="B262" s="180" t="s">
        <v>407</v>
      </c>
      <c r="C262" s="180">
        <v>0</v>
      </c>
      <c r="D262" s="180">
        <v>0</v>
      </c>
      <c r="E262" s="180">
        <v>0</v>
      </c>
      <c r="F262" s="180">
        <v>0</v>
      </c>
      <c r="G262" s="180">
        <v>567000</v>
      </c>
      <c r="H262" s="180">
        <v>0</v>
      </c>
      <c r="I262" s="180">
        <v>924656</v>
      </c>
      <c r="J262" s="180">
        <v>1081909.0900000001</v>
      </c>
    </row>
    <row r="263" spans="1:10" x14ac:dyDescent="0.2">
      <c r="A263" s="180" t="s">
        <v>317</v>
      </c>
      <c r="B263" s="180" t="s">
        <v>345</v>
      </c>
      <c r="C263" s="180">
        <v>1374700</v>
      </c>
      <c r="D263" s="180">
        <v>676522</v>
      </c>
      <c r="E263" s="180">
        <v>0</v>
      </c>
      <c r="F263" s="180">
        <v>708959</v>
      </c>
      <c r="G263" s="180">
        <v>811348</v>
      </c>
      <c r="H263" s="180">
        <v>0</v>
      </c>
      <c r="I263" s="180">
        <v>19764472</v>
      </c>
      <c r="J263" s="180">
        <v>18960344.739999998</v>
      </c>
    </row>
    <row r="264" spans="1:10" x14ac:dyDescent="0.2">
      <c r="A264" s="180" t="s">
        <v>317</v>
      </c>
      <c r="B264" s="180" t="s">
        <v>346</v>
      </c>
      <c r="C264" s="180">
        <v>0</v>
      </c>
      <c r="D264" s="180">
        <v>0</v>
      </c>
      <c r="E264" s="180">
        <v>0</v>
      </c>
      <c r="F264" s="180">
        <v>0</v>
      </c>
      <c r="G264" s="180"/>
      <c r="H264" s="180"/>
      <c r="I264" s="180">
        <v>0</v>
      </c>
      <c r="J264" s="180">
        <v>0</v>
      </c>
    </row>
    <row r="265" spans="1:10" x14ac:dyDescent="0.2">
      <c r="A265" s="180" t="s">
        <v>317</v>
      </c>
      <c r="B265" s="180" t="s">
        <v>446</v>
      </c>
      <c r="C265" s="180">
        <v>0</v>
      </c>
      <c r="D265" s="180">
        <v>0</v>
      </c>
      <c r="E265" s="180">
        <v>0</v>
      </c>
      <c r="F265" s="180">
        <v>0</v>
      </c>
      <c r="G265" s="180"/>
      <c r="H265" s="180">
        <v>0</v>
      </c>
      <c r="I265" s="180">
        <v>411600</v>
      </c>
      <c r="J265" s="180">
        <v>1682378.49</v>
      </c>
    </row>
    <row r="266" spans="1:10" x14ac:dyDescent="0.2">
      <c r="A266" s="180" t="s">
        <v>317</v>
      </c>
      <c r="B266" s="180" t="s">
        <v>347</v>
      </c>
      <c r="C266" s="180">
        <v>0</v>
      </c>
      <c r="D266" s="180">
        <v>0</v>
      </c>
      <c r="E266" s="180">
        <v>0</v>
      </c>
      <c r="F266" s="180"/>
      <c r="G266" s="180"/>
      <c r="H266" s="180">
        <v>0</v>
      </c>
      <c r="I266" s="180">
        <v>70</v>
      </c>
      <c r="J266" s="180">
        <v>12.25</v>
      </c>
    </row>
    <row r="267" spans="1:10" x14ac:dyDescent="0.2">
      <c r="A267" s="180" t="s">
        <v>317</v>
      </c>
      <c r="B267" s="180" t="s">
        <v>348</v>
      </c>
      <c r="C267" s="180">
        <v>1374700</v>
      </c>
      <c r="D267" s="180">
        <v>676522</v>
      </c>
      <c r="E267" s="180">
        <v>0</v>
      </c>
      <c r="F267" s="180">
        <v>708959</v>
      </c>
      <c r="G267" s="180">
        <v>811348</v>
      </c>
      <c r="H267" s="180">
        <v>0</v>
      </c>
      <c r="I267" s="180">
        <v>20176142</v>
      </c>
      <c r="J267" s="180">
        <v>20642735.479999997</v>
      </c>
    </row>
    <row r="268" spans="1:10" x14ac:dyDescent="0.2">
      <c r="A268" s="180" t="s">
        <v>317</v>
      </c>
      <c r="B268" s="180" t="s">
        <v>349</v>
      </c>
      <c r="C268" s="180">
        <v>250859.82999999961</v>
      </c>
      <c r="D268" s="180">
        <v>744855.54</v>
      </c>
      <c r="E268" s="180">
        <v>0</v>
      </c>
      <c r="F268" s="180">
        <v>254011.16000000015</v>
      </c>
      <c r="G268" s="180">
        <v>34891.680000000051</v>
      </c>
      <c r="H268" s="180">
        <v>0</v>
      </c>
      <c r="I268" s="180">
        <v>5705578.959999999</v>
      </c>
      <c r="J268" s="180">
        <v>5755773.9000000004</v>
      </c>
    </row>
    <row r="269" spans="1:10" x14ac:dyDescent="0.2">
      <c r="A269" s="180" t="s">
        <v>317</v>
      </c>
      <c r="B269" s="180" t="s">
        <v>350</v>
      </c>
      <c r="C269" s="180">
        <v>1625559.8299999996</v>
      </c>
      <c r="D269" s="180">
        <v>1421377.54</v>
      </c>
      <c r="E269" s="180">
        <v>0</v>
      </c>
      <c r="F269" s="180">
        <v>962970.16000000015</v>
      </c>
      <c r="G269" s="180">
        <v>846239.68</v>
      </c>
      <c r="H269" s="180">
        <v>0</v>
      </c>
      <c r="I269" s="180">
        <v>25881720.960000001</v>
      </c>
      <c r="J269" s="180">
        <v>26398509.379999995</v>
      </c>
    </row>
    <row r="270" spans="1:10" x14ac:dyDescent="0.2">
      <c r="A270" s="180" t="s">
        <v>317</v>
      </c>
      <c r="B270" s="180" t="s">
        <v>376</v>
      </c>
      <c r="C270" s="180"/>
      <c r="D270" s="180"/>
      <c r="E270" s="180"/>
      <c r="F270" s="180"/>
      <c r="G270" s="180"/>
      <c r="H270" s="180"/>
      <c r="I270" s="180"/>
      <c r="J270" s="180"/>
    </row>
    <row r="271" spans="1:10" x14ac:dyDescent="0.2">
      <c r="A271" s="180" t="s">
        <v>317</v>
      </c>
      <c r="B271" s="180" t="s">
        <v>377</v>
      </c>
      <c r="C271" s="180">
        <v>24652</v>
      </c>
      <c r="D271" s="180">
        <v>82860</v>
      </c>
      <c r="E271" s="180">
        <v>0</v>
      </c>
      <c r="F271" s="180"/>
      <c r="G271" s="180">
        <v>0</v>
      </c>
      <c r="H271" s="180">
        <v>0</v>
      </c>
      <c r="I271" s="180">
        <v>10430120</v>
      </c>
      <c r="J271" s="180">
        <v>10121469.069999998</v>
      </c>
    </row>
    <row r="272" spans="1:10" x14ac:dyDescent="0.2">
      <c r="A272" s="180" t="s">
        <v>317</v>
      </c>
      <c r="B272" s="180" t="s">
        <v>352</v>
      </c>
      <c r="C272" s="180">
        <v>0</v>
      </c>
      <c r="D272" s="180">
        <v>0</v>
      </c>
      <c r="E272" s="180">
        <v>0</v>
      </c>
      <c r="F272" s="180"/>
      <c r="G272" s="180">
        <v>0</v>
      </c>
      <c r="H272" s="180">
        <v>0</v>
      </c>
      <c r="I272" s="180">
        <v>405573</v>
      </c>
      <c r="J272" s="180">
        <v>415414.61</v>
      </c>
    </row>
    <row r="273" spans="1:10" x14ac:dyDescent="0.2">
      <c r="A273" s="180" t="s">
        <v>317</v>
      </c>
      <c r="B273" s="180" t="s">
        <v>353</v>
      </c>
      <c r="C273" s="180">
        <v>38598</v>
      </c>
      <c r="D273" s="180">
        <v>29636</v>
      </c>
      <c r="E273" s="180">
        <v>0</v>
      </c>
      <c r="F273" s="180"/>
      <c r="G273" s="180">
        <v>0</v>
      </c>
      <c r="H273" s="180">
        <v>0</v>
      </c>
      <c r="I273" s="180">
        <v>730444</v>
      </c>
      <c r="J273" s="180">
        <v>750682.87</v>
      </c>
    </row>
    <row r="274" spans="1:10" x14ac:dyDescent="0.2">
      <c r="A274" s="180" t="s">
        <v>317</v>
      </c>
      <c r="B274" s="180" t="s">
        <v>354</v>
      </c>
      <c r="C274" s="180">
        <v>0</v>
      </c>
      <c r="D274" s="180">
        <v>0</v>
      </c>
      <c r="E274" s="180">
        <v>0</v>
      </c>
      <c r="F274" s="180"/>
      <c r="G274" s="180">
        <v>0</v>
      </c>
      <c r="H274" s="180">
        <v>0</v>
      </c>
      <c r="I274" s="180">
        <v>541159</v>
      </c>
      <c r="J274" s="180">
        <v>385413.87</v>
      </c>
    </row>
    <row r="275" spans="1:10" x14ac:dyDescent="0.2">
      <c r="A275" s="180" t="s">
        <v>317</v>
      </c>
      <c r="B275" s="180" t="s">
        <v>408</v>
      </c>
      <c r="C275" s="180">
        <v>0</v>
      </c>
      <c r="D275" s="180">
        <v>12093</v>
      </c>
      <c r="E275" s="180">
        <v>0</v>
      </c>
      <c r="F275" s="180"/>
      <c r="G275" s="180">
        <v>0</v>
      </c>
      <c r="H275" s="180">
        <v>0</v>
      </c>
      <c r="I275" s="180">
        <v>931790</v>
      </c>
      <c r="J275" s="180">
        <v>895579.93</v>
      </c>
    </row>
    <row r="276" spans="1:10" x14ac:dyDescent="0.2">
      <c r="A276" s="180" t="s">
        <v>317</v>
      </c>
      <c r="B276" s="180" t="s">
        <v>423</v>
      </c>
      <c r="C276" s="180">
        <v>0</v>
      </c>
      <c r="D276" s="180">
        <v>26093</v>
      </c>
      <c r="E276" s="180">
        <v>0</v>
      </c>
      <c r="F276" s="180">
        <v>0</v>
      </c>
      <c r="G276" s="180">
        <v>0</v>
      </c>
      <c r="H276" s="180">
        <v>0</v>
      </c>
      <c r="I276" s="180">
        <v>249542</v>
      </c>
      <c r="J276" s="180">
        <v>222000.79</v>
      </c>
    </row>
    <row r="277" spans="1:10" x14ac:dyDescent="0.2">
      <c r="A277" s="180" t="s">
        <v>317</v>
      </c>
      <c r="B277" s="180" t="s">
        <v>355</v>
      </c>
      <c r="C277" s="180">
        <v>0</v>
      </c>
      <c r="D277" s="180">
        <v>172137</v>
      </c>
      <c r="E277" s="180">
        <v>0</v>
      </c>
      <c r="F277" s="180"/>
      <c r="G277" s="180">
        <v>0</v>
      </c>
      <c r="H277" s="180">
        <v>0</v>
      </c>
      <c r="I277" s="180">
        <v>1296900</v>
      </c>
      <c r="J277" s="180">
        <v>1044916.35</v>
      </c>
    </row>
    <row r="278" spans="1:10" x14ac:dyDescent="0.2">
      <c r="A278" s="180" t="s">
        <v>317</v>
      </c>
      <c r="B278" s="180" t="s">
        <v>356</v>
      </c>
      <c r="C278" s="180">
        <v>1080</v>
      </c>
      <c r="D278" s="180">
        <v>6836</v>
      </c>
      <c r="E278" s="180">
        <v>0</v>
      </c>
      <c r="F278" s="180"/>
      <c r="G278" s="180">
        <v>0</v>
      </c>
      <c r="H278" s="180">
        <v>0</v>
      </c>
      <c r="I278" s="180">
        <v>332430</v>
      </c>
      <c r="J278" s="180">
        <v>411304.55999999994</v>
      </c>
    </row>
    <row r="279" spans="1:10" x14ac:dyDescent="0.2">
      <c r="A279" s="180" t="s">
        <v>317</v>
      </c>
      <c r="B279" s="180" t="s">
        <v>409</v>
      </c>
      <c r="C279" s="180"/>
      <c r="D279" s="180"/>
      <c r="E279" s="180"/>
      <c r="F279" s="180"/>
      <c r="G279" s="180"/>
      <c r="H279" s="180"/>
      <c r="I279" s="180">
        <v>0</v>
      </c>
      <c r="J279" s="180"/>
    </row>
    <row r="280" spans="1:10" x14ac:dyDescent="0.2">
      <c r="A280" s="180" t="s">
        <v>317</v>
      </c>
      <c r="B280" s="180" t="s">
        <v>378</v>
      </c>
      <c r="C280" s="180">
        <v>0</v>
      </c>
      <c r="D280" s="180">
        <v>0</v>
      </c>
      <c r="E280" s="180">
        <v>0</v>
      </c>
      <c r="F280" s="180"/>
      <c r="G280" s="180">
        <v>858146</v>
      </c>
      <c r="H280" s="180">
        <v>0</v>
      </c>
      <c r="I280" s="180">
        <v>836998</v>
      </c>
      <c r="J280" s="180">
        <v>800614.79</v>
      </c>
    </row>
    <row r="281" spans="1:10" x14ac:dyDescent="0.2">
      <c r="A281" s="180" t="s">
        <v>317</v>
      </c>
      <c r="B281" s="180" t="s">
        <v>360</v>
      </c>
      <c r="C281" s="180">
        <v>1184700</v>
      </c>
      <c r="D281" s="180">
        <v>311250</v>
      </c>
      <c r="E281" s="180">
        <v>0</v>
      </c>
      <c r="F281" s="180"/>
      <c r="G281" s="180"/>
      <c r="H281" s="180">
        <v>0</v>
      </c>
      <c r="I281" s="180">
        <v>1868269</v>
      </c>
      <c r="J281" s="180">
        <v>495796.35</v>
      </c>
    </row>
    <row r="282" spans="1:10" x14ac:dyDescent="0.2">
      <c r="A282" s="180" t="s">
        <v>317</v>
      </c>
      <c r="B282" s="180" t="s">
        <v>379</v>
      </c>
      <c r="C282" s="180">
        <v>0</v>
      </c>
      <c r="D282" s="180">
        <v>0</v>
      </c>
      <c r="E282" s="180">
        <v>0</v>
      </c>
      <c r="F282" s="180">
        <v>701580</v>
      </c>
      <c r="G282" s="180"/>
      <c r="H282" s="180"/>
      <c r="I282" s="180">
        <v>1107172</v>
      </c>
      <c r="J282" s="180">
        <v>2816305</v>
      </c>
    </row>
    <row r="283" spans="1:10" x14ac:dyDescent="0.2">
      <c r="A283" s="180" t="s">
        <v>317</v>
      </c>
      <c r="B283" s="180" t="s">
        <v>362</v>
      </c>
      <c r="C283" s="180"/>
      <c r="D283" s="180"/>
      <c r="E283" s="180"/>
      <c r="F283" s="180"/>
      <c r="G283" s="180"/>
      <c r="H283" s="180"/>
      <c r="I283" s="180">
        <v>606978</v>
      </c>
      <c r="J283" s="180">
        <v>560065</v>
      </c>
    </row>
    <row r="284" spans="1:10" x14ac:dyDescent="0.2">
      <c r="A284" s="180" t="s">
        <v>317</v>
      </c>
      <c r="B284" s="180" t="s">
        <v>365</v>
      </c>
      <c r="C284" s="180">
        <v>1249030</v>
      </c>
      <c r="D284" s="180">
        <v>640905</v>
      </c>
      <c r="E284" s="180">
        <v>0</v>
      </c>
      <c r="F284" s="180">
        <v>701580</v>
      </c>
      <c r="G284" s="180">
        <v>858146</v>
      </c>
      <c r="H284" s="180">
        <v>0</v>
      </c>
      <c r="I284" s="180">
        <v>19337375</v>
      </c>
      <c r="J284" s="180">
        <v>18919563.190000001</v>
      </c>
    </row>
    <row r="285" spans="1:10" x14ac:dyDescent="0.2">
      <c r="A285" s="180" t="s">
        <v>317</v>
      </c>
      <c r="B285" s="180" t="s">
        <v>447</v>
      </c>
      <c r="C285" s="180">
        <v>0</v>
      </c>
      <c r="D285" s="180">
        <v>0</v>
      </c>
      <c r="E285" s="180">
        <v>0</v>
      </c>
      <c r="F285" s="180">
        <v>0</v>
      </c>
      <c r="G285" s="180">
        <v>10000</v>
      </c>
      <c r="H285" s="180">
        <v>0</v>
      </c>
      <c r="I285" s="180">
        <v>437231</v>
      </c>
      <c r="J285" s="180">
        <v>1773367.23</v>
      </c>
    </row>
    <row r="286" spans="1:10" x14ac:dyDescent="0.2">
      <c r="A286" s="180" t="s">
        <v>317</v>
      </c>
      <c r="B286" s="180" t="s">
        <v>366</v>
      </c>
      <c r="C286" s="180">
        <v>1249030</v>
      </c>
      <c r="D286" s="180">
        <v>640905</v>
      </c>
      <c r="E286" s="180">
        <v>0</v>
      </c>
      <c r="F286" s="180">
        <v>701580</v>
      </c>
      <c r="G286" s="180">
        <v>868146</v>
      </c>
      <c r="H286" s="180">
        <v>0</v>
      </c>
      <c r="I286" s="180">
        <v>19774606</v>
      </c>
      <c r="J286" s="180">
        <v>20692930.420000002</v>
      </c>
    </row>
    <row r="287" spans="1:10" x14ac:dyDescent="0.2">
      <c r="A287" s="180" t="s">
        <v>317</v>
      </c>
      <c r="B287" s="180" t="s">
        <v>367</v>
      </c>
      <c r="C287" s="180">
        <v>376529.82999999961</v>
      </c>
      <c r="D287" s="180">
        <v>780472.54</v>
      </c>
      <c r="E287" s="180">
        <v>0</v>
      </c>
      <c r="F287" s="180">
        <v>261390.16000000015</v>
      </c>
      <c r="G287" s="180">
        <v>-21906.319999999949</v>
      </c>
      <c r="H287" s="180">
        <v>0</v>
      </c>
      <c r="I287" s="180">
        <v>6107114.9600000009</v>
      </c>
      <c r="J287" s="180">
        <v>5705578.9599999972</v>
      </c>
    </row>
    <row r="288" spans="1:10" x14ac:dyDescent="0.2">
      <c r="A288" s="180" t="s">
        <v>317</v>
      </c>
      <c r="B288" s="180" t="s">
        <v>368</v>
      </c>
      <c r="C288" s="180">
        <v>1625559.8299999996</v>
      </c>
      <c r="D288" s="180">
        <v>1421377.54</v>
      </c>
      <c r="E288" s="180">
        <v>0</v>
      </c>
      <c r="F288" s="180">
        <v>962970.16000000015</v>
      </c>
      <c r="G288" s="180">
        <v>846239.68</v>
      </c>
      <c r="H288" s="180">
        <v>0</v>
      </c>
      <c r="I288" s="180">
        <v>25881720.960000001</v>
      </c>
      <c r="J288" s="180">
        <v>26398509.379999995</v>
      </c>
    </row>
    <row r="289" spans="1:10" x14ac:dyDescent="0.2">
      <c r="A289" s="180" t="s">
        <v>318</v>
      </c>
      <c r="B289" s="180" t="s">
        <v>333</v>
      </c>
      <c r="C289" s="180"/>
      <c r="D289" s="180">
        <v>458009</v>
      </c>
      <c r="E289" s="180"/>
      <c r="F289" s="180">
        <v>208408</v>
      </c>
      <c r="G289" s="180"/>
      <c r="H289" s="180"/>
      <c r="I289" s="180">
        <v>4045420</v>
      </c>
      <c r="J289" s="180">
        <v>3741411.95</v>
      </c>
    </row>
    <row r="290" spans="1:10" x14ac:dyDescent="0.2">
      <c r="A290" s="180" t="s">
        <v>318</v>
      </c>
      <c r="B290" s="180" t="s">
        <v>334</v>
      </c>
      <c r="C290" s="180"/>
      <c r="D290" s="180">
        <v>3251</v>
      </c>
      <c r="E290" s="180"/>
      <c r="F290" s="180">
        <v>1477</v>
      </c>
      <c r="G290" s="180"/>
      <c r="H290" s="180"/>
      <c r="I290" s="180">
        <v>34597</v>
      </c>
      <c r="J290" s="180">
        <v>32008.89</v>
      </c>
    </row>
    <row r="291" spans="1:10" x14ac:dyDescent="0.2">
      <c r="A291" s="180" t="s">
        <v>318</v>
      </c>
      <c r="B291" s="180" t="s">
        <v>335</v>
      </c>
      <c r="C291" s="180"/>
      <c r="D291" s="180">
        <v>0</v>
      </c>
      <c r="E291" s="180"/>
      <c r="F291" s="180"/>
      <c r="G291" s="180"/>
      <c r="H291" s="180"/>
      <c r="I291" s="180">
        <v>467663</v>
      </c>
      <c r="J291" s="180">
        <v>436508</v>
      </c>
    </row>
    <row r="292" spans="1:10" x14ac:dyDescent="0.2">
      <c r="A292" s="180" t="s">
        <v>318</v>
      </c>
      <c r="B292" s="180" t="s">
        <v>336</v>
      </c>
      <c r="C292" s="180"/>
      <c r="D292" s="180"/>
      <c r="E292" s="180"/>
      <c r="F292" s="180"/>
      <c r="G292" s="180"/>
      <c r="H292" s="180"/>
      <c r="I292" s="180">
        <v>73304</v>
      </c>
      <c r="J292" s="180">
        <v>69426.92</v>
      </c>
    </row>
    <row r="293" spans="1:10" x14ac:dyDescent="0.2">
      <c r="A293" s="180" t="s">
        <v>318</v>
      </c>
      <c r="B293" s="180" t="s">
        <v>337</v>
      </c>
      <c r="C293" s="180">
        <v>5700</v>
      </c>
      <c r="D293" s="180">
        <v>400</v>
      </c>
      <c r="E293" s="180">
        <v>0</v>
      </c>
      <c r="F293" s="180">
        <v>50</v>
      </c>
      <c r="G293" s="180">
        <v>100</v>
      </c>
      <c r="H293" s="180">
        <v>0</v>
      </c>
      <c r="I293" s="180">
        <v>26899</v>
      </c>
      <c r="J293" s="180">
        <v>30197.699999999997</v>
      </c>
    </row>
    <row r="294" spans="1:10" x14ac:dyDescent="0.2">
      <c r="A294" s="180" t="s">
        <v>318</v>
      </c>
      <c r="B294" s="180" t="s">
        <v>338</v>
      </c>
      <c r="C294" s="180"/>
      <c r="D294" s="180"/>
      <c r="E294" s="180"/>
      <c r="F294" s="180"/>
      <c r="G294" s="180">
        <v>310330</v>
      </c>
      <c r="H294" s="180">
        <v>0</v>
      </c>
      <c r="I294" s="180">
        <v>295992</v>
      </c>
      <c r="J294" s="180">
        <v>274747.59999999998</v>
      </c>
    </row>
    <row r="295" spans="1:10" x14ac:dyDescent="0.2">
      <c r="A295" s="180" t="s">
        <v>318</v>
      </c>
      <c r="B295" s="180" t="s">
        <v>339</v>
      </c>
      <c r="C295" s="180"/>
      <c r="D295" s="180"/>
      <c r="E295" s="180"/>
      <c r="F295" s="180"/>
      <c r="G295" s="180"/>
      <c r="H295" s="180">
        <v>0</v>
      </c>
      <c r="I295" s="180">
        <v>306590</v>
      </c>
      <c r="J295" s="180">
        <v>238271.43</v>
      </c>
    </row>
    <row r="296" spans="1:10" x14ac:dyDescent="0.2">
      <c r="A296" s="180" t="s">
        <v>318</v>
      </c>
      <c r="B296" s="180" t="s">
        <v>340</v>
      </c>
      <c r="C296" s="180">
        <v>0</v>
      </c>
      <c r="D296" s="180">
        <v>30</v>
      </c>
      <c r="E296" s="180">
        <v>0</v>
      </c>
      <c r="F296" s="180">
        <v>15</v>
      </c>
      <c r="G296" s="180">
        <v>1000</v>
      </c>
      <c r="H296" s="180">
        <v>0</v>
      </c>
      <c r="I296" s="180">
        <v>348408</v>
      </c>
      <c r="J296" s="180">
        <v>374766.24000000011</v>
      </c>
    </row>
    <row r="297" spans="1:10" x14ac:dyDescent="0.2">
      <c r="A297" s="180" t="s">
        <v>318</v>
      </c>
      <c r="B297" s="180" t="s">
        <v>341</v>
      </c>
      <c r="C297" s="180">
        <v>0</v>
      </c>
      <c r="D297" s="180">
        <v>0</v>
      </c>
      <c r="E297" s="180">
        <v>0</v>
      </c>
      <c r="F297" s="180"/>
      <c r="G297" s="180">
        <v>0</v>
      </c>
      <c r="H297" s="180">
        <v>0</v>
      </c>
      <c r="I297" s="180">
        <v>0</v>
      </c>
      <c r="J297" s="180">
        <v>0</v>
      </c>
    </row>
    <row r="298" spans="1:10" x14ac:dyDescent="0.2">
      <c r="A298" s="180" t="s">
        <v>318</v>
      </c>
      <c r="B298" s="180" t="s">
        <v>342</v>
      </c>
      <c r="C298" s="180"/>
      <c r="D298" s="180"/>
      <c r="E298" s="180"/>
      <c r="F298" s="180"/>
      <c r="G298" s="180"/>
      <c r="H298" s="180"/>
      <c r="I298" s="180">
        <v>5297539</v>
      </c>
      <c r="J298" s="180">
        <v>5125744</v>
      </c>
    </row>
    <row r="299" spans="1:10" x14ac:dyDescent="0.2">
      <c r="A299" s="180" t="s">
        <v>318</v>
      </c>
      <c r="B299" s="180" t="s">
        <v>343</v>
      </c>
      <c r="C299" s="180"/>
      <c r="D299" s="180"/>
      <c r="E299" s="180"/>
      <c r="F299" s="180"/>
      <c r="G299" s="180"/>
      <c r="H299" s="180"/>
      <c r="I299" s="180">
        <v>0</v>
      </c>
      <c r="J299" s="180">
        <v>0</v>
      </c>
    </row>
    <row r="300" spans="1:10" x14ac:dyDescent="0.2">
      <c r="A300" s="180" t="s">
        <v>318</v>
      </c>
      <c r="B300" s="180" t="s">
        <v>344</v>
      </c>
      <c r="C300" s="180">
        <v>953341</v>
      </c>
      <c r="D300" s="180">
        <v>120</v>
      </c>
      <c r="E300" s="180">
        <v>0</v>
      </c>
      <c r="F300" s="180">
        <v>60</v>
      </c>
      <c r="G300" s="180">
        <v>5015</v>
      </c>
      <c r="H300" s="180">
        <v>0</v>
      </c>
      <c r="I300" s="180">
        <v>1094684</v>
      </c>
      <c r="J300" s="180">
        <v>965449.48</v>
      </c>
    </row>
    <row r="301" spans="1:10" x14ac:dyDescent="0.2">
      <c r="A301" s="180" t="s">
        <v>318</v>
      </c>
      <c r="B301" s="180" t="s">
        <v>475</v>
      </c>
      <c r="C301" s="180"/>
      <c r="D301" s="180">
        <v>10249</v>
      </c>
      <c r="E301" s="180"/>
      <c r="F301" s="180">
        <v>4663</v>
      </c>
      <c r="G301" s="180"/>
      <c r="H301" s="180"/>
      <c r="I301" s="180">
        <v>104123</v>
      </c>
      <c r="J301" s="180">
        <v>125095.65</v>
      </c>
    </row>
    <row r="302" spans="1:10" x14ac:dyDescent="0.2">
      <c r="A302" s="180" t="s">
        <v>318</v>
      </c>
      <c r="B302" s="180" t="s">
        <v>332</v>
      </c>
      <c r="C302" s="180"/>
      <c r="D302" s="180"/>
      <c r="E302" s="180">
        <v>0</v>
      </c>
      <c r="F302" s="180"/>
      <c r="G302" s="180"/>
      <c r="H302" s="180"/>
      <c r="I302" s="180">
        <v>77336</v>
      </c>
      <c r="J302" s="180">
        <v>89402</v>
      </c>
    </row>
    <row r="303" spans="1:10" x14ac:dyDescent="0.2">
      <c r="A303" s="180" t="s">
        <v>318</v>
      </c>
      <c r="B303" s="180" t="s">
        <v>407</v>
      </c>
      <c r="C303" s="180">
        <v>42750</v>
      </c>
      <c r="D303" s="180"/>
      <c r="E303" s="180">
        <v>0</v>
      </c>
      <c r="F303" s="180">
        <v>0</v>
      </c>
      <c r="G303" s="180">
        <v>216920</v>
      </c>
      <c r="H303" s="180">
        <v>0</v>
      </c>
      <c r="I303" s="180">
        <v>287671</v>
      </c>
      <c r="J303" s="180">
        <v>310527.45</v>
      </c>
    </row>
    <row r="304" spans="1:10" x14ac:dyDescent="0.2">
      <c r="A304" s="180" t="s">
        <v>318</v>
      </c>
      <c r="B304" s="180" t="s">
        <v>345</v>
      </c>
      <c r="C304" s="180">
        <v>1001791</v>
      </c>
      <c r="D304" s="180">
        <v>472059</v>
      </c>
      <c r="E304" s="180">
        <v>0</v>
      </c>
      <c r="F304" s="180">
        <v>214673</v>
      </c>
      <c r="G304" s="180">
        <v>533365</v>
      </c>
      <c r="H304" s="180">
        <v>0</v>
      </c>
      <c r="I304" s="180">
        <v>12460226</v>
      </c>
      <c r="J304" s="180">
        <v>11813557.310000001</v>
      </c>
    </row>
    <row r="305" spans="1:10" x14ac:dyDescent="0.2">
      <c r="A305" s="180" t="s">
        <v>318</v>
      </c>
      <c r="B305" s="180" t="s">
        <v>346</v>
      </c>
      <c r="C305" s="180">
        <v>0</v>
      </c>
      <c r="D305" s="180">
        <v>0</v>
      </c>
      <c r="E305" s="180"/>
      <c r="F305" s="180">
        <v>0</v>
      </c>
      <c r="G305" s="180"/>
      <c r="H305" s="180"/>
      <c r="I305" s="180">
        <v>0</v>
      </c>
      <c r="J305" s="180">
        <v>2890000</v>
      </c>
    </row>
    <row r="306" spans="1:10" x14ac:dyDescent="0.2">
      <c r="A306" s="180" t="s">
        <v>318</v>
      </c>
      <c r="B306" s="180" t="s">
        <v>446</v>
      </c>
      <c r="C306" s="180">
        <v>0</v>
      </c>
      <c r="D306" s="180">
        <v>0</v>
      </c>
      <c r="E306" s="180">
        <v>0</v>
      </c>
      <c r="F306" s="180">
        <v>485211</v>
      </c>
      <c r="G306" s="180">
        <v>0</v>
      </c>
      <c r="H306" s="180">
        <v>0</v>
      </c>
      <c r="I306" s="180">
        <v>493049</v>
      </c>
      <c r="J306" s="180">
        <v>506994.72</v>
      </c>
    </row>
    <row r="307" spans="1:10" x14ac:dyDescent="0.2">
      <c r="A307" s="180" t="s">
        <v>318</v>
      </c>
      <c r="B307" s="180" t="s">
        <v>347</v>
      </c>
      <c r="C307" s="180">
        <v>0</v>
      </c>
      <c r="D307" s="180">
        <v>0</v>
      </c>
      <c r="E307" s="180">
        <v>0</v>
      </c>
      <c r="F307" s="180"/>
      <c r="G307" s="180">
        <v>0</v>
      </c>
      <c r="H307" s="180">
        <v>0</v>
      </c>
      <c r="I307" s="180">
        <v>1000</v>
      </c>
      <c r="J307" s="180">
        <v>1500</v>
      </c>
    </row>
    <row r="308" spans="1:10" x14ac:dyDescent="0.2">
      <c r="A308" s="180" t="s">
        <v>318</v>
      </c>
      <c r="B308" s="180" t="s">
        <v>348</v>
      </c>
      <c r="C308" s="180">
        <v>1001791</v>
      </c>
      <c r="D308" s="180">
        <v>472059</v>
      </c>
      <c r="E308" s="180">
        <v>0</v>
      </c>
      <c r="F308" s="180">
        <v>699884</v>
      </c>
      <c r="G308" s="180">
        <v>533365</v>
      </c>
      <c r="H308" s="180">
        <v>0</v>
      </c>
      <c r="I308" s="180">
        <v>12954275</v>
      </c>
      <c r="J308" s="180">
        <v>15212052.029999999</v>
      </c>
    </row>
    <row r="309" spans="1:10" x14ac:dyDescent="0.2">
      <c r="A309" s="180" t="s">
        <v>318</v>
      </c>
      <c r="B309" s="180" t="s">
        <v>349</v>
      </c>
      <c r="C309" s="180">
        <v>1681781.8200000003</v>
      </c>
      <c r="D309" s="180">
        <v>492867.20000000007</v>
      </c>
      <c r="E309" s="180">
        <v>0</v>
      </c>
      <c r="F309" s="180">
        <v>14715.790000000035</v>
      </c>
      <c r="G309" s="180">
        <v>58982.719999999965</v>
      </c>
      <c r="H309" s="180">
        <v>0</v>
      </c>
      <c r="I309" s="180">
        <v>6311197.4499999993</v>
      </c>
      <c r="J309" s="180">
        <v>4728672.7</v>
      </c>
    </row>
    <row r="310" spans="1:10" x14ac:dyDescent="0.2">
      <c r="A310" s="180" t="s">
        <v>318</v>
      </c>
      <c r="B310" s="180" t="s">
        <v>350</v>
      </c>
      <c r="C310" s="180">
        <v>2683572.8200000003</v>
      </c>
      <c r="D310" s="180">
        <v>964926.2</v>
      </c>
      <c r="E310" s="180">
        <v>0</v>
      </c>
      <c r="F310" s="180">
        <v>714599.79</v>
      </c>
      <c r="G310" s="180">
        <v>592347.72</v>
      </c>
      <c r="H310" s="180">
        <v>0</v>
      </c>
      <c r="I310" s="180">
        <v>19265472.449999999</v>
      </c>
      <c r="J310" s="180">
        <v>19940724.73</v>
      </c>
    </row>
    <row r="311" spans="1:10" x14ac:dyDescent="0.2">
      <c r="A311" s="180" t="s">
        <v>318</v>
      </c>
      <c r="B311" s="180" t="s">
        <v>376</v>
      </c>
      <c r="C311" s="180"/>
      <c r="D311" s="180"/>
      <c r="E311" s="180"/>
      <c r="F311" s="180"/>
      <c r="G311" s="180"/>
      <c r="H311" s="180"/>
      <c r="I311" s="180"/>
      <c r="J311" s="180"/>
    </row>
    <row r="312" spans="1:10" x14ac:dyDescent="0.2">
      <c r="A312" s="180" t="s">
        <v>318</v>
      </c>
      <c r="B312" s="180" t="s">
        <v>377</v>
      </c>
      <c r="C312" s="180">
        <v>325432</v>
      </c>
      <c r="D312" s="180">
        <v>41000</v>
      </c>
      <c r="E312" s="180">
        <v>0</v>
      </c>
      <c r="F312" s="180"/>
      <c r="G312" s="180">
        <v>0</v>
      </c>
      <c r="H312" s="180">
        <v>0</v>
      </c>
      <c r="I312" s="180">
        <v>8109904</v>
      </c>
      <c r="J312" s="180">
        <v>7675296.9600000018</v>
      </c>
    </row>
    <row r="313" spans="1:10" x14ac:dyDescent="0.2">
      <c r="A313" s="180" t="s">
        <v>318</v>
      </c>
      <c r="B313" s="180" t="s">
        <v>352</v>
      </c>
      <c r="C313" s="180">
        <v>0</v>
      </c>
      <c r="D313" s="180">
        <v>0</v>
      </c>
      <c r="E313" s="180">
        <v>0</v>
      </c>
      <c r="F313" s="180"/>
      <c r="G313" s="180">
        <v>0</v>
      </c>
      <c r="H313" s="180">
        <v>0</v>
      </c>
      <c r="I313" s="180">
        <v>275533</v>
      </c>
      <c r="J313" s="180">
        <v>266578.93</v>
      </c>
    </row>
    <row r="314" spans="1:10" x14ac:dyDescent="0.2">
      <c r="A314" s="180" t="s">
        <v>318</v>
      </c>
      <c r="B314" s="180" t="s">
        <v>353</v>
      </c>
      <c r="C314" s="180">
        <v>0</v>
      </c>
      <c r="D314" s="180">
        <v>0</v>
      </c>
      <c r="E314" s="180">
        <v>0</v>
      </c>
      <c r="F314" s="180"/>
      <c r="G314" s="180">
        <v>1500</v>
      </c>
      <c r="H314" s="180">
        <v>0</v>
      </c>
      <c r="I314" s="180">
        <v>103909</v>
      </c>
      <c r="J314" s="180">
        <v>109259.4</v>
      </c>
    </row>
    <row r="315" spans="1:10" x14ac:dyDescent="0.2">
      <c r="A315" s="180" t="s">
        <v>318</v>
      </c>
      <c r="B315" s="180" t="s">
        <v>354</v>
      </c>
      <c r="C315" s="180">
        <v>0</v>
      </c>
      <c r="D315" s="180">
        <v>10000</v>
      </c>
      <c r="E315" s="180">
        <v>0</v>
      </c>
      <c r="F315" s="180"/>
      <c r="G315" s="180">
        <v>0</v>
      </c>
      <c r="H315" s="180">
        <v>0</v>
      </c>
      <c r="I315" s="180">
        <v>258760</v>
      </c>
      <c r="J315" s="180">
        <v>181685.21</v>
      </c>
    </row>
    <row r="316" spans="1:10" x14ac:dyDescent="0.2">
      <c r="A316" s="180" t="s">
        <v>318</v>
      </c>
      <c r="B316" s="180" t="s">
        <v>408</v>
      </c>
      <c r="C316" s="180">
        <v>0</v>
      </c>
      <c r="D316" s="180">
        <v>0</v>
      </c>
      <c r="E316" s="180">
        <v>0</v>
      </c>
      <c r="F316" s="180"/>
      <c r="G316" s="180">
        <v>0</v>
      </c>
      <c r="H316" s="180">
        <v>0</v>
      </c>
      <c r="I316" s="180">
        <v>350657</v>
      </c>
      <c r="J316" s="180">
        <v>341197.95</v>
      </c>
    </row>
    <row r="317" spans="1:10" x14ac:dyDescent="0.2">
      <c r="A317" s="180" t="s">
        <v>318</v>
      </c>
      <c r="B317" s="180" t="s">
        <v>423</v>
      </c>
      <c r="C317" s="180">
        <v>0</v>
      </c>
      <c r="D317" s="180">
        <v>0</v>
      </c>
      <c r="E317" s="180">
        <v>0</v>
      </c>
      <c r="F317" s="180">
        <v>1600</v>
      </c>
      <c r="G317" s="180">
        <v>0</v>
      </c>
      <c r="H317" s="180">
        <v>0</v>
      </c>
      <c r="I317" s="180">
        <v>159248</v>
      </c>
      <c r="J317" s="180">
        <v>161922.31</v>
      </c>
    </row>
    <row r="318" spans="1:10" x14ac:dyDescent="0.2">
      <c r="A318" s="180" t="s">
        <v>318</v>
      </c>
      <c r="B318" s="180" t="s">
        <v>355</v>
      </c>
      <c r="C318" s="180">
        <v>50000</v>
      </c>
      <c r="D318" s="180">
        <v>133565</v>
      </c>
      <c r="E318" s="180">
        <v>0</v>
      </c>
      <c r="F318" s="180"/>
      <c r="G318" s="180">
        <v>8000</v>
      </c>
      <c r="H318" s="180">
        <v>0</v>
      </c>
      <c r="I318" s="180">
        <v>859422</v>
      </c>
      <c r="J318" s="180">
        <v>943566.89999999979</v>
      </c>
    </row>
    <row r="319" spans="1:10" x14ac:dyDescent="0.2">
      <c r="A319" s="180" t="s">
        <v>318</v>
      </c>
      <c r="B319" s="180" t="s">
        <v>356</v>
      </c>
      <c r="C319" s="180">
        <v>185000</v>
      </c>
      <c r="D319" s="180">
        <v>47500</v>
      </c>
      <c r="E319" s="180">
        <v>0</v>
      </c>
      <c r="F319" s="180"/>
      <c r="G319" s="180">
        <v>0</v>
      </c>
      <c r="H319" s="180">
        <v>0</v>
      </c>
      <c r="I319" s="180">
        <v>655844</v>
      </c>
      <c r="J319" s="180">
        <v>703642.22</v>
      </c>
    </row>
    <row r="320" spans="1:10" x14ac:dyDescent="0.2">
      <c r="A320" s="180" t="s">
        <v>318</v>
      </c>
      <c r="B320" s="180" t="s">
        <v>409</v>
      </c>
      <c r="C320" s="180"/>
      <c r="D320" s="180"/>
      <c r="E320" s="180"/>
      <c r="F320" s="180"/>
      <c r="G320" s="180"/>
      <c r="H320" s="180"/>
      <c r="I320" s="180">
        <v>0</v>
      </c>
      <c r="J320" s="180"/>
    </row>
    <row r="321" spans="1:10" x14ac:dyDescent="0.2">
      <c r="A321" s="180" t="s">
        <v>318</v>
      </c>
      <c r="B321" s="180" t="s">
        <v>378</v>
      </c>
      <c r="C321" s="180">
        <v>30000</v>
      </c>
      <c r="D321" s="180">
        <v>0</v>
      </c>
      <c r="E321" s="180">
        <v>0</v>
      </c>
      <c r="F321" s="180"/>
      <c r="G321" s="180">
        <v>523865</v>
      </c>
      <c r="H321" s="180">
        <v>0</v>
      </c>
      <c r="I321" s="180">
        <v>529967</v>
      </c>
      <c r="J321" s="180">
        <v>441592.9</v>
      </c>
    </row>
    <row r="322" spans="1:10" x14ac:dyDescent="0.2">
      <c r="A322" s="180" t="s">
        <v>318</v>
      </c>
      <c r="B322" s="180" t="s">
        <v>360</v>
      </c>
      <c r="C322" s="180">
        <v>255000</v>
      </c>
      <c r="D322" s="180">
        <v>0</v>
      </c>
      <c r="E322" s="180">
        <v>0</v>
      </c>
      <c r="F322" s="180"/>
      <c r="G322" s="180"/>
      <c r="H322" s="180">
        <v>0</v>
      </c>
      <c r="I322" s="180">
        <v>1643476</v>
      </c>
      <c r="J322" s="180">
        <v>1397556.5</v>
      </c>
    </row>
    <row r="323" spans="1:10" x14ac:dyDescent="0.2">
      <c r="A323" s="180" t="s">
        <v>318</v>
      </c>
      <c r="B323" s="180" t="s">
        <v>379</v>
      </c>
      <c r="C323" s="180">
        <v>0</v>
      </c>
      <c r="D323" s="180">
        <v>0</v>
      </c>
      <c r="E323" s="180">
        <v>0</v>
      </c>
      <c r="F323" s="180">
        <v>693496</v>
      </c>
      <c r="G323" s="180"/>
      <c r="H323" s="180"/>
      <c r="I323" s="180">
        <v>691184</v>
      </c>
      <c r="J323" s="180">
        <v>501996</v>
      </c>
    </row>
    <row r="324" spans="1:10" x14ac:dyDescent="0.2">
      <c r="A324" s="180" t="s">
        <v>318</v>
      </c>
      <c r="B324" s="180" t="s">
        <v>362</v>
      </c>
      <c r="C324" s="180"/>
      <c r="D324" s="180"/>
      <c r="E324" s="180"/>
      <c r="F324" s="180"/>
      <c r="G324" s="180"/>
      <c r="H324" s="180"/>
      <c r="I324" s="180">
        <v>421897</v>
      </c>
      <c r="J324" s="180">
        <v>419726</v>
      </c>
    </row>
    <row r="325" spans="1:10" x14ac:dyDescent="0.2">
      <c r="A325" s="180" t="s">
        <v>318</v>
      </c>
      <c r="B325" s="180" t="s">
        <v>365</v>
      </c>
      <c r="C325" s="180">
        <v>845432</v>
      </c>
      <c r="D325" s="180">
        <v>232065</v>
      </c>
      <c r="E325" s="180">
        <v>0</v>
      </c>
      <c r="F325" s="180">
        <v>695096</v>
      </c>
      <c r="G325" s="180">
        <v>533365</v>
      </c>
      <c r="H325" s="180">
        <v>0</v>
      </c>
      <c r="I325" s="180">
        <v>14059801</v>
      </c>
      <c r="J325" s="180">
        <v>13144021.280000005</v>
      </c>
    </row>
    <row r="326" spans="1:10" x14ac:dyDescent="0.2">
      <c r="A326" s="180" t="s">
        <v>318</v>
      </c>
      <c r="B326" s="180" t="s">
        <v>447</v>
      </c>
      <c r="C326" s="180">
        <v>245000</v>
      </c>
      <c r="D326" s="180">
        <v>240211</v>
      </c>
      <c r="E326" s="180">
        <v>0</v>
      </c>
      <c r="F326" s="180">
        <v>0</v>
      </c>
      <c r="G326" s="180">
        <v>0</v>
      </c>
      <c r="H326" s="180">
        <v>0</v>
      </c>
      <c r="I326" s="180">
        <v>493049</v>
      </c>
      <c r="J326" s="180">
        <v>485506</v>
      </c>
    </row>
    <row r="327" spans="1:10" x14ac:dyDescent="0.2">
      <c r="A327" s="180" t="s">
        <v>318</v>
      </c>
      <c r="B327" s="180" t="s">
        <v>366</v>
      </c>
      <c r="C327" s="180">
        <v>1090432</v>
      </c>
      <c r="D327" s="180">
        <v>472276</v>
      </c>
      <c r="E327" s="180">
        <v>0</v>
      </c>
      <c r="F327" s="180">
        <v>695096</v>
      </c>
      <c r="G327" s="180">
        <v>533365</v>
      </c>
      <c r="H327" s="180">
        <v>0</v>
      </c>
      <c r="I327" s="180">
        <v>14552850</v>
      </c>
      <c r="J327" s="180">
        <v>13629527.280000005</v>
      </c>
    </row>
    <row r="328" spans="1:10" x14ac:dyDescent="0.2">
      <c r="A328" s="180" t="s">
        <v>318</v>
      </c>
      <c r="B328" s="180" t="s">
        <v>367</v>
      </c>
      <c r="C328" s="180">
        <v>1593140.8200000003</v>
      </c>
      <c r="D328" s="180">
        <v>492650.20000000007</v>
      </c>
      <c r="E328" s="180">
        <v>0</v>
      </c>
      <c r="F328" s="180">
        <v>19503.790000000037</v>
      </c>
      <c r="G328" s="180">
        <v>58982.719999999965</v>
      </c>
      <c r="H328" s="180">
        <v>0</v>
      </c>
      <c r="I328" s="180">
        <v>4712622.4499999993</v>
      </c>
      <c r="J328" s="180">
        <v>6311197.4499999974</v>
      </c>
    </row>
    <row r="329" spans="1:10" x14ac:dyDescent="0.2">
      <c r="A329" s="180" t="s">
        <v>318</v>
      </c>
      <c r="B329" s="180" t="s">
        <v>368</v>
      </c>
      <c r="C329" s="180">
        <v>2683572.8200000003</v>
      </c>
      <c r="D329" s="180">
        <v>964926.2</v>
      </c>
      <c r="E329" s="180">
        <v>0</v>
      </c>
      <c r="F329" s="180">
        <v>714599.79</v>
      </c>
      <c r="G329" s="180">
        <v>592347.72</v>
      </c>
      <c r="H329" s="180">
        <v>0</v>
      </c>
      <c r="I329" s="180">
        <v>19265472.449999999</v>
      </c>
      <c r="J329" s="180">
        <v>19940724.73</v>
      </c>
    </row>
    <row r="330" spans="1:10" x14ac:dyDescent="0.2">
      <c r="A330" s="180" t="s">
        <v>319</v>
      </c>
      <c r="B330" s="180" t="s">
        <v>333</v>
      </c>
      <c r="C330" s="180"/>
      <c r="D330" s="180">
        <v>363153</v>
      </c>
      <c r="E330" s="180"/>
      <c r="F330" s="180">
        <v>303260</v>
      </c>
      <c r="G330" s="180"/>
      <c r="H330" s="180"/>
      <c r="I330" s="180">
        <v>3053215</v>
      </c>
      <c r="J330" s="180">
        <v>2921526.6799999997</v>
      </c>
    </row>
    <row r="331" spans="1:10" x14ac:dyDescent="0.2">
      <c r="A331" s="180" t="s">
        <v>319</v>
      </c>
      <c r="B331" s="180" t="s">
        <v>334</v>
      </c>
      <c r="C331" s="180"/>
      <c r="D331" s="180">
        <v>6904</v>
      </c>
      <c r="E331" s="180"/>
      <c r="F331" s="180">
        <v>5766</v>
      </c>
      <c r="G331" s="180"/>
      <c r="H331" s="180"/>
      <c r="I331" s="180">
        <v>61983</v>
      </c>
      <c r="J331" s="180">
        <v>69724.489999999991</v>
      </c>
    </row>
    <row r="332" spans="1:10" x14ac:dyDescent="0.2">
      <c r="A332" s="180" t="s">
        <v>319</v>
      </c>
      <c r="B332" s="180" t="s">
        <v>335</v>
      </c>
      <c r="C332" s="180"/>
      <c r="D332" s="180">
        <v>0</v>
      </c>
      <c r="E332" s="180"/>
      <c r="F332" s="180"/>
      <c r="G332" s="180"/>
      <c r="H332" s="180"/>
      <c r="I332" s="180">
        <v>389384</v>
      </c>
      <c r="J332" s="180">
        <v>403791</v>
      </c>
    </row>
    <row r="333" spans="1:10" x14ac:dyDescent="0.2">
      <c r="A333" s="180" t="s">
        <v>319</v>
      </c>
      <c r="B333" s="180" t="s">
        <v>336</v>
      </c>
      <c r="C333" s="180"/>
      <c r="D333" s="180"/>
      <c r="E333" s="180"/>
      <c r="F333" s="180"/>
      <c r="G333" s="180"/>
      <c r="H333" s="180"/>
      <c r="I333" s="180">
        <v>1065500</v>
      </c>
      <c r="J333" s="180">
        <v>1178773.1000000001</v>
      </c>
    </row>
    <row r="334" spans="1:10" x14ac:dyDescent="0.2">
      <c r="A334" s="180" t="s">
        <v>319</v>
      </c>
      <c r="B334" s="180" t="s">
        <v>337</v>
      </c>
      <c r="C334" s="180">
        <v>14000</v>
      </c>
      <c r="D334" s="180"/>
      <c r="E334" s="180"/>
      <c r="F334" s="180"/>
      <c r="G334" s="180">
        <v>200</v>
      </c>
      <c r="H334" s="180"/>
      <c r="I334" s="180">
        <v>81550</v>
      </c>
      <c r="J334" s="180">
        <v>78356.22</v>
      </c>
    </row>
    <row r="335" spans="1:10" x14ac:dyDescent="0.2">
      <c r="A335" s="180" t="s">
        <v>319</v>
      </c>
      <c r="B335" s="180" t="s">
        <v>338</v>
      </c>
      <c r="C335" s="180"/>
      <c r="D335" s="180"/>
      <c r="E335" s="180"/>
      <c r="F335" s="180"/>
      <c r="G335" s="180">
        <v>305000</v>
      </c>
      <c r="H335" s="180"/>
      <c r="I335" s="180">
        <v>295000</v>
      </c>
      <c r="J335" s="180">
        <v>289957.58</v>
      </c>
    </row>
    <row r="336" spans="1:10" x14ac:dyDescent="0.2">
      <c r="A336" s="180" t="s">
        <v>319</v>
      </c>
      <c r="B336" s="180" t="s">
        <v>339</v>
      </c>
      <c r="C336" s="180"/>
      <c r="D336" s="180"/>
      <c r="E336" s="180"/>
      <c r="F336" s="180"/>
      <c r="G336" s="180"/>
      <c r="H336" s="180"/>
      <c r="I336" s="180">
        <v>130500</v>
      </c>
      <c r="J336" s="180">
        <v>186435.38</v>
      </c>
    </row>
    <row r="337" spans="1:10" x14ac:dyDescent="0.2">
      <c r="A337" s="180" t="s">
        <v>319</v>
      </c>
      <c r="B337" s="180" t="s">
        <v>340</v>
      </c>
      <c r="C337" s="180"/>
      <c r="D337" s="180"/>
      <c r="E337" s="180"/>
      <c r="F337" s="180"/>
      <c r="G337" s="180"/>
      <c r="H337" s="180">
        <v>57000</v>
      </c>
      <c r="I337" s="180">
        <v>130500</v>
      </c>
      <c r="J337" s="180">
        <v>147563.20000000001</v>
      </c>
    </row>
    <row r="338" spans="1:10" x14ac:dyDescent="0.2">
      <c r="A338" s="180" t="s">
        <v>319</v>
      </c>
      <c r="B338" s="180" t="s">
        <v>341</v>
      </c>
      <c r="C338" s="180"/>
      <c r="D338" s="180"/>
      <c r="E338" s="180"/>
      <c r="F338" s="180"/>
      <c r="G338" s="180"/>
      <c r="H338" s="180">
        <v>3000</v>
      </c>
      <c r="I338" s="180">
        <v>3200</v>
      </c>
      <c r="J338" s="180">
        <v>2288</v>
      </c>
    </row>
    <row r="339" spans="1:10" x14ac:dyDescent="0.2">
      <c r="A339" s="180" t="s">
        <v>319</v>
      </c>
      <c r="B339" s="180" t="s">
        <v>342</v>
      </c>
      <c r="C339" s="180"/>
      <c r="D339" s="180"/>
      <c r="E339" s="180"/>
      <c r="F339" s="180"/>
      <c r="G339" s="180"/>
      <c r="H339" s="180"/>
      <c r="I339" s="180">
        <v>5870703</v>
      </c>
      <c r="J339" s="180">
        <v>5701033</v>
      </c>
    </row>
    <row r="340" spans="1:10" x14ac:dyDescent="0.2">
      <c r="A340" s="180" t="s">
        <v>319</v>
      </c>
      <c r="B340" s="180" t="s">
        <v>343</v>
      </c>
      <c r="C340" s="180"/>
      <c r="D340" s="180"/>
      <c r="E340" s="180"/>
      <c r="F340" s="180"/>
      <c r="G340" s="180"/>
      <c r="H340" s="180"/>
      <c r="I340" s="180">
        <v>0</v>
      </c>
      <c r="J340" s="180">
        <v>0</v>
      </c>
    </row>
    <row r="341" spans="1:10" x14ac:dyDescent="0.2">
      <c r="A341" s="180" t="s">
        <v>319</v>
      </c>
      <c r="B341" s="180" t="s">
        <v>344</v>
      </c>
      <c r="C341" s="180">
        <v>840000</v>
      </c>
      <c r="D341" s="180"/>
      <c r="E341" s="180"/>
      <c r="F341" s="180"/>
      <c r="G341" s="180">
        <v>3300</v>
      </c>
      <c r="H341" s="180"/>
      <c r="I341" s="180">
        <v>879000</v>
      </c>
      <c r="J341" s="180">
        <v>852019.69</v>
      </c>
    </row>
    <row r="342" spans="1:10" x14ac:dyDescent="0.2">
      <c r="A342" s="180" t="s">
        <v>319</v>
      </c>
      <c r="B342" s="180" t="s">
        <v>475</v>
      </c>
      <c r="C342" s="180"/>
      <c r="D342" s="180">
        <v>1834</v>
      </c>
      <c r="E342" s="180"/>
      <c r="F342" s="180">
        <v>1532</v>
      </c>
      <c r="G342" s="180"/>
      <c r="H342" s="180"/>
      <c r="I342" s="180">
        <v>14659</v>
      </c>
      <c r="J342" s="180">
        <v>6800.53</v>
      </c>
    </row>
    <row r="343" spans="1:10" x14ac:dyDescent="0.2">
      <c r="A343" s="180" t="s">
        <v>319</v>
      </c>
      <c r="B343" s="180" t="s">
        <v>332</v>
      </c>
      <c r="C343" s="180"/>
      <c r="D343" s="180"/>
      <c r="E343" s="180"/>
      <c r="F343" s="180"/>
      <c r="G343" s="180"/>
      <c r="H343" s="180"/>
      <c r="I343" s="180">
        <v>93515</v>
      </c>
      <c r="J343" s="180">
        <v>105764</v>
      </c>
    </row>
    <row r="344" spans="1:10" x14ac:dyDescent="0.2">
      <c r="A344" s="180" t="s">
        <v>319</v>
      </c>
      <c r="B344" s="180" t="s">
        <v>407</v>
      </c>
      <c r="C344" s="180"/>
      <c r="D344" s="180"/>
      <c r="E344" s="180"/>
      <c r="F344" s="180"/>
      <c r="G344" s="180">
        <v>245000</v>
      </c>
      <c r="H344" s="180"/>
      <c r="I344" s="180">
        <v>312500</v>
      </c>
      <c r="J344" s="180">
        <v>324248.02</v>
      </c>
    </row>
    <row r="345" spans="1:10" x14ac:dyDescent="0.2">
      <c r="A345" s="180" t="s">
        <v>319</v>
      </c>
      <c r="B345" s="180" t="s">
        <v>345</v>
      </c>
      <c r="C345" s="180">
        <v>854000</v>
      </c>
      <c r="D345" s="180">
        <v>371891</v>
      </c>
      <c r="E345" s="180">
        <v>0</v>
      </c>
      <c r="F345" s="180">
        <v>310558</v>
      </c>
      <c r="G345" s="180">
        <v>553500</v>
      </c>
      <c r="H345" s="180">
        <v>60000</v>
      </c>
      <c r="I345" s="180">
        <v>12381209</v>
      </c>
      <c r="J345" s="180">
        <v>12268280.889999997</v>
      </c>
    </row>
    <row r="346" spans="1:10" x14ac:dyDescent="0.2">
      <c r="A346" s="180" t="s">
        <v>319</v>
      </c>
      <c r="B346" s="180" t="s">
        <v>346</v>
      </c>
      <c r="C346" s="180"/>
      <c r="D346" s="180"/>
      <c r="E346" s="180"/>
      <c r="F346" s="180"/>
      <c r="G346" s="180"/>
      <c r="H346" s="180"/>
      <c r="I346" s="180">
        <v>0</v>
      </c>
      <c r="J346" s="180">
        <v>0</v>
      </c>
    </row>
    <row r="347" spans="1:10" x14ac:dyDescent="0.2">
      <c r="A347" s="180" t="s">
        <v>319</v>
      </c>
      <c r="B347" s="180" t="s">
        <v>446</v>
      </c>
      <c r="C347" s="180"/>
      <c r="D347" s="180"/>
      <c r="E347" s="180"/>
      <c r="F347" s="180">
        <v>472210</v>
      </c>
      <c r="G347" s="180"/>
      <c r="H347" s="180"/>
      <c r="I347" s="180">
        <v>471000</v>
      </c>
      <c r="J347" s="180">
        <v>470410</v>
      </c>
    </row>
    <row r="348" spans="1:10" x14ac:dyDescent="0.2">
      <c r="A348" s="180" t="s">
        <v>319</v>
      </c>
      <c r="B348" s="180" t="s">
        <v>347</v>
      </c>
      <c r="C348" s="180"/>
      <c r="D348" s="180"/>
      <c r="E348" s="180"/>
      <c r="F348" s="180"/>
      <c r="G348" s="180"/>
      <c r="H348" s="180"/>
      <c r="I348" s="180">
        <v>0</v>
      </c>
      <c r="J348" s="180">
        <v>15309.64</v>
      </c>
    </row>
    <row r="349" spans="1:10" x14ac:dyDescent="0.2">
      <c r="A349" s="180" t="s">
        <v>319</v>
      </c>
      <c r="B349" s="180" t="s">
        <v>348</v>
      </c>
      <c r="C349" s="180">
        <v>854000</v>
      </c>
      <c r="D349" s="180">
        <v>371891</v>
      </c>
      <c r="E349" s="180">
        <v>0</v>
      </c>
      <c r="F349" s="180">
        <v>782768</v>
      </c>
      <c r="G349" s="180">
        <v>553500</v>
      </c>
      <c r="H349" s="180">
        <v>60000</v>
      </c>
      <c r="I349" s="180">
        <v>12852209</v>
      </c>
      <c r="J349" s="180">
        <v>12754000.529999996</v>
      </c>
    </row>
    <row r="350" spans="1:10" x14ac:dyDescent="0.2">
      <c r="A350" s="180" t="s">
        <v>319</v>
      </c>
      <c r="B350" s="180" t="s">
        <v>349</v>
      </c>
      <c r="C350" s="180">
        <v>1497767.1799999997</v>
      </c>
      <c r="D350" s="180">
        <v>408693.02</v>
      </c>
      <c r="E350" s="180">
        <v>0</v>
      </c>
      <c r="F350" s="180">
        <v>424046.68999999994</v>
      </c>
      <c r="G350" s="180">
        <v>279068.80999999994</v>
      </c>
      <c r="H350" s="180">
        <v>-22585.789999999997</v>
      </c>
      <c r="I350" s="180">
        <v>6911782.9399999995</v>
      </c>
      <c r="J350" s="180">
        <v>6311982.0099999998</v>
      </c>
    </row>
    <row r="351" spans="1:10" x14ac:dyDescent="0.2">
      <c r="A351" s="180" t="s">
        <v>319</v>
      </c>
      <c r="B351" s="180" t="s">
        <v>350</v>
      </c>
      <c r="C351" s="180">
        <v>2351767.1799999997</v>
      </c>
      <c r="D351" s="180">
        <v>780584.02</v>
      </c>
      <c r="E351" s="180">
        <v>0</v>
      </c>
      <c r="F351" s="180">
        <v>1206814.69</v>
      </c>
      <c r="G351" s="180">
        <v>832568.81</v>
      </c>
      <c r="H351" s="180">
        <v>37414.210000000006</v>
      </c>
      <c r="I351" s="180">
        <v>19763991.940000001</v>
      </c>
      <c r="J351" s="180">
        <v>19065982.539999999</v>
      </c>
    </row>
    <row r="352" spans="1:10" x14ac:dyDescent="0.2">
      <c r="A352" s="180" t="s">
        <v>319</v>
      </c>
      <c r="B352" s="180" t="s">
        <v>376</v>
      </c>
      <c r="C352" s="180"/>
      <c r="D352" s="180"/>
      <c r="E352" s="180"/>
      <c r="F352" s="180"/>
      <c r="G352" s="180"/>
      <c r="H352" s="180"/>
      <c r="I352" s="180"/>
      <c r="J352" s="180"/>
    </row>
    <row r="353" spans="1:10" x14ac:dyDescent="0.2">
      <c r="A353" s="180" t="s">
        <v>319</v>
      </c>
      <c r="B353" s="180" t="s">
        <v>377</v>
      </c>
      <c r="C353" s="180"/>
      <c r="D353" s="180"/>
      <c r="E353" s="180"/>
      <c r="F353" s="180"/>
      <c r="G353" s="180"/>
      <c r="H353" s="180">
        <v>30000</v>
      </c>
      <c r="I353" s="180">
        <v>6722230</v>
      </c>
      <c r="J353" s="180">
        <v>6591894.669999999</v>
      </c>
    </row>
    <row r="354" spans="1:10" x14ac:dyDescent="0.2">
      <c r="A354" s="180" t="s">
        <v>319</v>
      </c>
      <c r="B354" s="180" t="s">
        <v>352</v>
      </c>
      <c r="C354" s="180"/>
      <c r="D354" s="180"/>
      <c r="E354" s="180"/>
      <c r="F354" s="180"/>
      <c r="G354" s="180">
        <v>800</v>
      </c>
      <c r="H354" s="180">
        <v>18000</v>
      </c>
      <c r="I354" s="180">
        <v>353400</v>
      </c>
      <c r="J354" s="180">
        <v>333039.40000000002</v>
      </c>
    </row>
    <row r="355" spans="1:10" x14ac:dyDescent="0.2">
      <c r="A355" s="180" t="s">
        <v>319</v>
      </c>
      <c r="B355" s="180" t="s">
        <v>353</v>
      </c>
      <c r="C355" s="180"/>
      <c r="D355" s="180"/>
      <c r="E355" s="180"/>
      <c r="F355" s="180"/>
      <c r="G355" s="180"/>
      <c r="H355" s="180"/>
      <c r="I355" s="180">
        <v>211500</v>
      </c>
      <c r="J355" s="180">
        <v>246504.85</v>
      </c>
    </row>
    <row r="356" spans="1:10" x14ac:dyDescent="0.2">
      <c r="A356" s="180" t="s">
        <v>319</v>
      </c>
      <c r="B356" s="180" t="s">
        <v>354</v>
      </c>
      <c r="C356" s="180"/>
      <c r="D356" s="180"/>
      <c r="E356" s="180"/>
      <c r="F356" s="180"/>
      <c r="G356" s="180"/>
      <c r="H356" s="180"/>
      <c r="I356" s="180">
        <v>252000</v>
      </c>
      <c r="J356" s="180">
        <v>320039.02</v>
      </c>
    </row>
    <row r="357" spans="1:10" x14ac:dyDescent="0.2">
      <c r="A357" s="180" t="s">
        <v>319</v>
      </c>
      <c r="B357" s="180" t="s">
        <v>408</v>
      </c>
      <c r="C357" s="180"/>
      <c r="D357" s="180">
        <v>16000</v>
      </c>
      <c r="E357" s="180"/>
      <c r="F357" s="180"/>
      <c r="G357" s="180"/>
      <c r="H357" s="180"/>
      <c r="I357" s="180">
        <v>548000</v>
      </c>
      <c r="J357" s="180">
        <v>611079.5</v>
      </c>
    </row>
    <row r="358" spans="1:10" x14ac:dyDescent="0.2">
      <c r="A358" s="180" t="s">
        <v>319</v>
      </c>
      <c r="B358" s="180" t="s">
        <v>423</v>
      </c>
      <c r="C358" s="180"/>
      <c r="D358" s="180">
        <v>8000</v>
      </c>
      <c r="E358" s="180"/>
      <c r="F358" s="180"/>
      <c r="G358" s="180"/>
      <c r="H358" s="180"/>
      <c r="I358" s="180">
        <v>210200</v>
      </c>
      <c r="J358" s="180">
        <v>204232.57</v>
      </c>
    </row>
    <row r="359" spans="1:10" x14ac:dyDescent="0.2">
      <c r="A359" s="180" t="s">
        <v>319</v>
      </c>
      <c r="B359" s="180" t="s">
        <v>355</v>
      </c>
      <c r="C359" s="180">
        <v>280000</v>
      </c>
      <c r="D359" s="180">
        <v>200000</v>
      </c>
      <c r="E359" s="180"/>
      <c r="F359" s="180"/>
      <c r="G359" s="180"/>
      <c r="H359" s="180"/>
      <c r="I359" s="180">
        <v>1049000</v>
      </c>
      <c r="J359" s="180">
        <v>945410.79</v>
      </c>
    </row>
    <row r="360" spans="1:10" x14ac:dyDescent="0.2">
      <c r="A360" s="180" t="s">
        <v>319</v>
      </c>
      <c r="B360" s="180" t="s">
        <v>356</v>
      </c>
      <c r="C360" s="180"/>
      <c r="D360" s="180">
        <v>120000</v>
      </c>
      <c r="E360" s="180"/>
      <c r="F360" s="180"/>
      <c r="G360" s="180"/>
      <c r="H360" s="180"/>
      <c r="I360" s="180">
        <v>684000</v>
      </c>
      <c r="J360" s="180">
        <v>669189.43000000005</v>
      </c>
    </row>
    <row r="361" spans="1:10" x14ac:dyDescent="0.2">
      <c r="A361" s="180" t="s">
        <v>319</v>
      </c>
      <c r="B361" s="180" t="s">
        <v>409</v>
      </c>
      <c r="C361" s="180"/>
      <c r="D361" s="180"/>
      <c r="E361" s="180"/>
      <c r="F361" s="180"/>
      <c r="G361" s="180"/>
      <c r="H361" s="180"/>
      <c r="I361" s="180">
        <v>0</v>
      </c>
      <c r="J361" s="180"/>
    </row>
    <row r="362" spans="1:10" x14ac:dyDescent="0.2">
      <c r="A362" s="180" t="s">
        <v>319</v>
      </c>
      <c r="B362" s="180" t="s">
        <v>378</v>
      </c>
      <c r="C362" s="180"/>
      <c r="D362" s="180"/>
      <c r="E362" s="180"/>
      <c r="F362" s="180"/>
      <c r="G362" s="180">
        <v>550000</v>
      </c>
      <c r="H362" s="180"/>
      <c r="I362" s="180">
        <v>486000</v>
      </c>
      <c r="J362" s="180">
        <v>475034.37</v>
      </c>
    </row>
    <row r="363" spans="1:10" x14ac:dyDescent="0.2">
      <c r="A363" s="180" t="s">
        <v>319</v>
      </c>
      <c r="B363" s="180" t="s">
        <v>360</v>
      </c>
      <c r="C363" s="180">
        <v>1500000</v>
      </c>
      <c r="D363" s="180"/>
      <c r="E363" s="180"/>
      <c r="F363" s="180"/>
      <c r="G363" s="180"/>
      <c r="H363" s="180"/>
      <c r="I363" s="180">
        <v>340000</v>
      </c>
      <c r="J363" s="180">
        <v>125316</v>
      </c>
    </row>
    <row r="364" spans="1:10" x14ac:dyDescent="0.2">
      <c r="A364" s="180" t="s">
        <v>319</v>
      </c>
      <c r="B364" s="180" t="s">
        <v>379</v>
      </c>
      <c r="C364" s="180"/>
      <c r="D364" s="180"/>
      <c r="E364" s="180"/>
      <c r="F364" s="180">
        <v>783436</v>
      </c>
      <c r="G364" s="180"/>
      <c r="H364" s="180"/>
      <c r="I364" s="180">
        <v>780500</v>
      </c>
      <c r="J364" s="180">
        <v>773065</v>
      </c>
    </row>
    <row r="365" spans="1:10" x14ac:dyDescent="0.2">
      <c r="A365" s="180" t="s">
        <v>319</v>
      </c>
      <c r="B365" s="180" t="s">
        <v>362</v>
      </c>
      <c r="C365" s="180"/>
      <c r="D365" s="180"/>
      <c r="E365" s="180"/>
      <c r="F365" s="180"/>
      <c r="G365" s="180"/>
      <c r="H365" s="180"/>
      <c r="I365" s="180">
        <v>402475</v>
      </c>
      <c r="J365" s="180">
        <v>388984</v>
      </c>
    </row>
    <row r="366" spans="1:10" x14ac:dyDescent="0.2">
      <c r="A366" s="180" t="s">
        <v>319</v>
      </c>
      <c r="B366" s="180" t="s">
        <v>365</v>
      </c>
      <c r="C366" s="180">
        <v>1780000</v>
      </c>
      <c r="D366" s="180">
        <v>344000</v>
      </c>
      <c r="E366" s="180">
        <v>0</v>
      </c>
      <c r="F366" s="180">
        <v>783436</v>
      </c>
      <c r="G366" s="180">
        <v>550800</v>
      </c>
      <c r="H366" s="180">
        <v>48000</v>
      </c>
      <c r="I366" s="180">
        <v>12039305</v>
      </c>
      <c r="J366" s="180">
        <v>11683789.6</v>
      </c>
    </row>
    <row r="367" spans="1:10" x14ac:dyDescent="0.2">
      <c r="A367" s="180" t="s">
        <v>319</v>
      </c>
      <c r="B367" s="180" t="s">
        <v>447</v>
      </c>
      <c r="C367" s="180">
        <v>472210</v>
      </c>
      <c r="D367" s="180"/>
      <c r="E367" s="180"/>
      <c r="F367" s="180"/>
      <c r="G367" s="180"/>
      <c r="H367" s="180"/>
      <c r="I367" s="180">
        <v>471000</v>
      </c>
      <c r="J367" s="180">
        <v>470410</v>
      </c>
    </row>
    <row r="368" spans="1:10" x14ac:dyDescent="0.2">
      <c r="A368" s="180" t="s">
        <v>319</v>
      </c>
      <c r="B368" s="180" t="s">
        <v>366</v>
      </c>
      <c r="C368" s="180">
        <v>2252210</v>
      </c>
      <c r="D368" s="180">
        <v>344000</v>
      </c>
      <c r="E368" s="180">
        <v>0</v>
      </c>
      <c r="F368" s="180">
        <v>783436</v>
      </c>
      <c r="G368" s="180">
        <v>550800</v>
      </c>
      <c r="H368" s="180">
        <v>48000</v>
      </c>
      <c r="I368" s="180">
        <v>12510305</v>
      </c>
      <c r="J368" s="180">
        <v>12154199.6</v>
      </c>
    </row>
    <row r="369" spans="1:10" x14ac:dyDescent="0.2">
      <c r="A369" s="180" t="s">
        <v>319</v>
      </c>
      <c r="B369" s="180" t="s">
        <v>367</v>
      </c>
      <c r="C369" s="180">
        <v>99557.179999999702</v>
      </c>
      <c r="D369" s="180">
        <v>436584.02</v>
      </c>
      <c r="E369" s="180">
        <v>0</v>
      </c>
      <c r="F369" s="180">
        <v>423378.68999999994</v>
      </c>
      <c r="G369" s="180">
        <v>281768.80999999994</v>
      </c>
      <c r="H369" s="180">
        <v>-10585.789999999994</v>
      </c>
      <c r="I369" s="180">
        <v>7253686.9399999967</v>
      </c>
      <c r="J369" s="180">
        <v>6911782.9399999995</v>
      </c>
    </row>
    <row r="370" spans="1:10" x14ac:dyDescent="0.2">
      <c r="A370" s="180" t="s">
        <v>319</v>
      </c>
      <c r="B370" s="180" t="s">
        <v>368</v>
      </c>
      <c r="C370" s="180">
        <v>2351767.1799999997</v>
      </c>
      <c r="D370" s="180">
        <v>780584.02</v>
      </c>
      <c r="E370" s="180">
        <v>0</v>
      </c>
      <c r="F370" s="180">
        <v>1206814.69</v>
      </c>
      <c r="G370" s="180">
        <v>832568.81</v>
      </c>
      <c r="H370" s="180">
        <v>37414.210000000006</v>
      </c>
      <c r="I370" s="180">
        <v>19763991.940000001</v>
      </c>
      <c r="J370" s="180">
        <v>19065982.539999999</v>
      </c>
    </row>
    <row r="371" spans="1:10" x14ac:dyDescent="0.2">
      <c r="A371" s="180" t="s">
        <v>320</v>
      </c>
      <c r="B371" s="180" t="s">
        <v>333</v>
      </c>
      <c r="C371" s="180"/>
      <c r="D371" s="180">
        <v>409563</v>
      </c>
      <c r="E371" s="180"/>
      <c r="F371" s="180">
        <v>766450</v>
      </c>
      <c r="G371" s="180"/>
      <c r="H371" s="180"/>
      <c r="I371" s="180">
        <v>4125153</v>
      </c>
      <c r="J371" s="180">
        <v>4092697.9</v>
      </c>
    </row>
    <row r="372" spans="1:10" x14ac:dyDescent="0.2">
      <c r="A372" s="180" t="s">
        <v>320</v>
      </c>
      <c r="B372" s="180" t="s">
        <v>334</v>
      </c>
      <c r="C372" s="180"/>
      <c r="D372" s="180">
        <v>4397</v>
      </c>
      <c r="E372" s="180"/>
      <c r="F372" s="180">
        <v>8228</v>
      </c>
      <c r="G372" s="180"/>
      <c r="H372" s="180"/>
      <c r="I372" s="180">
        <v>45886</v>
      </c>
      <c r="J372" s="180">
        <v>46378.77</v>
      </c>
    </row>
    <row r="373" spans="1:10" x14ac:dyDescent="0.2">
      <c r="A373" s="180" t="s">
        <v>320</v>
      </c>
      <c r="B373" s="180" t="s">
        <v>335</v>
      </c>
      <c r="C373" s="180"/>
      <c r="D373" s="180">
        <v>67402</v>
      </c>
      <c r="E373" s="180"/>
      <c r="F373" s="180"/>
      <c r="G373" s="180"/>
      <c r="H373" s="180"/>
      <c r="I373" s="180">
        <v>198912</v>
      </c>
      <c r="J373" s="180">
        <v>202220</v>
      </c>
    </row>
    <row r="374" spans="1:10" x14ac:dyDescent="0.2">
      <c r="A374" s="180" t="s">
        <v>320</v>
      </c>
      <c r="B374" s="180" t="s">
        <v>336</v>
      </c>
      <c r="C374" s="180"/>
      <c r="D374" s="180"/>
      <c r="E374" s="180"/>
      <c r="F374" s="180"/>
      <c r="G374" s="180"/>
      <c r="H374" s="180"/>
      <c r="I374" s="180">
        <v>280300</v>
      </c>
      <c r="J374" s="180">
        <v>277392.53999999998</v>
      </c>
    </row>
    <row r="375" spans="1:10" x14ac:dyDescent="0.2">
      <c r="A375" s="180" t="s">
        <v>320</v>
      </c>
      <c r="B375" s="180" t="s">
        <v>337</v>
      </c>
      <c r="C375" s="180">
        <v>0</v>
      </c>
      <c r="D375" s="180">
        <v>0</v>
      </c>
      <c r="E375" s="180">
        <v>0</v>
      </c>
      <c r="F375" s="180">
        <v>5578</v>
      </c>
      <c r="G375" s="180">
        <v>0</v>
      </c>
      <c r="H375" s="180">
        <v>0</v>
      </c>
      <c r="I375" s="180">
        <v>10457</v>
      </c>
      <c r="J375" s="180">
        <v>10302.81</v>
      </c>
    </row>
    <row r="376" spans="1:10" x14ac:dyDescent="0.2">
      <c r="A376" s="180" t="s">
        <v>320</v>
      </c>
      <c r="B376" s="180" t="s">
        <v>338</v>
      </c>
      <c r="C376" s="180"/>
      <c r="D376" s="180"/>
      <c r="E376" s="180"/>
      <c r="F376" s="180"/>
      <c r="G376" s="180">
        <v>127692</v>
      </c>
      <c r="H376" s="180">
        <v>0</v>
      </c>
      <c r="I376" s="180">
        <v>125805</v>
      </c>
      <c r="J376" s="180">
        <v>123945.41</v>
      </c>
    </row>
    <row r="377" spans="1:10" x14ac:dyDescent="0.2">
      <c r="A377" s="180" t="s">
        <v>320</v>
      </c>
      <c r="B377" s="180" t="s">
        <v>339</v>
      </c>
      <c r="C377" s="180"/>
      <c r="D377" s="180"/>
      <c r="E377" s="180"/>
      <c r="F377" s="180"/>
      <c r="G377" s="180"/>
      <c r="H377" s="180">
        <v>0</v>
      </c>
      <c r="I377" s="180">
        <v>116787</v>
      </c>
      <c r="J377" s="180">
        <v>115313.96</v>
      </c>
    </row>
    <row r="378" spans="1:10" x14ac:dyDescent="0.2">
      <c r="A378" s="180" t="s">
        <v>320</v>
      </c>
      <c r="B378" s="180" t="s">
        <v>340</v>
      </c>
      <c r="C378" s="180">
        <v>21460</v>
      </c>
      <c r="D378" s="180">
        <v>6433</v>
      </c>
      <c r="E378" s="180">
        <v>0</v>
      </c>
      <c r="F378" s="180">
        <v>305</v>
      </c>
      <c r="G378" s="180">
        <v>4868</v>
      </c>
      <c r="H378" s="180">
        <v>0</v>
      </c>
      <c r="I378" s="180">
        <v>306791</v>
      </c>
      <c r="J378" s="180">
        <v>285892.46999999997</v>
      </c>
    </row>
    <row r="379" spans="1:10" x14ac:dyDescent="0.2">
      <c r="A379" s="180" t="s">
        <v>320</v>
      </c>
      <c r="B379" s="180" t="s">
        <v>341</v>
      </c>
      <c r="C379" s="180">
        <v>0</v>
      </c>
      <c r="D379" s="180">
        <v>0</v>
      </c>
      <c r="E379" s="180">
        <v>0</v>
      </c>
      <c r="F379" s="180"/>
      <c r="G379" s="180">
        <v>0</v>
      </c>
      <c r="H379" s="180">
        <v>0</v>
      </c>
      <c r="I379" s="180">
        <v>0</v>
      </c>
      <c r="J379" s="180">
        <v>0</v>
      </c>
    </row>
    <row r="380" spans="1:10" x14ac:dyDescent="0.2">
      <c r="A380" s="180" t="s">
        <v>320</v>
      </c>
      <c r="B380" s="180" t="s">
        <v>342</v>
      </c>
      <c r="C380" s="180"/>
      <c r="D380" s="180"/>
      <c r="E380" s="180"/>
      <c r="F380" s="180"/>
      <c r="G380" s="180"/>
      <c r="H380" s="180"/>
      <c r="I380" s="180">
        <v>3911693</v>
      </c>
      <c r="J380" s="180">
        <v>4176750</v>
      </c>
    </row>
    <row r="381" spans="1:10" x14ac:dyDescent="0.2">
      <c r="A381" s="180" t="s">
        <v>320</v>
      </c>
      <c r="B381" s="180" t="s">
        <v>343</v>
      </c>
      <c r="C381" s="180"/>
      <c r="D381" s="180"/>
      <c r="E381" s="180"/>
      <c r="F381" s="180"/>
      <c r="G381" s="180"/>
      <c r="H381" s="180"/>
      <c r="I381" s="180">
        <v>0</v>
      </c>
      <c r="J381" s="180">
        <v>0</v>
      </c>
    </row>
    <row r="382" spans="1:10" x14ac:dyDescent="0.2">
      <c r="A382" s="180" t="s">
        <v>320</v>
      </c>
      <c r="B382" s="180" t="s">
        <v>344</v>
      </c>
      <c r="C382" s="180">
        <v>623594</v>
      </c>
      <c r="D382" s="180">
        <v>177</v>
      </c>
      <c r="E382" s="180">
        <v>0</v>
      </c>
      <c r="F382" s="180">
        <v>179</v>
      </c>
      <c r="G382" s="180">
        <v>2766</v>
      </c>
      <c r="H382" s="180">
        <v>0</v>
      </c>
      <c r="I382" s="180">
        <v>656072</v>
      </c>
      <c r="J382" s="180">
        <v>646375.80999999994</v>
      </c>
    </row>
    <row r="383" spans="1:10" x14ac:dyDescent="0.2">
      <c r="A383" s="180" t="s">
        <v>320</v>
      </c>
      <c r="B383" s="180" t="s">
        <v>475</v>
      </c>
      <c r="C383" s="180"/>
      <c r="D383" s="180">
        <v>5417</v>
      </c>
      <c r="E383" s="180"/>
      <c r="F383" s="180">
        <v>10138</v>
      </c>
      <c r="G383" s="180"/>
      <c r="H383" s="180"/>
      <c r="I383" s="180">
        <v>51406</v>
      </c>
      <c r="J383" s="180">
        <v>54178.429999999993</v>
      </c>
    </row>
    <row r="384" spans="1:10" x14ac:dyDescent="0.2">
      <c r="A384" s="180" t="s">
        <v>320</v>
      </c>
      <c r="B384" s="180" t="s">
        <v>332</v>
      </c>
      <c r="C384" s="180"/>
      <c r="D384" s="180"/>
      <c r="E384" s="180">
        <v>0</v>
      </c>
      <c r="F384" s="180"/>
      <c r="G384" s="180"/>
      <c r="H384" s="180"/>
      <c r="I384" s="180">
        <v>134348</v>
      </c>
      <c r="J384" s="180">
        <v>132363</v>
      </c>
    </row>
    <row r="385" spans="1:10" x14ac:dyDescent="0.2">
      <c r="A385" s="180" t="s">
        <v>320</v>
      </c>
      <c r="B385" s="180" t="s">
        <v>407</v>
      </c>
      <c r="C385" s="180">
        <v>0</v>
      </c>
      <c r="D385" s="180">
        <v>0</v>
      </c>
      <c r="E385" s="180">
        <v>0</v>
      </c>
      <c r="F385" s="180">
        <v>0</v>
      </c>
      <c r="G385" s="180">
        <v>230695</v>
      </c>
      <c r="H385" s="180">
        <v>0</v>
      </c>
      <c r="I385" s="180">
        <v>290060</v>
      </c>
      <c r="J385" s="180">
        <v>302171.61</v>
      </c>
    </row>
    <row r="386" spans="1:10" x14ac:dyDescent="0.2">
      <c r="A386" s="180" t="s">
        <v>320</v>
      </c>
      <c r="B386" s="180" t="s">
        <v>345</v>
      </c>
      <c r="C386" s="180">
        <v>645054</v>
      </c>
      <c r="D386" s="180">
        <v>493389</v>
      </c>
      <c r="E386" s="180">
        <v>0</v>
      </c>
      <c r="F386" s="180">
        <v>790878</v>
      </c>
      <c r="G386" s="180">
        <v>366021</v>
      </c>
      <c r="H386" s="180">
        <v>0</v>
      </c>
      <c r="I386" s="180">
        <v>10253670</v>
      </c>
      <c r="J386" s="180">
        <v>10465982.710000001</v>
      </c>
    </row>
    <row r="387" spans="1:10" x14ac:dyDescent="0.2">
      <c r="A387" s="180" t="s">
        <v>320</v>
      </c>
      <c r="B387" s="180" t="s">
        <v>346</v>
      </c>
      <c r="C387" s="180">
        <v>0</v>
      </c>
      <c r="D387" s="180">
        <v>0</v>
      </c>
      <c r="E387" s="180">
        <v>0</v>
      </c>
      <c r="F387" s="180">
        <v>0</v>
      </c>
      <c r="G387" s="180"/>
      <c r="H387" s="180"/>
      <c r="I387" s="180">
        <v>0</v>
      </c>
      <c r="J387" s="180">
        <v>0</v>
      </c>
    </row>
    <row r="388" spans="1:10" x14ac:dyDescent="0.2">
      <c r="A388" s="180" t="s">
        <v>320</v>
      </c>
      <c r="B388" s="180" t="s">
        <v>446</v>
      </c>
      <c r="C388" s="180">
        <v>0</v>
      </c>
      <c r="D388" s="180">
        <v>2576</v>
      </c>
      <c r="E388" s="180">
        <v>0</v>
      </c>
      <c r="F388" s="180">
        <v>642747</v>
      </c>
      <c r="G388" s="180">
        <v>0</v>
      </c>
      <c r="H388" s="180">
        <v>0</v>
      </c>
      <c r="I388" s="180">
        <v>584452</v>
      </c>
      <c r="J388" s="180">
        <v>584524.49</v>
      </c>
    </row>
    <row r="389" spans="1:10" x14ac:dyDescent="0.2">
      <c r="A389" s="180" t="s">
        <v>320</v>
      </c>
      <c r="B389" s="180" t="s">
        <v>347</v>
      </c>
      <c r="C389" s="180">
        <v>0</v>
      </c>
      <c r="D389" s="180">
        <v>1306</v>
      </c>
      <c r="E389" s="180">
        <v>0</v>
      </c>
      <c r="F389" s="180"/>
      <c r="G389" s="180">
        <v>0</v>
      </c>
      <c r="H389" s="180">
        <v>0</v>
      </c>
      <c r="I389" s="180">
        <v>1286</v>
      </c>
      <c r="J389" s="180">
        <v>1267.3699999999999</v>
      </c>
    </row>
    <row r="390" spans="1:10" x14ac:dyDescent="0.2">
      <c r="A390" s="180" t="s">
        <v>320</v>
      </c>
      <c r="B390" s="180" t="s">
        <v>348</v>
      </c>
      <c r="C390" s="180">
        <v>645054</v>
      </c>
      <c r="D390" s="180">
        <v>497271</v>
      </c>
      <c r="E390" s="180">
        <v>0</v>
      </c>
      <c r="F390" s="180">
        <v>1433625</v>
      </c>
      <c r="G390" s="180">
        <v>366021</v>
      </c>
      <c r="H390" s="180">
        <v>0</v>
      </c>
      <c r="I390" s="180">
        <v>10839408</v>
      </c>
      <c r="J390" s="180">
        <v>11051774.569999998</v>
      </c>
    </row>
    <row r="391" spans="1:10" x14ac:dyDescent="0.2">
      <c r="A391" s="180" t="s">
        <v>320</v>
      </c>
      <c r="B391" s="180" t="s">
        <v>349</v>
      </c>
      <c r="C391" s="180">
        <v>818768.12999999989</v>
      </c>
      <c r="D391" s="180">
        <v>436587.81000000006</v>
      </c>
      <c r="E391" s="180">
        <v>0</v>
      </c>
      <c r="F391" s="180">
        <v>525963.48</v>
      </c>
      <c r="G391" s="180">
        <v>155445.46999999997</v>
      </c>
      <c r="H391" s="180">
        <v>0</v>
      </c>
      <c r="I391" s="180">
        <v>5985948.3099999987</v>
      </c>
      <c r="J391" s="180">
        <v>5008227.79</v>
      </c>
    </row>
    <row r="392" spans="1:10" x14ac:dyDescent="0.2">
      <c r="A392" s="180" t="s">
        <v>320</v>
      </c>
      <c r="B392" s="180" t="s">
        <v>350</v>
      </c>
      <c r="C392" s="180">
        <v>1463822.13</v>
      </c>
      <c r="D392" s="180">
        <v>933858.81</v>
      </c>
      <c r="E392" s="180">
        <v>0</v>
      </c>
      <c r="F392" s="180">
        <v>1959588.48</v>
      </c>
      <c r="G392" s="180">
        <v>521466.47</v>
      </c>
      <c r="H392" s="180">
        <v>0</v>
      </c>
      <c r="I392" s="180">
        <v>16825356.309999999</v>
      </c>
      <c r="J392" s="180">
        <v>16060002.359999999</v>
      </c>
    </row>
    <row r="393" spans="1:10" x14ac:dyDescent="0.2">
      <c r="A393" s="180" t="s">
        <v>320</v>
      </c>
      <c r="B393" s="180" t="s">
        <v>376</v>
      </c>
      <c r="C393" s="180"/>
      <c r="D393" s="180"/>
      <c r="E393" s="180"/>
      <c r="F393" s="180"/>
      <c r="G393" s="180"/>
      <c r="H393" s="180"/>
      <c r="I393" s="180"/>
      <c r="J393" s="180"/>
    </row>
    <row r="394" spans="1:10" x14ac:dyDescent="0.2">
      <c r="A394" s="180" t="s">
        <v>320</v>
      </c>
      <c r="B394" s="180" t="s">
        <v>377</v>
      </c>
      <c r="C394" s="180">
        <v>30025</v>
      </c>
      <c r="D394" s="180">
        <v>34268</v>
      </c>
      <c r="E394" s="180">
        <v>0</v>
      </c>
      <c r="F394" s="180"/>
      <c r="G394" s="180">
        <v>0</v>
      </c>
      <c r="H394" s="180">
        <v>0</v>
      </c>
      <c r="I394" s="180">
        <v>5025325</v>
      </c>
      <c r="J394" s="180">
        <v>4865413.6300000008</v>
      </c>
    </row>
    <row r="395" spans="1:10" x14ac:dyDescent="0.2">
      <c r="A395" s="180" t="s">
        <v>320</v>
      </c>
      <c r="B395" s="180" t="s">
        <v>352</v>
      </c>
      <c r="C395" s="180">
        <v>0</v>
      </c>
      <c r="D395" s="180">
        <v>0</v>
      </c>
      <c r="E395" s="180">
        <v>0</v>
      </c>
      <c r="F395" s="180"/>
      <c r="G395" s="180">
        <v>0</v>
      </c>
      <c r="H395" s="180">
        <v>0</v>
      </c>
      <c r="I395" s="180">
        <v>240536</v>
      </c>
      <c r="J395" s="180">
        <v>243746.52</v>
      </c>
    </row>
    <row r="396" spans="1:10" x14ac:dyDescent="0.2">
      <c r="A396" s="180" t="s">
        <v>320</v>
      </c>
      <c r="B396" s="180" t="s">
        <v>353</v>
      </c>
      <c r="C396" s="180">
        <v>0</v>
      </c>
      <c r="D396" s="180">
        <v>0</v>
      </c>
      <c r="E396" s="180">
        <v>0</v>
      </c>
      <c r="F396" s="180"/>
      <c r="G396" s="180">
        <v>0</v>
      </c>
      <c r="H396" s="180">
        <v>0</v>
      </c>
      <c r="I396" s="180">
        <v>524843</v>
      </c>
      <c r="J396" s="180">
        <v>483583.34</v>
      </c>
    </row>
    <row r="397" spans="1:10" x14ac:dyDescent="0.2">
      <c r="A397" s="180" t="s">
        <v>320</v>
      </c>
      <c r="B397" s="180" t="s">
        <v>354</v>
      </c>
      <c r="C397" s="180">
        <v>0</v>
      </c>
      <c r="D397" s="180">
        <v>0</v>
      </c>
      <c r="E397" s="180">
        <v>0</v>
      </c>
      <c r="F397" s="180"/>
      <c r="G397" s="180">
        <v>309</v>
      </c>
      <c r="H397" s="180">
        <v>0</v>
      </c>
      <c r="I397" s="180">
        <v>294284</v>
      </c>
      <c r="J397" s="180">
        <v>294431.40999999997</v>
      </c>
    </row>
    <row r="398" spans="1:10" x14ac:dyDescent="0.2">
      <c r="A398" s="180" t="s">
        <v>320</v>
      </c>
      <c r="B398" s="180" t="s">
        <v>408</v>
      </c>
      <c r="C398" s="180">
        <v>0</v>
      </c>
      <c r="D398" s="180">
        <v>0</v>
      </c>
      <c r="E398" s="180">
        <v>0</v>
      </c>
      <c r="F398" s="180"/>
      <c r="G398" s="180">
        <v>0</v>
      </c>
      <c r="H398" s="180">
        <v>0</v>
      </c>
      <c r="I398" s="180">
        <v>444644</v>
      </c>
      <c r="J398" s="180">
        <v>556395.71</v>
      </c>
    </row>
    <row r="399" spans="1:10" x14ac:dyDescent="0.2">
      <c r="A399" s="180" t="s">
        <v>320</v>
      </c>
      <c r="B399" s="180" t="s">
        <v>423</v>
      </c>
      <c r="C399" s="180">
        <v>0</v>
      </c>
      <c r="D399" s="180">
        <v>74713</v>
      </c>
      <c r="E399" s="180">
        <v>0</v>
      </c>
      <c r="F399" s="180">
        <v>0</v>
      </c>
      <c r="G399" s="180">
        <v>0</v>
      </c>
      <c r="H399" s="180">
        <v>0</v>
      </c>
      <c r="I399" s="180">
        <v>312024</v>
      </c>
      <c r="J399" s="180">
        <v>245031.11</v>
      </c>
    </row>
    <row r="400" spans="1:10" x14ac:dyDescent="0.2">
      <c r="A400" s="180" t="s">
        <v>320</v>
      </c>
      <c r="B400" s="180" t="s">
        <v>355</v>
      </c>
      <c r="C400" s="180">
        <v>0</v>
      </c>
      <c r="D400" s="180">
        <v>28022</v>
      </c>
      <c r="E400" s="180">
        <v>0</v>
      </c>
      <c r="F400" s="180"/>
      <c r="G400" s="180">
        <v>0</v>
      </c>
      <c r="H400" s="180">
        <v>0</v>
      </c>
      <c r="I400" s="180">
        <v>797297</v>
      </c>
      <c r="J400" s="180">
        <v>735703.56</v>
      </c>
    </row>
    <row r="401" spans="1:10" x14ac:dyDescent="0.2">
      <c r="A401" s="180" t="s">
        <v>320</v>
      </c>
      <c r="B401" s="180" t="s">
        <v>356</v>
      </c>
      <c r="C401" s="180">
        <v>125000</v>
      </c>
      <c r="D401" s="180">
        <v>66821</v>
      </c>
      <c r="E401" s="180">
        <v>0</v>
      </c>
      <c r="F401" s="180"/>
      <c r="G401" s="180">
        <v>0</v>
      </c>
      <c r="H401" s="180">
        <v>0</v>
      </c>
      <c r="I401" s="180">
        <v>490540</v>
      </c>
      <c r="J401" s="180">
        <v>343273</v>
      </c>
    </row>
    <row r="402" spans="1:10" x14ac:dyDescent="0.2">
      <c r="A402" s="180" t="s">
        <v>320</v>
      </c>
      <c r="B402" s="180" t="s">
        <v>409</v>
      </c>
      <c r="C402" s="180"/>
      <c r="D402" s="180"/>
      <c r="E402" s="180"/>
      <c r="F402" s="180"/>
      <c r="G402" s="180"/>
      <c r="H402" s="180"/>
      <c r="I402" s="180">
        <v>0</v>
      </c>
      <c r="J402" s="180"/>
    </row>
    <row r="403" spans="1:10" x14ac:dyDescent="0.2">
      <c r="A403" s="180" t="s">
        <v>320</v>
      </c>
      <c r="B403" s="180" t="s">
        <v>378</v>
      </c>
      <c r="C403" s="180">
        <v>0</v>
      </c>
      <c r="D403" s="180">
        <v>0</v>
      </c>
      <c r="E403" s="180">
        <v>0</v>
      </c>
      <c r="F403" s="180"/>
      <c r="G403" s="180">
        <v>366094</v>
      </c>
      <c r="H403" s="180">
        <v>0</v>
      </c>
      <c r="I403" s="180">
        <v>360684</v>
      </c>
      <c r="J403" s="180">
        <v>355353.49</v>
      </c>
    </row>
    <row r="404" spans="1:10" x14ac:dyDescent="0.2">
      <c r="A404" s="180" t="s">
        <v>320</v>
      </c>
      <c r="B404" s="180" t="s">
        <v>360</v>
      </c>
      <c r="C404" s="180">
        <v>350452</v>
      </c>
      <c r="D404" s="180">
        <v>195490</v>
      </c>
      <c r="E404" s="180">
        <v>0</v>
      </c>
      <c r="F404" s="180"/>
      <c r="G404" s="180"/>
      <c r="H404" s="180">
        <v>0</v>
      </c>
      <c r="I404" s="180">
        <v>544377</v>
      </c>
      <c r="J404" s="180">
        <v>102834.37</v>
      </c>
    </row>
    <row r="405" spans="1:10" x14ac:dyDescent="0.2">
      <c r="A405" s="180" t="s">
        <v>320</v>
      </c>
      <c r="B405" s="180" t="s">
        <v>379</v>
      </c>
      <c r="C405" s="180">
        <v>4121</v>
      </c>
      <c r="D405" s="180">
        <v>0</v>
      </c>
      <c r="E405" s="180">
        <v>0</v>
      </c>
      <c r="F405" s="180">
        <v>1365337</v>
      </c>
      <c r="G405" s="180"/>
      <c r="H405" s="180"/>
      <c r="I405" s="180">
        <v>960057</v>
      </c>
      <c r="J405" s="180">
        <v>945869.42</v>
      </c>
    </row>
    <row r="406" spans="1:10" x14ac:dyDescent="0.2">
      <c r="A406" s="180" t="s">
        <v>320</v>
      </c>
      <c r="B406" s="180" t="s">
        <v>362</v>
      </c>
      <c r="C406" s="180"/>
      <c r="D406" s="180"/>
      <c r="E406" s="180"/>
      <c r="F406" s="180"/>
      <c r="G406" s="180"/>
      <c r="H406" s="180"/>
      <c r="I406" s="180">
        <v>304150</v>
      </c>
      <c r="J406" s="180">
        <v>309579</v>
      </c>
    </row>
    <row r="407" spans="1:10" x14ac:dyDescent="0.2">
      <c r="A407" s="180" t="s">
        <v>320</v>
      </c>
      <c r="B407" s="180" t="s">
        <v>365</v>
      </c>
      <c r="C407" s="180">
        <v>509598</v>
      </c>
      <c r="D407" s="180">
        <v>399314</v>
      </c>
      <c r="E407" s="180">
        <v>0</v>
      </c>
      <c r="F407" s="180">
        <v>1365337</v>
      </c>
      <c r="G407" s="180">
        <v>366403</v>
      </c>
      <c r="H407" s="180">
        <v>0</v>
      </c>
      <c r="I407" s="180">
        <v>10298761</v>
      </c>
      <c r="J407" s="180">
        <v>9481214.5600000005</v>
      </c>
    </row>
    <row r="408" spans="1:10" x14ac:dyDescent="0.2">
      <c r="A408" s="180" t="s">
        <v>320</v>
      </c>
      <c r="B408" s="180" t="s">
        <v>447</v>
      </c>
      <c r="C408" s="180">
        <v>530234</v>
      </c>
      <c r="D408" s="180">
        <v>112041</v>
      </c>
      <c r="E408" s="180">
        <v>0</v>
      </c>
      <c r="F408" s="180">
        <v>0</v>
      </c>
      <c r="G408" s="180">
        <v>25915</v>
      </c>
      <c r="H408" s="180">
        <v>0</v>
      </c>
      <c r="I408" s="180">
        <v>593182</v>
      </c>
      <c r="J408" s="180">
        <v>592839.49</v>
      </c>
    </row>
    <row r="409" spans="1:10" x14ac:dyDescent="0.2">
      <c r="A409" s="180" t="s">
        <v>320</v>
      </c>
      <c r="B409" s="180" t="s">
        <v>366</v>
      </c>
      <c r="C409" s="180">
        <v>1039832</v>
      </c>
      <c r="D409" s="180">
        <v>511355</v>
      </c>
      <c r="E409" s="180">
        <v>0</v>
      </c>
      <c r="F409" s="180">
        <v>1365337</v>
      </c>
      <c r="G409" s="180">
        <v>392318</v>
      </c>
      <c r="H409" s="180">
        <v>0</v>
      </c>
      <c r="I409" s="180">
        <v>10891943</v>
      </c>
      <c r="J409" s="180">
        <v>10074054.050000001</v>
      </c>
    </row>
    <row r="410" spans="1:10" x14ac:dyDescent="0.2">
      <c r="A410" s="180" t="s">
        <v>320</v>
      </c>
      <c r="B410" s="180" t="s">
        <v>367</v>
      </c>
      <c r="C410" s="180">
        <v>423990.12999999995</v>
      </c>
      <c r="D410" s="180">
        <v>422503.81000000006</v>
      </c>
      <c r="E410" s="180">
        <v>0</v>
      </c>
      <c r="F410" s="180">
        <v>594251.48</v>
      </c>
      <c r="G410" s="180">
        <v>129148.46999999996</v>
      </c>
      <c r="H410" s="180">
        <v>0</v>
      </c>
      <c r="I410" s="180">
        <v>5933413.3099999987</v>
      </c>
      <c r="J410" s="180">
        <v>5985948.3099999987</v>
      </c>
    </row>
    <row r="411" spans="1:10" x14ac:dyDescent="0.2">
      <c r="A411" s="180" t="s">
        <v>320</v>
      </c>
      <c r="B411" s="180" t="s">
        <v>368</v>
      </c>
      <c r="C411" s="180">
        <v>1463822.13</v>
      </c>
      <c r="D411" s="180">
        <v>933858.81</v>
      </c>
      <c r="E411" s="180">
        <v>0</v>
      </c>
      <c r="F411" s="180">
        <v>1959588.48</v>
      </c>
      <c r="G411" s="180">
        <v>521466.47</v>
      </c>
      <c r="H411" s="180">
        <v>0</v>
      </c>
      <c r="I411" s="180">
        <v>16825356.309999999</v>
      </c>
      <c r="J411" s="180">
        <v>16060002.359999999</v>
      </c>
    </row>
    <row r="412" spans="1:10" x14ac:dyDescent="0.2">
      <c r="A412" s="180" t="s">
        <v>321</v>
      </c>
      <c r="B412" s="180" t="s">
        <v>333</v>
      </c>
      <c r="C412" s="180"/>
      <c r="D412" s="180">
        <v>397714</v>
      </c>
      <c r="E412" s="180"/>
      <c r="F412" s="180">
        <v>0</v>
      </c>
      <c r="G412" s="180"/>
      <c r="H412" s="180"/>
      <c r="I412" s="180">
        <v>3775166</v>
      </c>
      <c r="J412" s="180">
        <v>3644464.52</v>
      </c>
    </row>
    <row r="413" spans="1:10" x14ac:dyDescent="0.2">
      <c r="A413" s="180" t="s">
        <v>321</v>
      </c>
      <c r="B413" s="180" t="s">
        <v>334</v>
      </c>
      <c r="C413" s="180"/>
      <c r="D413" s="180">
        <v>6006</v>
      </c>
      <c r="E413" s="180"/>
      <c r="F413" s="180">
        <v>0</v>
      </c>
      <c r="G413" s="180"/>
      <c r="H413" s="180"/>
      <c r="I413" s="180">
        <v>61507</v>
      </c>
      <c r="J413" s="180">
        <v>83959.1</v>
      </c>
    </row>
    <row r="414" spans="1:10" x14ac:dyDescent="0.2">
      <c r="A414" s="180" t="s">
        <v>321</v>
      </c>
      <c r="B414" s="180" t="s">
        <v>335</v>
      </c>
      <c r="C414" s="180"/>
      <c r="D414" s="180">
        <v>0</v>
      </c>
      <c r="E414" s="180"/>
      <c r="F414" s="180"/>
      <c r="G414" s="180"/>
      <c r="H414" s="180"/>
      <c r="I414" s="180">
        <v>293073</v>
      </c>
      <c r="J414" s="180">
        <v>295645</v>
      </c>
    </row>
    <row r="415" spans="1:10" x14ac:dyDescent="0.2">
      <c r="A415" s="180" t="s">
        <v>321</v>
      </c>
      <c r="B415" s="180" t="s">
        <v>336</v>
      </c>
      <c r="C415" s="180"/>
      <c r="D415" s="180"/>
      <c r="E415" s="180"/>
      <c r="F415" s="180"/>
      <c r="G415" s="180"/>
      <c r="H415" s="180"/>
      <c r="I415" s="180">
        <v>105625</v>
      </c>
      <c r="J415" s="180">
        <v>120449.27</v>
      </c>
    </row>
    <row r="416" spans="1:10" x14ac:dyDescent="0.2">
      <c r="A416" s="180" t="s">
        <v>321</v>
      </c>
      <c r="B416" s="180" t="s">
        <v>337</v>
      </c>
      <c r="C416" s="180">
        <v>20696</v>
      </c>
      <c r="D416" s="180">
        <v>7800</v>
      </c>
      <c r="E416" s="180">
        <v>0</v>
      </c>
      <c r="F416" s="180">
        <v>2500</v>
      </c>
      <c r="G416" s="180">
        <v>3000</v>
      </c>
      <c r="H416" s="180">
        <v>300</v>
      </c>
      <c r="I416" s="180">
        <v>73681</v>
      </c>
      <c r="J416" s="180">
        <v>83951.19</v>
      </c>
    </row>
    <row r="417" spans="1:10" x14ac:dyDescent="0.2">
      <c r="A417" s="180" t="s">
        <v>321</v>
      </c>
      <c r="B417" s="180" t="s">
        <v>338</v>
      </c>
      <c r="C417" s="180"/>
      <c r="D417" s="180"/>
      <c r="E417" s="180"/>
      <c r="F417" s="180"/>
      <c r="G417" s="180">
        <v>202800</v>
      </c>
      <c r="H417" s="180">
        <v>0</v>
      </c>
      <c r="I417" s="180">
        <v>195000</v>
      </c>
      <c r="J417" s="180">
        <v>189816.39</v>
      </c>
    </row>
    <row r="418" spans="1:10" x14ac:dyDescent="0.2">
      <c r="A418" s="180" t="s">
        <v>321</v>
      </c>
      <c r="B418" s="180" t="s">
        <v>339</v>
      </c>
      <c r="C418" s="180"/>
      <c r="D418" s="180"/>
      <c r="E418" s="180"/>
      <c r="F418" s="180"/>
      <c r="G418" s="180"/>
      <c r="H418" s="180">
        <v>0</v>
      </c>
      <c r="I418" s="180">
        <v>502500</v>
      </c>
      <c r="J418" s="180">
        <v>457517.24</v>
      </c>
    </row>
    <row r="419" spans="1:10" x14ac:dyDescent="0.2">
      <c r="A419" s="180" t="s">
        <v>321</v>
      </c>
      <c r="B419" s="180" t="s">
        <v>340</v>
      </c>
      <c r="C419" s="180">
        <v>0</v>
      </c>
      <c r="D419" s="180">
        <v>100</v>
      </c>
      <c r="E419" s="180">
        <v>0</v>
      </c>
      <c r="F419" s="180">
        <v>0</v>
      </c>
      <c r="G419" s="180">
        <v>21876</v>
      </c>
      <c r="H419" s="180">
        <v>151244</v>
      </c>
      <c r="I419" s="180">
        <v>237824</v>
      </c>
      <c r="J419" s="180">
        <v>263303.45</v>
      </c>
    </row>
    <row r="420" spans="1:10" x14ac:dyDescent="0.2">
      <c r="A420" s="180" t="s">
        <v>321</v>
      </c>
      <c r="B420" s="180" t="s">
        <v>341</v>
      </c>
      <c r="C420" s="180">
        <v>0</v>
      </c>
      <c r="D420" s="180">
        <v>0</v>
      </c>
      <c r="E420" s="180">
        <v>0</v>
      </c>
      <c r="F420" s="180">
        <v>0</v>
      </c>
      <c r="G420" s="180">
        <v>0</v>
      </c>
      <c r="H420" s="180">
        <v>0</v>
      </c>
      <c r="I420" s="180">
        <v>0</v>
      </c>
      <c r="J420" s="180">
        <v>0</v>
      </c>
    </row>
    <row r="421" spans="1:10" x14ac:dyDescent="0.2">
      <c r="A421" s="180" t="s">
        <v>321</v>
      </c>
      <c r="B421" s="180" t="s">
        <v>342</v>
      </c>
      <c r="C421" s="180"/>
      <c r="D421" s="180"/>
      <c r="E421" s="180"/>
      <c r="F421" s="180"/>
      <c r="G421" s="180"/>
      <c r="H421" s="180"/>
      <c r="I421" s="180">
        <v>6007592</v>
      </c>
      <c r="J421" s="180">
        <v>5826184</v>
      </c>
    </row>
    <row r="422" spans="1:10" x14ac:dyDescent="0.2">
      <c r="A422" s="180" t="s">
        <v>321</v>
      </c>
      <c r="B422" s="180" t="s">
        <v>343</v>
      </c>
      <c r="C422" s="180"/>
      <c r="D422" s="180"/>
      <c r="E422" s="180"/>
      <c r="F422" s="180"/>
      <c r="G422" s="180"/>
      <c r="H422" s="180"/>
      <c r="I422" s="180">
        <v>0</v>
      </c>
      <c r="J422" s="180">
        <v>0</v>
      </c>
    </row>
    <row r="423" spans="1:10" x14ac:dyDescent="0.2">
      <c r="A423" s="180" t="s">
        <v>321</v>
      </c>
      <c r="B423" s="180" t="s">
        <v>344</v>
      </c>
      <c r="C423" s="180">
        <v>790500</v>
      </c>
      <c r="D423" s="180">
        <v>150</v>
      </c>
      <c r="E423" s="180">
        <v>0</v>
      </c>
      <c r="F423" s="180">
        <v>0</v>
      </c>
      <c r="G423" s="180">
        <v>4000</v>
      </c>
      <c r="H423" s="180">
        <v>0</v>
      </c>
      <c r="I423" s="180">
        <v>847612</v>
      </c>
      <c r="J423" s="180">
        <v>844084.4700000002</v>
      </c>
    </row>
    <row r="424" spans="1:10" x14ac:dyDescent="0.2">
      <c r="A424" s="180" t="s">
        <v>321</v>
      </c>
      <c r="B424" s="180" t="s">
        <v>475</v>
      </c>
      <c r="C424" s="180"/>
      <c r="D424" s="180">
        <v>5565</v>
      </c>
      <c r="E424" s="180"/>
      <c r="F424" s="180">
        <v>0</v>
      </c>
      <c r="G424" s="180"/>
      <c r="H424" s="180"/>
      <c r="I424" s="180">
        <v>48251</v>
      </c>
      <c r="J424" s="180">
        <v>51871.570000000007</v>
      </c>
    </row>
    <row r="425" spans="1:10" x14ac:dyDescent="0.2">
      <c r="A425" s="180" t="s">
        <v>321</v>
      </c>
      <c r="B425" s="180" t="s">
        <v>332</v>
      </c>
      <c r="C425" s="180"/>
      <c r="D425" s="180"/>
      <c r="E425" s="180">
        <v>0</v>
      </c>
      <c r="F425" s="180"/>
      <c r="G425" s="180"/>
      <c r="H425" s="180"/>
      <c r="I425" s="180">
        <v>291269</v>
      </c>
      <c r="J425" s="180">
        <v>181617</v>
      </c>
    </row>
    <row r="426" spans="1:10" x14ac:dyDescent="0.2">
      <c r="A426" s="180" t="s">
        <v>321</v>
      </c>
      <c r="B426" s="180" t="s">
        <v>407</v>
      </c>
      <c r="C426" s="180">
        <v>0</v>
      </c>
      <c r="D426" s="180">
        <v>0</v>
      </c>
      <c r="E426" s="180">
        <v>0</v>
      </c>
      <c r="F426" s="180">
        <v>0</v>
      </c>
      <c r="G426" s="180">
        <v>388927</v>
      </c>
      <c r="H426" s="180">
        <v>0</v>
      </c>
      <c r="I426" s="180">
        <v>636952</v>
      </c>
      <c r="J426" s="180">
        <v>619484.42000000004</v>
      </c>
    </row>
    <row r="427" spans="1:10" x14ac:dyDescent="0.2">
      <c r="A427" s="180" t="s">
        <v>321</v>
      </c>
      <c r="B427" s="180" t="s">
        <v>345</v>
      </c>
      <c r="C427" s="180">
        <v>811196</v>
      </c>
      <c r="D427" s="180">
        <v>417335</v>
      </c>
      <c r="E427" s="180">
        <v>0</v>
      </c>
      <c r="F427" s="180">
        <v>2500</v>
      </c>
      <c r="G427" s="180">
        <v>620603</v>
      </c>
      <c r="H427" s="180">
        <v>151544</v>
      </c>
      <c r="I427" s="180">
        <v>13076052</v>
      </c>
      <c r="J427" s="180">
        <v>12662347.619999999</v>
      </c>
    </row>
    <row r="428" spans="1:10" x14ac:dyDescent="0.2">
      <c r="A428" s="180" t="s">
        <v>321</v>
      </c>
      <c r="B428" s="180" t="s">
        <v>346</v>
      </c>
      <c r="C428" s="180">
        <v>0</v>
      </c>
      <c r="D428" s="180">
        <v>0</v>
      </c>
      <c r="E428" s="180">
        <v>0</v>
      </c>
      <c r="F428" s="180">
        <v>0</v>
      </c>
      <c r="G428" s="180"/>
      <c r="H428" s="180"/>
      <c r="I428" s="180">
        <v>0</v>
      </c>
      <c r="J428" s="180">
        <v>340086</v>
      </c>
    </row>
    <row r="429" spans="1:10" x14ac:dyDescent="0.2">
      <c r="A429" s="180" t="s">
        <v>321</v>
      </c>
      <c r="B429" s="180" t="s">
        <v>446</v>
      </c>
      <c r="C429" s="180">
        <v>0</v>
      </c>
      <c r="D429" s="180">
        <v>0</v>
      </c>
      <c r="E429" s="180">
        <v>0</v>
      </c>
      <c r="F429" s="180">
        <v>510617</v>
      </c>
      <c r="G429" s="180">
        <v>0</v>
      </c>
      <c r="H429" s="180">
        <v>0</v>
      </c>
      <c r="I429" s="180">
        <v>339863</v>
      </c>
      <c r="J429" s="180">
        <v>541531.2699999999</v>
      </c>
    </row>
    <row r="430" spans="1:10" x14ac:dyDescent="0.2">
      <c r="A430" s="180" t="s">
        <v>321</v>
      </c>
      <c r="B430" s="180" t="s">
        <v>347</v>
      </c>
      <c r="C430" s="180">
        <v>0</v>
      </c>
      <c r="D430" s="180">
        <v>0</v>
      </c>
      <c r="E430" s="180">
        <v>0</v>
      </c>
      <c r="F430" s="180"/>
      <c r="G430" s="180">
        <v>0</v>
      </c>
      <c r="H430" s="180">
        <v>0</v>
      </c>
      <c r="I430" s="180">
        <v>0</v>
      </c>
      <c r="J430" s="180">
        <v>232169.95</v>
      </c>
    </row>
    <row r="431" spans="1:10" x14ac:dyDescent="0.2">
      <c r="A431" s="180" t="s">
        <v>321</v>
      </c>
      <c r="B431" s="180" t="s">
        <v>348</v>
      </c>
      <c r="C431" s="180">
        <v>811196</v>
      </c>
      <c r="D431" s="180">
        <v>417335</v>
      </c>
      <c r="E431" s="180">
        <v>0</v>
      </c>
      <c r="F431" s="180">
        <v>513117</v>
      </c>
      <c r="G431" s="180">
        <v>620603</v>
      </c>
      <c r="H431" s="180">
        <v>151544</v>
      </c>
      <c r="I431" s="180">
        <v>13415915</v>
      </c>
      <c r="J431" s="180">
        <v>13776134.84</v>
      </c>
    </row>
    <row r="432" spans="1:10" x14ac:dyDescent="0.2">
      <c r="A432" s="180" t="s">
        <v>321</v>
      </c>
      <c r="B432" s="180" t="s">
        <v>349</v>
      </c>
      <c r="C432" s="180">
        <v>944815.92000000016</v>
      </c>
      <c r="D432" s="180">
        <v>606099.64999999991</v>
      </c>
      <c r="E432" s="180">
        <v>0</v>
      </c>
      <c r="F432" s="180">
        <v>146650.19000000006</v>
      </c>
      <c r="G432" s="180">
        <v>8366.5100000000093</v>
      </c>
      <c r="H432" s="180">
        <v>99787.63</v>
      </c>
      <c r="I432" s="180">
        <v>3534143.6599999992</v>
      </c>
      <c r="J432" s="180">
        <v>3475477.05</v>
      </c>
    </row>
    <row r="433" spans="1:10" x14ac:dyDescent="0.2">
      <c r="A433" s="180" t="s">
        <v>321</v>
      </c>
      <c r="B433" s="180" t="s">
        <v>350</v>
      </c>
      <c r="C433" s="180">
        <v>1756011.9200000002</v>
      </c>
      <c r="D433" s="180">
        <v>1023434.65</v>
      </c>
      <c r="E433" s="180">
        <v>0</v>
      </c>
      <c r="F433" s="180">
        <v>659767.19000000006</v>
      </c>
      <c r="G433" s="180">
        <v>628969.51</v>
      </c>
      <c r="H433" s="180">
        <v>251331.63</v>
      </c>
      <c r="I433" s="180">
        <v>16950058.66</v>
      </c>
      <c r="J433" s="180">
        <v>17251611.890000001</v>
      </c>
    </row>
    <row r="434" spans="1:10" x14ac:dyDescent="0.2">
      <c r="A434" s="180" t="s">
        <v>321</v>
      </c>
      <c r="B434" s="180" t="s">
        <v>376</v>
      </c>
      <c r="C434" s="180"/>
      <c r="D434" s="180"/>
      <c r="E434" s="180"/>
      <c r="F434" s="180"/>
      <c r="G434" s="180"/>
      <c r="H434" s="180"/>
      <c r="I434" s="180"/>
      <c r="J434" s="180"/>
    </row>
    <row r="435" spans="1:10" x14ac:dyDescent="0.2">
      <c r="A435" s="180" t="s">
        <v>321</v>
      </c>
      <c r="B435" s="180" t="s">
        <v>377</v>
      </c>
      <c r="C435" s="180">
        <v>106617</v>
      </c>
      <c r="D435" s="180">
        <v>17204</v>
      </c>
      <c r="E435" s="180">
        <v>0</v>
      </c>
      <c r="F435" s="180"/>
      <c r="G435" s="180">
        <v>0</v>
      </c>
      <c r="H435" s="180">
        <v>0</v>
      </c>
      <c r="I435" s="180">
        <v>7796611</v>
      </c>
      <c r="J435" s="180">
        <v>7830545.6900000004</v>
      </c>
    </row>
    <row r="436" spans="1:10" x14ac:dyDescent="0.2">
      <c r="A436" s="180" t="s">
        <v>321</v>
      </c>
      <c r="B436" s="180" t="s">
        <v>352</v>
      </c>
      <c r="C436" s="180">
        <v>0</v>
      </c>
      <c r="D436" s="180">
        <v>0</v>
      </c>
      <c r="E436" s="180">
        <v>0</v>
      </c>
      <c r="F436" s="180"/>
      <c r="G436" s="180">
        <v>0</v>
      </c>
      <c r="H436" s="180">
        <v>0</v>
      </c>
      <c r="I436" s="180">
        <v>266994</v>
      </c>
      <c r="J436" s="180">
        <v>239616.2</v>
      </c>
    </row>
    <row r="437" spans="1:10" x14ac:dyDescent="0.2">
      <c r="A437" s="180" t="s">
        <v>321</v>
      </c>
      <c r="B437" s="180" t="s">
        <v>353</v>
      </c>
      <c r="C437" s="180">
        <v>33708</v>
      </c>
      <c r="D437" s="180">
        <v>0</v>
      </c>
      <c r="E437" s="180">
        <v>0</v>
      </c>
      <c r="F437" s="180"/>
      <c r="G437" s="180">
        <v>0</v>
      </c>
      <c r="H437" s="180">
        <v>0</v>
      </c>
      <c r="I437" s="180">
        <v>333022</v>
      </c>
      <c r="J437" s="180">
        <v>248011.26</v>
      </c>
    </row>
    <row r="438" spans="1:10" x14ac:dyDescent="0.2">
      <c r="A438" s="180" t="s">
        <v>321</v>
      </c>
      <c r="B438" s="180" t="s">
        <v>354</v>
      </c>
      <c r="C438" s="180">
        <v>0</v>
      </c>
      <c r="D438" s="180">
        <v>0</v>
      </c>
      <c r="E438" s="180">
        <v>0</v>
      </c>
      <c r="F438" s="180"/>
      <c r="G438" s="180">
        <v>0</v>
      </c>
      <c r="H438" s="180">
        <v>0</v>
      </c>
      <c r="I438" s="180">
        <v>494752</v>
      </c>
      <c r="J438" s="180">
        <v>469279.36</v>
      </c>
    </row>
    <row r="439" spans="1:10" x14ac:dyDescent="0.2">
      <c r="A439" s="180" t="s">
        <v>321</v>
      </c>
      <c r="B439" s="180" t="s">
        <v>408</v>
      </c>
      <c r="C439" s="180">
        <v>0</v>
      </c>
      <c r="D439" s="180">
        <v>0</v>
      </c>
      <c r="E439" s="180">
        <v>0</v>
      </c>
      <c r="F439" s="180"/>
      <c r="G439" s="180">
        <v>0</v>
      </c>
      <c r="H439" s="180">
        <v>0</v>
      </c>
      <c r="I439" s="180">
        <v>360732</v>
      </c>
      <c r="J439" s="180">
        <v>360554.9</v>
      </c>
    </row>
    <row r="440" spans="1:10" x14ac:dyDescent="0.2">
      <c r="A440" s="180" t="s">
        <v>321</v>
      </c>
      <c r="B440" s="180" t="s">
        <v>423</v>
      </c>
      <c r="C440" s="180">
        <v>0</v>
      </c>
      <c r="D440" s="180">
        <v>0</v>
      </c>
      <c r="E440" s="180">
        <v>0</v>
      </c>
      <c r="F440" s="180">
        <v>2500</v>
      </c>
      <c r="G440" s="180">
        <v>0</v>
      </c>
      <c r="H440" s="180">
        <v>0</v>
      </c>
      <c r="I440" s="180">
        <v>158371</v>
      </c>
      <c r="J440" s="180">
        <v>144461.19</v>
      </c>
    </row>
    <row r="441" spans="1:10" x14ac:dyDescent="0.2">
      <c r="A441" s="180" t="s">
        <v>321</v>
      </c>
      <c r="B441" s="180" t="s">
        <v>355</v>
      </c>
      <c r="C441" s="180">
        <v>0</v>
      </c>
      <c r="D441" s="180">
        <v>59289</v>
      </c>
      <c r="E441" s="180">
        <v>0</v>
      </c>
      <c r="F441" s="180"/>
      <c r="G441" s="180">
        <v>0</v>
      </c>
      <c r="H441" s="180">
        <v>0</v>
      </c>
      <c r="I441" s="180">
        <v>638340</v>
      </c>
      <c r="J441" s="180">
        <v>655132.66999999993</v>
      </c>
    </row>
    <row r="442" spans="1:10" x14ac:dyDescent="0.2">
      <c r="A442" s="180" t="s">
        <v>321</v>
      </c>
      <c r="B442" s="180" t="s">
        <v>356</v>
      </c>
      <c r="C442" s="180">
        <v>25000</v>
      </c>
      <c r="D442" s="180">
        <v>50000</v>
      </c>
      <c r="E442" s="180">
        <v>0</v>
      </c>
      <c r="F442" s="180"/>
      <c r="G442" s="180">
        <v>0</v>
      </c>
      <c r="H442" s="180">
        <v>0</v>
      </c>
      <c r="I442" s="180">
        <v>487149</v>
      </c>
      <c r="J442" s="180">
        <v>795062.39</v>
      </c>
    </row>
    <row r="443" spans="1:10" x14ac:dyDescent="0.2">
      <c r="A443" s="180" t="s">
        <v>321</v>
      </c>
      <c r="B443" s="180" t="s">
        <v>409</v>
      </c>
      <c r="C443" s="180"/>
      <c r="D443" s="180"/>
      <c r="E443" s="180"/>
      <c r="F443" s="180"/>
      <c r="G443" s="180"/>
      <c r="H443" s="180"/>
      <c r="I443" s="180">
        <v>0</v>
      </c>
      <c r="J443" s="180"/>
    </row>
    <row r="444" spans="1:10" x14ac:dyDescent="0.2">
      <c r="A444" s="180" t="s">
        <v>321</v>
      </c>
      <c r="B444" s="180" t="s">
        <v>378</v>
      </c>
      <c r="C444" s="180">
        <v>0</v>
      </c>
      <c r="D444" s="180">
        <v>0</v>
      </c>
      <c r="E444" s="180">
        <v>0</v>
      </c>
      <c r="F444" s="180"/>
      <c r="G444" s="180">
        <v>685018</v>
      </c>
      <c r="H444" s="180">
        <v>204851</v>
      </c>
      <c r="I444" s="180">
        <v>873049</v>
      </c>
      <c r="J444" s="180">
        <v>863936.91</v>
      </c>
    </row>
    <row r="445" spans="1:10" x14ac:dyDescent="0.2">
      <c r="A445" s="180" t="s">
        <v>321</v>
      </c>
      <c r="B445" s="180" t="s">
        <v>360</v>
      </c>
      <c r="C445" s="180">
        <v>323774</v>
      </c>
      <c r="D445" s="180">
        <v>182928</v>
      </c>
      <c r="E445" s="180">
        <v>0</v>
      </c>
      <c r="F445" s="180"/>
      <c r="G445" s="180"/>
      <c r="H445" s="180">
        <v>0</v>
      </c>
      <c r="I445" s="180">
        <v>487213</v>
      </c>
      <c r="J445" s="180">
        <v>172553.88</v>
      </c>
    </row>
    <row r="446" spans="1:10" x14ac:dyDescent="0.2">
      <c r="A446" s="180" t="s">
        <v>321</v>
      </c>
      <c r="B446" s="180" t="s">
        <v>379</v>
      </c>
      <c r="C446" s="180">
        <v>0</v>
      </c>
      <c r="D446" s="180">
        <v>0</v>
      </c>
      <c r="E446" s="180">
        <v>0</v>
      </c>
      <c r="F446" s="180">
        <v>562169</v>
      </c>
      <c r="G446" s="180"/>
      <c r="H446" s="180"/>
      <c r="I446" s="180">
        <v>540547</v>
      </c>
      <c r="J446" s="180">
        <v>1031518.33</v>
      </c>
    </row>
    <row r="447" spans="1:10" x14ac:dyDescent="0.2">
      <c r="A447" s="180" t="s">
        <v>321</v>
      </c>
      <c r="B447" s="180" t="s">
        <v>362</v>
      </c>
      <c r="C447" s="180"/>
      <c r="D447" s="180"/>
      <c r="E447" s="180"/>
      <c r="F447" s="180"/>
      <c r="G447" s="180"/>
      <c r="H447" s="180"/>
      <c r="I447" s="180">
        <v>390370</v>
      </c>
      <c r="J447" s="180">
        <v>380503</v>
      </c>
    </row>
    <row r="448" spans="1:10" x14ac:dyDescent="0.2">
      <c r="A448" s="180" t="s">
        <v>321</v>
      </c>
      <c r="B448" s="180" t="s">
        <v>365</v>
      </c>
      <c r="C448" s="180">
        <v>489099</v>
      </c>
      <c r="D448" s="180">
        <v>309421</v>
      </c>
      <c r="E448" s="180">
        <v>0</v>
      </c>
      <c r="F448" s="180">
        <v>564669</v>
      </c>
      <c r="G448" s="180">
        <v>685018</v>
      </c>
      <c r="H448" s="180">
        <v>204851</v>
      </c>
      <c r="I448" s="180">
        <v>12827150</v>
      </c>
      <c r="J448" s="180">
        <v>13191175.779999999</v>
      </c>
    </row>
    <row r="449" spans="1:10" x14ac:dyDescent="0.2">
      <c r="A449" s="180" t="s">
        <v>321</v>
      </c>
      <c r="B449" s="180" t="s">
        <v>447</v>
      </c>
      <c r="C449" s="180">
        <v>568237</v>
      </c>
      <c r="D449" s="180">
        <v>0</v>
      </c>
      <c r="E449" s="180">
        <v>0</v>
      </c>
      <c r="F449" s="180">
        <v>1500</v>
      </c>
      <c r="G449" s="180">
        <v>0</v>
      </c>
      <c r="H449" s="180">
        <v>0</v>
      </c>
      <c r="I449" s="180">
        <v>547896</v>
      </c>
      <c r="J449" s="180">
        <v>526292.44999999995</v>
      </c>
    </row>
    <row r="450" spans="1:10" x14ac:dyDescent="0.2">
      <c r="A450" s="180" t="s">
        <v>321</v>
      </c>
      <c r="B450" s="180" t="s">
        <v>366</v>
      </c>
      <c r="C450" s="180">
        <v>1057336</v>
      </c>
      <c r="D450" s="180">
        <v>309421</v>
      </c>
      <c r="E450" s="180">
        <v>0</v>
      </c>
      <c r="F450" s="180">
        <v>566169</v>
      </c>
      <c r="G450" s="180">
        <v>685018</v>
      </c>
      <c r="H450" s="180">
        <v>204851</v>
      </c>
      <c r="I450" s="180">
        <v>13375046</v>
      </c>
      <c r="J450" s="180">
        <v>13717468.23</v>
      </c>
    </row>
    <row r="451" spans="1:10" x14ac:dyDescent="0.2">
      <c r="A451" s="180" t="s">
        <v>321</v>
      </c>
      <c r="B451" s="180" t="s">
        <v>367</v>
      </c>
      <c r="C451" s="180">
        <v>698675.92000000016</v>
      </c>
      <c r="D451" s="180">
        <v>714013.64999999991</v>
      </c>
      <c r="E451" s="180">
        <v>0</v>
      </c>
      <c r="F451" s="180">
        <v>93598.190000000061</v>
      </c>
      <c r="G451" s="180">
        <v>-56048.489999999991</v>
      </c>
      <c r="H451" s="180">
        <v>46480.630000000005</v>
      </c>
      <c r="I451" s="180">
        <v>3575012.66</v>
      </c>
      <c r="J451" s="180">
        <v>3534143.66</v>
      </c>
    </row>
    <row r="452" spans="1:10" x14ac:dyDescent="0.2">
      <c r="A452" s="180" t="s">
        <v>321</v>
      </c>
      <c r="B452" s="180" t="s">
        <v>368</v>
      </c>
      <c r="C452" s="180">
        <v>1756011.9200000002</v>
      </c>
      <c r="D452" s="180">
        <v>1023434.65</v>
      </c>
      <c r="E452" s="180">
        <v>0</v>
      </c>
      <c r="F452" s="180">
        <v>659767.19000000006</v>
      </c>
      <c r="G452" s="180">
        <v>628969.51</v>
      </c>
      <c r="H452" s="180">
        <v>251331.63</v>
      </c>
      <c r="I452" s="180">
        <v>16950058.66</v>
      </c>
      <c r="J452" s="180">
        <v>17251611.890000001</v>
      </c>
    </row>
    <row r="453" spans="1:10" x14ac:dyDescent="0.2">
      <c r="A453" s="180" t="s">
        <v>323</v>
      </c>
      <c r="B453" s="180" t="s">
        <v>333</v>
      </c>
      <c r="C453" s="180"/>
      <c r="D453" s="180">
        <v>119827</v>
      </c>
      <c r="E453" s="180"/>
      <c r="F453" s="180">
        <v>0</v>
      </c>
      <c r="G453" s="180"/>
      <c r="H453" s="180"/>
      <c r="I453" s="180">
        <v>1317435</v>
      </c>
      <c r="J453" s="180">
        <v>1338143.9899999998</v>
      </c>
    </row>
    <row r="454" spans="1:10" x14ac:dyDescent="0.2">
      <c r="A454" s="180" t="s">
        <v>323</v>
      </c>
      <c r="B454" s="180" t="s">
        <v>334</v>
      </c>
      <c r="C454" s="180"/>
      <c r="D454" s="180">
        <v>1064</v>
      </c>
      <c r="E454" s="180"/>
      <c r="F454" s="180">
        <v>0</v>
      </c>
      <c r="G454" s="180"/>
      <c r="H454" s="180"/>
      <c r="I454" s="180">
        <v>11968</v>
      </c>
      <c r="J454" s="180">
        <v>11886.75</v>
      </c>
    </row>
    <row r="455" spans="1:10" x14ac:dyDescent="0.2">
      <c r="A455" s="180" t="s">
        <v>323</v>
      </c>
      <c r="B455" s="180" t="s">
        <v>335</v>
      </c>
      <c r="C455" s="180"/>
      <c r="D455" s="180">
        <v>0</v>
      </c>
      <c r="E455" s="180"/>
      <c r="F455" s="180"/>
      <c r="G455" s="180"/>
      <c r="H455" s="180"/>
      <c r="I455" s="180">
        <v>45183</v>
      </c>
      <c r="J455" s="180">
        <v>49091</v>
      </c>
    </row>
    <row r="456" spans="1:10" x14ac:dyDescent="0.2">
      <c r="A456" s="180" t="s">
        <v>323</v>
      </c>
      <c r="B456" s="180" t="s">
        <v>336</v>
      </c>
      <c r="C456" s="180"/>
      <c r="D456" s="180"/>
      <c r="E456" s="180"/>
      <c r="F456" s="180"/>
      <c r="G456" s="180"/>
      <c r="H456" s="180"/>
      <c r="I456" s="180">
        <v>425000</v>
      </c>
      <c r="J456" s="180">
        <v>351129.59999999998</v>
      </c>
    </row>
    <row r="457" spans="1:10" x14ac:dyDescent="0.2">
      <c r="A457" s="180" t="s">
        <v>323</v>
      </c>
      <c r="B457" s="180" t="s">
        <v>337</v>
      </c>
      <c r="C457" s="180">
        <v>350</v>
      </c>
      <c r="D457" s="180">
        <v>130</v>
      </c>
      <c r="E457" s="180"/>
      <c r="F457" s="180">
        <v>11</v>
      </c>
      <c r="G457" s="180"/>
      <c r="H457" s="180"/>
      <c r="I457" s="180">
        <v>1004</v>
      </c>
      <c r="J457" s="180">
        <v>1456.42</v>
      </c>
    </row>
    <row r="458" spans="1:10" x14ac:dyDescent="0.2">
      <c r="A458" s="180" t="s">
        <v>323</v>
      </c>
      <c r="B458" s="180" t="s">
        <v>338</v>
      </c>
      <c r="C458" s="180"/>
      <c r="D458" s="180"/>
      <c r="E458" s="180"/>
      <c r="F458" s="180"/>
      <c r="G458" s="180">
        <v>43000</v>
      </c>
      <c r="H458" s="180"/>
      <c r="I458" s="180">
        <v>43000</v>
      </c>
      <c r="J458" s="180">
        <v>34625.449999999997</v>
      </c>
    </row>
    <row r="459" spans="1:10" x14ac:dyDescent="0.2">
      <c r="A459" s="180" t="s">
        <v>323</v>
      </c>
      <c r="B459" s="180" t="s">
        <v>339</v>
      </c>
      <c r="C459" s="180"/>
      <c r="D459" s="180"/>
      <c r="E459" s="180"/>
      <c r="F459" s="180"/>
      <c r="G459" s="180"/>
      <c r="H459" s="180"/>
      <c r="I459" s="180">
        <v>74000</v>
      </c>
      <c r="J459" s="180">
        <v>99974.94</v>
      </c>
    </row>
    <row r="460" spans="1:10" x14ac:dyDescent="0.2">
      <c r="A460" s="180" t="s">
        <v>323</v>
      </c>
      <c r="B460" s="180" t="s">
        <v>340</v>
      </c>
      <c r="C460" s="180">
        <v>1450</v>
      </c>
      <c r="D460" s="180">
        <v>35000</v>
      </c>
      <c r="E460" s="180"/>
      <c r="F460" s="180"/>
      <c r="G460" s="180">
        <v>7000</v>
      </c>
      <c r="H460" s="180"/>
      <c r="I460" s="180">
        <v>106350</v>
      </c>
      <c r="J460" s="180">
        <v>168131.8</v>
      </c>
    </row>
    <row r="461" spans="1:10" x14ac:dyDescent="0.2">
      <c r="A461" s="180" t="s">
        <v>323</v>
      </c>
      <c r="B461" s="180" t="s">
        <v>341</v>
      </c>
      <c r="C461" s="180"/>
      <c r="D461" s="180"/>
      <c r="E461" s="180"/>
      <c r="F461" s="180"/>
      <c r="G461" s="180"/>
      <c r="H461" s="180"/>
      <c r="I461" s="180">
        <v>0</v>
      </c>
      <c r="J461" s="180">
        <v>0</v>
      </c>
    </row>
    <row r="462" spans="1:10" x14ac:dyDescent="0.2">
      <c r="A462" s="180" t="s">
        <v>323</v>
      </c>
      <c r="B462" s="180" t="s">
        <v>342</v>
      </c>
      <c r="C462" s="180"/>
      <c r="D462" s="180"/>
      <c r="E462" s="180"/>
      <c r="F462" s="180"/>
      <c r="G462" s="180"/>
      <c r="H462" s="180"/>
      <c r="I462" s="180">
        <v>1223542</v>
      </c>
      <c r="J462" s="180">
        <v>1067137</v>
      </c>
    </row>
    <row r="463" spans="1:10" x14ac:dyDescent="0.2">
      <c r="A463" s="180" t="s">
        <v>323</v>
      </c>
      <c r="B463" s="180" t="s">
        <v>343</v>
      </c>
      <c r="C463" s="180"/>
      <c r="D463" s="180"/>
      <c r="E463" s="180"/>
      <c r="F463" s="180"/>
      <c r="G463" s="180"/>
      <c r="H463" s="180"/>
      <c r="I463" s="180">
        <v>0</v>
      </c>
      <c r="J463" s="180">
        <v>0</v>
      </c>
    </row>
    <row r="464" spans="1:10" x14ac:dyDescent="0.2">
      <c r="A464" s="180" t="s">
        <v>323</v>
      </c>
      <c r="B464" s="180" t="s">
        <v>344</v>
      </c>
      <c r="C464" s="180">
        <v>185000</v>
      </c>
      <c r="D464" s="180">
        <v>50</v>
      </c>
      <c r="E464" s="180"/>
      <c r="F464" s="180"/>
      <c r="G464" s="180">
        <v>1300</v>
      </c>
      <c r="H464" s="180"/>
      <c r="I464" s="180">
        <v>266380</v>
      </c>
      <c r="J464" s="180">
        <v>194276.41000000003</v>
      </c>
    </row>
    <row r="465" spans="1:10" x14ac:dyDescent="0.2">
      <c r="A465" s="180" t="s">
        <v>323</v>
      </c>
      <c r="B465" s="180" t="s">
        <v>475</v>
      </c>
      <c r="C465" s="180"/>
      <c r="D465" s="180">
        <v>791</v>
      </c>
      <c r="E465" s="180"/>
      <c r="F465" s="180">
        <v>0</v>
      </c>
      <c r="G465" s="180"/>
      <c r="H465" s="180"/>
      <c r="I465" s="180">
        <v>7507</v>
      </c>
      <c r="J465" s="180">
        <v>7872.15</v>
      </c>
    </row>
    <row r="466" spans="1:10" x14ac:dyDescent="0.2">
      <c r="A466" s="180" t="s">
        <v>323</v>
      </c>
      <c r="B466" s="180" t="s">
        <v>332</v>
      </c>
      <c r="C466" s="180"/>
      <c r="D466" s="180"/>
      <c r="E466" s="180"/>
      <c r="F466" s="180"/>
      <c r="G466" s="180"/>
      <c r="H466" s="180"/>
      <c r="I466" s="180">
        <v>40000</v>
      </c>
      <c r="J466" s="180">
        <v>36467</v>
      </c>
    </row>
    <row r="467" spans="1:10" x14ac:dyDescent="0.2">
      <c r="A467" s="180" t="s">
        <v>323</v>
      </c>
      <c r="B467" s="180" t="s">
        <v>407</v>
      </c>
      <c r="C467" s="180"/>
      <c r="D467" s="180"/>
      <c r="E467" s="180"/>
      <c r="F467" s="180"/>
      <c r="G467" s="180">
        <v>85000</v>
      </c>
      <c r="H467" s="180"/>
      <c r="I467" s="180">
        <v>141000</v>
      </c>
      <c r="J467" s="180">
        <v>132115.04</v>
      </c>
    </row>
    <row r="468" spans="1:10" x14ac:dyDescent="0.2">
      <c r="A468" s="180" t="s">
        <v>323</v>
      </c>
      <c r="B468" s="180" t="s">
        <v>345</v>
      </c>
      <c r="C468" s="180">
        <v>186800</v>
      </c>
      <c r="D468" s="180">
        <v>156862</v>
      </c>
      <c r="E468" s="180">
        <v>0</v>
      </c>
      <c r="F468" s="180">
        <v>11</v>
      </c>
      <c r="G468" s="180">
        <v>136300</v>
      </c>
      <c r="H468" s="180">
        <v>0</v>
      </c>
      <c r="I468" s="180">
        <v>3702369</v>
      </c>
      <c r="J468" s="180">
        <v>3492307.55</v>
      </c>
    </row>
    <row r="469" spans="1:10" x14ac:dyDescent="0.2">
      <c r="A469" s="180" t="s">
        <v>323</v>
      </c>
      <c r="B469" s="180" t="s">
        <v>346</v>
      </c>
      <c r="C469" s="180"/>
      <c r="D469" s="180"/>
      <c r="E469" s="180"/>
      <c r="F469" s="180"/>
      <c r="G469" s="180"/>
      <c r="H469" s="180"/>
      <c r="I469" s="180">
        <v>0</v>
      </c>
      <c r="J469" s="180">
        <v>0</v>
      </c>
    </row>
    <row r="470" spans="1:10" x14ac:dyDescent="0.2">
      <c r="A470" s="180" t="s">
        <v>323</v>
      </c>
      <c r="B470" s="180" t="s">
        <v>446</v>
      </c>
      <c r="C470" s="180"/>
      <c r="D470" s="180"/>
      <c r="E470" s="180"/>
      <c r="F470" s="180"/>
      <c r="G470" s="180">
        <v>14000</v>
      </c>
      <c r="H470" s="180"/>
      <c r="I470" s="180">
        <v>14000</v>
      </c>
      <c r="J470" s="180">
        <v>0</v>
      </c>
    </row>
    <row r="471" spans="1:10" x14ac:dyDescent="0.2">
      <c r="A471" s="180" t="s">
        <v>323</v>
      </c>
      <c r="B471" s="180" t="s">
        <v>347</v>
      </c>
      <c r="C471" s="180"/>
      <c r="D471" s="180"/>
      <c r="E471" s="180"/>
      <c r="F471" s="180"/>
      <c r="G471" s="180"/>
      <c r="H471" s="180"/>
      <c r="I471" s="180">
        <v>0</v>
      </c>
      <c r="J471" s="180">
        <v>0</v>
      </c>
    </row>
    <row r="472" spans="1:10" x14ac:dyDescent="0.2">
      <c r="A472" s="180" t="s">
        <v>323</v>
      </c>
      <c r="B472" s="180" t="s">
        <v>348</v>
      </c>
      <c r="C472" s="180">
        <v>186800</v>
      </c>
      <c r="D472" s="180">
        <v>156862</v>
      </c>
      <c r="E472" s="180">
        <v>0</v>
      </c>
      <c r="F472" s="180">
        <v>11</v>
      </c>
      <c r="G472" s="180">
        <v>150300</v>
      </c>
      <c r="H472" s="180">
        <v>0</v>
      </c>
      <c r="I472" s="180">
        <v>3716369</v>
      </c>
      <c r="J472" s="180">
        <v>3492307.55</v>
      </c>
    </row>
    <row r="473" spans="1:10" x14ac:dyDescent="0.2">
      <c r="A473" s="180" t="s">
        <v>323</v>
      </c>
      <c r="B473" s="180" t="s">
        <v>349</v>
      </c>
      <c r="C473" s="180">
        <v>626774.24</v>
      </c>
      <c r="D473" s="180">
        <v>326942.19</v>
      </c>
      <c r="E473" s="180">
        <v>0</v>
      </c>
      <c r="F473" s="180">
        <v>22854.07</v>
      </c>
      <c r="G473" s="180">
        <v>-23328.25</v>
      </c>
      <c r="H473" s="180">
        <v>0</v>
      </c>
      <c r="I473" s="180">
        <v>1790575.2699999991</v>
      </c>
      <c r="J473" s="180">
        <v>1775513.13</v>
      </c>
    </row>
    <row r="474" spans="1:10" x14ac:dyDescent="0.2">
      <c r="A474" s="180" t="s">
        <v>323</v>
      </c>
      <c r="B474" s="180" t="s">
        <v>350</v>
      </c>
      <c r="C474" s="180">
        <v>813574.24</v>
      </c>
      <c r="D474" s="180">
        <v>483804.19</v>
      </c>
      <c r="E474" s="180">
        <v>0</v>
      </c>
      <c r="F474" s="180">
        <v>22865.07</v>
      </c>
      <c r="G474" s="180">
        <v>126971.75</v>
      </c>
      <c r="H474" s="180">
        <v>0</v>
      </c>
      <c r="I474" s="180">
        <v>5506944.2699999996</v>
      </c>
      <c r="J474" s="180">
        <v>5267820.68</v>
      </c>
    </row>
    <row r="475" spans="1:10" x14ac:dyDescent="0.2">
      <c r="A475" s="180" t="s">
        <v>323</v>
      </c>
      <c r="B475" s="180" t="s">
        <v>376</v>
      </c>
      <c r="C475" s="180"/>
      <c r="D475" s="180"/>
      <c r="E475" s="180"/>
      <c r="F475" s="180"/>
      <c r="G475" s="180"/>
      <c r="H475" s="180"/>
      <c r="I475" s="180"/>
      <c r="J475" s="180"/>
    </row>
    <row r="476" spans="1:10" x14ac:dyDescent="0.2">
      <c r="A476" s="180" t="s">
        <v>323</v>
      </c>
      <c r="B476" s="180" t="s">
        <v>377</v>
      </c>
      <c r="C476" s="180"/>
      <c r="D476" s="180"/>
      <c r="E476" s="180"/>
      <c r="F476" s="180"/>
      <c r="G476" s="180"/>
      <c r="H476" s="180"/>
      <c r="I476" s="180">
        <v>2275000</v>
      </c>
      <c r="J476" s="180">
        <v>2046784.41</v>
      </c>
    </row>
    <row r="477" spans="1:10" x14ac:dyDescent="0.2">
      <c r="A477" s="180" t="s">
        <v>323</v>
      </c>
      <c r="B477" s="180" t="s">
        <v>352</v>
      </c>
      <c r="C477" s="180"/>
      <c r="D477" s="180"/>
      <c r="E477" s="180"/>
      <c r="F477" s="180"/>
      <c r="G477" s="180"/>
      <c r="H477" s="180"/>
      <c r="I477" s="180">
        <v>46000</v>
      </c>
      <c r="J477" s="180">
        <v>32949.01</v>
      </c>
    </row>
    <row r="478" spans="1:10" x14ac:dyDescent="0.2">
      <c r="A478" s="180" t="s">
        <v>323</v>
      </c>
      <c r="B478" s="180" t="s">
        <v>353</v>
      </c>
      <c r="C478" s="180"/>
      <c r="D478" s="180">
        <v>66000</v>
      </c>
      <c r="E478" s="180"/>
      <c r="F478" s="180"/>
      <c r="G478" s="180"/>
      <c r="H478" s="180"/>
      <c r="I478" s="180">
        <v>141000</v>
      </c>
      <c r="J478" s="180">
        <v>64918.46</v>
      </c>
    </row>
    <row r="479" spans="1:10" x14ac:dyDescent="0.2">
      <c r="A479" s="180" t="s">
        <v>323</v>
      </c>
      <c r="B479" s="180" t="s">
        <v>354</v>
      </c>
      <c r="C479" s="180"/>
      <c r="D479" s="180">
        <v>27000</v>
      </c>
      <c r="E479" s="180"/>
      <c r="F479" s="180"/>
      <c r="G479" s="180"/>
      <c r="H479" s="180"/>
      <c r="I479" s="180">
        <v>180000</v>
      </c>
      <c r="J479" s="180">
        <v>155250.31</v>
      </c>
    </row>
    <row r="480" spans="1:10" x14ac:dyDescent="0.2">
      <c r="A480" s="180" t="s">
        <v>323</v>
      </c>
      <c r="B480" s="180" t="s">
        <v>408</v>
      </c>
      <c r="C480" s="180"/>
      <c r="D480" s="180"/>
      <c r="E480" s="180"/>
      <c r="F480" s="180"/>
      <c r="G480" s="180"/>
      <c r="H480" s="180"/>
      <c r="I480" s="180">
        <v>165000</v>
      </c>
      <c r="J480" s="180">
        <v>149631</v>
      </c>
    </row>
    <row r="481" spans="1:10" x14ac:dyDescent="0.2">
      <c r="A481" s="180" t="s">
        <v>323</v>
      </c>
      <c r="B481" s="180" t="s">
        <v>423</v>
      </c>
      <c r="C481" s="180"/>
      <c r="D481" s="180"/>
      <c r="E481" s="180"/>
      <c r="F481" s="180"/>
      <c r="G481" s="180"/>
      <c r="H481" s="180"/>
      <c r="I481" s="180">
        <v>102000</v>
      </c>
      <c r="J481" s="180">
        <v>80361.56</v>
      </c>
    </row>
    <row r="482" spans="1:10" x14ac:dyDescent="0.2">
      <c r="A482" s="180" t="s">
        <v>323</v>
      </c>
      <c r="B482" s="180" t="s">
        <v>355</v>
      </c>
      <c r="C482" s="180"/>
      <c r="D482" s="180"/>
      <c r="E482" s="180"/>
      <c r="F482" s="180"/>
      <c r="G482" s="180"/>
      <c r="H482" s="180"/>
      <c r="I482" s="180">
        <v>275000</v>
      </c>
      <c r="J482" s="180">
        <v>286382.25</v>
      </c>
    </row>
    <row r="483" spans="1:10" x14ac:dyDescent="0.2">
      <c r="A483" s="180" t="s">
        <v>323</v>
      </c>
      <c r="B483" s="180" t="s">
        <v>356</v>
      </c>
      <c r="C483" s="180"/>
      <c r="D483" s="180"/>
      <c r="E483" s="180"/>
      <c r="F483" s="180"/>
      <c r="G483" s="180"/>
      <c r="H483" s="180"/>
      <c r="I483" s="180">
        <v>180000</v>
      </c>
      <c r="J483" s="180">
        <v>138917.76000000001</v>
      </c>
    </row>
    <row r="484" spans="1:10" x14ac:dyDescent="0.2">
      <c r="A484" s="180" t="s">
        <v>323</v>
      </c>
      <c r="B484" s="180" t="s">
        <v>409</v>
      </c>
      <c r="C484" s="180"/>
      <c r="D484" s="180"/>
      <c r="E484" s="180"/>
      <c r="F484" s="180"/>
      <c r="G484" s="180"/>
      <c r="H484" s="180"/>
      <c r="I484" s="180">
        <v>0</v>
      </c>
      <c r="J484" s="180"/>
    </row>
    <row r="485" spans="1:10" x14ac:dyDescent="0.2">
      <c r="A485" s="180" t="s">
        <v>323</v>
      </c>
      <c r="B485" s="180" t="s">
        <v>378</v>
      </c>
      <c r="C485" s="180"/>
      <c r="D485" s="180"/>
      <c r="E485" s="180"/>
      <c r="F485" s="180"/>
      <c r="G485" s="180">
        <v>150000</v>
      </c>
      <c r="H485" s="180"/>
      <c r="I485" s="180">
        <v>143000</v>
      </c>
      <c r="J485" s="180">
        <v>108571.44</v>
      </c>
    </row>
    <row r="486" spans="1:10" x14ac:dyDescent="0.2">
      <c r="A486" s="180" t="s">
        <v>323</v>
      </c>
      <c r="B486" s="180" t="s">
        <v>360</v>
      </c>
      <c r="C486" s="180">
        <v>168000</v>
      </c>
      <c r="D486" s="180">
        <v>73000</v>
      </c>
      <c r="E486" s="180"/>
      <c r="F486" s="180"/>
      <c r="G486" s="180"/>
      <c r="H486" s="180"/>
      <c r="I486" s="180">
        <v>166000</v>
      </c>
      <c r="J486" s="180">
        <v>330470.21000000002</v>
      </c>
    </row>
    <row r="487" spans="1:10" x14ac:dyDescent="0.2">
      <c r="A487" s="180" t="s">
        <v>323</v>
      </c>
      <c r="B487" s="180" t="s">
        <v>379</v>
      </c>
      <c r="C487" s="180"/>
      <c r="D487" s="180"/>
      <c r="E487" s="180"/>
      <c r="F487" s="180"/>
      <c r="G487" s="180"/>
      <c r="H487" s="180"/>
      <c r="I487" s="180">
        <v>0</v>
      </c>
      <c r="J487" s="180">
        <v>0</v>
      </c>
    </row>
    <row r="488" spans="1:10" x14ac:dyDescent="0.2">
      <c r="A488" s="180" t="s">
        <v>323</v>
      </c>
      <c r="B488" s="180" t="s">
        <v>362</v>
      </c>
      <c r="C488" s="180"/>
      <c r="D488" s="180"/>
      <c r="E488" s="180"/>
      <c r="F488" s="180"/>
      <c r="G488" s="180"/>
      <c r="H488" s="180"/>
      <c r="I488" s="180">
        <v>91734</v>
      </c>
      <c r="J488" s="180">
        <v>83009</v>
      </c>
    </row>
    <row r="489" spans="1:10" x14ac:dyDescent="0.2">
      <c r="A489" s="180" t="s">
        <v>323</v>
      </c>
      <c r="B489" s="180" t="s">
        <v>365</v>
      </c>
      <c r="C489" s="180">
        <v>168000</v>
      </c>
      <c r="D489" s="180">
        <v>166000</v>
      </c>
      <c r="E489" s="180">
        <v>0</v>
      </c>
      <c r="F489" s="180">
        <v>0</v>
      </c>
      <c r="G489" s="180">
        <v>150000</v>
      </c>
      <c r="H489" s="180">
        <v>0</v>
      </c>
      <c r="I489" s="180">
        <v>3764734</v>
      </c>
      <c r="J489" s="180">
        <v>3477245.4099999997</v>
      </c>
    </row>
    <row r="490" spans="1:10" x14ac:dyDescent="0.2">
      <c r="A490" s="180" t="s">
        <v>323</v>
      </c>
      <c r="B490" s="180" t="s">
        <v>447</v>
      </c>
      <c r="C490" s="180"/>
      <c r="D490" s="180"/>
      <c r="E490" s="180"/>
      <c r="F490" s="180"/>
      <c r="G490" s="180"/>
      <c r="H490" s="180"/>
      <c r="I490" s="180">
        <v>0</v>
      </c>
      <c r="J490" s="180">
        <v>0</v>
      </c>
    </row>
    <row r="491" spans="1:10" x14ac:dyDescent="0.2">
      <c r="A491" s="180" t="s">
        <v>323</v>
      </c>
      <c r="B491" s="180" t="s">
        <v>366</v>
      </c>
      <c r="C491" s="180">
        <v>168000</v>
      </c>
      <c r="D491" s="180">
        <v>166000</v>
      </c>
      <c r="E491" s="180">
        <v>0</v>
      </c>
      <c r="F491" s="180">
        <v>0</v>
      </c>
      <c r="G491" s="180">
        <v>150000</v>
      </c>
      <c r="H491" s="180">
        <v>0</v>
      </c>
      <c r="I491" s="180">
        <v>3764734</v>
      </c>
      <c r="J491" s="180">
        <v>3477245.4099999997</v>
      </c>
    </row>
    <row r="492" spans="1:10" x14ac:dyDescent="0.2">
      <c r="A492" s="180" t="s">
        <v>323</v>
      </c>
      <c r="B492" s="180" t="s">
        <v>367</v>
      </c>
      <c r="C492" s="180">
        <v>645574.24</v>
      </c>
      <c r="D492" s="180">
        <v>317804.19</v>
      </c>
      <c r="E492" s="180">
        <v>0</v>
      </c>
      <c r="F492" s="180">
        <v>22865.07</v>
      </c>
      <c r="G492" s="180">
        <v>-23028.25</v>
      </c>
      <c r="H492" s="180">
        <v>0</v>
      </c>
      <c r="I492" s="180">
        <v>1742210.2699999996</v>
      </c>
      <c r="J492" s="180">
        <v>1790575.27</v>
      </c>
    </row>
    <row r="493" spans="1:10" x14ac:dyDescent="0.2">
      <c r="A493" s="180" t="s">
        <v>323</v>
      </c>
      <c r="B493" s="180" t="s">
        <v>368</v>
      </c>
      <c r="C493" s="180">
        <v>813574.24</v>
      </c>
      <c r="D493" s="180">
        <v>483804.19</v>
      </c>
      <c r="E493" s="180">
        <v>0</v>
      </c>
      <c r="F493" s="180">
        <v>22865.07</v>
      </c>
      <c r="G493" s="180">
        <v>126971.75</v>
      </c>
      <c r="H493" s="180">
        <v>0</v>
      </c>
      <c r="I493" s="180">
        <v>5506944.2699999996</v>
      </c>
      <c r="J493" s="180">
        <v>5267820.68</v>
      </c>
    </row>
    <row r="494" spans="1:10" x14ac:dyDescent="0.2">
      <c r="A494" s="180" t="s">
        <v>324</v>
      </c>
      <c r="B494" s="180" t="s">
        <v>333</v>
      </c>
      <c r="C494" s="180"/>
      <c r="D494" s="180">
        <v>736854</v>
      </c>
      <c r="E494" s="180"/>
      <c r="F494" s="180">
        <v>583209</v>
      </c>
      <c r="G494" s="180"/>
      <c r="H494" s="180"/>
      <c r="I494" s="180">
        <v>5838569</v>
      </c>
      <c r="J494" s="180">
        <v>5647387</v>
      </c>
    </row>
    <row r="495" spans="1:10" x14ac:dyDescent="0.2">
      <c r="A495" s="180" t="s">
        <v>324</v>
      </c>
      <c r="B495" s="180" t="s">
        <v>334</v>
      </c>
      <c r="C495" s="180"/>
      <c r="D495" s="180">
        <v>11600</v>
      </c>
      <c r="E495" s="180"/>
      <c r="F495" s="180">
        <v>9179</v>
      </c>
      <c r="G495" s="180"/>
      <c r="H495" s="180"/>
      <c r="I495" s="180">
        <v>104650</v>
      </c>
      <c r="J495" s="180">
        <v>111134</v>
      </c>
    </row>
    <row r="496" spans="1:10" x14ac:dyDescent="0.2">
      <c r="A496" s="180" t="s">
        <v>324</v>
      </c>
      <c r="B496" s="180" t="s">
        <v>335</v>
      </c>
      <c r="C496" s="180"/>
      <c r="D496" s="180">
        <v>0</v>
      </c>
      <c r="E496" s="180"/>
      <c r="F496" s="180"/>
      <c r="G496" s="180"/>
      <c r="H496" s="180"/>
      <c r="I496" s="180">
        <v>536532</v>
      </c>
      <c r="J496" s="180">
        <v>417454</v>
      </c>
    </row>
    <row r="497" spans="1:10" x14ac:dyDescent="0.2">
      <c r="A497" s="180" t="s">
        <v>324</v>
      </c>
      <c r="B497" s="180" t="s">
        <v>336</v>
      </c>
      <c r="C497" s="180"/>
      <c r="D497" s="180"/>
      <c r="E497" s="180"/>
      <c r="F497" s="180"/>
      <c r="G497" s="180"/>
      <c r="H497" s="180"/>
      <c r="I497" s="180">
        <v>695000</v>
      </c>
      <c r="J497" s="180">
        <v>692729</v>
      </c>
    </row>
    <row r="498" spans="1:10" x14ac:dyDescent="0.2">
      <c r="A498" s="180" t="s">
        <v>324</v>
      </c>
      <c r="B498" s="180" t="s">
        <v>337</v>
      </c>
      <c r="C498" s="180">
        <v>6800</v>
      </c>
      <c r="D498" s="180">
        <v>5500</v>
      </c>
      <c r="E498" s="180"/>
      <c r="F498" s="180">
        <v>9200</v>
      </c>
      <c r="G498" s="180">
        <v>150</v>
      </c>
      <c r="H498" s="180"/>
      <c r="I498" s="180">
        <v>55075</v>
      </c>
      <c r="J498" s="180">
        <v>51530</v>
      </c>
    </row>
    <row r="499" spans="1:10" x14ac:dyDescent="0.2">
      <c r="A499" s="180" t="s">
        <v>324</v>
      </c>
      <c r="B499" s="180" t="s">
        <v>338</v>
      </c>
      <c r="C499" s="180"/>
      <c r="D499" s="180"/>
      <c r="E499" s="180"/>
      <c r="F499" s="180"/>
      <c r="G499" s="180">
        <v>413000</v>
      </c>
      <c r="H499" s="180"/>
      <c r="I499" s="180">
        <v>410000</v>
      </c>
      <c r="J499" s="180">
        <v>406399</v>
      </c>
    </row>
    <row r="500" spans="1:10" x14ac:dyDescent="0.2">
      <c r="A500" s="180" t="s">
        <v>324</v>
      </c>
      <c r="B500" s="180" t="s">
        <v>339</v>
      </c>
      <c r="C500" s="180"/>
      <c r="D500" s="180"/>
      <c r="E500" s="180"/>
      <c r="F500" s="180"/>
      <c r="G500" s="180"/>
      <c r="H500" s="180"/>
      <c r="I500" s="180">
        <v>354500</v>
      </c>
      <c r="J500" s="180">
        <v>352284</v>
      </c>
    </row>
    <row r="501" spans="1:10" x14ac:dyDescent="0.2">
      <c r="A501" s="180" t="s">
        <v>324</v>
      </c>
      <c r="B501" s="180" t="s">
        <v>340</v>
      </c>
      <c r="C501" s="180"/>
      <c r="D501" s="180">
        <v>500</v>
      </c>
      <c r="E501" s="180"/>
      <c r="F501" s="180">
        <v>250</v>
      </c>
      <c r="G501" s="180">
        <v>3800</v>
      </c>
      <c r="H501" s="180"/>
      <c r="I501" s="180">
        <v>371350</v>
      </c>
      <c r="J501" s="180">
        <v>365716</v>
      </c>
    </row>
    <row r="502" spans="1:10" x14ac:dyDescent="0.2">
      <c r="A502" s="180" t="s">
        <v>324</v>
      </c>
      <c r="B502" s="180" t="s">
        <v>341</v>
      </c>
      <c r="C502" s="180"/>
      <c r="D502" s="180"/>
      <c r="E502" s="180"/>
      <c r="F502" s="180"/>
      <c r="G502" s="180"/>
      <c r="H502" s="180"/>
      <c r="I502" s="180">
        <v>0</v>
      </c>
      <c r="J502" s="180">
        <v>0</v>
      </c>
    </row>
    <row r="503" spans="1:10" x14ac:dyDescent="0.2">
      <c r="A503" s="180" t="s">
        <v>324</v>
      </c>
      <c r="B503" s="180" t="s">
        <v>342</v>
      </c>
      <c r="C503" s="180"/>
      <c r="D503" s="180"/>
      <c r="E503" s="180"/>
      <c r="F503" s="180"/>
      <c r="G503" s="180"/>
      <c r="H503" s="180"/>
      <c r="I503" s="180">
        <v>6819215</v>
      </c>
      <c r="J503" s="180">
        <v>6793995</v>
      </c>
    </row>
    <row r="504" spans="1:10" x14ac:dyDescent="0.2">
      <c r="A504" s="180" t="s">
        <v>324</v>
      </c>
      <c r="B504" s="180" t="s">
        <v>343</v>
      </c>
      <c r="C504" s="180"/>
      <c r="D504" s="180"/>
      <c r="E504" s="180"/>
      <c r="F504" s="180"/>
      <c r="G504" s="180"/>
      <c r="H504" s="180"/>
      <c r="I504" s="180">
        <v>0</v>
      </c>
      <c r="J504" s="180">
        <v>0</v>
      </c>
    </row>
    <row r="505" spans="1:10" x14ac:dyDescent="0.2">
      <c r="A505" s="180" t="s">
        <v>324</v>
      </c>
      <c r="B505" s="180" t="s">
        <v>344</v>
      </c>
      <c r="C505" s="180">
        <v>1090000</v>
      </c>
      <c r="D505" s="180">
        <v>250</v>
      </c>
      <c r="E505" s="180"/>
      <c r="F505" s="180">
        <v>150</v>
      </c>
      <c r="G505" s="180">
        <v>4300</v>
      </c>
      <c r="H505" s="180"/>
      <c r="I505" s="180">
        <v>1144800</v>
      </c>
      <c r="J505" s="180">
        <v>1118126</v>
      </c>
    </row>
    <row r="506" spans="1:10" x14ac:dyDescent="0.2">
      <c r="A506" s="180" t="s">
        <v>324</v>
      </c>
      <c r="B506" s="180" t="s">
        <v>475</v>
      </c>
      <c r="C506" s="180"/>
      <c r="D506" s="180">
        <v>15805</v>
      </c>
      <c r="E506" s="180"/>
      <c r="F506" s="180">
        <v>12510</v>
      </c>
      <c r="G506" s="180"/>
      <c r="H506" s="180"/>
      <c r="I506" s="180">
        <v>120392</v>
      </c>
      <c r="J506" s="180">
        <v>124591</v>
      </c>
    </row>
    <row r="507" spans="1:10" x14ac:dyDescent="0.2">
      <c r="A507" s="180" t="s">
        <v>324</v>
      </c>
      <c r="B507" s="180" t="s">
        <v>332</v>
      </c>
      <c r="C507" s="180"/>
      <c r="D507" s="180"/>
      <c r="E507" s="180"/>
      <c r="F507" s="180"/>
      <c r="G507" s="180"/>
      <c r="H507" s="180"/>
      <c r="I507" s="180">
        <v>330000</v>
      </c>
      <c r="J507" s="180">
        <v>326785</v>
      </c>
    </row>
    <row r="508" spans="1:10" x14ac:dyDescent="0.2">
      <c r="A508" s="180" t="s">
        <v>324</v>
      </c>
      <c r="B508" s="180" t="s">
        <v>407</v>
      </c>
      <c r="C508" s="180">
        <v>25000</v>
      </c>
      <c r="D508" s="180"/>
      <c r="E508" s="180"/>
      <c r="F508" s="180"/>
      <c r="G508" s="180">
        <v>215000</v>
      </c>
      <c r="H508" s="180"/>
      <c r="I508" s="180">
        <v>419000</v>
      </c>
      <c r="J508" s="180">
        <v>413213</v>
      </c>
    </row>
    <row r="509" spans="1:10" x14ac:dyDescent="0.2">
      <c r="A509" s="180" t="s">
        <v>324</v>
      </c>
      <c r="B509" s="180" t="s">
        <v>345</v>
      </c>
      <c r="C509" s="180">
        <v>1121800</v>
      </c>
      <c r="D509" s="180">
        <v>770509</v>
      </c>
      <c r="E509" s="180">
        <v>0</v>
      </c>
      <c r="F509" s="180">
        <v>614498</v>
      </c>
      <c r="G509" s="180">
        <v>636250</v>
      </c>
      <c r="H509" s="180">
        <v>0</v>
      </c>
      <c r="I509" s="180">
        <v>17199083</v>
      </c>
      <c r="J509" s="180">
        <v>16821343</v>
      </c>
    </row>
    <row r="510" spans="1:10" x14ac:dyDescent="0.2">
      <c r="A510" s="180" t="s">
        <v>324</v>
      </c>
      <c r="B510" s="180" t="s">
        <v>346</v>
      </c>
      <c r="C510" s="180"/>
      <c r="D510" s="180"/>
      <c r="E510" s="180"/>
      <c r="F510" s="180"/>
      <c r="G510" s="180"/>
      <c r="H510" s="180"/>
      <c r="I510" s="180">
        <v>0</v>
      </c>
      <c r="J510" s="180">
        <v>557548</v>
      </c>
    </row>
    <row r="511" spans="1:10" x14ac:dyDescent="0.2">
      <c r="A511" s="180" t="s">
        <v>324</v>
      </c>
      <c r="B511" s="180" t="s">
        <v>446</v>
      </c>
      <c r="C511" s="180"/>
      <c r="D511" s="180"/>
      <c r="E511" s="180"/>
      <c r="F511" s="180">
        <v>1415443</v>
      </c>
      <c r="G511" s="180"/>
      <c r="H511" s="180"/>
      <c r="I511" s="180">
        <v>1423781</v>
      </c>
      <c r="J511" s="180">
        <v>1335558</v>
      </c>
    </row>
    <row r="512" spans="1:10" x14ac:dyDescent="0.2">
      <c r="A512" s="180" t="s">
        <v>324</v>
      </c>
      <c r="B512" s="180" t="s">
        <v>347</v>
      </c>
      <c r="C512" s="180"/>
      <c r="D512" s="180"/>
      <c r="E512" s="180"/>
      <c r="F512" s="180"/>
      <c r="G512" s="180"/>
      <c r="H512" s="180"/>
      <c r="I512" s="180">
        <v>0</v>
      </c>
      <c r="J512" s="180">
        <v>0</v>
      </c>
    </row>
    <row r="513" spans="1:10" x14ac:dyDescent="0.2">
      <c r="A513" s="180" t="s">
        <v>324</v>
      </c>
      <c r="B513" s="180" t="s">
        <v>348</v>
      </c>
      <c r="C513" s="180">
        <v>1121800</v>
      </c>
      <c r="D513" s="180">
        <v>770509</v>
      </c>
      <c r="E513" s="180">
        <v>0</v>
      </c>
      <c r="F513" s="180">
        <v>2029941</v>
      </c>
      <c r="G513" s="180">
        <v>636250</v>
      </c>
      <c r="H513" s="180">
        <v>0</v>
      </c>
      <c r="I513" s="180">
        <v>18622864</v>
      </c>
      <c r="J513" s="180">
        <v>18714449</v>
      </c>
    </row>
    <row r="514" spans="1:10" x14ac:dyDescent="0.2">
      <c r="A514" s="180" t="s">
        <v>324</v>
      </c>
      <c r="B514" s="180" t="s">
        <v>349</v>
      </c>
      <c r="C514" s="180">
        <v>1381060</v>
      </c>
      <c r="D514" s="180">
        <v>15102</v>
      </c>
      <c r="E514" s="180">
        <v>0</v>
      </c>
      <c r="F514" s="180">
        <v>775522</v>
      </c>
      <c r="G514" s="180">
        <v>-56402</v>
      </c>
      <c r="H514" s="180">
        <v>0</v>
      </c>
      <c r="I514" s="180">
        <v>5402201</v>
      </c>
      <c r="J514" s="180">
        <v>4599089</v>
      </c>
    </row>
    <row r="515" spans="1:10" x14ac:dyDescent="0.2">
      <c r="A515" s="180" t="s">
        <v>324</v>
      </c>
      <c r="B515" s="180" t="s">
        <v>350</v>
      </c>
      <c r="C515" s="180">
        <v>2502860</v>
      </c>
      <c r="D515" s="180">
        <v>785611</v>
      </c>
      <c r="E515" s="180">
        <v>0</v>
      </c>
      <c r="F515" s="180">
        <v>2805463</v>
      </c>
      <c r="G515" s="180">
        <v>579848</v>
      </c>
      <c r="H515" s="180">
        <v>0</v>
      </c>
      <c r="I515" s="180">
        <v>24025065</v>
      </c>
      <c r="J515" s="180">
        <v>23313538</v>
      </c>
    </row>
    <row r="516" spans="1:10" x14ac:dyDescent="0.2">
      <c r="A516" s="180" t="s">
        <v>324</v>
      </c>
      <c r="B516" s="180" t="s">
        <v>376</v>
      </c>
      <c r="C516" s="180"/>
      <c r="D516" s="180"/>
      <c r="E516" s="180"/>
      <c r="F516" s="180"/>
      <c r="G516" s="180"/>
      <c r="H516" s="180"/>
      <c r="I516" s="180"/>
      <c r="J516" s="180"/>
    </row>
    <row r="517" spans="1:10" x14ac:dyDescent="0.2">
      <c r="A517" s="180" t="s">
        <v>324</v>
      </c>
      <c r="B517" s="180" t="s">
        <v>377</v>
      </c>
      <c r="C517" s="180">
        <v>109000</v>
      </c>
      <c r="D517" s="180">
        <v>100000</v>
      </c>
      <c r="E517" s="180"/>
      <c r="F517" s="180"/>
      <c r="G517" s="180"/>
      <c r="H517" s="180"/>
      <c r="I517" s="180">
        <v>9485000</v>
      </c>
      <c r="J517" s="180">
        <v>9263190</v>
      </c>
    </row>
    <row r="518" spans="1:10" x14ac:dyDescent="0.2">
      <c r="A518" s="180" t="s">
        <v>324</v>
      </c>
      <c r="B518" s="180" t="s">
        <v>352</v>
      </c>
      <c r="C518" s="180"/>
      <c r="D518" s="180"/>
      <c r="E518" s="180"/>
      <c r="F518" s="180"/>
      <c r="G518" s="180"/>
      <c r="H518" s="180"/>
      <c r="I518" s="180">
        <v>325000</v>
      </c>
      <c r="J518" s="180">
        <v>300637</v>
      </c>
    </row>
    <row r="519" spans="1:10" x14ac:dyDescent="0.2">
      <c r="A519" s="180" t="s">
        <v>324</v>
      </c>
      <c r="B519" s="180" t="s">
        <v>353</v>
      </c>
      <c r="C519" s="180"/>
      <c r="D519" s="180"/>
      <c r="E519" s="180"/>
      <c r="F519" s="180"/>
      <c r="G519" s="180"/>
      <c r="H519" s="180"/>
      <c r="I519" s="180">
        <v>635000</v>
      </c>
      <c r="J519" s="180">
        <v>613145</v>
      </c>
    </row>
    <row r="520" spans="1:10" x14ac:dyDescent="0.2">
      <c r="A520" s="180" t="s">
        <v>324</v>
      </c>
      <c r="B520" s="180" t="s">
        <v>354</v>
      </c>
      <c r="C520" s="180"/>
      <c r="D520" s="180"/>
      <c r="E520" s="180"/>
      <c r="F520" s="180"/>
      <c r="G520" s="180"/>
      <c r="H520" s="180"/>
      <c r="I520" s="180">
        <v>275000</v>
      </c>
      <c r="J520" s="180">
        <v>259628</v>
      </c>
    </row>
    <row r="521" spans="1:10" x14ac:dyDescent="0.2">
      <c r="A521" s="180" t="s">
        <v>324</v>
      </c>
      <c r="B521" s="180" t="s">
        <v>408</v>
      </c>
      <c r="C521" s="180"/>
      <c r="D521" s="180"/>
      <c r="E521" s="180"/>
      <c r="F521" s="180"/>
      <c r="G521" s="180"/>
      <c r="H521" s="180"/>
      <c r="I521" s="180">
        <v>730000</v>
      </c>
      <c r="J521" s="180">
        <v>695714</v>
      </c>
    </row>
    <row r="522" spans="1:10" x14ac:dyDescent="0.2">
      <c r="A522" s="180" t="s">
        <v>324</v>
      </c>
      <c r="B522" s="180" t="s">
        <v>423</v>
      </c>
      <c r="C522" s="180"/>
      <c r="D522" s="180"/>
      <c r="E522" s="180"/>
      <c r="F522" s="180"/>
      <c r="G522" s="180">
        <v>1200</v>
      </c>
      <c r="H522" s="180"/>
      <c r="I522" s="180">
        <v>419000</v>
      </c>
      <c r="J522" s="180">
        <v>402714</v>
      </c>
    </row>
    <row r="523" spans="1:10" x14ac:dyDescent="0.2">
      <c r="A523" s="180" t="s">
        <v>324</v>
      </c>
      <c r="B523" s="180" t="s">
        <v>355</v>
      </c>
      <c r="C523" s="180"/>
      <c r="D523" s="180"/>
      <c r="E523" s="180"/>
      <c r="F523" s="180"/>
      <c r="G523" s="180"/>
      <c r="H523" s="180"/>
      <c r="I523" s="180">
        <v>1238000</v>
      </c>
      <c r="J523" s="180">
        <v>1182786</v>
      </c>
    </row>
    <row r="524" spans="1:10" x14ac:dyDescent="0.2">
      <c r="A524" s="180" t="s">
        <v>324</v>
      </c>
      <c r="B524" s="180" t="s">
        <v>356</v>
      </c>
      <c r="C524" s="180">
        <v>60000</v>
      </c>
      <c r="D524" s="180"/>
      <c r="E524" s="180"/>
      <c r="F524" s="180"/>
      <c r="G524" s="180"/>
      <c r="H524" s="180"/>
      <c r="I524" s="180">
        <v>620000</v>
      </c>
      <c r="J524" s="180">
        <v>842688</v>
      </c>
    </row>
    <row r="525" spans="1:10" x14ac:dyDescent="0.2">
      <c r="A525" s="180" t="s">
        <v>324</v>
      </c>
      <c r="B525" s="180" t="s">
        <v>409</v>
      </c>
      <c r="C525" s="180"/>
      <c r="D525" s="180"/>
      <c r="E525" s="180"/>
      <c r="F525" s="180"/>
      <c r="G525" s="180"/>
      <c r="H525" s="180"/>
      <c r="I525" s="180">
        <v>0</v>
      </c>
      <c r="J525" s="180"/>
    </row>
    <row r="526" spans="1:10" x14ac:dyDescent="0.2">
      <c r="A526" s="180" t="s">
        <v>324</v>
      </c>
      <c r="B526" s="180" t="s">
        <v>378</v>
      </c>
      <c r="C526" s="180"/>
      <c r="D526" s="180"/>
      <c r="E526" s="180"/>
      <c r="F526" s="180"/>
      <c r="G526" s="180">
        <v>623000</v>
      </c>
      <c r="H526" s="180"/>
      <c r="I526" s="180">
        <v>615000</v>
      </c>
      <c r="J526" s="180">
        <v>610370</v>
      </c>
    </row>
    <row r="527" spans="1:10" x14ac:dyDescent="0.2">
      <c r="A527" s="180" t="s">
        <v>324</v>
      </c>
      <c r="B527" s="180" t="s">
        <v>360</v>
      </c>
      <c r="C527" s="180">
        <v>40000</v>
      </c>
      <c r="D527" s="180">
        <v>70000</v>
      </c>
      <c r="E527" s="180"/>
      <c r="F527" s="180"/>
      <c r="G527" s="180"/>
      <c r="H527" s="180"/>
      <c r="I527" s="180">
        <v>160000</v>
      </c>
      <c r="J527" s="180">
        <v>168844</v>
      </c>
    </row>
    <row r="528" spans="1:10" x14ac:dyDescent="0.2">
      <c r="A528" s="180" t="s">
        <v>324</v>
      </c>
      <c r="B528" s="180" t="s">
        <v>379</v>
      </c>
      <c r="C528" s="180"/>
      <c r="D528" s="180"/>
      <c r="E528" s="180"/>
      <c r="F528" s="180">
        <v>1832721</v>
      </c>
      <c r="G528" s="180"/>
      <c r="H528" s="180"/>
      <c r="I528" s="180">
        <v>1835015</v>
      </c>
      <c r="J528" s="180">
        <v>1758936</v>
      </c>
    </row>
    <row r="529" spans="1:10" x14ac:dyDescent="0.2">
      <c r="A529" s="180" t="s">
        <v>324</v>
      </c>
      <c r="B529" s="180" t="s">
        <v>362</v>
      </c>
      <c r="C529" s="180"/>
      <c r="D529" s="180"/>
      <c r="E529" s="180"/>
      <c r="F529" s="180"/>
      <c r="G529" s="180"/>
      <c r="H529" s="180"/>
      <c r="I529" s="180">
        <v>480891</v>
      </c>
      <c r="J529" s="180">
        <v>481233</v>
      </c>
    </row>
    <row r="530" spans="1:10" x14ac:dyDescent="0.2">
      <c r="A530" s="180" t="s">
        <v>324</v>
      </c>
      <c r="B530" s="180" t="s">
        <v>365</v>
      </c>
      <c r="C530" s="180">
        <v>209000</v>
      </c>
      <c r="D530" s="180">
        <v>170000</v>
      </c>
      <c r="E530" s="180">
        <v>0</v>
      </c>
      <c r="F530" s="180">
        <v>1832721</v>
      </c>
      <c r="G530" s="180">
        <v>624200</v>
      </c>
      <c r="H530" s="180">
        <v>0</v>
      </c>
      <c r="I530" s="180">
        <v>16817906</v>
      </c>
      <c r="J530" s="180">
        <v>16579885</v>
      </c>
    </row>
    <row r="531" spans="1:10" x14ac:dyDescent="0.2">
      <c r="A531" s="180" t="s">
        <v>324</v>
      </c>
      <c r="B531" s="180" t="s">
        <v>447</v>
      </c>
      <c r="C531" s="180">
        <v>800289</v>
      </c>
      <c r="D531" s="180">
        <v>615154</v>
      </c>
      <c r="E531" s="180"/>
      <c r="F531" s="180"/>
      <c r="G531" s="180"/>
      <c r="H531" s="180"/>
      <c r="I531" s="180">
        <v>1423781</v>
      </c>
      <c r="J531" s="180">
        <v>1331452</v>
      </c>
    </row>
    <row r="532" spans="1:10" x14ac:dyDescent="0.2">
      <c r="A532" s="180" t="s">
        <v>324</v>
      </c>
      <c r="B532" s="180" t="s">
        <v>366</v>
      </c>
      <c r="C532" s="180">
        <v>1009289</v>
      </c>
      <c r="D532" s="180">
        <v>785154</v>
      </c>
      <c r="E532" s="180">
        <v>0</v>
      </c>
      <c r="F532" s="180">
        <v>1832721</v>
      </c>
      <c r="G532" s="180">
        <v>624200</v>
      </c>
      <c r="H532" s="180">
        <v>0</v>
      </c>
      <c r="I532" s="180">
        <v>18241687</v>
      </c>
      <c r="J532" s="180">
        <v>17911337</v>
      </c>
    </row>
    <row r="533" spans="1:10" x14ac:dyDescent="0.2">
      <c r="A533" s="180" t="s">
        <v>324</v>
      </c>
      <c r="B533" s="180" t="s">
        <v>367</v>
      </c>
      <c r="C533" s="180">
        <v>1493571</v>
      </c>
      <c r="D533" s="180">
        <v>457</v>
      </c>
      <c r="E533" s="180">
        <v>0</v>
      </c>
      <c r="F533" s="180">
        <v>972742</v>
      </c>
      <c r="G533" s="180">
        <v>-44352</v>
      </c>
      <c r="H533" s="180">
        <v>0</v>
      </c>
      <c r="I533" s="180">
        <v>5783378</v>
      </c>
      <c r="J533" s="180">
        <v>5402201</v>
      </c>
    </row>
    <row r="534" spans="1:10" x14ac:dyDescent="0.2">
      <c r="A534" s="180" t="s">
        <v>324</v>
      </c>
      <c r="B534" s="180" t="s">
        <v>368</v>
      </c>
      <c r="C534" s="180">
        <v>2502860</v>
      </c>
      <c r="D534" s="180">
        <v>785611</v>
      </c>
      <c r="E534" s="180">
        <v>0</v>
      </c>
      <c r="F534" s="180">
        <v>2805463</v>
      </c>
      <c r="G534" s="180">
        <v>579848</v>
      </c>
      <c r="H534" s="180">
        <v>0</v>
      </c>
      <c r="I534" s="180">
        <v>24025065</v>
      </c>
      <c r="J534" s="180">
        <v>23313538</v>
      </c>
    </row>
    <row r="535" spans="1:10" x14ac:dyDescent="0.2">
      <c r="A535" s="180" t="s">
        <v>325</v>
      </c>
      <c r="B535" s="180" t="s">
        <v>333</v>
      </c>
      <c r="C535" s="180"/>
      <c r="D535" s="180">
        <v>91413</v>
      </c>
      <c r="E535" s="180"/>
      <c r="F535" s="180">
        <v>866946</v>
      </c>
      <c r="G535" s="180"/>
      <c r="H535" s="180"/>
      <c r="I535" s="180">
        <v>3755850</v>
      </c>
      <c r="J535" s="180">
        <v>3640575.44</v>
      </c>
    </row>
    <row r="536" spans="1:10" x14ac:dyDescent="0.2">
      <c r="A536" s="180" t="s">
        <v>325</v>
      </c>
      <c r="B536" s="180" t="s">
        <v>334</v>
      </c>
      <c r="C536" s="180"/>
      <c r="D536" s="180">
        <v>1225</v>
      </c>
      <c r="E536" s="180"/>
      <c r="F536" s="180">
        <v>11624</v>
      </c>
      <c r="G536" s="180"/>
      <c r="H536" s="180"/>
      <c r="I536" s="180">
        <v>57830</v>
      </c>
      <c r="J536" s="180">
        <v>70998.55</v>
      </c>
    </row>
    <row r="537" spans="1:10" x14ac:dyDescent="0.2">
      <c r="A537" s="180" t="s">
        <v>325</v>
      </c>
      <c r="B537" s="180" t="s">
        <v>335</v>
      </c>
      <c r="C537" s="180"/>
      <c r="D537" s="180">
        <v>0</v>
      </c>
      <c r="E537" s="180"/>
      <c r="F537" s="180"/>
      <c r="G537" s="180"/>
      <c r="H537" s="180"/>
      <c r="I537" s="180">
        <v>188343</v>
      </c>
      <c r="J537" s="180">
        <v>91946</v>
      </c>
    </row>
    <row r="538" spans="1:10" x14ac:dyDescent="0.2">
      <c r="A538" s="180" t="s">
        <v>325</v>
      </c>
      <c r="B538" s="180" t="s">
        <v>336</v>
      </c>
      <c r="C538" s="180"/>
      <c r="D538" s="180"/>
      <c r="E538" s="180"/>
      <c r="F538" s="180"/>
      <c r="G538" s="180"/>
      <c r="H538" s="180"/>
      <c r="I538" s="180">
        <v>772700</v>
      </c>
      <c r="J538" s="180">
        <v>681876.43</v>
      </c>
    </row>
    <row r="539" spans="1:10" x14ac:dyDescent="0.2">
      <c r="A539" s="180" t="s">
        <v>325</v>
      </c>
      <c r="B539" s="180" t="s">
        <v>337</v>
      </c>
      <c r="C539" s="180">
        <v>20000</v>
      </c>
      <c r="D539" s="180">
        <v>1000</v>
      </c>
      <c r="E539" s="180">
        <v>10000</v>
      </c>
      <c r="F539" s="180">
        <v>9500</v>
      </c>
      <c r="G539" s="180">
        <v>3500</v>
      </c>
      <c r="H539" s="180">
        <v>1500</v>
      </c>
      <c r="I539" s="180">
        <v>112450</v>
      </c>
      <c r="J539" s="180">
        <v>63146.83</v>
      </c>
    </row>
    <row r="540" spans="1:10" x14ac:dyDescent="0.2">
      <c r="A540" s="180" t="s">
        <v>325</v>
      </c>
      <c r="B540" s="180" t="s">
        <v>338</v>
      </c>
      <c r="C540" s="180"/>
      <c r="D540" s="180"/>
      <c r="E540" s="180"/>
      <c r="F540" s="180"/>
      <c r="G540" s="180">
        <v>265000</v>
      </c>
      <c r="H540" s="180">
        <v>0</v>
      </c>
      <c r="I540" s="180">
        <v>254820</v>
      </c>
      <c r="J540" s="180">
        <v>261777.86</v>
      </c>
    </row>
    <row r="541" spans="1:10" x14ac:dyDescent="0.2">
      <c r="A541" s="180" t="s">
        <v>325</v>
      </c>
      <c r="B541" s="180" t="s">
        <v>339</v>
      </c>
      <c r="C541" s="180"/>
      <c r="D541" s="180"/>
      <c r="E541" s="180"/>
      <c r="F541" s="180"/>
      <c r="G541" s="180"/>
      <c r="H541" s="180">
        <v>1350</v>
      </c>
      <c r="I541" s="180">
        <v>463150</v>
      </c>
      <c r="J541" s="180">
        <v>343601.06</v>
      </c>
    </row>
    <row r="542" spans="1:10" x14ac:dyDescent="0.2">
      <c r="A542" s="180" t="s">
        <v>325</v>
      </c>
      <c r="B542" s="180" t="s">
        <v>340</v>
      </c>
      <c r="C542" s="180">
        <v>15000</v>
      </c>
      <c r="D542" s="180">
        <v>1650</v>
      </c>
      <c r="E542" s="180">
        <v>3000000</v>
      </c>
      <c r="F542" s="180">
        <v>2200</v>
      </c>
      <c r="G542" s="180">
        <v>1500</v>
      </c>
      <c r="H542" s="180">
        <v>399800</v>
      </c>
      <c r="I542" s="180">
        <v>1405972</v>
      </c>
      <c r="J542" s="180">
        <v>694888.91</v>
      </c>
    </row>
    <row r="543" spans="1:10" x14ac:dyDescent="0.2">
      <c r="A543" s="180" t="s">
        <v>325</v>
      </c>
      <c r="B543" s="180" t="s">
        <v>341</v>
      </c>
      <c r="C543" s="180">
        <v>0</v>
      </c>
      <c r="D543" s="180">
        <v>0</v>
      </c>
      <c r="E543" s="180">
        <v>0</v>
      </c>
      <c r="F543" s="180">
        <v>0</v>
      </c>
      <c r="G543" s="180">
        <v>0</v>
      </c>
      <c r="H543" s="180">
        <v>0</v>
      </c>
      <c r="I543" s="180">
        <v>0</v>
      </c>
      <c r="J543" s="180">
        <v>0</v>
      </c>
    </row>
    <row r="544" spans="1:10" x14ac:dyDescent="0.2">
      <c r="A544" s="180" t="s">
        <v>325</v>
      </c>
      <c r="B544" s="180" t="s">
        <v>342</v>
      </c>
      <c r="C544" s="180"/>
      <c r="D544" s="180"/>
      <c r="E544" s="180"/>
      <c r="F544" s="180"/>
      <c r="G544" s="180"/>
      <c r="H544" s="180"/>
      <c r="I544" s="180">
        <v>5343131</v>
      </c>
      <c r="J544" s="180">
        <v>5174664</v>
      </c>
    </row>
    <row r="545" spans="1:10" x14ac:dyDescent="0.2">
      <c r="A545" s="180" t="s">
        <v>325</v>
      </c>
      <c r="B545" s="180" t="s">
        <v>343</v>
      </c>
      <c r="C545" s="180"/>
      <c r="D545" s="180"/>
      <c r="E545" s="180"/>
      <c r="F545" s="180"/>
      <c r="G545" s="180"/>
      <c r="H545" s="180"/>
      <c r="I545" s="180">
        <v>0</v>
      </c>
      <c r="J545" s="180">
        <v>0</v>
      </c>
    </row>
    <row r="546" spans="1:10" x14ac:dyDescent="0.2">
      <c r="A546" s="180" t="s">
        <v>325</v>
      </c>
      <c r="B546" s="180" t="s">
        <v>344</v>
      </c>
      <c r="C546" s="180">
        <v>850000</v>
      </c>
      <c r="D546" s="180">
        <v>50</v>
      </c>
      <c r="E546" s="180">
        <v>0</v>
      </c>
      <c r="F546" s="180">
        <v>350</v>
      </c>
      <c r="G546" s="180">
        <v>2800</v>
      </c>
      <c r="H546" s="180">
        <v>0</v>
      </c>
      <c r="I546" s="180">
        <v>905839</v>
      </c>
      <c r="J546" s="180">
        <v>829353.37</v>
      </c>
    </row>
    <row r="547" spans="1:10" x14ac:dyDescent="0.2">
      <c r="A547" s="180" t="s">
        <v>325</v>
      </c>
      <c r="B547" s="180" t="s">
        <v>475</v>
      </c>
      <c r="C547" s="180"/>
      <c r="D547" s="180">
        <v>1495</v>
      </c>
      <c r="E547" s="180"/>
      <c r="F547" s="180">
        <v>14182</v>
      </c>
      <c r="G547" s="180"/>
      <c r="H547" s="180"/>
      <c r="I547" s="180">
        <v>66501</v>
      </c>
      <c r="J547" s="180">
        <v>70161.97</v>
      </c>
    </row>
    <row r="548" spans="1:10" x14ac:dyDescent="0.2">
      <c r="A548" s="180" t="s">
        <v>325</v>
      </c>
      <c r="B548" s="180" t="s">
        <v>332</v>
      </c>
      <c r="C548" s="180"/>
      <c r="D548" s="180"/>
      <c r="E548" s="180">
        <v>0</v>
      </c>
      <c r="F548" s="180"/>
      <c r="G548" s="180"/>
      <c r="H548" s="180"/>
      <c r="I548" s="180">
        <v>90226</v>
      </c>
      <c r="J548" s="180">
        <v>102438</v>
      </c>
    </row>
    <row r="549" spans="1:10" x14ac:dyDescent="0.2">
      <c r="A549" s="180" t="s">
        <v>325</v>
      </c>
      <c r="B549" s="180" t="s">
        <v>407</v>
      </c>
      <c r="C549" s="180">
        <v>0</v>
      </c>
      <c r="D549" s="180">
        <v>0</v>
      </c>
      <c r="E549" s="180">
        <v>0</v>
      </c>
      <c r="F549" s="180">
        <v>0</v>
      </c>
      <c r="G549" s="180">
        <v>170000</v>
      </c>
      <c r="H549" s="180">
        <v>0</v>
      </c>
      <c r="I549" s="180">
        <v>283567</v>
      </c>
      <c r="J549" s="180">
        <v>336782.51</v>
      </c>
    </row>
    <row r="550" spans="1:10" x14ac:dyDescent="0.2">
      <c r="A550" s="180" t="s">
        <v>325</v>
      </c>
      <c r="B550" s="180" t="s">
        <v>345</v>
      </c>
      <c r="C550" s="180">
        <v>885000</v>
      </c>
      <c r="D550" s="180">
        <v>96833</v>
      </c>
      <c r="E550" s="180">
        <v>3010000</v>
      </c>
      <c r="F550" s="180">
        <v>904802</v>
      </c>
      <c r="G550" s="180">
        <v>442800</v>
      </c>
      <c r="H550" s="180">
        <v>402650</v>
      </c>
      <c r="I550" s="180">
        <v>13700379</v>
      </c>
      <c r="J550" s="180">
        <v>12362210.93</v>
      </c>
    </row>
    <row r="551" spans="1:10" x14ac:dyDescent="0.2">
      <c r="A551" s="180" t="s">
        <v>325</v>
      </c>
      <c r="B551" s="180" t="s">
        <v>346</v>
      </c>
      <c r="C551" s="180">
        <v>0</v>
      </c>
      <c r="D551" s="180">
        <v>0</v>
      </c>
      <c r="E551" s="180">
        <v>0</v>
      </c>
      <c r="F551" s="180">
        <v>0</v>
      </c>
      <c r="G551" s="180"/>
      <c r="H551" s="180"/>
      <c r="I551" s="180">
        <v>0</v>
      </c>
      <c r="J551" s="180">
        <v>0</v>
      </c>
    </row>
    <row r="552" spans="1:10" x14ac:dyDescent="0.2">
      <c r="A552" s="180" t="s">
        <v>325</v>
      </c>
      <c r="B552" s="180" t="s">
        <v>446</v>
      </c>
      <c r="C552" s="180">
        <v>494500</v>
      </c>
      <c r="D552" s="180">
        <v>0</v>
      </c>
      <c r="E552" s="180">
        <v>0</v>
      </c>
      <c r="F552" s="180">
        <v>496500</v>
      </c>
      <c r="G552" s="180">
        <v>0</v>
      </c>
      <c r="H552" s="180">
        <v>0</v>
      </c>
      <c r="I552" s="180">
        <v>1024000</v>
      </c>
      <c r="J552" s="180">
        <v>986946.23</v>
      </c>
    </row>
    <row r="553" spans="1:10" x14ac:dyDescent="0.2">
      <c r="A553" s="180" t="s">
        <v>325</v>
      </c>
      <c r="B553" s="180" t="s">
        <v>347</v>
      </c>
      <c r="C553" s="180"/>
      <c r="D553" s="180">
        <v>0</v>
      </c>
      <c r="E553" s="180"/>
      <c r="F553" s="180"/>
      <c r="G553" s="180">
        <v>0</v>
      </c>
      <c r="H553" s="180">
        <v>0</v>
      </c>
      <c r="I553" s="180">
        <v>1000</v>
      </c>
      <c r="J553" s="180">
        <v>6691</v>
      </c>
    </row>
    <row r="554" spans="1:10" x14ac:dyDescent="0.2">
      <c r="A554" s="180" t="s">
        <v>325</v>
      </c>
      <c r="B554" s="180" t="s">
        <v>348</v>
      </c>
      <c r="C554" s="180">
        <v>1379500</v>
      </c>
      <c r="D554" s="180">
        <v>96833</v>
      </c>
      <c r="E554" s="180">
        <v>3010000</v>
      </c>
      <c r="F554" s="180">
        <v>1401302</v>
      </c>
      <c r="G554" s="180">
        <v>442800</v>
      </c>
      <c r="H554" s="180">
        <v>402650</v>
      </c>
      <c r="I554" s="180">
        <v>14725379</v>
      </c>
      <c r="J554" s="180">
        <v>13355848.16</v>
      </c>
    </row>
    <row r="555" spans="1:10" x14ac:dyDescent="0.2">
      <c r="A555" s="180" t="s">
        <v>325</v>
      </c>
      <c r="B555" s="180" t="s">
        <v>349</v>
      </c>
      <c r="C555" s="180">
        <v>832905.83999999985</v>
      </c>
      <c r="D555" s="180">
        <v>120801.61</v>
      </c>
      <c r="E555" s="180">
        <v>0</v>
      </c>
      <c r="F555" s="180">
        <v>480002.53</v>
      </c>
      <c r="G555" s="180">
        <v>111593.76999999996</v>
      </c>
      <c r="H555" s="180">
        <v>183857.98000000004</v>
      </c>
      <c r="I555" s="180">
        <v>5327470.8200000031</v>
      </c>
      <c r="J555" s="180">
        <v>5265393.3100000005</v>
      </c>
    </row>
    <row r="556" spans="1:10" x14ac:dyDescent="0.2">
      <c r="A556" s="180" t="s">
        <v>325</v>
      </c>
      <c r="B556" s="180" t="s">
        <v>350</v>
      </c>
      <c r="C556" s="180">
        <v>2212405.84</v>
      </c>
      <c r="D556" s="180">
        <v>217634.61</v>
      </c>
      <c r="E556" s="180">
        <v>3010000</v>
      </c>
      <c r="F556" s="180">
        <v>1881304.53</v>
      </c>
      <c r="G556" s="180">
        <v>554393.77</v>
      </c>
      <c r="H556" s="180">
        <v>586507.98</v>
      </c>
      <c r="I556" s="180">
        <v>20052849.820000004</v>
      </c>
      <c r="J556" s="180">
        <v>18621241.469999999</v>
      </c>
    </row>
    <row r="557" spans="1:10" x14ac:dyDescent="0.2">
      <c r="A557" s="180" t="s">
        <v>325</v>
      </c>
      <c r="B557" s="180" t="s">
        <v>376</v>
      </c>
      <c r="C557" s="180"/>
      <c r="D557" s="180"/>
      <c r="E557" s="180"/>
      <c r="F557" s="180"/>
      <c r="G557" s="180"/>
      <c r="H557" s="180"/>
      <c r="I557" s="180"/>
      <c r="J557" s="180"/>
    </row>
    <row r="558" spans="1:10" x14ac:dyDescent="0.2">
      <c r="A558" s="180" t="s">
        <v>325</v>
      </c>
      <c r="B558" s="180" t="s">
        <v>377</v>
      </c>
      <c r="C558" s="180">
        <v>125000</v>
      </c>
      <c r="D558" s="180">
        <v>50000</v>
      </c>
      <c r="E558" s="180">
        <v>0</v>
      </c>
      <c r="F558" s="180"/>
      <c r="G558" s="180">
        <v>0</v>
      </c>
      <c r="H558" s="180">
        <v>0</v>
      </c>
      <c r="I558" s="180">
        <v>7386487</v>
      </c>
      <c r="J558" s="180">
        <v>6719824.6399999997</v>
      </c>
    </row>
    <row r="559" spans="1:10" x14ac:dyDescent="0.2">
      <c r="A559" s="180" t="s">
        <v>325</v>
      </c>
      <c r="B559" s="180" t="s">
        <v>352</v>
      </c>
      <c r="C559" s="180">
        <v>5000</v>
      </c>
      <c r="D559" s="180">
        <v>0</v>
      </c>
      <c r="E559" s="180">
        <v>0</v>
      </c>
      <c r="F559" s="180"/>
      <c r="G559" s="180">
        <v>0</v>
      </c>
      <c r="H559" s="180">
        <v>0</v>
      </c>
      <c r="I559" s="180">
        <v>250300</v>
      </c>
      <c r="J559" s="180">
        <v>226286.79</v>
      </c>
    </row>
    <row r="560" spans="1:10" x14ac:dyDescent="0.2">
      <c r="A560" s="180" t="s">
        <v>325</v>
      </c>
      <c r="B560" s="180" t="s">
        <v>353</v>
      </c>
      <c r="C560" s="180">
        <v>10000</v>
      </c>
      <c r="D560" s="180">
        <v>0</v>
      </c>
      <c r="E560" s="180">
        <v>0</v>
      </c>
      <c r="F560" s="180"/>
      <c r="G560" s="180">
        <v>0</v>
      </c>
      <c r="H560" s="180">
        <v>1000</v>
      </c>
      <c r="I560" s="180">
        <v>552851</v>
      </c>
      <c r="J560" s="180">
        <v>530751.82999999996</v>
      </c>
    </row>
    <row r="561" spans="1:10" x14ac:dyDescent="0.2">
      <c r="A561" s="180" t="s">
        <v>325</v>
      </c>
      <c r="B561" s="180" t="s">
        <v>354</v>
      </c>
      <c r="C561" s="180">
        <v>5000</v>
      </c>
      <c r="D561" s="180">
        <v>0</v>
      </c>
      <c r="E561" s="180">
        <v>0</v>
      </c>
      <c r="F561" s="180"/>
      <c r="G561" s="180">
        <v>0</v>
      </c>
      <c r="H561" s="180">
        <v>1000</v>
      </c>
      <c r="I561" s="180">
        <v>340233</v>
      </c>
      <c r="J561" s="180">
        <v>297525.63</v>
      </c>
    </row>
    <row r="562" spans="1:10" x14ac:dyDescent="0.2">
      <c r="A562" s="180" t="s">
        <v>325</v>
      </c>
      <c r="B562" s="180" t="s">
        <v>408</v>
      </c>
      <c r="C562" s="180">
        <v>10000</v>
      </c>
      <c r="D562" s="180">
        <v>0</v>
      </c>
      <c r="E562" s="180">
        <v>0</v>
      </c>
      <c r="F562" s="180"/>
      <c r="G562" s="180">
        <v>0</v>
      </c>
      <c r="H562" s="180">
        <v>0</v>
      </c>
      <c r="I562" s="180">
        <v>394470</v>
      </c>
      <c r="J562" s="180">
        <v>383915.64</v>
      </c>
    </row>
    <row r="563" spans="1:10" x14ac:dyDescent="0.2">
      <c r="A563" s="180" t="s">
        <v>325</v>
      </c>
      <c r="B563" s="180" t="s">
        <v>423</v>
      </c>
      <c r="C563" s="180">
        <v>10000</v>
      </c>
      <c r="D563" s="180">
        <v>0</v>
      </c>
      <c r="E563" s="180">
        <v>0</v>
      </c>
      <c r="F563" s="180">
        <v>0</v>
      </c>
      <c r="G563" s="180">
        <v>1000</v>
      </c>
      <c r="H563" s="180">
        <v>5000</v>
      </c>
      <c r="I563" s="180">
        <v>411970</v>
      </c>
      <c r="J563" s="180">
        <v>403907.12999999995</v>
      </c>
    </row>
    <row r="564" spans="1:10" x14ac:dyDescent="0.2">
      <c r="A564" s="180" t="s">
        <v>325</v>
      </c>
      <c r="B564" s="180" t="s">
        <v>355</v>
      </c>
      <c r="C564" s="180">
        <v>50000</v>
      </c>
      <c r="D564" s="180">
        <v>25000</v>
      </c>
      <c r="E564" s="180">
        <v>0</v>
      </c>
      <c r="F564" s="180"/>
      <c r="G564" s="180">
        <v>0</v>
      </c>
      <c r="H564" s="180">
        <v>155000</v>
      </c>
      <c r="I564" s="180">
        <v>1066171</v>
      </c>
      <c r="J564" s="180">
        <v>923337.12999999989</v>
      </c>
    </row>
    <row r="565" spans="1:10" x14ac:dyDescent="0.2">
      <c r="A565" s="180" t="s">
        <v>325</v>
      </c>
      <c r="B565" s="180" t="s">
        <v>356</v>
      </c>
      <c r="C565" s="180">
        <v>10000</v>
      </c>
      <c r="D565" s="180">
        <v>98500</v>
      </c>
      <c r="E565" s="180">
        <v>0</v>
      </c>
      <c r="F565" s="180"/>
      <c r="G565" s="180">
        <v>0</v>
      </c>
      <c r="H565" s="180">
        <v>1000</v>
      </c>
      <c r="I565" s="180">
        <v>271726</v>
      </c>
      <c r="J565" s="180">
        <v>251692.91</v>
      </c>
    </row>
    <row r="566" spans="1:10" x14ac:dyDescent="0.2">
      <c r="A566" s="180" t="s">
        <v>325</v>
      </c>
      <c r="B566" s="180" t="s">
        <v>409</v>
      </c>
      <c r="C566" s="180"/>
      <c r="D566" s="180"/>
      <c r="E566" s="180"/>
      <c r="F566" s="180"/>
      <c r="G566" s="180"/>
      <c r="H566" s="180"/>
      <c r="I566" s="180">
        <v>0</v>
      </c>
      <c r="J566" s="180"/>
    </row>
    <row r="567" spans="1:10" x14ac:dyDescent="0.2">
      <c r="A567" s="180" t="s">
        <v>325</v>
      </c>
      <c r="B567" s="180" t="s">
        <v>378</v>
      </c>
      <c r="C567" s="180">
        <v>50000</v>
      </c>
      <c r="D567" s="180">
        <v>0</v>
      </c>
      <c r="E567" s="180">
        <v>0</v>
      </c>
      <c r="F567" s="180"/>
      <c r="G567" s="180">
        <v>519500</v>
      </c>
      <c r="H567" s="180">
        <v>405500</v>
      </c>
      <c r="I567" s="180">
        <v>229050</v>
      </c>
      <c r="J567" s="180">
        <v>631263.29</v>
      </c>
    </row>
    <row r="568" spans="1:10" x14ac:dyDescent="0.2">
      <c r="A568" s="180" t="s">
        <v>325</v>
      </c>
      <c r="B568" s="180" t="s">
        <v>360</v>
      </c>
      <c r="C568" s="180">
        <v>445000</v>
      </c>
      <c r="D568" s="180">
        <v>40000</v>
      </c>
      <c r="E568" s="180">
        <v>3010000</v>
      </c>
      <c r="F568" s="180"/>
      <c r="G568" s="180"/>
      <c r="H568" s="180">
        <v>0</v>
      </c>
      <c r="I568" s="180">
        <v>1024621</v>
      </c>
      <c r="J568" s="180">
        <v>418790.33</v>
      </c>
    </row>
    <row r="569" spans="1:10" x14ac:dyDescent="0.2">
      <c r="A569" s="180" t="s">
        <v>325</v>
      </c>
      <c r="B569" s="180" t="s">
        <v>379</v>
      </c>
      <c r="C569" s="180">
        <v>0</v>
      </c>
      <c r="D569" s="180">
        <v>0</v>
      </c>
      <c r="E569" s="180">
        <v>0</v>
      </c>
      <c r="F569" s="180">
        <v>1178069</v>
      </c>
      <c r="G569" s="180"/>
      <c r="H569" s="180"/>
      <c r="I569" s="180">
        <v>1185269</v>
      </c>
      <c r="J569" s="180">
        <v>1180869.71</v>
      </c>
    </row>
    <row r="570" spans="1:10" x14ac:dyDescent="0.2">
      <c r="A570" s="180" t="s">
        <v>325</v>
      </c>
      <c r="B570" s="180" t="s">
        <v>362</v>
      </c>
      <c r="C570" s="180"/>
      <c r="D570" s="180"/>
      <c r="E570" s="180"/>
      <c r="F570" s="180"/>
      <c r="G570" s="180"/>
      <c r="H570" s="180"/>
      <c r="I570" s="180">
        <v>349157</v>
      </c>
      <c r="J570" s="180">
        <v>338706</v>
      </c>
    </row>
    <row r="571" spans="1:10" x14ac:dyDescent="0.2">
      <c r="A571" s="180" t="s">
        <v>325</v>
      </c>
      <c r="B571" s="180" t="s">
        <v>365</v>
      </c>
      <c r="C571" s="180">
        <v>720000</v>
      </c>
      <c r="D571" s="180">
        <v>213500</v>
      </c>
      <c r="E571" s="180">
        <v>3010000</v>
      </c>
      <c r="F571" s="180">
        <v>1178069</v>
      </c>
      <c r="G571" s="180">
        <v>520500</v>
      </c>
      <c r="H571" s="180">
        <v>568500</v>
      </c>
      <c r="I571" s="180">
        <v>13462305</v>
      </c>
      <c r="J571" s="180">
        <v>12306871.029999996</v>
      </c>
    </row>
    <row r="572" spans="1:10" x14ac:dyDescent="0.2">
      <c r="A572" s="180" t="s">
        <v>325</v>
      </c>
      <c r="B572" s="180" t="s">
        <v>447</v>
      </c>
      <c r="C572" s="180">
        <v>991000</v>
      </c>
      <c r="D572" s="180">
        <v>0</v>
      </c>
      <c r="E572" s="180">
        <v>0</v>
      </c>
      <c r="F572" s="180">
        <v>0</v>
      </c>
      <c r="G572" s="180">
        <v>0</v>
      </c>
      <c r="H572" s="180">
        <v>0</v>
      </c>
      <c r="I572" s="180">
        <v>1429000</v>
      </c>
      <c r="J572" s="180">
        <v>986899.62</v>
      </c>
    </row>
    <row r="573" spans="1:10" x14ac:dyDescent="0.2">
      <c r="A573" s="180" t="s">
        <v>325</v>
      </c>
      <c r="B573" s="180" t="s">
        <v>366</v>
      </c>
      <c r="C573" s="180">
        <v>1711000</v>
      </c>
      <c r="D573" s="180">
        <v>213500</v>
      </c>
      <c r="E573" s="180">
        <v>3010000</v>
      </c>
      <c r="F573" s="180">
        <v>1178069</v>
      </c>
      <c r="G573" s="180">
        <v>520500</v>
      </c>
      <c r="H573" s="180">
        <v>568500</v>
      </c>
      <c r="I573" s="180">
        <v>14891305</v>
      </c>
      <c r="J573" s="180">
        <v>13293770.649999997</v>
      </c>
    </row>
    <row r="574" spans="1:10" x14ac:dyDescent="0.2">
      <c r="A574" s="180" t="s">
        <v>325</v>
      </c>
      <c r="B574" s="180" t="s">
        <v>367</v>
      </c>
      <c r="C574" s="180">
        <v>501405.83999999985</v>
      </c>
      <c r="D574" s="180">
        <v>4134.609999999986</v>
      </c>
      <c r="E574" s="180">
        <v>0</v>
      </c>
      <c r="F574" s="180">
        <v>703235.53</v>
      </c>
      <c r="G574" s="180">
        <v>33893.770000000019</v>
      </c>
      <c r="H574" s="180">
        <v>18007.979999999981</v>
      </c>
      <c r="I574" s="180">
        <v>5161544.820000004</v>
      </c>
      <c r="J574" s="180">
        <v>5327470.8200000022</v>
      </c>
    </row>
    <row r="575" spans="1:10" x14ac:dyDescent="0.2">
      <c r="A575" s="180" t="s">
        <v>325</v>
      </c>
      <c r="B575" s="180" t="s">
        <v>368</v>
      </c>
      <c r="C575" s="180">
        <v>2212405.84</v>
      </c>
      <c r="D575" s="180">
        <v>217634.61</v>
      </c>
      <c r="E575" s="180">
        <v>3010000</v>
      </c>
      <c r="F575" s="180">
        <v>1881304.53</v>
      </c>
      <c r="G575" s="180">
        <v>554393.77</v>
      </c>
      <c r="H575" s="180">
        <v>586507.98</v>
      </c>
      <c r="I575" s="180">
        <v>20052849.820000004</v>
      </c>
      <c r="J575" s="180">
        <v>18621241.469999999</v>
      </c>
    </row>
    <row r="576" spans="1:10" x14ac:dyDescent="0.2">
      <c r="A576" s="180" t="s">
        <v>326</v>
      </c>
      <c r="B576" s="180" t="s">
        <v>333</v>
      </c>
      <c r="C576" s="180"/>
      <c r="D576" s="180">
        <v>206196</v>
      </c>
      <c r="E576" s="180"/>
      <c r="F576" s="180">
        <v>0</v>
      </c>
      <c r="G576" s="180"/>
      <c r="H576" s="180"/>
      <c r="I576" s="180">
        <v>1488805</v>
      </c>
      <c r="J576" s="180">
        <v>1344433.39</v>
      </c>
    </row>
    <row r="577" spans="1:10" x14ac:dyDescent="0.2">
      <c r="A577" s="180" t="s">
        <v>326</v>
      </c>
      <c r="B577" s="180" t="s">
        <v>334</v>
      </c>
      <c r="C577" s="180"/>
      <c r="D577" s="180">
        <v>3360</v>
      </c>
      <c r="E577" s="180"/>
      <c r="F577" s="180">
        <v>0</v>
      </c>
      <c r="G577" s="180"/>
      <c r="H577" s="180"/>
      <c r="I577" s="180">
        <v>26911</v>
      </c>
      <c r="J577" s="180">
        <v>17268.189999999999</v>
      </c>
    </row>
    <row r="578" spans="1:10" x14ac:dyDescent="0.2">
      <c r="A578" s="180" t="s">
        <v>326</v>
      </c>
      <c r="B578" s="180" t="s">
        <v>335</v>
      </c>
      <c r="C578" s="180"/>
      <c r="D578" s="180">
        <v>0</v>
      </c>
      <c r="E578" s="180"/>
      <c r="F578" s="180"/>
      <c r="G578" s="180"/>
      <c r="H578" s="180"/>
      <c r="I578" s="180">
        <v>103826</v>
      </c>
      <c r="J578" s="180">
        <v>101481</v>
      </c>
    </row>
    <row r="579" spans="1:10" x14ac:dyDescent="0.2">
      <c r="A579" s="180" t="s">
        <v>326</v>
      </c>
      <c r="B579" s="180" t="s">
        <v>336</v>
      </c>
      <c r="C579" s="180"/>
      <c r="D579" s="180"/>
      <c r="E579" s="180"/>
      <c r="F579" s="180"/>
      <c r="G579" s="180"/>
      <c r="H579" s="180"/>
      <c r="I579" s="180">
        <v>870000</v>
      </c>
      <c r="J579" s="180">
        <v>865888.51</v>
      </c>
    </row>
    <row r="580" spans="1:10" x14ac:dyDescent="0.2">
      <c r="A580" s="180" t="s">
        <v>326</v>
      </c>
      <c r="B580" s="180" t="s">
        <v>337</v>
      </c>
      <c r="C580" s="180">
        <v>800</v>
      </c>
      <c r="D580" s="180">
        <v>1200</v>
      </c>
      <c r="E580" s="180"/>
      <c r="F580" s="180">
        <v>2000</v>
      </c>
      <c r="G580" s="180">
        <v>1000</v>
      </c>
      <c r="H580" s="180"/>
      <c r="I580" s="180">
        <v>14135</v>
      </c>
      <c r="J580" s="180">
        <v>10312.27</v>
      </c>
    </row>
    <row r="581" spans="1:10" x14ac:dyDescent="0.2">
      <c r="A581" s="180" t="s">
        <v>326</v>
      </c>
      <c r="B581" s="180" t="s">
        <v>338</v>
      </c>
      <c r="C581" s="180"/>
      <c r="D581" s="180"/>
      <c r="E581" s="180"/>
      <c r="F581" s="180"/>
      <c r="G581" s="180">
        <v>98000</v>
      </c>
      <c r="H581" s="180"/>
      <c r="I581" s="180">
        <v>98000</v>
      </c>
      <c r="J581" s="180">
        <v>96992.79</v>
      </c>
    </row>
    <row r="582" spans="1:10" x14ac:dyDescent="0.2">
      <c r="A582" s="180" t="s">
        <v>326</v>
      </c>
      <c r="B582" s="180" t="s">
        <v>339</v>
      </c>
      <c r="C582" s="180"/>
      <c r="D582" s="180"/>
      <c r="E582" s="180"/>
      <c r="F582" s="180"/>
      <c r="G582" s="180"/>
      <c r="H582" s="180"/>
      <c r="I582" s="180">
        <v>110000</v>
      </c>
      <c r="J582" s="180">
        <v>103604.4</v>
      </c>
    </row>
    <row r="583" spans="1:10" x14ac:dyDescent="0.2">
      <c r="A583" s="180" t="s">
        <v>326</v>
      </c>
      <c r="B583" s="180" t="s">
        <v>340</v>
      </c>
      <c r="C583" s="180"/>
      <c r="D583" s="180"/>
      <c r="E583" s="180"/>
      <c r="F583" s="180"/>
      <c r="G583" s="180">
        <v>1800</v>
      </c>
      <c r="H583" s="180"/>
      <c r="I583" s="180">
        <v>52782</v>
      </c>
      <c r="J583" s="180">
        <v>52779.670000000006</v>
      </c>
    </row>
    <row r="584" spans="1:10" x14ac:dyDescent="0.2">
      <c r="A584" s="180" t="s">
        <v>326</v>
      </c>
      <c r="B584" s="180" t="s">
        <v>341</v>
      </c>
      <c r="C584" s="180"/>
      <c r="D584" s="180"/>
      <c r="E584" s="180"/>
      <c r="F584" s="180"/>
      <c r="G584" s="180"/>
      <c r="H584" s="180"/>
      <c r="I584" s="180">
        <v>0</v>
      </c>
      <c r="J584" s="180">
        <v>0</v>
      </c>
    </row>
    <row r="585" spans="1:10" x14ac:dyDescent="0.2">
      <c r="A585" s="180" t="s">
        <v>326</v>
      </c>
      <c r="B585" s="180" t="s">
        <v>342</v>
      </c>
      <c r="C585" s="180"/>
      <c r="D585" s="180"/>
      <c r="E585" s="180"/>
      <c r="F585" s="180"/>
      <c r="G585" s="180"/>
      <c r="H585" s="180"/>
      <c r="I585" s="180">
        <v>2141109</v>
      </c>
      <c r="J585" s="180">
        <v>2298789</v>
      </c>
    </row>
    <row r="586" spans="1:10" x14ac:dyDescent="0.2">
      <c r="A586" s="180" t="s">
        <v>326</v>
      </c>
      <c r="B586" s="180" t="s">
        <v>343</v>
      </c>
      <c r="C586" s="180"/>
      <c r="D586" s="180"/>
      <c r="E586" s="180"/>
      <c r="F586" s="180"/>
      <c r="G586" s="180"/>
      <c r="H586" s="180"/>
      <c r="I586" s="180">
        <v>0</v>
      </c>
      <c r="J586" s="180">
        <v>0</v>
      </c>
    </row>
    <row r="587" spans="1:10" x14ac:dyDescent="0.2">
      <c r="A587" s="180" t="s">
        <v>326</v>
      </c>
      <c r="B587" s="180" t="s">
        <v>344</v>
      </c>
      <c r="C587" s="180">
        <v>335000</v>
      </c>
      <c r="D587" s="180"/>
      <c r="E587" s="180"/>
      <c r="F587" s="180"/>
      <c r="G587" s="180">
        <v>2000</v>
      </c>
      <c r="H587" s="180"/>
      <c r="I587" s="180">
        <v>366000</v>
      </c>
      <c r="J587" s="180">
        <v>351686.58999999997</v>
      </c>
    </row>
    <row r="588" spans="1:10" x14ac:dyDescent="0.2">
      <c r="A588" s="180" t="s">
        <v>326</v>
      </c>
      <c r="B588" s="180" t="s">
        <v>475</v>
      </c>
      <c r="C588" s="180"/>
      <c r="D588" s="180">
        <v>1605</v>
      </c>
      <c r="E588" s="180"/>
      <c r="F588" s="180">
        <v>0</v>
      </c>
      <c r="G588" s="180"/>
      <c r="H588" s="180"/>
      <c r="I588" s="180">
        <v>11056</v>
      </c>
      <c r="J588" s="180">
        <v>10900.2</v>
      </c>
    </row>
    <row r="589" spans="1:10" x14ac:dyDescent="0.2">
      <c r="A589" s="180" t="s">
        <v>326</v>
      </c>
      <c r="B589" s="180" t="s">
        <v>332</v>
      </c>
      <c r="C589" s="180"/>
      <c r="D589" s="180"/>
      <c r="E589" s="180"/>
      <c r="F589" s="180"/>
      <c r="G589" s="180"/>
      <c r="H589" s="180"/>
      <c r="I589" s="180">
        <v>91943</v>
      </c>
      <c r="J589" s="180">
        <v>92965.9</v>
      </c>
    </row>
    <row r="590" spans="1:10" x14ac:dyDescent="0.2">
      <c r="A590" s="180" t="s">
        <v>326</v>
      </c>
      <c r="B590" s="180" t="s">
        <v>407</v>
      </c>
      <c r="C590" s="180"/>
      <c r="D590" s="180"/>
      <c r="E590" s="180"/>
      <c r="F590" s="180"/>
      <c r="G590" s="180">
        <v>175000</v>
      </c>
      <c r="H590" s="180"/>
      <c r="I590" s="180">
        <v>245000</v>
      </c>
      <c r="J590" s="180">
        <v>239307.79</v>
      </c>
    </row>
    <row r="591" spans="1:10" x14ac:dyDescent="0.2">
      <c r="A591" s="180" t="s">
        <v>326</v>
      </c>
      <c r="B591" s="180" t="s">
        <v>345</v>
      </c>
      <c r="C591" s="180">
        <v>335800</v>
      </c>
      <c r="D591" s="180">
        <v>212361</v>
      </c>
      <c r="E591" s="180">
        <v>0</v>
      </c>
      <c r="F591" s="180">
        <v>2000</v>
      </c>
      <c r="G591" s="180">
        <v>277800</v>
      </c>
      <c r="H591" s="180">
        <v>0</v>
      </c>
      <c r="I591" s="180">
        <v>5619567</v>
      </c>
      <c r="J591" s="180">
        <v>5586409.7000000002</v>
      </c>
    </row>
    <row r="592" spans="1:10" x14ac:dyDescent="0.2">
      <c r="A592" s="180" t="s">
        <v>326</v>
      </c>
      <c r="B592" s="180" t="s">
        <v>346</v>
      </c>
      <c r="C592" s="180"/>
      <c r="D592" s="180"/>
      <c r="E592" s="180"/>
      <c r="F592" s="180"/>
      <c r="G592" s="180"/>
      <c r="H592" s="180"/>
      <c r="I592" s="180">
        <v>0</v>
      </c>
      <c r="J592" s="180">
        <v>0</v>
      </c>
    </row>
    <row r="593" spans="1:10" x14ac:dyDescent="0.2">
      <c r="A593" s="180" t="s">
        <v>326</v>
      </c>
      <c r="B593" s="180" t="s">
        <v>446</v>
      </c>
      <c r="C593" s="180"/>
      <c r="D593" s="180"/>
      <c r="E593" s="180"/>
      <c r="F593" s="180">
        <v>246110</v>
      </c>
      <c r="G593" s="180"/>
      <c r="H593" s="180"/>
      <c r="I593" s="180">
        <v>253480</v>
      </c>
      <c r="J593" s="180">
        <v>243722.42</v>
      </c>
    </row>
    <row r="594" spans="1:10" x14ac:dyDescent="0.2">
      <c r="A594" s="180" t="s">
        <v>326</v>
      </c>
      <c r="B594" s="180" t="s">
        <v>347</v>
      </c>
      <c r="C594" s="180"/>
      <c r="D594" s="180"/>
      <c r="E594" s="180"/>
      <c r="F594" s="180"/>
      <c r="G594" s="180"/>
      <c r="H594" s="180"/>
      <c r="I594" s="180">
        <v>0</v>
      </c>
      <c r="J594" s="180">
        <v>0</v>
      </c>
    </row>
    <row r="595" spans="1:10" x14ac:dyDescent="0.2">
      <c r="A595" s="180" t="s">
        <v>326</v>
      </c>
      <c r="B595" s="180" t="s">
        <v>348</v>
      </c>
      <c r="C595" s="180">
        <v>335800</v>
      </c>
      <c r="D595" s="180">
        <v>212361</v>
      </c>
      <c r="E595" s="180">
        <v>0</v>
      </c>
      <c r="F595" s="180">
        <v>248110</v>
      </c>
      <c r="G595" s="180">
        <v>277800</v>
      </c>
      <c r="H595" s="180">
        <v>0</v>
      </c>
      <c r="I595" s="180">
        <v>5873047</v>
      </c>
      <c r="J595" s="180">
        <v>5830132.1200000001</v>
      </c>
    </row>
    <row r="596" spans="1:10" x14ac:dyDescent="0.2">
      <c r="A596" s="180" t="s">
        <v>326</v>
      </c>
      <c r="B596" s="180" t="s">
        <v>349</v>
      </c>
      <c r="C596" s="180">
        <v>133751.29000000004</v>
      </c>
      <c r="D596" s="180">
        <v>95894.530000000028</v>
      </c>
      <c r="E596" s="180">
        <v>0</v>
      </c>
      <c r="F596" s="180">
        <v>171143.13</v>
      </c>
      <c r="G596" s="180">
        <v>87569.280000000028</v>
      </c>
      <c r="H596" s="180">
        <v>0</v>
      </c>
      <c r="I596" s="180">
        <v>1769055.1799999997</v>
      </c>
      <c r="J596" s="180">
        <v>1792260.9899999998</v>
      </c>
    </row>
    <row r="597" spans="1:10" x14ac:dyDescent="0.2">
      <c r="A597" s="180" t="s">
        <v>326</v>
      </c>
      <c r="B597" s="180" t="s">
        <v>350</v>
      </c>
      <c r="C597" s="180">
        <v>469551.29</v>
      </c>
      <c r="D597" s="180">
        <v>308255.53000000003</v>
      </c>
      <c r="E597" s="180">
        <v>0</v>
      </c>
      <c r="F597" s="180">
        <v>419253.13</v>
      </c>
      <c r="G597" s="180">
        <v>365369.28</v>
      </c>
      <c r="H597" s="180">
        <v>0</v>
      </c>
      <c r="I597" s="180">
        <v>7642102.1799999997</v>
      </c>
      <c r="J597" s="180">
        <v>7622393.1100000003</v>
      </c>
    </row>
    <row r="598" spans="1:10" x14ac:dyDescent="0.2">
      <c r="A598" s="180" t="s">
        <v>326</v>
      </c>
      <c r="B598" s="180" t="s">
        <v>376</v>
      </c>
      <c r="C598" s="180"/>
      <c r="D598" s="180"/>
      <c r="E598" s="180"/>
      <c r="F598" s="180"/>
      <c r="G598" s="180"/>
      <c r="H598" s="180"/>
      <c r="I598" s="180"/>
      <c r="J598" s="180"/>
    </row>
    <row r="599" spans="1:10" x14ac:dyDescent="0.2">
      <c r="A599" s="180" t="s">
        <v>326</v>
      </c>
      <c r="B599" s="180" t="s">
        <v>377</v>
      </c>
      <c r="C599" s="180"/>
      <c r="D599" s="180"/>
      <c r="E599" s="180"/>
      <c r="F599" s="180"/>
      <c r="G599" s="180"/>
      <c r="H599" s="180"/>
      <c r="I599" s="180">
        <v>3216199</v>
      </c>
      <c r="J599" s="180">
        <v>3194519.4</v>
      </c>
    </row>
    <row r="600" spans="1:10" x14ac:dyDescent="0.2">
      <c r="A600" s="180" t="s">
        <v>326</v>
      </c>
      <c r="B600" s="180" t="s">
        <v>352</v>
      </c>
      <c r="C600" s="180"/>
      <c r="D600" s="180"/>
      <c r="E600" s="180"/>
      <c r="F600" s="180"/>
      <c r="G600" s="180"/>
      <c r="H600" s="180"/>
      <c r="I600" s="180">
        <v>60000</v>
      </c>
      <c r="J600" s="180">
        <v>56094.07</v>
      </c>
    </row>
    <row r="601" spans="1:10" x14ac:dyDescent="0.2">
      <c r="A601" s="180" t="s">
        <v>326</v>
      </c>
      <c r="B601" s="180" t="s">
        <v>353</v>
      </c>
      <c r="C601" s="180"/>
      <c r="D601" s="180"/>
      <c r="E601" s="180"/>
      <c r="F601" s="180"/>
      <c r="G601" s="180"/>
      <c r="H601" s="180"/>
      <c r="I601" s="180">
        <v>301000</v>
      </c>
      <c r="J601" s="180">
        <v>296421.09999999998</v>
      </c>
    </row>
    <row r="602" spans="1:10" x14ac:dyDescent="0.2">
      <c r="A602" s="180" t="s">
        <v>326</v>
      </c>
      <c r="B602" s="180" t="s">
        <v>354</v>
      </c>
      <c r="C602" s="180"/>
      <c r="D602" s="180"/>
      <c r="E602" s="180"/>
      <c r="F602" s="180"/>
      <c r="G602" s="180"/>
      <c r="H602" s="180"/>
      <c r="I602" s="180">
        <v>249129</v>
      </c>
      <c r="J602" s="180">
        <v>234973.47</v>
      </c>
    </row>
    <row r="603" spans="1:10" x14ac:dyDescent="0.2">
      <c r="A603" s="180" t="s">
        <v>326</v>
      </c>
      <c r="B603" s="180" t="s">
        <v>408</v>
      </c>
      <c r="C603" s="180"/>
      <c r="D603" s="180"/>
      <c r="E603" s="180"/>
      <c r="F603" s="180"/>
      <c r="G603" s="180"/>
      <c r="H603" s="180"/>
      <c r="I603" s="180">
        <v>255000</v>
      </c>
      <c r="J603" s="180">
        <v>242306.66</v>
      </c>
    </row>
    <row r="604" spans="1:10" x14ac:dyDescent="0.2">
      <c r="A604" s="180" t="s">
        <v>326</v>
      </c>
      <c r="B604" s="180" t="s">
        <v>423</v>
      </c>
      <c r="C604" s="180"/>
      <c r="D604" s="180"/>
      <c r="E604" s="180"/>
      <c r="F604" s="180"/>
      <c r="G604" s="180"/>
      <c r="H604" s="180"/>
      <c r="I604" s="180">
        <v>223492</v>
      </c>
      <c r="J604" s="180">
        <v>144487.76</v>
      </c>
    </row>
    <row r="605" spans="1:10" x14ac:dyDescent="0.2">
      <c r="A605" s="180" t="s">
        <v>326</v>
      </c>
      <c r="B605" s="180" t="s">
        <v>355</v>
      </c>
      <c r="C605" s="180">
        <v>75000</v>
      </c>
      <c r="D605" s="180"/>
      <c r="E605" s="180"/>
      <c r="F605" s="180"/>
      <c r="G605" s="180"/>
      <c r="H605" s="180"/>
      <c r="I605" s="180">
        <v>383987</v>
      </c>
      <c r="J605" s="180">
        <v>346017.04</v>
      </c>
    </row>
    <row r="606" spans="1:10" x14ac:dyDescent="0.2">
      <c r="A606" s="180" t="s">
        <v>326</v>
      </c>
      <c r="B606" s="180" t="s">
        <v>356</v>
      </c>
      <c r="C606" s="180">
        <v>50000</v>
      </c>
      <c r="D606" s="180"/>
      <c r="E606" s="180"/>
      <c r="F606" s="180"/>
      <c r="G606" s="180"/>
      <c r="H606" s="180"/>
      <c r="I606" s="180">
        <v>135319</v>
      </c>
      <c r="J606" s="180">
        <v>131624.76</v>
      </c>
    </row>
    <row r="607" spans="1:10" x14ac:dyDescent="0.2">
      <c r="A607" s="180" t="s">
        <v>326</v>
      </c>
      <c r="B607" s="180" t="s">
        <v>409</v>
      </c>
      <c r="C607" s="180"/>
      <c r="D607" s="180"/>
      <c r="E607" s="180"/>
      <c r="F607" s="180"/>
      <c r="G607" s="180"/>
      <c r="H607" s="180"/>
      <c r="I607" s="180">
        <v>0</v>
      </c>
      <c r="J607" s="180"/>
    </row>
    <row r="608" spans="1:10" x14ac:dyDescent="0.2">
      <c r="A608" s="180" t="s">
        <v>326</v>
      </c>
      <c r="B608" s="180" t="s">
        <v>378</v>
      </c>
      <c r="C608" s="180"/>
      <c r="D608" s="180"/>
      <c r="E608" s="180"/>
      <c r="F608" s="180"/>
      <c r="G608" s="180">
        <v>325000</v>
      </c>
      <c r="H608" s="180"/>
      <c r="I608" s="180">
        <v>310000</v>
      </c>
      <c r="J608" s="180">
        <v>265034.78999999998</v>
      </c>
    </row>
    <row r="609" spans="1:10" x14ac:dyDescent="0.2">
      <c r="A609" s="180" t="s">
        <v>326</v>
      </c>
      <c r="B609" s="180" t="s">
        <v>360</v>
      </c>
      <c r="C609" s="180">
        <v>231151</v>
      </c>
      <c r="D609" s="180">
        <v>175546</v>
      </c>
      <c r="E609" s="180"/>
      <c r="F609" s="180"/>
      <c r="G609" s="180"/>
      <c r="H609" s="180"/>
      <c r="I609" s="180">
        <v>250000</v>
      </c>
      <c r="J609" s="180">
        <v>225902.07999999999</v>
      </c>
    </row>
    <row r="610" spans="1:10" x14ac:dyDescent="0.2">
      <c r="A610" s="180" t="s">
        <v>326</v>
      </c>
      <c r="B610" s="180" t="s">
        <v>379</v>
      </c>
      <c r="C610" s="180"/>
      <c r="D610" s="180"/>
      <c r="E610" s="180"/>
      <c r="F610" s="180">
        <v>320000</v>
      </c>
      <c r="G610" s="180"/>
      <c r="H610" s="180"/>
      <c r="I610" s="180">
        <v>315000</v>
      </c>
      <c r="J610" s="180">
        <v>318084.38</v>
      </c>
    </row>
    <row r="611" spans="1:10" x14ac:dyDescent="0.2">
      <c r="A611" s="180" t="s">
        <v>326</v>
      </c>
      <c r="B611" s="180" t="s">
        <v>362</v>
      </c>
      <c r="C611" s="180"/>
      <c r="D611" s="180"/>
      <c r="E611" s="180"/>
      <c r="F611" s="180"/>
      <c r="G611" s="180"/>
      <c r="H611" s="180"/>
      <c r="I611" s="180">
        <v>149179</v>
      </c>
      <c r="J611" s="180">
        <v>150734</v>
      </c>
    </row>
    <row r="612" spans="1:10" x14ac:dyDescent="0.2">
      <c r="A612" s="180" t="s">
        <v>326</v>
      </c>
      <c r="B612" s="180" t="s">
        <v>365</v>
      </c>
      <c r="C612" s="180">
        <v>356151</v>
      </c>
      <c r="D612" s="180">
        <v>175546</v>
      </c>
      <c r="E612" s="180">
        <v>0</v>
      </c>
      <c r="F612" s="180">
        <v>320000</v>
      </c>
      <c r="G612" s="180">
        <v>325000</v>
      </c>
      <c r="H612" s="180">
        <v>0</v>
      </c>
      <c r="I612" s="180">
        <v>5848305</v>
      </c>
      <c r="J612" s="180">
        <v>5606199.5099999998</v>
      </c>
    </row>
    <row r="613" spans="1:10" x14ac:dyDescent="0.2">
      <c r="A613" s="180" t="s">
        <v>326</v>
      </c>
      <c r="B613" s="180" t="s">
        <v>447</v>
      </c>
      <c r="C613" s="180">
        <v>113400</v>
      </c>
      <c r="D613" s="180">
        <v>132710</v>
      </c>
      <c r="E613" s="180"/>
      <c r="F613" s="180"/>
      <c r="G613" s="180"/>
      <c r="H613" s="180"/>
      <c r="I613" s="180">
        <v>253480</v>
      </c>
      <c r="J613" s="180">
        <v>247138.42</v>
      </c>
    </row>
    <row r="614" spans="1:10" x14ac:dyDescent="0.2">
      <c r="A614" s="180" t="s">
        <v>326</v>
      </c>
      <c r="B614" s="180" t="s">
        <v>366</v>
      </c>
      <c r="C614" s="180">
        <v>469551</v>
      </c>
      <c r="D614" s="180">
        <v>308256</v>
      </c>
      <c r="E614" s="180">
        <v>0</v>
      </c>
      <c r="F614" s="180">
        <v>320000</v>
      </c>
      <c r="G614" s="180">
        <v>325000</v>
      </c>
      <c r="H614" s="180">
        <v>0</v>
      </c>
      <c r="I614" s="180">
        <v>6101785</v>
      </c>
      <c r="J614" s="180">
        <v>5853337.9299999997</v>
      </c>
    </row>
    <row r="615" spans="1:10" x14ac:dyDescent="0.2">
      <c r="A615" s="180" t="s">
        <v>326</v>
      </c>
      <c r="B615" s="180" t="s">
        <v>367</v>
      </c>
      <c r="C615" s="180">
        <v>0.2900000000372529</v>
      </c>
      <c r="D615" s="180">
        <v>-0.46999999997206032</v>
      </c>
      <c r="E615" s="180">
        <v>0</v>
      </c>
      <c r="F615" s="180">
        <v>99253.13</v>
      </c>
      <c r="G615" s="180">
        <v>40369.280000000035</v>
      </c>
      <c r="H615" s="180">
        <v>0</v>
      </c>
      <c r="I615" s="180">
        <v>1540317.1799999997</v>
      </c>
      <c r="J615" s="180">
        <v>1769055.1799999997</v>
      </c>
    </row>
    <row r="616" spans="1:10" x14ac:dyDescent="0.2">
      <c r="A616" s="180" t="s">
        <v>326</v>
      </c>
      <c r="B616" s="180" t="s">
        <v>368</v>
      </c>
      <c r="C616" s="180">
        <v>469551.29</v>
      </c>
      <c r="D616" s="180">
        <v>308255.53000000003</v>
      </c>
      <c r="E616" s="180">
        <v>0</v>
      </c>
      <c r="F616" s="180">
        <v>419253.13</v>
      </c>
      <c r="G616" s="180">
        <v>365369.28</v>
      </c>
      <c r="H616" s="180">
        <v>0</v>
      </c>
      <c r="I616" s="180">
        <v>7642102.1799999997</v>
      </c>
      <c r="J616" s="180">
        <v>7622393.1100000003</v>
      </c>
    </row>
    <row r="617" spans="1:10" x14ac:dyDescent="0.2">
      <c r="A617" s="180" t="s">
        <v>327</v>
      </c>
      <c r="B617" s="180" t="s">
        <v>333</v>
      </c>
      <c r="C617" s="180"/>
      <c r="D617" s="180">
        <v>919558</v>
      </c>
      <c r="E617" s="180"/>
      <c r="F617" s="180">
        <v>2227499</v>
      </c>
      <c r="G617" s="180"/>
      <c r="H617" s="180"/>
      <c r="I617" s="180">
        <v>8279455</v>
      </c>
      <c r="J617" s="180">
        <v>7732992.4100000001</v>
      </c>
    </row>
    <row r="618" spans="1:10" x14ac:dyDescent="0.2">
      <c r="A618" s="180" t="s">
        <v>327</v>
      </c>
      <c r="B618" s="180" t="s">
        <v>334</v>
      </c>
      <c r="C618" s="180"/>
      <c r="D618" s="180">
        <v>17786</v>
      </c>
      <c r="E618" s="180"/>
      <c r="F618" s="180">
        <v>43087</v>
      </c>
      <c r="G618" s="180"/>
      <c r="H618" s="180"/>
      <c r="I618" s="180">
        <v>188621</v>
      </c>
      <c r="J618" s="180">
        <v>191495.28</v>
      </c>
    </row>
    <row r="619" spans="1:10" x14ac:dyDescent="0.2">
      <c r="A619" s="180" t="s">
        <v>327</v>
      </c>
      <c r="B619" s="180" t="s">
        <v>335</v>
      </c>
      <c r="C619" s="180"/>
      <c r="D619" s="180">
        <v>0</v>
      </c>
      <c r="E619" s="180"/>
      <c r="F619" s="180"/>
      <c r="G619" s="180"/>
      <c r="H619" s="180"/>
      <c r="I619" s="180">
        <v>423515</v>
      </c>
      <c r="J619" s="180">
        <v>409597</v>
      </c>
    </row>
    <row r="620" spans="1:10" x14ac:dyDescent="0.2">
      <c r="A620" s="180" t="s">
        <v>327</v>
      </c>
      <c r="B620" s="180" t="s">
        <v>336</v>
      </c>
      <c r="C620" s="180"/>
      <c r="D620" s="180"/>
      <c r="E620" s="180"/>
      <c r="F620" s="180"/>
      <c r="G620" s="180"/>
      <c r="H620" s="180"/>
      <c r="I620" s="180">
        <v>792753</v>
      </c>
      <c r="J620" s="180">
        <v>739859.8</v>
      </c>
    </row>
    <row r="621" spans="1:10" x14ac:dyDescent="0.2">
      <c r="A621" s="180" t="s">
        <v>327</v>
      </c>
      <c r="B621" s="180" t="s">
        <v>337</v>
      </c>
      <c r="C621" s="180">
        <v>9643</v>
      </c>
      <c r="D621" s="180">
        <v>1015</v>
      </c>
      <c r="E621" s="180">
        <v>5000</v>
      </c>
      <c r="F621" s="180">
        <v>2030</v>
      </c>
      <c r="G621" s="180"/>
      <c r="H621" s="180"/>
      <c r="I621" s="180">
        <v>84000</v>
      </c>
      <c r="J621" s="180">
        <v>99864.580000000016</v>
      </c>
    </row>
    <row r="622" spans="1:10" x14ac:dyDescent="0.2">
      <c r="A622" s="180" t="s">
        <v>327</v>
      </c>
      <c r="B622" s="180" t="s">
        <v>338</v>
      </c>
      <c r="C622" s="180"/>
      <c r="D622" s="180"/>
      <c r="E622" s="180"/>
      <c r="F622" s="180"/>
      <c r="G622" s="180">
        <v>432898</v>
      </c>
      <c r="H622" s="180"/>
      <c r="I622" s="180">
        <v>426500</v>
      </c>
      <c r="J622" s="180">
        <v>427060.02</v>
      </c>
    </row>
    <row r="623" spans="1:10" x14ac:dyDescent="0.2">
      <c r="A623" s="180" t="s">
        <v>327</v>
      </c>
      <c r="B623" s="180" t="s">
        <v>339</v>
      </c>
      <c r="C623" s="180"/>
      <c r="D623" s="180"/>
      <c r="E623" s="180"/>
      <c r="F623" s="180"/>
      <c r="G623" s="180"/>
      <c r="H623" s="180">
        <v>160000</v>
      </c>
      <c r="I623" s="180">
        <v>355125</v>
      </c>
      <c r="J623" s="180">
        <v>367565.03</v>
      </c>
    </row>
    <row r="624" spans="1:10" x14ac:dyDescent="0.2">
      <c r="A624" s="180" t="s">
        <v>327</v>
      </c>
      <c r="B624" s="180" t="s">
        <v>340</v>
      </c>
      <c r="C624" s="180"/>
      <c r="D624" s="180"/>
      <c r="E624" s="180"/>
      <c r="F624" s="180"/>
      <c r="G624" s="180"/>
      <c r="H624" s="180"/>
      <c r="I624" s="180">
        <v>176800</v>
      </c>
      <c r="J624" s="180">
        <v>218830.74</v>
      </c>
    </row>
    <row r="625" spans="1:10" x14ac:dyDescent="0.2">
      <c r="A625" s="180" t="s">
        <v>327</v>
      </c>
      <c r="B625" s="180" t="s">
        <v>341</v>
      </c>
      <c r="C625" s="180"/>
      <c r="D625" s="180"/>
      <c r="E625" s="180"/>
      <c r="F625" s="180"/>
      <c r="G625" s="180"/>
      <c r="H625" s="180"/>
      <c r="I625" s="180">
        <v>0</v>
      </c>
      <c r="J625" s="180">
        <v>0</v>
      </c>
    </row>
    <row r="626" spans="1:10" x14ac:dyDescent="0.2">
      <c r="A626" s="180" t="s">
        <v>327</v>
      </c>
      <c r="B626" s="180" t="s">
        <v>342</v>
      </c>
      <c r="C626" s="180"/>
      <c r="D626" s="180"/>
      <c r="E626" s="180"/>
      <c r="F626" s="180"/>
      <c r="G626" s="180"/>
      <c r="H626" s="180"/>
      <c r="I626" s="180">
        <v>11442547</v>
      </c>
      <c r="J626" s="180">
        <v>11495854</v>
      </c>
    </row>
    <row r="627" spans="1:10" x14ac:dyDescent="0.2">
      <c r="A627" s="180" t="s">
        <v>327</v>
      </c>
      <c r="B627" s="180" t="s">
        <v>343</v>
      </c>
      <c r="C627" s="180"/>
      <c r="D627" s="180"/>
      <c r="E627" s="180"/>
      <c r="F627" s="180"/>
      <c r="G627" s="180"/>
      <c r="H627" s="180"/>
      <c r="I627" s="180">
        <v>0</v>
      </c>
      <c r="J627" s="180">
        <v>0</v>
      </c>
    </row>
    <row r="628" spans="1:10" x14ac:dyDescent="0.2">
      <c r="A628" s="180" t="s">
        <v>327</v>
      </c>
      <c r="B628" s="180" t="s">
        <v>344</v>
      </c>
      <c r="C628" s="180">
        <v>1624328</v>
      </c>
      <c r="D628" s="180"/>
      <c r="E628" s="180"/>
      <c r="F628" s="180"/>
      <c r="G628" s="180">
        <v>6090</v>
      </c>
      <c r="H628" s="180"/>
      <c r="I628" s="180">
        <v>1685219</v>
      </c>
      <c r="J628" s="180">
        <v>1670323.6</v>
      </c>
    </row>
    <row r="629" spans="1:10" x14ac:dyDescent="0.2">
      <c r="A629" s="180" t="s">
        <v>327</v>
      </c>
      <c r="B629" s="180" t="s">
        <v>475</v>
      </c>
      <c r="C629" s="180"/>
      <c r="D629" s="180">
        <v>16730</v>
      </c>
      <c r="E629" s="180"/>
      <c r="F629" s="180">
        <v>40525</v>
      </c>
      <c r="G629" s="180"/>
      <c r="H629" s="180"/>
      <c r="I629" s="180">
        <v>117801</v>
      </c>
      <c r="J629" s="180">
        <v>117873.21</v>
      </c>
    </row>
    <row r="630" spans="1:10" x14ac:dyDescent="0.2">
      <c r="A630" s="180" t="s">
        <v>327</v>
      </c>
      <c r="B630" s="180" t="s">
        <v>332</v>
      </c>
      <c r="C630" s="180"/>
      <c r="D630" s="180"/>
      <c r="E630" s="180"/>
      <c r="F630" s="180"/>
      <c r="G630" s="180"/>
      <c r="H630" s="180"/>
      <c r="I630" s="180">
        <v>193972</v>
      </c>
      <c r="J630" s="180">
        <v>207157</v>
      </c>
    </row>
    <row r="631" spans="1:10" x14ac:dyDescent="0.2">
      <c r="A631" s="180" t="s">
        <v>327</v>
      </c>
      <c r="B631" s="180" t="s">
        <v>407</v>
      </c>
      <c r="C631" s="180"/>
      <c r="D631" s="180"/>
      <c r="E631" s="180"/>
      <c r="F631" s="180"/>
      <c r="G631" s="180">
        <v>390775</v>
      </c>
      <c r="H631" s="180"/>
      <c r="I631" s="180">
        <v>768305</v>
      </c>
      <c r="J631" s="180">
        <v>839201.69</v>
      </c>
    </row>
    <row r="632" spans="1:10" x14ac:dyDescent="0.2">
      <c r="A632" s="180" t="s">
        <v>327</v>
      </c>
      <c r="B632" s="180" t="s">
        <v>345</v>
      </c>
      <c r="C632" s="180">
        <v>1633971</v>
      </c>
      <c r="D632" s="180">
        <v>955089</v>
      </c>
      <c r="E632" s="180">
        <v>5000</v>
      </c>
      <c r="F632" s="180">
        <v>2313141</v>
      </c>
      <c r="G632" s="180">
        <v>829763</v>
      </c>
      <c r="H632" s="180">
        <v>160000</v>
      </c>
      <c r="I632" s="180">
        <v>24934613</v>
      </c>
      <c r="J632" s="180">
        <v>24517674.360000003</v>
      </c>
    </row>
    <row r="633" spans="1:10" x14ac:dyDescent="0.2">
      <c r="A633" s="180" t="s">
        <v>327</v>
      </c>
      <c r="B633" s="180" t="s">
        <v>346</v>
      </c>
      <c r="C633" s="180"/>
      <c r="D633" s="180"/>
      <c r="E633" s="180"/>
      <c r="F633" s="180"/>
      <c r="G633" s="180"/>
      <c r="H633" s="180"/>
      <c r="I633" s="180">
        <v>20030000</v>
      </c>
      <c r="J633" s="180">
        <v>0</v>
      </c>
    </row>
    <row r="634" spans="1:10" x14ac:dyDescent="0.2">
      <c r="A634" s="180" t="s">
        <v>327</v>
      </c>
      <c r="B634" s="180" t="s">
        <v>446</v>
      </c>
      <c r="C634" s="180"/>
      <c r="D634" s="180"/>
      <c r="E634" s="180"/>
      <c r="F634" s="180">
        <v>455188</v>
      </c>
      <c r="G634" s="180"/>
      <c r="H634" s="180"/>
      <c r="I634" s="180">
        <v>278706</v>
      </c>
      <c r="J634" s="180">
        <v>635715.86</v>
      </c>
    </row>
    <row r="635" spans="1:10" x14ac:dyDescent="0.2">
      <c r="A635" s="180" t="s">
        <v>327</v>
      </c>
      <c r="B635" s="180" t="s">
        <v>347</v>
      </c>
      <c r="C635" s="180"/>
      <c r="D635" s="180"/>
      <c r="E635" s="180"/>
      <c r="F635" s="180"/>
      <c r="G635" s="180"/>
      <c r="H635" s="180"/>
      <c r="I635" s="180">
        <v>25000</v>
      </c>
      <c r="J635" s="180">
        <v>136669.57</v>
      </c>
    </row>
    <row r="636" spans="1:10" x14ac:dyDescent="0.2">
      <c r="A636" s="180" t="s">
        <v>327</v>
      </c>
      <c r="B636" s="180" t="s">
        <v>348</v>
      </c>
      <c r="C636" s="180">
        <v>1633971</v>
      </c>
      <c r="D636" s="180">
        <v>955089</v>
      </c>
      <c r="E636" s="180">
        <v>5000</v>
      </c>
      <c r="F636" s="180">
        <v>2768329</v>
      </c>
      <c r="G636" s="180">
        <v>829763</v>
      </c>
      <c r="H636" s="180">
        <v>160000</v>
      </c>
      <c r="I636" s="180">
        <v>45268319</v>
      </c>
      <c r="J636" s="180">
        <v>25290059.790000003</v>
      </c>
    </row>
    <row r="637" spans="1:10" x14ac:dyDescent="0.2">
      <c r="A637" s="180" t="s">
        <v>327</v>
      </c>
      <c r="B637" s="180" t="s">
        <v>349</v>
      </c>
      <c r="C637" s="180">
        <v>196502.78000000023</v>
      </c>
      <c r="D637" s="180">
        <v>450150.14999999991</v>
      </c>
      <c r="E637" s="180">
        <v>12647204</v>
      </c>
      <c r="F637" s="180">
        <v>903251.85000000068</v>
      </c>
      <c r="G637" s="180">
        <v>413016.83999999985</v>
      </c>
      <c r="H637" s="180">
        <v>0</v>
      </c>
      <c r="I637" s="180">
        <v>8966326.2099999972</v>
      </c>
      <c r="J637" s="180">
        <v>9874882.1699999999</v>
      </c>
    </row>
    <row r="638" spans="1:10" x14ac:dyDescent="0.2">
      <c r="A638" s="180" t="s">
        <v>327</v>
      </c>
      <c r="B638" s="180" t="s">
        <v>350</v>
      </c>
      <c r="C638" s="180">
        <v>1830473.7800000005</v>
      </c>
      <c r="D638" s="180">
        <v>1405239.15</v>
      </c>
      <c r="E638" s="180">
        <v>12652204</v>
      </c>
      <c r="F638" s="180">
        <v>3671580.850000001</v>
      </c>
      <c r="G638" s="180">
        <v>1242779.8400000001</v>
      </c>
      <c r="H638" s="180">
        <v>160000</v>
      </c>
      <c r="I638" s="180">
        <v>54234645.209999993</v>
      </c>
      <c r="J638" s="180">
        <v>35164941.960000001</v>
      </c>
    </row>
    <row r="639" spans="1:10" x14ac:dyDescent="0.2">
      <c r="A639" s="180" t="s">
        <v>327</v>
      </c>
      <c r="B639" s="180" t="s">
        <v>376</v>
      </c>
      <c r="C639" s="180"/>
      <c r="D639" s="180"/>
      <c r="E639" s="180"/>
      <c r="F639" s="180"/>
      <c r="G639" s="180"/>
      <c r="H639" s="180"/>
      <c r="I639" s="180"/>
      <c r="J639" s="180"/>
    </row>
    <row r="640" spans="1:10" x14ac:dyDescent="0.2">
      <c r="A640" s="180" t="s">
        <v>327</v>
      </c>
      <c r="B640" s="180" t="s">
        <v>377</v>
      </c>
      <c r="C640" s="180">
        <v>142292</v>
      </c>
      <c r="D640" s="180"/>
      <c r="E640" s="180"/>
      <c r="F640" s="180"/>
      <c r="G640" s="180"/>
      <c r="H640" s="180">
        <v>160000</v>
      </c>
      <c r="I640" s="180">
        <v>12886083</v>
      </c>
      <c r="J640" s="180">
        <v>12937988.9</v>
      </c>
    </row>
    <row r="641" spans="1:10" x14ac:dyDescent="0.2">
      <c r="A641" s="180" t="s">
        <v>327</v>
      </c>
      <c r="B641" s="180" t="s">
        <v>352</v>
      </c>
      <c r="C641" s="180"/>
      <c r="D641" s="180"/>
      <c r="E641" s="180"/>
      <c r="F641" s="180"/>
      <c r="G641" s="180"/>
      <c r="H641" s="180"/>
      <c r="I641" s="180">
        <v>566656</v>
      </c>
      <c r="J641" s="180">
        <v>584051.55000000005</v>
      </c>
    </row>
    <row r="642" spans="1:10" x14ac:dyDescent="0.2">
      <c r="A642" s="180" t="s">
        <v>327</v>
      </c>
      <c r="B642" s="180" t="s">
        <v>353</v>
      </c>
      <c r="C642" s="180"/>
      <c r="D642" s="180">
        <v>152250</v>
      </c>
      <c r="E642" s="180"/>
      <c r="F642" s="180"/>
      <c r="G642" s="180"/>
      <c r="H642" s="180"/>
      <c r="I642" s="180">
        <v>1618891</v>
      </c>
      <c r="J642" s="180">
        <v>1533626.07</v>
      </c>
    </row>
    <row r="643" spans="1:10" x14ac:dyDescent="0.2">
      <c r="A643" s="180" t="s">
        <v>327</v>
      </c>
      <c r="B643" s="180" t="s">
        <v>354</v>
      </c>
      <c r="C643" s="180"/>
      <c r="D643" s="180"/>
      <c r="E643" s="180"/>
      <c r="F643" s="180"/>
      <c r="G643" s="180"/>
      <c r="H643" s="180"/>
      <c r="I643" s="180">
        <v>383047</v>
      </c>
      <c r="J643" s="180">
        <v>329792.56</v>
      </c>
    </row>
    <row r="644" spans="1:10" x14ac:dyDescent="0.2">
      <c r="A644" s="180" t="s">
        <v>327</v>
      </c>
      <c r="B644" s="180" t="s">
        <v>408</v>
      </c>
      <c r="C644" s="180"/>
      <c r="D644" s="180"/>
      <c r="E644" s="180"/>
      <c r="F644" s="180"/>
      <c r="G644" s="180"/>
      <c r="H644" s="180"/>
      <c r="I644" s="180">
        <v>1049947</v>
      </c>
      <c r="J644" s="180">
        <v>1006925.8</v>
      </c>
    </row>
    <row r="645" spans="1:10" x14ac:dyDescent="0.2">
      <c r="A645" s="180" t="s">
        <v>327</v>
      </c>
      <c r="B645" s="180" t="s">
        <v>423</v>
      </c>
      <c r="C645" s="180"/>
      <c r="D645" s="180"/>
      <c r="E645" s="180"/>
      <c r="F645" s="180"/>
      <c r="G645" s="180"/>
      <c r="H645" s="180"/>
      <c r="I645" s="180">
        <v>318061</v>
      </c>
      <c r="J645" s="180">
        <v>291376.91000000003</v>
      </c>
    </row>
    <row r="646" spans="1:10" x14ac:dyDescent="0.2">
      <c r="A646" s="180" t="s">
        <v>327</v>
      </c>
      <c r="B646" s="180" t="s">
        <v>355</v>
      </c>
      <c r="C646" s="180"/>
      <c r="D646" s="180">
        <v>20000</v>
      </c>
      <c r="E646" s="180"/>
      <c r="F646" s="180"/>
      <c r="G646" s="180"/>
      <c r="H646" s="180"/>
      <c r="I646" s="180">
        <v>1807280</v>
      </c>
      <c r="J646" s="180">
        <v>1743107.3</v>
      </c>
    </row>
    <row r="647" spans="1:10" x14ac:dyDescent="0.2">
      <c r="A647" s="180" t="s">
        <v>327</v>
      </c>
      <c r="B647" s="180" t="s">
        <v>356</v>
      </c>
      <c r="C647" s="180">
        <v>126482</v>
      </c>
      <c r="D647" s="180">
        <v>40000</v>
      </c>
      <c r="E647" s="180"/>
      <c r="F647" s="180"/>
      <c r="G647" s="180"/>
      <c r="H647" s="180"/>
      <c r="I647" s="180">
        <v>988929</v>
      </c>
      <c r="J647" s="180">
        <v>915151.22</v>
      </c>
    </row>
    <row r="648" spans="1:10" x14ac:dyDescent="0.2">
      <c r="A648" s="180" t="s">
        <v>327</v>
      </c>
      <c r="B648" s="180" t="s">
        <v>409</v>
      </c>
      <c r="C648" s="180"/>
      <c r="D648" s="180"/>
      <c r="E648" s="180"/>
      <c r="F648" s="180"/>
      <c r="G648" s="180"/>
      <c r="H648" s="180"/>
      <c r="I648" s="180">
        <v>0</v>
      </c>
      <c r="J648" s="180"/>
    </row>
    <row r="649" spans="1:10" x14ac:dyDescent="0.2">
      <c r="A649" s="180" t="s">
        <v>327</v>
      </c>
      <c r="B649" s="180" t="s">
        <v>378</v>
      </c>
      <c r="C649" s="180"/>
      <c r="D649" s="180"/>
      <c r="E649" s="180"/>
      <c r="F649" s="180"/>
      <c r="G649" s="180">
        <v>942450</v>
      </c>
      <c r="H649" s="180"/>
      <c r="I649" s="180">
        <v>830000</v>
      </c>
      <c r="J649" s="180">
        <v>827182.46</v>
      </c>
    </row>
    <row r="650" spans="1:10" x14ac:dyDescent="0.2">
      <c r="A650" s="180" t="s">
        <v>327</v>
      </c>
      <c r="B650" s="180" t="s">
        <v>360</v>
      </c>
      <c r="C650" s="180">
        <v>1075096</v>
      </c>
      <c r="D650" s="180">
        <v>784306</v>
      </c>
      <c r="E650" s="180">
        <v>10000000</v>
      </c>
      <c r="F650" s="180"/>
      <c r="G650" s="180"/>
      <c r="H650" s="180"/>
      <c r="I650" s="180">
        <v>9332574</v>
      </c>
      <c r="J650" s="180">
        <v>2080585.15</v>
      </c>
    </row>
    <row r="651" spans="1:10" x14ac:dyDescent="0.2">
      <c r="A651" s="180" t="s">
        <v>327</v>
      </c>
      <c r="B651" s="180" t="s">
        <v>379</v>
      </c>
      <c r="C651" s="180"/>
      <c r="D651" s="180"/>
      <c r="E651" s="180"/>
      <c r="F651" s="180">
        <v>2443274</v>
      </c>
      <c r="G651" s="180"/>
      <c r="H651" s="180"/>
      <c r="I651" s="180">
        <v>2905567</v>
      </c>
      <c r="J651" s="180">
        <v>2591629.17</v>
      </c>
    </row>
    <row r="652" spans="1:10" x14ac:dyDescent="0.2">
      <c r="A652" s="180" t="s">
        <v>327</v>
      </c>
      <c r="B652" s="180" t="s">
        <v>362</v>
      </c>
      <c r="C652" s="180"/>
      <c r="D652" s="180"/>
      <c r="E652" s="180"/>
      <c r="F652" s="180"/>
      <c r="G652" s="180"/>
      <c r="H652" s="180"/>
      <c r="I652" s="180">
        <v>728231</v>
      </c>
      <c r="J652" s="180">
        <v>720122</v>
      </c>
    </row>
    <row r="653" spans="1:10" x14ac:dyDescent="0.2">
      <c r="A653" s="180" t="s">
        <v>327</v>
      </c>
      <c r="B653" s="180" t="s">
        <v>365</v>
      </c>
      <c r="C653" s="180">
        <v>1343870</v>
      </c>
      <c r="D653" s="180">
        <v>996556</v>
      </c>
      <c r="E653" s="180">
        <v>10000000</v>
      </c>
      <c r="F653" s="180">
        <v>2443274</v>
      </c>
      <c r="G653" s="180">
        <v>942450</v>
      </c>
      <c r="H653" s="180">
        <v>160000</v>
      </c>
      <c r="I653" s="180">
        <v>33415266</v>
      </c>
      <c r="J653" s="180">
        <v>25561539.090000004</v>
      </c>
    </row>
    <row r="654" spans="1:10" x14ac:dyDescent="0.2">
      <c r="A654" s="180" t="s">
        <v>327</v>
      </c>
      <c r="B654" s="180" t="s">
        <v>447</v>
      </c>
      <c r="C654" s="180">
        <v>455188</v>
      </c>
      <c r="D654" s="180"/>
      <c r="E654" s="180"/>
      <c r="F654" s="180"/>
      <c r="G654" s="180"/>
      <c r="H654" s="180"/>
      <c r="I654" s="180">
        <v>278706</v>
      </c>
      <c r="J654" s="180">
        <v>637076.65999999992</v>
      </c>
    </row>
    <row r="655" spans="1:10" x14ac:dyDescent="0.2">
      <c r="A655" s="180" t="s">
        <v>327</v>
      </c>
      <c r="B655" s="180" t="s">
        <v>366</v>
      </c>
      <c r="C655" s="180">
        <v>1799058</v>
      </c>
      <c r="D655" s="180">
        <v>996556</v>
      </c>
      <c r="E655" s="180">
        <v>10000000</v>
      </c>
      <c r="F655" s="180">
        <v>2443274</v>
      </c>
      <c r="G655" s="180">
        <v>942450</v>
      </c>
      <c r="H655" s="180">
        <v>160000</v>
      </c>
      <c r="I655" s="180">
        <v>33693972</v>
      </c>
      <c r="J655" s="180">
        <v>26198615.750000004</v>
      </c>
    </row>
    <row r="656" spans="1:10" x14ac:dyDescent="0.2">
      <c r="A656" s="180" t="s">
        <v>327</v>
      </c>
      <c r="B656" s="180" t="s">
        <v>367</v>
      </c>
      <c r="C656" s="180">
        <v>31415.780000000261</v>
      </c>
      <c r="D656" s="180">
        <v>408683.14999999991</v>
      </c>
      <c r="E656" s="180">
        <v>2652204</v>
      </c>
      <c r="F656" s="180">
        <v>1228306.8500000006</v>
      </c>
      <c r="G656" s="180">
        <v>300329.83999999985</v>
      </c>
      <c r="H656" s="180">
        <v>0</v>
      </c>
      <c r="I656" s="180">
        <v>20540673.209999993</v>
      </c>
      <c r="J656" s="180">
        <v>8966326.2099999972</v>
      </c>
    </row>
    <row r="657" spans="1:10" x14ac:dyDescent="0.2">
      <c r="A657" s="180" t="s">
        <v>327</v>
      </c>
      <c r="B657" s="180" t="s">
        <v>368</v>
      </c>
      <c r="C657" s="180">
        <v>1830473.7800000005</v>
      </c>
      <c r="D657" s="180">
        <v>1405239.15</v>
      </c>
      <c r="E657" s="180">
        <v>12652204</v>
      </c>
      <c r="F657" s="180">
        <v>3671580.850000001</v>
      </c>
      <c r="G657" s="180">
        <v>1242779.8400000001</v>
      </c>
      <c r="H657" s="180">
        <v>160000</v>
      </c>
      <c r="I657" s="180">
        <v>54234645.209999993</v>
      </c>
      <c r="J657" s="180">
        <v>35164941.960000001</v>
      </c>
    </row>
    <row r="658" spans="1:10" x14ac:dyDescent="0.2">
      <c r="A658" s="180" t="s">
        <v>328</v>
      </c>
      <c r="B658" s="180" t="s">
        <v>333</v>
      </c>
      <c r="C658" s="180"/>
      <c r="D658" s="180">
        <v>224627</v>
      </c>
      <c r="E658" s="180"/>
      <c r="F658" s="180">
        <v>318346</v>
      </c>
      <c r="G658" s="180"/>
      <c r="H658" s="180"/>
      <c r="I658" s="180">
        <v>2752472</v>
      </c>
      <c r="J658" s="180">
        <v>2609046.2800000003</v>
      </c>
    </row>
    <row r="659" spans="1:10" x14ac:dyDescent="0.2">
      <c r="A659" s="180" t="s">
        <v>328</v>
      </c>
      <c r="B659" s="180" t="s">
        <v>334</v>
      </c>
      <c r="C659" s="180"/>
      <c r="D659" s="180">
        <v>1743</v>
      </c>
      <c r="E659" s="180"/>
      <c r="F659" s="180">
        <v>2469</v>
      </c>
      <c r="G659" s="180"/>
      <c r="H659" s="180"/>
      <c r="I659" s="180">
        <v>21359</v>
      </c>
      <c r="J659" s="180">
        <v>21250.49</v>
      </c>
    </row>
    <row r="660" spans="1:10" x14ac:dyDescent="0.2">
      <c r="A660" s="180" t="s">
        <v>328</v>
      </c>
      <c r="B660" s="180" t="s">
        <v>335</v>
      </c>
      <c r="C660" s="180"/>
      <c r="D660" s="180">
        <v>93931</v>
      </c>
      <c r="E660" s="180"/>
      <c r="F660" s="180"/>
      <c r="G660" s="180"/>
      <c r="H660" s="180"/>
      <c r="I660" s="180">
        <v>246050</v>
      </c>
      <c r="J660" s="180">
        <v>263021</v>
      </c>
    </row>
    <row r="661" spans="1:10" x14ac:dyDescent="0.2">
      <c r="A661" s="180" t="s">
        <v>328</v>
      </c>
      <c r="B661" s="180" t="s">
        <v>336</v>
      </c>
      <c r="C661" s="180"/>
      <c r="D661" s="180"/>
      <c r="E661" s="180"/>
      <c r="F661" s="180"/>
      <c r="G661" s="180"/>
      <c r="H661" s="180"/>
      <c r="I661" s="180">
        <v>459548</v>
      </c>
      <c r="J661" s="180">
        <v>454998.22</v>
      </c>
    </row>
    <row r="662" spans="1:10" x14ac:dyDescent="0.2">
      <c r="A662" s="180" t="s">
        <v>328</v>
      </c>
      <c r="B662" s="180" t="s">
        <v>337</v>
      </c>
      <c r="C662" s="180">
        <v>0</v>
      </c>
      <c r="D662" s="180">
        <v>3204</v>
      </c>
      <c r="E662" s="180">
        <v>0</v>
      </c>
      <c r="F662" s="180">
        <v>0</v>
      </c>
      <c r="G662" s="180">
        <v>67</v>
      </c>
      <c r="H662" s="180">
        <v>0</v>
      </c>
      <c r="I662" s="180">
        <v>21340</v>
      </c>
      <c r="J662" s="180">
        <v>21129.75</v>
      </c>
    </row>
    <row r="663" spans="1:10" x14ac:dyDescent="0.2">
      <c r="A663" s="180" t="s">
        <v>328</v>
      </c>
      <c r="B663" s="180" t="s">
        <v>338</v>
      </c>
      <c r="C663" s="180"/>
      <c r="D663" s="180"/>
      <c r="E663" s="180"/>
      <c r="F663" s="180"/>
      <c r="G663" s="180">
        <v>165437</v>
      </c>
      <c r="H663" s="180">
        <v>0</v>
      </c>
      <c r="I663" s="180">
        <v>162992</v>
      </c>
      <c r="J663" s="180">
        <v>161378.4</v>
      </c>
    </row>
    <row r="664" spans="1:10" x14ac:dyDescent="0.2">
      <c r="A664" s="180" t="s">
        <v>328</v>
      </c>
      <c r="B664" s="180" t="s">
        <v>339</v>
      </c>
      <c r="C664" s="180"/>
      <c r="D664" s="180"/>
      <c r="E664" s="180"/>
      <c r="F664" s="180"/>
      <c r="G664" s="180"/>
      <c r="H664" s="180">
        <v>0</v>
      </c>
      <c r="I664" s="180">
        <v>143460</v>
      </c>
      <c r="J664" s="180">
        <v>142039.99</v>
      </c>
    </row>
    <row r="665" spans="1:10" x14ac:dyDescent="0.2">
      <c r="A665" s="180" t="s">
        <v>328</v>
      </c>
      <c r="B665" s="180" t="s">
        <v>340</v>
      </c>
      <c r="C665" s="180">
        <v>0</v>
      </c>
      <c r="D665" s="180">
        <v>17293</v>
      </c>
      <c r="E665" s="180">
        <v>0</v>
      </c>
      <c r="F665" s="180">
        <v>0</v>
      </c>
      <c r="G665" s="180">
        <v>953</v>
      </c>
      <c r="H665" s="180">
        <v>94248</v>
      </c>
      <c r="I665" s="180">
        <v>160036</v>
      </c>
      <c r="J665" s="180">
        <v>158451.64000000001</v>
      </c>
    </row>
    <row r="666" spans="1:10" x14ac:dyDescent="0.2">
      <c r="A666" s="180" t="s">
        <v>328</v>
      </c>
      <c r="B666" s="180" t="s">
        <v>341</v>
      </c>
      <c r="C666" s="180">
        <v>0</v>
      </c>
      <c r="D666" s="180">
        <v>0</v>
      </c>
      <c r="E666" s="180">
        <v>0</v>
      </c>
      <c r="F666" s="180"/>
      <c r="G666" s="180">
        <v>0</v>
      </c>
      <c r="H666" s="180">
        <v>0</v>
      </c>
      <c r="I666" s="180">
        <v>0</v>
      </c>
      <c r="J666" s="180">
        <v>0</v>
      </c>
    </row>
    <row r="667" spans="1:10" x14ac:dyDescent="0.2">
      <c r="A667" s="180" t="s">
        <v>328</v>
      </c>
      <c r="B667" s="180" t="s">
        <v>342</v>
      </c>
      <c r="C667" s="180"/>
      <c r="D667" s="180"/>
      <c r="E667" s="180"/>
      <c r="F667" s="180"/>
      <c r="G667" s="180"/>
      <c r="H667" s="180"/>
      <c r="I667" s="180">
        <v>2901933</v>
      </c>
      <c r="J667" s="180">
        <v>3059433</v>
      </c>
    </row>
    <row r="668" spans="1:10" x14ac:dyDescent="0.2">
      <c r="A668" s="180" t="s">
        <v>328</v>
      </c>
      <c r="B668" s="180" t="s">
        <v>343</v>
      </c>
      <c r="C668" s="180"/>
      <c r="D668" s="180"/>
      <c r="E668" s="180"/>
      <c r="F668" s="180"/>
      <c r="G668" s="180"/>
      <c r="H668" s="180"/>
      <c r="I668" s="180">
        <v>0</v>
      </c>
      <c r="J668" s="180">
        <v>0</v>
      </c>
    </row>
    <row r="669" spans="1:10" x14ac:dyDescent="0.2">
      <c r="A669" s="180" t="s">
        <v>328</v>
      </c>
      <c r="B669" s="180" t="s">
        <v>344</v>
      </c>
      <c r="C669" s="180">
        <v>457371</v>
      </c>
      <c r="D669" s="180">
        <v>0</v>
      </c>
      <c r="E669" s="180">
        <v>0</v>
      </c>
      <c r="F669" s="180">
        <v>0</v>
      </c>
      <c r="G669" s="180">
        <v>2492</v>
      </c>
      <c r="H669" s="180">
        <v>0</v>
      </c>
      <c r="I669" s="180">
        <v>480532</v>
      </c>
      <c r="J669" s="180">
        <v>475113.41</v>
      </c>
    </row>
    <row r="670" spans="1:10" x14ac:dyDescent="0.2">
      <c r="A670" s="180" t="s">
        <v>328</v>
      </c>
      <c r="B670" s="180" t="s">
        <v>475</v>
      </c>
      <c r="C670" s="180"/>
      <c r="D670" s="180">
        <v>2380</v>
      </c>
      <c r="E670" s="180"/>
      <c r="F670" s="180">
        <v>3373</v>
      </c>
      <c r="G670" s="180"/>
      <c r="H670" s="180"/>
      <c r="I670" s="180">
        <v>26494</v>
      </c>
      <c r="J670" s="180">
        <v>28147.550000000003</v>
      </c>
    </row>
    <row r="671" spans="1:10" x14ac:dyDescent="0.2">
      <c r="A671" s="180" t="s">
        <v>328</v>
      </c>
      <c r="B671" s="180" t="s">
        <v>332</v>
      </c>
      <c r="C671" s="180"/>
      <c r="D671" s="180"/>
      <c r="E671" s="180">
        <v>0</v>
      </c>
      <c r="F671" s="180"/>
      <c r="G671" s="180"/>
      <c r="H671" s="180"/>
      <c r="I671" s="180">
        <v>66168</v>
      </c>
      <c r="J671" s="180">
        <v>65513</v>
      </c>
    </row>
    <row r="672" spans="1:10" x14ac:dyDescent="0.2">
      <c r="A672" s="180" t="s">
        <v>328</v>
      </c>
      <c r="B672" s="180" t="s">
        <v>407</v>
      </c>
      <c r="C672" s="180">
        <v>0</v>
      </c>
      <c r="D672" s="180">
        <v>0</v>
      </c>
      <c r="E672" s="180">
        <v>0</v>
      </c>
      <c r="F672" s="180">
        <v>0</v>
      </c>
      <c r="G672" s="180">
        <v>129466</v>
      </c>
      <c r="H672" s="180">
        <v>0</v>
      </c>
      <c r="I672" s="180">
        <v>244142</v>
      </c>
      <c r="J672" s="180">
        <v>241725.19</v>
      </c>
    </row>
    <row r="673" spans="1:10" x14ac:dyDescent="0.2">
      <c r="A673" s="180" t="s">
        <v>328</v>
      </c>
      <c r="B673" s="180" t="s">
        <v>345</v>
      </c>
      <c r="C673" s="180">
        <v>457371</v>
      </c>
      <c r="D673" s="180">
        <v>343178</v>
      </c>
      <c r="E673" s="180">
        <v>0</v>
      </c>
      <c r="F673" s="180">
        <v>324188</v>
      </c>
      <c r="G673" s="180">
        <v>298415</v>
      </c>
      <c r="H673" s="180">
        <v>94248</v>
      </c>
      <c r="I673" s="180">
        <v>7686526</v>
      </c>
      <c r="J673" s="180">
        <v>7701247.9199999999</v>
      </c>
    </row>
    <row r="674" spans="1:10" x14ac:dyDescent="0.2">
      <c r="A674" s="180" t="s">
        <v>328</v>
      </c>
      <c r="B674" s="180" t="s">
        <v>346</v>
      </c>
      <c r="C674" s="180">
        <v>0</v>
      </c>
      <c r="D674" s="180">
        <v>0</v>
      </c>
      <c r="E674" s="180">
        <v>0</v>
      </c>
      <c r="F674" s="180">
        <v>0</v>
      </c>
      <c r="G674" s="180"/>
      <c r="H674" s="180"/>
      <c r="I674" s="180">
        <v>0</v>
      </c>
      <c r="J674" s="180">
        <v>0</v>
      </c>
    </row>
    <row r="675" spans="1:10" x14ac:dyDescent="0.2">
      <c r="A675" s="180" t="s">
        <v>328</v>
      </c>
      <c r="B675" s="180" t="s">
        <v>446</v>
      </c>
      <c r="C675" s="180">
        <v>0</v>
      </c>
      <c r="D675" s="180">
        <v>0</v>
      </c>
      <c r="E675" s="180">
        <v>0</v>
      </c>
      <c r="F675" s="180">
        <v>0</v>
      </c>
      <c r="G675" s="180">
        <v>0</v>
      </c>
      <c r="H675" s="180">
        <v>0</v>
      </c>
      <c r="I675" s="180">
        <v>0</v>
      </c>
      <c r="J675" s="180">
        <v>0</v>
      </c>
    </row>
    <row r="676" spans="1:10" x14ac:dyDescent="0.2">
      <c r="A676" s="180" t="s">
        <v>328</v>
      </c>
      <c r="B676" s="180" t="s">
        <v>347</v>
      </c>
      <c r="C676" s="180">
        <v>0</v>
      </c>
      <c r="D676" s="180">
        <v>0</v>
      </c>
      <c r="E676" s="180">
        <v>0</v>
      </c>
      <c r="F676" s="180"/>
      <c r="G676" s="180">
        <v>0</v>
      </c>
      <c r="H676" s="180">
        <v>0</v>
      </c>
      <c r="I676" s="180">
        <v>0</v>
      </c>
      <c r="J676" s="180">
        <v>0</v>
      </c>
    </row>
    <row r="677" spans="1:10" x14ac:dyDescent="0.2">
      <c r="A677" s="180" t="s">
        <v>328</v>
      </c>
      <c r="B677" s="180" t="s">
        <v>348</v>
      </c>
      <c r="C677" s="180">
        <v>457371</v>
      </c>
      <c r="D677" s="180">
        <v>343178</v>
      </c>
      <c r="E677" s="180">
        <v>0</v>
      </c>
      <c r="F677" s="180">
        <v>324188</v>
      </c>
      <c r="G677" s="180">
        <v>298415</v>
      </c>
      <c r="H677" s="180">
        <v>94248</v>
      </c>
      <c r="I677" s="180">
        <v>7686526</v>
      </c>
      <c r="J677" s="180">
        <v>7701247.9199999999</v>
      </c>
    </row>
    <row r="678" spans="1:10" x14ac:dyDescent="0.2">
      <c r="A678" s="180" t="s">
        <v>328</v>
      </c>
      <c r="B678" s="180" t="s">
        <v>349</v>
      </c>
      <c r="C678" s="180">
        <v>584175.1399999999</v>
      </c>
      <c r="D678" s="180">
        <v>479856.26</v>
      </c>
      <c r="E678" s="180">
        <v>0</v>
      </c>
      <c r="F678" s="180">
        <v>39085.840000000077</v>
      </c>
      <c r="G678" s="180">
        <v>27770.329999999962</v>
      </c>
      <c r="H678" s="180">
        <v>-145694.84999999998</v>
      </c>
      <c r="I678" s="180">
        <v>3458102.4800000009</v>
      </c>
      <c r="J678" s="180">
        <v>2616903.0699999998</v>
      </c>
    </row>
    <row r="679" spans="1:10" x14ac:dyDescent="0.2">
      <c r="A679" s="180" t="s">
        <v>328</v>
      </c>
      <c r="B679" s="180" t="s">
        <v>350</v>
      </c>
      <c r="C679" s="180">
        <v>1041546.14</v>
      </c>
      <c r="D679" s="180">
        <v>823034.26</v>
      </c>
      <c r="E679" s="180">
        <v>0</v>
      </c>
      <c r="F679" s="180">
        <v>363273.84000000008</v>
      </c>
      <c r="G679" s="180">
        <v>326185.32999999996</v>
      </c>
      <c r="H679" s="180">
        <v>-51446.849999999977</v>
      </c>
      <c r="I679" s="180">
        <v>11144628.48</v>
      </c>
      <c r="J679" s="180">
        <v>10318150.99</v>
      </c>
    </row>
    <row r="680" spans="1:10" x14ac:dyDescent="0.2">
      <c r="A680" s="180" t="s">
        <v>328</v>
      </c>
      <c r="B680" s="180" t="s">
        <v>376</v>
      </c>
      <c r="C680" s="180"/>
      <c r="D680" s="180"/>
      <c r="E680" s="180"/>
      <c r="F680" s="180"/>
      <c r="G680" s="180"/>
      <c r="H680" s="180"/>
      <c r="I680" s="180"/>
      <c r="J680" s="180"/>
    </row>
    <row r="681" spans="1:10" x14ac:dyDescent="0.2">
      <c r="A681" s="180" t="s">
        <v>328</v>
      </c>
      <c r="B681" s="180" t="s">
        <v>377</v>
      </c>
      <c r="C681" s="180">
        <v>278754</v>
      </c>
      <c r="D681" s="180">
        <v>177859</v>
      </c>
      <c r="E681" s="180">
        <v>0</v>
      </c>
      <c r="F681" s="180"/>
      <c r="G681" s="180">
        <v>0</v>
      </c>
      <c r="H681" s="180">
        <v>0</v>
      </c>
      <c r="I681" s="180">
        <v>4116601</v>
      </c>
      <c r="J681" s="180">
        <v>3821159.89</v>
      </c>
    </row>
    <row r="682" spans="1:10" x14ac:dyDescent="0.2">
      <c r="A682" s="180" t="s">
        <v>328</v>
      </c>
      <c r="B682" s="180" t="s">
        <v>352</v>
      </c>
      <c r="C682" s="180">
        <v>0</v>
      </c>
      <c r="D682" s="180">
        <v>0</v>
      </c>
      <c r="E682" s="180">
        <v>0</v>
      </c>
      <c r="F682" s="180"/>
      <c r="G682" s="180">
        <v>0</v>
      </c>
      <c r="H682" s="180">
        <v>0</v>
      </c>
      <c r="I682" s="180">
        <v>209887</v>
      </c>
      <c r="J682" s="180">
        <v>158303.84</v>
      </c>
    </row>
    <row r="683" spans="1:10" x14ac:dyDescent="0.2">
      <c r="A683" s="180" t="s">
        <v>328</v>
      </c>
      <c r="B683" s="180" t="s">
        <v>353</v>
      </c>
      <c r="C683" s="180">
        <v>0</v>
      </c>
      <c r="D683" s="180">
        <v>90000</v>
      </c>
      <c r="E683" s="180">
        <v>0</v>
      </c>
      <c r="F683" s="180"/>
      <c r="G683" s="180">
        <v>0</v>
      </c>
      <c r="H683" s="180">
        <v>0</v>
      </c>
      <c r="I683" s="180">
        <v>386677</v>
      </c>
      <c r="J683" s="180">
        <v>328349.90999999997</v>
      </c>
    </row>
    <row r="684" spans="1:10" x14ac:dyDescent="0.2">
      <c r="A684" s="180" t="s">
        <v>328</v>
      </c>
      <c r="B684" s="180" t="s">
        <v>354</v>
      </c>
      <c r="C684" s="180">
        <v>10000</v>
      </c>
      <c r="D684" s="180">
        <v>15645</v>
      </c>
      <c r="E684" s="180">
        <v>0</v>
      </c>
      <c r="F684" s="180"/>
      <c r="G684" s="180">
        <v>0</v>
      </c>
      <c r="H684" s="180">
        <v>0</v>
      </c>
      <c r="I684" s="180">
        <v>187546</v>
      </c>
      <c r="J684" s="180">
        <v>121828.03</v>
      </c>
    </row>
    <row r="685" spans="1:10" x14ac:dyDescent="0.2">
      <c r="A685" s="180" t="s">
        <v>328</v>
      </c>
      <c r="B685" s="180" t="s">
        <v>408</v>
      </c>
      <c r="C685" s="180">
        <v>0</v>
      </c>
      <c r="D685" s="180">
        <v>0</v>
      </c>
      <c r="E685" s="180">
        <v>0</v>
      </c>
      <c r="F685" s="180"/>
      <c r="G685" s="180">
        <v>0</v>
      </c>
      <c r="H685" s="180">
        <v>0</v>
      </c>
      <c r="I685" s="180">
        <v>385014</v>
      </c>
      <c r="J685" s="180">
        <v>311895.33</v>
      </c>
    </row>
    <row r="686" spans="1:10" x14ac:dyDescent="0.2">
      <c r="A686" s="180" t="s">
        <v>328</v>
      </c>
      <c r="B686" s="180" t="s">
        <v>423</v>
      </c>
      <c r="C686" s="180">
        <v>0</v>
      </c>
      <c r="D686" s="180">
        <v>75398</v>
      </c>
      <c r="E686" s="180">
        <v>0</v>
      </c>
      <c r="F686" s="180">
        <v>0</v>
      </c>
      <c r="G686" s="180">
        <v>0</v>
      </c>
      <c r="H686" s="180">
        <v>0</v>
      </c>
      <c r="I686" s="180">
        <v>150632</v>
      </c>
      <c r="J686" s="180">
        <v>129338.01</v>
      </c>
    </row>
    <row r="687" spans="1:10" x14ac:dyDescent="0.2">
      <c r="A687" s="180" t="s">
        <v>328</v>
      </c>
      <c r="B687" s="180" t="s">
        <v>355</v>
      </c>
      <c r="C687" s="180">
        <v>229276</v>
      </c>
      <c r="D687" s="180">
        <v>65693</v>
      </c>
      <c r="E687" s="180">
        <v>0</v>
      </c>
      <c r="F687" s="180"/>
      <c r="G687" s="180">
        <v>0</v>
      </c>
      <c r="H687" s="180">
        <v>0</v>
      </c>
      <c r="I687" s="180">
        <v>641385</v>
      </c>
      <c r="J687" s="180">
        <v>550876.1</v>
      </c>
    </row>
    <row r="688" spans="1:10" x14ac:dyDescent="0.2">
      <c r="A688" s="180" t="s">
        <v>328</v>
      </c>
      <c r="B688" s="180" t="s">
        <v>356</v>
      </c>
      <c r="C688" s="180">
        <v>50000</v>
      </c>
      <c r="D688" s="180">
        <v>215989</v>
      </c>
      <c r="E688" s="180">
        <v>0</v>
      </c>
      <c r="F688" s="180"/>
      <c r="G688" s="180">
        <v>0</v>
      </c>
      <c r="H688" s="180">
        <v>0</v>
      </c>
      <c r="I688" s="180">
        <v>313135</v>
      </c>
      <c r="J688" s="180">
        <v>225876.13</v>
      </c>
    </row>
    <row r="689" spans="1:10" x14ac:dyDescent="0.2">
      <c r="A689" s="180" t="s">
        <v>328</v>
      </c>
      <c r="B689" s="180" t="s">
        <v>409</v>
      </c>
      <c r="C689" s="180"/>
      <c r="D689" s="180"/>
      <c r="E689" s="180"/>
      <c r="F689" s="180"/>
      <c r="G689" s="180"/>
      <c r="H689" s="180"/>
      <c r="I689" s="180">
        <v>0</v>
      </c>
      <c r="J689" s="180"/>
    </row>
    <row r="690" spans="1:10" x14ac:dyDescent="0.2">
      <c r="A690" s="180" t="s">
        <v>328</v>
      </c>
      <c r="B690" s="180" t="s">
        <v>378</v>
      </c>
      <c r="C690" s="180">
        <v>0</v>
      </c>
      <c r="D690" s="180">
        <v>0</v>
      </c>
      <c r="E690" s="180">
        <v>0</v>
      </c>
      <c r="F690" s="180"/>
      <c r="G690" s="180">
        <v>341896</v>
      </c>
      <c r="H690" s="180">
        <v>161291</v>
      </c>
      <c r="I690" s="180">
        <v>452229</v>
      </c>
      <c r="J690" s="180">
        <v>393296.09</v>
      </c>
    </row>
    <row r="691" spans="1:10" x14ac:dyDescent="0.2">
      <c r="A691" s="180" t="s">
        <v>328</v>
      </c>
      <c r="B691" s="180" t="s">
        <v>360</v>
      </c>
      <c r="C691" s="180">
        <v>462302</v>
      </c>
      <c r="D691" s="180">
        <v>177446</v>
      </c>
      <c r="E691" s="180">
        <v>0</v>
      </c>
      <c r="F691" s="180"/>
      <c r="G691" s="180"/>
      <c r="H691" s="180">
        <v>0</v>
      </c>
      <c r="I691" s="180">
        <v>383989</v>
      </c>
      <c r="J691" s="180">
        <v>330681.75</v>
      </c>
    </row>
    <row r="692" spans="1:10" x14ac:dyDescent="0.2">
      <c r="A692" s="180" t="s">
        <v>328</v>
      </c>
      <c r="B692" s="180" t="s">
        <v>379</v>
      </c>
      <c r="C692" s="180">
        <v>0</v>
      </c>
      <c r="D692" s="180">
        <v>0</v>
      </c>
      <c r="E692" s="180">
        <v>0</v>
      </c>
      <c r="F692" s="180">
        <v>324188</v>
      </c>
      <c r="G692" s="180"/>
      <c r="H692" s="180"/>
      <c r="I692" s="180">
        <v>499158</v>
      </c>
      <c r="J692" s="180">
        <v>276710</v>
      </c>
    </row>
    <row r="693" spans="1:10" x14ac:dyDescent="0.2">
      <c r="A693" s="180" t="s">
        <v>328</v>
      </c>
      <c r="B693" s="180" t="s">
        <v>362</v>
      </c>
      <c r="C693" s="180"/>
      <c r="D693" s="180"/>
      <c r="E693" s="180"/>
      <c r="F693" s="180"/>
      <c r="G693" s="180"/>
      <c r="H693" s="180"/>
      <c r="I693" s="180">
        <v>201436</v>
      </c>
      <c r="J693" s="180">
        <v>202303</v>
      </c>
    </row>
    <row r="694" spans="1:10" x14ac:dyDescent="0.2">
      <c r="A694" s="180" t="s">
        <v>328</v>
      </c>
      <c r="B694" s="180" t="s">
        <v>365</v>
      </c>
      <c r="C694" s="180">
        <v>1030332</v>
      </c>
      <c r="D694" s="180">
        <v>818030</v>
      </c>
      <c r="E694" s="180">
        <v>0</v>
      </c>
      <c r="F694" s="180">
        <v>324188</v>
      </c>
      <c r="G694" s="180">
        <v>341896</v>
      </c>
      <c r="H694" s="180">
        <v>161291</v>
      </c>
      <c r="I694" s="180">
        <v>7927689</v>
      </c>
      <c r="J694" s="180">
        <v>6850618.0799999991</v>
      </c>
    </row>
    <row r="695" spans="1:10" x14ac:dyDescent="0.2">
      <c r="A695" s="180" t="s">
        <v>328</v>
      </c>
      <c r="B695" s="180" t="s">
        <v>447</v>
      </c>
      <c r="C695" s="180">
        <v>0</v>
      </c>
      <c r="D695" s="180">
        <v>0</v>
      </c>
      <c r="E695" s="180">
        <v>0</v>
      </c>
      <c r="F695" s="180">
        <v>0</v>
      </c>
      <c r="G695" s="180">
        <v>0</v>
      </c>
      <c r="H695" s="180">
        <v>0</v>
      </c>
      <c r="I695" s="180">
        <v>9525</v>
      </c>
      <c r="J695" s="180">
        <v>9430.43</v>
      </c>
    </row>
    <row r="696" spans="1:10" x14ac:dyDescent="0.2">
      <c r="A696" s="180" t="s">
        <v>328</v>
      </c>
      <c r="B696" s="180" t="s">
        <v>366</v>
      </c>
      <c r="C696" s="180">
        <v>1030332</v>
      </c>
      <c r="D696" s="180">
        <v>818030</v>
      </c>
      <c r="E696" s="180">
        <v>0</v>
      </c>
      <c r="F696" s="180">
        <v>324188</v>
      </c>
      <c r="G696" s="180">
        <v>341896</v>
      </c>
      <c r="H696" s="180">
        <v>161291</v>
      </c>
      <c r="I696" s="180">
        <v>7937214</v>
      </c>
      <c r="J696" s="180">
        <v>6860048.5099999988</v>
      </c>
    </row>
    <row r="697" spans="1:10" x14ac:dyDescent="0.2">
      <c r="A697" s="180" t="s">
        <v>328</v>
      </c>
      <c r="B697" s="180" t="s">
        <v>367</v>
      </c>
      <c r="C697" s="180">
        <v>11214.139999999898</v>
      </c>
      <c r="D697" s="180">
        <v>5004.2600000000093</v>
      </c>
      <c r="E697" s="180">
        <v>0</v>
      </c>
      <c r="F697" s="180">
        <v>39085.840000000077</v>
      </c>
      <c r="G697" s="180">
        <v>-15710.670000000042</v>
      </c>
      <c r="H697" s="180">
        <v>-212737.85</v>
      </c>
      <c r="I697" s="180">
        <v>3207414.4800000004</v>
      </c>
      <c r="J697" s="180">
        <v>3458102.4800000014</v>
      </c>
    </row>
    <row r="698" spans="1:10" x14ac:dyDescent="0.2">
      <c r="A698" s="180" t="s">
        <v>328</v>
      </c>
      <c r="B698" s="180" t="s">
        <v>368</v>
      </c>
      <c r="C698" s="180">
        <v>1041546.14</v>
      </c>
      <c r="D698" s="180">
        <v>823034.26</v>
      </c>
      <c r="E698" s="180">
        <v>0</v>
      </c>
      <c r="F698" s="180">
        <v>363273.84000000008</v>
      </c>
      <c r="G698" s="180">
        <v>326185.32999999996</v>
      </c>
      <c r="H698" s="180">
        <v>-51446.849999999977</v>
      </c>
      <c r="I698" s="180">
        <v>11144628.48</v>
      </c>
      <c r="J698" s="180">
        <v>10318150.99</v>
      </c>
    </row>
    <row r="699" spans="1:10" x14ac:dyDescent="0.2">
      <c r="A699" s="180" t="s">
        <v>329</v>
      </c>
      <c r="B699" s="180" t="s">
        <v>333</v>
      </c>
      <c r="C699" s="180"/>
      <c r="D699" s="180">
        <v>64132</v>
      </c>
      <c r="E699" s="180"/>
      <c r="F699" s="180">
        <v>0</v>
      </c>
      <c r="G699" s="180"/>
      <c r="H699" s="180"/>
      <c r="I699" s="180">
        <v>2128682</v>
      </c>
      <c r="J699" s="180">
        <v>2128207.5300000003</v>
      </c>
    </row>
    <row r="700" spans="1:10" x14ac:dyDescent="0.2">
      <c r="A700" s="180" t="s">
        <v>329</v>
      </c>
      <c r="B700" s="180" t="s">
        <v>334</v>
      </c>
      <c r="C700" s="180"/>
      <c r="D700" s="180">
        <v>1091</v>
      </c>
      <c r="E700" s="180"/>
      <c r="F700" s="180">
        <v>0</v>
      </c>
      <c r="G700" s="180"/>
      <c r="H700" s="180"/>
      <c r="I700" s="180">
        <v>38426</v>
      </c>
      <c r="J700" s="180">
        <v>73289.789999999994</v>
      </c>
    </row>
    <row r="701" spans="1:10" x14ac:dyDescent="0.2">
      <c r="A701" s="180" t="s">
        <v>329</v>
      </c>
      <c r="B701" s="180" t="s">
        <v>335</v>
      </c>
      <c r="C701" s="180"/>
      <c r="D701" s="180">
        <v>0</v>
      </c>
      <c r="E701" s="180"/>
      <c r="F701" s="180"/>
      <c r="G701" s="180"/>
      <c r="H701" s="180"/>
      <c r="I701" s="180">
        <v>103108</v>
      </c>
      <c r="J701" s="180">
        <v>182656</v>
      </c>
    </row>
    <row r="702" spans="1:10" x14ac:dyDescent="0.2">
      <c r="A702" s="180" t="s">
        <v>329</v>
      </c>
      <c r="B702" s="180" t="s">
        <v>336</v>
      </c>
      <c r="C702" s="180"/>
      <c r="D702" s="180"/>
      <c r="E702" s="180"/>
      <c r="F702" s="180"/>
      <c r="G702" s="180"/>
      <c r="H702" s="180"/>
      <c r="I702" s="180">
        <v>520000</v>
      </c>
      <c r="J702" s="180">
        <v>521475.05</v>
      </c>
    </row>
    <row r="703" spans="1:10" x14ac:dyDescent="0.2">
      <c r="A703" s="180" t="s">
        <v>329</v>
      </c>
      <c r="B703" s="180" t="s">
        <v>337</v>
      </c>
      <c r="C703" s="180">
        <v>6650</v>
      </c>
      <c r="D703" s="180">
        <v>325</v>
      </c>
      <c r="E703" s="180"/>
      <c r="F703" s="180"/>
      <c r="G703" s="180">
        <v>250</v>
      </c>
      <c r="H703" s="180"/>
      <c r="I703" s="180">
        <v>25252</v>
      </c>
      <c r="J703" s="180">
        <v>25332.01</v>
      </c>
    </row>
    <row r="704" spans="1:10" x14ac:dyDescent="0.2">
      <c r="A704" s="180" t="s">
        <v>329</v>
      </c>
      <c r="B704" s="180" t="s">
        <v>338</v>
      </c>
      <c r="C704" s="180"/>
      <c r="D704" s="180"/>
      <c r="E704" s="180"/>
      <c r="F704" s="180"/>
      <c r="G704" s="180">
        <v>170000</v>
      </c>
      <c r="H704" s="180"/>
      <c r="I704" s="180">
        <v>183400</v>
      </c>
      <c r="J704" s="180">
        <v>168832.15</v>
      </c>
    </row>
    <row r="705" spans="1:10" x14ac:dyDescent="0.2">
      <c r="A705" s="180" t="s">
        <v>329</v>
      </c>
      <c r="B705" s="180" t="s">
        <v>339</v>
      </c>
      <c r="C705" s="180"/>
      <c r="D705" s="180"/>
      <c r="E705" s="180"/>
      <c r="F705" s="180"/>
      <c r="G705" s="180"/>
      <c r="H705" s="180"/>
      <c r="I705" s="180">
        <v>190000</v>
      </c>
      <c r="J705" s="180">
        <v>209370.26</v>
      </c>
    </row>
    <row r="706" spans="1:10" x14ac:dyDescent="0.2">
      <c r="A706" s="180" t="s">
        <v>329</v>
      </c>
      <c r="B706" s="180" t="s">
        <v>340</v>
      </c>
      <c r="C706" s="180"/>
      <c r="D706" s="180">
        <v>120</v>
      </c>
      <c r="E706" s="180"/>
      <c r="F706" s="180"/>
      <c r="G706" s="180">
        <v>550</v>
      </c>
      <c r="H706" s="180">
        <v>22500</v>
      </c>
      <c r="I706" s="180">
        <v>210220</v>
      </c>
      <c r="J706" s="180">
        <v>220638.13</v>
      </c>
    </row>
    <row r="707" spans="1:10" x14ac:dyDescent="0.2">
      <c r="A707" s="180" t="s">
        <v>329</v>
      </c>
      <c r="B707" s="180" t="s">
        <v>341</v>
      </c>
      <c r="C707" s="180"/>
      <c r="D707" s="180"/>
      <c r="E707" s="180"/>
      <c r="F707" s="180"/>
      <c r="G707" s="180"/>
      <c r="H707" s="180"/>
      <c r="I707" s="180">
        <v>0</v>
      </c>
      <c r="J707" s="180">
        <v>0</v>
      </c>
    </row>
    <row r="708" spans="1:10" x14ac:dyDescent="0.2">
      <c r="A708" s="180" t="s">
        <v>329</v>
      </c>
      <c r="B708" s="180" t="s">
        <v>342</v>
      </c>
      <c r="C708" s="180"/>
      <c r="D708" s="180"/>
      <c r="E708" s="180"/>
      <c r="F708" s="180"/>
      <c r="G708" s="180"/>
      <c r="H708" s="180"/>
      <c r="I708" s="180">
        <v>3762999</v>
      </c>
      <c r="J708" s="180">
        <v>3750813</v>
      </c>
    </row>
    <row r="709" spans="1:10" x14ac:dyDescent="0.2">
      <c r="A709" s="180" t="s">
        <v>329</v>
      </c>
      <c r="B709" s="180" t="s">
        <v>343</v>
      </c>
      <c r="C709" s="180"/>
      <c r="D709" s="180"/>
      <c r="E709" s="180"/>
      <c r="F709" s="180"/>
      <c r="G709" s="180"/>
      <c r="H709" s="180"/>
      <c r="I709" s="180">
        <v>0</v>
      </c>
      <c r="J709" s="180">
        <v>0</v>
      </c>
    </row>
    <row r="710" spans="1:10" x14ac:dyDescent="0.2">
      <c r="A710" s="180" t="s">
        <v>329</v>
      </c>
      <c r="B710" s="180" t="s">
        <v>344</v>
      </c>
      <c r="C710" s="180">
        <v>522000</v>
      </c>
      <c r="D710" s="180">
        <v>25</v>
      </c>
      <c r="E710" s="180"/>
      <c r="F710" s="180"/>
      <c r="G710" s="180">
        <v>2000</v>
      </c>
      <c r="H710" s="180"/>
      <c r="I710" s="180">
        <v>548635</v>
      </c>
      <c r="J710" s="180">
        <v>547376.16999999993</v>
      </c>
    </row>
    <row r="711" spans="1:10" x14ac:dyDescent="0.2">
      <c r="A711" s="180" t="s">
        <v>329</v>
      </c>
      <c r="B711" s="180" t="s">
        <v>475</v>
      </c>
      <c r="C711" s="180"/>
      <c r="D711" s="180">
        <v>343</v>
      </c>
      <c r="E711" s="180"/>
      <c r="F711" s="180">
        <v>0</v>
      </c>
      <c r="G711" s="180"/>
      <c r="H711" s="180"/>
      <c r="I711" s="180">
        <v>10451</v>
      </c>
      <c r="J711" s="180">
        <v>10092.879999999999</v>
      </c>
    </row>
    <row r="712" spans="1:10" x14ac:dyDescent="0.2">
      <c r="A712" s="180" t="s">
        <v>329</v>
      </c>
      <c r="B712" s="180" t="s">
        <v>332</v>
      </c>
      <c r="C712" s="180"/>
      <c r="D712" s="180"/>
      <c r="E712" s="180"/>
      <c r="F712" s="180"/>
      <c r="G712" s="180"/>
      <c r="H712" s="180"/>
      <c r="I712" s="180">
        <v>91027</v>
      </c>
      <c r="J712" s="180">
        <v>83640</v>
      </c>
    </row>
    <row r="713" spans="1:10" x14ac:dyDescent="0.2">
      <c r="A713" s="180" t="s">
        <v>329</v>
      </c>
      <c r="B713" s="180" t="s">
        <v>407</v>
      </c>
      <c r="C713" s="180"/>
      <c r="D713" s="180"/>
      <c r="E713" s="180"/>
      <c r="F713" s="180"/>
      <c r="G713" s="180">
        <v>98500</v>
      </c>
      <c r="H713" s="180"/>
      <c r="I713" s="180">
        <v>272500</v>
      </c>
      <c r="J713" s="180">
        <v>272340.75</v>
      </c>
    </row>
    <row r="714" spans="1:10" x14ac:dyDescent="0.2">
      <c r="A714" s="180" t="s">
        <v>329</v>
      </c>
      <c r="B714" s="180" t="s">
        <v>345</v>
      </c>
      <c r="C714" s="180">
        <v>528650</v>
      </c>
      <c r="D714" s="180">
        <v>66036</v>
      </c>
      <c r="E714" s="180">
        <v>0</v>
      </c>
      <c r="F714" s="180">
        <v>0</v>
      </c>
      <c r="G714" s="180">
        <v>271300</v>
      </c>
      <c r="H714" s="180">
        <v>22500</v>
      </c>
      <c r="I714" s="180">
        <v>8084700</v>
      </c>
      <c r="J714" s="180">
        <v>8194063.7199999997</v>
      </c>
    </row>
    <row r="715" spans="1:10" x14ac:dyDescent="0.2">
      <c r="A715" s="180" t="s">
        <v>329</v>
      </c>
      <c r="B715" s="180" t="s">
        <v>346</v>
      </c>
      <c r="C715" s="180"/>
      <c r="D715" s="180"/>
      <c r="E715" s="180"/>
      <c r="F715" s="180"/>
      <c r="G715" s="180"/>
      <c r="H715" s="180"/>
      <c r="I715" s="180">
        <v>0</v>
      </c>
      <c r="J715" s="180">
        <v>0</v>
      </c>
    </row>
    <row r="716" spans="1:10" x14ac:dyDescent="0.2">
      <c r="A716" s="180" t="s">
        <v>329</v>
      </c>
      <c r="B716" s="180" t="s">
        <v>446</v>
      </c>
      <c r="C716" s="180"/>
      <c r="D716" s="180"/>
      <c r="E716" s="180"/>
      <c r="F716" s="180"/>
      <c r="G716" s="180"/>
      <c r="H716" s="180"/>
      <c r="I716" s="180">
        <v>40981</v>
      </c>
      <c r="J716" s="180">
        <v>37995.1</v>
      </c>
    </row>
    <row r="717" spans="1:10" x14ac:dyDescent="0.2">
      <c r="A717" s="180" t="s">
        <v>329</v>
      </c>
      <c r="B717" s="180" t="s">
        <v>347</v>
      </c>
      <c r="C717" s="180"/>
      <c r="D717" s="180"/>
      <c r="E717" s="180"/>
      <c r="F717" s="180"/>
      <c r="G717" s="180"/>
      <c r="H717" s="180"/>
      <c r="I717" s="180">
        <v>3815</v>
      </c>
      <c r="J717" s="180">
        <v>3813</v>
      </c>
    </row>
    <row r="718" spans="1:10" x14ac:dyDescent="0.2">
      <c r="A718" s="180" t="s">
        <v>329</v>
      </c>
      <c r="B718" s="180" t="s">
        <v>348</v>
      </c>
      <c r="C718" s="180">
        <v>528650</v>
      </c>
      <c r="D718" s="180">
        <v>66036</v>
      </c>
      <c r="E718" s="180">
        <v>0</v>
      </c>
      <c r="F718" s="180">
        <v>0</v>
      </c>
      <c r="G718" s="180">
        <v>271300</v>
      </c>
      <c r="H718" s="180">
        <v>22500</v>
      </c>
      <c r="I718" s="180">
        <v>8129496</v>
      </c>
      <c r="J718" s="180">
        <v>8235871.8200000003</v>
      </c>
    </row>
    <row r="719" spans="1:10" x14ac:dyDescent="0.2">
      <c r="A719" s="180" t="s">
        <v>329</v>
      </c>
      <c r="B719" s="180" t="s">
        <v>349</v>
      </c>
      <c r="C719" s="180">
        <v>667074.47</v>
      </c>
      <c r="D719" s="180">
        <v>1218.3199999999924</v>
      </c>
      <c r="E719" s="180">
        <v>0</v>
      </c>
      <c r="F719" s="180">
        <v>0</v>
      </c>
      <c r="G719" s="180">
        <v>57759.340000000077</v>
      </c>
      <c r="H719" s="180">
        <v>-33618.67</v>
      </c>
      <c r="I719" s="180">
        <v>2938936.5799999996</v>
      </c>
      <c r="J719" s="180">
        <v>3056430.4299999997</v>
      </c>
    </row>
    <row r="720" spans="1:10" x14ac:dyDescent="0.2">
      <c r="A720" s="180" t="s">
        <v>329</v>
      </c>
      <c r="B720" s="180" t="s">
        <v>350</v>
      </c>
      <c r="C720" s="180">
        <v>1195724.47</v>
      </c>
      <c r="D720" s="180">
        <v>67254.319999999992</v>
      </c>
      <c r="E720" s="180">
        <v>0</v>
      </c>
      <c r="F720" s="180">
        <v>0</v>
      </c>
      <c r="G720" s="180">
        <v>329059.34000000008</v>
      </c>
      <c r="H720" s="180">
        <v>-11118.669999999998</v>
      </c>
      <c r="I720" s="180">
        <v>11068432.58</v>
      </c>
      <c r="J720" s="180">
        <v>11292302.25</v>
      </c>
    </row>
    <row r="721" spans="1:10" x14ac:dyDescent="0.2">
      <c r="A721" s="180" t="s">
        <v>329</v>
      </c>
      <c r="B721" s="180" t="s">
        <v>376</v>
      </c>
      <c r="C721" s="180"/>
      <c r="D721" s="180"/>
      <c r="E721" s="180"/>
      <c r="F721" s="180"/>
      <c r="G721" s="180"/>
      <c r="H721" s="180"/>
      <c r="I721" s="180"/>
      <c r="J721" s="180"/>
    </row>
    <row r="722" spans="1:10" x14ac:dyDescent="0.2">
      <c r="A722" s="180" t="s">
        <v>329</v>
      </c>
      <c r="B722" s="180" t="s">
        <v>377</v>
      </c>
      <c r="C722" s="180"/>
      <c r="D722" s="180"/>
      <c r="E722" s="180"/>
      <c r="F722" s="180"/>
      <c r="G722" s="180"/>
      <c r="H722" s="180">
        <v>22000</v>
      </c>
      <c r="I722" s="180">
        <v>5200500</v>
      </c>
      <c r="J722" s="180">
        <v>5117312.7800000012</v>
      </c>
    </row>
    <row r="723" spans="1:10" x14ac:dyDescent="0.2">
      <c r="A723" s="180" t="s">
        <v>329</v>
      </c>
      <c r="B723" s="180" t="s">
        <v>352</v>
      </c>
      <c r="C723" s="180"/>
      <c r="D723" s="180"/>
      <c r="E723" s="180"/>
      <c r="F723" s="180"/>
      <c r="G723" s="180"/>
      <c r="H723" s="180"/>
      <c r="I723" s="180">
        <v>190000</v>
      </c>
      <c r="J723" s="180">
        <v>179343.26</v>
      </c>
    </row>
    <row r="724" spans="1:10" x14ac:dyDescent="0.2">
      <c r="A724" s="180" t="s">
        <v>329</v>
      </c>
      <c r="B724" s="180" t="s">
        <v>353</v>
      </c>
      <c r="C724" s="180"/>
      <c r="D724" s="180"/>
      <c r="E724" s="180"/>
      <c r="F724" s="180"/>
      <c r="G724" s="180"/>
      <c r="H724" s="180"/>
      <c r="I724" s="180">
        <v>35000</v>
      </c>
      <c r="J724" s="180">
        <v>32464.01</v>
      </c>
    </row>
    <row r="725" spans="1:10" x14ac:dyDescent="0.2">
      <c r="A725" s="180" t="s">
        <v>329</v>
      </c>
      <c r="B725" s="180" t="s">
        <v>354</v>
      </c>
      <c r="C725" s="180"/>
      <c r="D725" s="180"/>
      <c r="E725" s="180"/>
      <c r="F725" s="180"/>
      <c r="G725" s="180"/>
      <c r="H725" s="180"/>
      <c r="I725" s="180">
        <v>236000</v>
      </c>
      <c r="J725" s="180">
        <v>232701.82</v>
      </c>
    </row>
    <row r="726" spans="1:10" x14ac:dyDescent="0.2">
      <c r="A726" s="180" t="s">
        <v>329</v>
      </c>
      <c r="B726" s="180" t="s">
        <v>408</v>
      </c>
      <c r="C726" s="180"/>
      <c r="D726" s="180"/>
      <c r="E726" s="180"/>
      <c r="F726" s="180"/>
      <c r="G726" s="180"/>
      <c r="H726" s="180"/>
      <c r="I726" s="180">
        <v>295000</v>
      </c>
      <c r="J726" s="180">
        <v>285485.52</v>
      </c>
    </row>
    <row r="727" spans="1:10" x14ac:dyDescent="0.2">
      <c r="A727" s="180" t="s">
        <v>329</v>
      </c>
      <c r="B727" s="180" t="s">
        <v>423</v>
      </c>
      <c r="C727" s="180">
        <v>24000</v>
      </c>
      <c r="D727" s="180">
        <v>30000</v>
      </c>
      <c r="E727" s="180"/>
      <c r="F727" s="180"/>
      <c r="G727" s="180"/>
      <c r="H727" s="180"/>
      <c r="I727" s="180">
        <v>269300</v>
      </c>
      <c r="J727" s="180">
        <v>258006.17</v>
      </c>
    </row>
    <row r="728" spans="1:10" x14ac:dyDescent="0.2">
      <c r="A728" s="180" t="s">
        <v>329</v>
      </c>
      <c r="B728" s="180" t="s">
        <v>355</v>
      </c>
      <c r="C728" s="180">
        <v>88000</v>
      </c>
      <c r="D728" s="180">
        <v>2500</v>
      </c>
      <c r="E728" s="180"/>
      <c r="F728" s="180"/>
      <c r="G728" s="180"/>
      <c r="H728" s="180"/>
      <c r="I728" s="180">
        <v>917500</v>
      </c>
      <c r="J728" s="180">
        <v>896317.76</v>
      </c>
    </row>
    <row r="729" spans="1:10" x14ac:dyDescent="0.2">
      <c r="A729" s="180" t="s">
        <v>329</v>
      </c>
      <c r="B729" s="180" t="s">
        <v>356</v>
      </c>
      <c r="C729" s="180">
        <v>85000</v>
      </c>
      <c r="D729" s="180"/>
      <c r="E729" s="180"/>
      <c r="F729" s="180"/>
      <c r="G729" s="180"/>
      <c r="H729" s="180"/>
      <c r="I729" s="180">
        <v>359500</v>
      </c>
      <c r="J729" s="180">
        <v>411866.71</v>
      </c>
    </row>
    <row r="730" spans="1:10" x14ac:dyDescent="0.2">
      <c r="A730" s="180" t="s">
        <v>329</v>
      </c>
      <c r="B730" s="180" t="s">
        <v>409</v>
      </c>
      <c r="C730" s="180"/>
      <c r="D730" s="180"/>
      <c r="E730" s="180"/>
      <c r="F730" s="180"/>
      <c r="G730" s="180"/>
      <c r="H730" s="180"/>
      <c r="I730" s="180">
        <v>0</v>
      </c>
      <c r="J730" s="180"/>
    </row>
    <row r="731" spans="1:10" x14ac:dyDescent="0.2">
      <c r="A731" s="180" t="s">
        <v>329</v>
      </c>
      <c r="B731" s="180" t="s">
        <v>378</v>
      </c>
      <c r="C731" s="180"/>
      <c r="D731" s="180"/>
      <c r="E731" s="180"/>
      <c r="F731" s="180"/>
      <c r="G731" s="180">
        <v>250000</v>
      </c>
      <c r="H731" s="180"/>
      <c r="I731" s="180">
        <v>240000</v>
      </c>
      <c r="J731" s="180">
        <v>238196.33</v>
      </c>
    </row>
    <row r="732" spans="1:10" x14ac:dyDescent="0.2">
      <c r="A732" s="180" t="s">
        <v>329</v>
      </c>
      <c r="B732" s="180" t="s">
        <v>360</v>
      </c>
      <c r="C732" s="180">
        <v>600000</v>
      </c>
      <c r="D732" s="180">
        <v>30000</v>
      </c>
      <c r="E732" s="180"/>
      <c r="F732" s="180"/>
      <c r="G732" s="180"/>
      <c r="H732" s="180"/>
      <c r="I732" s="180">
        <v>645000</v>
      </c>
      <c r="J732" s="180">
        <v>436880.46</v>
      </c>
    </row>
    <row r="733" spans="1:10" x14ac:dyDescent="0.2">
      <c r="A733" s="180" t="s">
        <v>329</v>
      </c>
      <c r="B733" s="180" t="s">
        <v>379</v>
      </c>
      <c r="C733" s="180"/>
      <c r="D733" s="180"/>
      <c r="E733" s="180"/>
      <c r="F733" s="180"/>
      <c r="G733" s="180"/>
      <c r="H733" s="180"/>
      <c r="I733" s="180">
        <v>0</v>
      </c>
      <c r="J733" s="180">
        <v>0</v>
      </c>
    </row>
    <row r="734" spans="1:10" x14ac:dyDescent="0.2">
      <c r="A734" s="180" t="s">
        <v>329</v>
      </c>
      <c r="B734" s="180" t="s">
        <v>362</v>
      </c>
      <c r="C734" s="180"/>
      <c r="D734" s="180"/>
      <c r="E734" s="180"/>
      <c r="F734" s="180"/>
      <c r="G734" s="180"/>
      <c r="H734" s="180"/>
      <c r="I734" s="180">
        <v>251885</v>
      </c>
      <c r="J734" s="180">
        <v>252299</v>
      </c>
    </row>
    <row r="735" spans="1:10" x14ac:dyDescent="0.2">
      <c r="A735" s="180" t="s">
        <v>329</v>
      </c>
      <c r="B735" s="180" t="s">
        <v>365</v>
      </c>
      <c r="C735" s="180">
        <v>797000</v>
      </c>
      <c r="D735" s="180">
        <v>62500</v>
      </c>
      <c r="E735" s="180">
        <v>0</v>
      </c>
      <c r="F735" s="180">
        <v>0</v>
      </c>
      <c r="G735" s="180">
        <v>250000</v>
      </c>
      <c r="H735" s="180">
        <v>22000</v>
      </c>
      <c r="I735" s="180">
        <v>8639685</v>
      </c>
      <c r="J735" s="180">
        <v>8340873.8200000003</v>
      </c>
    </row>
    <row r="736" spans="1:10" x14ac:dyDescent="0.2">
      <c r="A736" s="180" t="s">
        <v>329</v>
      </c>
      <c r="B736" s="180" t="s">
        <v>447</v>
      </c>
      <c r="C736" s="180"/>
      <c r="D736" s="180"/>
      <c r="E736" s="180"/>
      <c r="F736" s="180"/>
      <c r="G736" s="180"/>
      <c r="H736" s="180"/>
      <c r="I736" s="180">
        <v>12000</v>
      </c>
      <c r="J736" s="180">
        <v>12491.85</v>
      </c>
    </row>
    <row r="737" spans="1:10" x14ac:dyDescent="0.2">
      <c r="A737" s="180" t="s">
        <v>329</v>
      </c>
      <c r="B737" s="180" t="s">
        <v>366</v>
      </c>
      <c r="C737" s="180">
        <v>797000</v>
      </c>
      <c r="D737" s="180">
        <v>62500</v>
      </c>
      <c r="E737" s="180">
        <v>0</v>
      </c>
      <c r="F737" s="180">
        <v>0</v>
      </c>
      <c r="G737" s="180">
        <v>250000</v>
      </c>
      <c r="H737" s="180">
        <v>22000</v>
      </c>
      <c r="I737" s="180">
        <v>8651685</v>
      </c>
      <c r="J737" s="180">
        <v>8353365.6699999999</v>
      </c>
    </row>
    <row r="738" spans="1:10" x14ac:dyDescent="0.2">
      <c r="A738" s="180" t="s">
        <v>329</v>
      </c>
      <c r="B738" s="180" t="s">
        <v>367</v>
      </c>
      <c r="C738" s="180">
        <v>398724.47</v>
      </c>
      <c r="D738" s="180">
        <v>4754.3199999999924</v>
      </c>
      <c r="E738" s="180">
        <v>0</v>
      </c>
      <c r="F738" s="180">
        <v>0</v>
      </c>
      <c r="G738" s="180">
        <v>79059.340000000084</v>
      </c>
      <c r="H738" s="180">
        <v>-33118.67</v>
      </c>
      <c r="I738" s="180">
        <v>2416747.58</v>
      </c>
      <c r="J738" s="180">
        <v>2938936.58</v>
      </c>
    </row>
    <row r="739" spans="1:10" x14ac:dyDescent="0.2">
      <c r="A739" s="180" t="s">
        <v>329</v>
      </c>
      <c r="B739" s="180" t="s">
        <v>368</v>
      </c>
      <c r="C739" s="180">
        <v>1195724.47</v>
      </c>
      <c r="D739" s="180">
        <v>67254.319999999992</v>
      </c>
      <c r="E739" s="180">
        <v>0</v>
      </c>
      <c r="F739" s="180">
        <v>0</v>
      </c>
      <c r="G739" s="180">
        <v>329059.34000000008</v>
      </c>
      <c r="H739" s="180">
        <v>-11118.669999999998</v>
      </c>
      <c r="I739" s="180">
        <v>11068432.58</v>
      </c>
      <c r="J739" s="180">
        <v>11292302.25</v>
      </c>
    </row>
    <row r="740" spans="1:10" x14ac:dyDescent="0.2">
      <c r="A740" s="180" t="s">
        <v>330</v>
      </c>
      <c r="B740" s="180" t="s">
        <v>333</v>
      </c>
      <c r="C740" s="180"/>
      <c r="D740" s="180">
        <v>495420</v>
      </c>
      <c r="E740" s="180"/>
      <c r="F740" s="180">
        <v>1190554</v>
      </c>
      <c r="G740" s="180"/>
      <c r="H740" s="180"/>
      <c r="I740" s="180">
        <v>5251640</v>
      </c>
      <c r="J740" s="180">
        <v>4867091.3099999996</v>
      </c>
    </row>
    <row r="741" spans="1:10" x14ac:dyDescent="0.2">
      <c r="A741" s="180" t="s">
        <v>330</v>
      </c>
      <c r="B741" s="180" t="s">
        <v>334</v>
      </c>
      <c r="C741" s="180"/>
      <c r="D741" s="180">
        <v>13711</v>
      </c>
      <c r="E741" s="180"/>
      <c r="F741" s="180">
        <v>32947</v>
      </c>
      <c r="G741" s="180"/>
      <c r="H741" s="180"/>
      <c r="I741" s="180">
        <v>158757</v>
      </c>
      <c r="J741" s="180">
        <v>159187.76</v>
      </c>
    </row>
    <row r="742" spans="1:10" x14ac:dyDescent="0.2">
      <c r="A742" s="180" t="s">
        <v>330</v>
      </c>
      <c r="B742" s="180" t="s">
        <v>335</v>
      </c>
      <c r="C742" s="180"/>
      <c r="D742" s="180">
        <v>0</v>
      </c>
      <c r="E742" s="180"/>
      <c r="F742" s="180"/>
      <c r="G742" s="180"/>
      <c r="H742" s="180"/>
      <c r="I742" s="180">
        <v>472658</v>
      </c>
      <c r="J742" s="180">
        <v>461621</v>
      </c>
    </row>
    <row r="743" spans="1:10" x14ac:dyDescent="0.2">
      <c r="A743" s="180" t="s">
        <v>330</v>
      </c>
      <c r="B743" s="180" t="s">
        <v>336</v>
      </c>
      <c r="C743" s="180"/>
      <c r="D743" s="180"/>
      <c r="E743" s="180"/>
      <c r="F743" s="180"/>
      <c r="G743" s="180"/>
      <c r="H743" s="180"/>
      <c r="I743" s="180">
        <v>1206000</v>
      </c>
      <c r="J743" s="180">
        <v>2028035.39</v>
      </c>
    </row>
    <row r="744" spans="1:10" x14ac:dyDescent="0.2">
      <c r="A744" s="180" t="s">
        <v>330</v>
      </c>
      <c r="B744" s="180" t="s">
        <v>337</v>
      </c>
      <c r="C744" s="180">
        <v>2653</v>
      </c>
      <c r="D744" s="180"/>
      <c r="E744" s="180"/>
      <c r="F744" s="180">
        <v>100</v>
      </c>
      <c r="G744" s="180"/>
      <c r="H744" s="180"/>
      <c r="I744" s="180">
        <v>3345</v>
      </c>
      <c r="J744" s="180">
        <v>4636.3999999999996</v>
      </c>
    </row>
    <row r="745" spans="1:10" x14ac:dyDescent="0.2">
      <c r="A745" s="180" t="s">
        <v>330</v>
      </c>
      <c r="B745" s="180" t="s">
        <v>338</v>
      </c>
      <c r="C745" s="180"/>
      <c r="D745" s="180"/>
      <c r="E745" s="180"/>
      <c r="F745" s="180"/>
      <c r="G745" s="180">
        <v>291490</v>
      </c>
      <c r="H745" s="180"/>
      <c r="I745" s="180">
        <v>283000</v>
      </c>
      <c r="J745" s="180">
        <v>295510.21000000002</v>
      </c>
    </row>
    <row r="746" spans="1:10" x14ac:dyDescent="0.2">
      <c r="A746" s="180" t="s">
        <v>330</v>
      </c>
      <c r="B746" s="180" t="s">
        <v>339</v>
      </c>
      <c r="C746" s="180"/>
      <c r="D746" s="180"/>
      <c r="E746" s="180"/>
      <c r="F746" s="180"/>
      <c r="G746" s="180"/>
      <c r="H746" s="180"/>
      <c r="I746" s="180">
        <v>303700</v>
      </c>
      <c r="J746" s="180">
        <v>385216.15</v>
      </c>
    </row>
    <row r="747" spans="1:10" x14ac:dyDescent="0.2">
      <c r="A747" s="180" t="s">
        <v>330</v>
      </c>
      <c r="B747" s="180" t="s">
        <v>340</v>
      </c>
      <c r="C747" s="180">
        <v>10609</v>
      </c>
      <c r="D747" s="180">
        <v>100</v>
      </c>
      <c r="E747" s="180"/>
      <c r="F747" s="180">
        <v>226</v>
      </c>
      <c r="G747" s="180">
        <v>6700</v>
      </c>
      <c r="H747" s="180">
        <v>477405</v>
      </c>
      <c r="I747" s="180">
        <v>661900</v>
      </c>
      <c r="J747" s="180">
        <v>2751388.5599999996</v>
      </c>
    </row>
    <row r="748" spans="1:10" x14ac:dyDescent="0.2">
      <c r="A748" s="180" t="s">
        <v>330</v>
      </c>
      <c r="B748" s="180" t="s">
        <v>341</v>
      </c>
      <c r="C748" s="180"/>
      <c r="D748" s="180"/>
      <c r="E748" s="180"/>
      <c r="F748" s="180"/>
      <c r="G748" s="180"/>
      <c r="H748" s="180"/>
      <c r="I748" s="180">
        <v>2300</v>
      </c>
      <c r="J748" s="180">
        <v>2238.4</v>
      </c>
    </row>
    <row r="749" spans="1:10" x14ac:dyDescent="0.2">
      <c r="A749" s="180" t="s">
        <v>330</v>
      </c>
      <c r="B749" s="180" t="s">
        <v>342</v>
      </c>
      <c r="C749" s="180"/>
      <c r="D749" s="180"/>
      <c r="E749" s="180"/>
      <c r="F749" s="180"/>
      <c r="G749" s="180"/>
      <c r="H749" s="180"/>
      <c r="I749" s="180">
        <v>6278672</v>
      </c>
      <c r="J749" s="180">
        <v>6150623</v>
      </c>
    </row>
    <row r="750" spans="1:10" x14ac:dyDescent="0.2">
      <c r="A750" s="180" t="s">
        <v>330</v>
      </c>
      <c r="B750" s="180" t="s">
        <v>343</v>
      </c>
      <c r="C750" s="180"/>
      <c r="D750" s="180"/>
      <c r="E750" s="180"/>
      <c r="F750" s="180"/>
      <c r="G750" s="180"/>
      <c r="H750" s="180"/>
      <c r="I750" s="180">
        <v>0</v>
      </c>
      <c r="J750" s="180">
        <v>0</v>
      </c>
    </row>
    <row r="751" spans="1:10" x14ac:dyDescent="0.2">
      <c r="A751" s="180" t="s">
        <v>330</v>
      </c>
      <c r="B751" s="180" t="s">
        <v>344</v>
      </c>
      <c r="C751" s="180">
        <v>916700</v>
      </c>
      <c r="D751" s="180">
        <v>265</v>
      </c>
      <c r="E751" s="180"/>
      <c r="F751" s="180"/>
      <c r="G751" s="180">
        <v>3182</v>
      </c>
      <c r="H751" s="180"/>
      <c r="I751" s="180">
        <v>926259</v>
      </c>
      <c r="J751" s="180">
        <v>966347.86</v>
      </c>
    </row>
    <row r="752" spans="1:10" x14ac:dyDescent="0.2">
      <c r="A752" s="180" t="s">
        <v>330</v>
      </c>
      <c r="B752" s="180" t="s">
        <v>475</v>
      </c>
      <c r="C752" s="180"/>
      <c r="D752" s="180">
        <v>4313</v>
      </c>
      <c r="E752" s="180"/>
      <c r="F752" s="180">
        <v>10364</v>
      </c>
      <c r="G752" s="180"/>
      <c r="H752" s="180"/>
      <c r="I752" s="180">
        <v>41988</v>
      </c>
      <c r="J752" s="180">
        <v>40648.43</v>
      </c>
    </row>
    <row r="753" spans="1:10" x14ac:dyDescent="0.2">
      <c r="A753" s="180" t="s">
        <v>330</v>
      </c>
      <c r="B753" s="180" t="s">
        <v>332</v>
      </c>
      <c r="C753" s="180"/>
      <c r="D753" s="180"/>
      <c r="E753" s="180"/>
      <c r="F753" s="180"/>
      <c r="G753" s="180"/>
      <c r="H753" s="180"/>
      <c r="I753" s="180">
        <v>400000</v>
      </c>
      <c r="J753" s="180">
        <v>390115</v>
      </c>
    </row>
    <row r="754" spans="1:10" x14ac:dyDescent="0.2">
      <c r="A754" s="180" t="s">
        <v>330</v>
      </c>
      <c r="B754" s="180" t="s">
        <v>407</v>
      </c>
      <c r="C754" s="180"/>
      <c r="D754" s="180"/>
      <c r="E754" s="180"/>
      <c r="F754" s="180"/>
      <c r="G754" s="180">
        <v>156560</v>
      </c>
      <c r="H754" s="180"/>
      <c r="I754" s="180">
        <v>336000</v>
      </c>
      <c r="J754" s="180">
        <v>402999.97</v>
      </c>
    </row>
    <row r="755" spans="1:10" x14ac:dyDescent="0.2">
      <c r="A755" s="180" t="s">
        <v>330</v>
      </c>
      <c r="B755" s="180" t="s">
        <v>345</v>
      </c>
      <c r="C755" s="180">
        <v>929962</v>
      </c>
      <c r="D755" s="180">
        <v>513809</v>
      </c>
      <c r="E755" s="180">
        <v>0</v>
      </c>
      <c r="F755" s="180">
        <v>1234191</v>
      </c>
      <c r="G755" s="180">
        <v>457932</v>
      </c>
      <c r="H755" s="180">
        <v>477405</v>
      </c>
      <c r="I755" s="180">
        <v>16326219</v>
      </c>
      <c r="J755" s="180">
        <v>18905659.440000001</v>
      </c>
    </row>
    <row r="756" spans="1:10" x14ac:dyDescent="0.2">
      <c r="A756" s="180" t="s">
        <v>330</v>
      </c>
      <c r="B756" s="180" t="s">
        <v>346</v>
      </c>
      <c r="C756" s="180"/>
      <c r="D756" s="180"/>
      <c r="E756" s="180"/>
      <c r="F756" s="180"/>
      <c r="G756" s="180"/>
      <c r="H756" s="180"/>
      <c r="I756" s="180">
        <v>0</v>
      </c>
      <c r="J756" s="180">
        <v>314400</v>
      </c>
    </row>
    <row r="757" spans="1:10" x14ac:dyDescent="0.2">
      <c r="A757" s="180" t="s">
        <v>330</v>
      </c>
      <c r="B757" s="180" t="s">
        <v>446</v>
      </c>
      <c r="C757" s="180"/>
      <c r="D757" s="180"/>
      <c r="E757" s="180"/>
      <c r="F757" s="180">
        <v>628300</v>
      </c>
      <c r="G757" s="180"/>
      <c r="H757" s="180"/>
      <c r="I757" s="180">
        <v>610000</v>
      </c>
      <c r="J757" s="180">
        <v>779951.63</v>
      </c>
    </row>
    <row r="758" spans="1:10" x14ac:dyDescent="0.2">
      <c r="A758" s="180" t="s">
        <v>330</v>
      </c>
      <c r="B758" s="180" t="s">
        <v>347</v>
      </c>
      <c r="C758" s="180"/>
      <c r="D758" s="180"/>
      <c r="E758" s="180"/>
      <c r="F758" s="180"/>
      <c r="G758" s="180"/>
      <c r="H758" s="180"/>
      <c r="I758" s="180">
        <v>0</v>
      </c>
      <c r="J758" s="180">
        <v>4837</v>
      </c>
    </row>
    <row r="759" spans="1:10" x14ac:dyDescent="0.2">
      <c r="A759" s="180" t="s">
        <v>330</v>
      </c>
      <c r="B759" s="180" t="s">
        <v>348</v>
      </c>
      <c r="C759" s="180">
        <v>929962</v>
      </c>
      <c r="D759" s="180">
        <v>513809</v>
      </c>
      <c r="E759" s="180">
        <v>0</v>
      </c>
      <c r="F759" s="180">
        <v>1862491</v>
      </c>
      <c r="G759" s="180">
        <v>457932</v>
      </c>
      <c r="H759" s="180">
        <v>477405</v>
      </c>
      <c r="I759" s="180">
        <v>16936219</v>
      </c>
      <c r="J759" s="180">
        <v>20004848.069999997</v>
      </c>
    </row>
    <row r="760" spans="1:10" x14ac:dyDescent="0.2">
      <c r="A760" s="180" t="s">
        <v>330</v>
      </c>
      <c r="B760" s="180" t="s">
        <v>349</v>
      </c>
      <c r="C760" s="180">
        <v>438559.73000000021</v>
      </c>
      <c r="D760" s="180">
        <v>603429.72</v>
      </c>
      <c r="E760" s="180">
        <v>22163</v>
      </c>
      <c r="F760" s="180">
        <v>79927.290000000037</v>
      </c>
      <c r="G760" s="180">
        <v>715760.27999999991</v>
      </c>
      <c r="H760" s="180">
        <v>276667.64</v>
      </c>
      <c r="I760" s="180">
        <v>4456218.8600000003</v>
      </c>
      <c r="J760" s="180">
        <v>4174372.72</v>
      </c>
    </row>
    <row r="761" spans="1:10" x14ac:dyDescent="0.2">
      <c r="A761" s="180" t="s">
        <v>330</v>
      </c>
      <c r="B761" s="180" t="s">
        <v>350</v>
      </c>
      <c r="C761" s="180">
        <v>1368521.7300000002</v>
      </c>
      <c r="D761" s="180">
        <v>1117238.72</v>
      </c>
      <c r="E761" s="180">
        <v>22163</v>
      </c>
      <c r="F761" s="180">
        <v>1942418.29</v>
      </c>
      <c r="G761" s="180">
        <v>1173692.2799999998</v>
      </c>
      <c r="H761" s="180">
        <v>754072.64</v>
      </c>
      <c r="I761" s="180">
        <v>21392437.859999999</v>
      </c>
      <c r="J761" s="180">
        <v>24179220.789999995</v>
      </c>
    </row>
    <row r="762" spans="1:10" x14ac:dyDescent="0.2">
      <c r="A762" s="180" t="s">
        <v>330</v>
      </c>
      <c r="B762" s="180" t="s">
        <v>376</v>
      </c>
      <c r="C762" s="180"/>
      <c r="D762" s="180"/>
      <c r="E762" s="180"/>
      <c r="F762" s="180"/>
      <c r="G762" s="180"/>
      <c r="H762" s="180"/>
      <c r="I762" s="180"/>
      <c r="J762" s="180"/>
    </row>
    <row r="763" spans="1:10" x14ac:dyDescent="0.2">
      <c r="A763" s="180" t="s">
        <v>330</v>
      </c>
      <c r="B763" s="180" t="s">
        <v>377</v>
      </c>
      <c r="C763" s="180"/>
      <c r="D763" s="180"/>
      <c r="E763" s="180"/>
      <c r="F763" s="180"/>
      <c r="G763" s="180"/>
      <c r="H763" s="180">
        <v>235520</v>
      </c>
      <c r="I763" s="180">
        <v>8766660</v>
      </c>
      <c r="J763" s="180">
        <v>11277038.890000001</v>
      </c>
    </row>
    <row r="764" spans="1:10" x14ac:dyDescent="0.2">
      <c r="A764" s="180" t="s">
        <v>330</v>
      </c>
      <c r="B764" s="180" t="s">
        <v>352</v>
      </c>
      <c r="C764" s="180"/>
      <c r="D764" s="180"/>
      <c r="E764" s="180"/>
      <c r="F764" s="180"/>
      <c r="G764" s="180"/>
      <c r="H764" s="180"/>
      <c r="I764" s="180">
        <v>365000</v>
      </c>
      <c r="J764" s="180">
        <v>487890.81</v>
      </c>
    </row>
    <row r="765" spans="1:10" x14ac:dyDescent="0.2">
      <c r="A765" s="180" t="s">
        <v>330</v>
      </c>
      <c r="B765" s="180" t="s">
        <v>353</v>
      </c>
      <c r="C765" s="180"/>
      <c r="D765" s="180"/>
      <c r="E765" s="180"/>
      <c r="F765" s="180"/>
      <c r="G765" s="180"/>
      <c r="H765" s="180"/>
      <c r="I765" s="180">
        <v>145000</v>
      </c>
      <c r="J765" s="180">
        <v>143109.60999999999</v>
      </c>
    </row>
    <row r="766" spans="1:10" x14ac:dyDescent="0.2">
      <c r="A766" s="180" t="s">
        <v>330</v>
      </c>
      <c r="B766" s="180" t="s">
        <v>354</v>
      </c>
      <c r="C766" s="180"/>
      <c r="D766" s="180"/>
      <c r="E766" s="180"/>
      <c r="F766" s="180"/>
      <c r="G766" s="180"/>
      <c r="H766" s="180"/>
      <c r="I766" s="180">
        <v>542500</v>
      </c>
      <c r="J766" s="180">
        <v>384143.79</v>
      </c>
    </row>
    <row r="767" spans="1:10" x14ac:dyDescent="0.2">
      <c r="A767" s="180" t="s">
        <v>330</v>
      </c>
      <c r="B767" s="180" t="s">
        <v>408</v>
      </c>
      <c r="C767" s="180"/>
      <c r="D767" s="180"/>
      <c r="E767" s="180"/>
      <c r="F767" s="180"/>
      <c r="G767" s="180"/>
      <c r="H767" s="180"/>
      <c r="I767" s="180">
        <v>755000</v>
      </c>
      <c r="J767" s="180">
        <v>790334.52</v>
      </c>
    </row>
    <row r="768" spans="1:10" x14ac:dyDescent="0.2">
      <c r="A768" s="180" t="s">
        <v>330</v>
      </c>
      <c r="B768" s="180" t="s">
        <v>423</v>
      </c>
      <c r="C768" s="180">
        <v>250000</v>
      </c>
      <c r="D768" s="180">
        <v>58710</v>
      </c>
      <c r="E768" s="180"/>
      <c r="F768" s="180"/>
      <c r="G768" s="180">
        <v>5150</v>
      </c>
      <c r="H768" s="180"/>
      <c r="I768" s="180">
        <v>519000</v>
      </c>
      <c r="J768" s="180">
        <v>474472.14</v>
      </c>
    </row>
    <row r="769" spans="1:10" x14ac:dyDescent="0.2">
      <c r="A769" s="180" t="s">
        <v>330</v>
      </c>
      <c r="B769" s="180" t="s">
        <v>355</v>
      </c>
      <c r="C769" s="180">
        <v>100000</v>
      </c>
      <c r="D769" s="180">
        <v>80340</v>
      </c>
      <c r="E769" s="180"/>
      <c r="F769" s="180"/>
      <c r="G769" s="180"/>
      <c r="H769" s="180">
        <v>22000</v>
      </c>
      <c r="I769" s="180">
        <v>1427500</v>
      </c>
      <c r="J769" s="180">
        <v>1415231.9600000002</v>
      </c>
    </row>
    <row r="770" spans="1:10" x14ac:dyDescent="0.2">
      <c r="A770" s="180" t="s">
        <v>330</v>
      </c>
      <c r="B770" s="180" t="s">
        <v>356</v>
      </c>
      <c r="C770" s="180">
        <v>100000</v>
      </c>
      <c r="D770" s="180">
        <v>80340</v>
      </c>
      <c r="E770" s="180"/>
      <c r="F770" s="180"/>
      <c r="G770" s="180"/>
      <c r="H770" s="180"/>
      <c r="I770" s="180">
        <v>569400</v>
      </c>
      <c r="J770" s="180">
        <v>529524.69999999995</v>
      </c>
    </row>
    <row r="771" spans="1:10" x14ac:dyDescent="0.2">
      <c r="A771" s="180" t="s">
        <v>330</v>
      </c>
      <c r="B771" s="180" t="s">
        <v>409</v>
      </c>
      <c r="C771" s="180"/>
      <c r="D771" s="180"/>
      <c r="E771" s="180"/>
      <c r="F771" s="180"/>
      <c r="G771" s="180"/>
      <c r="H771" s="180"/>
      <c r="I771" s="180">
        <v>0</v>
      </c>
      <c r="J771" s="180"/>
    </row>
    <row r="772" spans="1:10" x14ac:dyDescent="0.2">
      <c r="A772" s="180" t="s">
        <v>330</v>
      </c>
      <c r="B772" s="180" t="s">
        <v>378</v>
      </c>
      <c r="C772" s="180"/>
      <c r="D772" s="180"/>
      <c r="E772" s="180"/>
      <c r="F772" s="180"/>
      <c r="G772" s="180">
        <v>456300</v>
      </c>
      <c r="H772" s="180">
        <v>216300</v>
      </c>
      <c r="I772" s="180">
        <v>0</v>
      </c>
      <c r="J772" s="180">
        <v>670363.98</v>
      </c>
    </row>
    <row r="773" spans="1:10" x14ac:dyDescent="0.2">
      <c r="A773" s="180" t="s">
        <v>330</v>
      </c>
      <c r="B773" s="180" t="s">
        <v>360</v>
      </c>
      <c r="C773" s="180">
        <v>150000</v>
      </c>
      <c r="D773" s="180">
        <v>150000</v>
      </c>
      <c r="E773" s="180"/>
      <c r="F773" s="180"/>
      <c r="G773" s="180"/>
      <c r="H773" s="180"/>
      <c r="I773" s="180">
        <v>250000</v>
      </c>
      <c r="J773" s="180">
        <v>597142.57000000007</v>
      </c>
    </row>
    <row r="774" spans="1:10" x14ac:dyDescent="0.2">
      <c r="A774" s="180" t="s">
        <v>330</v>
      </c>
      <c r="B774" s="180" t="s">
        <v>379</v>
      </c>
      <c r="C774" s="180"/>
      <c r="D774" s="180"/>
      <c r="E774" s="180"/>
      <c r="F774" s="180">
        <v>1612579</v>
      </c>
      <c r="G774" s="180"/>
      <c r="H774" s="180"/>
      <c r="I774" s="180">
        <v>1785748</v>
      </c>
      <c r="J774" s="180">
        <v>1779071.81</v>
      </c>
    </row>
    <row r="775" spans="1:10" x14ac:dyDescent="0.2">
      <c r="A775" s="180" t="s">
        <v>330</v>
      </c>
      <c r="B775" s="180" t="s">
        <v>362</v>
      </c>
      <c r="C775" s="180"/>
      <c r="D775" s="180"/>
      <c r="E775" s="180"/>
      <c r="F775" s="180"/>
      <c r="G775" s="180"/>
      <c r="H775" s="180"/>
      <c r="I775" s="180">
        <v>414820</v>
      </c>
      <c r="J775" s="180">
        <v>404595</v>
      </c>
    </row>
    <row r="776" spans="1:10" x14ac:dyDescent="0.2">
      <c r="A776" s="180" t="s">
        <v>330</v>
      </c>
      <c r="B776" s="180" t="s">
        <v>365</v>
      </c>
      <c r="C776" s="180">
        <v>600000</v>
      </c>
      <c r="D776" s="180">
        <v>369390</v>
      </c>
      <c r="E776" s="180">
        <v>0</v>
      </c>
      <c r="F776" s="180">
        <v>1612579</v>
      </c>
      <c r="G776" s="180">
        <v>461450</v>
      </c>
      <c r="H776" s="180">
        <v>473820</v>
      </c>
      <c r="I776" s="180">
        <v>15540628</v>
      </c>
      <c r="J776" s="180">
        <v>18952919.779999997</v>
      </c>
    </row>
    <row r="777" spans="1:10" x14ac:dyDescent="0.2">
      <c r="A777" s="180" t="s">
        <v>330</v>
      </c>
      <c r="B777" s="180" t="s">
        <v>447</v>
      </c>
      <c r="C777" s="180">
        <v>628300</v>
      </c>
      <c r="D777" s="180"/>
      <c r="E777" s="180"/>
      <c r="F777" s="180"/>
      <c r="G777" s="180"/>
      <c r="H777" s="180"/>
      <c r="I777" s="180">
        <v>610000</v>
      </c>
      <c r="J777" s="180">
        <v>770082.15</v>
      </c>
    </row>
    <row r="778" spans="1:10" x14ac:dyDescent="0.2">
      <c r="A778" s="180" t="s">
        <v>330</v>
      </c>
      <c r="B778" s="180" t="s">
        <v>366</v>
      </c>
      <c r="C778" s="180">
        <v>1228300</v>
      </c>
      <c r="D778" s="180">
        <v>369390</v>
      </c>
      <c r="E778" s="180">
        <v>0</v>
      </c>
      <c r="F778" s="180">
        <v>1612579</v>
      </c>
      <c r="G778" s="180">
        <v>461450</v>
      </c>
      <c r="H778" s="180">
        <v>473820</v>
      </c>
      <c r="I778" s="180">
        <v>16150628</v>
      </c>
      <c r="J778" s="180">
        <v>19723001.929999996</v>
      </c>
    </row>
    <row r="779" spans="1:10" x14ac:dyDescent="0.2">
      <c r="A779" s="180" t="s">
        <v>330</v>
      </c>
      <c r="B779" s="180" t="s">
        <v>367</v>
      </c>
      <c r="C779" s="180">
        <v>140221.73000000021</v>
      </c>
      <c r="D779" s="180">
        <v>747848.72</v>
      </c>
      <c r="E779" s="180">
        <v>22163</v>
      </c>
      <c r="F779" s="180">
        <v>329839.29000000004</v>
      </c>
      <c r="G779" s="180">
        <v>712242.2799999998</v>
      </c>
      <c r="H779" s="180">
        <v>280252.64</v>
      </c>
      <c r="I779" s="180">
        <v>5241809.8599999994</v>
      </c>
      <c r="J779" s="180">
        <v>4456218.8599999994</v>
      </c>
    </row>
    <row r="780" spans="1:10" x14ac:dyDescent="0.2">
      <c r="A780" s="180" t="s">
        <v>330</v>
      </c>
      <c r="B780" s="180" t="s">
        <v>368</v>
      </c>
      <c r="C780" s="180">
        <v>1368521.7300000002</v>
      </c>
      <c r="D780" s="180">
        <v>1117238.72</v>
      </c>
      <c r="E780" s="180">
        <v>22163</v>
      </c>
      <c r="F780" s="180">
        <v>1942418.29</v>
      </c>
      <c r="G780" s="180">
        <v>1173692.2799999998</v>
      </c>
      <c r="H780" s="180">
        <v>754072.64</v>
      </c>
      <c r="I780" s="180">
        <v>21392437.859999999</v>
      </c>
      <c r="J780" s="180">
        <v>24179220.789999995</v>
      </c>
    </row>
    <row r="781" spans="1:10" x14ac:dyDescent="0.2">
      <c r="A781" s="180" t="s">
        <v>3</v>
      </c>
      <c r="B781" s="180" t="s">
        <v>333</v>
      </c>
      <c r="C781" s="180"/>
      <c r="D781" s="180">
        <v>376226</v>
      </c>
      <c r="E781" s="180"/>
      <c r="F781" s="180">
        <v>0</v>
      </c>
      <c r="G781" s="180"/>
      <c r="H781" s="180"/>
      <c r="I781" s="180">
        <v>4107369</v>
      </c>
      <c r="J781" s="180">
        <v>3661562.95</v>
      </c>
    </row>
    <row r="782" spans="1:10" x14ac:dyDescent="0.2">
      <c r="A782" s="180" t="s">
        <v>3</v>
      </c>
      <c r="B782" s="180" t="s">
        <v>334</v>
      </c>
      <c r="C782" s="180"/>
      <c r="D782" s="180">
        <v>21919</v>
      </c>
      <c r="E782" s="180"/>
      <c r="F782" s="180">
        <v>0</v>
      </c>
      <c r="G782" s="180"/>
      <c r="H782" s="180"/>
      <c r="I782" s="180">
        <v>227533</v>
      </c>
      <c r="J782" s="180">
        <v>443352.76</v>
      </c>
    </row>
    <row r="783" spans="1:10" x14ac:dyDescent="0.2">
      <c r="A783" s="180" t="s">
        <v>3</v>
      </c>
      <c r="B783" s="180" t="s">
        <v>335</v>
      </c>
      <c r="C783" s="180"/>
      <c r="D783" s="180">
        <v>316623</v>
      </c>
      <c r="E783" s="180"/>
      <c r="F783" s="180"/>
      <c r="G783" s="180"/>
      <c r="H783" s="180"/>
      <c r="I783" s="180">
        <v>309630</v>
      </c>
      <c r="J783" s="180">
        <v>316620</v>
      </c>
    </row>
    <row r="784" spans="1:10" x14ac:dyDescent="0.2">
      <c r="A784" s="180" t="s">
        <v>3</v>
      </c>
      <c r="B784" s="180" t="s">
        <v>336</v>
      </c>
      <c r="C784" s="180"/>
      <c r="D784" s="180"/>
      <c r="E784" s="180"/>
      <c r="F784" s="180"/>
      <c r="G784" s="180"/>
      <c r="H784" s="180"/>
      <c r="I784" s="180">
        <v>246525</v>
      </c>
      <c r="J784" s="180">
        <v>246524.56</v>
      </c>
    </row>
    <row r="785" spans="1:10" x14ac:dyDescent="0.2">
      <c r="A785" s="180" t="s">
        <v>3</v>
      </c>
      <c r="B785" s="180" t="s">
        <v>337</v>
      </c>
      <c r="C785" s="180">
        <v>2824</v>
      </c>
      <c r="D785" s="180">
        <v>4146</v>
      </c>
      <c r="E785" s="180">
        <v>0</v>
      </c>
      <c r="F785" s="180">
        <v>0</v>
      </c>
      <c r="G785" s="180">
        <v>467</v>
      </c>
      <c r="H785" s="180">
        <v>0</v>
      </c>
      <c r="I785" s="180">
        <v>16756</v>
      </c>
      <c r="J785" s="180">
        <v>16755.150000000001</v>
      </c>
    </row>
    <row r="786" spans="1:10" x14ac:dyDescent="0.2">
      <c r="A786" s="180" t="s">
        <v>3</v>
      </c>
      <c r="B786" s="180" t="s">
        <v>338</v>
      </c>
      <c r="C786" s="180"/>
      <c r="D786" s="180"/>
      <c r="E786" s="180"/>
      <c r="F786" s="180"/>
      <c r="G786" s="180">
        <v>160158</v>
      </c>
      <c r="H786" s="180">
        <v>0</v>
      </c>
      <c r="I786" s="180">
        <v>157791</v>
      </c>
      <c r="J786" s="180">
        <v>157791</v>
      </c>
    </row>
    <row r="787" spans="1:10" x14ac:dyDescent="0.2">
      <c r="A787" s="180" t="s">
        <v>3</v>
      </c>
      <c r="B787" s="180" t="s">
        <v>339</v>
      </c>
      <c r="C787" s="180"/>
      <c r="D787" s="180"/>
      <c r="E787" s="180"/>
      <c r="F787" s="180"/>
      <c r="G787" s="180"/>
      <c r="H787" s="180">
        <v>0</v>
      </c>
      <c r="I787" s="180">
        <v>183053</v>
      </c>
      <c r="J787" s="180">
        <v>183049.95</v>
      </c>
    </row>
    <row r="788" spans="1:10" x14ac:dyDescent="0.2">
      <c r="A788" s="180" t="s">
        <v>3</v>
      </c>
      <c r="B788" s="180" t="s">
        <v>340</v>
      </c>
      <c r="C788" s="180">
        <v>0</v>
      </c>
      <c r="D788" s="180">
        <v>31720</v>
      </c>
      <c r="E788" s="180">
        <v>0</v>
      </c>
      <c r="F788" s="180">
        <v>0</v>
      </c>
      <c r="G788" s="180">
        <v>2039</v>
      </c>
      <c r="H788" s="180">
        <v>451231</v>
      </c>
      <c r="I788" s="180">
        <v>608693</v>
      </c>
      <c r="J788" s="180">
        <v>608693.80000000005</v>
      </c>
    </row>
    <row r="789" spans="1:10" x14ac:dyDescent="0.2">
      <c r="A789" s="180" t="s">
        <v>3</v>
      </c>
      <c r="B789" s="180" t="s">
        <v>341</v>
      </c>
      <c r="C789" s="180">
        <v>0</v>
      </c>
      <c r="D789" s="180">
        <v>0</v>
      </c>
      <c r="E789" s="180">
        <v>0</v>
      </c>
      <c r="F789" s="180"/>
      <c r="G789" s="180">
        <v>0</v>
      </c>
      <c r="H789" s="180">
        <v>0</v>
      </c>
      <c r="I789" s="180">
        <v>0</v>
      </c>
      <c r="J789" s="180">
        <v>0</v>
      </c>
    </row>
    <row r="790" spans="1:10" x14ac:dyDescent="0.2">
      <c r="A790" s="180" t="s">
        <v>3</v>
      </c>
      <c r="B790" s="180" t="s">
        <v>342</v>
      </c>
      <c r="C790" s="180"/>
      <c r="D790" s="180"/>
      <c r="E790" s="180"/>
      <c r="F790" s="180"/>
      <c r="G790" s="180"/>
      <c r="H790" s="180"/>
      <c r="I790" s="180">
        <v>3265827</v>
      </c>
      <c r="J790" s="180">
        <v>3158606</v>
      </c>
    </row>
    <row r="791" spans="1:10" x14ac:dyDescent="0.2">
      <c r="A791" s="180" t="s">
        <v>3</v>
      </c>
      <c r="B791" s="180" t="s">
        <v>343</v>
      </c>
      <c r="C791" s="180"/>
      <c r="D791" s="180"/>
      <c r="E791" s="180"/>
      <c r="F791" s="180"/>
      <c r="G791" s="180"/>
      <c r="H791" s="180"/>
      <c r="I791" s="180">
        <v>0</v>
      </c>
      <c r="J791" s="180">
        <v>0</v>
      </c>
    </row>
    <row r="792" spans="1:10" x14ac:dyDescent="0.2">
      <c r="A792" s="180" t="s">
        <v>3</v>
      </c>
      <c r="B792" s="180" t="s">
        <v>344</v>
      </c>
      <c r="C792" s="180">
        <v>588713</v>
      </c>
      <c r="D792" s="180">
        <v>112</v>
      </c>
      <c r="E792" s="180">
        <v>0</v>
      </c>
      <c r="F792" s="180">
        <v>0</v>
      </c>
      <c r="G792" s="180">
        <v>2656</v>
      </c>
      <c r="H792" s="180">
        <v>0</v>
      </c>
      <c r="I792" s="180">
        <v>724638</v>
      </c>
      <c r="J792" s="180">
        <v>631600.16</v>
      </c>
    </row>
    <row r="793" spans="1:10" x14ac:dyDescent="0.2">
      <c r="A793" s="180" t="s">
        <v>3</v>
      </c>
      <c r="B793" s="180" t="s">
        <v>475</v>
      </c>
      <c r="C793" s="180"/>
      <c r="D793" s="180">
        <v>7495</v>
      </c>
      <c r="E793" s="180"/>
      <c r="F793" s="180">
        <v>0</v>
      </c>
      <c r="G793" s="180"/>
      <c r="H793" s="180"/>
      <c r="I793" s="180">
        <v>57361</v>
      </c>
      <c r="J793" s="180">
        <v>84480.08</v>
      </c>
    </row>
    <row r="794" spans="1:10" x14ac:dyDescent="0.2">
      <c r="A794" s="180" t="s">
        <v>3</v>
      </c>
      <c r="B794" s="180" t="s">
        <v>332</v>
      </c>
      <c r="C794" s="180"/>
      <c r="D794" s="180"/>
      <c r="E794" s="180">
        <v>0</v>
      </c>
      <c r="F794" s="180"/>
      <c r="G794" s="180"/>
      <c r="H794" s="180"/>
      <c r="I794" s="180">
        <v>81079</v>
      </c>
      <c r="J794" s="180">
        <v>93079</v>
      </c>
    </row>
    <row r="795" spans="1:10" x14ac:dyDescent="0.2">
      <c r="A795" s="180" t="s">
        <v>3</v>
      </c>
      <c r="B795" s="180" t="s">
        <v>407</v>
      </c>
      <c r="C795" s="180">
        <v>0</v>
      </c>
      <c r="D795" s="180">
        <v>0</v>
      </c>
      <c r="E795" s="180">
        <v>0</v>
      </c>
      <c r="F795" s="180">
        <v>0</v>
      </c>
      <c r="G795" s="180">
        <v>170733</v>
      </c>
      <c r="H795" s="180">
        <v>24699</v>
      </c>
      <c r="I795" s="180">
        <v>345183</v>
      </c>
      <c r="J795" s="180">
        <v>332824.25</v>
      </c>
    </row>
    <row r="796" spans="1:10" x14ac:dyDescent="0.2">
      <c r="A796" s="180" t="s">
        <v>3</v>
      </c>
      <c r="B796" s="180" t="s">
        <v>345</v>
      </c>
      <c r="C796" s="180">
        <v>591537</v>
      </c>
      <c r="D796" s="180">
        <v>758241</v>
      </c>
      <c r="E796" s="180">
        <v>0</v>
      </c>
      <c r="F796" s="180">
        <v>0</v>
      </c>
      <c r="G796" s="180">
        <v>336053</v>
      </c>
      <c r="H796" s="180">
        <v>475930</v>
      </c>
      <c r="I796" s="180">
        <v>10331438</v>
      </c>
      <c r="J796" s="180">
        <v>9934939.6600000001</v>
      </c>
    </row>
    <row r="797" spans="1:10" x14ac:dyDescent="0.2">
      <c r="A797" s="180" t="s">
        <v>3</v>
      </c>
      <c r="B797" s="180" t="s">
        <v>346</v>
      </c>
      <c r="C797" s="180">
        <v>0</v>
      </c>
      <c r="D797" s="180">
        <v>0</v>
      </c>
      <c r="E797" s="180">
        <v>0</v>
      </c>
      <c r="F797" s="180">
        <v>0</v>
      </c>
      <c r="G797" s="180"/>
      <c r="H797" s="180"/>
      <c r="I797" s="180">
        <v>0</v>
      </c>
      <c r="J797" s="180">
        <v>0</v>
      </c>
    </row>
    <row r="798" spans="1:10" x14ac:dyDescent="0.2">
      <c r="A798" s="180" t="s">
        <v>3</v>
      </c>
      <c r="B798" s="180" t="s">
        <v>446</v>
      </c>
      <c r="C798" s="180">
        <v>0</v>
      </c>
      <c r="D798" s="180">
        <v>0</v>
      </c>
      <c r="E798" s="180">
        <v>0</v>
      </c>
      <c r="F798" s="180">
        <v>559874</v>
      </c>
      <c r="G798" s="180">
        <v>7818</v>
      </c>
      <c r="H798" s="180">
        <v>0</v>
      </c>
      <c r="I798" s="180">
        <v>570301</v>
      </c>
      <c r="J798" s="180">
        <v>570299.84000000008</v>
      </c>
    </row>
    <row r="799" spans="1:10" x14ac:dyDescent="0.2">
      <c r="A799" s="180" t="s">
        <v>3</v>
      </c>
      <c r="B799" s="180" t="s">
        <v>347</v>
      </c>
      <c r="C799" s="180">
        <v>0</v>
      </c>
      <c r="D799" s="180">
        <v>0</v>
      </c>
      <c r="E799" s="180">
        <v>0</v>
      </c>
      <c r="F799" s="180"/>
      <c r="G799" s="180">
        <v>0</v>
      </c>
      <c r="H799" s="180">
        <v>0</v>
      </c>
      <c r="I799" s="180">
        <v>896</v>
      </c>
      <c r="J799" s="180">
        <v>896</v>
      </c>
    </row>
    <row r="800" spans="1:10" x14ac:dyDescent="0.2">
      <c r="A800" s="180" t="s">
        <v>3</v>
      </c>
      <c r="B800" s="180" t="s">
        <v>348</v>
      </c>
      <c r="C800" s="180">
        <v>591537</v>
      </c>
      <c r="D800" s="180">
        <v>758241</v>
      </c>
      <c r="E800" s="180">
        <v>0</v>
      </c>
      <c r="F800" s="180">
        <v>559874</v>
      </c>
      <c r="G800" s="180">
        <v>343871</v>
      </c>
      <c r="H800" s="180">
        <v>475930</v>
      </c>
      <c r="I800" s="180">
        <v>10902635</v>
      </c>
      <c r="J800" s="180">
        <v>10506135.5</v>
      </c>
    </row>
    <row r="801" spans="1:10" x14ac:dyDescent="0.2">
      <c r="A801" s="180" t="s">
        <v>3</v>
      </c>
      <c r="B801" s="180" t="s">
        <v>349</v>
      </c>
      <c r="C801" s="180">
        <v>477835.78</v>
      </c>
      <c r="D801" s="180">
        <v>691119.28000000026</v>
      </c>
      <c r="E801" s="180">
        <v>0</v>
      </c>
      <c r="F801" s="180">
        <v>493028.49999999983</v>
      </c>
      <c r="G801" s="180">
        <v>117057.07999999996</v>
      </c>
      <c r="H801" s="180">
        <v>65883.770000000019</v>
      </c>
      <c r="I801" s="180">
        <v>3452828.38</v>
      </c>
      <c r="J801" s="180">
        <v>3442256.0900000003</v>
      </c>
    </row>
    <row r="802" spans="1:10" x14ac:dyDescent="0.2">
      <c r="A802" s="180" t="s">
        <v>3</v>
      </c>
      <c r="B802" s="180" t="s">
        <v>350</v>
      </c>
      <c r="C802" s="180">
        <v>1069372.78</v>
      </c>
      <c r="D802" s="180">
        <v>1449360.2800000005</v>
      </c>
      <c r="E802" s="180">
        <v>0</v>
      </c>
      <c r="F802" s="180">
        <v>1052902.5</v>
      </c>
      <c r="G802" s="180">
        <v>460928.08</v>
      </c>
      <c r="H802" s="180">
        <v>541813.77</v>
      </c>
      <c r="I802" s="180">
        <v>14355463.380000001</v>
      </c>
      <c r="J802" s="180">
        <v>13948391.59</v>
      </c>
    </row>
    <row r="803" spans="1:10" x14ac:dyDescent="0.2">
      <c r="A803" s="180" t="s">
        <v>3</v>
      </c>
      <c r="B803" s="180" t="s">
        <v>376</v>
      </c>
      <c r="C803" s="180"/>
      <c r="D803" s="180"/>
      <c r="E803" s="180"/>
      <c r="F803" s="180"/>
      <c r="G803" s="180"/>
      <c r="H803" s="180"/>
      <c r="I803" s="180"/>
      <c r="J803" s="180"/>
    </row>
    <row r="804" spans="1:10" x14ac:dyDescent="0.2">
      <c r="A804" s="180" t="s">
        <v>3</v>
      </c>
      <c r="B804" s="180" t="s">
        <v>377</v>
      </c>
      <c r="C804" s="180">
        <v>0</v>
      </c>
      <c r="D804" s="180">
        <v>13207</v>
      </c>
      <c r="E804" s="180">
        <v>0</v>
      </c>
      <c r="F804" s="180"/>
      <c r="G804" s="180">
        <v>0</v>
      </c>
      <c r="H804" s="180">
        <v>0</v>
      </c>
      <c r="I804" s="180">
        <v>5647635</v>
      </c>
      <c r="J804" s="180">
        <v>5513760.0600000005</v>
      </c>
    </row>
    <row r="805" spans="1:10" x14ac:dyDescent="0.2">
      <c r="A805" s="180" t="s">
        <v>3</v>
      </c>
      <c r="B805" s="180" t="s">
        <v>352</v>
      </c>
      <c r="C805" s="180">
        <v>0</v>
      </c>
      <c r="D805" s="180">
        <v>0</v>
      </c>
      <c r="E805" s="180">
        <v>0</v>
      </c>
      <c r="F805" s="180"/>
      <c r="G805" s="180">
        <v>0</v>
      </c>
      <c r="H805" s="180">
        <v>0</v>
      </c>
      <c r="I805" s="180">
        <v>118572</v>
      </c>
      <c r="J805" s="180">
        <v>115531.72</v>
      </c>
    </row>
    <row r="806" spans="1:10" x14ac:dyDescent="0.2">
      <c r="A806" s="180" t="s">
        <v>3</v>
      </c>
      <c r="B806" s="180" t="s">
        <v>353</v>
      </c>
      <c r="C806" s="180">
        <v>0</v>
      </c>
      <c r="D806" s="180">
        <v>132818</v>
      </c>
      <c r="E806" s="180">
        <v>0</v>
      </c>
      <c r="F806" s="180"/>
      <c r="G806" s="180">
        <v>0</v>
      </c>
      <c r="H806" s="180">
        <v>0</v>
      </c>
      <c r="I806" s="180">
        <v>502174</v>
      </c>
      <c r="J806" s="180">
        <v>490609.63</v>
      </c>
    </row>
    <row r="807" spans="1:10" x14ac:dyDescent="0.2">
      <c r="A807" s="180" t="s">
        <v>3</v>
      </c>
      <c r="B807" s="180" t="s">
        <v>354</v>
      </c>
      <c r="C807" s="180">
        <v>0</v>
      </c>
      <c r="D807" s="180">
        <v>12362</v>
      </c>
      <c r="E807" s="180">
        <v>0</v>
      </c>
      <c r="F807" s="180"/>
      <c r="G807" s="180">
        <v>0</v>
      </c>
      <c r="H807" s="180">
        <v>0</v>
      </c>
      <c r="I807" s="180">
        <v>224988</v>
      </c>
      <c r="J807" s="180">
        <v>219523.15</v>
      </c>
    </row>
    <row r="808" spans="1:10" x14ac:dyDescent="0.2">
      <c r="A808" s="180" t="s">
        <v>3</v>
      </c>
      <c r="B808" s="180" t="s">
        <v>408</v>
      </c>
      <c r="C808" s="180">
        <v>0</v>
      </c>
      <c r="D808" s="180">
        <v>0</v>
      </c>
      <c r="E808" s="180">
        <v>0</v>
      </c>
      <c r="F808" s="180"/>
      <c r="G808" s="180">
        <v>0</v>
      </c>
      <c r="H808" s="180">
        <v>0</v>
      </c>
      <c r="I808" s="180">
        <v>288087</v>
      </c>
      <c r="J808" s="180">
        <v>280673.28999999998</v>
      </c>
    </row>
    <row r="809" spans="1:10" x14ac:dyDescent="0.2">
      <c r="A809" s="180" t="s">
        <v>3</v>
      </c>
      <c r="B809" s="180" t="s">
        <v>423</v>
      </c>
      <c r="C809" s="180">
        <v>0</v>
      </c>
      <c r="D809" s="180">
        <v>20487</v>
      </c>
      <c r="E809" s="180">
        <v>0</v>
      </c>
      <c r="F809" s="180">
        <v>0</v>
      </c>
      <c r="G809" s="180">
        <v>0</v>
      </c>
      <c r="H809" s="180">
        <v>0</v>
      </c>
      <c r="I809" s="180">
        <v>213309</v>
      </c>
      <c r="J809" s="180">
        <v>211031.9</v>
      </c>
    </row>
    <row r="810" spans="1:10" x14ac:dyDescent="0.2">
      <c r="A810" s="180" t="s">
        <v>3</v>
      </c>
      <c r="B810" s="180" t="s">
        <v>355</v>
      </c>
      <c r="C810" s="180">
        <v>0</v>
      </c>
      <c r="D810" s="180">
        <v>55998</v>
      </c>
      <c r="E810" s="180">
        <v>0</v>
      </c>
      <c r="F810" s="180"/>
      <c r="G810" s="180">
        <v>0</v>
      </c>
      <c r="H810" s="180">
        <v>16055</v>
      </c>
      <c r="I810" s="180">
        <v>700788</v>
      </c>
      <c r="J810" s="180">
        <v>692411.18</v>
      </c>
    </row>
    <row r="811" spans="1:10" x14ac:dyDescent="0.2">
      <c r="A811" s="180" t="s">
        <v>3</v>
      </c>
      <c r="B811" s="180" t="s">
        <v>356</v>
      </c>
      <c r="C811" s="180">
        <v>0</v>
      </c>
      <c r="D811" s="180">
        <v>213570</v>
      </c>
      <c r="E811" s="180">
        <v>0</v>
      </c>
      <c r="F811" s="180"/>
      <c r="G811" s="180">
        <v>0</v>
      </c>
      <c r="H811" s="180">
        <v>0</v>
      </c>
      <c r="I811" s="180">
        <v>628304</v>
      </c>
      <c r="J811" s="180">
        <v>620446.02</v>
      </c>
    </row>
    <row r="812" spans="1:10" x14ac:dyDescent="0.2">
      <c r="A812" s="180" t="s">
        <v>3</v>
      </c>
      <c r="B812" s="180" t="s">
        <v>409</v>
      </c>
      <c r="C812" s="180"/>
      <c r="D812" s="180"/>
      <c r="E812" s="180"/>
      <c r="F812" s="180"/>
      <c r="G812" s="180"/>
      <c r="H812" s="180"/>
      <c r="I812" s="180">
        <v>0</v>
      </c>
      <c r="J812" s="180"/>
    </row>
    <row r="813" spans="1:10" x14ac:dyDescent="0.2">
      <c r="A813" s="180" t="s">
        <v>3</v>
      </c>
      <c r="B813" s="180" t="s">
        <v>378</v>
      </c>
      <c r="C813" s="180">
        <v>0</v>
      </c>
      <c r="D813" s="180">
        <v>514</v>
      </c>
      <c r="E813" s="180">
        <v>0</v>
      </c>
      <c r="F813" s="180"/>
      <c r="G813" s="180">
        <v>322819</v>
      </c>
      <c r="H813" s="180">
        <v>409863</v>
      </c>
      <c r="I813" s="180">
        <v>730663</v>
      </c>
      <c r="J813" s="180">
        <v>711900.61</v>
      </c>
    </row>
    <row r="814" spans="1:10" x14ac:dyDescent="0.2">
      <c r="A814" s="180" t="s">
        <v>3</v>
      </c>
      <c r="B814" s="180" t="s">
        <v>360</v>
      </c>
      <c r="C814" s="180">
        <v>508</v>
      </c>
      <c r="D814" s="180">
        <v>241548</v>
      </c>
      <c r="E814" s="180">
        <v>0</v>
      </c>
      <c r="F814" s="180"/>
      <c r="G814" s="180"/>
      <c r="H814" s="180">
        <v>0</v>
      </c>
      <c r="I814" s="180">
        <v>238478</v>
      </c>
      <c r="J814" s="180">
        <v>238476.36</v>
      </c>
    </row>
    <row r="815" spans="1:10" x14ac:dyDescent="0.2">
      <c r="A815" s="180" t="s">
        <v>3</v>
      </c>
      <c r="B815" s="180" t="s">
        <v>379</v>
      </c>
      <c r="C815" s="180">
        <v>0</v>
      </c>
      <c r="D815" s="180">
        <v>0</v>
      </c>
      <c r="E815" s="180">
        <v>0</v>
      </c>
      <c r="F815" s="180">
        <v>562106</v>
      </c>
      <c r="G815" s="180"/>
      <c r="H815" s="180"/>
      <c r="I815" s="180">
        <v>553799</v>
      </c>
      <c r="J815" s="180">
        <v>553799.13</v>
      </c>
    </row>
    <row r="816" spans="1:10" x14ac:dyDescent="0.2">
      <c r="A816" s="180" t="s">
        <v>3</v>
      </c>
      <c r="B816" s="180" t="s">
        <v>362</v>
      </c>
      <c r="C816" s="180"/>
      <c r="D816" s="180"/>
      <c r="E816" s="180"/>
      <c r="F816" s="180"/>
      <c r="G816" s="180"/>
      <c r="H816" s="180"/>
      <c r="I816" s="180">
        <v>276403</v>
      </c>
      <c r="J816" s="180">
        <v>269901</v>
      </c>
    </row>
    <row r="817" spans="1:10" x14ac:dyDescent="0.2">
      <c r="A817" s="180" t="s">
        <v>3</v>
      </c>
      <c r="B817" s="180" t="s">
        <v>365</v>
      </c>
      <c r="C817" s="180">
        <v>508</v>
      </c>
      <c r="D817" s="180">
        <v>690504</v>
      </c>
      <c r="E817" s="180">
        <v>0</v>
      </c>
      <c r="F817" s="180">
        <v>562106</v>
      </c>
      <c r="G817" s="180">
        <v>322819</v>
      </c>
      <c r="H817" s="180">
        <v>425918</v>
      </c>
      <c r="I817" s="180">
        <v>10123200</v>
      </c>
      <c r="J817" s="180">
        <v>9918064.0500000007</v>
      </c>
    </row>
    <row r="818" spans="1:10" x14ac:dyDescent="0.2">
      <c r="A818" s="180" t="s">
        <v>3</v>
      </c>
      <c r="B818" s="180" t="s">
        <v>447</v>
      </c>
      <c r="C818" s="180">
        <v>502656</v>
      </c>
      <c r="D818" s="180">
        <v>57218</v>
      </c>
      <c r="E818" s="180">
        <v>0</v>
      </c>
      <c r="F818" s="180">
        <v>0</v>
      </c>
      <c r="G818" s="180">
        <v>12984</v>
      </c>
      <c r="H818" s="180">
        <v>2637</v>
      </c>
      <c r="I818" s="180">
        <v>570998</v>
      </c>
      <c r="J818" s="180">
        <v>577499.16</v>
      </c>
    </row>
    <row r="819" spans="1:10" x14ac:dyDescent="0.2">
      <c r="A819" s="180" t="s">
        <v>3</v>
      </c>
      <c r="B819" s="180" t="s">
        <v>366</v>
      </c>
      <c r="C819" s="180">
        <v>503164</v>
      </c>
      <c r="D819" s="180">
        <v>747722</v>
      </c>
      <c r="E819" s="180">
        <v>0</v>
      </c>
      <c r="F819" s="180">
        <v>562106</v>
      </c>
      <c r="G819" s="180">
        <v>335803</v>
      </c>
      <c r="H819" s="180">
        <v>428555</v>
      </c>
      <c r="I819" s="180">
        <v>10694198</v>
      </c>
      <c r="J819" s="180">
        <v>10495563.210000001</v>
      </c>
    </row>
    <row r="820" spans="1:10" x14ac:dyDescent="0.2">
      <c r="A820" s="180" t="s">
        <v>3</v>
      </c>
      <c r="B820" s="180" t="s">
        <v>367</v>
      </c>
      <c r="C820" s="180">
        <v>566208.78</v>
      </c>
      <c r="D820" s="180">
        <v>701638.28000000026</v>
      </c>
      <c r="E820" s="180">
        <v>0</v>
      </c>
      <c r="F820" s="180">
        <v>490796.5</v>
      </c>
      <c r="G820" s="180">
        <v>125125.07999999996</v>
      </c>
      <c r="H820" s="180">
        <v>113258.77000000002</v>
      </c>
      <c r="I820" s="180">
        <v>3661265.379999999</v>
      </c>
      <c r="J820" s="180">
        <v>3452828.379999999</v>
      </c>
    </row>
    <row r="821" spans="1:10" x14ac:dyDescent="0.2">
      <c r="A821" s="180" t="s">
        <v>3</v>
      </c>
      <c r="B821" s="180" t="s">
        <v>368</v>
      </c>
      <c r="C821" s="180">
        <v>1069372.78</v>
      </c>
      <c r="D821" s="180">
        <v>1449360.2800000005</v>
      </c>
      <c r="E821" s="180">
        <v>0</v>
      </c>
      <c r="F821" s="180">
        <v>1052902.5</v>
      </c>
      <c r="G821" s="180">
        <v>460928.08</v>
      </c>
      <c r="H821" s="180">
        <v>541813.77</v>
      </c>
      <c r="I821" s="180">
        <v>14355463.380000001</v>
      </c>
      <c r="J821" s="180">
        <v>13948391.59</v>
      </c>
    </row>
    <row r="822" spans="1:10" x14ac:dyDescent="0.2">
      <c r="A822" s="180" t="s">
        <v>1</v>
      </c>
      <c r="B822" s="180" t="s">
        <v>333</v>
      </c>
      <c r="C822" s="180"/>
      <c r="D822" s="180">
        <v>403378</v>
      </c>
      <c r="E822" s="180"/>
      <c r="F822" s="180">
        <v>0</v>
      </c>
      <c r="G822" s="180"/>
      <c r="H822" s="180"/>
      <c r="I822" s="180">
        <v>1721871</v>
      </c>
      <c r="J822" s="180">
        <v>1659114.76</v>
      </c>
    </row>
    <row r="823" spans="1:10" x14ac:dyDescent="0.2">
      <c r="A823" s="180" t="s">
        <v>1</v>
      </c>
      <c r="B823" s="180" t="s">
        <v>334</v>
      </c>
      <c r="C823" s="180"/>
      <c r="D823" s="180">
        <v>25614</v>
      </c>
      <c r="E823" s="180"/>
      <c r="F823" s="180">
        <v>0</v>
      </c>
      <c r="G823" s="180"/>
      <c r="H823" s="180"/>
      <c r="I823" s="180">
        <v>159670</v>
      </c>
      <c r="J823" s="180">
        <v>184881.17</v>
      </c>
    </row>
    <row r="824" spans="1:10" x14ac:dyDescent="0.2">
      <c r="A824" s="180" t="s">
        <v>1</v>
      </c>
      <c r="B824" s="180" t="s">
        <v>335</v>
      </c>
      <c r="C824" s="180"/>
      <c r="D824" s="180">
        <v>86753</v>
      </c>
      <c r="E824" s="180"/>
      <c r="F824" s="180"/>
      <c r="G824" s="180"/>
      <c r="H824" s="180"/>
      <c r="I824" s="180">
        <v>168004</v>
      </c>
      <c r="J824" s="180">
        <v>173368</v>
      </c>
    </row>
    <row r="825" spans="1:10" x14ac:dyDescent="0.2">
      <c r="A825" s="180" t="s">
        <v>1</v>
      </c>
      <c r="B825" s="180" t="s">
        <v>336</v>
      </c>
      <c r="C825" s="180"/>
      <c r="D825" s="180"/>
      <c r="E825" s="180"/>
      <c r="F825" s="180"/>
      <c r="G825" s="180"/>
      <c r="H825" s="180"/>
      <c r="I825" s="180">
        <v>570000</v>
      </c>
      <c r="J825" s="180">
        <v>546354.68999999994</v>
      </c>
    </row>
    <row r="826" spans="1:10" x14ac:dyDescent="0.2">
      <c r="A826" s="180" t="s">
        <v>1</v>
      </c>
      <c r="B826" s="180" t="s">
        <v>337</v>
      </c>
      <c r="C826" s="180">
        <v>7000</v>
      </c>
      <c r="D826" s="180">
        <v>6000</v>
      </c>
      <c r="E826" s="180"/>
      <c r="F826" s="180">
        <v>500</v>
      </c>
      <c r="G826" s="180">
        <v>150</v>
      </c>
      <c r="H826" s="180"/>
      <c r="I826" s="180">
        <v>21553</v>
      </c>
      <c r="J826" s="180">
        <v>14626.57</v>
      </c>
    </row>
    <row r="827" spans="1:10" x14ac:dyDescent="0.2">
      <c r="A827" s="180" t="s">
        <v>1</v>
      </c>
      <c r="B827" s="180" t="s">
        <v>338</v>
      </c>
      <c r="C827" s="180"/>
      <c r="D827" s="180"/>
      <c r="E827" s="180"/>
      <c r="F827" s="180"/>
      <c r="G827" s="180">
        <v>103000</v>
      </c>
      <c r="H827" s="180"/>
      <c r="I827" s="180">
        <v>102200</v>
      </c>
      <c r="J827" s="180">
        <v>85418.33</v>
      </c>
    </row>
    <row r="828" spans="1:10" x14ac:dyDescent="0.2">
      <c r="A828" s="180" t="s">
        <v>1</v>
      </c>
      <c r="B828" s="180" t="s">
        <v>339</v>
      </c>
      <c r="C828" s="180"/>
      <c r="D828" s="180"/>
      <c r="E828" s="180"/>
      <c r="F828" s="180"/>
      <c r="G828" s="180"/>
      <c r="H828" s="180"/>
      <c r="I828" s="180">
        <v>17000</v>
      </c>
      <c r="J828" s="180">
        <v>15979.68</v>
      </c>
    </row>
    <row r="829" spans="1:10" x14ac:dyDescent="0.2">
      <c r="A829" s="180" t="s">
        <v>1</v>
      </c>
      <c r="B829" s="180" t="s">
        <v>340</v>
      </c>
      <c r="C829" s="180"/>
      <c r="D829" s="180">
        <v>8000</v>
      </c>
      <c r="E829" s="180"/>
      <c r="F829" s="180"/>
      <c r="G829" s="180">
        <v>4500</v>
      </c>
      <c r="H829" s="180"/>
      <c r="I829" s="180">
        <v>140576</v>
      </c>
      <c r="J829" s="180">
        <v>125521.17</v>
      </c>
    </row>
    <row r="830" spans="1:10" x14ac:dyDescent="0.2">
      <c r="A830" s="180" t="s">
        <v>1</v>
      </c>
      <c r="B830" s="180" t="s">
        <v>341</v>
      </c>
      <c r="C830" s="180"/>
      <c r="D830" s="180"/>
      <c r="E830" s="180"/>
      <c r="F830" s="180"/>
      <c r="G830" s="180"/>
      <c r="H830" s="180"/>
      <c r="I830" s="180">
        <v>0</v>
      </c>
      <c r="J830" s="180">
        <v>0</v>
      </c>
    </row>
    <row r="831" spans="1:10" x14ac:dyDescent="0.2">
      <c r="A831" s="180" t="s">
        <v>1</v>
      </c>
      <c r="B831" s="180" t="s">
        <v>342</v>
      </c>
      <c r="C831" s="180"/>
      <c r="D831" s="180"/>
      <c r="E831" s="180"/>
      <c r="F831" s="180"/>
      <c r="G831" s="180"/>
      <c r="H831" s="180"/>
      <c r="I831" s="180">
        <v>1584228</v>
      </c>
      <c r="J831" s="180">
        <v>1545153</v>
      </c>
    </row>
    <row r="832" spans="1:10" x14ac:dyDescent="0.2">
      <c r="A832" s="180" t="s">
        <v>1</v>
      </c>
      <c r="B832" s="180" t="s">
        <v>343</v>
      </c>
      <c r="C832" s="180"/>
      <c r="D832" s="180"/>
      <c r="E832" s="180"/>
      <c r="F832" s="180"/>
      <c r="G832" s="180"/>
      <c r="H832" s="180"/>
      <c r="I832" s="180">
        <v>0</v>
      </c>
      <c r="J832" s="180">
        <v>0</v>
      </c>
    </row>
    <row r="833" spans="1:10" x14ac:dyDescent="0.2">
      <c r="A833" s="180" t="s">
        <v>1</v>
      </c>
      <c r="B833" s="180" t="s">
        <v>344</v>
      </c>
      <c r="C833" s="180">
        <v>300000</v>
      </c>
      <c r="D833" s="180"/>
      <c r="E833" s="180"/>
      <c r="F833" s="180"/>
      <c r="G833" s="180">
        <v>2350</v>
      </c>
      <c r="H833" s="180"/>
      <c r="I833" s="180">
        <v>442250</v>
      </c>
      <c r="J833" s="180">
        <v>295990.44</v>
      </c>
    </row>
    <row r="834" spans="1:10" x14ac:dyDescent="0.2">
      <c r="A834" s="180" t="s">
        <v>1</v>
      </c>
      <c r="B834" s="180" t="s">
        <v>475</v>
      </c>
      <c r="C834" s="180"/>
      <c r="D834" s="180">
        <v>26009</v>
      </c>
      <c r="E834" s="180"/>
      <c r="F834" s="180">
        <v>0</v>
      </c>
      <c r="G834" s="180"/>
      <c r="H834" s="180"/>
      <c r="I834" s="180">
        <v>144570</v>
      </c>
      <c r="J834" s="180">
        <v>163157.56</v>
      </c>
    </row>
    <row r="835" spans="1:10" x14ac:dyDescent="0.2">
      <c r="A835" s="180" t="s">
        <v>1</v>
      </c>
      <c r="B835" s="180" t="s">
        <v>332</v>
      </c>
      <c r="C835" s="180"/>
      <c r="D835" s="180"/>
      <c r="E835" s="180"/>
      <c r="F835" s="180"/>
      <c r="G835" s="180"/>
      <c r="H835" s="180"/>
      <c r="I835" s="180">
        <v>110000</v>
      </c>
      <c r="J835" s="180">
        <v>105417</v>
      </c>
    </row>
    <row r="836" spans="1:10" x14ac:dyDescent="0.2">
      <c r="A836" s="180" t="s">
        <v>1</v>
      </c>
      <c r="B836" s="180" t="s">
        <v>407</v>
      </c>
      <c r="C836" s="180"/>
      <c r="D836" s="180"/>
      <c r="E836" s="180"/>
      <c r="F836" s="180"/>
      <c r="G836" s="180">
        <v>90000</v>
      </c>
      <c r="H836" s="180"/>
      <c r="I836" s="180">
        <v>156000</v>
      </c>
      <c r="J836" s="180">
        <v>131653.58000000002</v>
      </c>
    </row>
    <row r="837" spans="1:10" x14ac:dyDescent="0.2">
      <c r="A837" s="180" t="s">
        <v>1</v>
      </c>
      <c r="B837" s="180" t="s">
        <v>345</v>
      </c>
      <c r="C837" s="180">
        <v>307000</v>
      </c>
      <c r="D837" s="180">
        <v>555754</v>
      </c>
      <c r="E837" s="180">
        <v>0</v>
      </c>
      <c r="F837" s="180">
        <v>500</v>
      </c>
      <c r="G837" s="180">
        <v>200000</v>
      </c>
      <c r="H837" s="180">
        <v>0</v>
      </c>
      <c r="I837" s="180">
        <v>5337922</v>
      </c>
      <c r="J837" s="180">
        <v>5046635.95</v>
      </c>
    </row>
    <row r="838" spans="1:10" x14ac:dyDescent="0.2">
      <c r="A838" s="180" t="s">
        <v>1</v>
      </c>
      <c r="B838" s="180" t="s">
        <v>346</v>
      </c>
      <c r="C838" s="180"/>
      <c r="D838" s="180"/>
      <c r="E838" s="180"/>
      <c r="F838" s="180"/>
      <c r="G838" s="180"/>
      <c r="H838" s="180"/>
      <c r="I838" s="180">
        <v>0</v>
      </c>
      <c r="J838" s="180">
        <v>0</v>
      </c>
    </row>
    <row r="839" spans="1:10" x14ac:dyDescent="0.2">
      <c r="A839" s="180" t="s">
        <v>1</v>
      </c>
      <c r="B839" s="180" t="s">
        <v>446</v>
      </c>
      <c r="C839" s="180"/>
      <c r="D839" s="180"/>
      <c r="E839" s="180"/>
      <c r="F839" s="180">
        <v>116768</v>
      </c>
      <c r="G839" s="180"/>
      <c r="H839" s="180"/>
      <c r="I839" s="180">
        <v>117078</v>
      </c>
      <c r="J839" s="180">
        <v>124062.07</v>
      </c>
    </row>
    <row r="840" spans="1:10" x14ac:dyDescent="0.2">
      <c r="A840" s="180" t="s">
        <v>1</v>
      </c>
      <c r="B840" s="180" t="s">
        <v>347</v>
      </c>
      <c r="C840" s="180"/>
      <c r="D840" s="180"/>
      <c r="E840" s="180"/>
      <c r="F840" s="180"/>
      <c r="G840" s="180"/>
      <c r="H840" s="180"/>
      <c r="I840" s="180">
        <v>10000</v>
      </c>
      <c r="J840" s="180">
        <v>9165.7800000000007</v>
      </c>
    </row>
    <row r="841" spans="1:10" x14ac:dyDescent="0.2">
      <c r="A841" s="180" t="s">
        <v>1</v>
      </c>
      <c r="B841" s="180" t="s">
        <v>348</v>
      </c>
      <c r="C841" s="180">
        <v>307000</v>
      </c>
      <c r="D841" s="180">
        <v>555754</v>
      </c>
      <c r="E841" s="180">
        <v>0</v>
      </c>
      <c r="F841" s="180">
        <v>117268</v>
      </c>
      <c r="G841" s="180">
        <v>200000</v>
      </c>
      <c r="H841" s="180">
        <v>0</v>
      </c>
      <c r="I841" s="180">
        <v>5465000</v>
      </c>
      <c r="J841" s="180">
        <v>5179863.8000000007</v>
      </c>
    </row>
    <row r="842" spans="1:10" x14ac:dyDescent="0.2">
      <c r="A842" s="180" t="s">
        <v>1</v>
      </c>
      <c r="B842" s="180" t="s">
        <v>349</v>
      </c>
      <c r="C842" s="180">
        <v>963734.85999999987</v>
      </c>
      <c r="D842" s="180">
        <v>855804.30000000028</v>
      </c>
      <c r="E842" s="180">
        <v>0</v>
      </c>
      <c r="F842" s="180">
        <v>999.2100000000064</v>
      </c>
      <c r="G842" s="180">
        <v>7642.960000000021</v>
      </c>
      <c r="H842" s="180">
        <v>0</v>
      </c>
      <c r="I842" s="180">
        <v>3154287.58</v>
      </c>
      <c r="J842" s="180">
        <v>3178297.8200000003</v>
      </c>
    </row>
    <row r="843" spans="1:10" x14ac:dyDescent="0.2">
      <c r="A843" s="180" t="s">
        <v>1</v>
      </c>
      <c r="B843" s="180" t="s">
        <v>350</v>
      </c>
      <c r="C843" s="180">
        <v>1270734.8600000001</v>
      </c>
      <c r="D843" s="180">
        <v>1411558.3000000005</v>
      </c>
      <c r="E843" s="180">
        <v>0</v>
      </c>
      <c r="F843" s="180">
        <v>118267.21</v>
      </c>
      <c r="G843" s="180">
        <v>207642.96</v>
      </c>
      <c r="H843" s="180">
        <v>0</v>
      </c>
      <c r="I843" s="180">
        <v>8619287.5800000001</v>
      </c>
      <c r="J843" s="180">
        <v>8358161.620000001</v>
      </c>
    </row>
    <row r="844" spans="1:10" x14ac:dyDescent="0.2">
      <c r="A844" s="180" t="s">
        <v>1</v>
      </c>
      <c r="B844" s="180" t="s">
        <v>376</v>
      </c>
      <c r="C844" s="180"/>
      <c r="D844" s="180"/>
      <c r="E844" s="180"/>
      <c r="F844" s="180"/>
      <c r="G844" s="180"/>
      <c r="H844" s="180"/>
      <c r="I844" s="180"/>
      <c r="J844" s="180"/>
    </row>
    <row r="845" spans="1:10" x14ac:dyDescent="0.2">
      <c r="A845" s="180" t="s">
        <v>1</v>
      </c>
      <c r="B845" s="180" t="s">
        <v>377</v>
      </c>
      <c r="C845" s="180">
        <v>50000</v>
      </c>
      <c r="D845" s="180"/>
      <c r="E845" s="180"/>
      <c r="F845" s="180"/>
      <c r="G845" s="180"/>
      <c r="H845" s="180"/>
      <c r="I845" s="180">
        <v>3230779</v>
      </c>
      <c r="J845" s="180">
        <v>2957122.5799999996</v>
      </c>
    </row>
    <row r="846" spans="1:10" x14ac:dyDescent="0.2">
      <c r="A846" s="180" t="s">
        <v>1</v>
      </c>
      <c r="B846" s="180" t="s">
        <v>352</v>
      </c>
      <c r="C846" s="180"/>
      <c r="D846" s="180"/>
      <c r="E846" s="180"/>
      <c r="F846" s="180"/>
      <c r="G846" s="180"/>
      <c r="H846" s="180"/>
      <c r="I846" s="180">
        <v>78000</v>
      </c>
      <c r="J846" s="180">
        <v>70676.86</v>
      </c>
    </row>
    <row r="847" spans="1:10" x14ac:dyDescent="0.2">
      <c r="A847" s="180" t="s">
        <v>1</v>
      </c>
      <c r="B847" s="180" t="s">
        <v>353</v>
      </c>
      <c r="C847" s="180">
        <v>30000</v>
      </c>
      <c r="D847" s="180"/>
      <c r="E847" s="180"/>
      <c r="F847" s="180"/>
      <c r="G847" s="180"/>
      <c r="H847" s="180"/>
      <c r="I847" s="180">
        <v>275000</v>
      </c>
      <c r="J847" s="180">
        <v>245627.05</v>
      </c>
    </row>
    <row r="848" spans="1:10" x14ac:dyDescent="0.2">
      <c r="A848" s="180" t="s">
        <v>1</v>
      </c>
      <c r="B848" s="180" t="s">
        <v>354</v>
      </c>
      <c r="C848" s="180"/>
      <c r="D848" s="180"/>
      <c r="E848" s="180"/>
      <c r="F848" s="180"/>
      <c r="G848" s="180"/>
      <c r="H848" s="180"/>
      <c r="I848" s="180">
        <v>81000</v>
      </c>
      <c r="J848" s="180">
        <v>71014.78</v>
      </c>
    </row>
    <row r="849" spans="1:10" x14ac:dyDescent="0.2">
      <c r="A849" s="180" t="s">
        <v>1</v>
      </c>
      <c r="B849" s="180" t="s">
        <v>408</v>
      </c>
      <c r="C849" s="180"/>
      <c r="D849" s="180">
        <v>15000</v>
      </c>
      <c r="E849" s="180"/>
      <c r="F849" s="180"/>
      <c r="G849" s="180"/>
      <c r="H849" s="180"/>
      <c r="I849" s="180">
        <v>197000</v>
      </c>
      <c r="J849" s="180">
        <v>183455.48</v>
      </c>
    </row>
    <row r="850" spans="1:10" x14ac:dyDescent="0.2">
      <c r="A850" s="180" t="s">
        <v>1</v>
      </c>
      <c r="B850" s="180" t="s">
        <v>423</v>
      </c>
      <c r="C850" s="180"/>
      <c r="D850" s="180">
        <v>25000</v>
      </c>
      <c r="E850" s="180"/>
      <c r="F850" s="180"/>
      <c r="G850" s="180"/>
      <c r="H850" s="180"/>
      <c r="I850" s="180">
        <v>145000</v>
      </c>
      <c r="J850" s="180">
        <v>112535.8</v>
      </c>
    </row>
    <row r="851" spans="1:10" x14ac:dyDescent="0.2">
      <c r="A851" s="180" t="s">
        <v>1</v>
      </c>
      <c r="B851" s="180" t="s">
        <v>355</v>
      </c>
      <c r="C851" s="180"/>
      <c r="D851" s="180">
        <v>50000</v>
      </c>
      <c r="E851" s="180"/>
      <c r="F851" s="180"/>
      <c r="G851" s="180"/>
      <c r="H851" s="180"/>
      <c r="I851" s="180">
        <v>428474</v>
      </c>
      <c r="J851" s="180">
        <v>387606.26</v>
      </c>
    </row>
    <row r="852" spans="1:10" x14ac:dyDescent="0.2">
      <c r="A852" s="180" t="s">
        <v>1</v>
      </c>
      <c r="B852" s="180" t="s">
        <v>356</v>
      </c>
      <c r="C852" s="180"/>
      <c r="D852" s="180">
        <v>100000</v>
      </c>
      <c r="E852" s="180"/>
      <c r="F852" s="180"/>
      <c r="G852" s="180"/>
      <c r="H852" s="180"/>
      <c r="I852" s="180">
        <v>467000</v>
      </c>
      <c r="J852" s="180">
        <v>356318.98</v>
      </c>
    </row>
    <row r="853" spans="1:10" x14ac:dyDescent="0.2">
      <c r="A853" s="180" t="s">
        <v>1</v>
      </c>
      <c r="B853" s="180" t="s">
        <v>409</v>
      </c>
      <c r="C853" s="180"/>
      <c r="D853" s="180"/>
      <c r="E853" s="180"/>
      <c r="F853" s="180"/>
      <c r="G853" s="180"/>
      <c r="H853" s="180"/>
      <c r="I853" s="180">
        <v>0</v>
      </c>
      <c r="J853" s="180"/>
    </row>
    <row r="854" spans="1:10" x14ac:dyDescent="0.2">
      <c r="A854" s="180" t="s">
        <v>1</v>
      </c>
      <c r="B854" s="180" t="s">
        <v>378</v>
      </c>
      <c r="C854" s="180"/>
      <c r="D854" s="180">
        <v>10000</v>
      </c>
      <c r="E854" s="180"/>
      <c r="F854" s="180"/>
      <c r="G854" s="180">
        <v>200000</v>
      </c>
      <c r="H854" s="180"/>
      <c r="I854" s="180">
        <v>210000</v>
      </c>
      <c r="J854" s="180">
        <v>182174.44</v>
      </c>
    </row>
    <row r="855" spans="1:10" x14ac:dyDescent="0.2">
      <c r="A855" s="180" t="s">
        <v>1</v>
      </c>
      <c r="B855" s="180" t="s">
        <v>360</v>
      </c>
      <c r="C855" s="180"/>
      <c r="D855" s="180">
        <v>400000</v>
      </c>
      <c r="E855" s="180"/>
      <c r="F855" s="180"/>
      <c r="G855" s="180"/>
      <c r="H855" s="180"/>
      <c r="I855" s="180">
        <v>240000</v>
      </c>
      <c r="J855" s="180">
        <v>261387.81</v>
      </c>
    </row>
    <row r="856" spans="1:10" x14ac:dyDescent="0.2">
      <c r="A856" s="180" t="s">
        <v>1</v>
      </c>
      <c r="B856" s="180" t="s">
        <v>379</v>
      </c>
      <c r="C856" s="180"/>
      <c r="D856" s="180"/>
      <c r="E856" s="180"/>
      <c r="F856" s="180">
        <v>116768</v>
      </c>
      <c r="G856" s="180"/>
      <c r="H856" s="180"/>
      <c r="I856" s="180">
        <v>117078</v>
      </c>
      <c r="J856" s="180">
        <v>117344</v>
      </c>
    </row>
    <row r="857" spans="1:10" x14ac:dyDescent="0.2">
      <c r="A857" s="180" t="s">
        <v>1</v>
      </c>
      <c r="B857" s="180" t="s">
        <v>362</v>
      </c>
      <c r="C857" s="180"/>
      <c r="D857" s="180"/>
      <c r="E857" s="180"/>
      <c r="F857" s="180"/>
      <c r="G857" s="180"/>
      <c r="H857" s="180"/>
      <c r="I857" s="180">
        <v>132997</v>
      </c>
      <c r="J857" s="180">
        <v>132783</v>
      </c>
    </row>
    <row r="858" spans="1:10" x14ac:dyDescent="0.2">
      <c r="A858" s="180" t="s">
        <v>1</v>
      </c>
      <c r="B858" s="180" t="s">
        <v>365</v>
      </c>
      <c r="C858" s="180">
        <v>80000</v>
      </c>
      <c r="D858" s="180">
        <v>600000</v>
      </c>
      <c r="E858" s="180">
        <v>0</v>
      </c>
      <c r="F858" s="180">
        <v>116768</v>
      </c>
      <c r="G858" s="180">
        <v>200000</v>
      </c>
      <c r="H858" s="180">
        <v>0</v>
      </c>
      <c r="I858" s="180">
        <v>5602328</v>
      </c>
      <c r="J858" s="180">
        <v>5078047.0399999991</v>
      </c>
    </row>
    <row r="859" spans="1:10" x14ac:dyDescent="0.2">
      <c r="A859" s="180" t="s">
        <v>1</v>
      </c>
      <c r="B859" s="180" t="s">
        <v>447</v>
      </c>
      <c r="C859" s="180">
        <v>116768</v>
      </c>
      <c r="D859" s="180"/>
      <c r="E859" s="180"/>
      <c r="F859" s="180"/>
      <c r="G859" s="180"/>
      <c r="H859" s="180"/>
      <c r="I859" s="180">
        <v>117078</v>
      </c>
      <c r="J859" s="180">
        <v>125827</v>
      </c>
    </row>
    <row r="860" spans="1:10" x14ac:dyDescent="0.2">
      <c r="A860" s="180" t="s">
        <v>1</v>
      </c>
      <c r="B860" s="180" t="s">
        <v>366</v>
      </c>
      <c r="C860" s="180">
        <v>196768</v>
      </c>
      <c r="D860" s="180">
        <v>600000</v>
      </c>
      <c r="E860" s="180">
        <v>0</v>
      </c>
      <c r="F860" s="180">
        <v>116768</v>
      </c>
      <c r="G860" s="180">
        <v>200000</v>
      </c>
      <c r="H860" s="180">
        <v>0</v>
      </c>
      <c r="I860" s="180">
        <v>5719406</v>
      </c>
      <c r="J860" s="180">
        <v>5203874.0399999991</v>
      </c>
    </row>
    <row r="861" spans="1:10" x14ac:dyDescent="0.2">
      <c r="A861" s="180" t="s">
        <v>1</v>
      </c>
      <c r="B861" s="180" t="s">
        <v>367</v>
      </c>
      <c r="C861" s="180">
        <v>1073966.8600000001</v>
      </c>
      <c r="D861" s="180">
        <v>811558.30000000028</v>
      </c>
      <c r="E861" s="180">
        <v>0</v>
      </c>
      <c r="F861" s="180">
        <v>1499.2100000000064</v>
      </c>
      <c r="G861" s="180">
        <v>7642.960000000021</v>
      </c>
      <c r="H861" s="180">
        <v>0</v>
      </c>
      <c r="I861" s="180">
        <v>2899881.58</v>
      </c>
      <c r="J861" s="180">
        <v>3154287.5800000019</v>
      </c>
    </row>
    <row r="862" spans="1:10" x14ac:dyDescent="0.2">
      <c r="A862" s="180" t="s">
        <v>1</v>
      </c>
      <c r="B862" s="180" t="s">
        <v>368</v>
      </c>
      <c r="C862" s="180">
        <v>1270734.8600000001</v>
      </c>
      <c r="D862" s="180">
        <v>1411558.3000000005</v>
      </c>
      <c r="E862" s="180">
        <v>0</v>
      </c>
      <c r="F862" s="180">
        <v>118267.21</v>
      </c>
      <c r="G862" s="180">
        <v>207642.96</v>
      </c>
      <c r="H862" s="180">
        <v>0</v>
      </c>
      <c r="I862" s="180">
        <v>8619287.5800000001</v>
      </c>
      <c r="J862" s="180">
        <v>8358161.620000001</v>
      </c>
    </row>
    <row r="863" spans="1:10" x14ac:dyDescent="0.2">
      <c r="A863" s="180" t="s">
        <v>2</v>
      </c>
      <c r="B863" s="180" t="s">
        <v>333</v>
      </c>
      <c r="C863" s="180"/>
      <c r="D863" s="180">
        <v>647136</v>
      </c>
      <c r="E863" s="180"/>
      <c r="F863" s="180">
        <v>1970602</v>
      </c>
      <c r="G863" s="180"/>
      <c r="H863" s="180"/>
      <c r="I863" s="180">
        <v>8116412</v>
      </c>
      <c r="J863" s="180">
        <v>7472488.8600000013</v>
      </c>
    </row>
    <row r="864" spans="1:10" x14ac:dyDescent="0.2">
      <c r="A864" s="180" t="s">
        <v>2</v>
      </c>
      <c r="B864" s="180" t="s">
        <v>334</v>
      </c>
      <c r="C864" s="180"/>
      <c r="D864" s="180">
        <v>17609</v>
      </c>
      <c r="E864" s="180"/>
      <c r="F864" s="180">
        <v>53620</v>
      </c>
      <c r="G864" s="180"/>
      <c r="H864" s="180"/>
      <c r="I864" s="180">
        <v>243905</v>
      </c>
      <c r="J864" s="180">
        <v>237667.02</v>
      </c>
    </row>
    <row r="865" spans="1:10" x14ac:dyDescent="0.2">
      <c r="A865" s="180" t="s">
        <v>2</v>
      </c>
      <c r="B865" s="180" t="s">
        <v>335</v>
      </c>
      <c r="C865" s="180"/>
      <c r="D865" s="180">
        <v>0</v>
      </c>
      <c r="E865" s="180"/>
      <c r="F865" s="180"/>
      <c r="G865" s="180"/>
      <c r="H865" s="180"/>
      <c r="I865" s="180">
        <v>0</v>
      </c>
      <c r="J865" s="180">
        <v>0</v>
      </c>
    </row>
    <row r="866" spans="1:10" x14ac:dyDescent="0.2">
      <c r="A866" s="180" t="s">
        <v>2</v>
      </c>
      <c r="B866" s="180" t="s">
        <v>336</v>
      </c>
      <c r="C866" s="180"/>
      <c r="D866" s="180"/>
      <c r="E866" s="180"/>
      <c r="F866" s="180"/>
      <c r="G866" s="180"/>
      <c r="H866" s="180"/>
      <c r="I866" s="180">
        <v>1770000</v>
      </c>
      <c r="J866" s="180">
        <v>1766852.64</v>
      </c>
    </row>
    <row r="867" spans="1:10" x14ac:dyDescent="0.2">
      <c r="A867" s="180" t="s">
        <v>2</v>
      </c>
      <c r="B867" s="180" t="s">
        <v>337</v>
      </c>
      <c r="C867" s="180">
        <v>35000</v>
      </c>
      <c r="D867" s="180">
        <v>6500</v>
      </c>
      <c r="E867" s="180">
        <v>50000</v>
      </c>
      <c r="F867" s="180">
        <v>9000</v>
      </c>
      <c r="G867" s="180">
        <v>7200</v>
      </c>
      <c r="H867" s="180">
        <v>3000</v>
      </c>
      <c r="I867" s="180">
        <v>149300</v>
      </c>
      <c r="J867" s="180">
        <v>51712.19</v>
      </c>
    </row>
    <row r="868" spans="1:10" x14ac:dyDescent="0.2">
      <c r="A868" s="180" t="s">
        <v>2</v>
      </c>
      <c r="B868" s="180" t="s">
        <v>338</v>
      </c>
      <c r="C868" s="180"/>
      <c r="D868" s="180"/>
      <c r="E868" s="180"/>
      <c r="F868" s="180"/>
      <c r="G868" s="180">
        <v>650000</v>
      </c>
      <c r="H868" s="180">
        <v>86000</v>
      </c>
      <c r="I868" s="180">
        <v>610000</v>
      </c>
      <c r="J868" s="180">
        <v>602075.94999999995</v>
      </c>
    </row>
    <row r="869" spans="1:10" x14ac:dyDescent="0.2">
      <c r="A869" s="180" t="s">
        <v>2</v>
      </c>
      <c r="B869" s="180" t="s">
        <v>339</v>
      </c>
      <c r="C869" s="180"/>
      <c r="D869" s="180"/>
      <c r="E869" s="180"/>
      <c r="F869" s="180"/>
      <c r="G869" s="180"/>
      <c r="H869" s="180"/>
      <c r="I869" s="180">
        <v>310000</v>
      </c>
      <c r="J869" s="180">
        <v>293486.08000000002</v>
      </c>
    </row>
    <row r="870" spans="1:10" x14ac:dyDescent="0.2">
      <c r="A870" s="180" t="s">
        <v>2</v>
      </c>
      <c r="B870" s="180" t="s">
        <v>340</v>
      </c>
      <c r="C870" s="180"/>
      <c r="D870" s="180"/>
      <c r="E870" s="180"/>
      <c r="F870" s="180"/>
      <c r="G870" s="180"/>
      <c r="H870" s="180"/>
      <c r="I870" s="180">
        <v>529855</v>
      </c>
      <c r="J870" s="180">
        <v>809770.18</v>
      </c>
    </row>
    <row r="871" spans="1:10" x14ac:dyDescent="0.2">
      <c r="A871" s="180" t="s">
        <v>2</v>
      </c>
      <c r="B871" s="180" t="s">
        <v>341</v>
      </c>
      <c r="C871" s="180"/>
      <c r="D871" s="180"/>
      <c r="E871" s="180"/>
      <c r="F871" s="180"/>
      <c r="G871" s="180"/>
      <c r="H871" s="180"/>
      <c r="I871" s="180">
        <v>0</v>
      </c>
      <c r="J871" s="180">
        <v>0</v>
      </c>
    </row>
    <row r="872" spans="1:10" x14ac:dyDescent="0.2">
      <c r="A872" s="180" t="s">
        <v>2</v>
      </c>
      <c r="B872" s="180" t="s">
        <v>342</v>
      </c>
      <c r="C872" s="180"/>
      <c r="D872" s="180"/>
      <c r="E872" s="180"/>
      <c r="F872" s="180"/>
      <c r="G872" s="180"/>
      <c r="H872" s="180"/>
      <c r="I872" s="180">
        <v>11384684</v>
      </c>
      <c r="J872" s="180">
        <v>10661056</v>
      </c>
    </row>
    <row r="873" spans="1:10" x14ac:dyDescent="0.2">
      <c r="A873" s="180" t="s">
        <v>2</v>
      </c>
      <c r="B873" s="180" t="s">
        <v>343</v>
      </c>
      <c r="C873" s="180"/>
      <c r="D873" s="180"/>
      <c r="E873" s="180"/>
      <c r="F873" s="180"/>
      <c r="G873" s="180"/>
      <c r="H873" s="180"/>
      <c r="I873" s="180">
        <v>0</v>
      </c>
      <c r="J873" s="180">
        <v>0</v>
      </c>
    </row>
    <row r="874" spans="1:10" x14ac:dyDescent="0.2">
      <c r="A874" s="180" t="s">
        <v>2</v>
      </c>
      <c r="B874" s="180" t="s">
        <v>344</v>
      </c>
      <c r="C874" s="180">
        <v>1795200</v>
      </c>
      <c r="D874" s="180"/>
      <c r="E874" s="180"/>
      <c r="F874" s="180"/>
      <c r="G874" s="180">
        <v>6500</v>
      </c>
      <c r="H874" s="180"/>
      <c r="I874" s="180">
        <v>1843030</v>
      </c>
      <c r="J874" s="180">
        <v>1612451.37</v>
      </c>
    </row>
    <row r="875" spans="1:10" x14ac:dyDescent="0.2">
      <c r="A875" s="180" t="s">
        <v>2</v>
      </c>
      <c r="B875" s="180" t="s">
        <v>475</v>
      </c>
      <c r="C875" s="180"/>
      <c r="D875" s="180">
        <v>10947</v>
      </c>
      <c r="E875" s="180"/>
      <c r="F875" s="180">
        <v>33336</v>
      </c>
      <c r="G875" s="180"/>
      <c r="H875" s="180"/>
      <c r="I875" s="180">
        <v>137110</v>
      </c>
      <c r="J875" s="180">
        <v>128937.43</v>
      </c>
    </row>
    <row r="876" spans="1:10" x14ac:dyDescent="0.2">
      <c r="A876" s="180" t="s">
        <v>2</v>
      </c>
      <c r="B876" s="180" t="s">
        <v>332</v>
      </c>
      <c r="C876" s="180"/>
      <c r="D876" s="180"/>
      <c r="E876" s="180"/>
      <c r="F876" s="180"/>
      <c r="G876" s="180"/>
      <c r="H876" s="180"/>
      <c r="I876" s="180">
        <v>117318</v>
      </c>
      <c r="J876" s="180">
        <v>140628</v>
      </c>
    </row>
    <row r="877" spans="1:10" x14ac:dyDescent="0.2">
      <c r="A877" s="180" t="s">
        <v>2</v>
      </c>
      <c r="B877" s="180" t="s">
        <v>407</v>
      </c>
      <c r="C877" s="180"/>
      <c r="D877" s="180"/>
      <c r="E877" s="180"/>
      <c r="F877" s="180"/>
      <c r="G877" s="180">
        <v>325000</v>
      </c>
      <c r="H877" s="180"/>
      <c r="I877" s="180">
        <v>660000</v>
      </c>
      <c r="J877" s="180">
        <v>693157.37</v>
      </c>
    </row>
    <row r="878" spans="1:10" x14ac:dyDescent="0.2">
      <c r="A878" s="180" t="s">
        <v>2</v>
      </c>
      <c r="B878" s="180" t="s">
        <v>345</v>
      </c>
      <c r="C878" s="180">
        <v>1830200</v>
      </c>
      <c r="D878" s="180">
        <v>682192</v>
      </c>
      <c r="E878" s="180">
        <v>50000</v>
      </c>
      <c r="F878" s="180">
        <v>2066558</v>
      </c>
      <c r="G878" s="180">
        <v>988700</v>
      </c>
      <c r="H878" s="180">
        <v>89000</v>
      </c>
      <c r="I878" s="180">
        <v>25871614</v>
      </c>
      <c r="J878" s="180">
        <v>24470283.090000004</v>
      </c>
    </row>
    <row r="879" spans="1:10" x14ac:dyDescent="0.2">
      <c r="A879" s="180" t="s">
        <v>2</v>
      </c>
      <c r="B879" s="180" t="s">
        <v>346</v>
      </c>
      <c r="C879" s="180"/>
      <c r="D879" s="180"/>
      <c r="E879" s="180">
        <v>15750000</v>
      </c>
      <c r="F879" s="180"/>
      <c r="G879" s="180"/>
      <c r="H879" s="180"/>
      <c r="I879" s="180">
        <v>0</v>
      </c>
      <c r="J879" s="180">
        <v>570000</v>
      </c>
    </row>
    <row r="880" spans="1:10" x14ac:dyDescent="0.2">
      <c r="A880" s="180" t="s">
        <v>2</v>
      </c>
      <c r="B880" s="180" t="s">
        <v>446</v>
      </c>
      <c r="C880" s="180"/>
      <c r="D880" s="180"/>
      <c r="E880" s="180"/>
      <c r="F880" s="180">
        <v>453727</v>
      </c>
      <c r="G880" s="180"/>
      <c r="H880" s="180"/>
      <c r="I880" s="180">
        <v>488491</v>
      </c>
      <c r="J880" s="180">
        <v>753981.22</v>
      </c>
    </row>
    <row r="881" spans="1:10" x14ac:dyDescent="0.2">
      <c r="A881" s="180" t="s">
        <v>2</v>
      </c>
      <c r="B881" s="180" t="s">
        <v>347</v>
      </c>
      <c r="C881" s="180"/>
      <c r="D881" s="180"/>
      <c r="E881" s="180"/>
      <c r="F881" s="180"/>
      <c r="G881" s="180"/>
      <c r="H881" s="180"/>
      <c r="I881" s="180">
        <v>0</v>
      </c>
      <c r="J881" s="180">
        <v>4517.25</v>
      </c>
    </row>
    <row r="882" spans="1:10" x14ac:dyDescent="0.2">
      <c r="A882" s="180" t="s">
        <v>2</v>
      </c>
      <c r="B882" s="180" t="s">
        <v>348</v>
      </c>
      <c r="C882" s="180">
        <v>1830200</v>
      </c>
      <c r="D882" s="180">
        <v>682192</v>
      </c>
      <c r="E882" s="180">
        <v>15800000</v>
      </c>
      <c r="F882" s="180">
        <v>2520285</v>
      </c>
      <c r="G882" s="180">
        <v>988700</v>
      </c>
      <c r="H882" s="180">
        <v>89000</v>
      </c>
      <c r="I882" s="180">
        <v>26360105</v>
      </c>
      <c r="J882" s="180">
        <v>25798781.559999999</v>
      </c>
    </row>
    <row r="883" spans="1:10" x14ac:dyDescent="0.2">
      <c r="A883" s="180" t="s">
        <v>2</v>
      </c>
      <c r="B883" s="180" t="s">
        <v>349</v>
      </c>
      <c r="C883" s="180">
        <v>2522584.63</v>
      </c>
      <c r="D883" s="180">
        <v>285571.95999999973</v>
      </c>
      <c r="E883" s="180">
        <v>0</v>
      </c>
      <c r="F883" s="180">
        <v>110942.24000000022</v>
      </c>
      <c r="G883" s="180">
        <v>225202.77</v>
      </c>
      <c r="H883" s="180">
        <v>259201.51</v>
      </c>
      <c r="I883" s="180">
        <v>10836621.380000001</v>
      </c>
      <c r="J883" s="180">
        <v>11118897.18</v>
      </c>
    </row>
    <row r="884" spans="1:10" x14ac:dyDescent="0.2">
      <c r="A884" s="180" t="s">
        <v>2</v>
      </c>
      <c r="B884" s="180" t="s">
        <v>350</v>
      </c>
      <c r="C884" s="180">
        <v>4352784.63</v>
      </c>
      <c r="D884" s="180">
        <v>967763.95999999973</v>
      </c>
      <c r="E884" s="180">
        <v>15800000</v>
      </c>
      <c r="F884" s="180">
        <v>2631227.2400000002</v>
      </c>
      <c r="G884" s="180">
        <v>1213902.77</v>
      </c>
      <c r="H884" s="180">
        <v>348201.51</v>
      </c>
      <c r="I884" s="180">
        <v>37196726.379999995</v>
      </c>
      <c r="J884" s="180">
        <v>36917678.740000002</v>
      </c>
    </row>
    <row r="885" spans="1:10" x14ac:dyDescent="0.2">
      <c r="A885" s="180" t="s">
        <v>2</v>
      </c>
      <c r="B885" s="180" t="s">
        <v>376</v>
      </c>
      <c r="C885" s="180"/>
      <c r="D885" s="180"/>
      <c r="E885" s="180"/>
      <c r="F885" s="180"/>
      <c r="G885" s="180"/>
      <c r="H885" s="180"/>
      <c r="I885" s="180"/>
      <c r="J885" s="180"/>
    </row>
    <row r="886" spans="1:10" x14ac:dyDescent="0.2">
      <c r="A886" s="180" t="s">
        <v>2</v>
      </c>
      <c r="B886" s="180" t="s">
        <v>377</v>
      </c>
      <c r="C886" s="180">
        <v>350000</v>
      </c>
      <c r="D886" s="180">
        <v>100000</v>
      </c>
      <c r="E886" s="180"/>
      <c r="F886" s="180"/>
      <c r="G886" s="180"/>
      <c r="H886" s="180"/>
      <c r="I886" s="180">
        <v>13327197</v>
      </c>
      <c r="J886" s="180">
        <v>13070699.65</v>
      </c>
    </row>
    <row r="887" spans="1:10" x14ac:dyDescent="0.2">
      <c r="A887" s="180" t="s">
        <v>2</v>
      </c>
      <c r="B887" s="180" t="s">
        <v>352</v>
      </c>
      <c r="C887" s="180"/>
      <c r="D887" s="180">
        <v>50000</v>
      </c>
      <c r="E887" s="180"/>
      <c r="F887" s="180"/>
      <c r="G887" s="180"/>
      <c r="H887" s="180"/>
      <c r="I887" s="180">
        <v>640440</v>
      </c>
      <c r="J887" s="180">
        <v>526723.62</v>
      </c>
    </row>
    <row r="888" spans="1:10" x14ac:dyDescent="0.2">
      <c r="A888" s="180" t="s">
        <v>2</v>
      </c>
      <c r="B888" s="180" t="s">
        <v>353</v>
      </c>
      <c r="C888" s="180"/>
      <c r="D888" s="180">
        <v>150000</v>
      </c>
      <c r="E888" s="180"/>
      <c r="F888" s="180"/>
      <c r="G888" s="180"/>
      <c r="H888" s="180">
        <v>1200</v>
      </c>
      <c r="I888" s="180">
        <v>1253360</v>
      </c>
      <c r="J888" s="180">
        <v>1167357.2700000005</v>
      </c>
    </row>
    <row r="889" spans="1:10" x14ac:dyDescent="0.2">
      <c r="A889" s="180" t="s">
        <v>2</v>
      </c>
      <c r="B889" s="180" t="s">
        <v>354</v>
      </c>
      <c r="C889" s="180"/>
      <c r="D889" s="180"/>
      <c r="E889" s="180"/>
      <c r="F889" s="180"/>
      <c r="G889" s="180"/>
      <c r="H889" s="180"/>
      <c r="I889" s="180">
        <v>680853</v>
      </c>
      <c r="J889" s="180">
        <v>621102.37</v>
      </c>
    </row>
    <row r="890" spans="1:10" x14ac:dyDescent="0.2">
      <c r="A890" s="180" t="s">
        <v>2</v>
      </c>
      <c r="B890" s="180" t="s">
        <v>408</v>
      </c>
      <c r="C890" s="180"/>
      <c r="D890" s="180">
        <v>140000</v>
      </c>
      <c r="E890" s="180"/>
      <c r="F890" s="180"/>
      <c r="G890" s="180"/>
      <c r="H890" s="180"/>
      <c r="I890" s="180">
        <v>1138232</v>
      </c>
      <c r="J890" s="180">
        <v>1095090.3600000001</v>
      </c>
    </row>
    <row r="891" spans="1:10" x14ac:dyDescent="0.2">
      <c r="A891" s="180" t="s">
        <v>2</v>
      </c>
      <c r="B891" s="180" t="s">
        <v>423</v>
      </c>
      <c r="C891" s="180">
        <v>25000</v>
      </c>
      <c r="D891" s="180">
        <v>50000</v>
      </c>
      <c r="E891" s="180">
        <v>100000</v>
      </c>
      <c r="F891" s="180">
        <v>5000</v>
      </c>
      <c r="G891" s="180"/>
      <c r="H891" s="180"/>
      <c r="I891" s="180">
        <v>700136</v>
      </c>
      <c r="J891" s="180">
        <v>757740.67</v>
      </c>
    </row>
    <row r="892" spans="1:10" x14ac:dyDescent="0.2">
      <c r="A892" s="180" t="s">
        <v>2</v>
      </c>
      <c r="B892" s="180" t="s">
        <v>355</v>
      </c>
      <c r="C892" s="180">
        <v>300000</v>
      </c>
      <c r="D892" s="180">
        <v>50000</v>
      </c>
      <c r="E892" s="180"/>
      <c r="F892" s="180"/>
      <c r="G892" s="180"/>
      <c r="H892" s="180">
        <v>1500</v>
      </c>
      <c r="I892" s="180">
        <v>2210006</v>
      </c>
      <c r="J892" s="180">
        <v>1977597.75</v>
      </c>
    </row>
    <row r="893" spans="1:10" x14ac:dyDescent="0.2">
      <c r="A893" s="180" t="s">
        <v>2</v>
      </c>
      <c r="B893" s="180" t="s">
        <v>356</v>
      </c>
      <c r="C893" s="180">
        <v>100000</v>
      </c>
      <c r="D893" s="180">
        <v>170000</v>
      </c>
      <c r="E893" s="180"/>
      <c r="F893" s="180"/>
      <c r="G893" s="180"/>
      <c r="H893" s="180"/>
      <c r="I893" s="180">
        <v>1202927</v>
      </c>
      <c r="J893" s="180">
        <v>1011497.76</v>
      </c>
    </row>
    <row r="894" spans="1:10" x14ac:dyDescent="0.2">
      <c r="A894" s="180" t="s">
        <v>2</v>
      </c>
      <c r="B894" s="180" t="s">
        <v>409</v>
      </c>
      <c r="C894" s="180"/>
      <c r="D894" s="180"/>
      <c r="E894" s="180"/>
      <c r="F894" s="180"/>
      <c r="G894" s="180"/>
      <c r="H894" s="180"/>
      <c r="I894" s="180">
        <v>0</v>
      </c>
      <c r="J894" s="180"/>
    </row>
    <row r="895" spans="1:10" x14ac:dyDescent="0.2">
      <c r="A895" s="180" t="s">
        <v>2</v>
      </c>
      <c r="B895" s="180" t="s">
        <v>378</v>
      </c>
      <c r="C895" s="180"/>
      <c r="D895" s="180"/>
      <c r="E895" s="180"/>
      <c r="F895" s="180"/>
      <c r="G895" s="180">
        <v>1070000</v>
      </c>
      <c r="H895" s="180">
        <v>60000</v>
      </c>
      <c r="I895" s="180">
        <v>1055280</v>
      </c>
      <c r="J895" s="180">
        <v>903755.9</v>
      </c>
    </row>
    <row r="896" spans="1:10" x14ac:dyDescent="0.2">
      <c r="A896" s="180" t="s">
        <v>2</v>
      </c>
      <c r="B896" s="180" t="s">
        <v>360</v>
      </c>
      <c r="C896" s="180">
        <v>2100000</v>
      </c>
      <c r="D896" s="180">
        <v>100000</v>
      </c>
      <c r="E896" s="180">
        <v>8000000</v>
      </c>
      <c r="F896" s="180"/>
      <c r="G896" s="180"/>
      <c r="H896" s="180"/>
      <c r="I896" s="180">
        <v>3650000</v>
      </c>
      <c r="J896" s="180">
        <v>1202948.32</v>
      </c>
    </row>
    <row r="897" spans="1:10" x14ac:dyDescent="0.2">
      <c r="A897" s="180" t="s">
        <v>2</v>
      </c>
      <c r="B897" s="180" t="s">
        <v>379</v>
      </c>
      <c r="C897" s="180"/>
      <c r="D897" s="180"/>
      <c r="E897" s="180"/>
      <c r="F897" s="180">
        <v>2477904</v>
      </c>
      <c r="G897" s="180"/>
      <c r="H897" s="180"/>
      <c r="I897" s="180">
        <v>2322821</v>
      </c>
      <c r="J897" s="180">
        <v>2318892.16</v>
      </c>
    </row>
    <row r="898" spans="1:10" x14ac:dyDescent="0.2">
      <c r="A898" s="180" t="s">
        <v>2</v>
      </c>
      <c r="B898" s="180" t="s">
        <v>362</v>
      </c>
      <c r="C898" s="180"/>
      <c r="D898" s="180"/>
      <c r="E898" s="180"/>
      <c r="F898" s="180"/>
      <c r="G898" s="180"/>
      <c r="H898" s="180"/>
      <c r="I898" s="180">
        <v>736793</v>
      </c>
      <c r="J898" s="180">
        <v>692034</v>
      </c>
    </row>
    <row r="899" spans="1:10" x14ac:dyDescent="0.2">
      <c r="A899" s="180" t="s">
        <v>2</v>
      </c>
      <c r="B899" s="180" t="s">
        <v>365</v>
      </c>
      <c r="C899" s="180">
        <v>2875000</v>
      </c>
      <c r="D899" s="180">
        <v>810000</v>
      </c>
      <c r="E899" s="180">
        <v>8100000</v>
      </c>
      <c r="F899" s="180">
        <v>2482904</v>
      </c>
      <c r="G899" s="180">
        <v>1070000</v>
      </c>
      <c r="H899" s="180">
        <v>62700</v>
      </c>
      <c r="I899" s="180">
        <v>28918045</v>
      </c>
      <c r="J899" s="180">
        <v>25345439.829999998</v>
      </c>
    </row>
    <row r="900" spans="1:10" x14ac:dyDescent="0.2">
      <c r="A900" s="180" t="s">
        <v>2</v>
      </c>
      <c r="B900" s="180" t="s">
        <v>447</v>
      </c>
      <c r="C900" s="180">
        <v>300966</v>
      </c>
      <c r="D900" s="180">
        <v>152761</v>
      </c>
      <c r="E900" s="180"/>
      <c r="F900" s="180"/>
      <c r="G900" s="180">
        <v>38000</v>
      </c>
      <c r="H900" s="180"/>
      <c r="I900" s="180">
        <v>488491</v>
      </c>
      <c r="J900" s="180">
        <v>735617.53</v>
      </c>
    </row>
    <row r="901" spans="1:10" x14ac:dyDescent="0.2">
      <c r="A901" s="180" t="s">
        <v>2</v>
      </c>
      <c r="B901" s="180" t="s">
        <v>366</v>
      </c>
      <c r="C901" s="180">
        <v>3175966</v>
      </c>
      <c r="D901" s="180">
        <v>962761</v>
      </c>
      <c r="E901" s="180">
        <v>8100000</v>
      </c>
      <c r="F901" s="180">
        <v>2482904</v>
      </c>
      <c r="G901" s="180">
        <v>1108000</v>
      </c>
      <c r="H901" s="180">
        <v>62700</v>
      </c>
      <c r="I901" s="180">
        <v>29406536</v>
      </c>
      <c r="J901" s="180">
        <v>26081057.359999999</v>
      </c>
    </row>
    <row r="902" spans="1:10" x14ac:dyDescent="0.2">
      <c r="A902" s="180" t="s">
        <v>2</v>
      </c>
      <c r="B902" s="180" t="s">
        <v>367</v>
      </c>
      <c r="C902" s="180">
        <v>1176818.6299999999</v>
      </c>
      <c r="D902" s="180">
        <v>5002.9599999997299</v>
      </c>
      <c r="E902" s="180">
        <v>7700000</v>
      </c>
      <c r="F902" s="180">
        <v>148323.24000000022</v>
      </c>
      <c r="G902" s="180">
        <v>105902.77000000002</v>
      </c>
      <c r="H902" s="180">
        <v>285501.51</v>
      </c>
      <c r="I902" s="180">
        <v>7790190.3799999952</v>
      </c>
      <c r="J902" s="180">
        <v>10836621.380000005</v>
      </c>
    </row>
    <row r="903" spans="1:10" x14ac:dyDescent="0.2">
      <c r="A903" s="180" t="s">
        <v>2</v>
      </c>
      <c r="B903" s="180" t="s">
        <v>368</v>
      </c>
      <c r="C903" s="180">
        <v>4352784.63</v>
      </c>
      <c r="D903" s="180">
        <v>967763.95999999973</v>
      </c>
      <c r="E903" s="180">
        <v>15800000</v>
      </c>
      <c r="F903" s="180">
        <v>2631227.2400000002</v>
      </c>
      <c r="G903" s="180">
        <v>1213902.77</v>
      </c>
      <c r="H903" s="180">
        <v>348201.51</v>
      </c>
      <c r="I903" s="180">
        <v>37196726.379999995</v>
      </c>
      <c r="J903" s="180">
        <v>36917678.740000002</v>
      </c>
    </row>
    <row r="904" spans="1:10" x14ac:dyDescent="0.2">
      <c r="A904" s="180" t="s">
        <v>5</v>
      </c>
      <c r="B904" s="180" t="s">
        <v>333</v>
      </c>
      <c r="C904" s="180"/>
      <c r="D904" s="180">
        <v>253399</v>
      </c>
      <c r="E904" s="180"/>
      <c r="F904" s="180">
        <v>0</v>
      </c>
      <c r="G904" s="180"/>
      <c r="H904" s="180"/>
      <c r="I904" s="180">
        <v>2347863</v>
      </c>
      <c r="J904" s="180">
        <v>2327579.15</v>
      </c>
    </row>
    <row r="905" spans="1:10" x14ac:dyDescent="0.2">
      <c r="A905" s="180" t="s">
        <v>5</v>
      </c>
      <c r="B905" s="180" t="s">
        <v>334</v>
      </c>
      <c r="C905" s="180"/>
      <c r="D905" s="180">
        <v>1908</v>
      </c>
      <c r="E905" s="180"/>
      <c r="F905" s="180">
        <v>0</v>
      </c>
      <c r="G905" s="180"/>
      <c r="H905" s="180"/>
      <c r="I905" s="180">
        <v>19446</v>
      </c>
      <c r="J905" s="180">
        <v>19449.879999999997</v>
      </c>
    </row>
    <row r="906" spans="1:10" x14ac:dyDescent="0.2">
      <c r="A906" s="180" t="s">
        <v>5</v>
      </c>
      <c r="B906" s="180" t="s">
        <v>335</v>
      </c>
      <c r="C906" s="180"/>
      <c r="D906" s="180">
        <v>0</v>
      </c>
      <c r="E906" s="180"/>
      <c r="F906" s="180"/>
      <c r="G906" s="180"/>
      <c r="H906" s="180"/>
      <c r="I906" s="180">
        <v>110017</v>
      </c>
      <c r="J906" s="180">
        <v>112239</v>
      </c>
    </row>
    <row r="907" spans="1:10" x14ac:dyDescent="0.2">
      <c r="A907" s="180" t="s">
        <v>5</v>
      </c>
      <c r="B907" s="180" t="s">
        <v>336</v>
      </c>
      <c r="C907" s="180"/>
      <c r="D907" s="180"/>
      <c r="E907" s="180"/>
      <c r="F907" s="180"/>
      <c r="G907" s="180"/>
      <c r="H907" s="180"/>
      <c r="I907" s="180">
        <v>655000</v>
      </c>
      <c r="J907" s="180">
        <v>697978.83</v>
      </c>
    </row>
    <row r="908" spans="1:10" x14ac:dyDescent="0.2">
      <c r="A908" s="180" t="s">
        <v>5</v>
      </c>
      <c r="B908" s="180" t="s">
        <v>337</v>
      </c>
      <c r="C908" s="180">
        <v>10000</v>
      </c>
      <c r="D908" s="180">
        <v>0</v>
      </c>
      <c r="E908" s="180">
        <v>0</v>
      </c>
      <c r="F908" s="180">
        <v>0</v>
      </c>
      <c r="G908" s="180">
        <v>150</v>
      </c>
      <c r="H908" s="180">
        <v>0</v>
      </c>
      <c r="I908" s="180">
        <v>30325</v>
      </c>
      <c r="J908" s="180">
        <v>11419.16</v>
      </c>
    </row>
    <row r="909" spans="1:10" x14ac:dyDescent="0.2">
      <c r="A909" s="180" t="s">
        <v>5</v>
      </c>
      <c r="B909" s="180" t="s">
        <v>338</v>
      </c>
      <c r="C909" s="180"/>
      <c r="D909" s="180"/>
      <c r="E909" s="180"/>
      <c r="F909" s="180"/>
      <c r="G909" s="180">
        <v>225000</v>
      </c>
      <c r="H909" s="180">
        <v>0</v>
      </c>
      <c r="I909" s="180">
        <v>220000</v>
      </c>
      <c r="J909" s="180">
        <v>215814.16</v>
      </c>
    </row>
    <row r="910" spans="1:10" x14ac:dyDescent="0.2">
      <c r="A910" s="180" t="s">
        <v>5</v>
      </c>
      <c r="B910" s="180" t="s">
        <v>339</v>
      </c>
      <c r="C910" s="180"/>
      <c r="D910" s="180"/>
      <c r="E910" s="180"/>
      <c r="F910" s="180"/>
      <c r="G910" s="180"/>
      <c r="H910" s="180">
        <v>0</v>
      </c>
      <c r="I910" s="180">
        <v>216300</v>
      </c>
      <c r="J910" s="180">
        <v>301027.98</v>
      </c>
    </row>
    <row r="911" spans="1:10" x14ac:dyDescent="0.2">
      <c r="A911" s="180" t="s">
        <v>5</v>
      </c>
      <c r="B911" s="180" t="s">
        <v>340</v>
      </c>
      <c r="C911" s="180">
        <v>25000</v>
      </c>
      <c r="D911" s="180">
        <v>10000</v>
      </c>
      <c r="E911" s="180">
        <v>0</v>
      </c>
      <c r="F911" s="180">
        <v>0</v>
      </c>
      <c r="G911" s="180">
        <v>40000</v>
      </c>
      <c r="H911" s="180">
        <v>0</v>
      </c>
      <c r="I911" s="180">
        <v>504700</v>
      </c>
      <c r="J911" s="180">
        <v>586591.06999999995</v>
      </c>
    </row>
    <row r="912" spans="1:10" x14ac:dyDescent="0.2">
      <c r="A912" s="180" t="s">
        <v>5</v>
      </c>
      <c r="B912" s="180" t="s">
        <v>341</v>
      </c>
      <c r="C912" s="180">
        <v>0</v>
      </c>
      <c r="D912" s="180">
        <v>0</v>
      </c>
      <c r="E912" s="180">
        <v>0</v>
      </c>
      <c r="F912" s="180">
        <v>0</v>
      </c>
      <c r="G912" s="180">
        <v>0</v>
      </c>
      <c r="H912" s="180">
        <v>0</v>
      </c>
      <c r="I912" s="180">
        <v>0</v>
      </c>
      <c r="J912" s="180">
        <v>0</v>
      </c>
    </row>
    <row r="913" spans="1:10" x14ac:dyDescent="0.2">
      <c r="A913" s="180" t="s">
        <v>5</v>
      </c>
      <c r="B913" s="180" t="s">
        <v>342</v>
      </c>
      <c r="C913" s="180"/>
      <c r="D913" s="180"/>
      <c r="E913" s="180"/>
      <c r="F913" s="180"/>
      <c r="G913" s="180"/>
      <c r="H913" s="180"/>
      <c r="I913" s="180">
        <v>3771132</v>
      </c>
      <c r="J913" s="180">
        <v>3486908</v>
      </c>
    </row>
    <row r="914" spans="1:10" x14ac:dyDescent="0.2">
      <c r="A914" s="180" t="s">
        <v>5</v>
      </c>
      <c r="B914" s="180" t="s">
        <v>343</v>
      </c>
      <c r="C914" s="180"/>
      <c r="D914" s="180"/>
      <c r="E914" s="180"/>
      <c r="F914" s="180"/>
      <c r="G914" s="180"/>
      <c r="H914" s="180"/>
      <c r="I914" s="180">
        <v>0</v>
      </c>
      <c r="J914" s="180">
        <v>0</v>
      </c>
    </row>
    <row r="915" spans="1:10" x14ac:dyDescent="0.2">
      <c r="A915" s="180" t="s">
        <v>5</v>
      </c>
      <c r="B915" s="180" t="s">
        <v>344</v>
      </c>
      <c r="C915" s="180">
        <v>525000</v>
      </c>
      <c r="D915" s="180">
        <v>100</v>
      </c>
      <c r="E915" s="180">
        <v>0</v>
      </c>
      <c r="F915" s="180">
        <v>0</v>
      </c>
      <c r="G915" s="180">
        <v>3000</v>
      </c>
      <c r="H915" s="180">
        <v>0</v>
      </c>
      <c r="I915" s="180">
        <v>679045</v>
      </c>
      <c r="J915" s="180">
        <v>514523.28</v>
      </c>
    </row>
    <row r="916" spans="1:10" x14ac:dyDescent="0.2">
      <c r="A916" s="180" t="s">
        <v>5</v>
      </c>
      <c r="B916" s="180" t="s">
        <v>475</v>
      </c>
      <c r="C916" s="180"/>
      <c r="D916" s="180">
        <v>2000</v>
      </c>
      <c r="E916" s="180"/>
      <c r="F916" s="180">
        <v>0</v>
      </c>
      <c r="G916" s="180"/>
      <c r="H916" s="180"/>
      <c r="I916" s="180">
        <v>20009</v>
      </c>
      <c r="J916" s="180">
        <v>15734.64</v>
      </c>
    </row>
    <row r="917" spans="1:10" x14ac:dyDescent="0.2">
      <c r="A917" s="180" t="s">
        <v>5</v>
      </c>
      <c r="B917" s="180" t="s">
        <v>332</v>
      </c>
      <c r="C917" s="180"/>
      <c r="D917" s="180"/>
      <c r="E917" s="180">
        <v>0</v>
      </c>
      <c r="F917" s="180"/>
      <c r="G917" s="180"/>
      <c r="H917" s="180"/>
      <c r="I917" s="180">
        <v>50600</v>
      </c>
      <c r="J917" s="180">
        <v>79292</v>
      </c>
    </row>
    <row r="918" spans="1:10" x14ac:dyDescent="0.2">
      <c r="A918" s="180" t="s">
        <v>5</v>
      </c>
      <c r="B918" s="180" t="s">
        <v>407</v>
      </c>
      <c r="C918" s="180">
        <v>0</v>
      </c>
      <c r="D918" s="180">
        <v>0</v>
      </c>
      <c r="E918" s="180">
        <v>0</v>
      </c>
      <c r="F918" s="180">
        <v>0</v>
      </c>
      <c r="G918" s="180">
        <v>140000</v>
      </c>
      <c r="H918" s="180">
        <v>0</v>
      </c>
      <c r="I918" s="180">
        <v>263000</v>
      </c>
      <c r="J918" s="180">
        <v>272535.89</v>
      </c>
    </row>
    <row r="919" spans="1:10" x14ac:dyDescent="0.2">
      <c r="A919" s="180" t="s">
        <v>5</v>
      </c>
      <c r="B919" s="180" t="s">
        <v>345</v>
      </c>
      <c r="C919" s="180">
        <v>560000</v>
      </c>
      <c r="D919" s="180">
        <v>267407</v>
      </c>
      <c r="E919" s="180">
        <v>0</v>
      </c>
      <c r="F919" s="180">
        <v>0</v>
      </c>
      <c r="G919" s="180">
        <v>408150</v>
      </c>
      <c r="H919" s="180">
        <v>0</v>
      </c>
      <c r="I919" s="180">
        <v>8887437</v>
      </c>
      <c r="J919" s="180">
        <v>8641093.040000001</v>
      </c>
    </row>
    <row r="920" spans="1:10" x14ac:dyDescent="0.2">
      <c r="A920" s="180" t="s">
        <v>5</v>
      </c>
      <c r="B920" s="180" t="s">
        <v>346</v>
      </c>
      <c r="C920" s="180">
        <v>0</v>
      </c>
      <c r="D920" s="180">
        <v>0</v>
      </c>
      <c r="E920" s="180">
        <v>0</v>
      </c>
      <c r="F920" s="180">
        <v>0</v>
      </c>
      <c r="G920" s="180"/>
      <c r="H920" s="180"/>
      <c r="I920" s="180">
        <v>0</v>
      </c>
      <c r="J920" s="180">
        <v>0</v>
      </c>
    </row>
    <row r="921" spans="1:10" x14ac:dyDescent="0.2">
      <c r="A921" s="180" t="s">
        <v>5</v>
      </c>
      <c r="B921" s="180" t="s">
        <v>446</v>
      </c>
      <c r="C921" s="180">
        <v>0</v>
      </c>
      <c r="D921" s="180">
        <v>0</v>
      </c>
      <c r="E921" s="180">
        <v>0</v>
      </c>
      <c r="F921" s="180">
        <v>175000</v>
      </c>
      <c r="G921" s="180">
        <v>0</v>
      </c>
      <c r="H921" s="180">
        <v>0</v>
      </c>
      <c r="I921" s="180">
        <v>141118</v>
      </c>
      <c r="J921" s="180">
        <v>140427.44</v>
      </c>
    </row>
    <row r="922" spans="1:10" x14ac:dyDescent="0.2">
      <c r="A922" s="180" t="s">
        <v>5</v>
      </c>
      <c r="B922" s="180" t="s">
        <v>347</v>
      </c>
      <c r="C922" s="180">
        <v>0</v>
      </c>
      <c r="D922" s="180">
        <v>5000</v>
      </c>
      <c r="E922" s="180">
        <v>0</v>
      </c>
      <c r="F922" s="180"/>
      <c r="G922" s="180">
        <v>0</v>
      </c>
      <c r="H922" s="180">
        <v>0</v>
      </c>
      <c r="I922" s="180">
        <v>74500</v>
      </c>
      <c r="J922" s="180">
        <v>25593.1</v>
      </c>
    </row>
    <row r="923" spans="1:10" x14ac:dyDescent="0.2">
      <c r="A923" s="180" t="s">
        <v>5</v>
      </c>
      <c r="B923" s="180" t="s">
        <v>348</v>
      </c>
      <c r="C923" s="180">
        <v>560000</v>
      </c>
      <c r="D923" s="180">
        <v>272407</v>
      </c>
      <c r="E923" s="180">
        <v>0</v>
      </c>
      <c r="F923" s="180">
        <v>175000</v>
      </c>
      <c r="G923" s="180">
        <v>408150</v>
      </c>
      <c r="H923" s="180">
        <v>0</v>
      </c>
      <c r="I923" s="180">
        <v>9103055</v>
      </c>
      <c r="J923" s="180">
        <v>8807113.5800000001</v>
      </c>
    </row>
    <row r="924" spans="1:10" x14ac:dyDescent="0.2">
      <c r="A924" s="180" t="s">
        <v>5</v>
      </c>
      <c r="B924" s="180" t="s">
        <v>349</v>
      </c>
      <c r="C924" s="180">
        <v>257055.33999999997</v>
      </c>
      <c r="D924" s="180">
        <v>32369.789999999979</v>
      </c>
      <c r="E924" s="180">
        <v>0</v>
      </c>
      <c r="F924" s="180">
        <v>0.20000000001164153</v>
      </c>
      <c r="G924" s="180">
        <v>51141.549999999981</v>
      </c>
      <c r="H924" s="180">
        <v>0</v>
      </c>
      <c r="I924" s="180">
        <v>2504685.149999999</v>
      </c>
      <c r="J924" s="180">
        <v>2570355.66</v>
      </c>
    </row>
    <row r="925" spans="1:10" x14ac:dyDescent="0.2">
      <c r="A925" s="180" t="s">
        <v>5</v>
      </c>
      <c r="B925" s="180" t="s">
        <v>350</v>
      </c>
      <c r="C925" s="180">
        <v>817055.34</v>
      </c>
      <c r="D925" s="180">
        <v>304776.78999999998</v>
      </c>
      <c r="E925" s="180">
        <v>0</v>
      </c>
      <c r="F925" s="180">
        <v>175000.2</v>
      </c>
      <c r="G925" s="180">
        <v>459291.55</v>
      </c>
      <c r="H925" s="180">
        <v>0</v>
      </c>
      <c r="I925" s="180">
        <v>11607740.15</v>
      </c>
      <c r="J925" s="180">
        <v>11377469.24</v>
      </c>
    </row>
    <row r="926" spans="1:10" x14ac:dyDescent="0.2">
      <c r="A926" s="180" t="s">
        <v>5</v>
      </c>
      <c r="B926" s="180" t="s">
        <v>376</v>
      </c>
      <c r="C926" s="180"/>
      <c r="D926" s="180"/>
      <c r="E926" s="180"/>
      <c r="F926" s="180"/>
      <c r="G926" s="180"/>
      <c r="H926" s="180"/>
      <c r="I926" s="180"/>
      <c r="J926" s="180"/>
    </row>
    <row r="927" spans="1:10" x14ac:dyDescent="0.2">
      <c r="A927" s="180" t="s">
        <v>5</v>
      </c>
      <c r="B927" s="180" t="s">
        <v>377</v>
      </c>
      <c r="C927" s="180">
        <v>20000</v>
      </c>
      <c r="D927" s="180">
        <v>60000</v>
      </c>
      <c r="E927" s="180">
        <v>0</v>
      </c>
      <c r="F927" s="180"/>
      <c r="G927" s="180">
        <v>0</v>
      </c>
      <c r="H927" s="180">
        <v>0</v>
      </c>
      <c r="I927" s="180">
        <v>5390000</v>
      </c>
      <c r="J927" s="180">
        <v>5099481.29</v>
      </c>
    </row>
    <row r="928" spans="1:10" x14ac:dyDescent="0.2">
      <c r="A928" s="180" t="s">
        <v>5</v>
      </c>
      <c r="B928" s="180" t="s">
        <v>352</v>
      </c>
      <c r="C928" s="180">
        <v>0</v>
      </c>
      <c r="D928" s="180">
        <v>0</v>
      </c>
      <c r="E928" s="180">
        <v>0</v>
      </c>
      <c r="F928" s="180"/>
      <c r="G928" s="180">
        <v>0</v>
      </c>
      <c r="H928" s="180">
        <v>0</v>
      </c>
      <c r="I928" s="180">
        <v>180600</v>
      </c>
      <c r="J928" s="180">
        <v>180267.36</v>
      </c>
    </row>
    <row r="929" spans="1:10" x14ac:dyDescent="0.2">
      <c r="A929" s="180" t="s">
        <v>5</v>
      </c>
      <c r="B929" s="180" t="s">
        <v>353</v>
      </c>
      <c r="C929" s="180">
        <v>25000</v>
      </c>
      <c r="D929" s="180">
        <v>50000</v>
      </c>
      <c r="E929" s="180">
        <v>0</v>
      </c>
      <c r="F929" s="180"/>
      <c r="G929" s="180">
        <v>0</v>
      </c>
      <c r="H929" s="180">
        <v>0</v>
      </c>
      <c r="I929" s="180">
        <v>345100</v>
      </c>
      <c r="J929" s="180">
        <v>330991.18</v>
      </c>
    </row>
    <row r="930" spans="1:10" x14ac:dyDescent="0.2">
      <c r="A930" s="180" t="s">
        <v>5</v>
      </c>
      <c r="B930" s="180" t="s">
        <v>354</v>
      </c>
      <c r="C930" s="180">
        <v>0</v>
      </c>
      <c r="D930" s="180">
        <v>0</v>
      </c>
      <c r="E930" s="180">
        <v>0</v>
      </c>
      <c r="F930" s="180"/>
      <c r="G930" s="180">
        <v>0</v>
      </c>
      <c r="H930" s="180">
        <v>0</v>
      </c>
      <c r="I930" s="180">
        <v>324000</v>
      </c>
      <c r="J930" s="180">
        <v>296037.88</v>
      </c>
    </row>
    <row r="931" spans="1:10" x14ac:dyDescent="0.2">
      <c r="A931" s="180" t="s">
        <v>5</v>
      </c>
      <c r="B931" s="180" t="s">
        <v>408</v>
      </c>
      <c r="C931" s="180">
        <v>0</v>
      </c>
      <c r="D931" s="180">
        <v>0</v>
      </c>
      <c r="E931" s="180">
        <v>0</v>
      </c>
      <c r="F931" s="180"/>
      <c r="G931" s="180">
        <v>23000</v>
      </c>
      <c r="H931" s="180">
        <v>0</v>
      </c>
      <c r="I931" s="180">
        <v>413500</v>
      </c>
      <c r="J931" s="180">
        <v>392816.33</v>
      </c>
    </row>
    <row r="932" spans="1:10" x14ac:dyDescent="0.2">
      <c r="A932" s="180" t="s">
        <v>5</v>
      </c>
      <c r="B932" s="180" t="s">
        <v>423</v>
      </c>
      <c r="C932" s="180">
        <v>0</v>
      </c>
      <c r="D932" s="180">
        <v>10000</v>
      </c>
      <c r="E932" s="180">
        <v>0</v>
      </c>
      <c r="F932" s="180">
        <v>0</v>
      </c>
      <c r="G932" s="180">
        <v>0</v>
      </c>
      <c r="H932" s="180">
        <v>0</v>
      </c>
      <c r="I932" s="180">
        <v>231000</v>
      </c>
      <c r="J932" s="180">
        <v>258624.45</v>
      </c>
    </row>
    <row r="933" spans="1:10" x14ac:dyDescent="0.2">
      <c r="A933" s="180" t="s">
        <v>5</v>
      </c>
      <c r="B933" s="180" t="s">
        <v>355</v>
      </c>
      <c r="C933" s="180">
        <v>0</v>
      </c>
      <c r="D933" s="180">
        <v>80000</v>
      </c>
      <c r="E933" s="180">
        <v>0</v>
      </c>
      <c r="F933" s="180"/>
      <c r="G933" s="180">
        <v>0</v>
      </c>
      <c r="H933" s="180">
        <v>0</v>
      </c>
      <c r="I933" s="180">
        <v>797000</v>
      </c>
      <c r="J933" s="180">
        <v>700271.55999999994</v>
      </c>
    </row>
    <row r="934" spans="1:10" x14ac:dyDescent="0.2">
      <c r="A934" s="180" t="s">
        <v>5</v>
      </c>
      <c r="B934" s="180" t="s">
        <v>356</v>
      </c>
      <c r="C934" s="180">
        <v>50000</v>
      </c>
      <c r="D934" s="180">
        <v>20000</v>
      </c>
      <c r="E934" s="180">
        <v>0</v>
      </c>
      <c r="F934" s="180"/>
      <c r="G934" s="180">
        <v>0</v>
      </c>
      <c r="H934" s="180">
        <v>0</v>
      </c>
      <c r="I934" s="180">
        <v>435000</v>
      </c>
      <c r="J934" s="180">
        <v>368905.48</v>
      </c>
    </row>
    <row r="935" spans="1:10" x14ac:dyDescent="0.2">
      <c r="A935" s="180" t="s">
        <v>5</v>
      </c>
      <c r="B935" s="180" t="s">
        <v>409</v>
      </c>
      <c r="C935" s="180"/>
      <c r="D935" s="180"/>
      <c r="E935" s="180"/>
      <c r="F935" s="180"/>
      <c r="G935" s="180"/>
      <c r="H935" s="180"/>
      <c r="I935" s="180">
        <v>0</v>
      </c>
      <c r="J935" s="180"/>
    </row>
    <row r="936" spans="1:10" x14ac:dyDescent="0.2">
      <c r="A936" s="180" t="s">
        <v>5</v>
      </c>
      <c r="B936" s="180" t="s">
        <v>378</v>
      </c>
      <c r="C936" s="180">
        <v>0</v>
      </c>
      <c r="D936" s="180">
        <v>0</v>
      </c>
      <c r="E936" s="180">
        <v>0</v>
      </c>
      <c r="F936" s="180"/>
      <c r="G936" s="180">
        <v>415000</v>
      </c>
      <c r="H936" s="180">
        <v>0</v>
      </c>
      <c r="I936" s="180">
        <v>415000</v>
      </c>
      <c r="J936" s="180">
        <v>395251.52</v>
      </c>
    </row>
    <row r="937" spans="1:10" x14ac:dyDescent="0.2">
      <c r="A937" s="180" t="s">
        <v>5</v>
      </c>
      <c r="B937" s="180" t="s">
        <v>360</v>
      </c>
      <c r="C937" s="180">
        <v>500000</v>
      </c>
      <c r="D937" s="180">
        <v>75000</v>
      </c>
      <c r="E937" s="180">
        <v>0</v>
      </c>
      <c r="F937" s="180"/>
      <c r="G937" s="180"/>
      <c r="H937" s="180">
        <v>0</v>
      </c>
      <c r="I937" s="180">
        <v>750000</v>
      </c>
      <c r="J937" s="180">
        <v>253745</v>
      </c>
    </row>
    <row r="938" spans="1:10" x14ac:dyDescent="0.2">
      <c r="A938" s="180" t="s">
        <v>5</v>
      </c>
      <c r="B938" s="180" t="s">
        <v>379</v>
      </c>
      <c r="C938" s="180">
        <v>0</v>
      </c>
      <c r="D938" s="180">
        <v>0</v>
      </c>
      <c r="E938" s="180">
        <v>0</v>
      </c>
      <c r="F938" s="180">
        <v>175000</v>
      </c>
      <c r="G938" s="180"/>
      <c r="H938" s="180"/>
      <c r="I938" s="180">
        <v>153693</v>
      </c>
      <c r="J938" s="180">
        <v>153693.44</v>
      </c>
    </row>
    <row r="939" spans="1:10" x14ac:dyDescent="0.2">
      <c r="A939" s="180" t="s">
        <v>5</v>
      </c>
      <c r="B939" s="180" t="s">
        <v>362</v>
      </c>
      <c r="C939" s="180"/>
      <c r="D939" s="180"/>
      <c r="E939" s="180"/>
      <c r="F939" s="180"/>
      <c r="G939" s="180"/>
      <c r="H939" s="180"/>
      <c r="I939" s="180">
        <v>247560</v>
      </c>
      <c r="J939" s="180">
        <v>232738</v>
      </c>
    </row>
    <row r="940" spans="1:10" x14ac:dyDescent="0.2">
      <c r="A940" s="180" t="s">
        <v>5</v>
      </c>
      <c r="B940" s="180" t="s">
        <v>365</v>
      </c>
      <c r="C940" s="180">
        <v>595000</v>
      </c>
      <c r="D940" s="180">
        <v>295000</v>
      </c>
      <c r="E940" s="180">
        <v>0</v>
      </c>
      <c r="F940" s="180">
        <v>175000</v>
      </c>
      <c r="G940" s="180">
        <v>438000</v>
      </c>
      <c r="H940" s="180">
        <v>0</v>
      </c>
      <c r="I940" s="180">
        <v>9682453</v>
      </c>
      <c r="J940" s="180">
        <v>8662823.4899999984</v>
      </c>
    </row>
    <row r="941" spans="1:10" x14ac:dyDescent="0.2">
      <c r="A941" s="180" t="s">
        <v>5</v>
      </c>
      <c r="B941" s="180" t="s">
        <v>447</v>
      </c>
      <c r="C941" s="180">
        <v>175000</v>
      </c>
      <c r="D941" s="180">
        <v>0</v>
      </c>
      <c r="E941" s="180">
        <v>0</v>
      </c>
      <c r="F941" s="180">
        <v>0</v>
      </c>
      <c r="G941" s="180">
        <v>0</v>
      </c>
      <c r="H941" s="180">
        <v>0</v>
      </c>
      <c r="I941" s="180">
        <v>141118</v>
      </c>
      <c r="J941" s="180">
        <v>209960.6</v>
      </c>
    </row>
    <row r="942" spans="1:10" x14ac:dyDescent="0.2">
      <c r="A942" s="180" t="s">
        <v>5</v>
      </c>
      <c r="B942" s="180" t="s">
        <v>366</v>
      </c>
      <c r="C942" s="180">
        <v>770000</v>
      </c>
      <c r="D942" s="180">
        <v>295000</v>
      </c>
      <c r="E942" s="180">
        <v>0</v>
      </c>
      <c r="F942" s="180">
        <v>175000</v>
      </c>
      <c r="G942" s="180">
        <v>438000</v>
      </c>
      <c r="H942" s="180">
        <v>0</v>
      </c>
      <c r="I942" s="180">
        <v>9823571</v>
      </c>
      <c r="J942" s="180">
        <v>8872784.089999998</v>
      </c>
    </row>
    <row r="943" spans="1:10" x14ac:dyDescent="0.2">
      <c r="A943" s="180" t="s">
        <v>5</v>
      </c>
      <c r="B943" s="180" t="s">
        <v>367</v>
      </c>
      <c r="C943" s="180">
        <v>47055.339999999967</v>
      </c>
      <c r="D943" s="180">
        <v>9776.7899999999809</v>
      </c>
      <c r="E943" s="180">
        <v>0</v>
      </c>
      <c r="F943" s="180">
        <v>0.20000000001164153</v>
      </c>
      <c r="G943" s="180">
        <v>21291.549999999988</v>
      </c>
      <c r="H943" s="180">
        <v>0</v>
      </c>
      <c r="I943" s="180">
        <v>1784169.1499999985</v>
      </c>
      <c r="J943" s="180">
        <v>2504685.1500000022</v>
      </c>
    </row>
    <row r="944" spans="1:10" x14ac:dyDescent="0.2">
      <c r="A944" s="180" t="s">
        <v>5</v>
      </c>
      <c r="B944" s="180" t="s">
        <v>368</v>
      </c>
      <c r="C944" s="180">
        <v>817055.34</v>
      </c>
      <c r="D944" s="180">
        <v>304776.78999999998</v>
      </c>
      <c r="E944" s="180">
        <v>0</v>
      </c>
      <c r="F944" s="180">
        <v>175000.2</v>
      </c>
      <c r="G944" s="180">
        <v>459291.55</v>
      </c>
      <c r="H944" s="180">
        <v>0</v>
      </c>
      <c r="I944" s="180">
        <v>11607740.15</v>
      </c>
      <c r="J944" s="180">
        <v>11377469.24</v>
      </c>
    </row>
    <row r="945" spans="1:10" x14ac:dyDescent="0.2">
      <c r="A945" s="180" t="s">
        <v>6</v>
      </c>
      <c r="B945" s="180" t="s">
        <v>333</v>
      </c>
      <c r="C945" s="180"/>
      <c r="D945" s="180">
        <v>226968</v>
      </c>
      <c r="E945" s="180"/>
      <c r="F945" s="180">
        <v>0</v>
      </c>
      <c r="G945" s="180"/>
      <c r="H945" s="180"/>
      <c r="I945" s="180">
        <v>1472072</v>
      </c>
      <c r="J945" s="180">
        <v>1498542.46</v>
      </c>
    </row>
    <row r="946" spans="1:10" x14ac:dyDescent="0.2">
      <c r="A946" s="180" t="s">
        <v>6</v>
      </c>
      <c r="B946" s="180" t="s">
        <v>334</v>
      </c>
      <c r="C946" s="180"/>
      <c r="D946" s="180">
        <v>31529</v>
      </c>
      <c r="E946" s="180"/>
      <c r="F946" s="180">
        <v>0</v>
      </c>
      <c r="G946" s="180"/>
      <c r="H946" s="180"/>
      <c r="I946" s="180">
        <v>176589</v>
      </c>
      <c r="J946" s="180">
        <v>141489</v>
      </c>
    </row>
    <row r="947" spans="1:10" x14ac:dyDescent="0.2">
      <c r="A947" s="180" t="s">
        <v>6</v>
      </c>
      <c r="B947" s="180" t="s">
        <v>335</v>
      </c>
      <c r="C947" s="180"/>
      <c r="D947" s="180">
        <v>0</v>
      </c>
      <c r="E947" s="180"/>
      <c r="F947" s="180"/>
      <c r="G947" s="180"/>
      <c r="H947" s="180"/>
      <c r="I947" s="180">
        <v>0</v>
      </c>
      <c r="J947" s="180">
        <v>0</v>
      </c>
    </row>
    <row r="948" spans="1:10" x14ac:dyDescent="0.2">
      <c r="A948" s="180" t="s">
        <v>6</v>
      </c>
      <c r="B948" s="180" t="s">
        <v>336</v>
      </c>
      <c r="C948" s="180"/>
      <c r="D948" s="180"/>
      <c r="E948" s="180"/>
      <c r="F948" s="180"/>
      <c r="G948" s="180"/>
      <c r="H948" s="180"/>
      <c r="I948" s="180">
        <v>90000</v>
      </c>
      <c r="J948" s="180">
        <v>115583.22</v>
      </c>
    </row>
    <row r="949" spans="1:10" x14ac:dyDescent="0.2">
      <c r="A949" s="180" t="s">
        <v>6</v>
      </c>
      <c r="B949" s="180" t="s">
        <v>337</v>
      </c>
      <c r="C949" s="180">
        <v>4000</v>
      </c>
      <c r="D949" s="180">
        <v>4300</v>
      </c>
      <c r="E949" s="180"/>
      <c r="F949" s="180"/>
      <c r="G949" s="180">
        <v>30</v>
      </c>
      <c r="H949" s="180"/>
      <c r="I949" s="180">
        <v>10900</v>
      </c>
      <c r="J949" s="180">
        <v>15672.500000000002</v>
      </c>
    </row>
    <row r="950" spans="1:10" x14ac:dyDescent="0.2">
      <c r="A950" s="180" t="s">
        <v>6</v>
      </c>
      <c r="B950" s="180" t="s">
        <v>338</v>
      </c>
      <c r="C950" s="180"/>
      <c r="D950" s="180"/>
      <c r="E950" s="180"/>
      <c r="F950" s="180"/>
      <c r="G950" s="180">
        <v>40000</v>
      </c>
      <c r="H950" s="180"/>
      <c r="I950" s="180">
        <v>34000</v>
      </c>
      <c r="J950" s="180">
        <v>37438.660000000003</v>
      </c>
    </row>
    <row r="951" spans="1:10" x14ac:dyDescent="0.2">
      <c r="A951" s="180" t="s">
        <v>6</v>
      </c>
      <c r="B951" s="180" t="s">
        <v>339</v>
      </c>
      <c r="C951" s="180"/>
      <c r="D951" s="180"/>
      <c r="E951" s="180"/>
      <c r="F951" s="180"/>
      <c r="G951" s="180"/>
      <c r="H951" s="180"/>
      <c r="I951" s="180">
        <v>2700</v>
      </c>
      <c r="J951" s="180">
        <v>2377.9499999999998</v>
      </c>
    </row>
    <row r="952" spans="1:10" x14ac:dyDescent="0.2">
      <c r="A952" s="180" t="s">
        <v>6</v>
      </c>
      <c r="B952" s="180" t="s">
        <v>340</v>
      </c>
      <c r="C952" s="180"/>
      <c r="D952" s="180">
        <v>14000</v>
      </c>
      <c r="E952" s="180"/>
      <c r="F952" s="180"/>
      <c r="G952" s="180">
        <v>200</v>
      </c>
      <c r="H952" s="180"/>
      <c r="I952" s="180">
        <v>19150</v>
      </c>
      <c r="J952" s="180">
        <v>33030</v>
      </c>
    </row>
    <row r="953" spans="1:10" x14ac:dyDescent="0.2">
      <c r="A953" s="180" t="s">
        <v>6</v>
      </c>
      <c r="B953" s="180" t="s">
        <v>341</v>
      </c>
      <c r="C953" s="180"/>
      <c r="D953" s="180"/>
      <c r="E953" s="180"/>
      <c r="F953" s="180"/>
      <c r="G953" s="180"/>
      <c r="H953" s="180"/>
      <c r="I953" s="180">
        <v>0</v>
      </c>
      <c r="J953" s="180">
        <v>0</v>
      </c>
    </row>
    <row r="954" spans="1:10" x14ac:dyDescent="0.2">
      <c r="A954" s="180" t="s">
        <v>6</v>
      </c>
      <c r="B954" s="180" t="s">
        <v>342</v>
      </c>
      <c r="C954" s="180"/>
      <c r="D954" s="180"/>
      <c r="E954" s="180"/>
      <c r="F954" s="180"/>
      <c r="G954" s="180"/>
      <c r="H954" s="180"/>
      <c r="I954" s="180">
        <v>1055421</v>
      </c>
      <c r="J954" s="180">
        <v>982392</v>
      </c>
    </row>
    <row r="955" spans="1:10" x14ac:dyDescent="0.2">
      <c r="A955" s="180" t="s">
        <v>6</v>
      </c>
      <c r="B955" s="180" t="s">
        <v>343</v>
      </c>
      <c r="C955" s="180"/>
      <c r="D955" s="180"/>
      <c r="E955" s="180"/>
      <c r="F955" s="180"/>
      <c r="G955" s="180"/>
      <c r="H955" s="180"/>
      <c r="I955" s="180">
        <v>0</v>
      </c>
      <c r="J955" s="180">
        <v>0</v>
      </c>
    </row>
    <row r="956" spans="1:10" x14ac:dyDescent="0.2">
      <c r="A956" s="180" t="s">
        <v>6</v>
      </c>
      <c r="B956" s="180" t="s">
        <v>344</v>
      </c>
      <c r="C956" s="180">
        <v>190000</v>
      </c>
      <c r="D956" s="180">
        <v>70</v>
      </c>
      <c r="E956" s="180"/>
      <c r="F956" s="180"/>
      <c r="G956" s="180">
        <v>1000</v>
      </c>
      <c r="H956" s="180"/>
      <c r="I956" s="180">
        <v>289705</v>
      </c>
      <c r="J956" s="180">
        <v>203780.87</v>
      </c>
    </row>
    <row r="957" spans="1:10" x14ac:dyDescent="0.2">
      <c r="A957" s="180" t="s">
        <v>6</v>
      </c>
      <c r="B957" s="180" t="s">
        <v>475</v>
      </c>
      <c r="C957" s="180"/>
      <c r="D957" s="180">
        <v>3175</v>
      </c>
      <c r="E957" s="180"/>
      <c r="F957" s="180">
        <v>0</v>
      </c>
      <c r="G957" s="180"/>
      <c r="H957" s="180"/>
      <c r="I957" s="180">
        <v>18839</v>
      </c>
      <c r="J957" s="180">
        <v>20255.68</v>
      </c>
    </row>
    <row r="958" spans="1:10" x14ac:dyDescent="0.2">
      <c r="A958" s="180" t="s">
        <v>6</v>
      </c>
      <c r="B958" s="180" t="s">
        <v>332</v>
      </c>
      <c r="C958" s="180"/>
      <c r="D958" s="180"/>
      <c r="E958" s="180"/>
      <c r="F958" s="180"/>
      <c r="G958" s="180"/>
      <c r="H958" s="180"/>
      <c r="I958" s="180">
        <v>44000</v>
      </c>
      <c r="J958" s="180">
        <v>57802</v>
      </c>
    </row>
    <row r="959" spans="1:10" x14ac:dyDescent="0.2">
      <c r="A959" s="180" t="s">
        <v>6</v>
      </c>
      <c r="B959" s="180" t="s">
        <v>407</v>
      </c>
      <c r="C959" s="180"/>
      <c r="D959" s="180"/>
      <c r="E959" s="180"/>
      <c r="F959" s="180"/>
      <c r="G959" s="180">
        <v>46000</v>
      </c>
      <c r="H959" s="180"/>
      <c r="I959" s="180">
        <v>102580</v>
      </c>
      <c r="J959" s="180">
        <v>90211.6</v>
      </c>
    </row>
    <row r="960" spans="1:10" x14ac:dyDescent="0.2">
      <c r="A960" s="180" t="s">
        <v>6</v>
      </c>
      <c r="B960" s="180" t="s">
        <v>345</v>
      </c>
      <c r="C960" s="180">
        <v>194000</v>
      </c>
      <c r="D960" s="180">
        <v>280042</v>
      </c>
      <c r="E960" s="180">
        <v>0</v>
      </c>
      <c r="F960" s="180">
        <v>0</v>
      </c>
      <c r="G960" s="180">
        <v>87230</v>
      </c>
      <c r="H960" s="180">
        <v>0</v>
      </c>
      <c r="I960" s="180">
        <v>3315956</v>
      </c>
      <c r="J960" s="180">
        <v>3198575.9400000004</v>
      </c>
    </row>
    <row r="961" spans="1:10" x14ac:dyDescent="0.2">
      <c r="A961" s="180" t="s">
        <v>6</v>
      </c>
      <c r="B961" s="180" t="s">
        <v>346</v>
      </c>
      <c r="C961" s="180"/>
      <c r="D961" s="180"/>
      <c r="E961" s="180"/>
      <c r="F961" s="180"/>
      <c r="G961" s="180"/>
      <c r="H961" s="180"/>
      <c r="I961" s="180">
        <v>0</v>
      </c>
      <c r="J961" s="180">
        <v>0</v>
      </c>
    </row>
    <row r="962" spans="1:10" x14ac:dyDescent="0.2">
      <c r="A962" s="180" t="s">
        <v>6</v>
      </c>
      <c r="B962" s="180" t="s">
        <v>446</v>
      </c>
      <c r="C962" s="180"/>
      <c r="D962" s="180"/>
      <c r="E962" s="180"/>
      <c r="F962" s="180"/>
      <c r="G962" s="180"/>
      <c r="H962" s="180"/>
      <c r="I962" s="180">
        <v>0</v>
      </c>
      <c r="J962" s="180">
        <v>0</v>
      </c>
    </row>
    <row r="963" spans="1:10" x14ac:dyDescent="0.2">
      <c r="A963" s="180" t="s">
        <v>6</v>
      </c>
      <c r="B963" s="180" t="s">
        <v>347</v>
      </c>
      <c r="C963" s="180"/>
      <c r="D963" s="180"/>
      <c r="E963" s="180"/>
      <c r="F963" s="180"/>
      <c r="G963" s="180"/>
      <c r="H963" s="180"/>
      <c r="I963" s="180">
        <v>0</v>
      </c>
      <c r="J963" s="180">
        <v>1</v>
      </c>
    </row>
    <row r="964" spans="1:10" x14ac:dyDescent="0.2">
      <c r="A964" s="180" t="s">
        <v>6</v>
      </c>
      <c r="B964" s="180" t="s">
        <v>348</v>
      </c>
      <c r="C964" s="180">
        <v>194000</v>
      </c>
      <c r="D964" s="180">
        <v>280042</v>
      </c>
      <c r="E964" s="180">
        <v>0</v>
      </c>
      <c r="F964" s="180">
        <v>0</v>
      </c>
      <c r="G964" s="180">
        <v>87230</v>
      </c>
      <c r="H964" s="180">
        <v>0</v>
      </c>
      <c r="I964" s="180">
        <v>3315956</v>
      </c>
      <c r="J964" s="180">
        <v>3198576.9400000004</v>
      </c>
    </row>
    <row r="965" spans="1:10" x14ac:dyDescent="0.2">
      <c r="A965" s="180" t="s">
        <v>6</v>
      </c>
      <c r="B965" s="180" t="s">
        <v>349</v>
      </c>
      <c r="C965" s="180">
        <v>406585.34</v>
      </c>
      <c r="D965" s="180">
        <v>655531.41999999993</v>
      </c>
      <c r="E965" s="180">
        <v>0</v>
      </c>
      <c r="F965" s="180">
        <v>0</v>
      </c>
      <c r="G965" s="180">
        <v>-4009.8499999999767</v>
      </c>
      <c r="H965" s="180">
        <v>0</v>
      </c>
      <c r="I965" s="180">
        <v>2155316.9900000002</v>
      </c>
      <c r="J965" s="180">
        <v>2179815.84</v>
      </c>
    </row>
    <row r="966" spans="1:10" x14ac:dyDescent="0.2">
      <c r="A966" s="180" t="s">
        <v>6</v>
      </c>
      <c r="B966" s="180" t="s">
        <v>350</v>
      </c>
      <c r="C966" s="180">
        <v>600585.34</v>
      </c>
      <c r="D966" s="180">
        <v>935573.42</v>
      </c>
      <c r="E966" s="180">
        <v>0</v>
      </c>
      <c r="F966" s="180">
        <v>0</v>
      </c>
      <c r="G966" s="180">
        <v>83220.150000000009</v>
      </c>
      <c r="H966" s="180">
        <v>0</v>
      </c>
      <c r="I966" s="180">
        <v>5471272.9900000002</v>
      </c>
      <c r="J966" s="180">
        <v>5378392.7800000003</v>
      </c>
    </row>
    <row r="967" spans="1:10" x14ac:dyDescent="0.2">
      <c r="A967" s="180" t="s">
        <v>6</v>
      </c>
      <c r="B967" s="180" t="s">
        <v>376</v>
      </c>
      <c r="C967" s="180"/>
      <c r="D967" s="180"/>
      <c r="E967" s="180"/>
      <c r="F967" s="180"/>
      <c r="G967" s="180"/>
      <c r="H967" s="180"/>
      <c r="I967" s="180"/>
      <c r="J967" s="180"/>
    </row>
    <row r="968" spans="1:10" x14ac:dyDescent="0.2">
      <c r="A968" s="180" t="s">
        <v>6</v>
      </c>
      <c r="B968" s="180" t="s">
        <v>377</v>
      </c>
      <c r="C968" s="180"/>
      <c r="D968" s="180"/>
      <c r="E968" s="180"/>
      <c r="F968" s="180"/>
      <c r="G968" s="180"/>
      <c r="H968" s="180"/>
      <c r="I968" s="180">
        <v>2013000</v>
      </c>
      <c r="J968" s="180">
        <v>1817829.09</v>
      </c>
    </row>
    <row r="969" spans="1:10" x14ac:dyDescent="0.2">
      <c r="A969" s="180" t="s">
        <v>6</v>
      </c>
      <c r="B969" s="180" t="s">
        <v>352</v>
      </c>
      <c r="C969" s="180"/>
      <c r="D969" s="180"/>
      <c r="E969" s="180"/>
      <c r="F969" s="180"/>
      <c r="G969" s="180"/>
      <c r="H969" s="180"/>
      <c r="I969" s="180">
        <v>25000</v>
      </c>
      <c r="J969" s="180">
        <v>35277.11</v>
      </c>
    </row>
    <row r="970" spans="1:10" x14ac:dyDescent="0.2">
      <c r="A970" s="180" t="s">
        <v>6</v>
      </c>
      <c r="B970" s="180" t="s">
        <v>353</v>
      </c>
      <c r="C970" s="180"/>
      <c r="D970" s="180">
        <v>17000</v>
      </c>
      <c r="E970" s="180"/>
      <c r="F970" s="180"/>
      <c r="G970" s="180"/>
      <c r="H970" s="180"/>
      <c r="I970" s="180">
        <v>64000</v>
      </c>
      <c r="J970" s="180">
        <v>65096.630000000005</v>
      </c>
    </row>
    <row r="971" spans="1:10" x14ac:dyDescent="0.2">
      <c r="A971" s="180" t="s">
        <v>6</v>
      </c>
      <c r="B971" s="180" t="s">
        <v>354</v>
      </c>
      <c r="C971" s="180"/>
      <c r="D971" s="180"/>
      <c r="E971" s="180"/>
      <c r="F971" s="180"/>
      <c r="G971" s="180"/>
      <c r="H971" s="180"/>
      <c r="I971" s="180">
        <v>84000</v>
      </c>
      <c r="J971" s="180">
        <v>61356.55</v>
      </c>
    </row>
    <row r="972" spans="1:10" x14ac:dyDescent="0.2">
      <c r="A972" s="180" t="s">
        <v>6</v>
      </c>
      <c r="B972" s="180" t="s">
        <v>408</v>
      </c>
      <c r="C972" s="180"/>
      <c r="D972" s="180"/>
      <c r="E972" s="180"/>
      <c r="F972" s="180"/>
      <c r="G972" s="180"/>
      <c r="H972" s="180"/>
      <c r="I972" s="180">
        <v>165000</v>
      </c>
      <c r="J972" s="180">
        <v>162704.53</v>
      </c>
    </row>
    <row r="973" spans="1:10" x14ac:dyDescent="0.2">
      <c r="A973" s="180" t="s">
        <v>6</v>
      </c>
      <c r="B973" s="180" t="s">
        <v>423</v>
      </c>
      <c r="C973" s="180"/>
      <c r="D973" s="180">
        <v>16000</v>
      </c>
      <c r="E973" s="180"/>
      <c r="F973" s="180"/>
      <c r="G973" s="180"/>
      <c r="H973" s="180"/>
      <c r="I973" s="180">
        <v>40000</v>
      </c>
      <c r="J973" s="180">
        <v>40859.06</v>
      </c>
    </row>
    <row r="974" spans="1:10" x14ac:dyDescent="0.2">
      <c r="A974" s="180" t="s">
        <v>6</v>
      </c>
      <c r="B974" s="180" t="s">
        <v>355</v>
      </c>
      <c r="C974" s="180"/>
      <c r="D974" s="180">
        <v>65000</v>
      </c>
      <c r="E974" s="180"/>
      <c r="F974" s="180"/>
      <c r="G974" s="180"/>
      <c r="H974" s="180"/>
      <c r="I974" s="180">
        <v>222000</v>
      </c>
      <c r="J974" s="180">
        <v>234724.76</v>
      </c>
    </row>
    <row r="975" spans="1:10" x14ac:dyDescent="0.2">
      <c r="A975" s="180" t="s">
        <v>6</v>
      </c>
      <c r="B975" s="180" t="s">
        <v>356</v>
      </c>
      <c r="C975" s="180"/>
      <c r="D975" s="180">
        <v>5000</v>
      </c>
      <c r="E975" s="180"/>
      <c r="F975" s="180"/>
      <c r="G975" s="180"/>
      <c r="H975" s="180"/>
      <c r="I975" s="180">
        <v>269000</v>
      </c>
      <c r="J975" s="180">
        <v>161937.63</v>
      </c>
    </row>
    <row r="976" spans="1:10" x14ac:dyDescent="0.2">
      <c r="A976" s="180" t="s">
        <v>6</v>
      </c>
      <c r="B976" s="180" t="s">
        <v>409</v>
      </c>
      <c r="C976" s="180"/>
      <c r="D976" s="180"/>
      <c r="E976" s="180"/>
      <c r="F976" s="180"/>
      <c r="G976" s="180"/>
      <c r="H976" s="180"/>
      <c r="I976" s="180">
        <v>0</v>
      </c>
      <c r="J976" s="180"/>
    </row>
    <row r="977" spans="1:10" x14ac:dyDescent="0.2">
      <c r="A977" s="180" t="s">
        <v>6</v>
      </c>
      <c r="B977" s="180" t="s">
        <v>378</v>
      </c>
      <c r="C977" s="180"/>
      <c r="D977" s="180"/>
      <c r="E977" s="180"/>
      <c r="F977" s="180"/>
      <c r="G977" s="180">
        <v>90000</v>
      </c>
      <c r="H977" s="180"/>
      <c r="I977" s="180">
        <v>92000</v>
      </c>
      <c r="J977" s="180">
        <v>82266.84</v>
      </c>
    </row>
    <row r="978" spans="1:10" x14ac:dyDescent="0.2">
      <c r="A978" s="180" t="s">
        <v>6</v>
      </c>
      <c r="B978" s="180" t="s">
        <v>360</v>
      </c>
      <c r="C978" s="180">
        <v>400000</v>
      </c>
      <c r="D978" s="180">
        <v>250000</v>
      </c>
      <c r="E978" s="180"/>
      <c r="F978" s="180"/>
      <c r="G978" s="180"/>
      <c r="H978" s="180"/>
      <c r="I978" s="180">
        <v>510000</v>
      </c>
      <c r="J978" s="180">
        <v>468643.59</v>
      </c>
    </row>
    <row r="979" spans="1:10" x14ac:dyDescent="0.2">
      <c r="A979" s="180" t="s">
        <v>6</v>
      </c>
      <c r="B979" s="180" t="s">
        <v>379</v>
      </c>
      <c r="C979" s="180"/>
      <c r="D979" s="180"/>
      <c r="E979" s="180"/>
      <c r="F979" s="180"/>
      <c r="G979" s="180"/>
      <c r="H979" s="180"/>
      <c r="I979" s="180">
        <v>0</v>
      </c>
      <c r="J979" s="180">
        <v>0</v>
      </c>
    </row>
    <row r="980" spans="1:10" x14ac:dyDescent="0.2">
      <c r="A980" s="180" t="s">
        <v>6</v>
      </c>
      <c r="B980" s="180" t="s">
        <v>362</v>
      </c>
      <c r="C980" s="180"/>
      <c r="D980" s="180"/>
      <c r="E980" s="180"/>
      <c r="F980" s="180"/>
      <c r="G980" s="180"/>
      <c r="H980" s="180"/>
      <c r="I980" s="180">
        <v>94072</v>
      </c>
      <c r="J980" s="180">
        <v>92380</v>
      </c>
    </row>
    <row r="981" spans="1:10" x14ac:dyDescent="0.2">
      <c r="A981" s="180" t="s">
        <v>6</v>
      </c>
      <c r="B981" s="180" t="s">
        <v>365</v>
      </c>
      <c r="C981" s="180">
        <v>400000</v>
      </c>
      <c r="D981" s="180">
        <v>353000</v>
      </c>
      <c r="E981" s="180">
        <v>0</v>
      </c>
      <c r="F981" s="180">
        <v>0</v>
      </c>
      <c r="G981" s="180">
        <v>90000</v>
      </c>
      <c r="H981" s="180">
        <v>0</v>
      </c>
      <c r="I981" s="180">
        <v>3578072</v>
      </c>
      <c r="J981" s="180">
        <v>3223075.79</v>
      </c>
    </row>
    <row r="982" spans="1:10" x14ac:dyDescent="0.2">
      <c r="A982" s="180" t="s">
        <v>6</v>
      </c>
      <c r="B982" s="180" t="s">
        <v>447</v>
      </c>
      <c r="C982" s="180"/>
      <c r="D982" s="180"/>
      <c r="E982" s="180"/>
      <c r="F982" s="180"/>
      <c r="G982" s="180"/>
      <c r="H982" s="180"/>
      <c r="I982" s="180">
        <v>0</v>
      </c>
      <c r="J982" s="180">
        <v>0</v>
      </c>
    </row>
    <row r="983" spans="1:10" x14ac:dyDescent="0.2">
      <c r="A983" s="180" t="s">
        <v>6</v>
      </c>
      <c r="B983" s="180" t="s">
        <v>366</v>
      </c>
      <c r="C983" s="180">
        <v>400000</v>
      </c>
      <c r="D983" s="180">
        <v>353000</v>
      </c>
      <c r="E983" s="180">
        <v>0</v>
      </c>
      <c r="F983" s="180">
        <v>0</v>
      </c>
      <c r="G983" s="180">
        <v>90000</v>
      </c>
      <c r="H983" s="180">
        <v>0</v>
      </c>
      <c r="I983" s="180">
        <v>3578072</v>
      </c>
      <c r="J983" s="180">
        <v>3223075.79</v>
      </c>
    </row>
    <row r="984" spans="1:10" x14ac:dyDescent="0.2">
      <c r="A984" s="180" t="s">
        <v>6</v>
      </c>
      <c r="B984" s="180" t="s">
        <v>367</v>
      </c>
      <c r="C984" s="180">
        <v>200585.33999999997</v>
      </c>
      <c r="D984" s="180">
        <v>582573.41999999993</v>
      </c>
      <c r="E984" s="180">
        <v>0</v>
      </c>
      <c r="F984" s="180">
        <v>0</v>
      </c>
      <c r="G984" s="180">
        <v>-6779.8499999999767</v>
      </c>
      <c r="H984" s="180">
        <v>0</v>
      </c>
      <c r="I984" s="180">
        <v>1893200.99</v>
      </c>
      <c r="J984" s="180">
        <v>2155316.9900000002</v>
      </c>
    </row>
    <row r="985" spans="1:10" x14ac:dyDescent="0.2">
      <c r="A985" s="180" t="s">
        <v>6</v>
      </c>
      <c r="B985" s="180" t="s">
        <v>368</v>
      </c>
      <c r="C985" s="180">
        <v>600585.34</v>
      </c>
      <c r="D985" s="180">
        <v>935573.42</v>
      </c>
      <c r="E985" s="180">
        <v>0</v>
      </c>
      <c r="F985" s="180">
        <v>0</v>
      </c>
      <c r="G985" s="180">
        <v>83220.150000000009</v>
      </c>
      <c r="H985" s="180">
        <v>0</v>
      </c>
      <c r="I985" s="180">
        <v>5471272.9900000002</v>
      </c>
      <c r="J985" s="180">
        <v>5378392.7800000003</v>
      </c>
    </row>
    <row r="986" spans="1:10" x14ac:dyDescent="0.2">
      <c r="A986" s="180" t="s">
        <v>7</v>
      </c>
      <c r="B986" s="180" t="s">
        <v>333</v>
      </c>
      <c r="C986" s="180"/>
      <c r="D986" s="180">
        <v>93771</v>
      </c>
      <c r="E986" s="180"/>
      <c r="F986" s="180">
        <v>0</v>
      </c>
      <c r="G986" s="180"/>
      <c r="H986" s="180"/>
      <c r="I986" s="180">
        <v>3949809</v>
      </c>
      <c r="J986" s="180">
        <v>3867888.42</v>
      </c>
    </row>
    <row r="987" spans="1:10" x14ac:dyDescent="0.2">
      <c r="A987" s="180" t="s">
        <v>7</v>
      </c>
      <c r="B987" s="180" t="s">
        <v>334</v>
      </c>
      <c r="C987" s="180"/>
      <c r="D987" s="180">
        <v>1551</v>
      </c>
      <c r="E987" s="180"/>
      <c r="F987" s="180">
        <v>0</v>
      </c>
      <c r="G987" s="180"/>
      <c r="H987" s="180"/>
      <c r="I987" s="180">
        <v>67658</v>
      </c>
      <c r="J987" s="180">
        <v>69233.850000000006</v>
      </c>
    </row>
    <row r="988" spans="1:10" x14ac:dyDescent="0.2">
      <c r="A988" s="180" t="s">
        <v>7</v>
      </c>
      <c r="B988" s="180" t="s">
        <v>335</v>
      </c>
      <c r="C988" s="180"/>
      <c r="D988" s="180">
        <v>0</v>
      </c>
      <c r="E988" s="180"/>
      <c r="F988" s="180"/>
      <c r="G988" s="180"/>
      <c r="H988" s="180"/>
      <c r="I988" s="180">
        <v>519514</v>
      </c>
      <c r="J988" s="180">
        <v>527187</v>
      </c>
    </row>
    <row r="989" spans="1:10" x14ac:dyDescent="0.2">
      <c r="A989" s="180" t="s">
        <v>7</v>
      </c>
      <c r="B989" s="180" t="s">
        <v>336</v>
      </c>
      <c r="C989" s="180"/>
      <c r="D989" s="180"/>
      <c r="E989" s="180"/>
      <c r="F989" s="180"/>
      <c r="G989" s="180"/>
      <c r="H989" s="180"/>
      <c r="I989" s="180">
        <v>385000</v>
      </c>
      <c r="J989" s="180">
        <v>382979.27</v>
      </c>
    </row>
    <row r="990" spans="1:10" x14ac:dyDescent="0.2">
      <c r="A990" s="180" t="s">
        <v>7</v>
      </c>
      <c r="B990" s="180" t="s">
        <v>337</v>
      </c>
      <c r="C990" s="180">
        <v>12000</v>
      </c>
      <c r="D990" s="180"/>
      <c r="E990" s="180"/>
      <c r="F990" s="180"/>
      <c r="G990" s="180">
        <v>32</v>
      </c>
      <c r="H990" s="180"/>
      <c r="I990" s="180">
        <v>16317</v>
      </c>
      <c r="J990" s="180">
        <v>13873.12</v>
      </c>
    </row>
    <row r="991" spans="1:10" x14ac:dyDescent="0.2">
      <c r="A991" s="180" t="s">
        <v>7</v>
      </c>
      <c r="B991" s="180" t="s">
        <v>338</v>
      </c>
      <c r="C991" s="180"/>
      <c r="D991" s="180"/>
      <c r="E991" s="180"/>
      <c r="F991" s="180"/>
      <c r="G991" s="180">
        <v>300000</v>
      </c>
      <c r="H991" s="180"/>
      <c r="I991" s="180">
        <v>300000</v>
      </c>
      <c r="J991" s="180">
        <v>324244.7</v>
      </c>
    </row>
    <row r="992" spans="1:10" x14ac:dyDescent="0.2">
      <c r="A992" s="180" t="s">
        <v>7</v>
      </c>
      <c r="B992" s="180" t="s">
        <v>339</v>
      </c>
      <c r="C992" s="180"/>
      <c r="D992" s="180"/>
      <c r="E992" s="180"/>
      <c r="F992" s="180"/>
      <c r="G992" s="180"/>
      <c r="H992" s="180"/>
      <c r="I992" s="180">
        <v>145000</v>
      </c>
      <c r="J992" s="180">
        <v>140622.03</v>
      </c>
    </row>
    <row r="993" spans="1:10" x14ac:dyDescent="0.2">
      <c r="A993" s="180" t="s">
        <v>7</v>
      </c>
      <c r="B993" s="180" t="s">
        <v>340</v>
      </c>
      <c r="C993" s="180"/>
      <c r="D993" s="180">
        <v>40</v>
      </c>
      <c r="E993" s="180"/>
      <c r="F993" s="180"/>
      <c r="G993" s="180">
        <v>150</v>
      </c>
      <c r="H993" s="180"/>
      <c r="I993" s="180">
        <v>365385</v>
      </c>
      <c r="J993" s="180">
        <v>343048.04</v>
      </c>
    </row>
    <row r="994" spans="1:10" x14ac:dyDescent="0.2">
      <c r="A994" s="180" t="s">
        <v>7</v>
      </c>
      <c r="B994" s="180" t="s">
        <v>341</v>
      </c>
      <c r="C994" s="180"/>
      <c r="D994" s="180"/>
      <c r="E994" s="180"/>
      <c r="F994" s="180"/>
      <c r="G994" s="180"/>
      <c r="H994" s="180"/>
      <c r="I994" s="180">
        <v>0</v>
      </c>
      <c r="J994" s="180">
        <v>0</v>
      </c>
    </row>
    <row r="995" spans="1:10" x14ac:dyDescent="0.2">
      <c r="A995" s="180" t="s">
        <v>7</v>
      </c>
      <c r="B995" s="180" t="s">
        <v>342</v>
      </c>
      <c r="C995" s="180"/>
      <c r="D995" s="180"/>
      <c r="E995" s="180"/>
      <c r="F995" s="180"/>
      <c r="G995" s="180"/>
      <c r="H995" s="180"/>
      <c r="I995" s="180">
        <v>8391079</v>
      </c>
      <c r="J995" s="180">
        <v>8493709</v>
      </c>
    </row>
    <row r="996" spans="1:10" x14ac:dyDescent="0.2">
      <c r="A996" s="180" t="s">
        <v>7</v>
      </c>
      <c r="B996" s="180" t="s">
        <v>343</v>
      </c>
      <c r="C996" s="180"/>
      <c r="D996" s="180"/>
      <c r="E996" s="180"/>
      <c r="F996" s="180"/>
      <c r="G996" s="180"/>
      <c r="H996" s="180"/>
      <c r="I996" s="180">
        <v>0</v>
      </c>
      <c r="J996" s="180">
        <v>0</v>
      </c>
    </row>
    <row r="997" spans="1:10" x14ac:dyDescent="0.2">
      <c r="A997" s="180" t="s">
        <v>7</v>
      </c>
      <c r="B997" s="180" t="s">
        <v>344</v>
      </c>
      <c r="C997" s="180">
        <v>1175000</v>
      </c>
      <c r="D997" s="180">
        <v>40</v>
      </c>
      <c r="E997" s="180"/>
      <c r="F997" s="180"/>
      <c r="G997" s="180">
        <v>40000</v>
      </c>
      <c r="H997" s="180"/>
      <c r="I997" s="180">
        <v>1249093</v>
      </c>
      <c r="J997" s="180">
        <v>1190868.99</v>
      </c>
    </row>
    <row r="998" spans="1:10" x14ac:dyDescent="0.2">
      <c r="A998" s="180" t="s">
        <v>7</v>
      </c>
      <c r="B998" s="180" t="s">
        <v>475</v>
      </c>
      <c r="C998" s="180"/>
      <c r="D998" s="180">
        <v>1198</v>
      </c>
      <c r="E998" s="180"/>
      <c r="F998" s="180">
        <v>0</v>
      </c>
      <c r="G998" s="180"/>
      <c r="H998" s="180"/>
      <c r="I998" s="180">
        <v>47095</v>
      </c>
      <c r="J998" s="180">
        <v>53012.45</v>
      </c>
    </row>
    <row r="999" spans="1:10" x14ac:dyDescent="0.2">
      <c r="A999" s="180" t="s">
        <v>7</v>
      </c>
      <c r="B999" s="180" t="s">
        <v>332</v>
      </c>
      <c r="C999" s="180"/>
      <c r="D999" s="180"/>
      <c r="E999" s="180"/>
      <c r="F999" s="180"/>
      <c r="G999" s="180"/>
      <c r="H999" s="180"/>
      <c r="I999" s="180">
        <v>210928</v>
      </c>
      <c r="J999" s="180">
        <v>262975</v>
      </c>
    </row>
    <row r="1000" spans="1:10" x14ac:dyDescent="0.2">
      <c r="A1000" s="180" t="s">
        <v>7</v>
      </c>
      <c r="B1000" s="180" t="s">
        <v>407</v>
      </c>
      <c r="C1000" s="180"/>
      <c r="D1000" s="180">
        <v>50</v>
      </c>
      <c r="E1000" s="180"/>
      <c r="F1000" s="180"/>
      <c r="G1000" s="180">
        <v>330000</v>
      </c>
      <c r="H1000" s="180"/>
      <c r="I1000" s="180">
        <v>585293</v>
      </c>
      <c r="J1000" s="180">
        <v>635107.28</v>
      </c>
    </row>
    <row r="1001" spans="1:10" x14ac:dyDescent="0.2">
      <c r="A1001" s="180" t="s">
        <v>7</v>
      </c>
      <c r="B1001" s="180" t="s">
        <v>345</v>
      </c>
      <c r="C1001" s="180">
        <v>1187000</v>
      </c>
      <c r="D1001" s="180">
        <v>96650</v>
      </c>
      <c r="E1001" s="180">
        <v>0</v>
      </c>
      <c r="F1001" s="180">
        <v>0</v>
      </c>
      <c r="G1001" s="180">
        <v>670182</v>
      </c>
      <c r="H1001" s="180">
        <v>0</v>
      </c>
      <c r="I1001" s="180">
        <v>16232171</v>
      </c>
      <c r="J1001" s="180">
        <v>16304749.15</v>
      </c>
    </row>
    <row r="1002" spans="1:10" x14ac:dyDescent="0.2">
      <c r="A1002" s="180" t="s">
        <v>7</v>
      </c>
      <c r="B1002" s="180" t="s">
        <v>346</v>
      </c>
      <c r="C1002" s="180"/>
      <c r="D1002" s="180"/>
      <c r="E1002" s="180"/>
      <c r="F1002" s="180"/>
      <c r="G1002" s="180"/>
      <c r="H1002" s="180"/>
      <c r="I1002" s="180">
        <v>0</v>
      </c>
      <c r="J1002" s="180">
        <v>0</v>
      </c>
    </row>
    <row r="1003" spans="1:10" x14ac:dyDescent="0.2">
      <c r="A1003" s="180" t="s">
        <v>7</v>
      </c>
      <c r="B1003" s="180" t="s">
        <v>446</v>
      </c>
      <c r="C1003" s="180"/>
      <c r="D1003" s="180"/>
      <c r="E1003" s="180"/>
      <c r="F1003" s="180">
        <v>804842</v>
      </c>
      <c r="G1003" s="180">
        <v>75000</v>
      </c>
      <c r="H1003" s="180"/>
      <c r="I1003" s="180">
        <v>882300</v>
      </c>
      <c r="J1003" s="180">
        <v>878771.13</v>
      </c>
    </row>
    <row r="1004" spans="1:10" x14ac:dyDescent="0.2">
      <c r="A1004" s="180" t="s">
        <v>7</v>
      </c>
      <c r="B1004" s="180" t="s">
        <v>347</v>
      </c>
      <c r="C1004" s="180"/>
      <c r="D1004" s="180"/>
      <c r="E1004" s="180"/>
      <c r="F1004" s="180"/>
      <c r="G1004" s="180"/>
      <c r="H1004" s="180"/>
      <c r="I1004" s="180">
        <v>0</v>
      </c>
      <c r="J1004" s="180">
        <v>0</v>
      </c>
    </row>
    <row r="1005" spans="1:10" x14ac:dyDescent="0.2">
      <c r="A1005" s="180" t="s">
        <v>7</v>
      </c>
      <c r="B1005" s="180" t="s">
        <v>348</v>
      </c>
      <c r="C1005" s="180">
        <v>1187000</v>
      </c>
      <c r="D1005" s="180">
        <v>96650</v>
      </c>
      <c r="E1005" s="180">
        <v>0</v>
      </c>
      <c r="F1005" s="180">
        <v>804842</v>
      </c>
      <c r="G1005" s="180">
        <v>745182</v>
      </c>
      <c r="H1005" s="180">
        <v>0</v>
      </c>
      <c r="I1005" s="180">
        <v>17114471</v>
      </c>
      <c r="J1005" s="180">
        <v>17183520.279999997</v>
      </c>
    </row>
    <row r="1006" spans="1:10" x14ac:dyDescent="0.2">
      <c r="A1006" s="180" t="s">
        <v>7</v>
      </c>
      <c r="B1006" s="180" t="s">
        <v>349</v>
      </c>
      <c r="C1006" s="180">
        <v>147818.09999999986</v>
      </c>
      <c r="D1006" s="180">
        <v>61075.5</v>
      </c>
      <c r="E1006" s="180">
        <v>0</v>
      </c>
      <c r="F1006" s="180">
        <v>628200.01</v>
      </c>
      <c r="G1006" s="180">
        <v>-119872.92999999982</v>
      </c>
      <c r="H1006" s="180">
        <v>0</v>
      </c>
      <c r="I1006" s="180">
        <v>5288875.4100000011</v>
      </c>
      <c r="J1006" s="180">
        <v>4288459.6400000006</v>
      </c>
    </row>
    <row r="1007" spans="1:10" x14ac:dyDescent="0.2">
      <c r="A1007" s="180" t="s">
        <v>7</v>
      </c>
      <c r="B1007" s="180" t="s">
        <v>350</v>
      </c>
      <c r="C1007" s="180">
        <v>1334818.1000000001</v>
      </c>
      <c r="D1007" s="180">
        <v>157725.5</v>
      </c>
      <c r="E1007" s="180">
        <v>0</v>
      </c>
      <c r="F1007" s="180">
        <v>1433042.01</v>
      </c>
      <c r="G1007" s="180">
        <v>625309.07000000018</v>
      </c>
      <c r="H1007" s="180">
        <v>0</v>
      </c>
      <c r="I1007" s="180">
        <v>22403346.41</v>
      </c>
      <c r="J1007" s="180">
        <v>21471979.920000002</v>
      </c>
    </row>
    <row r="1008" spans="1:10" x14ac:dyDescent="0.2">
      <c r="A1008" s="180" t="s">
        <v>7</v>
      </c>
      <c r="B1008" s="180" t="s">
        <v>376</v>
      </c>
      <c r="C1008" s="180"/>
      <c r="D1008" s="180"/>
      <c r="E1008" s="180"/>
      <c r="F1008" s="180"/>
      <c r="G1008" s="180"/>
      <c r="H1008" s="180"/>
      <c r="I1008" s="180"/>
      <c r="J1008" s="180"/>
    </row>
    <row r="1009" spans="1:10" x14ac:dyDescent="0.2">
      <c r="A1009" s="180" t="s">
        <v>7</v>
      </c>
      <c r="B1009" s="180" t="s">
        <v>377</v>
      </c>
      <c r="C1009" s="180">
        <v>115000</v>
      </c>
      <c r="D1009" s="180"/>
      <c r="E1009" s="180"/>
      <c r="F1009" s="180"/>
      <c r="G1009" s="180"/>
      <c r="H1009" s="180"/>
      <c r="I1009" s="180">
        <v>9015000</v>
      </c>
      <c r="J1009" s="180">
        <v>8821341.4199999981</v>
      </c>
    </row>
    <row r="1010" spans="1:10" x14ac:dyDescent="0.2">
      <c r="A1010" s="180" t="s">
        <v>7</v>
      </c>
      <c r="B1010" s="180" t="s">
        <v>352</v>
      </c>
      <c r="C1010" s="180"/>
      <c r="D1010" s="180"/>
      <c r="E1010" s="180"/>
      <c r="F1010" s="180"/>
      <c r="G1010" s="180"/>
      <c r="H1010" s="180"/>
      <c r="I1010" s="180">
        <v>210000</v>
      </c>
      <c r="J1010" s="180">
        <v>198411.63</v>
      </c>
    </row>
    <row r="1011" spans="1:10" x14ac:dyDescent="0.2">
      <c r="A1011" s="180" t="s">
        <v>7</v>
      </c>
      <c r="B1011" s="180" t="s">
        <v>353</v>
      </c>
      <c r="C1011" s="180"/>
      <c r="D1011" s="180"/>
      <c r="E1011" s="180"/>
      <c r="F1011" s="180"/>
      <c r="G1011" s="180"/>
      <c r="H1011" s="180"/>
      <c r="I1011" s="180">
        <v>800000</v>
      </c>
      <c r="J1011" s="180">
        <v>820908.23</v>
      </c>
    </row>
    <row r="1012" spans="1:10" x14ac:dyDescent="0.2">
      <c r="A1012" s="180" t="s">
        <v>7</v>
      </c>
      <c r="B1012" s="180" t="s">
        <v>354</v>
      </c>
      <c r="C1012" s="180"/>
      <c r="D1012" s="180"/>
      <c r="E1012" s="180"/>
      <c r="F1012" s="180"/>
      <c r="G1012" s="180"/>
      <c r="H1012" s="180"/>
      <c r="I1012" s="180">
        <v>277500</v>
      </c>
      <c r="J1012" s="180">
        <v>273042.14</v>
      </c>
    </row>
    <row r="1013" spans="1:10" x14ac:dyDescent="0.2">
      <c r="A1013" s="180" t="s">
        <v>7</v>
      </c>
      <c r="B1013" s="180" t="s">
        <v>408</v>
      </c>
      <c r="C1013" s="180"/>
      <c r="D1013" s="180"/>
      <c r="E1013" s="180"/>
      <c r="F1013" s="180"/>
      <c r="G1013" s="180"/>
      <c r="H1013" s="180"/>
      <c r="I1013" s="180">
        <v>818000</v>
      </c>
      <c r="J1013" s="180">
        <v>837859.33</v>
      </c>
    </row>
    <row r="1014" spans="1:10" x14ac:dyDescent="0.2">
      <c r="A1014" s="180" t="s">
        <v>7</v>
      </c>
      <c r="B1014" s="180" t="s">
        <v>423</v>
      </c>
      <c r="C1014" s="180"/>
      <c r="D1014" s="180"/>
      <c r="E1014" s="180"/>
      <c r="F1014" s="180"/>
      <c r="G1014" s="180"/>
      <c r="H1014" s="180"/>
      <c r="I1014" s="180">
        <v>215000</v>
      </c>
      <c r="J1014" s="180">
        <v>224519.19</v>
      </c>
    </row>
    <row r="1015" spans="1:10" x14ac:dyDescent="0.2">
      <c r="A1015" s="180" t="s">
        <v>7</v>
      </c>
      <c r="B1015" s="180" t="s">
        <v>355</v>
      </c>
      <c r="C1015" s="180"/>
      <c r="D1015" s="180"/>
      <c r="E1015" s="180"/>
      <c r="F1015" s="180"/>
      <c r="G1015" s="180"/>
      <c r="H1015" s="180"/>
      <c r="I1015" s="180">
        <v>1150000</v>
      </c>
      <c r="J1015" s="180">
        <v>1063599.3</v>
      </c>
    </row>
    <row r="1016" spans="1:10" x14ac:dyDescent="0.2">
      <c r="A1016" s="180" t="s">
        <v>7</v>
      </c>
      <c r="B1016" s="180" t="s">
        <v>356</v>
      </c>
      <c r="C1016" s="180"/>
      <c r="D1016" s="180">
        <v>100000</v>
      </c>
      <c r="E1016" s="180"/>
      <c r="F1016" s="180"/>
      <c r="G1016" s="180"/>
      <c r="H1016" s="180"/>
      <c r="I1016" s="180">
        <v>689100</v>
      </c>
      <c r="J1016" s="180">
        <v>625634.89</v>
      </c>
    </row>
    <row r="1017" spans="1:10" x14ac:dyDescent="0.2">
      <c r="A1017" s="180" t="s">
        <v>7</v>
      </c>
      <c r="B1017" s="180" t="s">
        <v>409</v>
      </c>
      <c r="C1017" s="180"/>
      <c r="D1017" s="180"/>
      <c r="E1017" s="180"/>
      <c r="F1017" s="180"/>
      <c r="G1017" s="180"/>
      <c r="H1017" s="180"/>
      <c r="I1017" s="180">
        <v>0</v>
      </c>
      <c r="J1017" s="180"/>
    </row>
    <row r="1018" spans="1:10" x14ac:dyDescent="0.2">
      <c r="A1018" s="180" t="s">
        <v>7</v>
      </c>
      <c r="B1018" s="180" t="s">
        <v>378</v>
      </c>
      <c r="C1018" s="180"/>
      <c r="D1018" s="180"/>
      <c r="E1018" s="180"/>
      <c r="F1018" s="180"/>
      <c r="G1018" s="180">
        <v>665000</v>
      </c>
      <c r="H1018" s="180"/>
      <c r="I1018" s="180">
        <v>650000</v>
      </c>
      <c r="J1018" s="180">
        <v>705685.57</v>
      </c>
    </row>
    <row r="1019" spans="1:10" x14ac:dyDescent="0.2">
      <c r="A1019" s="180" t="s">
        <v>7</v>
      </c>
      <c r="B1019" s="180" t="s">
        <v>360</v>
      </c>
      <c r="C1019" s="180">
        <v>425000</v>
      </c>
      <c r="D1019" s="180">
        <v>30000</v>
      </c>
      <c r="E1019" s="180"/>
      <c r="F1019" s="180"/>
      <c r="G1019" s="180"/>
      <c r="H1019" s="180"/>
      <c r="I1019" s="180">
        <v>635000</v>
      </c>
      <c r="J1019" s="180">
        <v>316753.84000000003</v>
      </c>
    </row>
    <row r="1020" spans="1:10" x14ac:dyDescent="0.2">
      <c r="A1020" s="180" t="s">
        <v>7</v>
      </c>
      <c r="B1020" s="180" t="s">
        <v>379</v>
      </c>
      <c r="C1020" s="180"/>
      <c r="D1020" s="180"/>
      <c r="E1020" s="180"/>
      <c r="F1020" s="180">
        <v>804842</v>
      </c>
      <c r="G1020" s="180"/>
      <c r="H1020" s="180"/>
      <c r="I1020" s="180">
        <v>814237</v>
      </c>
      <c r="J1020" s="180">
        <v>796834.5</v>
      </c>
    </row>
    <row r="1021" spans="1:10" x14ac:dyDescent="0.2">
      <c r="A1021" s="180" t="s">
        <v>7</v>
      </c>
      <c r="B1021" s="180" t="s">
        <v>362</v>
      </c>
      <c r="C1021" s="180"/>
      <c r="D1021" s="180"/>
      <c r="E1021" s="180"/>
      <c r="F1021" s="180"/>
      <c r="G1021" s="180"/>
      <c r="H1021" s="180"/>
      <c r="I1021" s="180">
        <v>513298</v>
      </c>
      <c r="J1021" s="180">
        <v>515597</v>
      </c>
    </row>
    <row r="1022" spans="1:10" x14ac:dyDescent="0.2">
      <c r="A1022" s="180" t="s">
        <v>7</v>
      </c>
      <c r="B1022" s="180" t="s">
        <v>365</v>
      </c>
      <c r="C1022" s="180">
        <v>540000</v>
      </c>
      <c r="D1022" s="180">
        <v>130000</v>
      </c>
      <c r="E1022" s="180">
        <v>0</v>
      </c>
      <c r="F1022" s="180">
        <v>804842</v>
      </c>
      <c r="G1022" s="180">
        <v>665000</v>
      </c>
      <c r="H1022" s="180">
        <v>0</v>
      </c>
      <c r="I1022" s="180">
        <v>15787135</v>
      </c>
      <c r="J1022" s="180">
        <v>15200187.039999999</v>
      </c>
    </row>
    <row r="1023" spans="1:10" x14ac:dyDescent="0.2">
      <c r="A1023" s="180" t="s">
        <v>7</v>
      </c>
      <c r="B1023" s="180" t="s">
        <v>447</v>
      </c>
      <c r="C1023" s="180">
        <v>726281</v>
      </c>
      <c r="D1023" s="180"/>
      <c r="E1023" s="180"/>
      <c r="F1023" s="180">
        <v>0</v>
      </c>
      <c r="G1023" s="180">
        <v>75000</v>
      </c>
      <c r="H1023" s="180"/>
      <c r="I1023" s="180">
        <v>882300</v>
      </c>
      <c r="J1023" s="180">
        <v>982917.47</v>
      </c>
    </row>
    <row r="1024" spans="1:10" x14ac:dyDescent="0.2">
      <c r="A1024" s="180" t="s">
        <v>7</v>
      </c>
      <c r="B1024" s="180" t="s">
        <v>366</v>
      </c>
      <c r="C1024" s="180">
        <v>1266281</v>
      </c>
      <c r="D1024" s="180">
        <v>130000</v>
      </c>
      <c r="E1024" s="180">
        <v>0</v>
      </c>
      <c r="F1024" s="180">
        <v>804842</v>
      </c>
      <c r="G1024" s="180">
        <v>740000</v>
      </c>
      <c r="H1024" s="180">
        <v>0</v>
      </c>
      <c r="I1024" s="180">
        <v>16669435</v>
      </c>
      <c r="J1024" s="180">
        <v>16183104.510000002</v>
      </c>
    </row>
    <row r="1025" spans="1:10" x14ac:dyDescent="0.2">
      <c r="A1025" s="180" t="s">
        <v>7</v>
      </c>
      <c r="B1025" s="180" t="s">
        <v>367</v>
      </c>
      <c r="C1025" s="180">
        <v>68537.09999999986</v>
      </c>
      <c r="D1025" s="180">
        <v>27725.5</v>
      </c>
      <c r="E1025" s="180">
        <v>0</v>
      </c>
      <c r="F1025" s="180">
        <v>628200.01</v>
      </c>
      <c r="G1025" s="180">
        <v>-114690.92999999982</v>
      </c>
      <c r="H1025" s="180">
        <v>0</v>
      </c>
      <c r="I1025" s="180">
        <v>5733911.4100000001</v>
      </c>
      <c r="J1025" s="180">
        <v>5288875.4099999964</v>
      </c>
    </row>
    <row r="1026" spans="1:10" x14ac:dyDescent="0.2">
      <c r="A1026" s="180" t="s">
        <v>7</v>
      </c>
      <c r="B1026" s="180" t="s">
        <v>368</v>
      </c>
      <c r="C1026" s="180">
        <v>1334818.1000000001</v>
      </c>
      <c r="D1026" s="180">
        <v>157725.5</v>
      </c>
      <c r="E1026" s="180">
        <v>0</v>
      </c>
      <c r="F1026" s="180">
        <v>1433042.01</v>
      </c>
      <c r="G1026" s="180">
        <v>625309.07000000018</v>
      </c>
      <c r="H1026" s="180">
        <v>0</v>
      </c>
      <c r="I1026" s="180">
        <v>22403346.41</v>
      </c>
      <c r="J1026" s="180">
        <v>21471979.920000002</v>
      </c>
    </row>
    <row r="1027" spans="1:10" x14ac:dyDescent="0.2">
      <c r="A1027" s="180" t="s">
        <v>8</v>
      </c>
      <c r="B1027" s="180" t="s">
        <v>333</v>
      </c>
      <c r="C1027" s="180"/>
      <c r="D1027" s="180">
        <v>300737</v>
      </c>
      <c r="E1027" s="180"/>
      <c r="F1027" s="180">
        <v>224504</v>
      </c>
      <c r="G1027" s="180"/>
      <c r="H1027" s="180"/>
      <c r="I1027" s="180">
        <v>2729761</v>
      </c>
      <c r="J1027" s="180">
        <v>2805762.83</v>
      </c>
    </row>
    <row r="1028" spans="1:10" x14ac:dyDescent="0.2">
      <c r="A1028" s="180" t="s">
        <v>8</v>
      </c>
      <c r="B1028" s="180" t="s">
        <v>334</v>
      </c>
      <c r="C1028" s="180"/>
      <c r="D1028" s="180">
        <v>5990</v>
      </c>
      <c r="E1028" s="180"/>
      <c r="F1028" s="180">
        <v>4471</v>
      </c>
      <c r="G1028" s="180"/>
      <c r="H1028" s="180"/>
      <c r="I1028" s="180">
        <v>57643</v>
      </c>
      <c r="J1028" s="180">
        <v>58238.7</v>
      </c>
    </row>
    <row r="1029" spans="1:10" x14ac:dyDescent="0.2">
      <c r="A1029" s="180" t="s">
        <v>8</v>
      </c>
      <c r="B1029" s="180" t="s">
        <v>335</v>
      </c>
      <c r="C1029" s="180"/>
      <c r="D1029" s="180">
        <v>44105</v>
      </c>
      <c r="E1029" s="180"/>
      <c r="F1029" s="180"/>
      <c r="G1029" s="180"/>
      <c r="H1029" s="180"/>
      <c r="I1029" s="180">
        <v>47557</v>
      </c>
      <c r="J1029" s="180">
        <v>44104</v>
      </c>
    </row>
    <row r="1030" spans="1:10" x14ac:dyDescent="0.2">
      <c r="A1030" s="180" t="s">
        <v>8</v>
      </c>
      <c r="B1030" s="180" t="s">
        <v>336</v>
      </c>
      <c r="C1030" s="180"/>
      <c r="D1030" s="180"/>
      <c r="E1030" s="180"/>
      <c r="F1030" s="180"/>
      <c r="G1030" s="180"/>
      <c r="H1030" s="180"/>
      <c r="I1030" s="180">
        <v>1665000</v>
      </c>
      <c r="J1030" s="180">
        <v>1383911.35</v>
      </c>
    </row>
    <row r="1031" spans="1:10" x14ac:dyDescent="0.2">
      <c r="A1031" s="180" t="s">
        <v>8</v>
      </c>
      <c r="B1031" s="180" t="s">
        <v>337</v>
      </c>
      <c r="C1031" s="180">
        <v>0</v>
      </c>
      <c r="D1031" s="180">
        <v>0</v>
      </c>
      <c r="E1031" s="180">
        <v>0</v>
      </c>
      <c r="F1031" s="180">
        <v>0</v>
      </c>
      <c r="G1031" s="180">
        <v>50</v>
      </c>
      <c r="H1031" s="180">
        <v>0</v>
      </c>
      <c r="I1031" s="180">
        <v>25100</v>
      </c>
      <c r="J1031" s="180">
        <v>20373.27</v>
      </c>
    </row>
    <row r="1032" spans="1:10" x14ac:dyDescent="0.2">
      <c r="A1032" s="180" t="s">
        <v>8</v>
      </c>
      <c r="B1032" s="180" t="s">
        <v>338</v>
      </c>
      <c r="C1032" s="180"/>
      <c r="D1032" s="180"/>
      <c r="E1032" s="180"/>
      <c r="F1032" s="180"/>
      <c r="G1032" s="180">
        <v>230000</v>
      </c>
      <c r="H1032" s="180">
        <v>0</v>
      </c>
      <c r="I1032" s="180">
        <v>215000</v>
      </c>
      <c r="J1032" s="180">
        <v>218065.7</v>
      </c>
    </row>
    <row r="1033" spans="1:10" x14ac:dyDescent="0.2">
      <c r="A1033" s="180" t="s">
        <v>8</v>
      </c>
      <c r="B1033" s="180" t="s">
        <v>339</v>
      </c>
      <c r="C1033" s="180"/>
      <c r="D1033" s="180"/>
      <c r="E1033" s="180"/>
      <c r="F1033" s="180"/>
      <c r="G1033" s="180"/>
      <c r="H1033" s="180">
        <v>0</v>
      </c>
      <c r="I1033" s="180">
        <v>160000</v>
      </c>
      <c r="J1033" s="180">
        <v>161624.24</v>
      </c>
    </row>
    <row r="1034" spans="1:10" x14ac:dyDescent="0.2">
      <c r="A1034" s="180" t="s">
        <v>8</v>
      </c>
      <c r="B1034" s="180" t="s">
        <v>340</v>
      </c>
      <c r="C1034" s="180">
        <v>0</v>
      </c>
      <c r="D1034" s="180">
        <v>0</v>
      </c>
      <c r="E1034" s="180">
        <v>0</v>
      </c>
      <c r="F1034" s="180">
        <v>0</v>
      </c>
      <c r="G1034" s="180">
        <v>500</v>
      </c>
      <c r="H1034" s="180">
        <v>35000</v>
      </c>
      <c r="I1034" s="180">
        <v>166000</v>
      </c>
      <c r="J1034" s="180">
        <v>208385.61</v>
      </c>
    </row>
    <row r="1035" spans="1:10" x14ac:dyDescent="0.2">
      <c r="A1035" s="180" t="s">
        <v>8</v>
      </c>
      <c r="B1035" s="180" t="s">
        <v>341</v>
      </c>
      <c r="C1035" s="180">
        <v>0</v>
      </c>
      <c r="D1035" s="180">
        <v>0</v>
      </c>
      <c r="E1035" s="180">
        <v>0</v>
      </c>
      <c r="F1035" s="180">
        <v>0</v>
      </c>
      <c r="G1035" s="180">
        <v>0</v>
      </c>
      <c r="H1035" s="180">
        <v>0</v>
      </c>
      <c r="I1035" s="180">
        <v>0</v>
      </c>
      <c r="J1035" s="180">
        <v>0</v>
      </c>
    </row>
    <row r="1036" spans="1:10" x14ac:dyDescent="0.2">
      <c r="A1036" s="180" t="s">
        <v>8</v>
      </c>
      <c r="B1036" s="180" t="s">
        <v>342</v>
      </c>
      <c r="C1036" s="180"/>
      <c r="D1036" s="180"/>
      <c r="E1036" s="180"/>
      <c r="F1036" s="180"/>
      <c r="G1036" s="180"/>
      <c r="H1036" s="180"/>
      <c r="I1036" s="180">
        <v>3205106</v>
      </c>
      <c r="J1036" s="180">
        <v>3116136</v>
      </c>
    </row>
    <row r="1037" spans="1:10" x14ac:dyDescent="0.2">
      <c r="A1037" s="180" t="s">
        <v>8</v>
      </c>
      <c r="B1037" s="180" t="s">
        <v>343</v>
      </c>
      <c r="C1037" s="180"/>
      <c r="D1037" s="180"/>
      <c r="E1037" s="180"/>
      <c r="F1037" s="180"/>
      <c r="G1037" s="180"/>
      <c r="H1037" s="180"/>
      <c r="I1037" s="180">
        <v>0</v>
      </c>
      <c r="J1037" s="180">
        <v>0</v>
      </c>
    </row>
    <row r="1038" spans="1:10" x14ac:dyDescent="0.2">
      <c r="A1038" s="180" t="s">
        <v>8</v>
      </c>
      <c r="B1038" s="180" t="s">
        <v>344</v>
      </c>
      <c r="C1038" s="180">
        <v>500000</v>
      </c>
      <c r="D1038" s="180">
        <v>0</v>
      </c>
      <c r="E1038" s="180">
        <v>0</v>
      </c>
      <c r="F1038" s="180">
        <v>0</v>
      </c>
      <c r="G1038" s="180">
        <v>2000</v>
      </c>
      <c r="H1038" s="180">
        <v>0</v>
      </c>
      <c r="I1038" s="180">
        <v>559092</v>
      </c>
      <c r="J1038" s="180">
        <v>507599.77</v>
      </c>
    </row>
    <row r="1039" spans="1:10" x14ac:dyDescent="0.2">
      <c r="A1039" s="180" t="s">
        <v>8</v>
      </c>
      <c r="B1039" s="180" t="s">
        <v>475</v>
      </c>
      <c r="C1039" s="180"/>
      <c r="D1039" s="180">
        <v>1478</v>
      </c>
      <c r="E1039" s="180"/>
      <c r="F1039" s="180">
        <v>1104</v>
      </c>
      <c r="G1039" s="180"/>
      <c r="H1039" s="180"/>
      <c r="I1039" s="180">
        <v>12040</v>
      </c>
      <c r="J1039" s="180">
        <v>73774.2</v>
      </c>
    </row>
    <row r="1040" spans="1:10" x14ac:dyDescent="0.2">
      <c r="A1040" s="180" t="s">
        <v>8</v>
      </c>
      <c r="B1040" s="180" t="s">
        <v>332</v>
      </c>
      <c r="C1040" s="180"/>
      <c r="D1040" s="180"/>
      <c r="E1040" s="180">
        <v>0</v>
      </c>
      <c r="F1040" s="180"/>
      <c r="G1040" s="180"/>
      <c r="H1040" s="180"/>
      <c r="I1040" s="180">
        <v>29724</v>
      </c>
      <c r="J1040" s="180">
        <v>30061</v>
      </c>
    </row>
    <row r="1041" spans="1:10" x14ac:dyDescent="0.2">
      <c r="A1041" s="180" t="s">
        <v>8</v>
      </c>
      <c r="B1041" s="180" t="s">
        <v>407</v>
      </c>
      <c r="C1041" s="180">
        <v>0</v>
      </c>
      <c r="D1041" s="180">
        <v>0</v>
      </c>
      <c r="E1041" s="180">
        <v>0</v>
      </c>
      <c r="F1041" s="180">
        <v>0</v>
      </c>
      <c r="G1041" s="180">
        <v>115000</v>
      </c>
      <c r="H1041" s="180">
        <v>0</v>
      </c>
      <c r="I1041" s="180">
        <v>188000</v>
      </c>
      <c r="J1041" s="180">
        <v>188852.07</v>
      </c>
    </row>
    <row r="1042" spans="1:10" x14ac:dyDescent="0.2">
      <c r="A1042" s="180" t="s">
        <v>8</v>
      </c>
      <c r="B1042" s="180" t="s">
        <v>345</v>
      </c>
      <c r="C1042" s="180">
        <v>500000</v>
      </c>
      <c r="D1042" s="180">
        <v>352310</v>
      </c>
      <c r="E1042" s="180">
        <v>0</v>
      </c>
      <c r="F1042" s="180">
        <v>230079</v>
      </c>
      <c r="G1042" s="180">
        <v>347550</v>
      </c>
      <c r="H1042" s="180">
        <v>35000</v>
      </c>
      <c r="I1042" s="180">
        <v>9060023</v>
      </c>
      <c r="J1042" s="180">
        <v>8816888.7400000002</v>
      </c>
    </row>
    <row r="1043" spans="1:10" x14ac:dyDescent="0.2">
      <c r="A1043" s="180" t="s">
        <v>8</v>
      </c>
      <c r="B1043" s="180" t="s">
        <v>346</v>
      </c>
      <c r="C1043" s="180">
        <v>0</v>
      </c>
      <c r="D1043" s="180">
        <v>0</v>
      </c>
      <c r="E1043" s="180">
        <v>0</v>
      </c>
      <c r="F1043" s="180">
        <v>0</v>
      </c>
      <c r="G1043" s="180"/>
      <c r="H1043" s="180"/>
      <c r="I1043" s="180">
        <v>0</v>
      </c>
      <c r="J1043" s="180">
        <v>0</v>
      </c>
    </row>
    <row r="1044" spans="1:10" x14ac:dyDescent="0.2">
      <c r="A1044" s="180" t="s">
        <v>8</v>
      </c>
      <c r="B1044" s="180" t="s">
        <v>446</v>
      </c>
      <c r="C1044" s="180">
        <v>0</v>
      </c>
      <c r="D1044" s="180">
        <v>0</v>
      </c>
      <c r="E1044" s="180">
        <v>0</v>
      </c>
      <c r="F1044" s="180">
        <v>394619</v>
      </c>
      <c r="G1044" s="180">
        <v>0</v>
      </c>
      <c r="H1044" s="180">
        <v>0</v>
      </c>
      <c r="I1044" s="180">
        <v>394619</v>
      </c>
      <c r="J1044" s="180">
        <v>417105.48</v>
      </c>
    </row>
    <row r="1045" spans="1:10" x14ac:dyDescent="0.2">
      <c r="A1045" s="180" t="s">
        <v>8</v>
      </c>
      <c r="B1045" s="180" t="s">
        <v>347</v>
      </c>
      <c r="C1045" s="180">
        <v>0</v>
      </c>
      <c r="D1045" s="180">
        <v>0</v>
      </c>
      <c r="E1045" s="180">
        <v>0</v>
      </c>
      <c r="F1045" s="180"/>
      <c r="G1045" s="180">
        <v>0</v>
      </c>
      <c r="H1045" s="180">
        <v>0</v>
      </c>
      <c r="I1045" s="180">
        <v>0</v>
      </c>
      <c r="J1045" s="180">
        <v>0</v>
      </c>
    </row>
    <row r="1046" spans="1:10" x14ac:dyDescent="0.2">
      <c r="A1046" s="180" t="s">
        <v>8</v>
      </c>
      <c r="B1046" s="180" t="s">
        <v>348</v>
      </c>
      <c r="C1046" s="180">
        <v>500000</v>
      </c>
      <c r="D1046" s="180">
        <v>352310</v>
      </c>
      <c r="E1046" s="180">
        <v>0</v>
      </c>
      <c r="F1046" s="180">
        <v>624698</v>
      </c>
      <c r="G1046" s="180">
        <v>347550</v>
      </c>
      <c r="H1046" s="180">
        <v>35000</v>
      </c>
      <c r="I1046" s="180">
        <v>9454642</v>
      </c>
      <c r="J1046" s="180">
        <v>9233994.2200000007</v>
      </c>
    </row>
    <row r="1047" spans="1:10" x14ac:dyDescent="0.2">
      <c r="A1047" s="180" t="s">
        <v>8</v>
      </c>
      <c r="B1047" s="180" t="s">
        <v>349</v>
      </c>
      <c r="C1047" s="180">
        <v>45448.669999999925</v>
      </c>
      <c r="D1047" s="180">
        <v>78373.699999999953</v>
      </c>
      <c r="E1047" s="180">
        <v>0</v>
      </c>
      <c r="F1047" s="180">
        <v>1067205.9099999999</v>
      </c>
      <c r="G1047" s="180">
        <v>-40906.72000000003</v>
      </c>
      <c r="H1047" s="180">
        <v>0</v>
      </c>
      <c r="I1047" s="180">
        <v>3067504.4700000007</v>
      </c>
      <c r="J1047" s="180">
        <v>3342002.3099999996</v>
      </c>
    </row>
    <row r="1048" spans="1:10" x14ac:dyDescent="0.2">
      <c r="A1048" s="180" t="s">
        <v>8</v>
      </c>
      <c r="B1048" s="180" t="s">
        <v>350</v>
      </c>
      <c r="C1048" s="180">
        <v>545448.66999999993</v>
      </c>
      <c r="D1048" s="180">
        <v>430683.6999999999</v>
      </c>
      <c r="E1048" s="180">
        <v>0</v>
      </c>
      <c r="F1048" s="180">
        <v>1691903.91</v>
      </c>
      <c r="G1048" s="180">
        <v>306643.27999999997</v>
      </c>
      <c r="H1048" s="180">
        <v>35000</v>
      </c>
      <c r="I1048" s="180">
        <v>12522146.470000001</v>
      </c>
      <c r="J1048" s="180">
        <v>12575996.529999999</v>
      </c>
    </row>
    <row r="1049" spans="1:10" x14ac:dyDescent="0.2">
      <c r="A1049" s="180" t="s">
        <v>8</v>
      </c>
      <c r="B1049" s="180" t="s">
        <v>376</v>
      </c>
      <c r="C1049" s="180"/>
      <c r="D1049" s="180"/>
      <c r="E1049" s="180"/>
      <c r="F1049" s="180"/>
      <c r="G1049" s="180"/>
      <c r="H1049" s="180"/>
      <c r="I1049" s="180"/>
      <c r="J1049" s="180"/>
    </row>
    <row r="1050" spans="1:10" x14ac:dyDescent="0.2">
      <c r="A1050" s="180" t="s">
        <v>8</v>
      </c>
      <c r="B1050" s="180" t="s">
        <v>377</v>
      </c>
      <c r="C1050" s="180">
        <v>0</v>
      </c>
      <c r="D1050" s="180">
        <v>110000</v>
      </c>
      <c r="E1050" s="180">
        <v>0</v>
      </c>
      <c r="F1050" s="180"/>
      <c r="G1050" s="180">
        <v>0</v>
      </c>
      <c r="H1050" s="180">
        <v>0</v>
      </c>
      <c r="I1050" s="180">
        <v>5176500</v>
      </c>
      <c r="J1050" s="180">
        <v>5154503.49</v>
      </c>
    </row>
    <row r="1051" spans="1:10" x14ac:dyDescent="0.2">
      <c r="A1051" s="180" t="s">
        <v>8</v>
      </c>
      <c r="B1051" s="180" t="s">
        <v>352</v>
      </c>
      <c r="C1051" s="180">
        <v>0</v>
      </c>
      <c r="D1051" s="180">
        <v>0</v>
      </c>
      <c r="E1051" s="180">
        <v>0</v>
      </c>
      <c r="F1051" s="180"/>
      <c r="G1051" s="180">
        <v>0</v>
      </c>
      <c r="H1051" s="180">
        <v>0</v>
      </c>
      <c r="I1051" s="180">
        <v>362128</v>
      </c>
      <c r="J1051" s="180">
        <v>188441.49</v>
      </c>
    </row>
    <row r="1052" spans="1:10" x14ac:dyDescent="0.2">
      <c r="A1052" s="180" t="s">
        <v>8</v>
      </c>
      <c r="B1052" s="180" t="s">
        <v>353</v>
      </c>
      <c r="C1052" s="180">
        <v>0</v>
      </c>
      <c r="D1052" s="180">
        <v>0</v>
      </c>
      <c r="E1052" s="180">
        <v>0</v>
      </c>
      <c r="F1052" s="180"/>
      <c r="G1052" s="180">
        <v>0</v>
      </c>
      <c r="H1052" s="180">
        <v>0</v>
      </c>
      <c r="I1052" s="180">
        <v>120000</v>
      </c>
      <c r="J1052" s="180">
        <v>107053.91</v>
      </c>
    </row>
    <row r="1053" spans="1:10" x14ac:dyDescent="0.2">
      <c r="A1053" s="180" t="s">
        <v>8</v>
      </c>
      <c r="B1053" s="180" t="s">
        <v>354</v>
      </c>
      <c r="C1053" s="180">
        <v>0</v>
      </c>
      <c r="D1053" s="180">
        <v>0</v>
      </c>
      <c r="E1053" s="180">
        <v>0</v>
      </c>
      <c r="F1053" s="180"/>
      <c r="G1053" s="180">
        <v>0</v>
      </c>
      <c r="H1053" s="180">
        <v>0</v>
      </c>
      <c r="I1053" s="180">
        <v>300000</v>
      </c>
      <c r="J1053" s="180">
        <v>306071.83</v>
      </c>
    </row>
    <row r="1054" spans="1:10" x14ac:dyDescent="0.2">
      <c r="A1054" s="180" t="s">
        <v>8</v>
      </c>
      <c r="B1054" s="180" t="s">
        <v>408</v>
      </c>
      <c r="C1054" s="180">
        <v>0</v>
      </c>
      <c r="D1054" s="180">
        <v>0</v>
      </c>
      <c r="E1054" s="180">
        <v>0</v>
      </c>
      <c r="F1054" s="180"/>
      <c r="G1054" s="180">
        <v>0</v>
      </c>
      <c r="H1054" s="180">
        <v>0</v>
      </c>
      <c r="I1054" s="180">
        <v>345766</v>
      </c>
      <c r="J1054" s="180">
        <v>334113.90999999997</v>
      </c>
    </row>
    <row r="1055" spans="1:10" x14ac:dyDescent="0.2">
      <c r="A1055" s="180" t="s">
        <v>8</v>
      </c>
      <c r="B1055" s="180" t="s">
        <v>423</v>
      </c>
      <c r="C1055" s="180">
        <v>0</v>
      </c>
      <c r="D1055" s="180">
        <v>0</v>
      </c>
      <c r="E1055" s="180">
        <v>0</v>
      </c>
      <c r="F1055" s="180">
        <v>0</v>
      </c>
      <c r="G1055" s="180">
        <v>0</v>
      </c>
      <c r="H1055" s="180">
        <v>0</v>
      </c>
      <c r="I1055" s="180">
        <v>125000</v>
      </c>
      <c r="J1055" s="180">
        <v>134192.71</v>
      </c>
    </row>
    <row r="1056" spans="1:10" x14ac:dyDescent="0.2">
      <c r="A1056" s="180" t="s">
        <v>8</v>
      </c>
      <c r="B1056" s="180" t="s">
        <v>355</v>
      </c>
      <c r="C1056" s="180">
        <v>100000</v>
      </c>
      <c r="D1056" s="180">
        <v>75000</v>
      </c>
      <c r="E1056" s="180">
        <v>0</v>
      </c>
      <c r="F1056" s="180"/>
      <c r="G1056" s="180">
        <v>0</v>
      </c>
      <c r="H1056" s="180">
        <v>0</v>
      </c>
      <c r="I1056" s="180">
        <v>778000</v>
      </c>
      <c r="J1056" s="180">
        <v>583701.05999999994</v>
      </c>
    </row>
    <row r="1057" spans="1:10" x14ac:dyDescent="0.2">
      <c r="A1057" s="180" t="s">
        <v>8</v>
      </c>
      <c r="B1057" s="180" t="s">
        <v>356</v>
      </c>
      <c r="C1057" s="180">
        <v>0</v>
      </c>
      <c r="D1057" s="180">
        <v>130000</v>
      </c>
      <c r="E1057" s="180">
        <v>0</v>
      </c>
      <c r="F1057" s="180"/>
      <c r="G1057" s="180">
        <v>0</v>
      </c>
      <c r="H1057" s="180">
        <v>0</v>
      </c>
      <c r="I1057" s="180">
        <v>521154</v>
      </c>
      <c r="J1057" s="180">
        <v>471998.04</v>
      </c>
    </row>
    <row r="1058" spans="1:10" x14ac:dyDescent="0.2">
      <c r="A1058" s="180" t="s">
        <v>8</v>
      </c>
      <c r="B1058" s="180" t="s">
        <v>409</v>
      </c>
      <c r="C1058" s="180"/>
      <c r="D1058" s="180"/>
      <c r="E1058" s="180"/>
      <c r="F1058" s="180"/>
      <c r="G1058" s="180"/>
      <c r="H1058" s="180"/>
      <c r="I1058" s="180">
        <v>0</v>
      </c>
      <c r="J1058" s="180"/>
    </row>
    <row r="1059" spans="1:10" x14ac:dyDescent="0.2">
      <c r="A1059" s="180" t="s">
        <v>8</v>
      </c>
      <c r="B1059" s="180" t="s">
        <v>378</v>
      </c>
      <c r="C1059" s="180">
        <v>0</v>
      </c>
      <c r="D1059" s="180">
        <v>0</v>
      </c>
      <c r="E1059" s="180">
        <v>0</v>
      </c>
      <c r="F1059" s="180"/>
      <c r="G1059" s="180">
        <v>360000</v>
      </c>
      <c r="H1059" s="180">
        <v>0</v>
      </c>
      <c r="I1059" s="180">
        <v>340000</v>
      </c>
      <c r="J1059" s="180">
        <v>345413.27</v>
      </c>
    </row>
    <row r="1060" spans="1:10" x14ac:dyDescent="0.2">
      <c r="A1060" s="180" t="s">
        <v>8</v>
      </c>
      <c r="B1060" s="180" t="s">
        <v>360</v>
      </c>
      <c r="C1060" s="180">
        <v>0</v>
      </c>
      <c r="D1060" s="180">
        <v>0</v>
      </c>
      <c r="E1060" s="180">
        <v>0</v>
      </c>
      <c r="F1060" s="180"/>
      <c r="G1060" s="180"/>
      <c r="H1060" s="180">
        <v>0</v>
      </c>
      <c r="I1060" s="180">
        <v>0</v>
      </c>
      <c r="J1060" s="180">
        <v>221370.08</v>
      </c>
    </row>
    <row r="1061" spans="1:10" x14ac:dyDescent="0.2">
      <c r="A1061" s="180" t="s">
        <v>8</v>
      </c>
      <c r="B1061" s="180" t="s">
        <v>379</v>
      </c>
      <c r="C1061" s="180">
        <v>0</v>
      </c>
      <c r="D1061" s="180">
        <v>0</v>
      </c>
      <c r="E1061" s="180">
        <v>0</v>
      </c>
      <c r="F1061" s="180">
        <v>0</v>
      </c>
      <c r="G1061" s="180"/>
      <c r="H1061" s="180"/>
      <c r="I1061" s="180">
        <v>0</v>
      </c>
      <c r="J1061" s="180">
        <v>934129</v>
      </c>
    </row>
    <row r="1062" spans="1:10" x14ac:dyDescent="0.2">
      <c r="A1062" s="180" t="s">
        <v>8</v>
      </c>
      <c r="B1062" s="180" t="s">
        <v>362</v>
      </c>
      <c r="C1062" s="180"/>
      <c r="D1062" s="180"/>
      <c r="E1062" s="180"/>
      <c r="F1062" s="180"/>
      <c r="G1062" s="180"/>
      <c r="H1062" s="180"/>
      <c r="I1062" s="180">
        <v>221598</v>
      </c>
      <c r="J1062" s="180">
        <v>217815</v>
      </c>
    </row>
    <row r="1063" spans="1:10" x14ac:dyDescent="0.2">
      <c r="A1063" s="180" t="s">
        <v>8</v>
      </c>
      <c r="B1063" s="180" t="s">
        <v>365</v>
      </c>
      <c r="C1063" s="180">
        <v>100000</v>
      </c>
      <c r="D1063" s="180">
        <v>315000</v>
      </c>
      <c r="E1063" s="180">
        <v>0</v>
      </c>
      <c r="F1063" s="180">
        <v>0</v>
      </c>
      <c r="G1063" s="180">
        <v>360000</v>
      </c>
      <c r="H1063" s="180">
        <v>0</v>
      </c>
      <c r="I1063" s="180">
        <v>8290146</v>
      </c>
      <c r="J1063" s="180">
        <v>8998803.790000001</v>
      </c>
    </row>
    <row r="1064" spans="1:10" x14ac:dyDescent="0.2">
      <c r="A1064" s="180" t="s">
        <v>8</v>
      </c>
      <c r="B1064" s="180" t="s">
        <v>447</v>
      </c>
      <c r="C1064" s="180">
        <v>0</v>
      </c>
      <c r="D1064" s="180">
        <v>0</v>
      </c>
      <c r="E1064" s="180">
        <v>0</v>
      </c>
      <c r="F1064" s="180">
        <v>0</v>
      </c>
      <c r="G1064" s="180">
        <v>0</v>
      </c>
      <c r="H1064" s="180">
        <v>0</v>
      </c>
      <c r="I1064" s="180">
        <v>400887</v>
      </c>
      <c r="J1064" s="180">
        <v>509688.27</v>
      </c>
    </row>
    <row r="1065" spans="1:10" x14ac:dyDescent="0.2">
      <c r="A1065" s="180" t="s">
        <v>8</v>
      </c>
      <c r="B1065" s="180" t="s">
        <v>366</v>
      </c>
      <c r="C1065" s="180">
        <v>100000</v>
      </c>
      <c r="D1065" s="180">
        <v>315000</v>
      </c>
      <c r="E1065" s="180">
        <v>0</v>
      </c>
      <c r="F1065" s="180">
        <v>0</v>
      </c>
      <c r="G1065" s="180">
        <v>360000</v>
      </c>
      <c r="H1065" s="180">
        <v>0</v>
      </c>
      <c r="I1065" s="180">
        <v>8691033</v>
      </c>
      <c r="J1065" s="180">
        <v>9508492.0600000005</v>
      </c>
    </row>
    <row r="1066" spans="1:10" x14ac:dyDescent="0.2">
      <c r="A1066" s="180" t="s">
        <v>8</v>
      </c>
      <c r="B1066" s="180" t="s">
        <v>367</v>
      </c>
      <c r="C1066" s="180">
        <v>445448.66999999993</v>
      </c>
      <c r="D1066" s="180">
        <v>115683.69999999995</v>
      </c>
      <c r="E1066" s="180">
        <v>0</v>
      </c>
      <c r="F1066" s="180">
        <v>1691903.91</v>
      </c>
      <c r="G1066" s="180">
        <v>-53356.72000000003</v>
      </c>
      <c r="H1066" s="180">
        <v>35000</v>
      </c>
      <c r="I1066" s="180">
        <v>3831113.4700000007</v>
      </c>
      <c r="J1066" s="180">
        <v>3067504.4700000007</v>
      </c>
    </row>
    <row r="1067" spans="1:10" x14ac:dyDescent="0.2">
      <c r="A1067" s="180" t="s">
        <v>8</v>
      </c>
      <c r="B1067" s="180" t="s">
        <v>368</v>
      </c>
      <c r="C1067" s="180">
        <v>545448.66999999993</v>
      </c>
      <c r="D1067" s="180">
        <v>430683.6999999999</v>
      </c>
      <c r="E1067" s="180">
        <v>0</v>
      </c>
      <c r="F1067" s="180">
        <v>1691903.91</v>
      </c>
      <c r="G1067" s="180">
        <v>306643.27999999997</v>
      </c>
      <c r="H1067" s="180">
        <v>35000</v>
      </c>
      <c r="I1067" s="180">
        <v>12522146.470000001</v>
      </c>
      <c r="J1067" s="180">
        <v>12575996.529999999</v>
      </c>
    </row>
    <row r="1068" spans="1:10" x14ac:dyDescent="0.2">
      <c r="A1068" s="180" t="s">
        <v>9</v>
      </c>
      <c r="B1068" s="180" t="s">
        <v>333</v>
      </c>
      <c r="C1068" s="180"/>
      <c r="D1068" s="180">
        <v>139942</v>
      </c>
      <c r="E1068" s="180"/>
      <c r="F1068" s="180">
        <v>0</v>
      </c>
      <c r="G1068" s="180"/>
      <c r="H1068" s="180"/>
      <c r="I1068" s="180">
        <v>1351962</v>
      </c>
      <c r="J1068" s="180">
        <v>1297050.8400000001</v>
      </c>
    </row>
    <row r="1069" spans="1:10" x14ac:dyDescent="0.2">
      <c r="A1069" s="180" t="s">
        <v>9</v>
      </c>
      <c r="B1069" s="180" t="s">
        <v>334</v>
      </c>
      <c r="C1069" s="180"/>
      <c r="D1069" s="180">
        <v>2070</v>
      </c>
      <c r="E1069" s="180"/>
      <c r="F1069" s="180">
        <v>0</v>
      </c>
      <c r="G1069" s="180"/>
      <c r="H1069" s="180"/>
      <c r="I1069" s="180">
        <v>22949</v>
      </c>
      <c r="J1069" s="180">
        <v>21465.22</v>
      </c>
    </row>
    <row r="1070" spans="1:10" x14ac:dyDescent="0.2">
      <c r="A1070" s="180" t="s">
        <v>9</v>
      </c>
      <c r="B1070" s="180" t="s">
        <v>335</v>
      </c>
      <c r="C1070" s="180"/>
      <c r="D1070" s="180">
        <v>0</v>
      </c>
      <c r="E1070" s="180"/>
      <c r="F1070" s="180"/>
      <c r="G1070" s="180"/>
      <c r="H1070" s="180"/>
      <c r="I1070" s="180">
        <v>108407</v>
      </c>
      <c r="J1070" s="180">
        <v>119570</v>
      </c>
    </row>
    <row r="1071" spans="1:10" x14ac:dyDescent="0.2">
      <c r="A1071" s="180" t="s">
        <v>9</v>
      </c>
      <c r="B1071" s="180" t="s">
        <v>336</v>
      </c>
      <c r="C1071" s="180"/>
      <c r="D1071" s="180"/>
      <c r="E1071" s="180"/>
      <c r="F1071" s="180"/>
      <c r="G1071" s="180"/>
      <c r="H1071" s="180"/>
      <c r="I1071" s="180">
        <v>165000</v>
      </c>
      <c r="J1071" s="180">
        <v>853546.51</v>
      </c>
    </row>
    <row r="1072" spans="1:10" x14ac:dyDescent="0.2">
      <c r="A1072" s="180" t="s">
        <v>9</v>
      </c>
      <c r="B1072" s="180" t="s">
        <v>337</v>
      </c>
      <c r="C1072" s="180"/>
      <c r="D1072" s="180">
        <v>250</v>
      </c>
      <c r="E1072" s="180"/>
      <c r="F1072" s="180"/>
      <c r="G1072" s="180">
        <v>35</v>
      </c>
      <c r="H1072" s="180"/>
      <c r="I1072" s="180">
        <v>2320</v>
      </c>
      <c r="J1072" s="180">
        <v>4275.8</v>
      </c>
    </row>
    <row r="1073" spans="1:10" x14ac:dyDescent="0.2">
      <c r="A1073" s="180" t="s">
        <v>9</v>
      </c>
      <c r="B1073" s="180" t="s">
        <v>338</v>
      </c>
      <c r="C1073" s="180"/>
      <c r="D1073" s="180"/>
      <c r="E1073" s="180"/>
      <c r="F1073" s="180"/>
      <c r="G1073" s="180">
        <v>34000</v>
      </c>
      <c r="H1073" s="180"/>
      <c r="I1073" s="180">
        <v>32000</v>
      </c>
      <c r="J1073" s="180">
        <v>69747.009999999995</v>
      </c>
    </row>
    <row r="1074" spans="1:10" x14ac:dyDescent="0.2">
      <c r="A1074" s="180" t="s">
        <v>9</v>
      </c>
      <c r="B1074" s="180" t="s">
        <v>339</v>
      </c>
      <c r="C1074" s="180"/>
      <c r="D1074" s="180"/>
      <c r="E1074" s="180"/>
      <c r="F1074" s="180"/>
      <c r="G1074" s="180"/>
      <c r="H1074" s="180"/>
      <c r="I1074" s="180">
        <v>15560</v>
      </c>
      <c r="J1074" s="180">
        <v>23456.68</v>
      </c>
    </row>
    <row r="1075" spans="1:10" x14ac:dyDescent="0.2">
      <c r="A1075" s="180" t="s">
        <v>9</v>
      </c>
      <c r="B1075" s="180" t="s">
        <v>340</v>
      </c>
      <c r="C1075" s="180"/>
      <c r="D1075" s="180"/>
      <c r="E1075" s="180"/>
      <c r="F1075" s="180"/>
      <c r="G1075" s="180">
        <v>700</v>
      </c>
      <c r="H1075" s="180"/>
      <c r="I1075" s="180">
        <v>88600</v>
      </c>
      <c r="J1075" s="180">
        <v>109775.23</v>
      </c>
    </row>
    <row r="1076" spans="1:10" x14ac:dyDescent="0.2">
      <c r="A1076" s="180" t="s">
        <v>9</v>
      </c>
      <c r="B1076" s="180" t="s">
        <v>341</v>
      </c>
      <c r="C1076" s="180"/>
      <c r="D1076" s="180"/>
      <c r="E1076" s="180"/>
      <c r="F1076" s="180"/>
      <c r="G1076" s="180"/>
      <c r="H1076" s="180"/>
      <c r="I1076" s="180">
        <v>0</v>
      </c>
      <c r="J1076" s="180">
        <v>0</v>
      </c>
    </row>
    <row r="1077" spans="1:10" x14ac:dyDescent="0.2">
      <c r="A1077" s="180" t="s">
        <v>9</v>
      </c>
      <c r="B1077" s="180" t="s">
        <v>342</v>
      </c>
      <c r="C1077" s="180"/>
      <c r="D1077" s="180"/>
      <c r="E1077" s="180"/>
      <c r="F1077" s="180"/>
      <c r="G1077" s="180"/>
      <c r="H1077" s="180"/>
      <c r="I1077" s="180">
        <v>1645085</v>
      </c>
      <c r="J1077" s="180">
        <v>1673490</v>
      </c>
    </row>
    <row r="1078" spans="1:10" x14ac:dyDescent="0.2">
      <c r="A1078" s="180" t="s">
        <v>9</v>
      </c>
      <c r="B1078" s="180" t="s">
        <v>343</v>
      </c>
      <c r="C1078" s="180"/>
      <c r="D1078" s="180"/>
      <c r="E1078" s="180"/>
      <c r="F1078" s="180"/>
      <c r="G1078" s="180"/>
      <c r="H1078" s="180"/>
      <c r="I1078" s="180">
        <v>0</v>
      </c>
      <c r="J1078" s="180">
        <v>0</v>
      </c>
    </row>
    <row r="1079" spans="1:10" x14ac:dyDescent="0.2">
      <c r="A1079" s="180" t="s">
        <v>9</v>
      </c>
      <c r="B1079" s="180" t="s">
        <v>344</v>
      </c>
      <c r="C1079" s="180">
        <v>260000</v>
      </c>
      <c r="D1079" s="180"/>
      <c r="E1079" s="180"/>
      <c r="F1079" s="180"/>
      <c r="G1079" s="180"/>
      <c r="H1079" s="180"/>
      <c r="I1079" s="180">
        <v>305975</v>
      </c>
      <c r="J1079" s="180">
        <v>281414.25</v>
      </c>
    </row>
    <row r="1080" spans="1:10" x14ac:dyDescent="0.2">
      <c r="A1080" s="180" t="s">
        <v>9</v>
      </c>
      <c r="B1080" s="180" t="s">
        <v>475</v>
      </c>
      <c r="C1080" s="180"/>
      <c r="D1080" s="180">
        <v>2982</v>
      </c>
      <c r="E1080" s="180"/>
      <c r="F1080" s="180">
        <v>0</v>
      </c>
      <c r="G1080" s="180"/>
      <c r="H1080" s="180"/>
      <c r="I1080" s="180">
        <v>18816</v>
      </c>
      <c r="J1080" s="180">
        <v>19621.939999999999</v>
      </c>
    </row>
    <row r="1081" spans="1:10" x14ac:dyDescent="0.2">
      <c r="A1081" s="180" t="s">
        <v>9</v>
      </c>
      <c r="B1081" s="180" t="s">
        <v>332</v>
      </c>
      <c r="C1081" s="180"/>
      <c r="D1081" s="180"/>
      <c r="E1081" s="180"/>
      <c r="F1081" s="180"/>
      <c r="G1081" s="180"/>
      <c r="H1081" s="180"/>
      <c r="I1081" s="180">
        <v>42602</v>
      </c>
      <c r="J1081" s="180">
        <v>54075</v>
      </c>
    </row>
    <row r="1082" spans="1:10" x14ac:dyDescent="0.2">
      <c r="A1082" s="180" t="s">
        <v>9</v>
      </c>
      <c r="B1082" s="180" t="s">
        <v>407</v>
      </c>
      <c r="C1082" s="180"/>
      <c r="D1082" s="180"/>
      <c r="E1082" s="180"/>
      <c r="F1082" s="180"/>
      <c r="G1082" s="180">
        <v>32000</v>
      </c>
      <c r="H1082" s="180"/>
      <c r="I1082" s="180">
        <v>81178</v>
      </c>
      <c r="J1082" s="180">
        <v>129897.77</v>
      </c>
    </row>
    <row r="1083" spans="1:10" x14ac:dyDescent="0.2">
      <c r="A1083" s="180" t="s">
        <v>9</v>
      </c>
      <c r="B1083" s="180" t="s">
        <v>345</v>
      </c>
      <c r="C1083" s="180">
        <v>260000</v>
      </c>
      <c r="D1083" s="180">
        <v>145244</v>
      </c>
      <c r="E1083" s="180">
        <v>0</v>
      </c>
      <c r="F1083" s="180">
        <v>0</v>
      </c>
      <c r="G1083" s="180">
        <v>66735</v>
      </c>
      <c r="H1083" s="180">
        <v>0</v>
      </c>
      <c r="I1083" s="180">
        <v>3880454</v>
      </c>
      <c r="J1083" s="180">
        <v>4657386.2499999991</v>
      </c>
    </row>
    <row r="1084" spans="1:10" x14ac:dyDescent="0.2">
      <c r="A1084" s="180" t="s">
        <v>9</v>
      </c>
      <c r="B1084" s="180" t="s">
        <v>346</v>
      </c>
      <c r="C1084" s="180"/>
      <c r="D1084" s="180"/>
      <c r="E1084" s="180"/>
      <c r="F1084" s="180"/>
      <c r="G1084" s="180"/>
      <c r="H1084" s="180"/>
      <c r="I1084" s="180">
        <v>0</v>
      </c>
      <c r="J1084" s="180">
        <v>0</v>
      </c>
    </row>
    <row r="1085" spans="1:10" x14ac:dyDescent="0.2">
      <c r="A1085" s="180" t="s">
        <v>9</v>
      </c>
      <c r="B1085" s="180" t="s">
        <v>446</v>
      </c>
      <c r="C1085" s="180"/>
      <c r="D1085" s="180"/>
      <c r="E1085" s="180"/>
      <c r="F1085" s="180"/>
      <c r="G1085" s="180"/>
      <c r="H1085" s="180"/>
      <c r="I1085" s="180">
        <v>67333</v>
      </c>
      <c r="J1085" s="180">
        <v>68000.009999999995</v>
      </c>
    </row>
    <row r="1086" spans="1:10" x14ac:dyDescent="0.2">
      <c r="A1086" s="180" t="s">
        <v>9</v>
      </c>
      <c r="B1086" s="180" t="s">
        <v>347</v>
      </c>
      <c r="C1086" s="180"/>
      <c r="D1086" s="180"/>
      <c r="E1086" s="180"/>
      <c r="F1086" s="180"/>
      <c r="G1086" s="180"/>
      <c r="H1086" s="180"/>
      <c r="I1086" s="180">
        <v>0</v>
      </c>
      <c r="J1086" s="180">
        <v>0</v>
      </c>
    </row>
    <row r="1087" spans="1:10" x14ac:dyDescent="0.2">
      <c r="A1087" s="180" t="s">
        <v>9</v>
      </c>
      <c r="B1087" s="180" t="s">
        <v>348</v>
      </c>
      <c r="C1087" s="180">
        <v>260000</v>
      </c>
      <c r="D1087" s="180">
        <v>145244</v>
      </c>
      <c r="E1087" s="180">
        <v>0</v>
      </c>
      <c r="F1087" s="180">
        <v>0</v>
      </c>
      <c r="G1087" s="180">
        <v>66735</v>
      </c>
      <c r="H1087" s="180">
        <v>0</v>
      </c>
      <c r="I1087" s="180">
        <v>3947787</v>
      </c>
      <c r="J1087" s="180">
        <v>4725386.2599999988</v>
      </c>
    </row>
    <row r="1088" spans="1:10" x14ac:dyDescent="0.2">
      <c r="A1088" s="180" t="s">
        <v>9</v>
      </c>
      <c r="B1088" s="180" t="s">
        <v>349</v>
      </c>
      <c r="C1088" s="180">
        <v>167630.76999999996</v>
      </c>
      <c r="D1088" s="180">
        <v>74831.520000000019</v>
      </c>
      <c r="E1088" s="180">
        <v>0</v>
      </c>
      <c r="F1088" s="180">
        <v>0</v>
      </c>
      <c r="G1088" s="180">
        <v>-6271.390000000014</v>
      </c>
      <c r="H1088" s="180">
        <v>0</v>
      </c>
      <c r="I1088" s="180">
        <v>1659701.7099999995</v>
      </c>
      <c r="J1088" s="180">
        <v>1367116.74</v>
      </c>
    </row>
    <row r="1089" spans="1:10" x14ac:dyDescent="0.2">
      <c r="A1089" s="180" t="s">
        <v>9</v>
      </c>
      <c r="B1089" s="180" t="s">
        <v>350</v>
      </c>
      <c r="C1089" s="180">
        <v>427630.77</v>
      </c>
      <c r="D1089" s="180">
        <v>220075.51999999999</v>
      </c>
      <c r="E1089" s="180">
        <v>0</v>
      </c>
      <c r="F1089" s="180">
        <v>0</v>
      </c>
      <c r="G1089" s="180">
        <v>60463.609999999986</v>
      </c>
      <c r="H1089" s="180">
        <v>0</v>
      </c>
      <c r="I1089" s="180">
        <v>5607488.71</v>
      </c>
      <c r="J1089" s="180">
        <v>6092502.9999999991</v>
      </c>
    </row>
    <row r="1090" spans="1:10" x14ac:dyDescent="0.2">
      <c r="A1090" s="180" t="s">
        <v>9</v>
      </c>
      <c r="B1090" s="180" t="s">
        <v>376</v>
      </c>
      <c r="C1090" s="180"/>
      <c r="D1090" s="180"/>
      <c r="E1090" s="180"/>
      <c r="F1090" s="180"/>
      <c r="G1090" s="180"/>
      <c r="H1090" s="180"/>
      <c r="I1090" s="180"/>
      <c r="J1090" s="180"/>
    </row>
    <row r="1091" spans="1:10" x14ac:dyDescent="0.2">
      <c r="A1091" s="180" t="s">
        <v>9</v>
      </c>
      <c r="B1091" s="180" t="s">
        <v>377</v>
      </c>
      <c r="C1091" s="180"/>
      <c r="D1091" s="180"/>
      <c r="E1091" s="180"/>
      <c r="F1091" s="180"/>
      <c r="G1091" s="180"/>
      <c r="H1091" s="180"/>
      <c r="I1091" s="180">
        <v>2567700</v>
      </c>
      <c r="J1091" s="180">
        <v>2772467.3</v>
      </c>
    </row>
    <row r="1092" spans="1:10" x14ac:dyDescent="0.2">
      <c r="A1092" s="180" t="s">
        <v>9</v>
      </c>
      <c r="B1092" s="180" t="s">
        <v>352</v>
      </c>
      <c r="C1092" s="180"/>
      <c r="D1092" s="180"/>
      <c r="E1092" s="180"/>
      <c r="F1092" s="180"/>
      <c r="G1092" s="180"/>
      <c r="H1092" s="180"/>
      <c r="I1092" s="180">
        <v>75000</v>
      </c>
      <c r="J1092" s="180">
        <v>90594.95</v>
      </c>
    </row>
    <row r="1093" spans="1:10" x14ac:dyDescent="0.2">
      <c r="A1093" s="180" t="s">
        <v>9</v>
      </c>
      <c r="B1093" s="180" t="s">
        <v>353</v>
      </c>
      <c r="C1093" s="180"/>
      <c r="D1093" s="180"/>
      <c r="E1093" s="180"/>
      <c r="F1093" s="180"/>
      <c r="G1093" s="180"/>
      <c r="H1093" s="180"/>
      <c r="I1093" s="180">
        <v>125000</v>
      </c>
      <c r="J1093" s="180">
        <v>214645.76000000001</v>
      </c>
    </row>
    <row r="1094" spans="1:10" x14ac:dyDescent="0.2">
      <c r="A1094" s="180" t="s">
        <v>9</v>
      </c>
      <c r="B1094" s="180" t="s">
        <v>354</v>
      </c>
      <c r="C1094" s="180"/>
      <c r="D1094" s="180"/>
      <c r="E1094" s="180"/>
      <c r="F1094" s="180"/>
      <c r="G1094" s="180"/>
      <c r="H1094" s="180"/>
      <c r="I1094" s="180">
        <v>125100</v>
      </c>
      <c r="J1094" s="180">
        <v>118918.08</v>
      </c>
    </row>
    <row r="1095" spans="1:10" x14ac:dyDescent="0.2">
      <c r="A1095" s="180" t="s">
        <v>9</v>
      </c>
      <c r="B1095" s="180" t="s">
        <v>408</v>
      </c>
      <c r="C1095" s="180"/>
      <c r="D1095" s="180"/>
      <c r="E1095" s="180"/>
      <c r="F1095" s="180"/>
      <c r="G1095" s="180"/>
      <c r="H1095" s="180"/>
      <c r="I1095" s="180">
        <v>165000</v>
      </c>
      <c r="J1095" s="180">
        <v>172977.05</v>
      </c>
    </row>
    <row r="1096" spans="1:10" x14ac:dyDescent="0.2">
      <c r="A1096" s="180" t="s">
        <v>9</v>
      </c>
      <c r="B1096" s="180" t="s">
        <v>423</v>
      </c>
      <c r="C1096" s="180"/>
      <c r="D1096" s="180"/>
      <c r="E1096" s="180"/>
      <c r="F1096" s="180"/>
      <c r="G1096" s="180"/>
      <c r="H1096" s="180"/>
      <c r="I1096" s="180">
        <v>50000</v>
      </c>
      <c r="J1096" s="180">
        <v>45438.69</v>
      </c>
    </row>
    <row r="1097" spans="1:10" x14ac:dyDescent="0.2">
      <c r="A1097" s="180" t="s">
        <v>9</v>
      </c>
      <c r="B1097" s="180" t="s">
        <v>355</v>
      </c>
      <c r="C1097" s="180">
        <v>3500</v>
      </c>
      <c r="D1097" s="180"/>
      <c r="E1097" s="180"/>
      <c r="F1097" s="180"/>
      <c r="G1097" s="180">
        <v>400</v>
      </c>
      <c r="H1097" s="180"/>
      <c r="I1097" s="180">
        <v>295500</v>
      </c>
      <c r="J1097" s="180">
        <v>305470.83</v>
      </c>
    </row>
    <row r="1098" spans="1:10" x14ac:dyDescent="0.2">
      <c r="A1098" s="180" t="s">
        <v>9</v>
      </c>
      <c r="B1098" s="180" t="s">
        <v>356</v>
      </c>
      <c r="C1098" s="180"/>
      <c r="D1098" s="180"/>
      <c r="E1098" s="180"/>
      <c r="F1098" s="180"/>
      <c r="G1098" s="180"/>
      <c r="H1098" s="180"/>
      <c r="I1098" s="180">
        <v>244650</v>
      </c>
      <c r="J1098" s="180">
        <v>145303.5</v>
      </c>
    </row>
    <row r="1099" spans="1:10" x14ac:dyDescent="0.2">
      <c r="A1099" s="180" t="s">
        <v>9</v>
      </c>
      <c r="B1099" s="180" t="s">
        <v>409</v>
      </c>
      <c r="C1099" s="180"/>
      <c r="D1099" s="180"/>
      <c r="E1099" s="180"/>
      <c r="F1099" s="180"/>
      <c r="G1099" s="180"/>
      <c r="H1099" s="180"/>
      <c r="I1099" s="180">
        <v>0</v>
      </c>
      <c r="J1099" s="180"/>
    </row>
    <row r="1100" spans="1:10" x14ac:dyDescent="0.2">
      <c r="A1100" s="180" t="s">
        <v>9</v>
      </c>
      <c r="B1100" s="180" t="s">
        <v>378</v>
      </c>
      <c r="C1100" s="180"/>
      <c r="D1100" s="180"/>
      <c r="E1100" s="180"/>
      <c r="F1100" s="180"/>
      <c r="G1100" s="180">
        <v>67000</v>
      </c>
      <c r="H1100" s="180"/>
      <c r="I1100" s="180">
        <v>65000</v>
      </c>
      <c r="J1100" s="180">
        <v>149478.07</v>
      </c>
    </row>
    <row r="1101" spans="1:10" x14ac:dyDescent="0.2">
      <c r="A1101" s="180" t="s">
        <v>9</v>
      </c>
      <c r="B1101" s="180" t="s">
        <v>360</v>
      </c>
      <c r="C1101" s="180">
        <v>200000</v>
      </c>
      <c r="D1101" s="180">
        <v>140000</v>
      </c>
      <c r="E1101" s="180"/>
      <c r="F1101" s="180"/>
      <c r="G1101" s="180"/>
      <c r="H1101" s="180"/>
      <c r="I1101" s="180">
        <v>280000</v>
      </c>
      <c r="J1101" s="180">
        <v>160357.04</v>
      </c>
    </row>
    <row r="1102" spans="1:10" x14ac:dyDescent="0.2">
      <c r="A1102" s="180" t="s">
        <v>9</v>
      </c>
      <c r="B1102" s="180" t="s">
        <v>379</v>
      </c>
      <c r="C1102" s="180"/>
      <c r="D1102" s="180"/>
      <c r="E1102" s="180"/>
      <c r="F1102" s="180"/>
      <c r="G1102" s="180"/>
      <c r="H1102" s="180"/>
      <c r="I1102" s="180">
        <v>67333</v>
      </c>
      <c r="J1102" s="180">
        <v>68000.009999999995</v>
      </c>
    </row>
    <row r="1103" spans="1:10" x14ac:dyDescent="0.2">
      <c r="A1103" s="180" t="s">
        <v>9</v>
      </c>
      <c r="B1103" s="180" t="s">
        <v>362</v>
      </c>
      <c r="C1103" s="180"/>
      <c r="D1103" s="180"/>
      <c r="E1103" s="180"/>
      <c r="F1103" s="180"/>
      <c r="G1103" s="180"/>
      <c r="H1103" s="180"/>
      <c r="I1103" s="180">
        <v>119951</v>
      </c>
      <c r="J1103" s="180">
        <v>121150</v>
      </c>
    </row>
    <row r="1104" spans="1:10" x14ac:dyDescent="0.2">
      <c r="A1104" s="180" t="s">
        <v>9</v>
      </c>
      <c r="B1104" s="180" t="s">
        <v>365</v>
      </c>
      <c r="C1104" s="180">
        <v>203500</v>
      </c>
      <c r="D1104" s="180">
        <v>140000</v>
      </c>
      <c r="E1104" s="180">
        <v>0</v>
      </c>
      <c r="F1104" s="180">
        <v>0</v>
      </c>
      <c r="G1104" s="180">
        <v>67400</v>
      </c>
      <c r="H1104" s="180">
        <v>0</v>
      </c>
      <c r="I1104" s="180">
        <v>4180234</v>
      </c>
      <c r="J1104" s="180">
        <v>4364801.2799999993</v>
      </c>
    </row>
    <row r="1105" spans="1:10" x14ac:dyDescent="0.2">
      <c r="A1105" s="180" t="s">
        <v>9</v>
      </c>
      <c r="B1105" s="180" t="s">
        <v>447</v>
      </c>
      <c r="C1105" s="180"/>
      <c r="D1105" s="180"/>
      <c r="E1105" s="180"/>
      <c r="F1105" s="180"/>
      <c r="G1105" s="180"/>
      <c r="H1105" s="180"/>
      <c r="I1105" s="180">
        <v>0</v>
      </c>
      <c r="J1105" s="180">
        <v>68000.009999999995</v>
      </c>
    </row>
    <row r="1106" spans="1:10" x14ac:dyDescent="0.2">
      <c r="A1106" s="180" t="s">
        <v>9</v>
      </c>
      <c r="B1106" s="180" t="s">
        <v>366</v>
      </c>
      <c r="C1106" s="180">
        <v>203500</v>
      </c>
      <c r="D1106" s="180">
        <v>140000</v>
      </c>
      <c r="E1106" s="180">
        <v>0</v>
      </c>
      <c r="F1106" s="180">
        <v>0</v>
      </c>
      <c r="G1106" s="180">
        <v>67400</v>
      </c>
      <c r="H1106" s="180">
        <v>0</v>
      </c>
      <c r="I1106" s="180">
        <v>4180234</v>
      </c>
      <c r="J1106" s="180">
        <v>4432801.2899999991</v>
      </c>
    </row>
    <row r="1107" spans="1:10" x14ac:dyDescent="0.2">
      <c r="A1107" s="180" t="s">
        <v>9</v>
      </c>
      <c r="B1107" s="180" t="s">
        <v>367</v>
      </c>
      <c r="C1107" s="180">
        <v>224130.76999999996</v>
      </c>
      <c r="D1107" s="180">
        <v>80075.520000000019</v>
      </c>
      <c r="E1107" s="180">
        <v>0</v>
      </c>
      <c r="F1107" s="180">
        <v>0</v>
      </c>
      <c r="G1107" s="180">
        <v>-6936.390000000014</v>
      </c>
      <c r="H1107" s="180">
        <v>0</v>
      </c>
      <c r="I1107" s="180">
        <v>1427254.71</v>
      </c>
      <c r="J1107" s="180">
        <v>1659701.71</v>
      </c>
    </row>
    <row r="1108" spans="1:10" x14ac:dyDescent="0.2">
      <c r="A1108" s="180" t="s">
        <v>9</v>
      </c>
      <c r="B1108" s="180" t="s">
        <v>368</v>
      </c>
      <c r="C1108" s="180">
        <v>427630.77</v>
      </c>
      <c r="D1108" s="180">
        <v>220075.51999999999</v>
      </c>
      <c r="E1108" s="180">
        <v>0</v>
      </c>
      <c r="F1108" s="180">
        <v>0</v>
      </c>
      <c r="G1108" s="180">
        <v>60463.609999999986</v>
      </c>
      <c r="H1108" s="180">
        <v>0</v>
      </c>
      <c r="I1108" s="180">
        <v>5607488.71</v>
      </c>
      <c r="J1108" s="180">
        <v>6092502.9999999991</v>
      </c>
    </row>
    <row r="1109" spans="1:10" x14ac:dyDescent="0.2">
      <c r="A1109" s="180" t="s">
        <v>10</v>
      </c>
      <c r="B1109" s="180" t="s">
        <v>333</v>
      </c>
      <c r="C1109" s="180"/>
      <c r="D1109" s="180">
        <v>762046</v>
      </c>
      <c r="E1109" s="180"/>
      <c r="F1109" s="180">
        <v>149993</v>
      </c>
      <c r="G1109" s="180"/>
      <c r="H1109" s="180"/>
      <c r="I1109" s="180">
        <v>7627767</v>
      </c>
      <c r="J1109" s="180">
        <v>7399197.1299999999</v>
      </c>
    </row>
    <row r="1110" spans="1:10" x14ac:dyDescent="0.2">
      <c r="A1110" s="180" t="s">
        <v>10</v>
      </c>
      <c r="B1110" s="180" t="s">
        <v>334</v>
      </c>
      <c r="C1110" s="180"/>
      <c r="D1110" s="180">
        <v>42872</v>
      </c>
      <c r="E1110" s="180"/>
      <c r="F1110" s="180">
        <v>8440</v>
      </c>
      <c r="G1110" s="180"/>
      <c r="H1110" s="180"/>
      <c r="I1110" s="180">
        <v>447856</v>
      </c>
      <c r="J1110" s="180">
        <v>433375.04</v>
      </c>
    </row>
    <row r="1111" spans="1:10" x14ac:dyDescent="0.2">
      <c r="A1111" s="180" t="s">
        <v>10</v>
      </c>
      <c r="B1111" s="180" t="s">
        <v>335</v>
      </c>
      <c r="C1111" s="180"/>
      <c r="D1111" s="180">
        <v>0</v>
      </c>
      <c r="E1111" s="180"/>
      <c r="F1111" s="180"/>
      <c r="G1111" s="180"/>
      <c r="H1111" s="180"/>
      <c r="I1111" s="180">
        <v>644793</v>
      </c>
      <c r="J1111" s="180">
        <v>787108</v>
      </c>
    </row>
    <row r="1112" spans="1:10" x14ac:dyDescent="0.2">
      <c r="A1112" s="180" t="s">
        <v>10</v>
      </c>
      <c r="B1112" s="180" t="s">
        <v>336</v>
      </c>
      <c r="C1112" s="180"/>
      <c r="D1112" s="180"/>
      <c r="E1112" s="180"/>
      <c r="F1112" s="180"/>
      <c r="G1112" s="180"/>
      <c r="H1112" s="180"/>
      <c r="I1112" s="180">
        <v>1112100</v>
      </c>
      <c r="J1112" s="180">
        <v>1260224.33</v>
      </c>
    </row>
    <row r="1113" spans="1:10" x14ac:dyDescent="0.2">
      <c r="A1113" s="180" t="s">
        <v>10</v>
      </c>
      <c r="B1113" s="180" t="s">
        <v>337</v>
      </c>
      <c r="C1113" s="180">
        <v>2500</v>
      </c>
      <c r="D1113" s="180">
        <v>500</v>
      </c>
      <c r="E1113" s="180"/>
      <c r="F1113" s="180"/>
      <c r="G1113" s="180">
        <v>150</v>
      </c>
      <c r="H1113" s="180">
        <v>100</v>
      </c>
      <c r="I1113" s="180">
        <v>11800</v>
      </c>
      <c r="J1113" s="180">
        <v>14604.06</v>
      </c>
    </row>
    <row r="1114" spans="1:10" x14ac:dyDescent="0.2">
      <c r="A1114" s="180" t="s">
        <v>10</v>
      </c>
      <c r="B1114" s="180" t="s">
        <v>338</v>
      </c>
      <c r="C1114" s="180"/>
      <c r="D1114" s="180"/>
      <c r="E1114" s="180"/>
      <c r="F1114" s="180"/>
      <c r="G1114" s="180">
        <v>385000</v>
      </c>
      <c r="H1114" s="180"/>
      <c r="I1114" s="180">
        <v>385000</v>
      </c>
      <c r="J1114" s="180">
        <v>395330.9</v>
      </c>
    </row>
    <row r="1115" spans="1:10" x14ac:dyDescent="0.2">
      <c r="A1115" s="180" t="s">
        <v>10</v>
      </c>
      <c r="B1115" s="180" t="s">
        <v>339</v>
      </c>
      <c r="C1115" s="180"/>
      <c r="D1115" s="180"/>
      <c r="E1115" s="180"/>
      <c r="F1115" s="180"/>
      <c r="G1115" s="180"/>
      <c r="H1115" s="180"/>
      <c r="I1115" s="180">
        <v>386000</v>
      </c>
      <c r="J1115" s="180">
        <v>359155.20000000001</v>
      </c>
    </row>
    <row r="1116" spans="1:10" x14ac:dyDescent="0.2">
      <c r="A1116" s="180" t="s">
        <v>10</v>
      </c>
      <c r="B1116" s="180" t="s">
        <v>340</v>
      </c>
      <c r="C1116" s="180"/>
      <c r="D1116" s="180">
        <v>800000</v>
      </c>
      <c r="E1116" s="180"/>
      <c r="F1116" s="180"/>
      <c r="G1116" s="180">
        <v>2500</v>
      </c>
      <c r="H1116" s="180">
        <v>11000</v>
      </c>
      <c r="I1116" s="180">
        <v>1130800</v>
      </c>
      <c r="J1116" s="180">
        <v>930948.85999999987</v>
      </c>
    </row>
    <row r="1117" spans="1:10" x14ac:dyDescent="0.2">
      <c r="A1117" s="180" t="s">
        <v>10</v>
      </c>
      <c r="B1117" s="180" t="s">
        <v>341</v>
      </c>
      <c r="C1117" s="180"/>
      <c r="D1117" s="180"/>
      <c r="E1117" s="180"/>
      <c r="F1117" s="180"/>
      <c r="G1117" s="180">
        <v>6200</v>
      </c>
      <c r="H1117" s="180"/>
      <c r="I1117" s="180">
        <v>0</v>
      </c>
      <c r="J1117" s="180">
        <v>0</v>
      </c>
    </row>
    <row r="1118" spans="1:10" x14ac:dyDescent="0.2">
      <c r="A1118" s="180" t="s">
        <v>10</v>
      </c>
      <c r="B1118" s="180" t="s">
        <v>342</v>
      </c>
      <c r="C1118" s="180"/>
      <c r="D1118" s="180"/>
      <c r="E1118" s="180"/>
      <c r="F1118" s="180"/>
      <c r="G1118" s="180"/>
      <c r="H1118" s="180"/>
      <c r="I1118" s="180">
        <v>7239906</v>
      </c>
      <c r="J1118" s="180">
        <v>7877000</v>
      </c>
    </row>
    <row r="1119" spans="1:10" x14ac:dyDescent="0.2">
      <c r="A1119" s="180" t="s">
        <v>10</v>
      </c>
      <c r="B1119" s="180" t="s">
        <v>343</v>
      </c>
      <c r="C1119" s="180"/>
      <c r="D1119" s="180"/>
      <c r="E1119" s="180"/>
      <c r="F1119" s="180"/>
      <c r="G1119" s="180"/>
      <c r="H1119" s="180"/>
      <c r="I1119" s="180">
        <v>0</v>
      </c>
      <c r="J1119" s="180">
        <v>0</v>
      </c>
    </row>
    <row r="1120" spans="1:10" x14ac:dyDescent="0.2">
      <c r="A1120" s="180" t="s">
        <v>10</v>
      </c>
      <c r="B1120" s="180" t="s">
        <v>344</v>
      </c>
      <c r="C1120" s="180">
        <v>1285816</v>
      </c>
      <c r="D1120" s="180">
        <v>500</v>
      </c>
      <c r="E1120" s="180"/>
      <c r="F1120" s="180"/>
      <c r="G1120" s="180"/>
      <c r="H1120" s="180">
        <v>11000</v>
      </c>
      <c r="I1120" s="180">
        <v>1367000</v>
      </c>
      <c r="J1120" s="180">
        <v>1420054.4</v>
      </c>
    </row>
    <row r="1121" spans="1:10" x14ac:dyDescent="0.2">
      <c r="A1121" s="180" t="s">
        <v>10</v>
      </c>
      <c r="B1121" s="180" t="s">
        <v>475</v>
      </c>
      <c r="C1121" s="180"/>
      <c r="D1121" s="180">
        <v>16673</v>
      </c>
      <c r="E1121" s="180"/>
      <c r="F1121" s="180">
        <v>3282</v>
      </c>
      <c r="G1121" s="180"/>
      <c r="H1121" s="180"/>
      <c r="I1121" s="180">
        <v>152390</v>
      </c>
      <c r="J1121" s="180">
        <v>151828.00999999998</v>
      </c>
    </row>
    <row r="1122" spans="1:10" x14ac:dyDescent="0.2">
      <c r="A1122" s="180" t="s">
        <v>10</v>
      </c>
      <c r="B1122" s="180" t="s">
        <v>332</v>
      </c>
      <c r="C1122" s="180"/>
      <c r="D1122" s="180"/>
      <c r="E1122" s="180"/>
      <c r="F1122" s="180"/>
      <c r="G1122" s="180"/>
      <c r="H1122" s="180"/>
      <c r="I1122" s="180">
        <v>150000</v>
      </c>
      <c r="J1122" s="180">
        <v>167253</v>
      </c>
    </row>
    <row r="1123" spans="1:10" x14ac:dyDescent="0.2">
      <c r="A1123" s="180" t="s">
        <v>10</v>
      </c>
      <c r="B1123" s="180" t="s">
        <v>407</v>
      </c>
      <c r="C1123" s="180"/>
      <c r="D1123" s="180"/>
      <c r="E1123" s="180"/>
      <c r="F1123" s="180"/>
      <c r="G1123" s="180">
        <v>350000</v>
      </c>
      <c r="H1123" s="180"/>
      <c r="I1123" s="180">
        <v>410000</v>
      </c>
      <c r="J1123" s="180">
        <v>564257.13</v>
      </c>
    </row>
    <row r="1124" spans="1:10" x14ac:dyDescent="0.2">
      <c r="A1124" s="180" t="s">
        <v>10</v>
      </c>
      <c r="B1124" s="180" t="s">
        <v>345</v>
      </c>
      <c r="C1124" s="180">
        <v>1288316</v>
      </c>
      <c r="D1124" s="180">
        <v>1622591</v>
      </c>
      <c r="E1124" s="180">
        <v>0</v>
      </c>
      <c r="F1124" s="180">
        <v>161715</v>
      </c>
      <c r="G1124" s="180">
        <v>743850</v>
      </c>
      <c r="H1124" s="180">
        <v>22100</v>
      </c>
      <c r="I1124" s="180">
        <v>21065412</v>
      </c>
      <c r="J1124" s="180">
        <v>21760336.059999999</v>
      </c>
    </row>
    <row r="1125" spans="1:10" x14ac:dyDescent="0.2">
      <c r="A1125" s="180" t="s">
        <v>10</v>
      </c>
      <c r="B1125" s="180" t="s">
        <v>346</v>
      </c>
      <c r="C1125" s="180"/>
      <c r="D1125" s="180"/>
      <c r="E1125" s="180"/>
      <c r="F1125" s="180"/>
      <c r="G1125" s="180"/>
      <c r="H1125" s="180"/>
      <c r="I1125" s="180">
        <v>0</v>
      </c>
      <c r="J1125" s="180">
        <v>0</v>
      </c>
    </row>
    <row r="1126" spans="1:10" x14ac:dyDescent="0.2">
      <c r="A1126" s="180" t="s">
        <v>10</v>
      </c>
      <c r="B1126" s="180" t="s">
        <v>446</v>
      </c>
      <c r="C1126" s="180"/>
      <c r="D1126" s="180"/>
      <c r="E1126" s="180"/>
      <c r="F1126" s="180">
        <v>881457</v>
      </c>
      <c r="G1126" s="180"/>
      <c r="H1126" s="180"/>
      <c r="I1126" s="180">
        <v>883544</v>
      </c>
      <c r="J1126" s="180">
        <v>1743937.53</v>
      </c>
    </row>
    <row r="1127" spans="1:10" x14ac:dyDescent="0.2">
      <c r="A1127" s="180" t="s">
        <v>10</v>
      </c>
      <c r="B1127" s="180" t="s">
        <v>347</v>
      </c>
      <c r="C1127" s="180"/>
      <c r="D1127" s="180"/>
      <c r="E1127" s="180"/>
      <c r="F1127" s="180"/>
      <c r="G1127" s="180"/>
      <c r="H1127" s="180"/>
      <c r="I1127" s="180">
        <v>0</v>
      </c>
      <c r="J1127" s="180">
        <v>13</v>
      </c>
    </row>
    <row r="1128" spans="1:10" x14ac:dyDescent="0.2">
      <c r="A1128" s="180" t="s">
        <v>10</v>
      </c>
      <c r="B1128" s="180" t="s">
        <v>348</v>
      </c>
      <c r="C1128" s="180">
        <v>1288316</v>
      </c>
      <c r="D1128" s="180">
        <v>1622591</v>
      </c>
      <c r="E1128" s="180">
        <v>0</v>
      </c>
      <c r="F1128" s="180">
        <v>1043172</v>
      </c>
      <c r="G1128" s="180">
        <v>743850</v>
      </c>
      <c r="H1128" s="180">
        <v>22100</v>
      </c>
      <c r="I1128" s="180">
        <v>21948956</v>
      </c>
      <c r="J1128" s="180">
        <v>23504286.590000004</v>
      </c>
    </row>
    <row r="1129" spans="1:10" x14ac:dyDescent="0.2">
      <c r="A1129" s="180" t="s">
        <v>10</v>
      </c>
      <c r="B1129" s="180" t="s">
        <v>349</v>
      </c>
      <c r="C1129" s="180">
        <v>1014905.2299999996</v>
      </c>
      <c r="D1129" s="180">
        <v>1255238.8800000004</v>
      </c>
      <c r="E1129" s="180">
        <v>0</v>
      </c>
      <c r="F1129" s="180">
        <v>-35739.729999999749</v>
      </c>
      <c r="G1129" s="180">
        <v>70344.010000000009</v>
      </c>
      <c r="H1129" s="180">
        <v>8107.61</v>
      </c>
      <c r="I1129" s="180">
        <v>4687179.4299999988</v>
      </c>
      <c r="J1129" s="180">
        <v>4209346.07</v>
      </c>
    </row>
    <row r="1130" spans="1:10" x14ac:dyDescent="0.2">
      <c r="A1130" s="180" t="s">
        <v>10</v>
      </c>
      <c r="B1130" s="180" t="s">
        <v>350</v>
      </c>
      <c r="C1130" s="180">
        <v>2303221.2299999995</v>
      </c>
      <c r="D1130" s="180">
        <v>2877829.8800000004</v>
      </c>
      <c r="E1130" s="180">
        <v>0</v>
      </c>
      <c r="F1130" s="180">
        <v>1007432.2700000004</v>
      </c>
      <c r="G1130" s="180">
        <v>814194.01</v>
      </c>
      <c r="H1130" s="180">
        <v>30207.61</v>
      </c>
      <c r="I1130" s="180">
        <v>26636135.43</v>
      </c>
      <c r="J1130" s="180">
        <v>27713632.660000004</v>
      </c>
    </row>
    <row r="1131" spans="1:10" x14ac:dyDescent="0.2">
      <c r="A1131" s="180" t="s">
        <v>10</v>
      </c>
      <c r="B1131" s="180" t="s">
        <v>376</v>
      </c>
      <c r="C1131" s="180"/>
      <c r="D1131" s="180"/>
      <c r="E1131" s="180"/>
      <c r="F1131" s="180"/>
      <c r="G1131" s="180"/>
      <c r="H1131" s="180"/>
      <c r="I1131" s="180"/>
      <c r="J1131" s="180"/>
    </row>
    <row r="1132" spans="1:10" x14ac:dyDescent="0.2">
      <c r="A1132" s="180" t="s">
        <v>10</v>
      </c>
      <c r="B1132" s="180" t="s">
        <v>377</v>
      </c>
      <c r="C1132" s="180"/>
      <c r="D1132" s="180"/>
      <c r="E1132" s="180"/>
      <c r="F1132" s="180"/>
      <c r="G1132" s="180"/>
      <c r="H1132" s="180"/>
      <c r="I1132" s="180">
        <v>12767572</v>
      </c>
      <c r="J1132" s="180">
        <v>13444512.550000001</v>
      </c>
    </row>
    <row r="1133" spans="1:10" x14ac:dyDescent="0.2">
      <c r="A1133" s="180" t="s">
        <v>10</v>
      </c>
      <c r="B1133" s="180" t="s">
        <v>352</v>
      </c>
      <c r="C1133" s="180"/>
      <c r="D1133" s="180"/>
      <c r="E1133" s="180"/>
      <c r="F1133" s="180"/>
      <c r="G1133" s="180"/>
      <c r="H1133" s="180"/>
      <c r="I1133" s="180">
        <v>278000</v>
      </c>
      <c r="J1133" s="180">
        <v>253389.16</v>
      </c>
    </row>
    <row r="1134" spans="1:10" x14ac:dyDescent="0.2">
      <c r="A1134" s="180" t="s">
        <v>10</v>
      </c>
      <c r="B1134" s="180" t="s">
        <v>353</v>
      </c>
      <c r="C1134" s="180"/>
      <c r="D1134" s="180">
        <v>255000</v>
      </c>
      <c r="E1134" s="180"/>
      <c r="F1134" s="180"/>
      <c r="G1134" s="180"/>
      <c r="H1134" s="180"/>
      <c r="I1134" s="180">
        <v>306000</v>
      </c>
      <c r="J1134" s="180">
        <v>180100.93</v>
      </c>
    </row>
    <row r="1135" spans="1:10" x14ac:dyDescent="0.2">
      <c r="A1135" s="180" t="s">
        <v>10</v>
      </c>
      <c r="B1135" s="180" t="s">
        <v>354</v>
      </c>
      <c r="C1135" s="180"/>
      <c r="D1135" s="180"/>
      <c r="E1135" s="180"/>
      <c r="F1135" s="180"/>
      <c r="G1135" s="180"/>
      <c r="H1135" s="180"/>
      <c r="I1135" s="180">
        <v>415000</v>
      </c>
      <c r="J1135" s="180">
        <v>257914.85</v>
      </c>
    </row>
    <row r="1136" spans="1:10" x14ac:dyDescent="0.2">
      <c r="A1136" s="180" t="s">
        <v>10</v>
      </c>
      <c r="B1136" s="180" t="s">
        <v>408</v>
      </c>
      <c r="C1136" s="180"/>
      <c r="D1136" s="180"/>
      <c r="E1136" s="180"/>
      <c r="F1136" s="180"/>
      <c r="G1136" s="180"/>
      <c r="H1136" s="180"/>
      <c r="I1136" s="180">
        <v>753510</v>
      </c>
      <c r="J1136" s="180">
        <v>851742.75</v>
      </c>
    </row>
    <row r="1137" spans="1:10" x14ac:dyDescent="0.2">
      <c r="A1137" s="180" t="s">
        <v>10</v>
      </c>
      <c r="B1137" s="180" t="s">
        <v>423</v>
      </c>
      <c r="C1137" s="180"/>
      <c r="D1137" s="180"/>
      <c r="E1137" s="180"/>
      <c r="F1137" s="180"/>
      <c r="G1137" s="180"/>
      <c r="H1137" s="180"/>
      <c r="I1137" s="180">
        <v>350462</v>
      </c>
      <c r="J1137" s="180">
        <v>316475.46000000002</v>
      </c>
    </row>
    <row r="1138" spans="1:10" x14ac:dyDescent="0.2">
      <c r="A1138" s="180" t="s">
        <v>10</v>
      </c>
      <c r="B1138" s="180" t="s">
        <v>355</v>
      </c>
      <c r="C1138" s="180">
        <v>400000</v>
      </c>
      <c r="D1138" s="180">
        <v>500000</v>
      </c>
      <c r="E1138" s="180"/>
      <c r="F1138" s="180"/>
      <c r="G1138" s="180"/>
      <c r="H1138" s="180"/>
      <c r="I1138" s="180">
        <v>2208574</v>
      </c>
      <c r="J1138" s="180">
        <v>2000053.71</v>
      </c>
    </row>
    <row r="1139" spans="1:10" x14ac:dyDescent="0.2">
      <c r="A1139" s="180" t="s">
        <v>10</v>
      </c>
      <c r="B1139" s="180" t="s">
        <v>356</v>
      </c>
      <c r="C1139" s="180"/>
      <c r="D1139" s="180">
        <v>115000</v>
      </c>
      <c r="E1139" s="180"/>
      <c r="F1139" s="180"/>
      <c r="G1139" s="180"/>
      <c r="H1139" s="180"/>
      <c r="I1139" s="180">
        <v>1123625</v>
      </c>
      <c r="J1139" s="180">
        <v>1081139</v>
      </c>
    </row>
    <row r="1140" spans="1:10" x14ac:dyDescent="0.2">
      <c r="A1140" s="180" t="s">
        <v>10</v>
      </c>
      <c r="B1140" s="180" t="s">
        <v>409</v>
      </c>
      <c r="C1140" s="180"/>
      <c r="D1140" s="180"/>
      <c r="E1140" s="180"/>
      <c r="F1140" s="180"/>
      <c r="G1140" s="180"/>
      <c r="H1140" s="180"/>
      <c r="I1140" s="180">
        <v>0</v>
      </c>
      <c r="J1140" s="180"/>
    </row>
    <row r="1141" spans="1:10" x14ac:dyDescent="0.2">
      <c r="A1141" s="180" t="s">
        <v>10</v>
      </c>
      <c r="B1141" s="180" t="s">
        <v>378</v>
      </c>
      <c r="C1141" s="180"/>
      <c r="D1141" s="180"/>
      <c r="E1141" s="180"/>
      <c r="F1141" s="180"/>
      <c r="G1141" s="180">
        <v>725000</v>
      </c>
      <c r="H1141" s="180"/>
      <c r="I1141" s="180">
        <v>725000</v>
      </c>
      <c r="J1141" s="180">
        <v>781063.51</v>
      </c>
    </row>
    <row r="1142" spans="1:10" x14ac:dyDescent="0.2">
      <c r="A1142" s="180" t="s">
        <v>10</v>
      </c>
      <c r="B1142" s="180" t="s">
        <v>360</v>
      </c>
      <c r="C1142" s="180"/>
      <c r="D1142" s="180"/>
      <c r="E1142" s="180"/>
      <c r="F1142" s="180"/>
      <c r="G1142" s="180"/>
      <c r="H1142" s="180"/>
      <c r="I1142" s="180">
        <v>0</v>
      </c>
      <c r="J1142" s="180">
        <v>307562.31</v>
      </c>
    </row>
    <row r="1143" spans="1:10" x14ac:dyDescent="0.2">
      <c r="A1143" s="180" t="s">
        <v>10</v>
      </c>
      <c r="B1143" s="180" t="s">
        <v>379</v>
      </c>
      <c r="C1143" s="180"/>
      <c r="D1143" s="180"/>
      <c r="E1143" s="180"/>
      <c r="F1143" s="180">
        <v>881458</v>
      </c>
      <c r="G1143" s="180"/>
      <c r="H1143" s="180"/>
      <c r="I1143" s="180">
        <v>883544</v>
      </c>
      <c r="J1143" s="180">
        <v>1510747.24</v>
      </c>
    </row>
    <row r="1144" spans="1:10" x14ac:dyDescent="0.2">
      <c r="A1144" s="180" t="s">
        <v>10</v>
      </c>
      <c r="B1144" s="180" t="s">
        <v>362</v>
      </c>
      <c r="C1144" s="180"/>
      <c r="D1144" s="180"/>
      <c r="E1144" s="180"/>
      <c r="F1144" s="180"/>
      <c r="G1144" s="180"/>
      <c r="H1144" s="180"/>
      <c r="I1144" s="180">
        <v>638293</v>
      </c>
      <c r="J1144" s="180">
        <v>637255</v>
      </c>
    </row>
    <row r="1145" spans="1:10" x14ac:dyDescent="0.2">
      <c r="A1145" s="180" t="s">
        <v>10</v>
      </c>
      <c r="B1145" s="180" t="s">
        <v>365</v>
      </c>
      <c r="C1145" s="180">
        <v>400000</v>
      </c>
      <c r="D1145" s="180">
        <v>870000</v>
      </c>
      <c r="E1145" s="180">
        <v>0</v>
      </c>
      <c r="F1145" s="180">
        <v>881458</v>
      </c>
      <c r="G1145" s="180">
        <v>725000</v>
      </c>
      <c r="H1145" s="180">
        <v>0</v>
      </c>
      <c r="I1145" s="180">
        <v>20449580</v>
      </c>
      <c r="J1145" s="180">
        <v>21621956.469999999</v>
      </c>
    </row>
    <row r="1146" spans="1:10" x14ac:dyDescent="0.2">
      <c r="A1146" s="180" t="s">
        <v>10</v>
      </c>
      <c r="B1146" s="180" t="s">
        <v>447</v>
      </c>
      <c r="C1146" s="180">
        <v>881458</v>
      </c>
      <c r="D1146" s="180"/>
      <c r="E1146" s="180"/>
      <c r="F1146" s="180"/>
      <c r="G1146" s="180"/>
      <c r="H1146" s="180"/>
      <c r="I1146" s="180">
        <v>883544</v>
      </c>
      <c r="J1146" s="180">
        <v>1404496.76</v>
      </c>
    </row>
    <row r="1147" spans="1:10" x14ac:dyDescent="0.2">
      <c r="A1147" s="180" t="s">
        <v>10</v>
      </c>
      <c r="B1147" s="180" t="s">
        <v>366</v>
      </c>
      <c r="C1147" s="180">
        <v>1281458</v>
      </c>
      <c r="D1147" s="180">
        <v>870000</v>
      </c>
      <c r="E1147" s="180">
        <v>0</v>
      </c>
      <c r="F1147" s="180">
        <v>881458</v>
      </c>
      <c r="G1147" s="180">
        <v>725000</v>
      </c>
      <c r="H1147" s="180">
        <v>0</v>
      </c>
      <c r="I1147" s="180">
        <v>21333124</v>
      </c>
      <c r="J1147" s="180">
        <v>23026453.23</v>
      </c>
    </row>
    <row r="1148" spans="1:10" x14ac:dyDescent="0.2">
      <c r="A1148" s="180" t="s">
        <v>10</v>
      </c>
      <c r="B1148" s="180" t="s">
        <v>367</v>
      </c>
      <c r="C1148" s="180">
        <v>1021763.2299999996</v>
      </c>
      <c r="D1148" s="180">
        <v>2007829.8800000004</v>
      </c>
      <c r="E1148" s="180">
        <v>0</v>
      </c>
      <c r="F1148" s="180">
        <v>125974.27000000024</v>
      </c>
      <c r="G1148" s="180">
        <v>89194.010000000009</v>
      </c>
      <c r="H1148" s="180">
        <v>30207.61</v>
      </c>
      <c r="I1148" s="180">
        <v>5303011.43</v>
      </c>
      <c r="J1148" s="180">
        <v>4687179.4300000034</v>
      </c>
    </row>
    <row r="1149" spans="1:10" x14ac:dyDescent="0.2">
      <c r="A1149" s="180" t="s">
        <v>10</v>
      </c>
      <c r="B1149" s="180" t="s">
        <v>368</v>
      </c>
      <c r="C1149" s="180">
        <v>2303221.2299999995</v>
      </c>
      <c r="D1149" s="180">
        <v>2877829.8800000004</v>
      </c>
      <c r="E1149" s="180">
        <v>0</v>
      </c>
      <c r="F1149" s="180">
        <v>1007432.2700000004</v>
      </c>
      <c r="G1149" s="180">
        <v>814194.01</v>
      </c>
      <c r="H1149" s="180">
        <v>30207.61</v>
      </c>
      <c r="I1149" s="180">
        <v>26636135.43</v>
      </c>
      <c r="J1149" s="180">
        <v>27713632.660000004</v>
      </c>
    </row>
    <row r="1150" spans="1:10" x14ac:dyDescent="0.2">
      <c r="A1150" s="180" t="s">
        <v>11</v>
      </c>
      <c r="B1150" s="180" t="s">
        <v>333</v>
      </c>
      <c r="C1150" s="180"/>
      <c r="D1150" s="180">
        <v>316366</v>
      </c>
      <c r="E1150" s="180"/>
      <c r="F1150" s="180">
        <v>364388</v>
      </c>
      <c r="G1150" s="180"/>
      <c r="H1150" s="180"/>
      <c r="I1150" s="180">
        <v>5117344</v>
      </c>
      <c r="J1150" s="180">
        <v>5018198.78</v>
      </c>
    </row>
    <row r="1151" spans="1:10" x14ac:dyDescent="0.2">
      <c r="A1151" s="180" t="s">
        <v>11</v>
      </c>
      <c r="B1151" s="180" t="s">
        <v>334</v>
      </c>
      <c r="C1151" s="180"/>
      <c r="D1151" s="180">
        <v>2605</v>
      </c>
      <c r="E1151" s="180"/>
      <c r="F1151" s="180">
        <v>3006</v>
      </c>
      <c r="G1151" s="180"/>
      <c r="H1151" s="180"/>
      <c r="I1151" s="180">
        <v>46437</v>
      </c>
      <c r="J1151" s="180">
        <v>49960.259999999995</v>
      </c>
    </row>
    <row r="1152" spans="1:10" x14ac:dyDescent="0.2">
      <c r="A1152" s="180" t="s">
        <v>11</v>
      </c>
      <c r="B1152" s="180" t="s">
        <v>335</v>
      </c>
      <c r="C1152" s="180"/>
      <c r="D1152" s="180">
        <v>480830</v>
      </c>
      <c r="E1152" s="180"/>
      <c r="F1152" s="180"/>
      <c r="G1152" s="180"/>
      <c r="H1152" s="180"/>
      <c r="I1152" s="180">
        <v>501761</v>
      </c>
      <c r="J1152" s="180">
        <v>480771</v>
      </c>
    </row>
    <row r="1153" spans="1:10" x14ac:dyDescent="0.2">
      <c r="A1153" s="180" t="s">
        <v>11</v>
      </c>
      <c r="B1153" s="180" t="s">
        <v>336</v>
      </c>
      <c r="C1153" s="180"/>
      <c r="D1153" s="180"/>
      <c r="E1153" s="180"/>
      <c r="F1153" s="180"/>
      <c r="G1153" s="180"/>
      <c r="H1153" s="180"/>
      <c r="I1153" s="180">
        <v>379200</v>
      </c>
      <c r="J1153" s="180">
        <v>301314.81</v>
      </c>
    </row>
    <row r="1154" spans="1:10" x14ac:dyDescent="0.2">
      <c r="A1154" s="180" t="s">
        <v>11</v>
      </c>
      <c r="B1154" s="180" t="s">
        <v>337</v>
      </c>
      <c r="C1154" s="180">
        <v>16000</v>
      </c>
      <c r="D1154" s="180">
        <v>8000</v>
      </c>
      <c r="E1154" s="180"/>
      <c r="F1154" s="180">
        <v>300</v>
      </c>
      <c r="G1154" s="180">
        <v>3000</v>
      </c>
      <c r="H1154" s="180">
        <v>300</v>
      </c>
      <c r="I1154" s="180">
        <v>62500</v>
      </c>
      <c r="J1154" s="180">
        <v>70605.94</v>
      </c>
    </row>
    <row r="1155" spans="1:10" x14ac:dyDescent="0.2">
      <c r="A1155" s="180" t="s">
        <v>11</v>
      </c>
      <c r="B1155" s="180" t="s">
        <v>338</v>
      </c>
      <c r="C1155" s="180"/>
      <c r="D1155" s="180"/>
      <c r="E1155" s="180"/>
      <c r="F1155" s="180"/>
      <c r="G1155" s="180">
        <v>369000</v>
      </c>
      <c r="H1155" s="180"/>
      <c r="I1155" s="180">
        <v>369500</v>
      </c>
      <c r="J1155" s="180">
        <v>366026.88</v>
      </c>
    </row>
    <row r="1156" spans="1:10" x14ac:dyDescent="0.2">
      <c r="A1156" s="180" t="s">
        <v>11</v>
      </c>
      <c r="B1156" s="180" t="s">
        <v>339</v>
      </c>
      <c r="C1156" s="180"/>
      <c r="D1156" s="180"/>
      <c r="E1156" s="180"/>
      <c r="F1156" s="180"/>
      <c r="G1156" s="180"/>
      <c r="H1156" s="180"/>
      <c r="I1156" s="180">
        <v>181300</v>
      </c>
      <c r="J1156" s="180">
        <v>201247.61</v>
      </c>
    </row>
    <row r="1157" spans="1:10" x14ac:dyDescent="0.2">
      <c r="A1157" s="180" t="s">
        <v>11</v>
      </c>
      <c r="B1157" s="180" t="s">
        <v>340</v>
      </c>
      <c r="C1157" s="180">
        <v>42000</v>
      </c>
      <c r="D1157" s="180">
        <v>2000</v>
      </c>
      <c r="E1157" s="180"/>
      <c r="F1157" s="180">
        <v>1000</v>
      </c>
      <c r="G1157" s="180">
        <v>7000</v>
      </c>
      <c r="H1157" s="180">
        <v>41000</v>
      </c>
      <c r="I1157" s="180">
        <v>522000</v>
      </c>
      <c r="J1157" s="180">
        <v>600977.14999999991</v>
      </c>
    </row>
    <row r="1158" spans="1:10" x14ac:dyDescent="0.2">
      <c r="A1158" s="180" t="s">
        <v>11</v>
      </c>
      <c r="B1158" s="180" t="s">
        <v>341</v>
      </c>
      <c r="C1158" s="180"/>
      <c r="D1158" s="180"/>
      <c r="E1158" s="180"/>
      <c r="F1158" s="180"/>
      <c r="G1158" s="180"/>
      <c r="H1158" s="180"/>
      <c r="I1158" s="180">
        <v>0</v>
      </c>
      <c r="J1158" s="180">
        <v>0</v>
      </c>
    </row>
    <row r="1159" spans="1:10" x14ac:dyDescent="0.2">
      <c r="A1159" s="180" t="s">
        <v>11</v>
      </c>
      <c r="B1159" s="180" t="s">
        <v>342</v>
      </c>
      <c r="C1159" s="180"/>
      <c r="D1159" s="180"/>
      <c r="E1159" s="180"/>
      <c r="F1159" s="180"/>
      <c r="G1159" s="180"/>
      <c r="H1159" s="180"/>
      <c r="I1159" s="180">
        <v>6408456</v>
      </c>
      <c r="J1159" s="180">
        <v>6469639</v>
      </c>
    </row>
    <row r="1160" spans="1:10" x14ac:dyDescent="0.2">
      <c r="A1160" s="180" t="s">
        <v>11</v>
      </c>
      <c r="B1160" s="180" t="s">
        <v>343</v>
      </c>
      <c r="C1160" s="180"/>
      <c r="D1160" s="180"/>
      <c r="E1160" s="180"/>
      <c r="F1160" s="180"/>
      <c r="G1160" s="180"/>
      <c r="H1160" s="180"/>
      <c r="I1160" s="180">
        <v>0</v>
      </c>
      <c r="J1160" s="180">
        <v>0</v>
      </c>
    </row>
    <row r="1161" spans="1:10" x14ac:dyDescent="0.2">
      <c r="A1161" s="180" t="s">
        <v>11</v>
      </c>
      <c r="B1161" s="180" t="s">
        <v>344</v>
      </c>
      <c r="C1161" s="180">
        <v>1087000</v>
      </c>
      <c r="D1161" s="180">
        <v>100</v>
      </c>
      <c r="E1161" s="180"/>
      <c r="F1161" s="180">
        <v>100</v>
      </c>
      <c r="G1161" s="180">
        <v>6000</v>
      </c>
      <c r="H1161" s="180"/>
      <c r="I1161" s="180">
        <v>1177146</v>
      </c>
      <c r="J1161" s="180">
        <v>1160078.56</v>
      </c>
    </row>
    <row r="1162" spans="1:10" x14ac:dyDescent="0.2">
      <c r="A1162" s="180" t="s">
        <v>11</v>
      </c>
      <c r="B1162" s="180" t="s">
        <v>475</v>
      </c>
      <c r="C1162" s="180"/>
      <c r="D1162" s="180">
        <v>3578</v>
      </c>
      <c r="E1162" s="180"/>
      <c r="F1162" s="180">
        <v>4121</v>
      </c>
      <c r="G1162" s="180"/>
      <c r="H1162" s="180"/>
      <c r="I1162" s="180">
        <v>59110</v>
      </c>
      <c r="J1162" s="180">
        <v>64491.24</v>
      </c>
    </row>
    <row r="1163" spans="1:10" x14ac:dyDescent="0.2">
      <c r="A1163" s="180" t="s">
        <v>11</v>
      </c>
      <c r="B1163" s="180" t="s">
        <v>332</v>
      </c>
      <c r="C1163" s="180"/>
      <c r="D1163" s="180"/>
      <c r="E1163" s="180"/>
      <c r="F1163" s="180"/>
      <c r="G1163" s="180"/>
      <c r="H1163" s="180"/>
      <c r="I1163" s="180">
        <v>235026</v>
      </c>
      <c r="J1163" s="180">
        <v>241963</v>
      </c>
    </row>
    <row r="1164" spans="1:10" x14ac:dyDescent="0.2">
      <c r="A1164" s="180" t="s">
        <v>11</v>
      </c>
      <c r="B1164" s="180" t="s">
        <v>407</v>
      </c>
      <c r="C1164" s="180"/>
      <c r="D1164" s="180"/>
      <c r="E1164" s="180"/>
      <c r="F1164" s="180"/>
      <c r="G1164" s="180">
        <v>382000</v>
      </c>
      <c r="H1164" s="180"/>
      <c r="I1164" s="180">
        <v>862516</v>
      </c>
      <c r="J1164" s="180">
        <v>1205552.1399999999</v>
      </c>
    </row>
    <row r="1165" spans="1:10" x14ac:dyDescent="0.2">
      <c r="A1165" s="180" t="s">
        <v>11</v>
      </c>
      <c r="B1165" s="180" t="s">
        <v>345</v>
      </c>
      <c r="C1165" s="180">
        <v>1145000</v>
      </c>
      <c r="D1165" s="180">
        <v>813479</v>
      </c>
      <c r="E1165" s="180">
        <v>0</v>
      </c>
      <c r="F1165" s="180">
        <v>372915</v>
      </c>
      <c r="G1165" s="180">
        <v>767000</v>
      </c>
      <c r="H1165" s="180">
        <v>41300</v>
      </c>
      <c r="I1165" s="180">
        <v>15922296</v>
      </c>
      <c r="J1165" s="180">
        <v>16230826.369999999</v>
      </c>
    </row>
    <row r="1166" spans="1:10" x14ac:dyDescent="0.2">
      <c r="A1166" s="180" t="s">
        <v>11</v>
      </c>
      <c r="B1166" s="180" t="s">
        <v>346</v>
      </c>
      <c r="C1166" s="180"/>
      <c r="D1166" s="180"/>
      <c r="E1166" s="180"/>
      <c r="F1166" s="180"/>
      <c r="G1166" s="180"/>
      <c r="H1166" s="180"/>
      <c r="I1166" s="180">
        <v>5500000</v>
      </c>
      <c r="J1166" s="180">
        <v>0</v>
      </c>
    </row>
    <row r="1167" spans="1:10" x14ac:dyDescent="0.2">
      <c r="A1167" s="180" t="s">
        <v>11</v>
      </c>
      <c r="B1167" s="180" t="s">
        <v>446</v>
      </c>
      <c r="C1167" s="180"/>
      <c r="D1167" s="180"/>
      <c r="E1167" s="180"/>
      <c r="F1167" s="180">
        <v>898264</v>
      </c>
      <c r="G1167" s="180">
        <v>7000</v>
      </c>
      <c r="H1167" s="180"/>
      <c r="I1167" s="180">
        <v>45600</v>
      </c>
      <c r="J1167" s="180">
        <v>566223.37</v>
      </c>
    </row>
    <row r="1168" spans="1:10" x14ac:dyDescent="0.2">
      <c r="A1168" s="180" t="s">
        <v>11</v>
      </c>
      <c r="B1168" s="180" t="s">
        <v>347</v>
      </c>
      <c r="C1168" s="180"/>
      <c r="D1168" s="180"/>
      <c r="E1168" s="180"/>
      <c r="F1168" s="180"/>
      <c r="G1168" s="180"/>
      <c r="H1168" s="180"/>
      <c r="I1168" s="180">
        <v>0</v>
      </c>
      <c r="J1168" s="180">
        <v>38055.199999999997</v>
      </c>
    </row>
    <row r="1169" spans="1:10" x14ac:dyDescent="0.2">
      <c r="A1169" s="180" t="s">
        <v>11</v>
      </c>
      <c r="B1169" s="180" t="s">
        <v>348</v>
      </c>
      <c r="C1169" s="180">
        <v>1145000</v>
      </c>
      <c r="D1169" s="180">
        <v>813479</v>
      </c>
      <c r="E1169" s="180">
        <v>0</v>
      </c>
      <c r="F1169" s="180">
        <v>1271179</v>
      </c>
      <c r="G1169" s="180">
        <v>774000</v>
      </c>
      <c r="H1169" s="180">
        <v>41300</v>
      </c>
      <c r="I1169" s="180">
        <v>21467896</v>
      </c>
      <c r="J1169" s="180">
        <v>16835104.940000001</v>
      </c>
    </row>
    <row r="1170" spans="1:10" x14ac:dyDescent="0.2">
      <c r="A1170" s="180" t="s">
        <v>11</v>
      </c>
      <c r="B1170" s="180" t="s">
        <v>349</v>
      </c>
      <c r="C1170" s="180">
        <v>6112646.0800000001</v>
      </c>
      <c r="D1170" s="180">
        <v>1109311.5</v>
      </c>
      <c r="E1170" s="180">
        <v>0</v>
      </c>
      <c r="F1170" s="180">
        <v>28701.169999999925</v>
      </c>
      <c r="G1170" s="180">
        <v>556954.64999999991</v>
      </c>
      <c r="H1170" s="180">
        <v>73436.06</v>
      </c>
      <c r="I1170" s="180">
        <v>10754340.119999999</v>
      </c>
      <c r="J1170" s="180">
        <v>11241665.84</v>
      </c>
    </row>
    <row r="1171" spans="1:10" x14ac:dyDescent="0.2">
      <c r="A1171" s="180" t="s">
        <v>11</v>
      </c>
      <c r="B1171" s="180" t="s">
        <v>350</v>
      </c>
      <c r="C1171" s="180">
        <v>7257646.0800000001</v>
      </c>
      <c r="D1171" s="180">
        <v>1922790.5</v>
      </c>
      <c r="E1171" s="180">
        <v>0</v>
      </c>
      <c r="F1171" s="180">
        <v>1299880.17</v>
      </c>
      <c r="G1171" s="180">
        <v>1330954.6499999999</v>
      </c>
      <c r="H1171" s="180">
        <v>114736.06</v>
      </c>
      <c r="I1171" s="180">
        <v>32222236.120000001</v>
      </c>
      <c r="J1171" s="180">
        <v>28076770.780000001</v>
      </c>
    </row>
    <row r="1172" spans="1:10" x14ac:dyDescent="0.2">
      <c r="A1172" s="180" t="s">
        <v>11</v>
      </c>
      <c r="B1172" s="180" t="s">
        <v>376</v>
      </c>
      <c r="C1172" s="180"/>
      <c r="D1172" s="180"/>
      <c r="E1172" s="180"/>
      <c r="F1172" s="180"/>
      <c r="G1172" s="180"/>
      <c r="H1172" s="180"/>
      <c r="I1172" s="180"/>
      <c r="J1172" s="180"/>
    </row>
    <row r="1173" spans="1:10" x14ac:dyDescent="0.2">
      <c r="A1173" s="180" t="s">
        <v>11</v>
      </c>
      <c r="B1173" s="180" t="s">
        <v>377</v>
      </c>
      <c r="C1173" s="180"/>
      <c r="D1173" s="180">
        <v>11700</v>
      </c>
      <c r="E1173" s="180"/>
      <c r="F1173" s="180"/>
      <c r="G1173" s="180"/>
      <c r="H1173" s="180">
        <v>38300</v>
      </c>
      <c r="I1173" s="180">
        <v>8113853</v>
      </c>
      <c r="J1173" s="180">
        <v>8128590.9100000001</v>
      </c>
    </row>
    <row r="1174" spans="1:10" x14ac:dyDescent="0.2">
      <c r="A1174" s="180" t="s">
        <v>11</v>
      </c>
      <c r="B1174" s="180" t="s">
        <v>352</v>
      </c>
      <c r="C1174" s="180"/>
      <c r="D1174" s="180"/>
      <c r="E1174" s="180"/>
      <c r="F1174" s="180"/>
      <c r="G1174" s="180"/>
      <c r="H1174" s="180"/>
      <c r="I1174" s="180">
        <v>617698</v>
      </c>
      <c r="J1174" s="180">
        <v>646174.19999999995</v>
      </c>
    </row>
    <row r="1175" spans="1:10" x14ac:dyDescent="0.2">
      <c r="A1175" s="180" t="s">
        <v>11</v>
      </c>
      <c r="B1175" s="180" t="s">
        <v>353</v>
      </c>
      <c r="C1175" s="180">
        <v>11400</v>
      </c>
      <c r="D1175" s="180">
        <v>55400</v>
      </c>
      <c r="E1175" s="180"/>
      <c r="F1175" s="180"/>
      <c r="G1175" s="180">
        <v>4000</v>
      </c>
      <c r="H1175" s="180"/>
      <c r="I1175" s="180">
        <v>1781805</v>
      </c>
      <c r="J1175" s="180">
        <v>743509.14999999979</v>
      </c>
    </row>
    <row r="1176" spans="1:10" x14ac:dyDescent="0.2">
      <c r="A1176" s="180" t="s">
        <v>11</v>
      </c>
      <c r="B1176" s="180" t="s">
        <v>354</v>
      </c>
      <c r="C1176" s="180"/>
      <c r="D1176" s="180"/>
      <c r="E1176" s="180"/>
      <c r="F1176" s="180"/>
      <c r="G1176" s="180">
        <v>47800</v>
      </c>
      <c r="H1176" s="180"/>
      <c r="I1176" s="180">
        <v>427850</v>
      </c>
      <c r="J1176" s="180">
        <v>445907.46</v>
      </c>
    </row>
    <row r="1177" spans="1:10" x14ac:dyDescent="0.2">
      <c r="A1177" s="180" t="s">
        <v>11</v>
      </c>
      <c r="B1177" s="180" t="s">
        <v>408</v>
      </c>
      <c r="C1177" s="180"/>
      <c r="D1177" s="180"/>
      <c r="E1177" s="180"/>
      <c r="F1177" s="180"/>
      <c r="G1177" s="180"/>
      <c r="H1177" s="180"/>
      <c r="I1177" s="180">
        <v>792090</v>
      </c>
      <c r="J1177" s="180">
        <v>776647.43</v>
      </c>
    </row>
    <row r="1178" spans="1:10" x14ac:dyDescent="0.2">
      <c r="A1178" s="180" t="s">
        <v>11</v>
      </c>
      <c r="B1178" s="180" t="s">
        <v>423</v>
      </c>
      <c r="C1178" s="180">
        <v>3800</v>
      </c>
      <c r="D1178" s="180">
        <v>1200</v>
      </c>
      <c r="E1178" s="180"/>
      <c r="F1178" s="180"/>
      <c r="G1178" s="180">
        <v>300</v>
      </c>
      <c r="H1178" s="180"/>
      <c r="I1178" s="180">
        <v>185980</v>
      </c>
      <c r="J1178" s="180">
        <v>178194.12</v>
      </c>
    </row>
    <row r="1179" spans="1:10" x14ac:dyDescent="0.2">
      <c r="A1179" s="180" t="s">
        <v>11</v>
      </c>
      <c r="B1179" s="180" t="s">
        <v>355</v>
      </c>
      <c r="C1179" s="180"/>
      <c r="D1179" s="180">
        <v>12000</v>
      </c>
      <c r="E1179" s="180"/>
      <c r="F1179" s="180"/>
      <c r="G1179" s="180">
        <v>100</v>
      </c>
      <c r="H1179" s="180"/>
      <c r="I1179" s="180">
        <v>1173440</v>
      </c>
      <c r="J1179" s="180">
        <v>1193211.49</v>
      </c>
    </row>
    <row r="1180" spans="1:10" x14ac:dyDescent="0.2">
      <c r="A1180" s="180" t="s">
        <v>11</v>
      </c>
      <c r="B1180" s="180" t="s">
        <v>356</v>
      </c>
      <c r="C1180" s="180"/>
      <c r="D1180" s="180">
        <v>167200</v>
      </c>
      <c r="E1180" s="180"/>
      <c r="F1180" s="180"/>
      <c r="G1180" s="180"/>
      <c r="H1180" s="180"/>
      <c r="I1180" s="180">
        <v>818790</v>
      </c>
      <c r="J1180" s="180">
        <v>1036502.34</v>
      </c>
    </row>
    <row r="1181" spans="1:10" x14ac:dyDescent="0.2">
      <c r="A1181" s="180" t="s">
        <v>11</v>
      </c>
      <c r="B1181" s="180" t="s">
        <v>409</v>
      </c>
      <c r="C1181" s="180"/>
      <c r="D1181" s="180"/>
      <c r="E1181" s="180"/>
      <c r="F1181" s="180"/>
      <c r="G1181" s="180"/>
      <c r="H1181" s="180"/>
      <c r="I1181" s="180">
        <v>0</v>
      </c>
      <c r="J1181" s="180"/>
    </row>
    <row r="1182" spans="1:10" x14ac:dyDescent="0.2">
      <c r="A1182" s="180" t="s">
        <v>11</v>
      </c>
      <c r="B1182" s="180" t="s">
        <v>378</v>
      </c>
      <c r="C1182" s="180"/>
      <c r="D1182" s="180"/>
      <c r="E1182" s="180"/>
      <c r="F1182" s="180"/>
      <c r="G1182" s="180">
        <v>674800</v>
      </c>
      <c r="H1182" s="180"/>
      <c r="I1182" s="180">
        <v>660150</v>
      </c>
      <c r="J1182" s="180">
        <v>748599.72</v>
      </c>
    </row>
    <row r="1183" spans="1:10" x14ac:dyDescent="0.2">
      <c r="A1183" s="180" t="s">
        <v>11</v>
      </c>
      <c r="B1183" s="180" t="s">
        <v>360</v>
      </c>
      <c r="C1183" s="180">
        <v>4067400</v>
      </c>
      <c r="D1183" s="180">
        <v>363600</v>
      </c>
      <c r="E1183" s="180"/>
      <c r="F1183" s="180"/>
      <c r="G1183" s="180"/>
      <c r="H1183" s="180"/>
      <c r="I1183" s="180">
        <v>2395000</v>
      </c>
      <c r="J1183" s="180">
        <v>1689313.9400000002</v>
      </c>
    </row>
    <row r="1184" spans="1:10" x14ac:dyDescent="0.2">
      <c r="A1184" s="180" t="s">
        <v>11</v>
      </c>
      <c r="B1184" s="180" t="s">
        <v>379</v>
      </c>
      <c r="C1184" s="180"/>
      <c r="D1184" s="180"/>
      <c r="E1184" s="180"/>
      <c r="F1184" s="180">
        <v>1265658</v>
      </c>
      <c r="G1184" s="180"/>
      <c r="H1184" s="180"/>
      <c r="I1184" s="180">
        <v>663994</v>
      </c>
      <c r="J1184" s="180">
        <v>670493.76</v>
      </c>
    </row>
    <row r="1185" spans="1:10" x14ac:dyDescent="0.2">
      <c r="A1185" s="180" t="s">
        <v>11</v>
      </c>
      <c r="B1185" s="180" t="s">
        <v>362</v>
      </c>
      <c r="C1185" s="180"/>
      <c r="D1185" s="180"/>
      <c r="E1185" s="180"/>
      <c r="F1185" s="180"/>
      <c r="G1185" s="180"/>
      <c r="H1185" s="180"/>
      <c r="I1185" s="180">
        <v>507879</v>
      </c>
      <c r="J1185" s="180">
        <v>506515</v>
      </c>
    </row>
    <row r="1186" spans="1:10" x14ac:dyDescent="0.2">
      <c r="A1186" s="180" t="s">
        <v>11</v>
      </c>
      <c r="B1186" s="180" t="s">
        <v>365</v>
      </c>
      <c r="C1186" s="180">
        <v>4082600</v>
      </c>
      <c r="D1186" s="180">
        <v>611100</v>
      </c>
      <c r="E1186" s="180">
        <v>0</v>
      </c>
      <c r="F1186" s="180">
        <v>1265658</v>
      </c>
      <c r="G1186" s="180">
        <v>727000</v>
      </c>
      <c r="H1186" s="180">
        <v>38300</v>
      </c>
      <c r="I1186" s="180">
        <v>18138529</v>
      </c>
      <c r="J1186" s="180">
        <v>16763659.52</v>
      </c>
    </row>
    <row r="1187" spans="1:10" x14ac:dyDescent="0.2">
      <c r="A1187" s="180" t="s">
        <v>11</v>
      </c>
      <c r="B1187" s="180" t="s">
        <v>447</v>
      </c>
      <c r="C1187" s="180">
        <v>898264</v>
      </c>
      <c r="D1187" s="180"/>
      <c r="E1187" s="180"/>
      <c r="F1187" s="180"/>
      <c r="G1187" s="180">
        <v>10500</v>
      </c>
      <c r="H1187" s="180"/>
      <c r="I1187" s="180">
        <v>545600</v>
      </c>
      <c r="J1187" s="180">
        <v>558771.14</v>
      </c>
    </row>
    <row r="1188" spans="1:10" x14ac:dyDescent="0.2">
      <c r="A1188" s="180" t="s">
        <v>11</v>
      </c>
      <c r="B1188" s="180" t="s">
        <v>366</v>
      </c>
      <c r="C1188" s="180">
        <v>4980864</v>
      </c>
      <c r="D1188" s="180">
        <v>611100</v>
      </c>
      <c r="E1188" s="180">
        <v>0</v>
      </c>
      <c r="F1188" s="180">
        <v>1265658</v>
      </c>
      <c r="G1188" s="180">
        <v>737500</v>
      </c>
      <c r="H1188" s="180">
        <v>38300</v>
      </c>
      <c r="I1188" s="180">
        <v>18684129</v>
      </c>
      <c r="J1188" s="180">
        <v>17322430.66</v>
      </c>
    </row>
    <row r="1189" spans="1:10" x14ac:dyDescent="0.2">
      <c r="A1189" s="180" t="s">
        <v>11</v>
      </c>
      <c r="B1189" s="180" t="s">
        <v>367</v>
      </c>
      <c r="C1189" s="180">
        <v>2276782.0800000001</v>
      </c>
      <c r="D1189" s="180">
        <v>1311690.5</v>
      </c>
      <c r="E1189" s="180">
        <v>0</v>
      </c>
      <c r="F1189" s="180">
        <v>34222.169999999925</v>
      </c>
      <c r="G1189" s="180">
        <v>593454.64999999991</v>
      </c>
      <c r="H1189" s="180">
        <v>76436.06</v>
      </c>
      <c r="I1189" s="180">
        <v>13538107.119999999</v>
      </c>
      <c r="J1189" s="180">
        <v>10754340.119999999</v>
      </c>
    </row>
    <row r="1190" spans="1:10" x14ac:dyDescent="0.2">
      <c r="A1190" s="180" t="s">
        <v>11</v>
      </c>
      <c r="B1190" s="180" t="s">
        <v>368</v>
      </c>
      <c r="C1190" s="180">
        <v>7257646.0800000001</v>
      </c>
      <c r="D1190" s="180">
        <v>1922790.5</v>
      </c>
      <c r="E1190" s="180">
        <v>0</v>
      </c>
      <c r="F1190" s="180">
        <v>1299880.17</v>
      </c>
      <c r="G1190" s="180">
        <v>1330954.6499999999</v>
      </c>
      <c r="H1190" s="180">
        <v>114736.06</v>
      </c>
      <c r="I1190" s="180">
        <v>32222236.120000001</v>
      </c>
      <c r="J1190" s="180">
        <v>28076770.780000001</v>
      </c>
    </row>
    <row r="1191" spans="1:10" x14ac:dyDescent="0.2">
      <c r="A1191" s="180" t="s">
        <v>12</v>
      </c>
      <c r="B1191" s="180" t="s">
        <v>333</v>
      </c>
      <c r="C1191" s="180"/>
      <c r="D1191" s="180">
        <v>263208</v>
      </c>
      <c r="E1191" s="180"/>
      <c r="F1191" s="180">
        <v>74175</v>
      </c>
      <c r="G1191" s="180"/>
      <c r="H1191" s="180"/>
      <c r="I1191" s="180">
        <v>3151163</v>
      </c>
      <c r="J1191" s="180">
        <v>3144994.07</v>
      </c>
    </row>
    <row r="1192" spans="1:10" x14ac:dyDescent="0.2">
      <c r="A1192" s="180" t="s">
        <v>12</v>
      </c>
      <c r="B1192" s="180" t="s">
        <v>334</v>
      </c>
      <c r="C1192" s="180"/>
      <c r="D1192" s="180">
        <v>3934</v>
      </c>
      <c r="E1192" s="180"/>
      <c r="F1192" s="180">
        <v>1108</v>
      </c>
      <c r="G1192" s="180"/>
      <c r="H1192" s="180"/>
      <c r="I1192" s="180">
        <v>49679</v>
      </c>
      <c r="J1192" s="180">
        <v>45668.349999999991</v>
      </c>
    </row>
    <row r="1193" spans="1:10" x14ac:dyDescent="0.2">
      <c r="A1193" s="180" t="s">
        <v>12</v>
      </c>
      <c r="B1193" s="180" t="s">
        <v>335</v>
      </c>
      <c r="C1193" s="180"/>
      <c r="D1193" s="180">
        <v>0</v>
      </c>
      <c r="E1193" s="180"/>
      <c r="F1193" s="180"/>
      <c r="G1193" s="180"/>
      <c r="H1193" s="180"/>
      <c r="I1193" s="180">
        <v>162418</v>
      </c>
      <c r="J1193" s="180">
        <v>157064</v>
      </c>
    </row>
    <row r="1194" spans="1:10" x14ac:dyDescent="0.2">
      <c r="A1194" s="180" t="s">
        <v>12</v>
      </c>
      <c r="B1194" s="180" t="s">
        <v>336</v>
      </c>
      <c r="C1194" s="180"/>
      <c r="D1194" s="180"/>
      <c r="E1194" s="180"/>
      <c r="F1194" s="180"/>
      <c r="G1194" s="180"/>
      <c r="H1194" s="180"/>
      <c r="I1194" s="180">
        <v>523310</v>
      </c>
      <c r="J1194" s="180">
        <v>551108.54</v>
      </c>
    </row>
    <row r="1195" spans="1:10" x14ac:dyDescent="0.2">
      <c r="A1195" s="180" t="s">
        <v>12</v>
      </c>
      <c r="B1195" s="180" t="s">
        <v>337</v>
      </c>
      <c r="C1195" s="180">
        <v>450</v>
      </c>
      <c r="D1195" s="180">
        <v>150</v>
      </c>
      <c r="E1195" s="180"/>
      <c r="F1195" s="180">
        <v>20</v>
      </c>
      <c r="G1195" s="180">
        <v>0</v>
      </c>
      <c r="H1195" s="180"/>
      <c r="I1195" s="180">
        <v>19024</v>
      </c>
      <c r="J1195" s="180">
        <v>12604.47</v>
      </c>
    </row>
    <row r="1196" spans="1:10" x14ac:dyDescent="0.2">
      <c r="A1196" s="180" t="s">
        <v>12</v>
      </c>
      <c r="B1196" s="180" t="s">
        <v>338</v>
      </c>
      <c r="C1196" s="180"/>
      <c r="D1196" s="180"/>
      <c r="E1196" s="180"/>
      <c r="F1196" s="180"/>
      <c r="G1196" s="180">
        <v>170000</v>
      </c>
      <c r="H1196" s="180"/>
      <c r="I1196" s="180">
        <v>171000</v>
      </c>
      <c r="J1196" s="180">
        <v>198523.81</v>
      </c>
    </row>
    <row r="1197" spans="1:10" x14ac:dyDescent="0.2">
      <c r="A1197" s="180" t="s">
        <v>12</v>
      </c>
      <c r="B1197" s="180" t="s">
        <v>339</v>
      </c>
      <c r="C1197" s="180"/>
      <c r="D1197" s="180"/>
      <c r="E1197" s="180"/>
      <c r="F1197" s="180"/>
      <c r="G1197" s="180"/>
      <c r="H1197" s="180"/>
      <c r="I1197" s="180">
        <v>140000</v>
      </c>
      <c r="J1197" s="180">
        <v>144109.95000000001</v>
      </c>
    </row>
    <row r="1198" spans="1:10" x14ac:dyDescent="0.2">
      <c r="A1198" s="180" t="s">
        <v>12</v>
      </c>
      <c r="B1198" s="180" t="s">
        <v>340</v>
      </c>
      <c r="C1198" s="180">
        <v>0</v>
      </c>
      <c r="D1198" s="180">
        <v>3500</v>
      </c>
      <c r="E1198" s="180"/>
      <c r="F1198" s="180">
        <v>0</v>
      </c>
      <c r="G1198" s="180">
        <v>1600</v>
      </c>
      <c r="H1198" s="180"/>
      <c r="I1198" s="180">
        <v>157011</v>
      </c>
      <c r="J1198" s="180">
        <v>221521.82</v>
      </c>
    </row>
    <row r="1199" spans="1:10" x14ac:dyDescent="0.2">
      <c r="A1199" s="180" t="s">
        <v>12</v>
      </c>
      <c r="B1199" s="180" t="s">
        <v>341</v>
      </c>
      <c r="C1199" s="180">
        <v>0</v>
      </c>
      <c r="D1199" s="180">
        <v>0</v>
      </c>
      <c r="E1199" s="180"/>
      <c r="F1199" s="180">
        <v>0</v>
      </c>
      <c r="G1199" s="180">
        <v>0</v>
      </c>
      <c r="H1199" s="180"/>
      <c r="I1199" s="180">
        <v>0</v>
      </c>
      <c r="J1199" s="180">
        <v>0</v>
      </c>
    </row>
    <row r="1200" spans="1:10" x14ac:dyDescent="0.2">
      <c r="A1200" s="180" t="s">
        <v>12</v>
      </c>
      <c r="B1200" s="180" t="s">
        <v>342</v>
      </c>
      <c r="C1200" s="180"/>
      <c r="D1200" s="180"/>
      <c r="E1200" s="180"/>
      <c r="F1200" s="180"/>
      <c r="G1200" s="180"/>
      <c r="H1200" s="180"/>
      <c r="I1200" s="180">
        <v>3596290</v>
      </c>
      <c r="J1200" s="180">
        <v>3633784</v>
      </c>
    </row>
    <row r="1201" spans="1:10" x14ac:dyDescent="0.2">
      <c r="A1201" s="180" t="s">
        <v>12</v>
      </c>
      <c r="B1201" s="180" t="s">
        <v>343</v>
      </c>
      <c r="C1201" s="180"/>
      <c r="D1201" s="180"/>
      <c r="E1201" s="180"/>
      <c r="F1201" s="180"/>
      <c r="G1201" s="180"/>
      <c r="H1201" s="180"/>
      <c r="I1201" s="180">
        <v>0</v>
      </c>
      <c r="J1201" s="180">
        <v>0</v>
      </c>
    </row>
    <row r="1202" spans="1:10" x14ac:dyDescent="0.2">
      <c r="A1202" s="180" t="s">
        <v>12</v>
      </c>
      <c r="B1202" s="180" t="s">
        <v>344</v>
      </c>
      <c r="C1202" s="180">
        <v>575000</v>
      </c>
      <c r="D1202" s="180">
        <v>100</v>
      </c>
      <c r="E1202" s="180"/>
      <c r="F1202" s="180">
        <v>28</v>
      </c>
      <c r="G1202" s="180">
        <v>2650</v>
      </c>
      <c r="H1202" s="180"/>
      <c r="I1202" s="180">
        <v>595543</v>
      </c>
      <c r="J1202" s="180">
        <v>575167.15000000014</v>
      </c>
    </row>
    <row r="1203" spans="1:10" x14ac:dyDescent="0.2">
      <c r="A1203" s="180" t="s">
        <v>12</v>
      </c>
      <c r="B1203" s="180" t="s">
        <v>475</v>
      </c>
      <c r="C1203" s="180"/>
      <c r="D1203" s="180">
        <v>2445</v>
      </c>
      <c r="E1203" s="180"/>
      <c r="F1203" s="180">
        <v>689</v>
      </c>
      <c r="G1203" s="180"/>
      <c r="H1203" s="180"/>
      <c r="I1203" s="180">
        <v>25424</v>
      </c>
      <c r="J1203" s="180">
        <v>23759.43</v>
      </c>
    </row>
    <row r="1204" spans="1:10" x14ac:dyDescent="0.2">
      <c r="A1204" s="180" t="s">
        <v>12</v>
      </c>
      <c r="B1204" s="180" t="s">
        <v>332</v>
      </c>
      <c r="C1204" s="180"/>
      <c r="D1204" s="180"/>
      <c r="E1204" s="180"/>
      <c r="F1204" s="180"/>
      <c r="G1204" s="180"/>
      <c r="H1204" s="180"/>
      <c r="I1204" s="180">
        <v>97826</v>
      </c>
      <c r="J1204" s="180">
        <v>86771</v>
      </c>
    </row>
    <row r="1205" spans="1:10" x14ac:dyDescent="0.2">
      <c r="A1205" s="180" t="s">
        <v>12</v>
      </c>
      <c r="B1205" s="180" t="s">
        <v>407</v>
      </c>
      <c r="C1205" s="180">
        <v>0</v>
      </c>
      <c r="D1205" s="180">
        <v>0</v>
      </c>
      <c r="E1205" s="180"/>
      <c r="F1205" s="180">
        <v>0</v>
      </c>
      <c r="G1205" s="180">
        <v>178500</v>
      </c>
      <c r="H1205" s="180"/>
      <c r="I1205" s="180">
        <v>389775</v>
      </c>
      <c r="J1205" s="180">
        <v>321805.09999999998</v>
      </c>
    </row>
    <row r="1206" spans="1:10" x14ac:dyDescent="0.2">
      <c r="A1206" s="180" t="s">
        <v>12</v>
      </c>
      <c r="B1206" s="180" t="s">
        <v>345</v>
      </c>
      <c r="C1206" s="180">
        <v>575450</v>
      </c>
      <c r="D1206" s="180">
        <v>273337</v>
      </c>
      <c r="E1206" s="180">
        <v>0</v>
      </c>
      <c r="F1206" s="180">
        <v>76020</v>
      </c>
      <c r="G1206" s="180">
        <v>352750</v>
      </c>
      <c r="H1206" s="180">
        <v>0</v>
      </c>
      <c r="I1206" s="180">
        <v>9078463</v>
      </c>
      <c r="J1206" s="180">
        <v>9116881.6899999995</v>
      </c>
    </row>
    <row r="1207" spans="1:10" x14ac:dyDescent="0.2">
      <c r="A1207" s="180" t="s">
        <v>12</v>
      </c>
      <c r="B1207" s="180" t="s">
        <v>346</v>
      </c>
      <c r="C1207" s="180">
        <v>0</v>
      </c>
      <c r="D1207" s="180">
        <v>0</v>
      </c>
      <c r="E1207" s="180"/>
      <c r="F1207" s="180">
        <v>0</v>
      </c>
      <c r="G1207" s="180"/>
      <c r="H1207" s="180"/>
      <c r="I1207" s="180">
        <v>429544</v>
      </c>
      <c r="J1207" s="180">
        <v>0</v>
      </c>
    </row>
    <row r="1208" spans="1:10" x14ac:dyDescent="0.2">
      <c r="A1208" s="180" t="s">
        <v>12</v>
      </c>
      <c r="B1208" s="180" t="s">
        <v>446</v>
      </c>
      <c r="C1208" s="180">
        <v>0</v>
      </c>
      <c r="D1208" s="180">
        <v>0</v>
      </c>
      <c r="E1208" s="180"/>
      <c r="F1208" s="180">
        <v>200000</v>
      </c>
      <c r="G1208" s="180">
        <v>0</v>
      </c>
      <c r="H1208" s="180"/>
      <c r="I1208" s="180">
        <v>200000</v>
      </c>
      <c r="J1208" s="180">
        <v>219428.44</v>
      </c>
    </row>
    <row r="1209" spans="1:10" x14ac:dyDescent="0.2">
      <c r="A1209" s="180" t="s">
        <v>12</v>
      </c>
      <c r="B1209" s="180" t="s">
        <v>347</v>
      </c>
      <c r="C1209" s="180">
        <v>0</v>
      </c>
      <c r="D1209" s="180">
        <v>0</v>
      </c>
      <c r="E1209" s="180"/>
      <c r="F1209" s="180"/>
      <c r="G1209" s="180">
        <v>0</v>
      </c>
      <c r="H1209" s="180"/>
      <c r="I1209" s="180">
        <v>2</v>
      </c>
      <c r="J1209" s="180">
        <v>0</v>
      </c>
    </row>
    <row r="1210" spans="1:10" x14ac:dyDescent="0.2">
      <c r="A1210" s="180" t="s">
        <v>12</v>
      </c>
      <c r="B1210" s="180" t="s">
        <v>348</v>
      </c>
      <c r="C1210" s="180">
        <v>575450</v>
      </c>
      <c r="D1210" s="180">
        <v>273337</v>
      </c>
      <c r="E1210" s="180">
        <v>0</v>
      </c>
      <c r="F1210" s="180">
        <v>276020</v>
      </c>
      <c r="G1210" s="180">
        <v>352750</v>
      </c>
      <c r="H1210" s="180">
        <v>0</v>
      </c>
      <c r="I1210" s="180">
        <v>9708009</v>
      </c>
      <c r="J1210" s="180">
        <v>9336310.1300000008</v>
      </c>
    </row>
    <row r="1211" spans="1:10" x14ac:dyDescent="0.2">
      <c r="A1211" s="180" t="s">
        <v>12</v>
      </c>
      <c r="B1211" s="180" t="s">
        <v>349</v>
      </c>
      <c r="C1211" s="180">
        <v>179255.72999999998</v>
      </c>
      <c r="D1211" s="180">
        <v>95193.4200000001</v>
      </c>
      <c r="E1211" s="180">
        <v>0</v>
      </c>
      <c r="F1211" s="180">
        <v>5650.0900000000256</v>
      </c>
      <c r="G1211" s="180">
        <v>118934.38</v>
      </c>
      <c r="H1211" s="180">
        <v>-29918.33</v>
      </c>
      <c r="I1211" s="180">
        <v>2331689.9799999995</v>
      </c>
      <c r="J1211" s="180">
        <v>2416547.1100000003</v>
      </c>
    </row>
    <row r="1212" spans="1:10" x14ac:dyDescent="0.2">
      <c r="A1212" s="180" t="s">
        <v>12</v>
      </c>
      <c r="B1212" s="180" t="s">
        <v>350</v>
      </c>
      <c r="C1212" s="180">
        <v>754705.73</v>
      </c>
      <c r="D1212" s="180">
        <v>368530.4200000001</v>
      </c>
      <c r="E1212" s="180">
        <v>0</v>
      </c>
      <c r="F1212" s="180">
        <v>281670.09000000003</v>
      </c>
      <c r="G1212" s="180">
        <v>471684.38</v>
      </c>
      <c r="H1212" s="180">
        <v>-29918.33</v>
      </c>
      <c r="I1212" s="180">
        <v>12039698.98</v>
      </c>
      <c r="J1212" s="180">
        <v>11752857.239999998</v>
      </c>
    </row>
    <row r="1213" spans="1:10" x14ac:dyDescent="0.2">
      <c r="A1213" s="180" t="s">
        <v>12</v>
      </c>
      <c r="B1213" s="180" t="s">
        <v>376</v>
      </c>
      <c r="C1213" s="180"/>
      <c r="D1213" s="180"/>
      <c r="E1213" s="180"/>
      <c r="F1213" s="180"/>
      <c r="G1213" s="180"/>
      <c r="H1213" s="180"/>
      <c r="I1213" s="180"/>
      <c r="J1213" s="180"/>
    </row>
    <row r="1214" spans="1:10" x14ac:dyDescent="0.2">
      <c r="A1214" s="180" t="s">
        <v>12</v>
      </c>
      <c r="B1214" s="180" t="s">
        <v>377</v>
      </c>
      <c r="C1214" s="180">
        <v>25000</v>
      </c>
      <c r="D1214" s="180">
        <v>25000</v>
      </c>
      <c r="E1214" s="180"/>
      <c r="F1214" s="180"/>
      <c r="G1214" s="180">
        <v>0</v>
      </c>
      <c r="H1214" s="180"/>
      <c r="I1214" s="180">
        <v>5474745</v>
      </c>
      <c r="J1214" s="180">
        <v>5530107.3100000005</v>
      </c>
    </row>
    <row r="1215" spans="1:10" x14ac:dyDescent="0.2">
      <c r="A1215" s="180" t="s">
        <v>12</v>
      </c>
      <c r="B1215" s="180" t="s">
        <v>352</v>
      </c>
      <c r="C1215" s="180">
        <v>0</v>
      </c>
      <c r="D1215" s="180">
        <v>0</v>
      </c>
      <c r="E1215" s="180"/>
      <c r="F1215" s="180"/>
      <c r="G1215" s="180">
        <v>0</v>
      </c>
      <c r="H1215" s="180"/>
      <c r="I1215" s="180">
        <v>186885</v>
      </c>
      <c r="J1215" s="180">
        <v>173903.51</v>
      </c>
    </row>
    <row r="1216" spans="1:10" x14ac:dyDescent="0.2">
      <c r="A1216" s="180" t="s">
        <v>12</v>
      </c>
      <c r="B1216" s="180" t="s">
        <v>353</v>
      </c>
      <c r="C1216" s="180">
        <v>125000</v>
      </c>
      <c r="D1216" s="180">
        <v>150000</v>
      </c>
      <c r="E1216" s="180"/>
      <c r="F1216" s="180"/>
      <c r="G1216" s="180">
        <v>0</v>
      </c>
      <c r="H1216" s="180"/>
      <c r="I1216" s="180">
        <v>557400</v>
      </c>
      <c r="J1216" s="180">
        <v>334550.03000000003</v>
      </c>
    </row>
    <row r="1217" spans="1:10" x14ac:dyDescent="0.2">
      <c r="A1217" s="180" t="s">
        <v>12</v>
      </c>
      <c r="B1217" s="180" t="s">
        <v>354</v>
      </c>
      <c r="C1217" s="180">
        <v>0</v>
      </c>
      <c r="D1217" s="180">
        <v>0</v>
      </c>
      <c r="E1217" s="180"/>
      <c r="F1217" s="180"/>
      <c r="G1217" s="180">
        <v>0</v>
      </c>
      <c r="H1217" s="180"/>
      <c r="I1217" s="180">
        <v>323250</v>
      </c>
      <c r="J1217" s="180">
        <v>280099.42</v>
      </c>
    </row>
    <row r="1218" spans="1:10" x14ac:dyDescent="0.2">
      <c r="A1218" s="180" t="s">
        <v>12</v>
      </c>
      <c r="B1218" s="180" t="s">
        <v>408</v>
      </c>
      <c r="C1218" s="180">
        <v>0</v>
      </c>
      <c r="D1218" s="180">
        <v>0</v>
      </c>
      <c r="E1218" s="180"/>
      <c r="F1218" s="180"/>
      <c r="G1218" s="180">
        <v>0</v>
      </c>
      <c r="H1218" s="180"/>
      <c r="I1218" s="180">
        <v>386110</v>
      </c>
      <c r="J1218" s="180">
        <v>365813.85</v>
      </c>
    </row>
    <row r="1219" spans="1:10" x14ac:dyDescent="0.2">
      <c r="A1219" s="180" t="s">
        <v>12</v>
      </c>
      <c r="B1219" s="180" t="s">
        <v>423</v>
      </c>
      <c r="C1219" s="180">
        <v>0</v>
      </c>
      <c r="D1219" s="180">
        <v>0</v>
      </c>
      <c r="E1219" s="180"/>
      <c r="F1219" s="180">
        <v>1500</v>
      </c>
      <c r="G1219" s="180">
        <v>0</v>
      </c>
      <c r="H1219" s="180"/>
      <c r="I1219" s="180">
        <v>120427</v>
      </c>
      <c r="J1219" s="180">
        <v>69175.63</v>
      </c>
    </row>
    <row r="1220" spans="1:10" x14ac:dyDescent="0.2">
      <c r="A1220" s="180" t="s">
        <v>12</v>
      </c>
      <c r="B1220" s="180" t="s">
        <v>355</v>
      </c>
      <c r="C1220" s="180">
        <v>0</v>
      </c>
      <c r="D1220" s="180">
        <v>15000</v>
      </c>
      <c r="E1220" s="180"/>
      <c r="F1220" s="180"/>
      <c r="G1220" s="180">
        <v>0</v>
      </c>
      <c r="H1220" s="180"/>
      <c r="I1220" s="180">
        <v>610385</v>
      </c>
      <c r="J1220" s="180">
        <v>583605.67999999993</v>
      </c>
    </row>
    <row r="1221" spans="1:10" x14ac:dyDescent="0.2">
      <c r="A1221" s="180" t="s">
        <v>12</v>
      </c>
      <c r="B1221" s="180" t="s">
        <v>356</v>
      </c>
      <c r="C1221" s="180">
        <v>140000</v>
      </c>
      <c r="D1221" s="180">
        <v>0</v>
      </c>
      <c r="E1221" s="180"/>
      <c r="F1221" s="180"/>
      <c r="G1221" s="180">
        <v>0</v>
      </c>
      <c r="H1221" s="180"/>
      <c r="I1221" s="180">
        <v>602617</v>
      </c>
      <c r="J1221" s="180">
        <v>749656.42</v>
      </c>
    </row>
    <row r="1222" spans="1:10" x14ac:dyDescent="0.2">
      <c r="A1222" s="180" t="s">
        <v>12</v>
      </c>
      <c r="B1222" s="180" t="s">
        <v>409</v>
      </c>
      <c r="C1222" s="180"/>
      <c r="D1222" s="180"/>
      <c r="E1222" s="180"/>
      <c r="F1222" s="180"/>
      <c r="G1222" s="180"/>
      <c r="H1222" s="180"/>
      <c r="I1222" s="180">
        <v>0</v>
      </c>
      <c r="J1222" s="180"/>
    </row>
    <row r="1223" spans="1:10" x14ac:dyDescent="0.2">
      <c r="A1223" s="180" t="s">
        <v>12</v>
      </c>
      <c r="B1223" s="180" t="s">
        <v>378</v>
      </c>
      <c r="C1223" s="180">
        <v>0</v>
      </c>
      <c r="D1223" s="180">
        <v>0</v>
      </c>
      <c r="E1223" s="180"/>
      <c r="F1223" s="180"/>
      <c r="G1223" s="180">
        <v>365000</v>
      </c>
      <c r="H1223" s="180"/>
      <c r="I1223" s="180">
        <v>381040</v>
      </c>
      <c r="J1223" s="180">
        <v>320291.98</v>
      </c>
    </row>
    <row r="1224" spans="1:10" x14ac:dyDescent="0.2">
      <c r="A1224" s="180" t="s">
        <v>12</v>
      </c>
      <c r="B1224" s="180" t="s">
        <v>360</v>
      </c>
      <c r="C1224" s="180">
        <v>250000</v>
      </c>
      <c r="D1224" s="180">
        <v>150000</v>
      </c>
      <c r="E1224" s="180"/>
      <c r="F1224" s="180"/>
      <c r="G1224" s="180"/>
      <c r="H1224" s="180"/>
      <c r="I1224" s="180">
        <v>780000</v>
      </c>
      <c r="J1224" s="180">
        <v>172959.32</v>
      </c>
    </row>
    <row r="1225" spans="1:10" x14ac:dyDescent="0.2">
      <c r="A1225" s="180" t="s">
        <v>12</v>
      </c>
      <c r="B1225" s="180" t="s">
        <v>379</v>
      </c>
      <c r="C1225" s="180">
        <v>0</v>
      </c>
      <c r="D1225" s="180">
        <v>0</v>
      </c>
      <c r="E1225" s="180"/>
      <c r="F1225" s="180">
        <v>273783</v>
      </c>
      <c r="G1225" s="180"/>
      <c r="H1225" s="180"/>
      <c r="I1225" s="180">
        <v>272423</v>
      </c>
      <c r="J1225" s="180">
        <v>270482.5</v>
      </c>
    </row>
    <row r="1226" spans="1:10" x14ac:dyDescent="0.2">
      <c r="A1226" s="180" t="s">
        <v>12</v>
      </c>
      <c r="B1226" s="180" t="s">
        <v>362</v>
      </c>
      <c r="C1226" s="180"/>
      <c r="D1226" s="180"/>
      <c r="E1226" s="180"/>
      <c r="F1226" s="180"/>
      <c r="G1226" s="180"/>
      <c r="H1226" s="180"/>
      <c r="I1226" s="180">
        <v>271733</v>
      </c>
      <c r="J1226" s="180">
        <v>271638</v>
      </c>
    </row>
    <row r="1227" spans="1:10" x14ac:dyDescent="0.2">
      <c r="A1227" s="180" t="s">
        <v>12</v>
      </c>
      <c r="B1227" s="180" t="s">
        <v>365</v>
      </c>
      <c r="C1227" s="180">
        <v>540000</v>
      </c>
      <c r="D1227" s="180">
        <v>340000</v>
      </c>
      <c r="E1227" s="180">
        <v>0</v>
      </c>
      <c r="F1227" s="180">
        <v>275283</v>
      </c>
      <c r="G1227" s="180">
        <v>365000</v>
      </c>
      <c r="H1227" s="180">
        <v>0</v>
      </c>
      <c r="I1227" s="180">
        <v>9967015</v>
      </c>
      <c r="J1227" s="180">
        <v>9122283.6500000004</v>
      </c>
    </row>
    <row r="1228" spans="1:10" x14ac:dyDescent="0.2">
      <c r="A1228" s="180" t="s">
        <v>12</v>
      </c>
      <c r="B1228" s="180" t="s">
        <v>447</v>
      </c>
      <c r="C1228" s="180">
        <v>200000</v>
      </c>
      <c r="D1228" s="180">
        <v>0</v>
      </c>
      <c r="E1228" s="180"/>
      <c r="F1228" s="180">
        <v>0</v>
      </c>
      <c r="G1228" s="180"/>
      <c r="H1228" s="180"/>
      <c r="I1228" s="180">
        <v>271324</v>
      </c>
      <c r="J1228" s="180">
        <v>298883.61</v>
      </c>
    </row>
    <row r="1229" spans="1:10" x14ac:dyDescent="0.2">
      <c r="A1229" s="180" t="s">
        <v>12</v>
      </c>
      <c r="B1229" s="180" t="s">
        <v>366</v>
      </c>
      <c r="C1229" s="180">
        <v>740000</v>
      </c>
      <c r="D1229" s="180">
        <v>340000</v>
      </c>
      <c r="E1229" s="180">
        <v>0</v>
      </c>
      <c r="F1229" s="180">
        <v>275283</v>
      </c>
      <c r="G1229" s="180">
        <v>365000</v>
      </c>
      <c r="H1229" s="180">
        <v>0</v>
      </c>
      <c r="I1229" s="180">
        <v>10238339</v>
      </c>
      <c r="J1229" s="180">
        <v>9421167.2599999998</v>
      </c>
    </row>
    <row r="1230" spans="1:10" x14ac:dyDescent="0.2">
      <c r="A1230" s="180" t="s">
        <v>12</v>
      </c>
      <c r="B1230" s="180" t="s">
        <v>367</v>
      </c>
      <c r="C1230" s="180">
        <v>14705.72999999998</v>
      </c>
      <c r="D1230" s="180">
        <v>28530.4200000001</v>
      </c>
      <c r="E1230" s="180">
        <v>0</v>
      </c>
      <c r="F1230" s="180">
        <v>6387.0900000000256</v>
      </c>
      <c r="G1230" s="180">
        <v>106684.38</v>
      </c>
      <c r="H1230" s="180">
        <v>-29918.33</v>
      </c>
      <c r="I1230" s="180">
        <v>1801359.9800000004</v>
      </c>
      <c r="J1230" s="180">
        <v>2331689.9799999986</v>
      </c>
    </row>
    <row r="1231" spans="1:10" x14ac:dyDescent="0.2">
      <c r="A1231" s="180" t="s">
        <v>12</v>
      </c>
      <c r="B1231" s="180" t="s">
        <v>368</v>
      </c>
      <c r="C1231" s="180">
        <v>754705.73</v>
      </c>
      <c r="D1231" s="180">
        <v>368530.4200000001</v>
      </c>
      <c r="E1231" s="180">
        <v>0</v>
      </c>
      <c r="F1231" s="180">
        <v>281670.09000000003</v>
      </c>
      <c r="G1231" s="180">
        <v>471684.38</v>
      </c>
      <c r="H1231" s="180">
        <v>-29918.33</v>
      </c>
      <c r="I1231" s="180">
        <v>12039698.98</v>
      </c>
      <c r="J1231" s="180">
        <v>11752857.239999998</v>
      </c>
    </row>
    <row r="1232" spans="1:10" x14ac:dyDescent="0.2">
      <c r="A1232" s="180" t="s">
        <v>13</v>
      </c>
      <c r="B1232" s="180" t="s">
        <v>333</v>
      </c>
      <c r="C1232" s="180"/>
      <c r="D1232" s="180">
        <v>445679</v>
      </c>
      <c r="E1232" s="180"/>
      <c r="F1232" s="180">
        <v>265945</v>
      </c>
      <c r="G1232" s="180"/>
      <c r="H1232" s="180"/>
      <c r="I1232" s="180">
        <v>3658272</v>
      </c>
      <c r="J1232" s="180">
        <v>4255334.43</v>
      </c>
    </row>
    <row r="1233" spans="1:10" x14ac:dyDescent="0.2">
      <c r="A1233" s="180" t="s">
        <v>13</v>
      </c>
      <c r="B1233" s="180" t="s">
        <v>334</v>
      </c>
      <c r="C1233" s="180"/>
      <c r="D1233" s="180">
        <v>5011</v>
      </c>
      <c r="E1233" s="180"/>
      <c r="F1233" s="180">
        <v>2992</v>
      </c>
      <c r="G1233" s="180"/>
      <c r="H1233" s="180"/>
      <c r="I1233" s="180">
        <v>46484</v>
      </c>
      <c r="J1233" s="180">
        <v>87345.48000000001</v>
      </c>
    </row>
    <row r="1234" spans="1:10" x14ac:dyDescent="0.2">
      <c r="A1234" s="180" t="s">
        <v>13</v>
      </c>
      <c r="B1234" s="180" t="s">
        <v>335</v>
      </c>
      <c r="C1234" s="180"/>
      <c r="D1234" s="180">
        <v>0</v>
      </c>
      <c r="E1234" s="180"/>
      <c r="F1234" s="180"/>
      <c r="G1234" s="180"/>
      <c r="H1234" s="180"/>
      <c r="I1234" s="180">
        <v>353394</v>
      </c>
      <c r="J1234" s="180">
        <v>333433</v>
      </c>
    </row>
    <row r="1235" spans="1:10" x14ac:dyDescent="0.2">
      <c r="A1235" s="180" t="s">
        <v>13</v>
      </c>
      <c r="B1235" s="180" t="s">
        <v>336</v>
      </c>
      <c r="C1235" s="180"/>
      <c r="D1235" s="180"/>
      <c r="E1235" s="180"/>
      <c r="F1235" s="180"/>
      <c r="G1235" s="180"/>
      <c r="H1235" s="180"/>
      <c r="I1235" s="180">
        <v>503499</v>
      </c>
      <c r="J1235" s="180">
        <v>1427022.45</v>
      </c>
    </row>
    <row r="1236" spans="1:10" x14ac:dyDescent="0.2">
      <c r="A1236" s="180" t="s">
        <v>13</v>
      </c>
      <c r="B1236" s="180" t="s">
        <v>337</v>
      </c>
      <c r="C1236" s="180"/>
      <c r="D1236" s="180"/>
      <c r="E1236" s="180"/>
      <c r="F1236" s="180">
        <v>6000</v>
      </c>
      <c r="G1236" s="180">
        <v>1000</v>
      </c>
      <c r="H1236" s="180"/>
      <c r="I1236" s="180">
        <v>13250</v>
      </c>
      <c r="J1236" s="180">
        <v>14882.99</v>
      </c>
    </row>
    <row r="1237" spans="1:10" x14ac:dyDescent="0.2">
      <c r="A1237" s="180" t="s">
        <v>13</v>
      </c>
      <c r="B1237" s="180" t="s">
        <v>338</v>
      </c>
      <c r="C1237" s="180"/>
      <c r="D1237" s="180"/>
      <c r="E1237" s="180"/>
      <c r="F1237" s="180"/>
      <c r="G1237" s="180">
        <v>205000</v>
      </c>
      <c r="H1237" s="180"/>
      <c r="I1237" s="180">
        <v>200000</v>
      </c>
      <c r="J1237" s="180">
        <v>196000.98</v>
      </c>
    </row>
    <row r="1238" spans="1:10" x14ac:dyDescent="0.2">
      <c r="A1238" s="180" t="s">
        <v>13</v>
      </c>
      <c r="B1238" s="180" t="s">
        <v>339</v>
      </c>
      <c r="C1238" s="180"/>
      <c r="D1238" s="180"/>
      <c r="E1238" s="180"/>
      <c r="F1238" s="180"/>
      <c r="G1238" s="180"/>
      <c r="H1238" s="180"/>
      <c r="I1238" s="180">
        <v>205000</v>
      </c>
      <c r="J1238" s="180">
        <v>201799.24</v>
      </c>
    </row>
    <row r="1239" spans="1:10" x14ac:dyDescent="0.2">
      <c r="A1239" s="180" t="s">
        <v>13</v>
      </c>
      <c r="B1239" s="180" t="s">
        <v>340</v>
      </c>
      <c r="C1239" s="180"/>
      <c r="D1239" s="180"/>
      <c r="E1239" s="180"/>
      <c r="F1239" s="180">
        <v>500</v>
      </c>
      <c r="G1239" s="180">
        <v>200</v>
      </c>
      <c r="H1239" s="180"/>
      <c r="I1239" s="180">
        <v>87850</v>
      </c>
      <c r="J1239" s="180">
        <v>405951.8000000001</v>
      </c>
    </row>
    <row r="1240" spans="1:10" x14ac:dyDescent="0.2">
      <c r="A1240" s="180" t="s">
        <v>13</v>
      </c>
      <c r="B1240" s="180" t="s">
        <v>341</v>
      </c>
      <c r="C1240" s="180"/>
      <c r="D1240" s="180"/>
      <c r="E1240" s="180"/>
      <c r="F1240" s="180"/>
      <c r="G1240" s="180"/>
      <c r="H1240" s="180"/>
      <c r="I1240" s="180">
        <v>0</v>
      </c>
      <c r="J1240" s="180">
        <v>0</v>
      </c>
    </row>
    <row r="1241" spans="1:10" x14ac:dyDescent="0.2">
      <c r="A1241" s="180" t="s">
        <v>13</v>
      </c>
      <c r="B1241" s="180" t="s">
        <v>342</v>
      </c>
      <c r="C1241" s="180"/>
      <c r="D1241" s="180"/>
      <c r="E1241" s="180"/>
      <c r="F1241" s="180"/>
      <c r="G1241" s="180"/>
      <c r="H1241" s="180"/>
      <c r="I1241" s="180">
        <v>5189101</v>
      </c>
      <c r="J1241" s="180">
        <v>4092418</v>
      </c>
    </row>
    <row r="1242" spans="1:10" x14ac:dyDescent="0.2">
      <c r="A1242" s="180" t="s">
        <v>13</v>
      </c>
      <c r="B1242" s="180" t="s">
        <v>343</v>
      </c>
      <c r="C1242" s="180"/>
      <c r="D1242" s="180"/>
      <c r="E1242" s="180"/>
      <c r="F1242" s="180"/>
      <c r="G1242" s="180"/>
      <c r="H1242" s="180"/>
      <c r="I1242" s="180">
        <v>0</v>
      </c>
      <c r="J1242" s="180">
        <v>0</v>
      </c>
    </row>
    <row r="1243" spans="1:10" x14ac:dyDescent="0.2">
      <c r="A1243" s="180" t="s">
        <v>13</v>
      </c>
      <c r="B1243" s="180" t="s">
        <v>344</v>
      </c>
      <c r="C1243" s="180">
        <v>720000</v>
      </c>
      <c r="D1243" s="180"/>
      <c r="E1243" s="180"/>
      <c r="F1243" s="180">
        <v>80</v>
      </c>
      <c r="G1243" s="180">
        <v>4000</v>
      </c>
      <c r="H1243" s="180"/>
      <c r="I1243" s="180">
        <v>817543</v>
      </c>
      <c r="J1243" s="180">
        <v>869928.55</v>
      </c>
    </row>
    <row r="1244" spans="1:10" x14ac:dyDescent="0.2">
      <c r="A1244" s="180" t="s">
        <v>13</v>
      </c>
      <c r="B1244" s="180" t="s">
        <v>475</v>
      </c>
      <c r="C1244" s="180"/>
      <c r="D1244" s="180">
        <v>9209</v>
      </c>
      <c r="E1244" s="180"/>
      <c r="F1244" s="180">
        <v>5495</v>
      </c>
      <c r="G1244" s="180"/>
      <c r="H1244" s="180"/>
      <c r="I1244" s="180">
        <v>76272</v>
      </c>
      <c r="J1244" s="180">
        <v>96382.57</v>
      </c>
    </row>
    <row r="1245" spans="1:10" x14ac:dyDescent="0.2">
      <c r="A1245" s="180" t="s">
        <v>13</v>
      </c>
      <c r="B1245" s="180" t="s">
        <v>332</v>
      </c>
      <c r="C1245" s="180"/>
      <c r="D1245" s="180"/>
      <c r="E1245" s="180"/>
      <c r="F1245" s="180"/>
      <c r="G1245" s="180"/>
      <c r="H1245" s="180"/>
      <c r="I1245" s="180">
        <v>103889</v>
      </c>
      <c r="J1245" s="180">
        <v>151194</v>
      </c>
    </row>
    <row r="1246" spans="1:10" x14ac:dyDescent="0.2">
      <c r="A1246" s="180" t="s">
        <v>13</v>
      </c>
      <c r="B1246" s="180" t="s">
        <v>407</v>
      </c>
      <c r="C1246" s="180"/>
      <c r="D1246" s="180"/>
      <c r="E1246" s="180"/>
      <c r="F1246" s="180"/>
      <c r="G1246" s="180">
        <v>300000</v>
      </c>
      <c r="H1246" s="180"/>
      <c r="I1246" s="180">
        <v>425595</v>
      </c>
      <c r="J1246" s="180">
        <v>1010582.01</v>
      </c>
    </row>
    <row r="1247" spans="1:10" x14ac:dyDescent="0.2">
      <c r="A1247" s="180" t="s">
        <v>13</v>
      </c>
      <c r="B1247" s="180" t="s">
        <v>345</v>
      </c>
      <c r="C1247" s="180">
        <v>720000</v>
      </c>
      <c r="D1247" s="180">
        <v>459899</v>
      </c>
      <c r="E1247" s="180">
        <v>0</v>
      </c>
      <c r="F1247" s="180">
        <v>281012</v>
      </c>
      <c r="G1247" s="180">
        <v>510200</v>
      </c>
      <c r="H1247" s="180">
        <v>0</v>
      </c>
      <c r="I1247" s="180">
        <v>11680149</v>
      </c>
      <c r="J1247" s="180">
        <v>13142275.500000002</v>
      </c>
    </row>
    <row r="1248" spans="1:10" x14ac:dyDescent="0.2">
      <c r="A1248" s="180" t="s">
        <v>13</v>
      </c>
      <c r="B1248" s="180" t="s">
        <v>346</v>
      </c>
      <c r="C1248" s="180"/>
      <c r="D1248" s="180"/>
      <c r="E1248" s="180"/>
      <c r="F1248" s="180"/>
      <c r="G1248" s="180"/>
      <c r="H1248" s="180"/>
      <c r="I1248" s="180">
        <v>0</v>
      </c>
      <c r="J1248" s="180">
        <v>400000</v>
      </c>
    </row>
    <row r="1249" spans="1:10" x14ac:dyDescent="0.2">
      <c r="A1249" s="180" t="s">
        <v>13</v>
      </c>
      <c r="B1249" s="180" t="s">
        <v>446</v>
      </c>
      <c r="C1249" s="180"/>
      <c r="D1249" s="180"/>
      <c r="E1249" s="180"/>
      <c r="F1249" s="180">
        <v>620683</v>
      </c>
      <c r="G1249" s="180"/>
      <c r="H1249" s="180"/>
      <c r="I1249" s="180">
        <v>639881</v>
      </c>
      <c r="J1249" s="180">
        <v>663710.05000000005</v>
      </c>
    </row>
    <row r="1250" spans="1:10" x14ac:dyDescent="0.2">
      <c r="A1250" s="180" t="s">
        <v>13</v>
      </c>
      <c r="B1250" s="180" t="s">
        <v>347</v>
      </c>
      <c r="C1250" s="180"/>
      <c r="D1250" s="180"/>
      <c r="E1250" s="180"/>
      <c r="F1250" s="180"/>
      <c r="G1250" s="180"/>
      <c r="H1250" s="180"/>
      <c r="I1250" s="180">
        <v>0</v>
      </c>
      <c r="J1250" s="180">
        <v>0</v>
      </c>
    </row>
    <row r="1251" spans="1:10" x14ac:dyDescent="0.2">
      <c r="A1251" s="180" t="s">
        <v>13</v>
      </c>
      <c r="B1251" s="180" t="s">
        <v>348</v>
      </c>
      <c r="C1251" s="180">
        <v>720000</v>
      </c>
      <c r="D1251" s="180">
        <v>459899</v>
      </c>
      <c r="E1251" s="180">
        <v>0</v>
      </c>
      <c r="F1251" s="180">
        <v>901695</v>
      </c>
      <c r="G1251" s="180">
        <v>510200</v>
      </c>
      <c r="H1251" s="180">
        <v>0</v>
      </c>
      <c r="I1251" s="180">
        <v>12320030</v>
      </c>
      <c r="J1251" s="180">
        <v>14205985.550000004</v>
      </c>
    </row>
    <row r="1252" spans="1:10" x14ac:dyDescent="0.2">
      <c r="A1252" s="180" t="s">
        <v>13</v>
      </c>
      <c r="B1252" s="180" t="s">
        <v>349</v>
      </c>
      <c r="C1252" s="180">
        <v>925112.42</v>
      </c>
      <c r="D1252" s="180">
        <v>237350.44999999995</v>
      </c>
      <c r="E1252" s="180">
        <v>0</v>
      </c>
      <c r="F1252" s="180">
        <v>457593.32999999984</v>
      </c>
      <c r="G1252" s="180">
        <v>72947.739999999991</v>
      </c>
      <c r="H1252" s="180">
        <v>0</v>
      </c>
      <c r="I1252" s="180">
        <v>5941456.6299999952</v>
      </c>
      <c r="J1252" s="180">
        <v>6782324.9799999995</v>
      </c>
    </row>
    <row r="1253" spans="1:10" x14ac:dyDescent="0.2">
      <c r="A1253" s="180" t="s">
        <v>13</v>
      </c>
      <c r="B1253" s="180" t="s">
        <v>350</v>
      </c>
      <c r="C1253" s="180">
        <v>1645112.42</v>
      </c>
      <c r="D1253" s="180">
        <v>697249.45</v>
      </c>
      <c r="E1253" s="180">
        <v>0</v>
      </c>
      <c r="F1253" s="180">
        <v>1359288.3299999998</v>
      </c>
      <c r="G1253" s="180">
        <v>583147.74</v>
      </c>
      <c r="H1253" s="180">
        <v>0</v>
      </c>
      <c r="I1253" s="180">
        <v>18261486.629999995</v>
      </c>
      <c r="J1253" s="180">
        <v>20988310.530000001</v>
      </c>
    </row>
    <row r="1254" spans="1:10" x14ac:dyDescent="0.2">
      <c r="A1254" s="180" t="s">
        <v>13</v>
      </c>
      <c r="B1254" s="180" t="s">
        <v>376</v>
      </c>
      <c r="C1254" s="180"/>
      <c r="D1254" s="180"/>
      <c r="E1254" s="180"/>
      <c r="F1254" s="180"/>
      <c r="G1254" s="180"/>
      <c r="H1254" s="180"/>
      <c r="I1254" s="180"/>
      <c r="J1254" s="180"/>
    </row>
    <row r="1255" spans="1:10" x14ac:dyDescent="0.2">
      <c r="A1255" s="180" t="s">
        <v>13</v>
      </c>
      <c r="B1255" s="180" t="s">
        <v>377</v>
      </c>
      <c r="C1255" s="180"/>
      <c r="D1255" s="180"/>
      <c r="E1255" s="180"/>
      <c r="F1255" s="180"/>
      <c r="G1255" s="180"/>
      <c r="H1255" s="180"/>
      <c r="I1255" s="180">
        <v>7274939</v>
      </c>
      <c r="J1255" s="180">
        <v>8021194.6399999997</v>
      </c>
    </row>
    <row r="1256" spans="1:10" x14ac:dyDescent="0.2">
      <c r="A1256" s="180" t="s">
        <v>13</v>
      </c>
      <c r="B1256" s="180" t="s">
        <v>352</v>
      </c>
      <c r="C1256" s="180"/>
      <c r="D1256" s="180"/>
      <c r="E1256" s="180"/>
      <c r="F1256" s="180"/>
      <c r="G1256" s="180"/>
      <c r="H1256" s="180"/>
      <c r="I1256" s="180">
        <v>182964</v>
      </c>
      <c r="J1256" s="180">
        <v>201629.11</v>
      </c>
    </row>
    <row r="1257" spans="1:10" x14ac:dyDescent="0.2">
      <c r="A1257" s="180" t="s">
        <v>13</v>
      </c>
      <c r="B1257" s="180" t="s">
        <v>353</v>
      </c>
      <c r="C1257" s="180">
        <v>75000</v>
      </c>
      <c r="D1257" s="180">
        <v>25000</v>
      </c>
      <c r="E1257" s="180"/>
      <c r="F1257" s="180"/>
      <c r="G1257" s="180"/>
      <c r="H1257" s="180"/>
      <c r="I1257" s="180">
        <v>249500</v>
      </c>
      <c r="J1257" s="180">
        <v>273323.58</v>
      </c>
    </row>
    <row r="1258" spans="1:10" x14ac:dyDescent="0.2">
      <c r="A1258" s="180" t="s">
        <v>13</v>
      </c>
      <c r="B1258" s="180" t="s">
        <v>354</v>
      </c>
      <c r="C1258" s="180"/>
      <c r="D1258" s="180"/>
      <c r="E1258" s="180"/>
      <c r="F1258" s="180"/>
      <c r="G1258" s="180"/>
      <c r="H1258" s="180"/>
      <c r="I1258" s="180">
        <v>277194</v>
      </c>
      <c r="J1258" s="180">
        <v>421021.86</v>
      </c>
    </row>
    <row r="1259" spans="1:10" x14ac:dyDescent="0.2">
      <c r="A1259" s="180" t="s">
        <v>13</v>
      </c>
      <c r="B1259" s="180" t="s">
        <v>408</v>
      </c>
      <c r="C1259" s="180"/>
      <c r="D1259" s="180"/>
      <c r="E1259" s="180"/>
      <c r="F1259" s="180"/>
      <c r="G1259" s="180"/>
      <c r="H1259" s="180"/>
      <c r="I1259" s="180">
        <v>471963</v>
      </c>
      <c r="J1259" s="180">
        <v>412603.02</v>
      </c>
    </row>
    <row r="1260" spans="1:10" x14ac:dyDescent="0.2">
      <c r="A1260" s="180" t="s">
        <v>13</v>
      </c>
      <c r="B1260" s="180" t="s">
        <v>423</v>
      </c>
      <c r="C1260" s="180"/>
      <c r="D1260" s="180"/>
      <c r="E1260" s="180"/>
      <c r="F1260" s="180"/>
      <c r="G1260" s="180"/>
      <c r="H1260" s="180"/>
      <c r="I1260" s="180">
        <v>112083</v>
      </c>
      <c r="J1260" s="180">
        <v>160036.09</v>
      </c>
    </row>
    <row r="1261" spans="1:10" x14ac:dyDescent="0.2">
      <c r="A1261" s="180" t="s">
        <v>13</v>
      </c>
      <c r="B1261" s="180" t="s">
        <v>355</v>
      </c>
      <c r="C1261" s="180">
        <v>100000</v>
      </c>
      <c r="D1261" s="180">
        <v>300000</v>
      </c>
      <c r="E1261" s="180"/>
      <c r="F1261" s="180"/>
      <c r="G1261" s="180"/>
      <c r="H1261" s="180"/>
      <c r="I1261" s="180">
        <v>1080342</v>
      </c>
      <c r="J1261" s="180">
        <v>1271632.7000000002</v>
      </c>
    </row>
    <row r="1262" spans="1:10" x14ac:dyDescent="0.2">
      <c r="A1262" s="180" t="s">
        <v>13</v>
      </c>
      <c r="B1262" s="180" t="s">
        <v>356</v>
      </c>
      <c r="C1262" s="180"/>
      <c r="D1262" s="180">
        <v>100000</v>
      </c>
      <c r="E1262" s="180"/>
      <c r="F1262" s="180"/>
      <c r="G1262" s="180"/>
      <c r="H1262" s="180"/>
      <c r="I1262" s="180">
        <v>519461</v>
      </c>
      <c r="J1262" s="180">
        <v>438631.22</v>
      </c>
    </row>
    <row r="1263" spans="1:10" x14ac:dyDescent="0.2">
      <c r="A1263" s="180" t="s">
        <v>13</v>
      </c>
      <c r="B1263" s="180" t="s">
        <v>409</v>
      </c>
      <c r="C1263" s="180"/>
      <c r="D1263" s="180"/>
      <c r="E1263" s="180"/>
      <c r="F1263" s="180"/>
      <c r="G1263" s="180"/>
      <c r="H1263" s="180"/>
      <c r="I1263" s="180">
        <v>0</v>
      </c>
      <c r="J1263" s="180"/>
    </row>
    <row r="1264" spans="1:10" x14ac:dyDescent="0.2">
      <c r="A1264" s="180" t="s">
        <v>13</v>
      </c>
      <c r="B1264" s="180" t="s">
        <v>378</v>
      </c>
      <c r="C1264" s="180"/>
      <c r="D1264" s="180"/>
      <c r="E1264" s="180"/>
      <c r="F1264" s="180"/>
      <c r="G1264" s="180">
        <v>520000</v>
      </c>
      <c r="H1264" s="180"/>
      <c r="I1264" s="180">
        <v>510000</v>
      </c>
      <c r="J1264" s="180">
        <v>496927.39</v>
      </c>
    </row>
    <row r="1265" spans="1:10" x14ac:dyDescent="0.2">
      <c r="A1265" s="180" t="s">
        <v>13</v>
      </c>
      <c r="B1265" s="180" t="s">
        <v>360</v>
      </c>
      <c r="C1265" s="180">
        <v>200000</v>
      </c>
      <c r="D1265" s="180"/>
      <c r="E1265" s="180"/>
      <c r="F1265" s="180"/>
      <c r="G1265" s="180"/>
      <c r="H1265" s="180"/>
      <c r="I1265" s="180">
        <v>0</v>
      </c>
      <c r="J1265" s="180">
        <v>1402896.78</v>
      </c>
    </row>
    <row r="1266" spans="1:10" x14ac:dyDescent="0.2">
      <c r="A1266" s="180" t="s">
        <v>13</v>
      </c>
      <c r="B1266" s="180" t="s">
        <v>379</v>
      </c>
      <c r="C1266" s="180"/>
      <c r="D1266" s="180"/>
      <c r="E1266" s="180"/>
      <c r="F1266" s="180">
        <v>900620</v>
      </c>
      <c r="G1266" s="180"/>
      <c r="H1266" s="180"/>
      <c r="I1266" s="180">
        <v>916435</v>
      </c>
      <c r="J1266" s="180">
        <v>919127.47</v>
      </c>
    </row>
    <row r="1267" spans="1:10" x14ac:dyDescent="0.2">
      <c r="A1267" s="180" t="s">
        <v>13</v>
      </c>
      <c r="B1267" s="180" t="s">
        <v>362</v>
      </c>
      <c r="C1267" s="180"/>
      <c r="D1267" s="180"/>
      <c r="E1267" s="180"/>
      <c r="F1267" s="180"/>
      <c r="G1267" s="180"/>
      <c r="H1267" s="180"/>
      <c r="I1267" s="180">
        <v>336636</v>
      </c>
      <c r="J1267" s="180">
        <v>331153</v>
      </c>
    </row>
    <row r="1268" spans="1:10" x14ac:dyDescent="0.2">
      <c r="A1268" s="180" t="s">
        <v>13</v>
      </c>
      <c r="B1268" s="180" t="s">
        <v>365</v>
      </c>
      <c r="C1268" s="180">
        <v>375000</v>
      </c>
      <c r="D1268" s="180">
        <v>425000</v>
      </c>
      <c r="E1268" s="180">
        <v>0</v>
      </c>
      <c r="F1268" s="180">
        <v>900620</v>
      </c>
      <c r="G1268" s="180">
        <v>520000</v>
      </c>
      <c r="H1268" s="180">
        <v>0</v>
      </c>
      <c r="I1268" s="180">
        <v>11931517</v>
      </c>
      <c r="J1268" s="180">
        <v>14350176.859999999</v>
      </c>
    </row>
    <row r="1269" spans="1:10" x14ac:dyDescent="0.2">
      <c r="A1269" s="180" t="s">
        <v>13</v>
      </c>
      <c r="B1269" s="180" t="s">
        <v>447</v>
      </c>
      <c r="C1269" s="180">
        <v>564743</v>
      </c>
      <c r="D1269" s="180">
        <v>55940</v>
      </c>
      <c r="E1269" s="180"/>
      <c r="F1269" s="180"/>
      <c r="G1269" s="180"/>
      <c r="H1269" s="180"/>
      <c r="I1269" s="180">
        <v>639881</v>
      </c>
      <c r="J1269" s="180">
        <v>696677.04</v>
      </c>
    </row>
    <row r="1270" spans="1:10" x14ac:dyDescent="0.2">
      <c r="A1270" s="180" t="s">
        <v>13</v>
      </c>
      <c r="B1270" s="180" t="s">
        <v>366</v>
      </c>
      <c r="C1270" s="180">
        <v>939743</v>
      </c>
      <c r="D1270" s="180">
        <v>480940</v>
      </c>
      <c r="E1270" s="180">
        <v>0</v>
      </c>
      <c r="F1270" s="180">
        <v>900620</v>
      </c>
      <c r="G1270" s="180">
        <v>520000</v>
      </c>
      <c r="H1270" s="180">
        <v>0</v>
      </c>
      <c r="I1270" s="180">
        <v>12571398</v>
      </c>
      <c r="J1270" s="180">
        <v>15046853.900000002</v>
      </c>
    </row>
    <row r="1271" spans="1:10" x14ac:dyDescent="0.2">
      <c r="A1271" s="180" t="s">
        <v>13</v>
      </c>
      <c r="B1271" s="180" t="s">
        <v>367</v>
      </c>
      <c r="C1271" s="180">
        <v>705369.41999999993</v>
      </c>
      <c r="D1271" s="180">
        <v>216309.44999999995</v>
      </c>
      <c r="E1271" s="180">
        <v>0</v>
      </c>
      <c r="F1271" s="180">
        <v>458668.32999999984</v>
      </c>
      <c r="G1271" s="180">
        <v>63147.739999999991</v>
      </c>
      <c r="H1271" s="180">
        <v>0</v>
      </c>
      <c r="I1271" s="180">
        <v>5690088.6299999952</v>
      </c>
      <c r="J1271" s="180">
        <v>5941456.629999999</v>
      </c>
    </row>
    <row r="1272" spans="1:10" x14ac:dyDescent="0.2">
      <c r="A1272" s="180" t="s">
        <v>13</v>
      </c>
      <c r="B1272" s="180" t="s">
        <v>368</v>
      </c>
      <c r="C1272" s="180">
        <v>1645112.42</v>
      </c>
      <c r="D1272" s="180">
        <v>697249.45</v>
      </c>
      <c r="E1272" s="180">
        <v>0</v>
      </c>
      <c r="F1272" s="180">
        <v>1359288.3299999998</v>
      </c>
      <c r="G1272" s="180">
        <v>583147.74</v>
      </c>
      <c r="H1272" s="180">
        <v>0</v>
      </c>
      <c r="I1272" s="180">
        <v>18261486.629999995</v>
      </c>
      <c r="J1272" s="180">
        <v>20988310.530000001</v>
      </c>
    </row>
    <row r="1273" spans="1:10" x14ac:dyDescent="0.2">
      <c r="A1273" s="180" t="s">
        <v>14</v>
      </c>
      <c r="B1273" s="180" t="s">
        <v>333</v>
      </c>
      <c r="C1273" s="180"/>
      <c r="D1273" s="180">
        <v>4774994</v>
      </c>
      <c r="E1273" s="180"/>
      <c r="F1273" s="180">
        <v>8740326</v>
      </c>
      <c r="G1273" s="180"/>
      <c r="H1273" s="180"/>
      <c r="I1273" s="180">
        <v>38442536</v>
      </c>
      <c r="J1273" s="180">
        <v>35730973.079999998</v>
      </c>
    </row>
    <row r="1274" spans="1:10" x14ac:dyDescent="0.2">
      <c r="A1274" s="180" t="s">
        <v>14</v>
      </c>
      <c r="B1274" s="180" t="s">
        <v>334</v>
      </c>
      <c r="C1274" s="180"/>
      <c r="D1274" s="180">
        <v>16817</v>
      </c>
      <c r="E1274" s="180"/>
      <c r="F1274" s="180">
        <v>30787</v>
      </c>
      <c r="G1274" s="180"/>
      <c r="H1274" s="180"/>
      <c r="I1274" s="180">
        <v>131839</v>
      </c>
      <c r="J1274" s="180">
        <v>118542.09</v>
      </c>
    </row>
    <row r="1275" spans="1:10" x14ac:dyDescent="0.2">
      <c r="A1275" s="180" t="s">
        <v>14</v>
      </c>
      <c r="B1275" s="180" t="s">
        <v>335</v>
      </c>
      <c r="C1275" s="180"/>
      <c r="D1275" s="180">
        <v>0</v>
      </c>
      <c r="E1275" s="180"/>
      <c r="F1275" s="180"/>
      <c r="G1275" s="180"/>
      <c r="H1275" s="180"/>
      <c r="I1275" s="180">
        <v>2088355</v>
      </c>
      <c r="J1275" s="180">
        <v>1991598</v>
      </c>
    </row>
    <row r="1276" spans="1:10" x14ac:dyDescent="0.2">
      <c r="A1276" s="180" t="s">
        <v>14</v>
      </c>
      <c r="B1276" s="180" t="s">
        <v>336</v>
      </c>
      <c r="C1276" s="180"/>
      <c r="D1276" s="180"/>
      <c r="E1276" s="180"/>
      <c r="F1276" s="180"/>
      <c r="G1276" s="180"/>
      <c r="H1276" s="180"/>
      <c r="I1276" s="180">
        <v>4522500</v>
      </c>
      <c r="J1276" s="180">
        <v>4779878.09</v>
      </c>
    </row>
    <row r="1277" spans="1:10" x14ac:dyDescent="0.2">
      <c r="A1277" s="180" t="s">
        <v>14</v>
      </c>
      <c r="B1277" s="180" t="s">
        <v>337</v>
      </c>
      <c r="C1277" s="180">
        <v>50000</v>
      </c>
      <c r="D1277" s="180">
        <v>65000</v>
      </c>
      <c r="E1277" s="180">
        <v>150000</v>
      </c>
      <c r="F1277" s="180">
        <v>50000</v>
      </c>
      <c r="G1277" s="180">
        <v>2000</v>
      </c>
      <c r="H1277" s="180">
        <v>0</v>
      </c>
      <c r="I1277" s="180">
        <v>417797</v>
      </c>
      <c r="J1277" s="180">
        <v>410055.51</v>
      </c>
    </row>
    <row r="1278" spans="1:10" x14ac:dyDescent="0.2">
      <c r="A1278" s="180" t="s">
        <v>14</v>
      </c>
      <c r="B1278" s="180" t="s">
        <v>338</v>
      </c>
      <c r="C1278" s="180"/>
      <c r="D1278" s="180"/>
      <c r="E1278" s="180"/>
      <c r="F1278" s="180"/>
      <c r="G1278" s="180">
        <v>813000</v>
      </c>
      <c r="H1278" s="180">
        <v>0</v>
      </c>
      <c r="I1278" s="180">
        <v>802500</v>
      </c>
      <c r="J1278" s="180">
        <v>801411.8</v>
      </c>
    </row>
    <row r="1279" spans="1:10" x14ac:dyDescent="0.2">
      <c r="A1279" s="180" t="s">
        <v>14</v>
      </c>
      <c r="B1279" s="180" t="s">
        <v>339</v>
      </c>
      <c r="C1279" s="180"/>
      <c r="D1279" s="180"/>
      <c r="E1279" s="180"/>
      <c r="F1279" s="180"/>
      <c r="G1279" s="180"/>
      <c r="H1279" s="180">
        <v>0</v>
      </c>
      <c r="I1279" s="180">
        <v>762154</v>
      </c>
      <c r="J1279" s="180">
        <v>761317.83</v>
      </c>
    </row>
    <row r="1280" spans="1:10" x14ac:dyDescent="0.2">
      <c r="A1280" s="180" t="s">
        <v>14</v>
      </c>
      <c r="B1280" s="180" t="s">
        <v>340</v>
      </c>
      <c r="C1280" s="180">
        <v>0</v>
      </c>
      <c r="D1280" s="180">
        <v>5500</v>
      </c>
      <c r="E1280" s="180">
        <v>0</v>
      </c>
      <c r="F1280" s="180">
        <v>10000</v>
      </c>
      <c r="G1280" s="180">
        <v>0</v>
      </c>
      <c r="H1280" s="180">
        <v>0</v>
      </c>
      <c r="I1280" s="180">
        <v>790003</v>
      </c>
      <c r="J1280" s="180">
        <v>834899.09</v>
      </c>
    </row>
    <row r="1281" spans="1:10" x14ac:dyDescent="0.2">
      <c r="A1281" s="180" t="s">
        <v>14</v>
      </c>
      <c r="B1281" s="180" t="s">
        <v>341</v>
      </c>
      <c r="C1281" s="180">
        <v>0</v>
      </c>
      <c r="D1281" s="180">
        <v>0</v>
      </c>
      <c r="E1281" s="180">
        <v>0</v>
      </c>
      <c r="F1281" s="180">
        <v>0</v>
      </c>
      <c r="G1281" s="180">
        <v>0</v>
      </c>
      <c r="H1281" s="180">
        <v>0</v>
      </c>
      <c r="I1281" s="180">
        <v>4360765</v>
      </c>
      <c r="J1281" s="180">
        <v>0</v>
      </c>
    </row>
    <row r="1282" spans="1:10" x14ac:dyDescent="0.2">
      <c r="A1282" s="180" t="s">
        <v>14</v>
      </c>
      <c r="B1282" s="180" t="s">
        <v>342</v>
      </c>
      <c r="C1282" s="180"/>
      <c r="D1282" s="180"/>
      <c r="E1282" s="180"/>
      <c r="F1282" s="180"/>
      <c r="G1282" s="180"/>
      <c r="H1282" s="180"/>
      <c r="I1282" s="180">
        <v>19935516</v>
      </c>
      <c r="J1282" s="180">
        <v>19343412</v>
      </c>
    </row>
    <row r="1283" spans="1:10" x14ac:dyDescent="0.2">
      <c r="A1283" s="180" t="s">
        <v>14</v>
      </c>
      <c r="B1283" s="180" t="s">
        <v>343</v>
      </c>
      <c r="C1283" s="180"/>
      <c r="D1283" s="180"/>
      <c r="E1283" s="180"/>
      <c r="F1283" s="180"/>
      <c r="G1283" s="180"/>
      <c r="H1283" s="180"/>
      <c r="I1283" s="180">
        <v>0</v>
      </c>
      <c r="J1283" s="180">
        <v>0</v>
      </c>
    </row>
    <row r="1284" spans="1:10" x14ac:dyDescent="0.2">
      <c r="A1284" s="180" t="s">
        <v>14</v>
      </c>
      <c r="B1284" s="180" t="s">
        <v>344</v>
      </c>
      <c r="C1284" s="180">
        <v>4303097</v>
      </c>
      <c r="D1284" s="180">
        <v>650</v>
      </c>
      <c r="E1284" s="180">
        <v>0</v>
      </c>
      <c r="F1284" s="180">
        <v>1900</v>
      </c>
      <c r="G1284" s="180">
        <v>12000</v>
      </c>
      <c r="H1284" s="180">
        <v>0</v>
      </c>
      <c r="I1284" s="180">
        <v>822662</v>
      </c>
      <c r="J1284" s="180">
        <v>4358188.21</v>
      </c>
    </row>
    <row r="1285" spans="1:10" x14ac:dyDescent="0.2">
      <c r="A1285" s="180" t="s">
        <v>14</v>
      </c>
      <c r="B1285" s="180" t="s">
        <v>475</v>
      </c>
      <c r="C1285" s="180"/>
      <c r="D1285" s="180">
        <v>125189</v>
      </c>
      <c r="E1285" s="180"/>
      <c r="F1285" s="180">
        <v>229151</v>
      </c>
      <c r="G1285" s="180"/>
      <c r="H1285" s="180"/>
      <c r="I1285" s="180">
        <v>1218694</v>
      </c>
      <c r="J1285" s="180">
        <v>1317368.7999999998</v>
      </c>
    </row>
    <row r="1286" spans="1:10" x14ac:dyDescent="0.2">
      <c r="A1286" s="180" t="s">
        <v>14</v>
      </c>
      <c r="B1286" s="180" t="s">
        <v>332</v>
      </c>
      <c r="C1286" s="180"/>
      <c r="D1286" s="180"/>
      <c r="E1286" s="180">
        <v>0</v>
      </c>
      <c r="F1286" s="180"/>
      <c r="G1286" s="180"/>
      <c r="H1286" s="180"/>
      <c r="I1286" s="180">
        <v>668500</v>
      </c>
      <c r="J1286" s="180">
        <v>645001</v>
      </c>
    </row>
    <row r="1287" spans="1:10" x14ac:dyDescent="0.2">
      <c r="A1287" s="180" t="s">
        <v>14</v>
      </c>
      <c r="B1287" s="180" t="s">
        <v>407</v>
      </c>
      <c r="C1287" s="180">
        <v>0</v>
      </c>
      <c r="D1287" s="180"/>
      <c r="E1287" s="180">
        <v>0</v>
      </c>
      <c r="F1287" s="180">
        <v>0</v>
      </c>
      <c r="G1287" s="180">
        <v>867561</v>
      </c>
      <c r="H1287" s="180">
        <v>0</v>
      </c>
      <c r="I1287" s="180">
        <v>1961550</v>
      </c>
      <c r="J1287" s="180">
        <v>2193793.79</v>
      </c>
    </row>
    <row r="1288" spans="1:10" x14ac:dyDescent="0.2">
      <c r="A1288" s="180" t="s">
        <v>14</v>
      </c>
      <c r="B1288" s="180" t="s">
        <v>345</v>
      </c>
      <c r="C1288" s="180">
        <v>4353097</v>
      </c>
      <c r="D1288" s="180">
        <v>4988150</v>
      </c>
      <c r="E1288" s="180">
        <v>150000</v>
      </c>
      <c r="F1288" s="180">
        <v>9062164</v>
      </c>
      <c r="G1288" s="180">
        <v>1694561</v>
      </c>
      <c r="H1288" s="180">
        <v>0</v>
      </c>
      <c r="I1288" s="180">
        <v>76925371</v>
      </c>
      <c r="J1288" s="180">
        <v>73286439.290000007</v>
      </c>
    </row>
    <row r="1289" spans="1:10" x14ac:dyDescent="0.2">
      <c r="A1289" s="180" t="s">
        <v>14</v>
      </c>
      <c r="B1289" s="180" t="s">
        <v>346</v>
      </c>
      <c r="C1289" s="180">
        <v>5000000</v>
      </c>
      <c r="D1289" s="180">
        <v>0</v>
      </c>
      <c r="E1289" s="180">
        <v>50010000</v>
      </c>
      <c r="F1289" s="180">
        <v>0</v>
      </c>
      <c r="G1289" s="180"/>
      <c r="H1289" s="180"/>
      <c r="I1289" s="180">
        <v>45000000</v>
      </c>
      <c r="J1289" s="180">
        <v>5136962.5999999996</v>
      </c>
    </row>
    <row r="1290" spans="1:10" x14ac:dyDescent="0.2">
      <c r="A1290" s="180" t="s">
        <v>14</v>
      </c>
      <c r="B1290" s="180" t="s">
        <v>446</v>
      </c>
      <c r="C1290" s="180">
        <v>0</v>
      </c>
      <c r="D1290" s="180">
        <v>0</v>
      </c>
      <c r="E1290" s="180">
        <v>0</v>
      </c>
      <c r="F1290" s="180">
        <v>1323789</v>
      </c>
      <c r="G1290" s="180">
        <v>0</v>
      </c>
      <c r="H1290" s="180">
        <v>0</v>
      </c>
      <c r="I1290" s="180">
        <v>1397519</v>
      </c>
      <c r="J1290" s="180">
        <v>1396632.11</v>
      </c>
    </row>
    <row r="1291" spans="1:10" x14ac:dyDescent="0.2">
      <c r="A1291" s="180" t="s">
        <v>14</v>
      </c>
      <c r="B1291" s="180" t="s">
        <v>347</v>
      </c>
      <c r="C1291" s="180">
        <v>0</v>
      </c>
      <c r="D1291" s="180">
        <v>0</v>
      </c>
      <c r="E1291" s="180">
        <v>0</v>
      </c>
      <c r="F1291" s="180"/>
      <c r="G1291" s="180">
        <v>0</v>
      </c>
      <c r="H1291" s="180">
        <v>0</v>
      </c>
      <c r="I1291" s="180">
        <v>0</v>
      </c>
      <c r="J1291" s="180">
        <v>29928.3</v>
      </c>
    </row>
    <row r="1292" spans="1:10" x14ac:dyDescent="0.2">
      <c r="A1292" s="180" t="s">
        <v>14</v>
      </c>
      <c r="B1292" s="180" t="s">
        <v>348</v>
      </c>
      <c r="C1292" s="180">
        <v>9353097</v>
      </c>
      <c r="D1292" s="180">
        <v>4988150</v>
      </c>
      <c r="E1292" s="180">
        <v>50160000</v>
      </c>
      <c r="F1292" s="180">
        <v>10385953</v>
      </c>
      <c r="G1292" s="180">
        <v>1694561</v>
      </c>
      <c r="H1292" s="180">
        <v>0</v>
      </c>
      <c r="I1292" s="180">
        <v>123322890</v>
      </c>
      <c r="J1292" s="180">
        <v>79849962.299999997</v>
      </c>
    </row>
    <row r="1293" spans="1:10" x14ac:dyDescent="0.2">
      <c r="A1293" s="180" t="s">
        <v>14</v>
      </c>
      <c r="B1293" s="180" t="s">
        <v>349</v>
      </c>
      <c r="C1293" s="180">
        <v>7381208.0499999998</v>
      </c>
      <c r="D1293" s="180">
        <v>4100808.6300000008</v>
      </c>
      <c r="E1293" s="180">
        <v>47850107</v>
      </c>
      <c r="F1293" s="180">
        <v>2711989.6999999993</v>
      </c>
      <c r="G1293" s="180">
        <v>587569.16999999993</v>
      </c>
      <c r="H1293" s="180">
        <v>0</v>
      </c>
      <c r="I1293" s="180">
        <v>27349579.479999989</v>
      </c>
      <c r="J1293" s="180">
        <v>21480954.940000001</v>
      </c>
    </row>
    <row r="1294" spans="1:10" x14ac:dyDescent="0.2">
      <c r="A1294" s="180" t="s">
        <v>14</v>
      </c>
      <c r="B1294" s="180" t="s">
        <v>350</v>
      </c>
      <c r="C1294" s="180">
        <v>16734305.050000001</v>
      </c>
      <c r="D1294" s="180">
        <v>9088958.6300000008</v>
      </c>
      <c r="E1294" s="180">
        <v>98010107</v>
      </c>
      <c r="F1294" s="180">
        <v>13097942.699999999</v>
      </c>
      <c r="G1294" s="180">
        <v>2282130.17</v>
      </c>
      <c r="H1294" s="180">
        <v>0</v>
      </c>
      <c r="I1294" s="180">
        <v>150672469.47999999</v>
      </c>
      <c r="J1294" s="180">
        <v>101330917.23999999</v>
      </c>
    </row>
    <row r="1295" spans="1:10" x14ac:dyDescent="0.2">
      <c r="A1295" s="180" t="s">
        <v>14</v>
      </c>
      <c r="B1295" s="180" t="s">
        <v>376</v>
      </c>
      <c r="C1295" s="180"/>
      <c r="D1295" s="180"/>
      <c r="E1295" s="180"/>
      <c r="F1295" s="180"/>
      <c r="G1295" s="180"/>
      <c r="H1295" s="180"/>
      <c r="I1295" s="180"/>
      <c r="J1295" s="180"/>
    </row>
    <row r="1296" spans="1:10" x14ac:dyDescent="0.2">
      <c r="A1296" s="180" t="s">
        <v>14</v>
      </c>
      <c r="B1296" s="180" t="s">
        <v>377</v>
      </c>
      <c r="C1296" s="180">
        <v>0</v>
      </c>
      <c r="D1296" s="180">
        <v>0</v>
      </c>
      <c r="E1296" s="180">
        <v>0</v>
      </c>
      <c r="F1296" s="180"/>
      <c r="G1296" s="180">
        <v>0</v>
      </c>
      <c r="H1296" s="180">
        <v>0</v>
      </c>
      <c r="I1296" s="180">
        <v>37074391</v>
      </c>
      <c r="J1296" s="180">
        <v>35880763.930000007</v>
      </c>
    </row>
    <row r="1297" spans="1:10" x14ac:dyDescent="0.2">
      <c r="A1297" s="180" t="s">
        <v>14</v>
      </c>
      <c r="B1297" s="180" t="s">
        <v>352</v>
      </c>
      <c r="C1297" s="180">
        <v>750000</v>
      </c>
      <c r="D1297" s="180">
        <v>1478543</v>
      </c>
      <c r="E1297" s="180">
        <v>0</v>
      </c>
      <c r="F1297" s="180"/>
      <c r="G1297" s="180">
        <v>0</v>
      </c>
      <c r="H1297" s="180">
        <v>0</v>
      </c>
      <c r="I1297" s="180">
        <v>2869250</v>
      </c>
      <c r="J1297" s="180">
        <v>2123926.48</v>
      </c>
    </row>
    <row r="1298" spans="1:10" x14ac:dyDescent="0.2">
      <c r="A1298" s="180" t="s">
        <v>14</v>
      </c>
      <c r="B1298" s="180" t="s">
        <v>353</v>
      </c>
      <c r="C1298" s="180">
        <v>0</v>
      </c>
      <c r="D1298" s="180">
        <v>0</v>
      </c>
      <c r="E1298" s="180">
        <v>0</v>
      </c>
      <c r="F1298" s="180"/>
      <c r="G1298" s="180">
        <v>0</v>
      </c>
      <c r="H1298" s="180">
        <v>0</v>
      </c>
      <c r="I1298" s="180">
        <v>3025000</v>
      </c>
      <c r="J1298" s="180">
        <v>3798725.55</v>
      </c>
    </row>
    <row r="1299" spans="1:10" x14ac:dyDescent="0.2">
      <c r="A1299" s="180" t="s">
        <v>14</v>
      </c>
      <c r="B1299" s="180" t="s">
        <v>354</v>
      </c>
      <c r="C1299" s="180">
        <v>0</v>
      </c>
      <c r="D1299" s="180">
        <v>0</v>
      </c>
      <c r="E1299" s="180">
        <v>0</v>
      </c>
      <c r="F1299" s="180"/>
      <c r="G1299" s="180">
        <v>0</v>
      </c>
      <c r="H1299" s="180">
        <v>0</v>
      </c>
      <c r="I1299" s="180">
        <v>1405430</v>
      </c>
      <c r="J1299" s="180">
        <v>1297314.96</v>
      </c>
    </row>
    <row r="1300" spans="1:10" x14ac:dyDescent="0.2">
      <c r="A1300" s="180" t="s">
        <v>14</v>
      </c>
      <c r="B1300" s="180" t="s">
        <v>408</v>
      </c>
      <c r="C1300" s="180">
        <v>0</v>
      </c>
      <c r="D1300" s="180">
        <v>0</v>
      </c>
      <c r="E1300" s="180">
        <v>0</v>
      </c>
      <c r="F1300" s="180"/>
      <c r="G1300" s="180">
        <v>0</v>
      </c>
      <c r="H1300" s="180">
        <v>0</v>
      </c>
      <c r="I1300" s="180">
        <v>2686712</v>
      </c>
      <c r="J1300" s="180">
        <v>2554704.7899999996</v>
      </c>
    </row>
    <row r="1301" spans="1:10" x14ac:dyDescent="0.2">
      <c r="A1301" s="180" t="s">
        <v>14</v>
      </c>
      <c r="B1301" s="180" t="s">
        <v>423</v>
      </c>
      <c r="C1301" s="180">
        <v>0</v>
      </c>
      <c r="D1301" s="180">
        <v>0</v>
      </c>
      <c r="E1301" s="180">
        <v>0</v>
      </c>
      <c r="F1301" s="180"/>
      <c r="G1301" s="180">
        <v>0</v>
      </c>
      <c r="H1301" s="180">
        <v>0</v>
      </c>
      <c r="I1301" s="180">
        <v>2318001</v>
      </c>
      <c r="J1301" s="180">
        <v>2340219.5500000003</v>
      </c>
    </row>
    <row r="1302" spans="1:10" x14ac:dyDescent="0.2">
      <c r="A1302" s="180" t="s">
        <v>14</v>
      </c>
      <c r="B1302" s="180" t="s">
        <v>355</v>
      </c>
      <c r="C1302" s="180">
        <v>0</v>
      </c>
      <c r="D1302" s="180">
        <v>325082</v>
      </c>
      <c r="E1302" s="180">
        <v>0</v>
      </c>
      <c r="F1302" s="180"/>
      <c r="G1302" s="180">
        <v>0</v>
      </c>
      <c r="H1302" s="180">
        <v>0</v>
      </c>
      <c r="I1302" s="180">
        <v>4259386</v>
      </c>
      <c r="J1302" s="180">
        <v>4046516.08</v>
      </c>
    </row>
    <row r="1303" spans="1:10" x14ac:dyDescent="0.2">
      <c r="A1303" s="180" t="s">
        <v>14</v>
      </c>
      <c r="B1303" s="180" t="s">
        <v>356</v>
      </c>
      <c r="C1303" s="180">
        <v>0</v>
      </c>
      <c r="D1303" s="180">
        <v>465560</v>
      </c>
      <c r="E1303" s="180">
        <v>0</v>
      </c>
      <c r="F1303" s="180"/>
      <c r="G1303" s="180">
        <v>0</v>
      </c>
      <c r="H1303" s="180">
        <v>0</v>
      </c>
      <c r="I1303" s="180">
        <v>2964500</v>
      </c>
      <c r="J1303" s="180">
        <v>2860206.97</v>
      </c>
    </row>
    <row r="1304" spans="1:10" x14ac:dyDescent="0.2">
      <c r="A1304" s="180" t="s">
        <v>14</v>
      </c>
      <c r="B1304" s="180" t="s">
        <v>409</v>
      </c>
      <c r="C1304" s="180"/>
      <c r="D1304" s="180"/>
      <c r="E1304" s="180"/>
      <c r="F1304" s="180"/>
      <c r="G1304" s="180"/>
      <c r="H1304" s="180"/>
      <c r="I1304" s="180">
        <v>0</v>
      </c>
      <c r="J1304" s="180"/>
    </row>
    <row r="1305" spans="1:10" x14ac:dyDescent="0.2">
      <c r="A1305" s="180" t="s">
        <v>14</v>
      </c>
      <c r="B1305" s="180" t="s">
        <v>378</v>
      </c>
      <c r="C1305" s="180">
        <v>0</v>
      </c>
      <c r="D1305" s="180">
        <v>0</v>
      </c>
      <c r="E1305" s="180">
        <v>0</v>
      </c>
      <c r="F1305" s="180"/>
      <c r="G1305" s="180">
        <v>1600000</v>
      </c>
      <c r="H1305" s="180">
        <v>0</v>
      </c>
      <c r="I1305" s="180">
        <v>1606500</v>
      </c>
      <c r="J1305" s="180">
        <v>1532771.44</v>
      </c>
    </row>
    <row r="1306" spans="1:10" x14ac:dyDescent="0.2">
      <c r="A1306" s="180" t="s">
        <v>14</v>
      </c>
      <c r="B1306" s="180" t="s">
        <v>360</v>
      </c>
      <c r="C1306" s="180">
        <v>5000000</v>
      </c>
      <c r="D1306" s="180">
        <v>4207866</v>
      </c>
      <c r="E1306" s="180">
        <v>25246545</v>
      </c>
      <c r="F1306" s="180"/>
      <c r="G1306" s="180"/>
      <c r="H1306" s="180">
        <v>0</v>
      </c>
      <c r="I1306" s="180">
        <v>7414302</v>
      </c>
      <c r="J1306" s="180">
        <v>3283911.56</v>
      </c>
    </row>
    <row r="1307" spans="1:10" x14ac:dyDescent="0.2">
      <c r="A1307" s="180" t="s">
        <v>14</v>
      </c>
      <c r="B1307" s="180" t="s">
        <v>379</v>
      </c>
      <c r="C1307" s="180">
        <v>0</v>
      </c>
      <c r="D1307" s="180">
        <v>0</v>
      </c>
      <c r="E1307" s="180">
        <v>0</v>
      </c>
      <c r="F1307" s="180">
        <v>10102401</v>
      </c>
      <c r="G1307" s="180"/>
      <c r="H1307" s="180"/>
      <c r="I1307" s="180">
        <v>7417232</v>
      </c>
      <c r="J1307" s="180">
        <v>11158255.34</v>
      </c>
    </row>
    <row r="1308" spans="1:10" x14ac:dyDescent="0.2">
      <c r="A1308" s="180" t="s">
        <v>14</v>
      </c>
      <c r="B1308" s="180" t="s">
        <v>362</v>
      </c>
      <c r="C1308" s="180"/>
      <c r="D1308" s="180"/>
      <c r="E1308" s="180"/>
      <c r="F1308" s="180"/>
      <c r="G1308" s="180"/>
      <c r="H1308" s="180"/>
      <c r="I1308" s="180">
        <v>1786744</v>
      </c>
      <c r="J1308" s="180">
        <v>1708906</v>
      </c>
    </row>
    <row r="1309" spans="1:10" x14ac:dyDescent="0.2">
      <c r="A1309" s="180" t="s">
        <v>14</v>
      </c>
      <c r="B1309" s="180" t="s">
        <v>365</v>
      </c>
      <c r="C1309" s="180">
        <v>5750000</v>
      </c>
      <c r="D1309" s="180">
        <v>6477051</v>
      </c>
      <c r="E1309" s="180">
        <v>25246545</v>
      </c>
      <c r="F1309" s="180">
        <v>10102401</v>
      </c>
      <c r="G1309" s="180">
        <v>1600000</v>
      </c>
      <c r="H1309" s="180">
        <v>0</v>
      </c>
      <c r="I1309" s="180">
        <v>74827448</v>
      </c>
      <c r="J1309" s="180">
        <v>72586222.649999991</v>
      </c>
    </row>
    <row r="1310" spans="1:10" x14ac:dyDescent="0.2">
      <c r="A1310" s="180" t="s">
        <v>14</v>
      </c>
      <c r="B1310" s="180" t="s">
        <v>447</v>
      </c>
      <c r="C1310" s="180">
        <v>1323789</v>
      </c>
      <c r="D1310" s="180">
        <v>0</v>
      </c>
      <c r="E1310" s="180">
        <v>0</v>
      </c>
      <c r="F1310" s="180">
        <v>0</v>
      </c>
      <c r="G1310" s="180">
        <v>75000</v>
      </c>
      <c r="H1310" s="180">
        <v>0</v>
      </c>
      <c r="I1310" s="180">
        <v>1397519</v>
      </c>
      <c r="J1310" s="180">
        <v>1395115.11</v>
      </c>
    </row>
    <row r="1311" spans="1:10" x14ac:dyDescent="0.2">
      <c r="A1311" s="180" t="s">
        <v>14</v>
      </c>
      <c r="B1311" s="180" t="s">
        <v>366</v>
      </c>
      <c r="C1311" s="180">
        <v>7073789</v>
      </c>
      <c r="D1311" s="180">
        <v>6477051</v>
      </c>
      <c r="E1311" s="180">
        <v>25246545</v>
      </c>
      <c r="F1311" s="180">
        <v>10102401</v>
      </c>
      <c r="G1311" s="180">
        <v>1675000</v>
      </c>
      <c r="H1311" s="180">
        <v>0</v>
      </c>
      <c r="I1311" s="180">
        <v>76224967</v>
      </c>
      <c r="J1311" s="180">
        <v>73981337.75999999</v>
      </c>
    </row>
    <row r="1312" spans="1:10" x14ac:dyDescent="0.2">
      <c r="A1312" s="180" t="s">
        <v>14</v>
      </c>
      <c r="B1312" s="180" t="s">
        <v>367</v>
      </c>
      <c r="C1312" s="180">
        <v>9660516.0500000007</v>
      </c>
      <c r="D1312" s="180">
        <v>2611907.6300000008</v>
      </c>
      <c r="E1312" s="180">
        <v>72763562</v>
      </c>
      <c r="F1312" s="180">
        <v>2995541.6999999993</v>
      </c>
      <c r="G1312" s="180">
        <v>607130.16999999993</v>
      </c>
      <c r="H1312" s="180">
        <v>0</v>
      </c>
      <c r="I1312" s="180">
        <v>74447502.479999989</v>
      </c>
      <c r="J1312" s="180">
        <v>27349579.480000004</v>
      </c>
    </row>
    <row r="1313" spans="1:10" x14ac:dyDescent="0.2">
      <c r="A1313" s="180" t="s">
        <v>14</v>
      </c>
      <c r="B1313" s="180" t="s">
        <v>368</v>
      </c>
      <c r="C1313" s="180">
        <v>16734305.050000001</v>
      </c>
      <c r="D1313" s="180">
        <v>9088958.6300000008</v>
      </c>
      <c r="E1313" s="180">
        <v>98010107</v>
      </c>
      <c r="F1313" s="180">
        <v>13097942.699999999</v>
      </c>
      <c r="G1313" s="180">
        <v>2282130.17</v>
      </c>
      <c r="H1313" s="180">
        <v>0</v>
      </c>
      <c r="I1313" s="180">
        <v>150672469.47999999</v>
      </c>
      <c r="J1313" s="180">
        <v>101330917.23999999</v>
      </c>
    </row>
    <row r="1314" spans="1:10" x14ac:dyDescent="0.2">
      <c r="A1314" s="180" t="s">
        <v>15</v>
      </c>
      <c r="B1314" s="180" t="s">
        <v>333</v>
      </c>
      <c r="C1314" s="180"/>
      <c r="D1314" s="180">
        <v>395111</v>
      </c>
      <c r="E1314" s="180"/>
      <c r="F1314" s="180">
        <v>1080909</v>
      </c>
      <c r="G1314" s="180"/>
      <c r="H1314" s="180"/>
      <c r="I1314" s="180">
        <v>5643440</v>
      </c>
      <c r="J1314" s="180">
        <v>5343966.57</v>
      </c>
    </row>
    <row r="1315" spans="1:10" x14ac:dyDescent="0.2">
      <c r="A1315" s="180" t="s">
        <v>15</v>
      </c>
      <c r="B1315" s="180" t="s">
        <v>334</v>
      </c>
      <c r="C1315" s="180"/>
      <c r="D1315" s="180">
        <v>5855</v>
      </c>
      <c r="E1315" s="180"/>
      <c r="F1315" s="180">
        <v>16017</v>
      </c>
      <c r="G1315" s="180"/>
      <c r="H1315" s="180"/>
      <c r="I1315" s="180">
        <v>91922</v>
      </c>
      <c r="J1315" s="180">
        <v>145012.85999999999</v>
      </c>
    </row>
    <row r="1316" spans="1:10" x14ac:dyDescent="0.2">
      <c r="A1316" s="180" t="s">
        <v>15</v>
      </c>
      <c r="B1316" s="180" t="s">
        <v>335</v>
      </c>
      <c r="C1316" s="180"/>
      <c r="D1316" s="180">
        <v>0</v>
      </c>
      <c r="E1316" s="180"/>
      <c r="F1316" s="180"/>
      <c r="G1316" s="180"/>
      <c r="H1316" s="180"/>
      <c r="I1316" s="180">
        <v>591607</v>
      </c>
      <c r="J1316" s="180">
        <v>580862</v>
      </c>
    </row>
    <row r="1317" spans="1:10" x14ac:dyDescent="0.2">
      <c r="A1317" s="180" t="s">
        <v>15</v>
      </c>
      <c r="B1317" s="180" t="s">
        <v>336</v>
      </c>
      <c r="C1317" s="180"/>
      <c r="D1317" s="180"/>
      <c r="E1317" s="180"/>
      <c r="F1317" s="180"/>
      <c r="G1317" s="180"/>
      <c r="H1317" s="180"/>
      <c r="I1317" s="180">
        <v>700350</v>
      </c>
      <c r="J1317" s="180">
        <v>890433.4</v>
      </c>
    </row>
    <row r="1318" spans="1:10" x14ac:dyDescent="0.2">
      <c r="A1318" s="180" t="s">
        <v>15</v>
      </c>
      <c r="B1318" s="180" t="s">
        <v>337</v>
      </c>
      <c r="C1318" s="180">
        <v>1000</v>
      </c>
      <c r="D1318" s="180">
        <v>250</v>
      </c>
      <c r="E1318" s="180"/>
      <c r="F1318" s="180">
        <v>45500</v>
      </c>
      <c r="G1318" s="180">
        <v>250</v>
      </c>
      <c r="H1318" s="180">
        <v>70</v>
      </c>
      <c r="I1318" s="180">
        <v>128210</v>
      </c>
      <c r="J1318" s="180">
        <v>105317.33</v>
      </c>
    </row>
    <row r="1319" spans="1:10" x14ac:dyDescent="0.2">
      <c r="A1319" s="180" t="s">
        <v>15</v>
      </c>
      <c r="B1319" s="180" t="s">
        <v>338</v>
      </c>
      <c r="C1319" s="180"/>
      <c r="D1319" s="180"/>
      <c r="E1319" s="180"/>
      <c r="F1319" s="180"/>
      <c r="G1319" s="180">
        <v>350000</v>
      </c>
      <c r="H1319" s="180"/>
      <c r="I1319" s="180">
        <v>345654</v>
      </c>
      <c r="J1319" s="180">
        <v>345156.5</v>
      </c>
    </row>
    <row r="1320" spans="1:10" x14ac:dyDescent="0.2">
      <c r="A1320" s="180" t="s">
        <v>15</v>
      </c>
      <c r="B1320" s="180" t="s">
        <v>339</v>
      </c>
      <c r="C1320" s="180"/>
      <c r="D1320" s="180"/>
      <c r="E1320" s="180"/>
      <c r="F1320" s="180"/>
      <c r="G1320" s="180"/>
      <c r="H1320" s="180"/>
      <c r="I1320" s="180">
        <v>374300</v>
      </c>
      <c r="J1320" s="180">
        <v>373828.81</v>
      </c>
    </row>
    <row r="1321" spans="1:10" x14ac:dyDescent="0.2">
      <c r="A1321" s="180" t="s">
        <v>15</v>
      </c>
      <c r="B1321" s="180" t="s">
        <v>340</v>
      </c>
      <c r="C1321" s="180">
        <v>120000</v>
      </c>
      <c r="D1321" s="180"/>
      <c r="E1321" s="180"/>
      <c r="F1321" s="180">
        <v>4300</v>
      </c>
      <c r="G1321" s="180"/>
      <c r="H1321" s="180">
        <v>100300</v>
      </c>
      <c r="I1321" s="180">
        <v>373078</v>
      </c>
      <c r="J1321" s="180">
        <v>284101.64</v>
      </c>
    </row>
    <row r="1322" spans="1:10" x14ac:dyDescent="0.2">
      <c r="A1322" s="180" t="s">
        <v>15</v>
      </c>
      <c r="B1322" s="180" t="s">
        <v>341</v>
      </c>
      <c r="C1322" s="180"/>
      <c r="D1322" s="180"/>
      <c r="E1322" s="180"/>
      <c r="F1322" s="180"/>
      <c r="G1322" s="180"/>
      <c r="H1322" s="180"/>
      <c r="I1322" s="180">
        <v>0</v>
      </c>
      <c r="J1322" s="180">
        <v>0</v>
      </c>
    </row>
    <row r="1323" spans="1:10" x14ac:dyDescent="0.2">
      <c r="A1323" s="180" t="s">
        <v>15</v>
      </c>
      <c r="B1323" s="180" t="s">
        <v>342</v>
      </c>
      <c r="C1323" s="180"/>
      <c r="D1323" s="180"/>
      <c r="E1323" s="180"/>
      <c r="F1323" s="180"/>
      <c r="G1323" s="180"/>
      <c r="H1323" s="180"/>
      <c r="I1323" s="180">
        <v>8424846</v>
      </c>
      <c r="J1323" s="180">
        <v>8065208</v>
      </c>
    </row>
    <row r="1324" spans="1:10" x14ac:dyDescent="0.2">
      <c r="A1324" s="180" t="s">
        <v>15</v>
      </c>
      <c r="B1324" s="180" t="s">
        <v>343</v>
      </c>
      <c r="C1324" s="180"/>
      <c r="D1324" s="180"/>
      <c r="E1324" s="180"/>
      <c r="F1324" s="180"/>
      <c r="G1324" s="180"/>
      <c r="H1324" s="180"/>
      <c r="I1324" s="180">
        <v>0</v>
      </c>
      <c r="J1324" s="180">
        <v>0</v>
      </c>
    </row>
    <row r="1325" spans="1:10" x14ac:dyDescent="0.2">
      <c r="A1325" s="180" t="s">
        <v>15</v>
      </c>
      <c r="B1325" s="180" t="s">
        <v>344</v>
      </c>
      <c r="C1325" s="180">
        <v>1258500</v>
      </c>
      <c r="D1325" s="180">
        <v>200</v>
      </c>
      <c r="E1325" s="180"/>
      <c r="F1325" s="180">
        <v>700</v>
      </c>
      <c r="G1325" s="180">
        <v>4000</v>
      </c>
      <c r="H1325" s="180"/>
      <c r="I1325" s="180">
        <v>1312270</v>
      </c>
      <c r="J1325" s="180">
        <v>1265863.51</v>
      </c>
    </row>
    <row r="1326" spans="1:10" x14ac:dyDescent="0.2">
      <c r="A1326" s="180" t="s">
        <v>15</v>
      </c>
      <c r="B1326" s="180" t="s">
        <v>475</v>
      </c>
      <c r="C1326" s="180"/>
      <c r="D1326" s="180">
        <v>5503</v>
      </c>
      <c r="E1326" s="180"/>
      <c r="F1326" s="180">
        <v>15056</v>
      </c>
      <c r="G1326" s="180"/>
      <c r="H1326" s="180"/>
      <c r="I1326" s="180">
        <v>73496</v>
      </c>
      <c r="J1326" s="180">
        <v>76477.8</v>
      </c>
    </row>
    <row r="1327" spans="1:10" x14ac:dyDescent="0.2">
      <c r="A1327" s="180" t="s">
        <v>15</v>
      </c>
      <c r="B1327" s="180" t="s">
        <v>332</v>
      </c>
      <c r="C1327" s="180"/>
      <c r="D1327" s="180"/>
      <c r="E1327" s="180"/>
      <c r="F1327" s="180"/>
      <c r="G1327" s="180"/>
      <c r="H1327" s="180"/>
      <c r="I1327" s="180">
        <v>201300</v>
      </c>
      <c r="J1327" s="180">
        <v>214406</v>
      </c>
    </row>
    <row r="1328" spans="1:10" x14ac:dyDescent="0.2">
      <c r="A1328" s="180" t="s">
        <v>15</v>
      </c>
      <c r="B1328" s="180" t="s">
        <v>407</v>
      </c>
      <c r="C1328" s="180"/>
      <c r="D1328" s="180"/>
      <c r="E1328" s="180"/>
      <c r="F1328" s="180"/>
      <c r="G1328" s="180">
        <v>425000</v>
      </c>
      <c r="H1328" s="180"/>
      <c r="I1328" s="180">
        <v>630961</v>
      </c>
      <c r="J1328" s="180">
        <v>716053.01</v>
      </c>
    </row>
    <row r="1329" spans="1:10" x14ac:dyDescent="0.2">
      <c r="A1329" s="180" t="s">
        <v>15</v>
      </c>
      <c r="B1329" s="180" t="s">
        <v>345</v>
      </c>
      <c r="C1329" s="180">
        <v>1379500</v>
      </c>
      <c r="D1329" s="180">
        <v>406919</v>
      </c>
      <c r="E1329" s="180">
        <v>0</v>
      </c>
      <c r="F1329" s="180">
        <v>1162482</v>
      </c>
      <c r="G1329" s="180">
        <v>779250</v>
      </c>
      <c r="H1329" s="180">
        <v>100370</v>
      </c>
      <c r="I1329" s="180">
        <v>18891434</v>
      </c>
      <c r="J1329" s="180">
        <v>18406687.430000003</v>
      </c>
    </row>
    <row r="1330" spans="1:10" x14ac:dyDescent="0.2">
      <c r="A1330" s="180" t="s">
        <v>15</v>
      </c>
      <c r="B1330" s="180" t="s">
        <v>346</v>
      </c>
      <c r="C1330" s="180"/>
      <c r="D1330" s="180"/>
      <c r="E1330" s="180"/>
      <c r="F1330" s="180"/>
      <c r="G1330" s="180"/>
      <c r="H1330" s="180"/>
      <c r="I1330" s="180">
        <v>0</v>
      </c>
      <c r="J1330" s="180">
        <v>456586.13</v>
      </c>
    </row>
    <row r="1331" spans="1:10" x14ac:dyDescent="0.2">
      <c r="A1331" s="180" t="s">
        <v>15</v>
      </c>
      <c r="B1331" s="180" t="s">
        <v>446</v>
      </c>
      <c r="C1331" s="180"/>
      <c r="D1331" s="180"/>
      <c r="E1331" s="180"/>
      <c r="F1331" s="180">
        <v>913080</v>
      </c>
      <c r="G1331" s="180">
        <v>0</v>
      </c>
      <c r="H1331" s="180"/>
      <c r="I1331" s="180">
        <v>929026</v>
      </c>
      <c r="J1331" s="180">
        <v>979608.53</v>
      </c>
    </row>
    <row r="1332" spans="1:10" x14ac:dyDescent="0.2">
      <c r="A1332" s="180" t="s">
        <v>15</v>
      </c>
      <c r="B1332" s="180" t="s">
        <v>347</v>
      </c>
      <c r="C1332" s="180"/>
      <c r="D1332" s="180"/>
      <c r="E1332" s="180"/>
      <c r="F1332" s="180"/>
      <c r="G1332" s="180"/>
      <c r="H1332" s="180"/>
      <c r="I1332" s="180">
        <v>95181</v>
      </c>
      <c r="J1332" s="180">
        <v>16206.2</v>
      </c>
    </row>
    <row r="1333" spans="1:10" x14ac:dyDescent="0.2">
      <c r="A1333" s="180" t="s">
        <v>15</v>
      </c>
      <c r="B1333" s="180" t="s">
        <v>348</v>
      </c>
      <c r="C1333" s="180">
        <v>1379500</v>
      </c>
      <c r="D1333" s="180">
        <v>406919</v>
      </c>
      <c r="E1333" s="180">
        <v>0</v>
      </c>
      <c r="F1333" s="180">
        <v>2075562</v>
      </c>
      <c r="G1333" s="180">
        <v>779250</v>
      </c>
      <c r="H1333" s="180">
        <v>100370</v>
      </c>
      <c r="I1333" s="180">
        <v>19915641</v>
      </c>
      <c r="J1333" s="180">
        <v>19859088.290000003</v>
      </c>
    </row>
    <row r="1334" spans="1:10" x14ac:dyDescent="0.2">
      <c r="A1334" s="180" t="s">
        <v>15</v>
      </c>
      <c r="B1334" s="180" t="s">
        <v>349</v>
      </c>
      <c r="C1334" s="180">
        <v>2892885.8099999996</v>
      </c>
      <c r="D1334" s="180">
        <v>729870.56</v>
      </c>
      <c r="E1334" s="180">
        <v>0</v>
      </c>
      <c r="F1334" s="180">
        <v>6525788.5300000003</v>
      </c>
      <c r="G1334" s="180">
        <v>338726.75</v>
      </c>
      <c r="H1334" s="180">
        <v>96777.050000000017</v>
      </c>
      <c r="I1334" s="180">
        <v>12412014.430000002</v>
      </c>
      <c r="J1334" s="180">
        <v>12192172.349999998</v>
      </c>
    </row>
    <row r="1335" spans="1:10" x14ac:dyDescent="0.2">
      <c r="A1335" s="180" t="s">
        <v>15</v>
      </c>
      <c r="B1335" s="180" t="s">
        <v>350</v>
      </c>
      <c r="C1335" s="180">
        <v>4272385.8099999996</v>
      </c>
      <c r="D1335" s="180">
        <v>1136789.56</v>
      </c>
      <c r="E1335" s="180">
        <v>0</v>
      </c>
      <c r="F1335" s="180">
        <v>8601350.5300000012</v>
      </c>
      <c r="G1335" s="180">
        <v>1117976.75</v>
      </c>
      <c r="H1335" s="180">
        <v>197147.05</v>
      </c>
      <c r="I1335" s="180">
        <v>32327655.43</v>
      </c>
      <c r="J1335" s="180">
        <v>32051260.640000001</v>
      </c>
    </row>
    <row r="1336" spans="1:10" x14ac:dyDescent="0.2">
      <c r="A1336" s="180" t="s">
        <v>15</v>
      </c>
      <c r="B1336" s="180" t="s">
        <v>376</v>
      </c>
      <c r="C1336" s="180"/>
      <c r="D1336" s="180"/>
      <c r="E1336" s="180"/>
      <c r="F1336" s="180"/>
      <c r="G1336" s="180"/>
      <c r="H1336" s="180"/>
      <c r="I1336" s="180"/>
      <c r="J1336" s="180"/>
    </row>
    <row r="1337" spans="1:10" x14ac:dyDescent="0.2">
      <c r="A1337" s="180" t="s">
        <v>15</v>
      </c>
      <c r="B1337" s="180" t="s">
        <v>377</v>
      </c>
      <c r="C1337" s="180">
        <v>120000</v>
      </c>
      <c r="D1337" s="180">
        <v>75000</v>
      </c>
      <c r="E1337" s="180"/>
      <c r="F1337" s="180"/>
      <c r="G1337" s="180"/>
      <c r="H1337" s="180">
        <v>3900</v>
      </c>
      <c r="I1337" s="180">
        <v>10049450</v>
      </c>
      <c r="J1337" s="180">
        <v>10126717.49</v>
      </c>
    </row>
    <row r="1338" spans="1:10" x14ac:dyDescent="0.2">
      <c r="A1338" s="180" t="s">
        <v>15</v>
      </c>
      <c r="B1338" s="180" t="s">
        <v>352</v>
      </c>
      <c r="C1338" s="180"/>
      <c r="D1338" s="180"/>
      <c r="E1338" s="180"/>
      <c r="F1338" s="180"/>
      <c r="G1338" s="180"/>
      <c r="H1338" s="180"/>
      <c r="I1338" s="180">
        <v>641900</v>
      </c>
      <c r="J1338" s="180">
        <v>597862.97</v>
      </c>
    </row>
    <row r="1339" spans="1:10" x14ac:dyDescent="0.2">
      <c r="A1339" s="180" t="s">
        <v>15</v>
      </c>
      <c r="B1339" s="180" t="s">
        <v>353</v>
      </c>
      <c r="C1339" s="180">
        <v>35000</v>
      </c>
      <c r="D1339" s="180">
        <v>25000</v>
      </c>
      <c r="E1339" s="180"/>
      <c r="F1339" s="180"/>
      <c r="G1339" s="180"/>
      <c r="H1339" s="180">
        <v>3400</v>
      </c>
      <c r="I1339" s="180">
        <v>1398205</v>
      </c>
      <c r="J1339" s="180">
        <v>1158958.8700000001</v>
      </c>
    </row>
    <row r="1340" spans="1:10" x14ac:dyDescent="0.2">
      <c r="A1340" s="180" t="s">
        <v>15</v>
      </c>
      <c r="B1340" s="180" t="s">
        <v>354</v>
      </c>
      <c r="C1340" s="180">
        <v>1000</v>
      </c>
      <c r="D1340" s="180"/>
      <c r="E1340" s="180"/>
      <c r="F1340" s="180"/>
      <c r="G1340" s="180"/>
      <c r="H1340" s="180"/>
      <c r="I1340" s="180">
        <v>337400</v>
      </c>
      <c r="J1340" s="180">
        <v>566229.48</v>
      </c>
    </row>
    <row r="1341" spans="1:10" x14ac:dyDescent="0.2">
      <c r="A1341" s="180" t="s">
        <v>15</v>
      </c>
      <c r="B1341" s="180" t="s">
        <v>408</v>
      </c>
      <c r="C1341" s="180"/>
      <c r="D1341" s="180"/>
      <c r="E1341" s="180"/>
      <c r="F1341" s="180"/>
      <c r="G1341" s="180"/>
      <c r="H1341" s="180"/>
      <c r="I1341" s="180">
        <v>947000</v>
      </c>
      <c r="J1341" s="180">
        <v>902036.07</v>
      </c>
    </row>
    <row r="1342" spans="1:10" x14ac:dyDescent="0.2">
      <c r="A1342" s="180" t="s">
        <v>15</v>
      </c>
      <c r="B1342" s="180" t="s">
        <v>423</v>
      </c>
      <c r="C1342" s="180"/>
      <c r="D1342" s="180"/>
      <c r="E1342" s="180"/>
      <c r="F1342" s="180"/>
      <c r="G1342" s="180"/>
      <c r="H1342" s="180">
        <v>1700</v>
      </c>
      <c r="I1342" s="180">
        <v>247500</v>
      </c>
      <c r="J1342" s="180">
        <v>226516.88</v>
      </c>
    </row>
    <row r="1343" spans="1:10" x14ac:dyDescent="0.2">
      <c r="A1343" s="180" t="s">
        <v>15</v>
      </c>
      <c r="B1343" s="180" t="s">
        <v>355</v>
      </c>
      <c r="C1343" s="180"/>
      <c r="D1343" s="180">
        <v>32000</v>
      </c>
      <c r="E1343" s="180"/>
      <c r="F1343" s="180"/>
      <c r="G1343" s="180"/>
      <c r="H1343" s="180"/>
      <c r="I1343" s="180">
        <v>1412900</v>
      </c>
      <c r="J1343" s="180">
        <v>1369616.02</v>
      </c>
    </row>
    <row r="1344" spans="1:10" x14ac:dyDescent="0.2">
      <c r="A1344" s="180" t="s">
        <v>15</v>
      </c>
      <c r="B1344" s="180" t="s">
        <v>356</v>
      </c>
      <c r="C1344" s="180"/>
      <c r="D1344" s="180">
        <v>150000</v>
      </c>
      <c r="E1344" s="180"/>
      <c r="F1344" s="180"/>
      <c r="G1344" s="180"/>
      <c r="H1344" s="180">
        <v>2000</v>
      </c>
      <c r="I1344" s="180">
        <v>806250</v>
      </c>
      <c r="J1344" s="180">
        <v>748617.03</v>
      </c>
    </row>
    <row r="1345" spans="1:10" x14ac:dyDescent="0.2">
      <c r="A1345" s="180" t="s">
        <v>15</v>
      </c>
      <c r="B1345" s="180" t="s">
        <v>409</v>
      </c>
      <c r="C1345" s="180"/>
      <c r="D1345" s="180"/>
      <c r="E1345" s="180"/>
      <c r="F1345" s="180"/>
      <c r="G1345" s="180"/>
      <c r="H1345" s="180"/>
      <c r="I1345" s="180">
        <v>0</v>
      </c>
      <c r="J1345" s="180"/>
    </row>
    <row r="1346" spans="1:10" x14ac:dyDescent="0.2">
      <c r="A1346" s="180" t="s">
        <v>15</v>
      </c>
      <c r="B1346" s="180" t="s">
        <v>378</v>
      </c>
      <c r="C1346" s="180"/>
      <c r="D1346" s="180"/>
      <c r="E1346" s="180"/>
      <c r="F1346" s="180"/>
      <c r="G1346" s="180">
        <v>765000</v>
      </c>
      <c r="H1346" s="180">
        <v>90000</v>
      </c>
      <c r="I1346" s="180">
        <v>812000</v>
      </c>
      <c r="J1346" s="180">
        <v>797151.3600000001</v>
      </c>
    </row>
    <row r="1347" spans="1:10" x14ac:dyDescent="0.2">
      <c r="A1347" s="180" t="s">
        <v>15</v>
      </c>
      <c r="B1347" s="180" t="s">
        <v>360</v>
      </c>
      <c r="C1347" s="180">
        <v>550000</v>
      </c>
      <c r="D1347" s="180">
        <v>225000</v>
      </c>
      <c r="E1347" s="180"/>
      <c r="F1347" s="180"/>
      <c r="G1347" s="180"/>
      <c r="H1347" s="180"/>
      <c r="I1347" s="180">
        <v>650000</v>
      </c>
      <c r="J1347" s="180">
        <v>369530.55</v>
      </c>
    </row>
    <row r="1348" spans="1:10" x14ac:dyDescent="0.2">
      <c r="A1348" s="180" t="s">
        <v>15</v>
      </c>
      <c r="B1348" s="180" t="s">
        <v>379</v>
      </c>
      <c r="C1348" s="180"/>
      <c r="D1348" s="180"/>
      <c r="E1348" s="180"/>
      <c r="F1348" s="180">
        <v>1295500</v>
      </c>
      <c r="G1348" s="180"/>
      <c r="H1348" s="180"/>
      <c r="I1348" s="180">
        <v>1321167</v>
      </c>
      <c r="J1348" s="180">
        <v>1290653.58</v>
      </c>
    </row>
    <row r="1349" spans="1:10" x14ac:dyDescent="0.2">
      <c r="A1349" s="180" t="s">
        <v>15</v>
      </c>
      <c r="B1349" s="180" t="s">
        <v>362</v>
      </c>
      <c r="C1349" s="180"/>
      <c r="D1349" s="180"/>
      <c r="E1349" s="180"/>
      <c r="F1349" s="180"/>
      <c r="G1349" s="180"/>
      <c r="H1349" s="180"/>
      <c r="I1349" s="180">
        <v>558345</v>
      </c>
      <c r="J1349" s="180">
        <v>539315</v>
      </c>
    </row>
    <row r="1350" spans="1:10" x14ac:dyDescent="0.2">
      <c r="A1350" s="180" t="s">
        <v>15</v>
      </c>
      <c r="B1350" s="180" t="s">
        <v>365</v>
      </c>
      <c r="C1350" s="180">
        <v>706000</v>
      </c>
      <c r="D1350" s="180">
        <v>507000</v>
      </c>
      <c r="E1350" s="180">
        <v>0</v>
      </c>
      <c r="F1350" s="180">
        <v>1295500</v>
      </c>
      <c r="G1350" s="180">
        <v>765000</v>
      </c>
      <c r="H1350" s="180">
        <v>101000</v>
      </c>
      <c r="I1350" s="180">
        <v>19182117</v>
      </c>
      <c r="J1350" s="180">
        <v>18693205.299999997</v>
      </c>
    </row>
    <row r="1351" spans="1:10" x14ac:dyDescent="0.2">
      <c r="A1351" s="180" t="s">
        <v>15</v>
      </c>
      <c r="B1351" s="180" t="s">
        <v>447</v>
      </c>
      <c r="C1351" s="180">
        <v>889140</v>
      </c>
      <c r="D1351" s="180"/>
      <c r="E1351" s="180"/>
      <c r="F1351" s="180"/>
      <c r="G1351" s="180">
        <v>32500</v>
      </c>
      <c r="H1351" s="180"/>
      <c r="I1351" s="180">
        <v>869615</v>
      </c>
      <c r="J1351" s="180">
        <v>946040.91</v>
      </c>
    </row>
    <row r="1352" spans="1:10" x14ac:dyDescent="0.2">
      <c r="A1352" s="180" t="s">
        <v>15</v>
      </c>
      <c r="B1352" s="180" t="s">
        <v>366</v>
      </c>
      <c r="C1352" s="180">
        <v>1595140</v>
      </c>
      <c r="D1352" s="180">
        <v>507000</v>
      </c>
      <c r="E1352" s="180">
        <v>0</v>
      </c>
      <c r="F1352" s="180">
        <v>1295500</v>
      </c>
      <c r="G1352" s="180">
        <v>797500</v>
      </c>
      <c r="H1352" s="180">
        <v>101000</v>
      </c>
      <c r="I1352" s="180">
        <v>20051732</v>
      </c>
      <c r="J1352" s="180">
        <v>19639246.209999997</v>
      </c>
    </row>
    <row r="1353" spans="1:10" x14ac:dyDescent="0.2">
      <c r="A1353" s="180" t="s">
        <v>15</v>
      </c>
      <c r="B1353" s="180" t="s">
        <v>367</v>
      </c>
      <c r="C1353" s="180">
        <v>2677245.8099999996</v>
      </c>
      <c r="D1353" s="180">
        <v>629789.56000000006</v>
      </c>
      <c r="E1353" s="180">
        <v>0</v>
      </c>
      <c r="F1353" s="180">
        <v>7305850.5300000012</v>
      </c>
      <c r="G1353" s="180">
        <v>320476.75</v>
      </c>
      <c r="H1353" s="180">
        <v>96147.050000000017</v>
      </c>
      <c r="I1353" s="180">
        <v>12275923.43</v>
      </c>
      <c r="J1353" s="180">
        <v>12412014.430000003</v>
      </c>
    </row>
    <row r="1354" spans="1:10" x14ac:dyDescent="0.2">
      <c r="A1354" s="180" t="s">
        <v>15</v>
      </c>
      <c r="B1354" s="180" t="s">
        <v>368</v>
      </c>
      <c r="C1354" s="180">
        <v>4272385.8099999996</v>
      </c>
      <c r="D1354" s="180">
        <v>1136789.56</v>
      </c>
      <c r="E1354" s="180">
        <v>0</v>
      </c>
      <c r="F1354" s="180">
        <v>8601350.5300000012</v>
      </c>
      <c r="G1354" s="180">
        <v>1117976.75</v>
      </c>
      <c r="H1354" s="180">
        <v>197147.05</v>
      </c>
      <c r="I1354" s="180">
        <v>32327655.43</v>
      </c>
      <c r="J1354" s="180">
        <v>32051260.640000001</v>
      </c>
    </row>
    <row r="1355" spans="1:10" x14ac:dyDescent="0.2">
      <c r="A1355" s="180" t="s">
        <v>16</v>
      </c>
      <c r="B1355" s="180" t="s">
        <v>333</v>
      </c>
      <c r="C1355" s="180"/>
      <c r="D1355" s="180">
        <v>39905</v>
      </c>
      <c r="E1355" s="180"/>
      <c r="F1355" s="180">
        <v>0</v>
      </c>
      <c r="G1355" s="180"/>
      <c r="H1355" s="180"/>
      <c r="I1355" s="180">
        <v>1353461</v>
      </c>
      <c r="J1355" s="180">
        <v>1216554.06</v>
      </c>
    </row>
    <row r="1356" spans="1:10" x14ac:dyDescent="0.2">
      <c r="A1356" s="180" t="s">
        <v>16</v>
      </c>
      <c r="B1356" s="180" t="s">
        <v>334</v>
      </c>
      <c r="C1356" s="180"/>
      <c r="D1356" s="180">
        <v>867</v>
      </c>
      <c r="E1356" s="180"/>
      <c r="F1356" s="180">
        <v>0</v>
      </c>
      <c r="G1356" s="180"/>
      <c r="H1356" s="180"/>
      <c r="I1356" s="180">
        <v>34393</v>
      </c>
      <c r="J1356" s="180">
        <v>36533.9</v>
      </c>
    </row>
    <row r="1357" spans="1:10" x14ac:dyDescent="0.2">
      <c r="A1357" s="180" t="s">
        <v>16</v>
      </c>
      <c r="B1357" s="180" t="s">
        <v>335</v>
      </c>
      <c r="C1357" s="180"/>
      <c r="D1357" s="180">
        <v>0</v>
      </c>
      <c r="E1357" s="180"/>
      <c r="F1357" s="180"/>
      <c r="G1357" s="180"/>
      <c r="H1357" s="180"/>
      <c r="I1357" s="180">
        <v>145221</v>
      </c>
      <c r="J1357" s="180">
        <v>148184</v>
      </c>
    </row>
    <row r="1358" spans="1:10" x14ac:dyDescent="0.2">
      <c r="A1358" s="180" t="s">
        <v>16</v>
      </c>
      <c r="B1358" s="180" t="s">
        <v>336</v>
      </c>
      <c r="C1358" s="180"/>
      <c r="D1358" s="180"/>
      <c r="E1358" s="180"/>
      <c r="F1358" s="180"/>
      <c r="G1358" s="180"/>
      <c r="H1358" s="180"/>
      <c r="I1358" s="180">
        <v>203475</v>
      </c>
      <c r="J1358" s="180">
        <v>201460.52</v>
      </c>
    </row>
    <row r="1359" spans="1:10" x14ac:dyDescent="0.2">
      <c r="A1359" s="180" t="s">
        <v>16</v>
      </c>
      <c r="B1359" s="180" t="s">
        <v>337</v>
      </c>
      <c r="C1359" s="180">
        <v>0</v>
      </c>
      <c r="D1359" s="180">
        <v>0</v>
      </c>
      <c r="E1359" s="180">
        <v>0</v>
      </c>
      <c r="F1359" s="180">
        <v>0</v>
      </c>
      <c r="G1359" s="180">
        <v>39</v>
      </c>
      <c r="H1359" s="180">
        <v>1458</v>
      </c>
      <c r="I1359" s="180">
        <v>26644</v>
      </c>
      <c r="J1359" s="180">
        <v>26380.47</v>
      </c>
    </row>
    <row r="1360" spans="1:10" x14ac:dyDescent="0.2">
      <c r="A1360" s="180" t="s">
        <v>16</v>
      </c>
      <c r="B1360" s="180" t="s">
        <v>338</v>
      </c>
      <c r="C1360" s="180"/>
      <c r="D1360" s="180"/>
      <c r="E1360" s="180"/>
      <c r="F1360" s="180"/>
      <c r="G1360" s="180">
        <v>41023</v>
      </c>
      <c r="H1360" s="180">
        <v>0</v>
      </c>
      <c r="I1360" s="180">
        <v>41023</v>
      </c>
      <c r="J1360" s="180">
        <v>40616.980000000003</v>
      </c>
    </row>
    <row r="1361" spans="1:10" x14ac:dyDescent="0.2">
      <c r="A1361" s="180" t="s">
        <v>16</v>
      </c>
      <c r="B1361" s="180" t="s">
        <v>339</v>
      </c>
      <c r="C1361" s="180"/>
      <c r="D1361" s="180"/>
      <c r="E1361" s="180"/>
      <c r="F1361" s="180"/>
      <c r="G1361" s="180"/>
      <c r="H1361" s="180">
        <v>0</v>
      </c>
      <c r="I1361" s="180">
        <v>17047</v>
      </c>
      <c r="J1361" s="180">
        <v>16877.849999999999</v>
      </c>
    </row>
    <row r="1362" spans="1:10" x14ac:dyDescent="0.2">
      <c r="A1362" s="180" t="s">
        <v>16</v>
      </c>
      <c r="B1362" s="180" t="s">
        <v>340</v>
      </c>
      <c r="C1362" s="180">
        <v>13331</v>
      </c>
      <c r="D1362" s="180">
        <v>0</v>
      </c>
      <c r="E1362" s="180">
        <v>0</v>
      </c>
      <c r="F1362" s="180">
        <v>0</v>
      </c>
      <c r="G1362" s="180">
        <v>0</v>
      </c>
      <c r="H1362" s="180">
        <v>101700</v>
      </c>
      <c r="I1362" s="180">
        <v>310540</v>
      </c>
      <c r="J1362" s="180">
        <v>307465.52</v>
      </c>
    </row>
    <row r="1363" spans="1:10" x14ac:dyDescent="0.2">
      <c r="A1363" s="180" t="s">
        <v>16</v>
      </c>
      <c r="B1363" s="180" t="s">
        <v>341</v>
      </c>
      <c r="C1363" s="180">
        <v>0</v>
      </c>
      <c r="D1363" s="180">
        <v>0</v>
      </c>
      <c r="E1363" s="180">
        <v>0</v>
      </c>
      <c r="F1363" s="180"/>
      <c r="G1363" s="180">
        <v>0</v>
      </c>
      <c r="H1363" s="180">
        <v>0</v>
      </c>
      <c r="I1363" s="180">
        <v>0</v>
      </c>
      <c r="J1363" s="180">
        <v>0</v>
      </c>
    </row>
    <row r="1364" spans="1:10" x14ac:dyDescent="0.2">
      <c r="A1364" s="180" t="s">
        <v>16</v>
      </c>
      <c r="B1364" s="180" t="s">
        <v>342</v>
      </c>
      <c r="C1364" s="180"/>
      <c r="D1364" s="180"/>
      <c r="E1364" s="180"/>
      <c r="F1364" s="180"/>
      <c r="G1364" s="180"/>
      <c r="H1364" s="180"/>
      <c r="I1364" s="180">
        <v>1522694</v>
      </c>
      <c r="J1364" s="180">
        <v>1604989</v>
      </c>
    </row>
    <row r="1365" spans="1:10" x14ac:dyDescent="0.2">
      <c r="A1365" s="180" t="s">
        <v>16</v>
      </c>
      <c r="B1365" s="180" t="s">
        <v>343</v>
      </c>
      <c r="C1365" s="180"/>
      <c r="D1365" s="180"/>
      <c r="E1365" s="180"/>
      <c r="F1365" s="180"/>
      <c r="G1365" s="180"/>
      <c r="H1365" s="180"/>
      <c r="I1365" s="180">
        <v>0</v>
      </c>
      <c r="J1365" s="180">
        <v>0</v>
      </c>
    </row>
    <row r="1366" spans="1:10" x14ac:dyDescent="0.2">
      <c r="A1366" s="180" t="s">
        <v>16</v>
      </c>
      <c r="B1366" s="180" t="s">
        <v>344</v>
      </c>
      <c r="C1366" s="180">
        <v>220726</v>
      </c>
      <c r="D1366" s="180">
        <v>0</v>
      </c>
      <c r="E1366" s="180">
        <v>0</v>
      </c>
      <c r="F1366" s="180">
        <v>0</v>
      </c>
      <c r="G1366" s="180">
        <v>763</v>
      </c>
      <c r="H1366" s="180">
        <v>0</v>
      </c>
      <c r="I1366" s="180">
        <v>257763</v>
      </c>
      <c r="J1366" s="180">
        <v>254396.39</v>
      </c>
    </row>
    <row r="1367" spans="1:10" x14ac:dyDescent="0.2">
      <c r="A1367" s="180" t="s">
        <v>16</v>
      </c>
      <c r="B1367" s="180" t="s">
        <v>475</v>
      </c>
      <c r="C1367" s="180"/>
      <c r="D1367" s="180">
        <v>128</v>
      </c>
      <c r="E1367" s="180"/>
      <c r="F1367" s="180">
        <v>0</v>
      </c>
      <c r="G1367" s="180"/>
      <c r="H1367" s="180"/>
      <c r="I1367" s="180">
        <v>3605</v>
      </c>
      <c r="J1367" s="180">
        <v>3234.4500000000003</v>
      </c>
    </row>
    <row r="1368" spans="1:10" x14ac:dyDescent="0.2">
      <c r="A1368" s="180" t="s">
        <v>16</v>
      </c>
      <c r="B1368" s="180" t="s">
        <v>332</v>
      </c>
      <c r="C1368" s="180"/>
      <c r="D1368" s="180"/>
      <c r="E1368" s="180">
        <v>0</v>
      </c>
      <c r="F1368" s="180"/>
      <c r="G1368" s="180"/>
      <c r="H1368" s="180"/>
      <c r="I1368" s="180">
        <v>65782</v>
      </c>
      <c r="J1368" s="180">
        <v>65131</v>
      </c>
    </row>
    <row r="1369" spans="1:10" x14ac:dyDescent="0.2">
      <c r="A1369" s="180" t="s">
        <v>16</v>
      </c>
      <c r="B1369" s="180" t="s">
        <v>407</v>
      </c>
      <c r="C1369" s="180">
        <v>0</v>
      </c>
      <c r="D1369" s="180">
        <v>0</v>
      </c>
      <c r="E1369" s="180">
        <v>0</v>
      </c>
      <c r="F1369" s="180">
        <v>0</v>
      </c>
      <c r="G1369" s="180">
        <v>48135</v>
      </c>
      <c r="H1369" s="180">
        <v>0</v>
      </c>
      <c r="I1369" s="180">
        <v>172573</v>
      </c>
      <c r="J1369" s="180">
        <v>170864.59</v>
      </c>
    </row>
    <row r="1370" spans="1:10" x14ac:dyDescent="0.2">
      <c r="A1370" s="180" t="s">
        <v>16</v>
      </c>
      <c r="B1370" s="180" t="s">
        <v>345</v>
      </c>
      <c r="C1370" s="180">
        <v>234057</v>
      </c>
      <c r="D1370" s="180">
        <v>40900</v>
      </c>
      <c r="E1370" s="180">
        <v>0</v>
      </c>
      <c r="F1370" s="180">
        <v>0</v>
      </c>
      <c r="G1370" s="180">
        <v>89960</v>
      </c>
      <c r="H1370" s="180">
        <v>103158</v>
      </c>
      <c r="I1370" s="180">
        <v>4154221</v>
      </c>
      <c r="J1370" s="180">
        <v>4092688.73</v>
      </c>
    </row>
    <row r="1371" spans="1:10" x14ac:dyDescent="0.2">
      <c r="A1371" s="180" t="s">
        <v>16</v>
      </c>
      <c r="B1371" s="180" t="s">
        <v>346</v>
      </c>
      <c r="C1371" s="180">
        <v>0</v>
      </c>
      <c r="D1371" s="180">
        <v>0</v>
      </c>
      <c r="E1371" s="180">
        <v>0</v>
      </c>
      <c r="F1371" s="180">
        <v>0</v>
      </c>
      <c r="G1371" s="180"/>
      <c r="H1371" s="180"/>
      <c r="I1371" s="180">
        <v>0</v>
      </c>
      <c r="J1371" s="180">
        <v>0</v>
      </c>
    </row>
    <row r="1372" spans="1:10" x14ac:dyDescent="0.2">
      <c r="A1372" s="180" t="s">
        <v>16</v>
      </c>
      <c r="B1372" s="180" t="s">
        <v>446</v>
      </c>
      <c r="C1372" s="180">
        <v>0</v>
      </c>
      <c r="D1372" s="180">
        <v>0</v>
      </c>
      <c r="E1372" s="180">
        <v>0</v>
      </c>
      <c r="F1372" s="180">
        <v>0</v>
      </c>
      <c r="G1372" s="180">
        <v>0</v>
      </c>
      <c r="H1372" s="180">
        <v>0</v>
      </c>
      <c r="I1372" s="180">
        <v>0</v>
      </c>
      <c r="J1372" s="180">
        <v>0</v>
      </c>
    </row>
    <row r="1373" spans="1:10" x14ac:dyDescent="0.2">
      <c r="A1373" s="180" t="s">
        <v>16</v>
      </c>
      <c r="B1373" s="180" t="s">
        <v>347</v>
      </c>
      <c r="C1373" s="180">
        <v>0</v>
      </c>
      <c r="D1373" s="180">
        <v>0</v>
      </c>
      <c r="E1373" s="180">
        <v>0</v>
      </c>
      <c r="F1373" s="180"/>
      <c r="G1373" s="180">
        <v>0</v>
      </c>
      <c r="H1373" s="180">
        <v>0</v>
      </c>
      <c r="I1373" s="180">
        <v>0</v>
      </c>
      <c r="J1373" s="180">
        <v>0</v>
      </c>
    </row>
    <row r="1374" spans="1:10" x14ac:dyDescent="0.2">
      <c r="A1374" s="180" t="s">
        <v>16</v>
      </c>
      <c r="B1374" s="180" t="s">
        <v>348</v>
      </c>
      <c r="C1374" s="180">
        <v>234057</v>
      </c>
      <c r="D1374" s="180">
        <v>40900</v>
      </c>
      <c r="E1374" s="180">
        <v>0</v>
      </c>
      <c r="F1374" s="180">
        <v>0</v>
      </c>
      <c r="G1374" s="180">
        <v>89960</v>
      </c>
      <c r="H1374" s="180">
        <v>103158</v>
      </c>
      <c r="I1374" s="180">
        <v>4154221</v>
      </c>
      <c r="J1374" s="180">
        <v>4092688.73</v>
      </c>
    </row>
    <row r="1375" spans="1:10" x14ac:dyDescent="0.2">
      <c r="A1375" s="180" t="s">
        <v>16</v>
      </c>
      <c r="B1375" s="180" t="s">
        <v>349</v>
      </c>
      <c r="C1375" s="180">
        <v>550941.16999999993</v>
      </c>
      <c r="D1375" s="180">
        <v>44302.739999999991</v>
      </c>
      <c r="E1375" s="180">
        <v>0</v>
      </c>
      <c r="F1375" s="180">
        <v>0</v>
      </c>
      <c r="G1375" s="180">
        <v>-81498.820000000007</v>
      </c>
      <c r="H1375" s="180">
        <v>-103500.77</v>
      </c>
      <c r="I1375" s="180">
        <v>2276695.7600000007</v>
      </c>
      <c r="J1375" s="180">
        <v>2282578.81</v>
      </c>
    </row>
    <row r="1376" spans="1:10" x14ac:dyDescent="0.2">
      <c r="A1376" s="180" t="s">
        <v>16</v>
      </c>
      <c r="B1376" s="180" t="s">
        <v>350</v>
      </c>
      <c r="C1376" s="180">
        <v>784998.17</v>
      </c>
      <c r="D1376" s="180">
        <v>85202.739999999991</v>
      </c>
      <c r="E1376" s="180">
        <v>0</v>
      </c>
      <c r="F1376" s="180">
        <v>0</v>
      </c>
      <c r="G1376" s="180">
        <v>8461.1800000000076</v>
      </c>
      <c r="H1376" s="180">
        <v>-342.76999999998952</v>
      </c>
      <c r="I1376" s="180">
        <v>6430916.7600000007</v>
      </c>
      <c r="J1376" s="180">
        <v>6375267.54</v>
      </c>
    </row>
    <row r="1377" spans="1:10" x14ac:dyDescent="0.2">
      <c r="A1377" s="180" t="s">
        <v>16</v>
      </c>
      <c r="B1377" s="180" t="s">
        <v>376</v>
      </c>
      <c r="C1377" s="180"/>
      <c r="D1377" s="180"/>
      <c r="E1377" s="180"/>
      <c r="F1377" s="180"/>
      <c r="G1377" s="180"/>
      <c r="H1377" s="180"/>
      <c r="I1377" s="180"/>
      <c r="J1377" s="180"/>
    </row>
    <row r="1378" spans="1:10" x14ac:dyDescent="0.2">
      <c r="A1378" s="180" t="s">
        <v>16</v>
      </c>
      <c r="B1378" s="180" t="s">
        <v>377</v>
      </c>
      <c r="C1378" s="180">
        <v>0</v>
      </c>
      <c r="D1378" s="180">
        <v>0</v>
      </c>
      <c r="E1378" s="180">
        <v>0</v>
      </c>
      <c r="F1378" s="180"/>
      <c r="G1378" s="180">
        <v>0</v>
      </c>
      <c r="H1378" s="180">
        <v>137110</v>
      </c>
      <c r="I1378" s="180">
        <v>2725920</v>
      </c>
      <c r="J1378" s="180">
        <v>2566836.9900000002</v>
      </c>
    </row>
    <row r="1379" spans="1:10" x14ac:dyDescent="0.2">
      <c r="A1379" s="180" t="s">
        <v>16</v>
      </c>
      <c r="B1379" s="180" t="s">
        <v>352</v>
      </c>
      <c r="C1379" s="180">
        <v>0</v>
      </c>
      <c r="D1379" s="180">
        <v>0</v>
      </c>
      <c r="E1379" s="180">
        <v>0</v>
      </c>
      <c r="F1379" s="180"/>
      <c r="G1379" s="180">
        <v>0</v>
      </c>
      <c r="H1379" s="180">
        <v>0</v>
      </c>
      <c r="I1379" s="180">
        <v>96579</v>
      </c>
      <c r="J1379" s="180">
        <v>90672.39</v>
      </c>
    </row>
    <row r="1380" spans="1:10" x14ac:dyDescent="0.2">
      <c r="A1380" s="180" t="s">
        <v>16</v>
      </c>
      <c r="B1380" s="180" t="s">
        <v>353</v>
      </c>
      <c r="C1380" s="180">
        <v>0</v>
      </c>
      <c r="D1380" s="180">
        <v>0</v>
      </c>
      <c r="E1380" s="180">
        <v>0</v>
      </c>
      <c r="F1380" s="180"/>
      <c r="G1380" s="180">
        <v>0</v>
      </c>
      <c r="H1380" s="180">
        <v>0</v>
      </c>
      <c r="I1380" s="180">
        <v>41270</v>
      </c>
      <c r="J1380" s="180">
        <v>30960.19</v>
      </c>
    </row>
    <row r="1381" spans="1:10" x14ac:dyDescent="0.2">
      <c r="A1381" s="180" t="s">
        <v>16</v>
      </c>
      <c r="B1381" s="180" t="s">
        <v>354</v>
      </c>
      <c r="C1381" s="180">
        <v>0</v>
      </c>
      <c r="D1381" s="180">
        <v>0</v>
      </c>
      <c r="E1381" s="180">
        <v>0</v>
      </c>
      <c r="F1381" s="180"/>
      <c r="G1381" s="180">
        <v>0</v>
      </c>
      <c r="H1381" s="180">
        <v>0</v>
      </c>
      <c r="I1381" s="180">
        <v>268615</v>
      </c>
      <c r="J1381" s="180">
        <v>261005.61</v>
      </c>
    </row>
    <row r="1382" spans="1:10" x14ac:dyDescent="0.2">
      <c r="A1382" s="180" t="s">
        <v>16</v>
      </c>
      <c r="B1382" s="180" t="s">
        <v>408</v>
      </c>
      <c r="C1382" s="180">
        <v>0</v>
      </c>
      <c r="D1382" s="180">
        <v>0</v>
      </c>
      <c r="E1382" s="180">
        <v>0</v>
      </c>
      <c r="F1382" s="180"/>
      <c r="G1382" s="180">
        <v>0</v>
      </c>
      <c r="H1382" s="180">
        <v>0</v>
      </c>
      <c r="I1382" s="180">
        <v>160287</v>
      </c>
      <c r="J1382" s="180">
        <v>153749.81</v>
      </c>
    </row>
    <row r="1383" spans="1:10" x14ac:dyDescent="0.2">
      <c r="A1383" s="180" t="s">
        <v>16</v>
      </c>
      <c r="B1383" s="180" t="s">
        <v>423</v>
      </c>
      <c r="C1383" s="180">
        <v>0</v>
      </c>
      <c r="D1383" s="180">
        <v>0</v>
      </c>
      <c r="E1383" s="180">
        <v>0</v>
      </c>
      <c r="F1383" s="180">
        <v>0</v>
      </c>
      <c r="G1383" s="180">
        <v>0</v>
      </c>
      <c r="H1383" s="180">
        <v>0</v>
      </c>
      <c r="I1383" s="180">
        <v>45427</v>
      </c>
      <c r="J1383" s="180">
        <v>40027.07</v>
      </c>
    </row>
    <row r="1384" spans="1:10" x14ac:dyDescent="0.2">
      <c r="A1384" s="180" t="s">
        <v>16</v>
      </c>
      <c r="B1384" s="180" t="s">
        <v>355</v>
      </c>
      <c r="C1384" s="180">
        <v>0</v>
      </c>
      <c r="D1384" s="180">
        <v>0</v>
      </c>
      <c r="E1384" s="180">
        <v>0</v>
      </c>
      <c r="F1384" s="180"/>
      <c r="G1384" s="180">
        <v>0</v>
      </c>
      <c r="H1384" s="180">
        <v>0</v>
      </c>
      <c r="I1384" s="180">
        <v>173804</v>
      </c>
      <c r="J1384" s="180">
        <v>162181.85999999999</v>
      </c>
    </row>
    <row r="1385" spans="1:10" x14ac:dyDescent="0.2">
      <c r="A1385" s="180" t="s">
        <v>16</v>
      </c>
      <c r="B1385" s="180" t="s">
        <v>356</v>
      </c>
      <c r="C1385" s="180">
        <v>0</v>
      </c>
      <c r="D1385" s="180">
        <v>0</v>
      </c>
      <c r="E1385" s="180">
        <v>0</v>
      </c>
      <c r="F1385" s="180"/>
      <c r="G1385" s="180">
        <v>0</v>
      </c>
      <c r="H1385" s="180">
        <v>0</v>
      </c>
      <c r="I1385" s="180">
        <v>166231</v>
      </c>
      <c r="J1385" s="180">
        <v>166034.31</v>
      </c>
    </row>
    <row r="1386" spans="1:10" x14ac:dyDescent="0.2">
      <c r="A1386" s="180" t="s">
        <v>16</v>
      </c>
      <c r="B1386" s="180" t="s">
        <v>409</v>
      </c>
      <c r="C1386" s="180"/>
      <c r="D1386" s="180"/>
      <c r="E1386" s="180"/>
      <c r="F1386" s="180"/>
      <c r="G1386" s="180"/>
      <c r="H1386" s="180"/>
      <c r="I1386" s="180">
        <v>0</v>
      </c>
      <c r="J1386" s="180"/>
    </row>
    <row r="1387" spans="1:10" x14ac:dyDescent="0.2">
      <c r="A1387" s="180" t="s">
        <v>16</v>
      </c>
      <c r="B1387" s="180" t="s">
        <v>378</v>
      </c>
      <c r="C1387" s="180">
        <v>0</v>
      </c>
      <c r="D1387" s="180">
        <v>0</v>
      </c>
      <c r="E1387" s="180">
        <v>0</v>
      </c>
      <c r="F1387" s="180"/>
      <c r="G1387" s="180">
        <v>164642</v>
      </c>
      <c r="H1387" s="180">
        <v>0</v>
      </c>
      <c r="I1387" s="180">
        <v>134642</v>
      </c>
      <c r="J1387" s="180">
        <v>113506.5</v>
      </c>
    </row>
    <row r="1388" spans="1:10" x14ac:dyDescent="0.2">
      <c r="A1388" s="180" t="s">
        <v>16</v>
      </c>
      <c r="B1388" s="180" t="s">
        <v>360</v>
      </c>
      <c r="C1388" s="180">
        <v>345091</v>
      </c>
      <c r="D1388" s="180">
        <v>0</v>
      </c>
      <c r="E1388" s="180">
        <v>0</v>
      </c>
      <c r="F1388" s="180"/>
      <c r="G1388" s="180"/>
      <c r="H1388" s="180">
        <v>0</v>
      </c>
      <c r="I1388" s="180">
        <v>409177</v>
      </c>
      <c r="J1388" s="180">
        <v>393775.49</v>
      </c>
    </row>
    <row r="1389" spans="1:10" x14ac:dyDescent="0.2">
      <c r="A1389" s="180" t="s">
        <v>16</v>
      </c>
      <c r="B1389" s="180" t="s">
        <v>379</v>
      </c>
      <c r="C1389" s="180">
        <v>64086</v>
      </c>
      <c r="D1389" s="180">
        <v>0</v>
      </c>
      <c r="E1389" s="180">
        <v>0</v>
      </c>
      <c r="F1389" s="180">
        <v>0</v>
      </c>
      <c r="G1389" s="180"/>
      <c r="H1389" s="180"/>
      <c r="I1389" s="180">
        <v>0</v>
      </c>
      <c r="J1389" s="180">
        <v>0</v>
      </c>
    </row>
    <row r="1390" spans="1:10" x14ac:dyDescent="0.2">
      <c r="A1390" s="180" t="s">
        <v>16</v>
      </c>
      <c r="B1390" s="180" t="s">
        <v>362</v>
      </c>
      <c r="C1390" s="180"/>
      <c r="D1390" s="180"/>
      <c r="E1390" s="180"/>
      <c r="F1390" s="180"/>
      <c r="G1390" s="180"/>
      <c r="H1390" s="180"/>
      <c r="I1390" s="180">
        <v>115076</v>
      </c>
      <c r="J1390" s="180">
        <v>114606</v>
      </c>
    </row>
    <row r="1391" spans="1:10" x14ac:dyDescent="0.2">
      <c r="A1391" s="180" t="s">
        <v>16</v>
      </c>
      <c r="B1391" s="180" t="s">
        <v>365</v>
      </c>
      <c r="C1391" s="180">
        <v>409177</v>
      </c>
      <c r="D1391" s="180">
        <v>0</v>
      </c>
      <c r="E1391" s="180">
        <v>0</v>
      </c>
      <c r="F1391" s="180">
        <v>0</v>
      </c>
      <c r="G1391" s="180">
        <v>164642</v>
      </c>
      <c r="H1391" s="180">
        <v>137110</v>
      </c>
      <c r="I1391" s="180">
        <v>4337028</v>
      </c>
      <c r="J1391" s="180">
        <v>4093356.22</v>
      </c>
    </row>
    <row r="1392" spans="1:10" x14ac:dyDescent="0.2">
      <c r="A1392" s="180" t="s">
        <v>16</v>
      </c>
      <c r="B1392" s="180" t="s">
        <v>447</v>
      </c>
      <c r="C1392" s="180">
        <v>0</v>
      </c>
      <c r="D1392" s="180">
        <v>0</v>
      </c>
      <c r="E1392" s="180">
        <v>0</v>
      </c>
      <c r="F1392" s="180">
        <v>0</v>
      </c>
      <c r="G1392" s="180">
        <v>5268</v>
      </c>
      <c r="H1392" s="180">
        <v>0</v>
      </c>
      <c r="I1392" s="180">
        <v>5268</v>
      </c>
      <c r="J1392" s="180">
        <v>5215.5600000000004</v>
      </c>
    </row>
    <row r="1393" spans="1:10" x14ac:dyDescent="0.2">
      <c r="A1393" s="180" t="s">
        <v>16</v>
      </c>
      <c r="B1393" s="180" t="s">
        <v>366</v>
      </c>
      <c r="C1393" s="180">
        <v>409177</v>
      </c>
      <c r="D1393" s="180">
        <v>0</v>
      </c>
      <c r="E1393" s="180">
        <v>0</v>
      </c>
      <c r="F1393" s="180">
        <v>0</v>
      </c>
      <c r="G1393" s="180">
        <v>169910</v>
      </c>
      <c r="H1393" s="180">
        <v>137110</v>
      </c>
      <c r="I1393" s="180">
        <v>4342296</v>
      </c>
      <c r="J1393" s="180">
        <v>4098571.78</v>
      </c>
    </row>
    <row r="1394" spans="1:10" x14ac:dyDescent="0.2">
      <c r="A1394" s="180" t="s">
        <v>16</v>
      </c>
      <c r="B1394" s="180" t="s">
        <v>367</v>
      </c>
      <c r="C1394" s="180">
        <v>375821.16999999993</v>
      </c>
      <c r="D1394" s="180">
        <v>85202.739999999991</v>
      </c>
      <c r="E1394" s="180">
        <v>0</v>
      </c>
      <c r="F1394" s="180">
        <v>0</v>
      </c>
      <c r="G1394" s="180">
        <v>-161448.82</v>
      </c>
      <c r="H1394" s="180">
        <v>-137452.76999999999</v>
      </c>
      <c r="I1394" s="180">
        <v>2088620.7600000007</v>
      </c>
      <c r="J1394" s="180">
        <v>2276695.7599999998</v>
      </c>
    </row>
    <row r="1395" spans="1:10" x14ac:dyDescent="0.2">
      <c r="A1395" s="180" t="s">
        <v>16</v>
      </c>
      <c r="B1395" s="180" t="s">
        <v>368</v>
      </c>
      <c r="C1395" s="180">
        <v>784998.17</v>
      </c>
      <c r="D1395" s="180">
        <v>85202.739999999991</v>
      </c>
      <c r="E1395" s="180">
        <v>0</v>
      </c>
      <c r="F1395" s="180">
        <v>0</v>
      </c>
      <c r="G1395" s="180">
        <v>8461.1800000000076</v>
      </c>
      <c r="H1395" s="180">
        <v>-342.76999999998952</v>
      </c>
      <c r="I1395" s="180">
        <v>6430916.7600000007</v>
      </c>
      <c r="J1395" s="180">
        <v>6375267.54</v>
      </c>
    </row>
    <row r="1396" spans="1:10" x14ac:dyDescent="0.2">
      <c r="A1396" s="180" t="s">
        <v>17</v>
      </c>
      <c r="B1396" s="180" t="s">
        <v>333</v>
      </c>
      <c r="C1396" s="180"/>
      <c r="D1396" s="180">
        <v>6791996</v>
      </c>
      <c r="E1396" s="180"/>
      <c r="F1396" s="180">
        <v>9382227</v>
      </c>
      <c r="G1396" s="180"/>
      <c r="H1396" s="180"/>
      <c r="I1396" s="180">
        <v>64896536</v>
      </c>
      <c r="J1396" s="180">
        <v>58580481.270000003</v>
      </c>
    </row>
    <row r="1397" spans="1:10" x14ac:dyDescent="0.2">
      <c r="A1397" s="180" t="s">
        <v>17</v>
      </c>
      <c r="B1397" s="180" t="s">
        <v>334</v>
      </c>
      <c r="C1397" s="180"/>
      <c r="D1397" s="180">
        <v>54061</v>
      </c>
      <c r="E1397" s="180"/>
      <c r="F1397" s="180">
        <v>74667</v>
      </c>
      <c r="G1397" s="180"/>
      <c r="H1397" s="180"/>
      <c r="I1397" s="180">
        <v>551494</v>
      </c>
      <c r="J1397" s="180">
        <v>575922.55000000005</v>
      </c>
    </row>
    <row r="1398" spans="1:10" x14ac:dyDescent="0.2">
      <c r="A1398" s="180" t="s">
        <v>17</v>
      </c>
      <c r="B1398" s="180" t="s">
        <v>335</v>
      </c>
      <c r="C1398" s="180"/>
      <c r="D1398" s="180">
        <v>0</v>
      </c>
      <c r="E1398" s="180"/>
      <c r="F1398" s="180"/>
      <c r="G1398" s="180"/>
      <c r="H1398" s="180"/>
      <c r="I1398" s="180">
        <v>0</v>
      </c>
      <c r="J1398" s="180">
        <v>0</v>
      </c>
    </row>
    <row r="1399" spans="1:10" x14ac:dyDescent="0.2">
      <c r="A1399" s="180" t="s">
        <v>17</v>
      </c>
      <c r="B1399" s="180" t="s">
        <v>336</v>
      </c>
      <c r="C1399" s="180"/>
      <c r="D1399" s="180"/>
      <c r="E1399" s="180"/>
      <c r="F1399" s="180"/>
      <c r="G1399" s="180"/>
      <c r="H1399" s="180"/>
      <c r="I1399" s="180">
        <v>1975000</v>
      </c>
      <c r="J1399" s="180">
        <v>1884910.25</v>
      </c>
    </row>
    <row r="1400" spans="1:10" x14ac:dyDescent="0.2">
      <c r="A1400" s="180" t="s">
        <v>17</v>
      </c>
      <c r="B1400" s="180" t="s">
        <v>337</v>
      </c>
      <c r="C1400" s="180">
        <v>40000</v>
      </c>
      <c r="D1400" s="180">
        <v>35000</v>
      </c>
      <c r="E1400" s="180">
        <v>500000</v>
      </c>
      <c r="F1400" s="180">
        <v>65000</v>
      </c>
      <c r="G1400" s="180">
        <v>35000</v>
      </c>
      <c r="H1400" s="180">
        <v>35000</v>
      </c>
      <c r="I1400" s="180">
        <v>653639</v>
      </c>
      <c r="J1400" s="180">
        <v>453413.3000000001</v>
      </c>
    </row>
    <row r="1401" spans="1:10" x14ac:dyDescent="0.2">
      <c r="A1401" s="180" t="s">
        <v>17</v>
      </c>
      <c r="B1401" s="180" t="s">
        <v>338</v>
      </c>
      <c r="C1401" s="180"/>
      <c r="D1401" s="180"/>
      <c r="E1401" s="180"/>
      <c r="F1401" s="180"/>
      <c r="G1401" s="180">
        <v>4500000</v>
      </c>
      <c r="H1401" s="180">
        <v>0</v>
      </c>
      <c r="I1401" s="180">
        <v>4197500</v>
      </c>
      <c r="J1401" s="180">
        <v>3902973.53</v>
      </c>
    </row>
    <row r="1402" spans="1:10" x14ac:dyDescent="0.2">
      <c r="A1402" s="180" t="s">
        <v>17</v>
      </c>
      <c r="B1402" s="180" t="s">
        <v>339</v>
      </c>
      <c r="C1402" s="180"/>
      <c r="D1402" s="180"/>
      <c r="E1402" s="180"/>
      <c r="F1402" s="180"/>
      <c r="G1402" s="180"/>
      <c r="H1402" s="180">
        <v>0</v>
      </c>
      <c r="I1402" s="180">
        <v>2477500</v>
      </c>
      <c r="J1402" s="180">
        <v>2122393.1799999997</v>
      </c>
    </row>
    <row r="1403" spans="1:10" x14ac:dyDescent="0.2">
      <c r="A1403" s="180" t="s">
        <v>17</v>
      </c>
      <c r="B1403" s="180" t="s">
        <v>340</v>
      </c>
      <c r="C1403" s="180">
        <v>0</v>
      </c>
      <c r="D1403" s="180">
        <v>4500</v>
      </c>
      <c r="E1403" s="180"/>
      <c r="F1403" s="180"/>
      <c r="G1403" s="180">
        <v>60000</v>
      </c>
      <c r="H1403" s="180">
        <v>2600000</v>
      </c>
      <c r="I1403" s="180">
        <v>4416050</v>
      </c>
      <c r="J1403" s="180">
        <v>4534619.4000000004</v>
      </c>
    </row>
    <row r="1404" spans="1:10" x14ac:dyDescent="0.2">
      <c r="A1404" s="180" t="s">
        <v>17</v>
      </c>
      <c r="B1404" s="180" t="s">
        <v>341</v>
      </c>
      <c r="C1404" s="180">
        <v>0</v>
      </c>
      <c r="D1404" s="180"/>
      <c r="E1404" s="180"/>
      <c r="F1404" s="180"/>
      <c r="G1404" s="180"/>
      <c r="H1404" s="180"/>
      <c r="I1404" s="180">
        <v>157750</v>
      </c>
      <c r="J1404" s="180">
        <v>147664.22</v>
      </c>
    </row>
    <row r="1405" spans="1:10" x14ac:dyDescent="0.2">
      <c r="A1405" s="180" t="s">
        <v>17</v>
      </c>
      <c r="B1405" s="180" t="s">
        <v>342</v>
      </c>
      <c r="C1405" s="180"/>
      <c r="D1405" s="180"/>
      <c r="E1405" s="180"/>
      <c r="F1405" s="180"/>
      <c r="G1405" s="180"/>
      <c r="H1405" s="180"/>
      <c r="I1405" s="180">
        <v>71892686</v>
      </c>
      <c r="J1405" s="180">
        <v>69927273</v>
      </c>
    </row>
    <row r="1406" spans="1:10" x14ac:dyDescent="0.2">
      <c r="A1406" s="180" t="s">
        <v>17</v>
      </c>
      <c r="B1406" s="180" t="s">
        <v>343</v>
      </c>
      <c r="C1406" s="180"/>
      <c r="D1406" s="180"/>
      <c r="E1406" s="180"/>
      <c r="F1406" s="180"/>
      <c r="G1406" s="180"/>
      <c r="H1406" s="180"/>
      <c r="I1406" s="180">
        <v>0</v>
      </c>
      <c r="J1406" s="180">
        <v>0</v>
      </c>
    </row>
    <row r="1407" spans="1:10" x14ac:dyDescent="0.2">
      <c r="A1407" s="180" t="s">
        <v>17</v>
      </c>
      <c r="B1407" s="180" t="s">
        <v>344</v>
      </c>
      <c r="C1407" s="180">
        <v>12200000</v>
      </c>
      <c r="D1407" s="180">
        <v>2600</v>
      </c>
      <c r="E1407" s="180"/>
      <c r="F1407" s="180">
        <v>4100</v>
      </c>
      <c r="G1407" s="180">
        <v>45000</v>
      </c>
      <c r="H1407" s="180">
        <v>0</v>
      </c>
      <c r="I1407" s="180">
        <v>12299091</v>
      </c>
      <c r="J1407" s="180">
        <v>10873596.460000001</v>
      </c>
    </row>
    <row r="1408" spans="1:10" x14ac:dyDescent="0.2">
      <c r="A1408" s="180" t="s">
        <v>17</v>
      </c>
      <c r="B1408" s="180" t="s">
        <v>475</v>
      </c>
      <c r="C1408" s="180"/>
      <c r="D1408" s="180">
        <v>177112</v>
      </c>
      <c r="E1408" s="180"/>
      <c r="F1408" s="180">
        <v>244656</v>
      </c>
      <c r="G1408" s="180"/>
      <c r="H1408" s="180"/>
      <c r="I1408" s="180">
        <v>1626287</v>
      </c>
      <c r="J1408" s="180">
        <v>1602585.23</v>
      </c>
    </row>
    <row r="1409" spans="1:10" x14ac:dyDescent="0.2">
      <c r="A1409" s="180" t="s">
        <v>17</v>
      </c>
      <c r="B1409" s="180" t="s">
        <v>332</v>
      </c>
      <c r="C1409" s="180"/>
      <c r="D1409" s="180"/>
      <c r="E1409" s="180"/>
      <c r="F1409" s="180"/>
      <c r="G1409" s="180"/>
      <c r="H1409" s="180"/>
      <c r="I1409" s="180">
        <v>390413</v>
      </c>
      <c r="J1409" s="180">
        <v>420863</v>
      </c>
    </row>
    <row r="1410" spans="1:10" x14ac:dyDescent="0.2">
      <c r="A1410" s="180" t="s">
        <v>17</v>
      </c>
      <c r="B1410" s="180" t="s">
        <v>407</v>
      </c>
      <c r="C1410" s="180"/>
      <c r="D1410" s="180"/>
      <c r="E1410" s="180"/>
      <c r="F1410" s="180"/>
      <c r="G1410" s="180">
        <v>1600000</v>
      </c>
      <c r="H1410" s="180"/>
      <c r="I1410" s="180">
        <v>4522950</v>
      </c>
      <c r="J1410" s="180">
        <v>3984208.77</v>
      </c>
    </row>
    <row r="1411" spans="1:10" x14ac:dyDescent="0.2">
      <c r="A1411" s="180" t="s">
        <v>17</v>
      </c>
      <c r="B1411" s="180" t="s">
        <v>345</v>
      </c>
      <c r="C1411" s="180">
        <v>12240000</v>
      </c>
      <c r="D1411" s="180">
        <v>7065269</v>
      </c>
      <c r="E1411" s="180">
        <v>500000</v>
      </c>
      <c r="F1411" s="180">
        <v>9770650</v>
      </c>
      <c r="G1411" s="180">
        <v>6240000</v>
      </c>
      <c r="H1411" s="180">
        <v>2635000</v>
      </c>
      <c r="I1411" s="180">
        <v>170056896</v>
      </c>
      <c r="J1411" s="180">
        <v>159010904.16</v>
      </c>
    </row>
    <row r="1412" spans="1:10" x14ac:dyDescent="0.2">
      <c r="A1412" s="180" t="s">
        <v>17</v>
      </c>
      <c r="B1412" s="180" t="s">
        <v>346</v>
      </c>
      <c r="C1412" s="180"/>
      <c r="D1412" s="180"/>
      <c r="E1412" s="180"/>
      <c r="F1412" s="180"/>
      <c r="G1412" s="180"/>
      <c r="H1412" s="180"/>
      <c r="I1412" s="180">
        <v>0</v>
      </c>
      <c r="J1412" s="180">
        <v>17925832.699999999</v>
      </c>
    </row>
    <row r="1413" spans="1:10" x14ac:dyDescent="0.2">
      <c r="A1413" s="180" t="s">
        <v>17</v>
      </c>
      <c r="B1413" s="180" t="s">
        <v>446</v>
      </c>
      <c r="C1413" s="180"/>
      <c r="D1413" s="180"/>
      <c r="E1413" s="180"/>
      <c r="F1413" s="180">
        <v>6233000</v>
      </c>
      <c r="G1413" s="180">
        <v>0</v>
      </c>
      <c r="H1413" s="180">
        <v>0</v>
      </c>
      <c r="I1413" s="180">
        <v>8266141</v>
      </c>
      <c r="J1413" s="180">
        <v>7134960.9400000004</v>
      </c>
    </row>
    <row r="1414" spans="1:10" x14ac:dyDescent="0.2">
      <c r="A1414" s="180" t="s">
        <v>17</v>
      </c>
      <c r="B1414" s="180" t="s">
        <v>347</v>
      </c>
      <c r="C1414" s="180"/>
      <c r="D1414" s="180">
        <v>0</v>
      </c>
      <c r="E1414" s="180"/>
      <c r="F1414" s="180"/>
      <c r="G1414" s="180"/>
      <c r="H1414" s="180"/>
      <c r="I1414" s="180">
        <v>188000</v>
      </c>
      <c r="J1414" s="180">
        <v>140949.01</v>
      </c>
    </row>
    <row r="1415" spans="1:10" x14ac:dyDescent="0.2">
      <c r="A1415" s="180" t="s">
        <v>17</v>
      </c>
      <c r="B1415" s="180" t="s">
        <v>348</v>
      </c>
      <c r="C1415" s="180">
        <v>12240000</v>
      </c>
      <c r="D1415" s="180">
        <v>7065269</v>
      </c>
      <c r="E1415" s="180">
        <v>500000</v>
      </c>
      <c r="F1415" s="180">
        <v>16003650</v>
      </c>
      <c r="G1415" s="180">
        <v>6240000</v>
      </c>
      <c r="H1415" s="180">
        <v>2635000</v>
      </c>
      <c r="I1415" s="180">
        <v>178511037</v>
      </c>
      <c r="J1415" s="180">
        <v>184212646.80999997</v>
      </c>
    </row>
    <row r="1416" spans="1:10" x14ac:dyDescent="0.2">
      <c r="A1416" s="180" t="s">
        <v>17</v>
      </c>
      <c r="B1416" s="180" t="s">
        <v>349</v>
      </c>
      <c r="C1416" s="180">
        <v>8455086.3999999985</v>
      </c>
      <c r="D1416" s="180">
        <v>2202819.3099999987</v>
      </c>
      <c r="E1416" s="180">
        <v>13145852</v>
      </c>
      <c r="F1416" s="180">
        <v>5245958.6499999985</v>
      </c>
      <c r="G1416" s="180">
        <v>1302743.2399999984</v>
      </c>
      <c r="H1416" s="180">
        <v>1055475.5699999994</v>
      </c>
      <c r="I1416" s="180">
        <v>61754998.669999957</v>
      </c>
      <c r="J1416" s="180">
        <v>40035188</v>
      </c>
    </row>
    <row r="1417" spans="1:10" x14ac:dyDescent="0.2">
      <c r="A1417" s="180" t="s">
        <v>17</v>
      </c>
      <c r="B1417" s="180" t="s">
        <v>350</v>
      </c>
      <c r="C1417" s="180">
        <v>20695086.399999999</v>
      </c>
      <c r="D1417" s="180">
        <v>9268088.3099999987</v>
      </c>
      <c r="E1417" s="180">
        <v>13645852</v>
      </c>
      <c r="F1417" s="180">
        <v>21249608.649999999</v>
      </c>
      <c r="G1417" s="180">
        <v>7542743.2399999984</v>
      </c>
      <c r="H1417" s="180">
        <v>3690475.5699999994</v>
      </c>
      <c r="I1417" s="180">
        <v>240266035.66999996</v>
      </c>
      <c r="J1417" s="180">
        <v>224247834.80999997</v>
      </c>
    </row>
    <row r="1418" spans="1:10" x14ac:dyDescent="0.2">
      <c r="A1418" s="180" t="s">
        <v>17</v>
      </c>
      <c r="B1418" s="180" t="s">
        <v>376</v>
      </c>
      <c r="C1418" s="180"/>
      <c r="D1418" s="180"/>
      <c r="E1418" s="180"/>
      <c r="F1418" s="180"/>
      <c r="G1418" s="180"/>
      <c r="H1418" s="180"/>
      <c r="I1418" s="180"/>
      <c r="J1418" s="180"/>
    </row>
    <row r="1419" spans="1:10" x14ac:dyDescent="0.2">
      <c r="A1419" s="180" t="s">
        <v>17</v>
      </c>
      <c r="B1419" s="180" t="s">
        <v>377</v>
      </c>
      <c r="C1419" s="180">
        <v>300000</v>
      </c>
      <c r="D1419" s="180">
        <v>500000</v>
      </c>
      <c r="E1419" s="180">
        <v>0</v>
      </c>
      <c r="F1419" s="180"/>
      <c r="G1419" s="180">
        <v>0</v>
      </c>
      <c r="H1419" s="180">
        <v>1500000</v>
      </c>
      <c r="I1419" s="180">
        <v>90971200</v>
      </c>
      <c r="J1419" s="180">
        <v>81011827.25</v>
      </c>
    </row>
    <row r="1420" spans="1:10" x14ac:dyDescent="0.2">
      <c r="A1420" s="180" t="s">
        <v>17</v>
      </c>
      <c r="B1420" s="180" t="s">
        <v>352</v>
      </c>
      <c r="C1420" s="180">
        <v>0</v>
      </c>
      <c r="D1420" s="180">
        <v>0</v>
      </c>
      <c r="E1420" s="180">
        <v>0</v>
      </c>
      <c r="F1420" s="180"/>
      <c r="G1420" s="180">
        <v>0</v>
      </c>
      <c r="H1420" s="180">
        <v>0</v>
      </c>
      <c r="I1420" s="180">
        <v>5979000</v>
      </c>
      <c r="J1420" s="180">
        <v>4923133.29</v>
      </c>
    </row>
    <row r="1421" spans="1:10" x14ac:dyDescent="0.2">
      <c r="A1421" s="180" t="s">
        <v>17</v>
      </c>
      <c r="B1421" s="180" t="s">
        <v>353</v>
      </c>
      <c r="C1421" s="180">
        <v>0</v>
      </c>
      <c r="D1421" s="180">
        <v>0</v>
      </c>
      <c r="E1421" s="180">
        <v>0</v>
      </c>
      <c r="F1421" s="180"/>
      <c r="G1421" s="180">
        <v>0</v>
      </c>
      <c r="H1421" s="180">
        <v>2000</v>
      </c>
      <c r="I1421" s="180">
        <v>7940500</v>
      </c>
      <c r="J1421" s="180">
        <v>8626573.8099999987</v>
      </c>
    </row>
    <row r="1422" spans="1:10" x14ac:dyDescent="0.2">
      <c r="A1422" s="180" t="s">
        <v>17</v>
      </c>
      <c r="B1422" s="180" t="s">
        <v>354</v>
      </c>
      <c r="C1422" s="180">
        <v>0</v>
      </c>
      <c r="D1422" s="180">
        <v>0</v>
      </c>
      <c r="E1422" s="180">
        <v>0</v>
      </c>
      <c r="F1422" s="180"/>
      <c r="G1422" s="180">
        <v>0</v>
      </c>
      <c r="H1422" s="180">
        <v>0</v>
      </c>
      <c r="I1422" s="180">
        <v>1874200</v>
      </c>
      <c r="J1422" s="180">
        <v>2389748.5299999998</v>
      </c>
    </row>
    <row r="1423" spans="1:10" x14ac:dyDescent="0.2">
      <c r="A1423" s="180" t="s">
        <v>17</v>
      </c>
      <c r="B1423" s="180" t="s">
        <v>408</v>
      </c>
      <c r="C1423" s="180">
        <v>0</v>
      </c>
      <c r="D1423" s="180">
        <v>0</v>
      </c>
      <c r="E1423" s="180">
        <v>0</v>
      </c>
      <c r="F1423" s="180"/>
      <c r="G1423" s="180">
        <v>0</v>
      </c>
      <c r="H1423" s="180">
        <v>0</v>
      </c>
      <c r="I1423" s="180">
        <v>7395100</v>
      </c>
      <c r="J1423" s="180">
        <v>6718503.4800000004</v>
      </c>
    </row>
    <row r="1424" spans="1:10" x14ac:dyDescent="0.2">
      <c r="A1424" s="180" t="s">
        <v>17</v>
      </c>
      <c r="B1424" s="180" t="s">
        <v>423</v>
      </c>
      <c r="C1424" s="180">
        <v>0</v>
      </c>
      <c r="D1424" s="180">
        <v>0</v>
      </c>
      <c r="E1424" s="180">
        <v>0</v>
      </c>
      <c r="F1424" s="180"/>
      <c r="G1424" s="180">
        <v>2000</v>
      </c>
      <c r="H1424" s="180">
        <v>15000</v>
      </c>
      <c r="I1424" s="180">
        <v>2815400</v>
      </c>
      <c r="J1424" s="180">
        <v>3146798.13</v>
      </c>
    </row>
    <row r="1425" spans="1:10" x14ac:dyDescent="0.2">
      <c r="A1425" s="180" t="s">
        <v>17</v>
      </c>
      <c r="B1425" s="180" t="s">
        <v>355</v>
      </c>
      <c r="C1425" s="180">
        <v>0</v>
      </c>
      <c r="D1425" s="180">
        <v>0</v>
      </c>
      <c r="E1425" s="180">
        <v>0</v>
      </c>
      <c r="F1425" s="180"/>
      <c r="G1425" s="180">
        <v>0</v>
      </c>
      <c r="H1425" s="180">
        <v>260000</v>
      </c>
      <c r="I1425" s="180">
        <v>11371500</v>
      </c>
      <c r="J1425" s="180">
        <v>10869364.619999999</v>
      </c>
    </row>
    <row r="1426" spans="1:10" x14ac:dyDescent="0.2">
      <c r="A1426" s="180" t="s">
        <v>17</v>
      </c>
      <c r="B1426" s="180" t="s">
        <v>356</v>
      </c>
      <c r="C1426" s="180">
        <v>0</v>
      </c>
      <c r="D1426" s="180">
        <v>0</v>
      </c>
      <c r="E1426" s="180">
        <v>0</v>
      </c>
      <c r="F1426" s="180"/>
      <c r="G1426" s="180"/>
      <c r="H1426" s="180">
        <v>15000</v>
      </c>
      <c r="I1426" s="180">
        <v>4665200</v>
      </c>
      <c r="J1426" s="180">
        <v>4258700.7799999993</v>
      </c>
    </row>
    <row r="1427" spans="1:10" x14ac:dyDescent="0.2">
      <c r="A1427" s="180" t="s">
        <v>17</v>
      </c>
      <c r="B1427" s="180" t="s">
        <v>409</v>
      </c>
      <c r="C1427" s="180"/>
      <c r="D1427" s="180"/>
      <c r="E1427" s="180"/>
      <c r="F1427" s="180"/>
      <c r="G1427" s="180"/>
      <c r="H1427" s="180"/>
      <c r="I1427" s="180">
        <v>0</v>
      </c>
      <c r="J1427" s="180"/>
    </row>
    <row r="1428" spans="1:10" x14ac:dyDescent="0.2">
      <c r="A1428" s="180" t="s">
        <v>17</v>
      </c>
      <c r="B1428" s="180" t="s">
        <v>378</v>
      </c>
      <c r="C1428" s="180">
        <v>0</v>
      </c>
      <c r="D1428" s="180">
        <v>0</v>
      </c>
      <c r="E1428" s="180">
        <v>0</v>
      </c>
      <c r="F1428" s="180"/>
      <c r="G1428" s="180">
        <v>6500000</v>
      </c>
      <c r="H1428" s="180">
        <v>500000</v>
      </c>
      <c r="I1428" s="180">
        <v>6176900</v>
      </c>
      <c r="J1428" s="180">
        <v>5304841.18</v>
      </c>
    </row>
    <row r="1429" spans="1:10" x14ac:dyDescent="0.2">
      <c r="A1429" s="180" t="s">
        <v>17</v>
      </c>
      <c r="B1429" s="180" t="s">
        <v>360</v>
      </c>
      <c r="C1429" s="180">
        <v>8844500</v>
      </c>
      <c r="D1429" s="180">
        <v>8000000</v>
      </c>
      <c r="E1429" s="180">
        <v>13500000</v>
      </c>
      <c r="F1429" s="180"/>
      <c r="G1429" s="180"/>
      <c r="H1429" s="180">
        <v>0</v>
      </c>
      <c r="I1429" s="180">
        <v>13052864</v>
      </c>
      <c r="J1429" s="180">
        <v>8850143.8399999999</v>
      </c>
    </row>
    <row r="1430" spans="1:10" x14ac:dyDescent="0.2">
      <c r="A1430" s="180" t="s">
        <v>17</v>
      </c>
      <c r="B1430" s="180" t="s">
        <v>379</v>
      </c>
      <c r="C1430" s="180">
        <v>0</v>
      </c>
      <c r="D1430" s="180">
        <v>0</v>
      </c>
      <c r="E1430" s="180">
        <v>0</v>
      </c>
      <c r="F1430" s="180">
        <v>15690527</v>
      </c>
      <c r="G1430" s="180"/>
      <c r="H1430" s="180"/>
      <c r="I1430" s="180">
        <v>17242150</v>
      </c>
      <c r="J1430" s="180">
        <v>14380522.619999999</v>
      </c>
    </row>
    <row r="1431" spans="1:10" x14ac:dyDescent="0.2">
      <c r="A1431" s="180" t="s">
        <v>17</v>
      </c>
      <c r="B1431" s="180" t="s">
        <v>362</v>
      </c>
      <c r="C1431" s="180"/>
      <c r="D1431" s="180"/>
      <c r="E1431" s="180"/>
      <c r="F1431" s="180"/>
      <c r="G1431" s="180"/>
      <c r="H1431" s="180"/>
      <c r="I1431" s="180">
        <v>5087875</v>
      </c>
      <c r="J1431" s="180">
        <v>4835744</v>
      </c>
    </row>
    <row r="1432" spans="1:10" x14ac:dyDescent="0.2">
      <c r="A1432" s="180" t="s">
        <v>17</v>
      </c>
      <c r="B1432" s="180" t="s">
        <v>365</v>
      </c>
      <c r="C1432" s="180">
        <v>9144500</v>
      </c>
      <c r="D1432" s="180">
        <v>8500000</v>
      </c>
      <c r="E1432" s="180">
        <v>13500000</v>
      </c>
      <c r="F1432" s="180">
        <v>15690527</v>
      </c>
      <c r="G1432" s="180">
        <v>6502000</v>
      </c>
      <c r="H1432" s="180">
        <v>2292000</v>
      </c>
      <c r="I1432" s="180">
        <v>174571889</v>
      </c>
      <c r="J1432" s="180">
        <v>155315901.53000003</v>
      </c>
    </row>
    <row r="1433" spans="1:10" x14ac:dyDescent="0.2">
      <c r="A1433" s="180" t="s">
        <v>17</v>
      </c>
      <c r="B1433" s="180" t="s">
        <v>447</v>
      </c>
      <c r="C1433" s="180">
        <v>6233000</v>
      </c>
      <c r="D1433" s="180">
        <v>0</v>
      </c>
      <c r="E1433" s="180">
        <v>0</v>
      </c>
      <c r="F1433" s="180">
        <v>0</v>
      </c>
      <c r="G1433" s="180"/>
      <c r="H1433" s="180">
        <v>650000</v>
      </c>
      <c r="I1433" s="180">
        <v>8186141</v>
      </c>
      <c r="J1433" s="180">
        <v>7176934.6100000003</v>
      </c>
    </row>
    <row r="1434" spans="1:10" x14ac:dyDescent="0.2">
      <c r="A1434" s="180" t="s">
        <v>17</v>
      </c>
      <c r="B1434" s="180" t="s">
        <v>366</v>
      </c>
      <c r="C1434" s="180">
        <v>15377500</v>
      </c>
      <c r="D1434" s="180">
        <v>8500000</v>
      </c>
      <c r="E1434" s="180">
        <v>13500000</v>
      </c>
      <c r="F1434" s="180">
        <v>15690527</v>
      </c>
      <c r="G1434" s="180">
        <v>6502000</v>
      </c>
      <c r="H1434" s="180">
        <v>2942000</v>
      </c>
      <c r="I1434" s="180">
        <v>182758030</v>
      </c>
      <c r="J1434" s="180">
        <v>162492836.14000005</v>
      </c>
    </row>
    <row r="1435" spans="1:10" x14ac:dyDescent="0.2">
      <c r="A1435" s="180" t="s">
        <v>17</v>
      </c>
      <c r="B1435" s="180" t="s">
        <v>367</v>
      </c>
      <c r="C1435" s="180">
        <v>5317586.3999999985</v>
      </c>
      <c r="D1435" s="180">
        <v>768088.30999999878</v>
      </c>
      <c r="E1435" s="180">
        <v>145852</v>
      </c>
      <c r="F1435" s="180">
        <v>5559081.6499999985</v>
      </c>
      <c r="G1435" s="180">
        <v>1040743.2399999984</v>
      </c>
      <c r="H1435" s="180">
        <v>748475.56999999937</v>
      </c>
      <c r="I1435" s="180">
        <v>57508005.669999957</v>
      </c>
      <c r="J1435" s="180">
        <v>61754998.669999927</v>
      </c>
    </row>
    <row r="1436" spans="1:10" x14ac:dyDescent="0.2">
      <c r="A1436" s="180" t="s">
        <v>17</v>
      </c>
      <c r="B1436" s="180" t="s">
        <v>368</v>
      </c>
      <c r="C1436" s="180">
        <v>20695086.399999999</v>
      </c>
      <c r="D1436" s="180">
        <v>9268088.3099999987</v>
      </c>
      <c r="E1436" s="180">
        <v>13645852</v>
      </c>
      <c r="F1436" s="180">
        <v>21249608.649999999</v>
      </c>
      <c r="G1436" s="180">
        <v>7542743.2399999984</v>
      </c>
      <c r="H1436" s="180">
        <v>3690475.5699999994</v>
      </c>
      <c r="I1436" s="180">
        <v>240266035.66999996</v>
      </c>
      <c r="J1436" s="180">
        <v>224247834.80999997</v>
      </c>
    </row>
    <row r="1437" spans="1:10" x14ac:dyDescent="0.2">
      <c r="A1437" s="180" t="s">
        <v>18</v>
      </c>
      <c r="B1437" s="180" t="s">
        <v>333</v>
      </c>
      <c r="C1437" s="180"/>
      <c r="D1437" s="180">
        <v>259416</v>
      </c>
      <c r="E1437" s="180"/>
      <c r="F1437" s="180">
        <v>215952</v>
      </c>
      <c r="G1437" s="180"/>
      <c r="H1437" s="180"/>
      <c r="I1437" s="180">
        <v>3320647</v>
      </c>
      <c r="J1437" s="180">
        <v>3163689.2800000003</v>
      </c>
    </row>
    <row r="1438" spans="1:10" x14ac:dyDescent="0.2">
      <c r="A1438" s="180" t="s">
        <v>18</v>
      </c>
      <c r="B1438" s="180" t="s">
        <v>334</v>
      </c>
      <c r="C1438" s="180"/>
      <c r="D1438" s="180">
        <v>24775</v>
      </c>
      <c r="E1438" s="180"/>
      <c r="F1438" s="180">
        <v>20623</v>
      </c>
      <c r="G1438" s="180"/>
      <c r="H1438" s="180"/>
      <c r="I1438" s="180">
        <v>342994</v>
      </c>
      <c r="J1438" s="180">
        <v>457658.49</v>
      </c>
    </row>
    <row r="1439" spans="1:10" x14ac:dyDescent="0.2">
      <c r="A1439" s="180" t="s">
        <v>18</v>
      </c>
      <c r="B1439" s="180" t="s">
        <v>335</v>
      </c>
      <c r="C1439" s="180"/>
      <c r="D1439" s="180">
        <v>0</v>
      </c>
      <c r="E1439" s="180"/>
      <c r="F1439" s="180"/>
      <c r="G1439" s="180"/>
      <c r="H1439" s="180"/>
      <c r="I1439" s="180">
        <v>306877</v>
      </c>
      <c r="J1439" s="180">
        <v>286541</v>
      </c>
    </row>
    <row r="1440" spans="1:10" x14ac:dyDescent="0.2">
      <c r="A1440" s="180" t="s">
        <v>18</v>
      </c>
      <c r="B1440" s="180" t="s">
        <v>336</v>
      </c>
      <c r="C1440" s="180"/>
      <c r="D1440" s="180"/>
      <c r="E1440" s="180"/>
      <c r="F1440" s="180"/>
      <c r="G1440" s="180"/>
      <c r="H1440" s="180"/>
      <c r="I1440" s="180">
        <v>350000</v>
      </c>
      <c r="J1440" s="180">
        <v>227391.96</v>
      </c>
    </row>
    <row r="1441" spans="1:10" x14ac:dyDescent="0.2">
      <c r="A1441" s="180" t="s">
        <v>18</v>
      </c>
      <c r="B1441" s="180" t="s">
        <v>337</v>
      </c>
      <c r="C1441" s="180">
        <v>3000</v>
      </c>
      <c r="D1441" s="180">
        <v>500</v>
      </c>
      <c r="E1441" s="180"/>
      <c r="F1441" s="180">
        <v>2000</v>
      </c>
      <c r="G1441" s="180">
        <v>500</v>
      </c>
      <c r="H1441" s="180"/>
      <c r="I1441" s="180">
        <v>23000</v>
      </c>
      <c r="J1441" s="180">
        <v>72369.860000000015</v>
      </c>
    </row>
    <row r="1442" spans="1:10" x14ac:dyDescent="0.2">
      <c r="A1442" s="180" t="s">
        <v>18</v>
      </c>
      <c r="B1442" s="180" t="s">
        <v>338</v>
      </c>
      <c r="C1442" s="180"/>
      <c r="D1442" s="180"/>
      <c r="E1442" s="180"/>
      <c r="F1442" s="180"/>
      <c r="G1442" s="180">
        <v>305000</v>
      </c>
      <c r="H1442" s="180"/>
      <c r="I1442" s="180">
        <v>300000</v>
      </c>
      <c r="J1442" s="180">
        <v>294511.68</v>
      </c>
    </row>
    <row r="1443" spans="1:10" x14ac:dyDescent="0.2">
      <c r="A1443" s="180" t="s">
        <v>18</v>
      </c>
      <c r="B1443" s="180" t="s">
        <v>339</v>
      </c>
      <c r="C1443" s="180"/>
      <c r="D1443" s="180"/>
      <c r="E1443" s="180"/>
      <c r="F1443" s="180"/>
      <c r="G1443" s="180"/>
      <c r="H1443" s="180"/>
      <c r="I1443" s="180">
        <v>302500</v>
      </c>
      <c r="J1443" s="180">
        <v>282133.44</v>
      </c>
    </row>
    <row r="1444" spans="1:10" x14ac:dyDescent="0.2">
      <c r="A1444" s="180" t="s">
        <v>18</v>
      </c>
      <c r="B1444" s="180" t="s">
        <v>340</v>
      </c>
      <c r="C1444" s="180"/>
      <c r="D1444" s="180">
        <v>1500</v>
      </c>
      <c r="E1444" s="180"/>
      <c r="F1444" s="180"/>
      <c r="G1444" s="180">
        <v>35000</v>
      </c>
      <c r="H1444" s="180"/>
      <c r="I1444" s="180">
        <v>249500</v>
      </c>
      <c r="J1444" s="180">
        <v>229378.21</v>
      </c>
    </row>
    <row r="1445" spans="1:10" x14ac:dyDescent="0.2">
      <c r="A1445" s="180" t="s">
        <v>18</v>
      </c>
      <c r="B1445" s="180" t="s">
        <v>341</v>
      </c>
      <c r="C1445" s="180"/>
      <c r="D1445" s="180">
        <v>2500</v>
      </c>
      <c r="E1445" s="180"/>
      <c r="F1445" s="180"/>
      <c r="G1445" s="180"/>
      <c r="H1445" s="180"/>
      <c r="I1445" s="180">
        <v>2500</v>
      </c>
      <c r="J1445" s="180">
        <v>0</v>
      </c>
    </row>
    <row r="1446" spans="1:10" x14ac:dyDescent="0.2">
      <c r="A1446" s="180" t="s">
        <v>18</v>
      </c>
      <c r="B1446" s="180" t="s">
        <v>342</v>
      </c>
      <c r="C1446" s="180"/>
      <c r="D1446" s="180"/>
      <c r="E1446" s="180"/>
      <c r="F1446" s="180"/>
      <c r="G1446" s="180"/>
      <c r="H1446" s="180"/>
      <c r="I1446" s="180">
        <v>5370030</v>
      </c>
      <c r="J1446" s="180">
        <v>5468234</v>
      </c>
    </row>
    <row r="1447" spans="1:10" x14ac:dyDescent="0.2">
      <c r="A1447" s="180" t="s">
        <v>18</v>
      </c>
      <c r="B1447" s="180" t="s">
        <v>343</v>
      </c>
      <c r="C1447" s="180"/>
      <c r="D1447" s="180"/>
      <c r="E1447" s="180"/>
      <c r="F1447" s="180"/>
      <c r="G1447" s="180"/>
      <c r="H1447" s="180"/>
      <c r="I1447" s="180">
        <v>0</v>
      </c>
      <c r="J1447" s="180">
        <v>0</v>
      </c>
    </row>
    <row r="1448" spans="1:10" x14ac:dyDescent="0.2">
      <c r="A1448" s="180" t="s">
        <v>18</v>
      </c>
      <c r="B1448" s="180" t="s">
        <v>344</v>
      </c>
      <c r="C1448" s="180">
        <v>800000</v>
      </c>
      <c r="D1448" s="180"/>
      <c r="E1448" s="180"/>
      <c r="F1448" s="180"/>
      <c r="G1448" s="180">
        <v>5000</v>
      </c>
      <c r="H1448" s="180"/>
      <c r="I1448" s="180">
        <v>840150</v>
      </c>
      <c r="J1448" s="180">
        <v>827261.39</v>
      </c>
    </row>
    <row r="1449" spans="1:10" x14ac:dyDescent="0.2">
      <c r="A1449" s="180" t="s">
        <v>18</v>
      </c>
      <c r="B1449" s="180" t="s">
        <v>475</v>
      </c>
      <c r="C1449" s="180"/>
      <c r="D1449" s="180">
        <v>3267</v>
      </c>
      <c r="E1449" s="180"/>
      <c r="F1449" s="180">
        <v>2720</v>
      </c>
      <c r="G1449" s="180"/>
      <c r="H1449" s="180"/>
      <c r="I1449" s="180">
        <v>30284</v>
      </c>
      <c r="J1449" s="180">
        <v>40709.919999999998</v>
      </c>
    </row>
    <row r="1450" spans="1:10" x14ac:dyDescent="0.2">
      <c r="A1450" s="180" t="s">
        <v>18</v>
      </c>
      <c r="B1450" s="180" t="s">
        <v>332</v>
      </c>
      <c r="C1450" s="180"/>
      <c r="D1450" s="180"/>
      <c r="E1450" s="180"/>
      <c r="F1450" s="180"/>
      <c r="G1450" s="180"/>
      <c r="H1450" s="180"/>
      <c r="I1450" s="180">
        <v>72000</v>
      </c>
      <c r="J1450" s="180">
        <v>70289</v>
      </c>
    </row>
    <row r="1451" spans="1:10" x14ac:dyDescent="0.2">
      <c r="A1451" s="180" t="s">
        <v>18</v>
      </c>
      <c r="B1451" s="180" t="s">
        <v>407</v>
      </c>
      <c r="C1451" s="180"/>
      <c r="D1451" s="180"/>
      <c r="E1451" s="180"/>
      <c r="F1451" s="180"/>
      <c r="G1451" s="180">
        <v>210000</v>
      </c>
      <c r="H1451" s="180"/>
      <c r="I1451" s="180">
        <v>430000</v>
      </c>
      <c r="J1451" s="180">
        <v>418108.79</v>
      </c>
    </row>
    <row r="1452" spans="1:10" x14ac:dyDescent="0.2">
      <c r="A1452" s="180" t="s">
        <v>18</v>
      </c>
      <c r="B1452" s="180" t="s">
        <v>345</v>
      </c>
      <c r="C1452" s="180">
        <v>803000</v>
      </c>
      <c r="D1452" s="180">
        <v>291958</v>
      </c>
      <c r="E1452" s="180">
        <v>0</v>
      </c>
      <c r="F1452" s="180">
        <v>241295</v>
      </c>
      <c r="G1452" s="180">
        <v>555500</v>
      </c>
      <c r="H1452" s="180">
        <v>0</v>
      </c>
      <c r="I1452" s="180">
        <v>11940482</v>
      </c>
      <c r="J1452" s="180">
        <v>11838277.020000003</v>
      </c>
    </row>
    <row r="1453" spans="1:10" x14ac:dyDescent="0.2">
      <c r="A1453" s="180" t="s">
        <v>18</v>
      </c>
      <c r="B1453" s="180" t="s">
        <v>346</v>
      </c>
      <c r="C1453" s="180"/>
      <c r="D1453" s="180"/>
      <c r="E1453" s="180"/>
      <c r="F1453" s="180"/>
      <c r="G1453" s="180"/>
      <c r="H1453" s="180"/>
      <c r="I1453" s="180">
        <v>0</v>
      </c>
      <c r="J1453" s="180">
        <v>0</v>
      </c>
    </row>
    <row r="1454" spans="1:10" x14ac:dyDescent="0.2">
      <c r="A1454" s="180" t="s">
        <v>18</v>
      </c>
      <c r="B1454" s="180" t="s">
        <v>446</v>
      </c>
      <c r="C1454" s="180"/>
      <c r="D1454" s="180"/>
      <c r="E1454" s="180"/>
      <c r="F1454" s="180">
        <v>444692</v>
      </c>
      <c r="G1454" s="180"/>
      <c r="H1454" s="180"/>
      <c r="I1454" s="180">
        <v>444972</v>
      </c>
      <c r="J1454" s="180">
        <v>881918.8</v>
      </c>
    </row>
    <row r="1455" spans="1:10" x14ac:dyDescent="0.2">
      <c r="A1455" s="180" t="s">
        <v>18</v>
      </c>
      <c r="B1455" s="180" t="s">
        <v>347</v>
      </c>
      <c r="C1455" s="180"/>
      <c r="D1455" s="180"/>
      <c r="E1455" s="180"/>
      <c r="F1455" s="180"/>
      <c r="G1455" s="180"/>
      <c r="H1455" s="180"/>
      <c r="I1455" s="180">
        <v>1500</v>
      </c>
      <c r="J1455" s="180">
        <v>0</v>
      </c>
    </row>
    <row r="1456" spans="1:10" x14ac:dyDescent="0.2">
      <c r="A1456" s="180" t="s">
        <v>18</v>
      </c>
      <c r="B1456" s="180" t="s">
        <v>348</v>
      </c>
      <c r="C1456" s="180">
        <v>803000</v>
      </c>
      <c r="D1456" s="180">
        <v>291958</v>
      </c>
      <c r="E1456" s="180">
        <v>0</v>
      </c>
      <c r="F1456" s="180">
        <v>685987</v>
      </c>
      <c r="G1456" s="180">
        <v>555500</v>
      </c>
      <c r="H1456" s="180">
        <v>0</v>
      </c>
      <c r="I1456" s="180">
        <v>12386954</v>
      </c>
      <c r="J1456" s="180">
        <v>12720195.820000004</v>
      </c>
    </row>
    <row r="1457" spans="1:10" x14ac:dyDescent="0.2">
      <c r="A1457" s="180" t="s">
        <v>18</v>
      </c>
      <c r="B1457" s="180" t="s">
        <v>349</v>
      </c>
      <c r="C1457" s="180">
        <v>820679.23</v>
      </c>
      <c r="D1457" s="180">
        <v>8547.5599999999395</v>
      </c>
      <c r="E1457" s="180">
        <v>0</v>
      </c>
      <c r="F1457" s="180">
        <v>945777.32000000041</v>
      </c>
      <c r="G1457" s="180">
        <v>-926.19999999995343</v>
      </c>
      <c r="H1457" s="180">
        <v>14952.85</v>
      </c>
      <c r="I1457" s="180">
        <v>3545143.4799999995</v>
      </c>
      <c r="J1457" s="180">
        <v>8497447.9800000004</v>
      </c>
    </row>
    <row r="1458" spans="1:10" x14ac:dyDescent="0.2">
      <c r="A1458" s="180" t="s">
        <v>18</v>
      </c>
      <c r="B1458" s="180" t="s">
        <v>350</v>
      </c>
      <c r="C1458" s="180">
        <v>1623679.23</v>
      </c>
      <c r="D1458" s="180">
        <v>300505.55999999994</v>
      </c>
      <c r="E1458" s="180">
        <v>0</v>
      </c>
      <c r="F1458" s="180">
        <v>1631764.3200000003</v>
      </c>
      <c r="G1458" s="180">
        <v>554573.80000000005</v>
      </c>
      <c r="H1458" s="180">
        <v>14952.85</v>
      </c>
      <c r="I1458" s="180">
        <v>15932097.48</v>
      </c>
      <c r="J1458" s="180">
        <v>21217643.800000004</v>
      </c>
    </row>
    <row r="1459" spans="1:10" x14ac:dyDescent="0.2">
      <c r="A1459" s="180" t="s">
        <v>18</v>
      </c>
      <c r="B1459" s="180" t="s">
        <v>376</v>
      </c>
      <c r="C1459" s="180"/>
      <c r="D1459" s="180"/>
      <c r="E1459" s="180"/>
      <c r="F1459" s="180"/>
      <c r="G1459" s="180"/>
      <c r="H1459" s="180"/>
      <c r="I1459" s="180"/>
      <c r="J1459" s="180"/>
    </row>
    <row r="1460" spans="1:10" x14ac:dyDescent="0.2">
      <c r="A1460" s="180" t="s">
        <v>18</v>
      </c>
      <c r="B1460" s="180" t="s">
        <v>377</v>
      </c>
      <c r="C1460" s="180"/>
      <c r="D1460" s="180"/>
      <c r="E1460" s="180"/>
      <c r="F1460" s="180"/>
      <c r="G1460" s="180"/>
      <c r="H1460" s="180"/>
      <c r="I1460" s="180">
        <v>7028908</v>
      </c>
      <c r="J1460" s="180">
        <v>6968698.3600000003</v>
      </c>
    </row>
    <row r="1461" spans="1:10" x14ac:dyDescent="0.2">
      <c r="A1461" s="180" t="s">
        <v>18</v>
      </c>
      <c r="B1461" s="180" t="s">
        <v>352</v>
      </c>
      <c r="C1461" s="180"/>
      <c r="D1461" s="180"/>
      <c r="E1461" s="180"/>
      <c r="F1461" s="180"/>
      <c r="G1461" s="180"/>
      <c r="H1461" s="180"/>
      <c r="I1461" s="180">
        <v>210000</v>
      </c>
      <c r="J1461" s="180">
        <v>206013.61</v>
      </c>
    </row>
    <row r="1462" spans="1:10" x14ac:dyDescent="0.2">
      <c r="A1462" s="180" t="s">
        <v>18</v>
      </c>
      <c r="B1462" s="180" t="s">
        <v>353</v>
      </c>
      <c r="C1462" s="180">
        <v>180000</v>
      </c>
      <c r="D1462" s="180">
        <v>180000</v>
      </c>
      <c r="E1462" s="180"/>
      <c r="F1462" s="180"/>
      <c r="G1462" s="180"/>
      <c r="H1462" s="180"/>
      <c r="I1462" s="180">
        <v>590000</v>
      </c>
      <c r="J1462" s="180">
        <v>472367.3</v>
      </c>
    </row>
    <row r="1463" spans="1:10" x14ac:dyDescent="0.2">
      <c r="A1463" s="180" t="s">
        <v>18</v>
      </c>
      <c r="B1463" s="180" t="s">
        <v>354</v>
      </c>
      <c r="C1463" s="180"/>
      <c r="D1463" s="180"/>
      <c r="E1463" s="180"/>
      <c r="F1463" s="180"/>
      <c r="G1463" s="180"/>
      <c r="H1463" s="180"/>
      <c r="I1463" s="180">
        <v>230000</v>
      </c>
      <c r="J1463" s="180">
        <v>233169.89</v>
      </c>
    </row>
    <row r="1464" spans="1:10" x14ac:dyDescent="0.2">
      <c r="A1464" s="180" t="s">
        <v>18</v>
      </c>
      <c r="B1464" s="180" t="s">
        <v>408</v>
      </c>
      <c r="C1464" s="180"/>
      <c r="D1464" s="180"/>
      <c r="E1464" s="180"/>
      <c r="F1464" s="180"/>
      <c r="G1464" s="180"/>
      <c r="H1464" s="180"/>
      <c r="I1464" s="180">
        <v>480000</v>
      </c>
      <c r="J1464" s="180">
        <v>471348.35</v>
      </c>
    </row>
    <row r="1465" spans="1:10" x14ac:dyDescent="0.2">
      <c r="A1465" s="180" t="s">
        <v>18</v>
      </c>
      <c r="B1465" s="180" t="s">
        <v>423</v>
      </c>
      <c r="C1465" s="180"/>
      <c r="D1465" s="180"/>
      <c r="E1465" s="180"/>
      <c r="F1465" s="180">
        <v>500</v>
      </c>
      <c r="G1465" s="180">
        <v>1500</v>
      </c>
      <c r="H1465" s="180"/>
      <c r="I1465" s="180">
        <v>132000</v>
      </c>
      <c r="J1465" s="180">
        <v>126260.83</v>
      </c>
    </row>
    <row r="1466" spans="1:10" x14ac:dyDescent="0.2">
      <c r="A1466" s="180" t="s">
        <v>18</v>
      </c>
      <c r="B1466" s="180" t="s">
        <v>355</v>
      </c>
      <c r="C1466" s="180">
        <v>200000</v>
      </c>
      <c r="D1466" s="180">
        <v>20000</v>
      </c>
      <c r="E1466" s="180"/>
      <c r="F1466" s="180"/>
      <c r="G1466" s="180"/>
      <c r="H1466" s="180"/>
      <c r="I1466" s="180">
        <v>1040000</v>
      </c>
      <c r="J1466" s="180">
        <v>890081.48</v>
      </c>
    </row>
    <row r="1467" spans="1:10" x14ac:dyDescent="0.2">
      <c r="A1467" s="180" t="s">
        <v>18</v>
      </c>
      <c r="B1467" s="180" t="s">
        <v>356</v>
      </c>
      <c r="C1467" s="180"/>
      <c r="D1467" s="180">
        <v>100000</v>
      </c>
      <c r="E1467" s="180"/>
      <c r="F1467" s="180"/>
      <c r="G1467" s="180"/>
      <c r="H1467" s="180"/>
      <c r="I1467" s="180">
        <v>555000</v>
      </c>
      <c r="J1467" s="180">
        <v>621980.1</v>
      </c>
    </row>
    <row r="1468" spans="1:10" x14ac:dyDescent="0.2">
      <c r="A1468" s="180" t="s">
        <v>18</v>
      </c>
      <c r="B1468" s="180" t="s">
        <v>409</v>
      </c>
      <c r="C1468" s="180"/>
      <c r="D1468" s="180"/>
      <c r="E1468" s="180"/>
      <c r="F1468" s="180"/>
      <c r="G1468" s="180"/>
      <c r="H1468" s="180"/>
      <c r="I1468" s="180">
        <v>0</v>
      </c>
      <c r="J1468" s="180"/>
    </row>
    <row r="1469" spans="1:10" x14ac:dyDescent="0.2">
      <c r="A1469" s="180" t="s">
        <v>18</v>
      </c>
      <c r="B1469" s="180" t="s">
        <v>378</v>
      </c>
      <c r="C1469" s="180"/>
      <c r="D1469" s="180"/>
      <c r="E1469" s="180"/>
      <c r="F1469" s="180"/>
      <c r="G1469" s="180">
        <v>550000</v>
      </c>
      <c r="H1469" s="180"/>
      <c r="I1469" s="180">
        <v>565000</v>
      </c>
      <c r="J1469" s="180">
        <v>497803.65</v>
      </c>
    </row>
    <row r="1470" spans="1:10" x14ac:dyDescent="0.2">
      <c r="A1470" s="180" t="s">
        <v>18</v>
      </c>
      <c r="B1470" s="180" t="s">
        <v>360</v>
      </c>
      <c r="C1470" s="180">
        <v>250000</v>
      </c>
      <c r="D1470" s="180"/>
      <c r="E1470" s="180"/>
      <c r="F1470" s="180"/>
      <c r="G1470" s="180"/>
      <c r="H1470" s="180"/>
      <c r="I1470" s="180">
        <v>200000</v>
      </c>
      <c r="J1470" s="180">
        <v>117871.08</v>
      </c>
    </row>
    <row r="1471" spans="1:10" x14ac:dyDescent="0.2">
      <c r="A1471" s="180" t="s">
        <v>18</v>
      </c>
      <c r="B1471" s="180" t="s">
        <v>379</v>
      </c>
      <c r="C1471" s="180"/>
      <c r="D1471" s="180"/>
      <c r="E1471" s="180"/>
      <c r="F1471" s="180">
        <v>681267</v>
      </c>
      <c r="G1471" s="180"/>
      <c r="H1471" s="180"/>
      <c r="I1471" s="180">
        <v>676734</v>
      </c>
      <c r="J1471" s="180">
        <v>5801896.8700000001</v>
      </c>
    </row>
    <row r="1472" spans="1:10" x14ac:dyDescent="0.2">
      <c r="A1472" s="180" t="s">
        <v>18</v>
      </c>
      <c r="B1472" s="180" t="s">
        <v>362</v>
      </c>
      <c r="C1472" s="180"/>
      <c r="D1472" s="180"/>
      <c r="E1472" s="180"/>
      <c r="F1472" s="180"/>
      <c r="G1472" s="180"/>
      <c r="H1472" s="180"/>
      <c r="I1472" s="180">
        <v>382092</v>
      </c>
      <c r="J1472" s="180">
        <v>383090</v>
      </c>
    </row>
    <row r="1473" spans="1:10" x14ac:dyDescent="0.2">
      <c r="A1473" s="180" t="s">
        <v>18</v>
      </c>
      <c r="B1473" s="180" t="s">
        <v>365</v>
      </c>
      <c r="C1473" s="180">
        <v>630000</v>
      </c>
      <c r="D1473" s="180">
        <v>300000</v>
      </c>
      <c r="E1473" s="180">
        <v>0</v>
      </c>
      <c r="F1473" s="180">
        <v>681767</v>
      </c>
      <c r="G1473" s="180">
        <v>551500</v>
      </c>
      <c r="H1473" s="180">
        <v>0</v>
      </c>
      <c r="I1473" s="180">
        <v>12089734</v>
      </c>
      <c r="J1473" s="180">
        <v>16790581.52</v>
      </c>
    </row>
    <row r="1474" spans="1:10" x14ac:dyDescent="0.2">
      <c r="A1474" s="180" t="s">
        <v>18</v>
      </c>
      <c r="B1474" s="180" t="s">
        <v>447</v>
      </c>
      <c r="C1474" s="180">
        <v>444692</v>
      </c>
      <c r="D1474" s="180"/>
      <c r="E1474" s="180"/>
      <c r="F1474" s="180"/>
      <c r="G1474" s="180"/>
      <c r="H1474" s="180"/>
      <c r="I1474" s="180">
        <v>444972</v>
      </c>
      <c r="J1474" s="180">
        <v>881918.8</v>
      </c>
    </row>
    <row r="1475" spans="1:10" x14ac:dyDescent="0.2">
      <c r="A1475" s="180" t="s">
        <v>18</v>
      </c>
      <c r="B1475" s="180" t="s">
        <v>366</v>
      </c>
      <c r="C1475" s="180">
        <v>1074692</v>
      </c>
      <c r="D1475" s="180">
        <v>300000</v>
      </c>
      <c r="E1475" s="180">
        <v>0</v>
      </c>
      <c r="F1475" s="180">
        <v>681767</v>
      </c>
      <c r="G1475" s="180">
        <v>551500</v>
      </c>
      <c r="H1475" s="180">
        <v>0</v>
      </c>
      <c r="I1475" s="180">
        <v>12534706</v>
      </c>
      <c r="J1475" s="180">
        <v>17672500.32</v>
      </c>
    </row>
    <row r="1476" spans="1:10" x14ac:dyDescent="0.2">
      <c r="A1476" s="180" t="s">
        <v>18</v>
      </c>
      <c r="B1476" s="180" t="s">
        <v>367</v>
      </c>
      <c r="C1476" s="180">
        <v>548987.23</v>
      </c>
      <c r="D1476" s="180">
        <v>505.55999999993946</v>
      </c>
      <c r="E1476" s="180">
        <v>0</v>
      </c>
      <c r="F1476" s="180">
        <v>949997.32000000041</v>
      </c>
      <c r="G1476" s="180">
        <v>3073.8000000000466</v>
      </c>
      <c r="H1476" s="180">
        <v>14952.85</v>
      </c>
      <c r="I1476" s="180">
        <v>3397391.4800000004</v>
      </c>
      <c r="J1476" s="180">
        <v>3545143.4800000042</v>
      </c>
    </row>
    <row r="1477" spans="1:10" x14ac:dyDescent="0.2">
      <c r="A1477" s="180" t="s">
        <v>18</v>
      </c>
      <c r="B1477" s="180" t="s">
        <v>368</v>
      </c>
      <c r="C1477" s="180">
        <v>1623679.23</v>
      </c>
      <c r="D1477" s="180">
        <v>300505.55999999994</v>
      </c>
      <c r="E1477" s="180">
        <v>0</v>
      </c>
      <c r="F1477" s="180">
        <v>1631764.3200000003</v>
      </c>
      <c r="G1477" s="180">
        <v>554573.80000000005</v>
      </c>
      <c r="H1477" s="180">
        <v>14952.85</v>
      </c>
      <c r="I1477" s="180">
        <v>15932097.48</v>
      </c>
      <c r="J1477" s="180">
        <v>21217643.800000004</v>
      </c>
    </row>
    <row r="1478" spans="1:10" x14ac:dyDescent="0.2">
      <c r="A1478" s="180" t="s">
        <v>19</v>
      </c>
      <c r="B1478" s="180" t="s">
        <v>333</v>
      </c>
      <c r="C1478" s="180"/>
      <c r="D1478" s="180">
        <v>497157</v>
      </c>
      <c r="E1478" s="180"/>
      <c r="F1478" s="180">
        <v>0</v>
      </c>
      <c r="G1478" s="180"/>
      <c r="H1478" s="180"/>
      <c r="I1478" s="180">
        <v>3165454</v>
      </c>
      <c r="J1478" s="180">
        <v>3036966.6599999997</v>
      </c>
    </row>
    <row r="1479" spans="1:10" x14ac:dyDescent="0.2">
      <c r="A1479" s="180" t="s">
        <v>19</v>
      </c>
      <c r="B1479" s="180" t="s">
        <v>334</v>
      </c>
      <c r="C1479" s="180"/>
      <c r="D1479" s="180">
        <v>24610</v>
      </c>
      <c r="E1479" s="180"/>
      <c r="F1479" s="180">
        <v>0</v>
      </c>
      <c r="G1479" s="180"/>
      <c r="H1479" s="180"/>
      <c r="I1479" s="180">
        <v>165181</v>
      </c>
      <c r="J1479" s="180">
        <v>228721.09</v>
      </c>
    </row>
    <row r="1480" spans="1:10" x14ac:dyDescent="0.2">
      <c r="A1480" s="180" t="s">
        <v>19</v>
      </c>
      <c r="B1480" s="180" t="s">
        <v>335</v>
      </c>
      <c r="C1480" s="180"/>
      <c r="D1480" s="180">
        <v>114329</v>
      </c>
      <c r="E1480" s="180"/>
      <c r="F1480" s="180"/>
      <c r="G1480" s="180"/>
      <c r="H1480" s="180"/>
      <c r="I1480" s="180">
        <v>225288</v>
      </c>
      <c r="J1480" s="180">
        <v>228528</v>
      </c>
    </row>
    <row r="1481" spans="1:10" x14ac:dyDescent="0.2">
      <c r="A1481" s="180" t="s">
        <v>19</v>
      </c>
      <c r="B1481" s="180" t="s">
        <v>336</v>
      </c>
      <c r="C1481" s="180"/>
      <c r="D1481" s="180"/>
      <c r="E1481" s="180"/>
      <c r="F1481" s="180"/>
      <c r="G1481" s="180"/>
      <c r="H1481" s="180"/>
      <c r="I1481" s="180">
        <v>700000</v>
      </c>
      <c r="J1481" s="180">
        <v>643962.96</v>
      </c>
    </row>
    <row r="1482" spans="1:10" x14ac:dyDescent="0.2">
      <c r="A1482" s="180" t="s">
        <v>19</v>
      </c>
      <c r="B1482" s="180" t="s">
        <v>337</v>
      </c>
      <c r="C1482" s="180">
        <v>25000</v>
      </c>
      <c r="D1482" s="180">
        <v>5000</v>
      </c>
      <c r="E1482" s="180"/>
      <c r="F1482" s="180"/>
      <c r="G1482" s="180">
        <v>100</v>
      </c>
      <c r="H1482" s="180"/>
      <c r="I1482" s="180">
        <v>40850</v>
      </c>
      <c r="J1482" s="180">
        <v>46537.45</v>
      </c>
    </row>
    <row r="1483" spans="1:10" x14ac:dyDescent="0.2">
      <c r="A1483" s="180" t="s">
        <v>19</v>
      </c>
      <c r="B1483" s="180" t="s">
        <v>338</v>
      </c>
      <c r="C1483" s="180"/>
      <c r="D1483" s="180"/>
      <c r="E1483" s="180"/>
      <c r="F1483" s="180"/>
      <c r="G1483" s="180">
        <v>110000</v>
      </c>
      <c r="H1483" s="180"/>
      <c r="I1483" s="180">
        <v>100000</v>
      </c>
      <c r="J1483" s="180">
        <v>95240.27</v>
      </c>
    </row>
    <row r="1484" spans="1:10" x14ac:dyDescent="0.2">
      <c r="A1484" s="180" t="s">
        <v>19</v>
      </c>
      <c r="B1484" s="180" t="s">
        <v>339</v>
      </c>
      <c r="C1484" s="180"/>
      <c r="D1484" s="180"/>
      <c r="E1484" s="180"/>
      <c r="F1484" s="180"/>
      <c r="G1484" s="180"/>
      <c r="H1484" s="180"/>
      <c r="I1484" s="180">
        <v>250000</v>
      </c>
      <c r="J1484" s="180">
        <v>257818.08</v>
      </c>
    </row>
    <row r="1485" spans="1:10" x14ac:dyDescent="0.2">
      <c r="A1485" s="180" t="s">
        <v>19</v>
      </c>
      <c r="B1485" s="180" t="s">
        <v>340</v>
      </c>
      <c r="C1485" s="180"/>
      <c r="D1485" s="180"/>
      <c r="E1485" s="180"/>
      <c r="F1485" s="180"/>
      <c r="G1485" s="180">
        <v>1000</v>
      </c>
      <c r="H1485" s="180"/>
      <c r="I1485" s="180">
        <v>158500</v>
      </c>
      <c r="J1485" s="180">
        <v>173747.65</v>
      </c>
    </row>
    <row r="1486" spans="1:10" x14ac:dyDescent="0.2">
      <c r="A1486" s="180" t="s">
        <v>19</v>
      </c>
      <c r="B1486" s="180" t="s">
        <v>341</v>
      </c>
      <c r="C1486" s="180"/>
      <c r="D1486" s="180"/>
      <c r="E1486" s="180"/>
      <c r="F1486" s="180"/>
      <c r="G1486" s="180"/>
      <c r="H1486" s="180"/>
      <c r="I1486" s="180">
        <v>0</v>
      </c>
      <c r="J1486" s="180">
        <v>0</v>
      </c>
    </row>
    <row r="1487" spans="1:10" x14ac:dyDescent="0.2">
      <c r="A1487" s="180" t="s">
        <v>19</v>
      </c>
      <c r="B1487" s="180" t="s">
        <v>342</v>
      </c>
      <c r="C1487" s="180"/>
      <c r="D1487" s="180"/>
      <c r="E1487" s="180"/>
      <c r="F1487" s="180"/>
      <c r="G1487" s="180"/>
      <c r="H1487" s="180"/>
      <c r="I1487" s="180">
        <v>1678161</v>
      </c>
      <c r="J1487" s="180">
        <v>1981660</v>
      </c>
    </row>
    <row r="1488" spans="1:10" x14ac:dyDescent="0.2">
      <c r="A1488" s="180" t="s">
        <v>19</v>
      </c>
      <c r="B1488" s="180" t="s">
        <v>343</v>
      </c>
      <c r="C1488" s="180"/>
      <c r="D1488" s="180"/>
      <c r="E1488" s="180"/>
      <c r="F1488" s="180"/>
      <c r="G1488" s="180"/>
      <c r="H1488" s="180"/>
      <c r="I1488" s="180">
        <v>0</v>
      </c>
      <c r="J1488" s="180">
        <v>0</v>
      </c>
    </row>
    <row r="1489" spans="1:10" x14ac:dyDescent="0.2">
      <c r="A1489" s="180" t="s">
        <v>19</v>
      </c>
      <c r="B1489" s="180" t="s">
        <v>344</v>
      </c>
      <c r="C1489" s="180">
        <v>400000</v>
      </c>
      <c r="D1489" s="180"/>
      <c r="E1489" s="180"/>
      <c r="F1489" s="180"/>
      <c r="G1489" s="180">
        <v>1500</v>
      </c>
      <c r="H1489" s="180"/>
      <c r="I1489" s="180">
        <v>431500</v>
      </c>
      <c r="J1489" s="180">
        <v>424922.94000000006</v>
      </c>
    </row>
    <row r="1490" spans="1:10" x14ac:dyDescent="0.2">
      <c r="A1490" s="180" t="s">
        <v>19</v>
      </c>
      <c r="B1490" s="180" t="s">
        <v>475</v>
      </c>
      <c r="C1490" s="180"/>
      <c r="D1490" s="180">
        <v>3109</v>
      </c>
      <c r="E1490" s="180"/>
      <c r="F1490" s="180">
        <v>0</v>
      </c>
      <c r="G1490" s="180"/>
      <c r="H1490" s="180"/>
      <c r="I1490" s="180">
        <v>18769</v>
      </c>
      <c r="J1490" s="180">
        <v>34674.050000000003</v>
      </c>
    </row>
    <row r="1491" spans="1:10" x14ac:dyDescent="0.2">
      <c r="A1491" s="180" t="s">
        <v>19</v>
      </c>
      <c r="B1491" s="180" t="s">
        <v>332</v>
      </c>
      <c r="C1491" s="180"/>
      <c r="D1491" s="180"/>
      <c r="E1491" s="180"/>
      <c r="F1491" s="180"/>
      <c r="G1491" s="180"/>
      <c r="H1491" s="180"/>
      <c r="I1491" s="180">
        <v>70000</v>
      </c>
      <c r="J1491" s="180">
        <v>72901</v>
      </c>
    </row>
    <row r="1492" spans="1:10" x14ac:dyDescent="0.2">
      <c r="A1492" s="180" t="s">
        <v>19</v>
      </c>
      <c r="B1492" s="180" t="s">
        <v>407</v>
      </c>
      <c r="C1492" s="180"/>
      <c r="D1492" s="180"/>
      <c r="E1492" s="180"/>
      <c r="F1492" s="180"/>
      <c r="G1492" s="180">
        <v>115000</v>
      </c>
      <c r="H1492" s="180"/>
      <c r="I1492" s="180">
        <v>210000</v>
      </c>
      <c r="J1492" s="180">
        <v>200055.2</v>
      </c>
    </row>
    <row r="1493" spans="1:10" x14ac:dyDescent="0.2">
      <c r="A1493" s="180" t="s">
        <v>19</v>
      </c>
      <c r="B1493" s="180" t="s">
        <v>345</v>
      </c>
      <c r="C1493" s="180">
        <v>425000</v>
      </c>
      <c r="D1493" s="180">
        <v>644205</v>
      </c>
      <c r="E1493" s="180">
        <v>0</v>
      </c>
      <c r="F1493" s="180">
        <v>0</v>
      </c>
      <c r="G1493" s="180">
        <v>227600</v>
      </c>
      <c r="H1493" s="180">
        <v>0</v>
      </c>
      <c r="I1493" s="180">
        <v>7213703</v>
      </c>
      <c r="J1493" s="180">
        <v>7425735.3499999996</v>
      </c>
    </row>
    <row r="1494" spans="1:10" x14ac:dyDescent="0.2">
      <c r="A1494" s="180" t="s">
        <v>19</v>
      </c>
      <c r="B1494" s="180" t="s">
        <v>346</v>
      </c>
      <c r="C1494" s="180"/>
      <c r="D1494" s="180">
        <v>200000</v>
      </c>
      <c r="E1494" s="180"/>
      <c r="F1494" s="180"/>
      <c r="G1494" s="180"/>
      <c r="H1494" s="180"/>
      <c r="I1494" s="180">
        <v>200000</v>
      </c>
      <c r="J1494" s="180">
        <v>414952</v>
      </c>
    </row>
    <row r="1495" spans="1:10" x14ac:dyDescent="0.2">
      <c r="A1495" s="180" t="s">
        <v>19</v>
      </c>
      <c r="B1495" s="180" t="s">
        <v>446</v>
      </c>
      <c r="C1495" s="180"/>
      <c r="D1495" s="180"/>
      <c r="E1495" s="180"/>
      <c r="F1495" s="180">
        <v>100000</v>
      </c>
      <c r="G1495" s="180"/>
      <c r="H1495" s="180"/>
      <c r="I1495" s="180">
        <v>100000</v>
      </c>
      <c r="J1495" s="180">
        <v>134461.19</v>
      </c>
    </row>
    <row r="1496" spans="1:10" x14ac:dyDescent="0.2">
      <c r="A1496" s="180" t="s">
        <v>19</v>
      </c>
      <c r="B1496" s="180" t="s">
        <v>347</v>
      </c>
      <c r="C1496" s="180"/>
      <c r="D1496" s="180"/>
      <c r="E1496" s="180"/>
      <c r="F1496" s="180"/>
      <c r="G1496" s="180"/>
      <c r="H1496" s="180"/>
      <c r="I1496" s="180">
        <v>0</v>
      </c>
      <c r="J1496" s="180">
        <v>119837.6</v>
      </c>
    </row>
    <row r="1497" spans="1:10" x14ac:dyDescent="0.2">
      <c r="A1497" s="180" t="s">
        <v>19</v>
      </c>
      <c r="B1497" s="180" t="s">
        <v>348</v>
      </c>
      <c r="C1497" s="180">
        <v>425000</v>
      </c>
      <c r="D1497" s="180">
        <v>844205</v>
      </c>
      <c r="E1497" s="180">
        <v>0</v>
      </c>
      <c r="F1497" s="180">
        <v>100000</v>
      </c>
      <c r="G1497" s="180">
        <v>227600</v>
      </c>
      <c r="H1497" s="180">
        <v>0</v>
      </c>
      <c r="I1497" s="180">
        <v>7513703</v>
      </c>
      <c r="J1497" s="180">
        <v>8094986.1399999997</v>
      </c>
    </row>
    <row r="1498" spans="1:10" x14ac:dyDescent="0.2">
      <c r="A1498" s="180" t="s">
        <v>19</v>
      </c>
      <c r="B1498" s="180" t="s">
        <v>349</v>
      </c>
      <c r="C1498" s="180">
        <v>1856538.79</v>
      </c>
      <c r="D1498" s="180">
        <v>1555341.1</v>
      </c>
      <c r="E1498" s="180">
        <v>0</v>
      </c>
      <c r="F1498" s="180">
        <v>0</v>
      </c>
      <c r="G1498" s="180">
        <v>-29807.790000000008</v>
      </c>
      <c r="H1498" s="180">
        <v>0</v>
      </c>
      <c r="I1498" s="180">
        <v>5638093.1199999992</v>
      </c>
      <c r="J1498" s="180">
        <v>4646470.16</v>
      </c>
    </row>
    <row r="1499" spans="1:10" x14ac:dyDescent="0.2">
      <c r="A1499" s="180" t="s">
        <v>19</v>
      </c>
      <c r="B1499" s="180" t="s">
        <v>350</v>
      </c>
      <c r="C1499" s="180">
        <v>2281538.79</v>
      </c>
      <c r="D1499" s="180">
        <v>2399546.0999999996</v>
      </c>
      <c r="E1499" s="180">
        <v>0</v>
      </c>
      <c r="F1499" s="180">
        <v>100000</v>
      </c>
      <c r="G1499" s="180">
        <v>197792.21</v>
      </c>
      <c r="H1499" s="180">
        <v>0</v>
      </c>
      <c r="I1499" s="180">
        <v>13151796.119999999</v>
      </c>
      <c r="J1499" s="180">
        <v>12741456.300000001</v>
      </c>
    </row>
    <row r="1500" spans="1:10" x14ac:dyDescent="0.2">
      <c r="A1500" s="180" t="s">
        <v>19</v>
      </c>
      <c r="B1500" s="180" t="s">
        <v>376</v>
      </c>
      <c r="C1500" s="180"/>
      <c r="D1500" s="180"/>
      <c r="E1500" s="180"/>
      <c r="F1500" s="180"/>
      <c r="G1500" s="180"/>
      <c r="H1500" s="180"/>
      <c r="I1500" s="180"/>
      <c r="J1500" s="180"/>
    </row>
    <row r="1501" spans="1:10" x14ac:dyDescent="0.2">
      <c r="A1501" s="180" t="s">
        <v>19</v>
      </c>
      <c r="B1501" s="180" t="s">
        <v>377</v>
      </c>
      <c r="C1501" s="180"/>
      <c r="D1501" s="180"/>
      <c r="E1501" s="180"/>
      <c r="F1501" s="180"/>
      <c r="G1501" s="180"/>
      <c r="H1501" s="180"/>
      <c r="I1501" s="180">
        <v>4225000</v>
      </c>
      <c r="J1501" s="180">
        <v>4085750.69</v>
      </c>
    </row>
    <row r="1502" spans="1:10" x14ac:dyDescent="0.2">
      <c r="A1502" s="180" t="s">
        <v>19</v>
      </c>
      <c r="B1502" s="180" t="s">
        <v>352</v>
      </c>
      <c r="C1502" s="180"/>
      <c r="D1502" s="180"/>
      <c r="E1502" s="180"/>
      <c r="F1502" s="180"/>
      <c r="G1502" s="180"/>
      <c r="H1502" s="180"/>
      <c r="I1502" s="180">
        <v>100000</v>
      </c>
      <c r="J1502" s="180">
        <v>81639.13</v>
      </c>
    </row>
    <row r="1503" spans="1:10" x14ac:dyDescent="0.2">
      <c r="A1503" s="180" t="s">
        <v>19</v>
      </c>
      <c r="B1503" s="180" t="s">
        <v>353</v>
      </c>
      <c r="C1503" s="180"/>
      <c r="D1503" s="180"/>
      <c r="E1503" s="180"/>
      <c r="F1503" s="180"/>
      <c r="G1503" s="180"/>
      <c r="H1503" s="180"/>
      <c r="I1503" s="180">
        <v>10000</v>
      </c>
      <c r="J1503" s="180">
        <v>7824.4</v>
      </c>
    </row>
    <row r="1504" spans="1:10" x14ac:dyDescent="0.2">
      <c r="A1504" s="180" t="s">
        <v>19</v>
      </c>
      <c r="B1504" s="180" t="s">
        <v>354</v>
      </c>
      <c r="C1504" s="180"/>
      <c r="D1504" s="180"/>
      <c r="E1504" s="180"/>
      <c r="F1504" s="180"/>
      <c r="G1504" s="180"/>
      <c r="H1504" s="180"/>
      <c r="I1504" s="180">
        <v>200000</v>
      </c>
      <c r="J1504" s="180">
        <v>184989.2</v>
      </c>
    </row>
    <row r="1505" spans="1:10" x14ac:dyDescent="0.2">
      <c r="A1505" s="180" t="s">
        <v>19</v>
      </c>
      <c r="B1505" s="180" t="s">
        <v>408</v>
      </c>
      <c r="C1505" s="180"/>
      <c r="D1505" s="180"/>
      <c r="E1505" s="180"/>
      <c r="F1505" s="180"/>
      <c r="G1505" s="180"/>
      <c r="H1505" s="180"/>
      <c r="I1505" s="180">
        <v>315000</v>
      </c>
      <c r="J1505" s="180">
        <v>302094.39</v>
      </c>
    </row>
    <row r="1506" spans="1:10" x14ac:dyDescent="0.2">
      <c r="A1506" s="180" t="s">
        <v>19</v>
      </c>
      <c r="B1506" s="180" t="s">
        <v>423</v>
      </c>
      <c r="C1506" s="180"/>
      <c r="D1506" s="180"/>
      <c r="E1506" s="180"/>
      <c r="F1506" s="180"/>
      <c r="G1506" s="180"/>
      <c r="H1506" s="180"/>
      <c r="I1506" s="180">
        <v>125000</v>
      </c>
      <c r="J1506" s="180">
        <v>120323.34</v>
      </c>
    </row>
    <row r="1507" spans="1:10" x14ac:dyDescent="0.2">
      <c r="A1507" s="180" t="s">
        <v>19</v>
      </c>
      <c r="B1507" s="180" t="s">
        <v>355</v>
      </c>
      <c r="C1507" s="180"/>
      <c r="D1507" s="180">
        <v>300000</v>
      </c>
      <c r="E1507" s="180"/>
      <c r="F1507" s="180"/>
      <c r="G1507" s="180"/>
      <c r="H1507" s="180"/>
      <c r="I1507" s="180">
        <v>890000</v>
      </c>
      <c r="J1507" s="180">
        <v>851420.67000000016</v>
      </c>
    </row>
    <row r="1508" spans="1:10" x14ac:dyDescent="0.2">
      <c r="A1508" s="180" t="s">
        <v>19</v>
      </c>
      <c r="B1508" s="180" t="s">
        <v>356</v>
      </c>
      <c r="C1508" s="180"/>
      <c r="D1508" s="180">
        <v>200000</v>
      </c>
      <c r="E1508" s="180"/>
      <c r="F1508" s="180"/>
      <c r="G1508" s="180"/>
      <c r="H1508" s="180"/>
      <c r="I1508" s="180">
        <v>495000</v>
      </c>
      <c r="J1508" s="180">
        <v>696583.2</v>
      </c>
    </row>
    <row r="1509" spans="1:10" x14ac:dyDescent="0.2">
      <c r="A1509" s="180" t="s">
        <v>19</v>
      </c>
      <c r="B1509" s="180" t="s">
        <v>409</v>
      </c>
      <c r="C1509" s="180"/>
      <c r="D1509" s="180"/>
      <c r="E1509" s="180"/>
      <c r="F1509" s="180"/>
      <c r="G1509" s="180"/>
      <c r="H1509" s="180"/>
      <c r="I1509" s="180">
        <v>0</v>
      </c>
      <c r="J1509" s="180"/>
    </row>
    <row r="1510" spans="1:10" x14ac:dyDescent="0.2">
      <c r="A1510" s="180" t="s">
        <v>19</v>
      </c>
      <c r="B1510" s="180" t="s">
        <v>378</v>
      </c>
      <c r="C1510" s="180"/>
      <c r="D1510" s="180"/>
      <c r="E1510" s="180"/>
      <c r="F1510" s="180"/>
      <c r="G1510" s="180">
        <v>220000</v>
      </c>
      <c r="H1510" s="180"/>
      <c r="I1510" s="180">
        <v>210000</v>
      </c>
      <c r="J1510" s="180">
        <v>188422.47</v>
      </c>
    </row>
    <row r="1511" spans="1:10" x14ac:dyDescent="0.2">
      <c r="A1511" s="180" t="s">
        <v>19</v>
      </c>
      <c r="B1511" s="180" t="s">
        <v>360</v>
      </c>
      <c r="C1511" s="180">
        <v>500000</v>
      </c>
      <c r="D1511" s="180"/>
      <c r="E1511" s="180"/>
      <c r="F1511" s="180"/>
      <c r="G1511" s="180"/>
      <c r="H1511" s="180"/>
      <c r="I1511" s="180">
        <v>250000</v>
      </c>
      <c r="J1511" s="180">
        <v>178912.99</v>
      </c>
    </row>
    <row r="1512" spans="1:10" x14ac:dyDescent="0.2">
      <c r="A1512" s="180" t="s">
        <v>19</v>
      </c>
      <c r="B1512" s="180" t="s">
        <v>379</v>
      </c>
      <c r="C1512" s="180"/>
      <c r="D1512" s="180"/>
      <c r="E1512" s="180"/>
      <c r="F1512" s="180">
        <v>100000</v>
      </c>
      <c r="G1512" s="180"/>
      <c r="H1512" s="180"/>
      <c r="I1512" s="180">
        <v>100000</v>
      </c>
      <c r="J1512" s="180">
        <v>77630.5</v>
      </c>
    </row>
    <row r="1513" spans="1:10" x14ac:dyDescent="0.2">
      <c r="A1513" s="180" t="s">
        <v>19</v>
      </c>
      <c r="B1513" s="180" t="s">
        <v>362</v>
      </c>
      <c r="C1513" s="180"/>
      <c r="D1513" s="180"/>
      <c r="E1513" s="180"/>
      <c r="F1513" s="180"/>
      <c r="G1513" s="180"/>
      <c r="H1513" s="180"/>
      <c r="I1513" s="180">
        <v>205761</v>
      </c>
      <c r="J1513" s="180">
        <v>206226</v>
      </c>
    </row>
    <row r="1514" spans="1:10" x14ac:dyDescent="0.2">
      <c r="A1514" s="180" t="s">
        <v>19</v>
      </c>
      <c r="B1514" s="180" t="s">
        <v>365</v>
      </c>
      <c r="C1514" s="180">
        <v>500000</v>
      </c>
      <c r="D1514" s="180">
        <v>500000</v>
      </c>
      <c r="E1514" s="180">
        <v>0</v>
      </c>
      <c r="F1514" s="180">
        <v>100000</v>
      </c>
      <c r="G1514" s="180">
        <v>220000</v>
      </c>
      <c r="H1514" s="180">
        <v>0</v>
      </c>
      <c r="I1514" s="180">
        <v>7125761</v>
      </c>
      <c r="J1514" s="180">
        <v>6981816.9799999995</v>
      </c>
    </row>
    <row r="1515" spans="1:10" x14ac:dyDescent="0.2">
      <c r="A1515" s="180" t="s">
        <v>19</v>
      </c>
      <c r="B1515" s="180" t="s">
        <v>447</v>
      </c>
      <c r="C1515" s="180"/>
      <c r="D1515" s="180"/>
      <c r="E1515" s="180"/>
      <c r="F1515" s="180"/>
      <c r="G1515" s="180"/>
      <c r="H1515" s="180"/>
      <c r="I1515" s="180">
        <v>0</v>
      </c>
      <c r="J1515" s="180">
        <v>121546.2</v>
      </c>
    </row>
    <row r="1516" spans="1:10" x14ac:dyDescent="0.2">
      <c r="A1516" s="180" t="s">
        <v>19</v>
      </c>
      <c r="B1516" s="180" t="s">
        <v>366</v>
      </c>
      <c r="C1516" s="180">
        <v>500000</v>
      </c>
      <c r="D1516" s="180">
        <v>500000</v>
      </c>
      <c r="E1516" s="180">
        <v>0</v>
      </c>
      <c r="F1516" s="180">
        <v>100000</v>
      </c>
      <c r="G1516" s="180">
        <v>220000</v>
      </c>
      <c r="H1516" s="180">
        <v>0</v>
      </c>
      <c r="I1516" s="180">
        <v>7125761</v>
      </c>
      <c r="J1516" s="180">
        <v>7103363.1799999997</v>
      </c>
    </row>
    <row r="1517" spans="1:10" x14ac:dyDescent="0.2">
      <c r="A1517" s="180" t="s">
        <v>19</v>
      </c>
      <c r="B1517" s="180" t="s">
        <v>367</v>
      </c>
      <c r="C1517" s="180">
        <v>1781538.79</v>
      </c>
      <c r="D1517" s="180">
        <v>1899546.0999999996</v>
      </c>
      <c r="E1517" s="180">
        <v>0</v>
      </c>
      <c r="F1517" s="180">
        <v>0</v>
      </c>
      <c r="G1517" s="180">
        <v>-22207.790000000008</v>
      </c>
      <c r="H1517" s="180">
        <v>0</v>
      </c>
      <c r="I1517" s="180">
        <v>6026035.1199999992</v>
      </c>
      <c r="J1517" s="180">
        <v>5638093.120000001</v>
      </c>
    </row>
    <row r="1518" spans="1:10" x14ac:dyDescent="0.2">
      <c r="A1518" s="180" t="s">
        <v>19</v>
      </c>
      <c r="B1518" s="180" t="s">
        <v>368</v>
      </c>
      <c r="C1518" s="180">
        <v>2281538.79</v>
      </c>
      <c r="D1518" s="180">
        <v>2399546.0999999996</v>
      </c>
      <c r="E1518" s="180">
        <v>0</v>
      </c>
      <c r="F1518" s="180">
        <v>100000</v>
      </c>
      <c r="G1518" s="180">
        <v>197792.21</v>
      </c>
      <c r="H1518" s="180">
        <v>0</v>
      </c>
      <c r="I1518" s="180">
        <v>13151796.119999999</v>
      </c>
      <c r="J1518" s="180">
        <v>12741456.300000001</v>
      </c>
    </row>
    <row r="1519" spans="1:10" x14ac:dyDescent="0.2">
      <c r="A1519" s="180" t="s">
        <v>20</v>
      </c>
      <c r="B1519" s="180" t="s">
        <v>333</v>
      </c>
      <c r="C1519" s="180"/>
      <c r="D1519" s="180">
        <v>418312</v>
      </c>
      <c r="E1519" s="180"/>
      <c r="F1519" s="180">
        <v>0</v>
      </c>
      <c r="G1519" s="180"/>
      <c r="H1519" s="180"/>
      <c r="I1519" s="180">
        <v>2563923</v>
      </c>
      <c r="J1519" s="180">
        <v>2230008.44</v>
      </c>
    </row>
    <row r="1520" spans="1:10" x14ac:dyDescent="0.2">
      <c r="A1520" s="180" t="s">
        <v>20</v>
      </c>
      <c r="B1520" s="180" t="s">
        <v>334</v>
      </c>
      <c r="C1520" s="180"/>
      <c r="D1520" s="180">
        <v>4404</v>
      </c>
      <c r="E1520" s="180"/>
      <c r="F1520" s="180">
        <v>0</v>
      </c>
      <c r="G1520" s="180"/>
      <c r="H1520" s="180"/>
      <c r="I1520" s="180">
        <v>27988</v>
      </c>
      <c r="J1520" s="180">
        <v>196834.42</v>
      </c>
    </row>
    <row r="1521" spans="1:10" x14ac:dyDescent="0.2">
      <c r="A1521" s="180" t="s">
        <v>20</v>
      </c>
      <c r="B1521" s="180" t="s">
        <v>335</v>
      </c>
      <c r="C1521" s="180"/>
      <c r="D1521" s="180">
        <v>0</v>
      </c>
      <c r="E1521" s="180"/>
      <c r="F1521" s="180"/>
      <c r="G1521" s="180"/>
      <c r="H1521" s="180"/>
      <c r="I1521" s="180">
        <v>163537</v>
      </c>
      <c r="J1521" s="180">
        <v>165444</v>
      </c>
    </row>
    <row r="1522" spans="1:10" x14ac:dyDescent="0.2">
      <c r="A1522" s="180" t="s">
        <v>20</v>
      </c>
      <c r="B1522" s="180" t="s">
        <v>336</v>
      </c>
      <c r="C1522" s="180"/>
      <c r="D1522" s="180"/>
      <c r="E1522" s="180"/>
      <c r="F1522" s="180"/>
      <c r="G1522" s="180"/>
      <c r="H1522" s="180"/>
      <c r="I1522" s="180">
        <v>75000</v>
      </c>
      <c r="J1522" s="180">
        <v>45124.2</v>
      </c>
    </row>
    <row r="1523" spans="1:10" x14ac:dyDescent="0.2">
      <c r="A1523" s="180" t="s">
        <v>20</v>
      </c>
      <c r="B1523" s="180" t="s">
        <v>337</v>
      </c>
      <c r="C1523" s="180">
        <v>9000</v>
      </c>
      <c r="D1523" s="180">
        <v>6000</v>
      </c>
      <c r="E1523" s="180"/>
      <c r="F1523" s="180"/>
      <c r="G1523" s="180">
        <v>1000</v>
      </c>
      <c r="H1523" s="180"/>
      <c r="I1523" s="180">
        <v>35000</v>
      </c>
      <c r="J1523" s="180">
        <v>23110.620000000003</v>
      </c>
    </row>
    <row r="1524" spans="1:10" x14ac:dyDescent="0.2">
      <c r="A1524" s="180" t="s">
        <v>20</v>
      </c>
      <c r="B1524" s="180" t="s">
        <v>338</v>
      </c>
      <c r="C1524" s="180"/>
      <c r="D1524" s="180"/>
      <c r="E1524" s="180"/>
      <c r="F1524" s="180"/>
      <c r="G1524" s="180">
        <v>90000</v>
      </c>
      <c r="H1524" s="180"/>
      <c r="I1524" s="180">
        <v>80000</v>
      </c>
      <c r="J1524" s="180">
        <v>57353.2</v>
      </c>
    </row>
    <row r="1525" spans="1:10" x14ac:dyDescent="0.2">
      <c r="A1525" s="180" t="s">
        <v>20</v>
      </c>
      <c r="B1525" s="180" t="s">
        <v>339</v>
      </c>
      <c r="C1525" s="180"/>
      <c r="D1525" s="180"/>
      <c r="E1525" s="180"/>
      <c r="F1525" s="180"/>
      <c r="G1525" s="180"/>
      <c r="H1525" s="180"/>
      <c r="I1525" s="180">
        <v>70000</v>
      </c>
      <c r="J1525" s="180">
        <v>41996.52</v>
      </c>
    </row>
    <row r="1526" spans="1:10" x14ac:dyDescent="0.2">
      <c r="A1526" s="180" t="s">
        <v>20</v>
      </c>
      <c r="B1526" s="180" t="s">
        <v>340</v>
      </c>
      <c r="C1526" s="180"/>
      <c r="D1526" s="180">
        <v>100000</v>
      </c>
      <c r="E1526" s="180"/>
      <c r="F1526" s="180"/>
      <c r="G1526" s="180">
        <v>5000</v>
      </c>
      <c r="H1526" s="180"/>
      <c r="I1526" s="180">
        <v>186000</v>
      </c>
      <c r="J1526" s="180">
        <v>93168.79</v>
      </c>
    </row>
    <row r="1527" spans="1:10" x14ac:dyDescent="0.2">
      <c r="A1527" s="180" t="s">
        <v>20</v>
      </c>
      <c r="B1527" s="180" t="s">
        <v>341</v>
      </c>
      <c r="C1527" s="180"/>
      <c r="D1527" s="180"/>
      <c r="E1527" s="180"/>
      <c r="F1527" s="180"/>
      <c r="G1527" s="180"/>
      <c r="H1527" s="180"/>
      <c r="I1527" s="180">
        <v>0</v>
      </c>
      <c r="J1527" s="180">
        <v>0</v>
      </c>
    </row>
    <row r="1528" spans="1:10" x14ac:dyDescent="0.2">
      <c r="A1528" s="180" t="s">
        <v>20</v>
      </c>
      <c r="B1528" s="180" t="s">
        <v>342</v>
      </c>
      <c r="C1528" s="180"/>
      <c r="D1528" s="180"/>
      <c r="E1528" s="180"/>
      <c r="F1528" s="180"/>
      <c r="G1528" s="180"/>
      <c r="H1528" s="180"/>
      <c r="I1528" s="180">
        <v>1152825</v>
      </c>
      <c r="J1528" s="180">
        <v>1274769</v>
      </c>
    </row>
    <row r="1529" spans="1:10" x14ac:dyDescent="0.2">
      <c r="A1529" s="180" t="s">
        <v>20</v>
      </c>
      <c r="B1529" s="180" t="s">
        <v>343</v>
      </c>
      <c r="C1529" s="180"/>
      <c r="D1529" s="180"/>
      <c r="E1529" s="180"/>
      <c r="F1529" s="180"/>
      <c r="G1529" s="180"/>
      <c r="H1529" s="180"/>
      <c r="I1529" s="180">
        <v>0</v>
      </c>
      <c r="J1529" s="180">
        <v>0</v>
      </c>
    </row>
    <row r="1530" spans="1:10" x14ac:dyDescent="0.2">
      <c r="A1530" s="180" t="s">
        <v>20</v>
      </c>
      <c r="B1530" s="180" t="s">
        <v>344</v>
      </c>
      <c r="C1530" s="180">
        <v>325000</v>
      </c>
      <c r="D1530" s="180"/>
      <c r="E1530" s="180"/>
      <c r="F1530" s="180"/>
      <c r="G1530" s="180">
        <v>2000</v>
      </c>
      <c r="H1530" s="180"/>
      <c r="I1530" s="180">
        <v>402000</v>
      </c>
      <c r="J1530" s="180">
        <v>305048.44</v>
      </c>
    </row>
    <row r="1531" spans="1:10" x14ac:dyDescent="0.2">
      <c r="A1531" s="180" t="s">
        <v>20</v>
      </c>
      <c r="B1531" s="180" t="s">
        <v>475</v>
      </c>
      <c r="C1531" s="180"/>
      <c r="D1531" s="180">
        <v>11625</v>
      </c>
      <c r="E1531" s="180"/>
      <c r="F1531" s="180">
        <v>0</v>
      </c>
      <c r="G1531" s="180"/>
      <c r="H1531" s="180"/>
      <c r="I1531" s="180">
        <v>67386</v>
      </c>
      <c r="J1531" s="180">
        <v>54702.400000000001</v>
      </c>
    </row>
    <row r="1532" spans="1:10" x14ac:dyDescent="0.2">
      <c r="A1532" s="180" t="s">
        <v>20</v>
      </c>
      <c r="B1532" s="180" t="s">
        <v>332</v>
      </c>
      <c r="C1532" s="180"/>
      <c r="D1532" s="180"/>
      <c r="E1532" s="180"/>
      <c r="F1532" s="180"/>
      <c r="G1532" s="180"/>
      <c r="H1532" s="180"/>
      <c r="I1532" s="180">
        <v>50000</v>
      </c>
      <c r="J1532" s="180">
        <v>43555</v>
      </c>
    </row>
    <row r="1533" spans="1:10" x14ac:dyDescent="0.2">
      <c r="A1533" s="180" t="s">
        <v>20</v>
      </c>
      <c r="B1533" s="180" t="s">
        <v>407</v>
      </c>
      <c r="C1533" s="180"/>
      <c r="D1533" s="180"/>
      <c r="E1533" s="180"/>
      <c r="F1533" s="180"/>
      <c r="G1533" s="180">
        <v>90000</v>
      </c>
      <c r="H1533" s="180"/>
      <c r="I1533" s="180">
        <v>140000</v>
      </c>
      <c r="J1533" s="180">
        <v>114716.93</v>
      </c>
    </row>
    <row r="1534" spans="1:10" x14ac:dyDescent="0.2">
      <c r="A1534" s="180" t="s">
        <v>20</v>
      </c>
      <c r="B1534" s="180" t="s">
        <v>345</v>
      </c>
      <c r="C1534" s="180">
        <v>334000</v>
      </c>
      <c r="D1534" s="180">
        <v>540341</v>
      </c>
      <c r="E1534" s="180">
        <v>0</v>
      </c>
      <c r="F1534" s="180">
        <v>0</v>
      </c>
      <c r="G1534" s="180">
        <v>188000</v>
      </c>
      <c r="H1534" s="180">
        <v>0</v>
      </c>
      <c r="I1534" s="180">
        <v>5013659</v>
      </c>
      <c r="J1534" s="180">
        <v>4645831.9600000009</v>
      </c>
    </row>
    <row r="1535" spans="1:10" x14ac:dyDescent="0.2">
      <c r="A1535" s="180" t="s">
        <v>20</v>
      </c>
      <c r="B1535" s="180" t="s">
        <v>346</v>
      </c>
      <c r="C1535" s="180"/>
      <c r="D1535" s="180"/>
      <c r="E1535" s="180"/>
      <c r="F1535" s="180"/>
      <c r="G1535" s="180"/>
      <c r="H1535" s="180"/>
      <c r="I1535" s="180">
        <v>0</v>
      </c>
      <c r="J1535" s="180">
        <v>0</v>
      </c>
    </row>
    <row r="1536" spans="1:10" x14ac:dyDescent="0.2">
      <c r="A1536" s="180" t="s">
        <v>20</v>
      </c>
      <c r="B1536" s="180" t="s">
        <v>446</v>
      </c>
      <c r="C1536" s="180"/>
      <c r="D1536" s="180"/>
      <c r="E1536" s="180"/>
      <c r="F1536" s="180">
        <v>200000</v>
      </c>
      <c r="G1536" s="180"/>
      <c r="H1536" s="180"/>
      <c r="I1536" s="180">
        <v>200000</v>
      </c>
      <c r="J1536" s="180">
        <v>179436.4</v>
      </c>
    </row>
    <row r="1537" spans="1:10" x14ac:dyDescent="0.2">
      <c r="A1537" s="180" t="s">
        <v>20</v>
      </c>
      <c r="B1537" s="180" t="s">
        <v>347</v>
      </c>
      <c r="C1537" s="180"/>
      <c r="D1537" s="180"/>
      <c r="E1537" s="180"/>
      <c r="F1537" s="180"/>
      <c r="G1537" s="180"/>
      <c r="H1537" s="180"/>
      <c r="I1537" s="180">
        <v>0</v>
      </c>
      <c r="J1537" s="180">
        <v>0</v>
      </c>
    </row>
    <row r="1538" spans="1:10" x14ac:dyDescent="0.2">
      <c r="A1538" s="180" t="s">
        <v>20</v>
      </c>
      <c r="B1538" s="180" t="s">
        <v>348</v>
      </c>
      <c r="C1538" s="180">
        <v>334000</v>
      </c>
      <c r="D1538" s="180">
        <v>540341</v>
      </c>
      <c r="E1538" s="180">
        <v>0</v>
      </c>
      <c r="F1538" s="180">
        <v>200000</v>
      </c>
      <c r="G1538" s="180">
        <v>188000</v>
      </c>
      <c r="H1538" s="180">
        <v>0</v>
      </c>
      <c r="I1538" s="180">
        <v>5213659</v>
      </c>
      <c r="J1538" s="180">
        <v>4825268.3600000013</v>
      </c>
    </row>
    <row r="1539" spans="1:10" x14ac:dyDescent="0.2">
      <c r="A1539" s="180" t="s">
        <v>20</v>
      </c>
      <c r="B1539" s="180" t="s">
        <v>349</v>
      </c>
      <c r="C1539" s="180">
        <v>817013.81999999983</v>
      </c>
      <c r="D1539" s="180">
        <v>600321.99</v>
      </c>
      <c r="E1539" s="180">
        <v>0</v>
      </c>
      <c r="F1539" s="180">
        <v>85286.209999999963</v>
      </c>
      <c r="G1539" s="180">
        <v>44426.73000000001</v>
      </c>
      <c r="H1539" s="180">
        <v>0</v>
      </c>
      <c r="I1539" s="180">
        <v>4056845.6399999983</v>
      </c>
      <c r="J1539" s="180">
        <v>3400880.99</v>
      </c>
    </row>
    <row r="1540" spans="1:10" x14ac:dyDescent="0.2">
      <c r="A1540" s="180" t="s">
        <v>20</v>
      </c>
      <c r="B1540" s="180" t="s">
        <v>350</v>
      </c>
      <c r="C1540" s="180">
        <v>1151013.8199999998</v>
      </c>
      <c r="D1540" s="180">
        <v>1140662.99</v>
      </c>
      <c r="E1540" s="180">
        <v>0</v>
      </c>
      <c r="F1540" s="180">
        <v>285286.20999999996</v>
      </c>
      <c r="G1540" s="180">
        <v>232426.73</v>
      </c>
      <c r="H1540" s="180">
        <v>0</v>
      </c>
      <c r="I1540" s="180">
        <v>9270504.6399999987</v>
      </c>
      <c r="J1540" s="180">
        <v>8226149.3500000015</v>
      </c>
    </row>
    <row r="1541" spans="1:10" x14ac:dyDescent="0.2">
      <c r="A1541" s="180" t="s">
        <v>20</v>
      </c>
      <c r="B1541" s="180" t="s">
        <v>376</v>
      </c>
      <c r="C1541" s="180"/>
      <c r="D1541" s="180"/>
      <c r="E1541" s="180"/>
      <c r="F1541" s="180"/>
      <c r="G1541" s="180"/>
      <c r="H1541" s="180"/>
      <c r="I1541" s="180"/>
      <c r="J1541" s="180"/>
    </row>
    <row r="1542" spans="1:10" x14ac:dyDescent="0.2">
      <c r="A1542" s="180" t="s">
        <v>20</v>
      </c>
      <c r="B1542" s="180" t="s">
        <v>377</v>
      </c>
      <c r="C1542" s="180"/>
      <c r="D1542" s="180">
        <v>130000</v>
      </c>
      <c r="E1542" s="180"/>
      <c r="F1542" s="180"/>
      <c r="G1542" s="180"/>
      <c r="H1542" s="180"/>
      <c r="I1542" s="180">
        <v>3177978</v>
      </c>
      <c r="J1542" s="180">
        <v>2458287.25</v>
      </c>
    </row>
    <row r="1543" spans="1:10" x14ac:dyDescent="0.2">
      <c r="A1543" s="180" t="s">
        <v>20</v>
      </c>
      <c r="B1543" s="180" t="s">
        <v>352</v>
      </c>
      <c r="C1543" s="180"/>
      <c r="D1543" s="180"/>
      <c r="E1543" s="180"/>
      <c r="F1543" s="180"/>
      <c r="G1543" s="180"/>
      <c r="H1543" s="180"/>
      <c r="I1543" s="180">
        <v>80000</v>
      </c>
      <c r="J1543" s="180">
        <v>44874.33</v>
      </c>
    </row>
    <row r="1544" spans="1:10" x14ac:dyDescent="0.2">
      <c r="A1544" s="180" t="s">
        <v>20</v>
      </c>
      <c r="B1544" s="180" t="s">
        <v>353</v>
      </c>
      <c r="C1544" s="180">
        <v>25000</v>
      </c>
      <c r="D1544" s="180">
        <v>25000</v>
      </c>
      <c r="E1544" s="180"/>
      <c r="F1544" s="180"/>
      <c r="G1544" s="180"/>
      <c r="H1544" s="180"/>
      <c r="I1544" s="180">
        <v>125000</v>
      </c>
      <c r="J1544" s="180">
        <v>95476.7</v>
      </c>
    </row>
    <row r="1545" spans="1:10" x14ac:dyDescent="0.2">
      <c r="A1545" s="180" t="s">
        <v>20</v>
      </c>
      <c r="B1545" s="180" t="s">
        <v>354</v>
      </c>
      <c r="C1545" s="180"/>
      <c r="D1545" s="180"/>
      <c r="E1545" s="180"/>
      <c r="F1545" s="180"/>
      <c r="G1545" s="180"/>
      <c r="H1545" s="180"/>
      <c r="I1545" s="180">
        <v>175000</v>
      </c>
      <c r="J1545" s="180">
        <v>127749.28</v>
      </c>
    </row>
    <row r="1546" spans="1:10" x14ac:dyDescent="0.2">
      <c r="A1546" s="180" t="s">
        <v>20</v>
      </c>
      <c r="B1546" s="180" t="s">
        <v>408</v>
      </c>
      <c r="C1546" s="180"/>
      <c r="D1546" s="180"/>
      <c r="E1546" s="180"/>
      <c r="F1546" s="180"/>
      <c r="G1546" s="180"/>
      <c r="H1546" s="180"/>
      <c r="I1546" s="180">
        <v>240000</v>
      </c>
      <c r="J1546" s="180">
        <v>204097.09</v>
      </c>
    </row>
    <row r="1547" spans="1:10" x14ac:dyDescent="0.2">
      <c r="A1547" s="180" t="s">
        <v>20</v>
      </c>
      <c r="B1547" s="180" t="s">
        <v>423</v>
      </c>
      <c r="C1547" s="180">
        <v>50000</v>
      </c>
      <c r="D1547" s="180"/>
      <c r="E1547" s="180"/>
      <c r="F1547" s="180"/>
      <c r="G1547" s="180"/>
      <c r="H1547" s="180"/>
      <c r="I1547" s="180">
        <v>110000</v>
      </c>
      <c r="J1547" s="180">
        <v>89341.34</v>
      </c>
    </row>
    <row r="1548" spans="1:10" x14ac:dyDescent="0.2">
      <c r="A1548" s="180" t="s">
        <v>20</v>
      </c>
      <c r="B1548" s="180" t="s">
        <v>355</v>
      </c>
      <c r="C1548" s="180">
        <v>150000</v>
      </c>
      <c r="D1548" s="180"/>
      <c r="E1548" s="180"/>
      <c r="F1548" s="180"/>
      <c r="G1548" s="180"/>
      <c r="H1548" s="180"/>
      <c r="I1548" s="180">
        <v>450000</v>
      </c>
      <c r="J1548" s="180">
        <v>232001.87</v>
      </c>
    </row>
    <row r="1549" spans="1:10" x14ac:dyDescent="0.2">
      <c r="A1549" s="180" t="s">
        <v>20</v>
      </c>
      <c r="B1549" s="180" t="s">
        <v>356</v>
      </c>
      <c r="C1549" s="180"/>
      <c r="D1549" s="180">
        <v>150000</v>
      </c>
      <c r="E1549" s="180"/>
      <c r="F1549" s="180"/>
      <c r="G1549" s="180"/>
      <c r="H1549" s="180"/>
      <c r="I1549" s="180">
        <v>360000</v>
      </c>
      <c r="J1549" s="180">
        <v>204573.83</v>
      </c>
    </row>
    <row r="1550" spans="1:10" x14ac:dyDescent="0.2">
      <c r="A1550" s="180" t="s">
        <v>20</v>
      </c>
      <c r="B1550" s="180" t="s">
        <v>409</v>
      </c>
      <c r="C1550" s="180"/>
      <c r="D1550" s="180"/>
      <c r="E1550" s="180"/>
      <c r="F1550" s="180"/>
      <c r="G1550" s="180"/>
      <c r="H1550" s="180"/>
      <c r="I1550" s="180">
        <v>0</v>
      </c>
      <c r="J1550" s="180"/>
    </row>
    <row r="1551" spans="1:10" x14ac:dyDescent="0.2">
      <c r="A1551" s="180" t="s">
        <v>20</v>
      </c>
      <c r="B1551" s="180" t="s">
        <v>378</v>
      </c>
      <c r="C1551" s="180"/>
      <c r="D1551" s="180"/>
      <c r="E1551" s="180"/>
      <c r="F1551" s="180"/>
      <c r="G1551" s="180">
        <v>190000</v>
      </c>
      <c r="H1551" s="180"/>
      <c r="I1551" s="180">
        <v>170000</v>
      </c>
      <c r="J1551" s="180">
        <v>132223.43</v>
      </c>
    </row>
    <row r="1552" spans="1:10" x14ac:dyDescent="0.2">
      <c r="A1552" s="180" t="s">
        <v>20</v>
      </c>
      <c r="B1552" s="180" t="s">
        <v>360</v>
      </c>
      <c r="C1552" s="180"/>
      <c r="D1552" s="180">
        <v>500000</v>
      </c>
      <c r="E1552" s="180"/>
      <c r="F1552" s="180"/>
      <c r="G1552" s="180"/>
      <c r="H1552" s="180"/>
      <c r="I1552" s="180">
        <v>500000</v>
      </c>
      <c r="J1552" s="180">
        <v>88167.19</v>
      </c>
    </row>
    <row r="1553" spans="1:10" x14ac:dyDescent="0.2">
      <c r="A1553" s="180" t="s">
        <v>20</v>
      </c>
      <c r="B1553" s="180" t="s">
        <v>379</v>
      </c>
      <c r="C1553" s="180"/>
      <c r="D1553" s="180"/>
      <c r="E1553" s="180"/>
      <c r="F1553" s="180">
        <v>200000</v>
      </c>
      <c r="G1553" s="180"/>
      <c r="H1553" s="180"/>
      <c r="I1553" s="180">
        <v>200000</v>
      </c>
      <c r="J1553" s="180">
        <v>175345</v>
      </c>
    </row>
    <row r="1554" spans="1:10" x14ac:dyDescent="0.2">
      <c r="A1554" s="180" t="s">
        <v>20</v>
      </c>
      <c r="B1554" s="180" t="s">
        <v>362</v>
      </c>
      <c r="C1554" s="180"/>
      <c r="D1554" s="180"/>
      <c r="E1554" s="180"/>
      <c r="F1554" s="180"/>
      <c r="G1554" s="180"/>
      <c r="H1554" s="180"/>
      <c r="I1554" s="180">
        <v>136498</v>
      </c>
      <c r="J1554" s="180">
        <v>137730</v>
      </c>
    </row>
    <row r="1555" spans="1:10" x14ac:dyDescent="0.2">
      <c r="A1555" s="180" t="s">
        <v>20</v>
      </c>
      <c r="B1555" s="180" t="s">
        <v>365</v>
      </c>
      <c r="C1555" s="180">
        <v>225000</v>
      </c>
      <c r="D1555" s="180">
        <v>805000</v>
      </c>
      <c r="E1555" s="180">
        <v>0</v>
      </c>
      <c r="F1555" s="180">
        <v>200000</v>
      </c>
      <c r="G1555" s="180">
        <v>190000</v>
      </c>
      <c r="H1555" s="180">
        <v>0</v>
      </c>
      <c r="I1555" s="180">
        <v>5724476</v>
      </c>
      <c r="J1555" s="180">
        <v>3989867.31</v>
      </c>
    </row>
    <row r="1556" spans="1:10" x14ac:dyDescent="0.2">
      <c r="A1556" s="180" t="s">
        <v>20</v>
      </c>
      <c r="B1556" s="180" t="s">
        <v>447</v>
      </c>
      <c r="C1556" s="180">
        <v>200000</v>
      </c>
      <c r="D1556" s="180"/>
      <c r="E1556" s="180"/>
      <c r="F1556" s="180"/>
      <c r="G1556" s="180"/>
      <c r="H1556" s="180"/>
      <c r="I1556" s="180">
        <v>200000</v>
      </c>
      <c r="J1556" s="180">
        <v>179436.4</v>
      </c>
    </row>
    <row r="1557" spans="1:10" x14ac:dyDescent="0.2">
      <c r="A1557" s="180" t="s">
        <v>20</v>
      </c>
      <c r="B1557" s="180" t="s">
        <v>366</v>
      </c>
      <c r="C1557" s="180">
        <v>425000</v>
      </c>
      <c r="D1557" s="180">
        <v>805000</v>
      </c>
      <c r="E1557" s="180">
        <v>0</v>
      </c>
      <c r="F1557" s="180">
        <v>200000</v>
      </c>
      <c r="G1557" s="180">
        <v>190000</v>
      </c>
      <c r="H1557" s="180">
        <v>0</v>
      </c>
      <c r="I1557" s="180">
        <v>5924476</v>
      </c>
      <c r="J1557" s="180">
        <v>4169303.71</v>
      </c>
    </row>
    <row r="1558" spans="1:10" x14ac:dyDescent="0.2">
      <c r="A1558" s="180" t="s">
        <v>20</v>
      </c>
      <c r="B1558" s="180" t="s">
        <v>367</v>
      </c>
      <c r="C1558" s="180">
        <v>726013.81999999983</v>
      </c>
      <c r="D1558" s="180">
        <v>335662.99</v>
      </c>
      <c r="E1558" s="180">
        <v>0</v>
      </c>
      <c r="F1558" s="180">
        <v>85286.209999999963</v>
      </c>
      <c r="G1558" s="180">
        <v>42426.73000000001</v>
      </c>
      <c r="H1558" s="180">
        <v>0</v>
      </c>
      <c r="I1558" s="180">
        <v>3346028.6399999987</v>
      </c>
      <c r="J1558" s="180">
        <v>4056845.6400000015</v>
      </c>
    </row>
    <row r="1559" spans="1:10" x14ac:dyDescent="0.2">
      <c r="A1559" s="180" t="s">
        <v>20</v>
      </c>
      <c r="B1559" s="180" t="s">
        <v>368</v>
      </c>
      <c r="C1559" s="180">
        <v>1151013.8199999998</v>
      </c>
      <c r="D1559" s="180">
        <v>1140662.99</v>
      </c>
      <c r="E1559" s="180">
        <v>0</v>
      </c>
      <c r="F1559" s="180">
        <v>285286.20999999996</v>
      </c>
      <c r="G1559" s="180">
        <v>232426.73</v>
      </c>
      <c r="H1559" s="180">
        <v>0</v>
      </c>
      <c r="I1559" s="180">
        <v>9270504.6399999987</v>
      </c>
      <c r="J1559" s="180">
        <v>8226149.3500000015</v>
      </c>
    </row>
    <row r="1560" spans="1:10" x14ac:dyDescent="0.2">
      <c r="A1560" s="180" t="s">
        <v>21</v>
      </c>
      <c r="B1560" s="180" t="s">
        <v>333</v>
      </c>
      <c r="C1560" s="180"/>
      <c r="D1560" s="180">
        <v>255368</v>
      </c>
      <c r="E1560" s="180"/>
      <c r="F1560" s="180">
        <v>1589318</v>
      </c>
      <c r="G1560" s="180"/>
      <c r="H1560" s="180"/>
      <c r="I1560" s="180">
        <v>6647540</v>
      </c>
      <c r="J1560" s="180">
        <v>6869612.8799999999</v>
      </c>
    </row>
    <row r="1561" spans="1:10" x14ac:dyDescent="0.2">
      <c r="A1561" s="180" t="s">
        <v>21</v>
      </c>
      <c r="B1561" s="180" t="s">
        <v>334</v>
      </c>
      <c r="C1561" s="180"/>
      <c r="D1561" s="180">
        <v>7879</v>
      </c>
      <c r="E1561" s="180"/>
      <c r="F1561" s="180">
        <v>49032</v>
      </c>
      <c r="G1561" s="180"/>
      <c r="H1561" s="180"/>
      <c r="I1561" s="180">
        <v>209222</v>
      </c>
      <c r="J1561" s="180">
        <v>244769.34</v>
      </c>
    </row>
    <row r="1562" spans="1:10" x14ac:dyDescent="0.2">
      <c r="A1562" s="180" t="s">
        <v>21</v>
      </c>
      <c r="B1562" s="180" t="s">
        <v>335</v>
      </c>
      <c r="C1562" s="180"/>
      <c r="D1562" s="180">
        <v>290388</v>
      </c>
      <c r="E1562" s="180"/>
      <c r="F1562" s="180"/>
      <c r="G1562" s="180"/>
      <c r="H1562" s="180"/>
      <c r="I1562" s="180">
        <v>881061</v>
      </c>
      <c r="J1562" s="180">
        <v>653084</v>
      </c>
    </row>
    <row r="1563" spans="1:10" x14ac:dyDescent="0.2">
      <c r="A1563" s="180" t="s">
        <v>21</v>
      </c>
      <c r="B1563" s="180" t="s">
        <v>336</v>
      </c>
      <c r="C1563" s="180"/>
      <c r="D1563" s="180"/>
      <c r="E1563" s="180"/>
      <c r="F1563" s="180"/>
      <c r="G1563" s="180"/>
      <c r="H1563" s="180"/>
      <c r="I1563" s="180">
        <v>1042000</v>
      </c>
      <c r="J1563" s="180">
        <v>986144.32</v>
      </c>
    </row>
    <row r="1564" spans="1:10" x14ac:dyDescent="0.2">
      <c r="A1564" s="180" t="s">
        <v>21</v>
      </c>
      <c r="B1564" s="180" t="s">
        <v>337</v>
      </c>
      <c r="C1564" s="180">
        <v>1500</v>
      </c>
      <c r="D1564" s="180"/>
      <c r="E1564" s="180"/>
      <c r="F1564" s="180"/>
      <c r="G1564" s="180">
        <v>750</v>
      </c>
      <c r="H1564" s="180"/>
      <c r="I1564" s="180">
        <v>5350</v>
      </c>
      <c r="J1564" s="180">
        <v>4950.5</v>
      </c>
    </row>
    <row r="1565" spans="1:10" x14ac:dyDescent="0.2">
      <c r="A1565" s="180" t="s">
        <v>21</v>
      </c>
      <c r="B1565" s="180" t="s">
        <v>338</v>
      </c>
      <c r="C1565" s="180"/>
      <c r="D1565" s="180"/>
      <c r="E1565" s="180"/>
      <c r="F1565" s="180"/>
      <c r="G1565" s="180">
        <v>375000</v>
      </c>
      <c r="H1565" s="180"/>
      <c r="I1565" s="180">
        <v>363500</v>
      </c>
      <c r="J1565" s="180">
        <v>382910.12</v>
      </c>
    </row>
    <row r="1566" spans="1:10" x14ac:dyDescent="0.2">
      <c r="A1566" s="180" t="s">
        <v>21</v>
      </c>
      <c r="B1566" s="180" t="s">
        <v>339</v>
      </c>
      <c r="C1566" s="180"/>
      <c r="D1566" s="180"/>
      <c r="E1566" s="180"/>
      <c r="F1566" s="180"/>
      <c r="G1566" s="180"/>
      <c r="H1566" s="180"/>
      <c r="I1566" s="180">
        <v>308000</v>
      </c>
      <c r="J1566" s="180">
        <v>283222.66000000003</v>
      </c>
    </row>
    <row r="1567" spans="1:10" x14ac:dyDescent="0.2">
      <c r="A1567" s="180" t="s">
        <v>21</v>
      </c>
      <c r="B1567" s="180" t="s">
        <v>340</v>
      </c>
      <c r="C1567" s="180"/>
      <c r="D1567" s="180"/>
      <c r="E1567" s="180"/>
      <c r="F1567" s="180"/>
      <c r="G1567" s="180"/>
      <c r="H1567" s="180"/>
      <c r="I1567" s="180">
        <v>198650</v>
      </c>
      <c r="J1567" s="180">
        <v>274750.45</v>
      </c>
    </row>
    <row r="1568" spans="1:10" x14ac:dyDescent="0.2">
      <c r="A1568" s="180" t="s">
        <v>21</v>
      </c>
      <c r="B1568" s="180" t="s">
        <v>341</v>
      </c>
      <c r="C1568" s="180"/>
      <c r="D1568" s="180"/>
      <c r="E1568" s="180"/>
      <c r="F1568" s="180"/>
      <c r="G1568" s="180">
        <v>1000</v>
      </c>
      <c r="H1568" s="180"/>
      <c r="I1568" s="180">
        <v>0</v>
      </c>
      <c r="J1568" s="180">
        <v>0</v>
      </c>
    </row>
    <row r="1569" spans="1:10" x14ac:dyDescent="0.2">
      <c r="A1569" s="180" t="s">
        <v>21</v>
      </c>
      <c r="B1569" s="180" t="s">
        <v>342</v>
      </c>
      <c r="C1569" s="180"/>
      <c r="D1569" s="180"/>
      <c r="E1569" s="180"/>
      <c r="F1569" s="180"/>
      <c r="G1569" s="180"/>
      <c r="H1569" s="180"/>
      <c r="I1569" s="180">
        <v>9133618</v>
      </c>
      <c r="J1569" s="180">
        <v>9197365</v>
      </c>
    </row>
    <row r="1570" spans="1:10" x14ac:dyDescent="0.2">
      <c r="A1570" s="180" t="s">
        <v>21</v>
      </c>
      <c r="B1570" s="180" t="s">
        <v>343</v>
      </c>
      <c r="C1570" s="180"/>
      <c r="D1570" s="180"/>
      <c r="E1570" s="180"/>
      <c r="F1570" s="180"/>
      <c r="G1570" s="180"/>
      <c r="H1570" s="180"/>
      <c r="I1570" s="180">
        <v>0</v>
      </c>
      <c r="J1570" s="180">
        <v>0</v>
      </c>
    </row>
    <row r="1571" spans="1:10" x14ac:dyDescent="0.2">
      <c r="A1571" s="180" t="s">
        <v>21</v>
      </c>
      <c r="B1571" s="180" t="s">
        <v>344</v>
      </c>
      <c r="C1571" s="180">
        <v>1297178</v>
      </c>
      <c r="D1571" s="180"/>
      <c r="E1571" s="180"/>
      <c r="F1571" s="180"/>
      <c r="G1571" s="180">
        <v>7000</v>
      </c>
      <c r="H1571" s="180"/>
      <c r="I1571" s="180">
        <v>1350959</v>
      </c>
      <c r="J1571" s="180">
        <v>1341410.97</v>
      </c>
    </row>
    <row r="1572" spans="1:10" x14ac:dyDescent="0.2">
      <c r="A1572" s="180" t="s">
        <v>21</v>
      </c>
      <c r="B1572" s="180" t="s">
        <v>475</v>
      </c>
      <c r="C1572" s="180"/>
      <c r="D1572" s="180">
        <v>4881</v>
      </c>
      <c r="E1572" s="180"/>
      <c r="F1572" s="180">
        <v>30376</v>
      </c>
      <c r="G1572" s="180"/>
      <c r="H1572" s="180"/>
      <c r="I1572" s="180">
        <v>130715</v>
      </c>
      <c r="J1572" s="180">
        <v>144895.55999999997</v>
      </c>
    </row>
    <row r="1573" spans="1:10" x14ac:dyDescent="0.2">
      <c r="A1573" s="180" t="s">
        <v>21</v>
      </c>
      <c r="B1573" s="180" t="s">
        <v>332</v>
      </c>
      <c r="C1573" s="180"/>
      <c r="D1573" s="180"/>
      <c r="E1573" s="180"/>
      <c r="F1573" s="180"/>
      <c r="G1573" s="180"/>
      <c r="H1573" s="180"/>
      <c r="I1573" s="180">
        <v>304125</v>
      </c>
      <c r="J1573" s="180">
        <v>307644</v>
      </c>
    </row>
    <row r="1574" spans="1:10" x14ac:dyDescent="0.2">
      <c r="A1574" s="180" t="s">
        <v>21</v>
      </c>
      <c r="B1574" s="180" t="s">
        <v>407</v>
      </c>
      <c r="C1574" s="180"/>
      <c r="D1574" s="180"/>
      <c r="E1574" s="180"/>
      <c r="F1574" s="180"/>
      <c r="G1574" s="180">
        <v>535000</v>
      </c>
      <c r="H1574" s="180"/>
      <c r="I1574" s="180">
        <v>892914</v>
      </c>
      <c r="J1574" s="180">
        <v>891351.79</v>
      </c>
    </row>
    <row r="1575" spans="1:10" x14ac:dyDescent="0.2">
      <c r="A1575" s="180" t="s">
        <v>21</v>
      </c>
      <c r="B1575" s="180" t="s">
        <v>345</v>
      </c>
      <c r="C1575" s="180">
        <v>1298678</v>
      </c>
      <c r="D1575" s="180">
        <v>558516</v>
      </c>
      <c r="E1575" s="180">
        <v>0</v>
      </c>
      <c r="F1575" s="180">
        <v>1668726</v>
      </c>
      <c r="G1575" s="180">
        <v>918750</v>
      </c>
      <c r="H1575" s="180">
        <v>0</v>
      </c>
      <c r="I1575" s="180">
        <v>21467654</v>
      </c>
      <c r="J1575" s="180">
        <v>21582111.589999992</v>
      </c>
    </row>
    <row r="1576" spans="1:10" x14ac:dyDescent="0.2">
      <c r="A1576" s="180" t="s">
        <v>21</v>
      </c>
      <c r="B1576" s="180" t="s">
        <v>346</v>
      </c>
      <c r="C1576" s="180"/>
      <c r="D1576" s="180"/>
      <c r="E1576" s="180"/>
      <c r="F1576" s="180"/>
      <c r="G1576" s="180"/>
      <c r="H1576" s="180"/>
      <c r="I1576" s="180">
        <v>0</v>
      </c>
      <c r="J1576" s="180">
        <v>0</v>
      </c>
    </row>
    <row r="1577" spans="1:10" x14ac:dyDescent="0.2">
      <c r="A1577" s="180" t="s">
        <v>21</v>
      </c>
      <c r="B1577" s="180" t="s">
        <v>446</v>
      </c>
      <c r="C1577" s="180"/>
      <c r="D1577" s="180"/>
      <c r="E1577" s="180"/>
      <c r="F1577" s="180">
        <v>516872</v>
      </c>
      <c r="G1577" s="180"/>
      <c r="H1577" s="180"/>
      <c r="I1577" s="180">
        <v>546745</v>
      </c>
      <c r="J1577" s="180">
        <v>561871.81999999995</v>
      </c>
    </row>
    <row r="1578" spans="1:10" x14ac:dyDescent="0.2">
      <c r="A1578" s="180" t="s">
        <v>21</v>
      </c>
      <c r="B1578" s="180" t="s">
        <v>347</v>
      </c>
      <c r="C1578" s="180"/>
      <c r="D1578" s="180"/>
      <c r="E1578" s="180"/>
      <c r="F1578" s="180"/>
      <c r="G1578" s="180"/>
      <c r="H1578" s="180"/>
      <c r="I1578" s="180">
        <v>0</v>
      </c>
      <c r="J1578" s="180">
        <v>0</v>
      </c>
    </row>
    <row r="1579" spans="1:10" x14ac:dyDescent="0.2">
      <c r="A1579" s="180" t="s">
        <v>21</v>
      </c>
      <c r="B1579" s="180" t="s">
        <v>348</v>
      </c>
      <c r="C1579" s="180">
        <v>1298678</v>
      </c>
      <c r="D1579" s="180">
        <v>558516</v>
      </c>
      <c r="E1579" s="180">
        <v>0</v>
      </c>
      <c r="F1579" s="180">
        <v>2185598</v>
      </c>
      <c r="G1579" s="180">
        <v>918750</v>
      </c>
      <c r="H1579" s="180">
        <v>0</v>
      </c>
      <c r="I1579" s="180">
        <v>22014399</v>
      </c>
      <c r="J1579" s="180">
        <v>22143983.409999993</v>
      </c>
    </row>
    <row r="1580" spans="1:10" x14ac:dyDescent="0.2">
      <c r="A1580" s="180" t="s">
        <v>21</v>
      </c>
      <c r="B1580" s="180" t="s">
        <v>349</v>
      </c>
      <c r="C1580" s="180">
        <v>717410.16000000015</v>
      </c>
      <c r="D1580" s="180">
        <v>186537.95999999996</v>
      </c>
      <c r="E1580" s="180">
        <v>0</v>
      </c>
      <c r="F1580" s="180">
        <v>61300.209999999963</v>
      </c>
      <c r="G1580" s="180">
        <v>459004.56000000006</v>
      </c>
      <c r="H1580" s="180">
        <v>0</v>
      </c>
      <c r="I1580" s="180">
        <v>4531240.2900000047</v>
      </c>
      <c r="J1580" s="180">
        <v>3492011.63</v>
      </c>
    </row>
    <row r="1581" spans="1:10" x14ac:dyDescent="0.2">
      <c r="A1581" s="180" t="s">
        <v>21</v>
      </c>
      <c r="B1581" s="180" t="s">
        <v>350</v>
      </c>
      <c r="C1581" s="180">
        <v>2016088.16</v>
      </c>
      <c r="D1581" s="180">
        <v>745053.96</v>
      </c>
      <c r="E1581" s="180">
        <v>0</v>
      </c>
      <c r="F1581" s="180">
        <v>2246898.21</v>
      </c>
      <c r="G1581" s="180">
        <v>1377754.56</v>
      </c>
      <c r="H1581" s="180">
        <v>0</v>
      </c>
      <c r="I1581" s="180">
        <v>26545639.290000007</v>
      </c>
      <c r="J1581" s="180">
        <v>25635995.039999992</v>
      </c>
    </row>
    <row r="1582" spans="1:10" x14ac:dyDescent="0.2">
      <c r="A1582" s="180" t="s">
        <v>21</v>
      </c>
      <c r="B1582" s="180" t="s">
        <v>376</v>
      </c>
      <c r="C1582" s="180"/>
      <c r="D1582" s="180"/>
      <c r="E1582" s="180"/>
      <c r="F1582" s="180"/>
      <c r="G1582" s="180"/>
      <c r="H1582" s="180"/>
      <c r="I1582" s="180"/>
      <c r="J1582" s="180"/>
    </row>
    <row r="1583" spans="1:10" x14ac:dyDescent="0.2">
      <c r="A1583" s="180" t="s">
        <v>21</v>
      </c>
      <c r="B1583" s="180" t="s">
        <v>377</v>
      </c>
      <c r="C1583" s="180">
        <v>150000</v>
      </c>
      <c r="D1583" s="180">
        <v>5000</v>
      </c>
      <c r="E1583" s="180"/>
      <c r="F1583" s="180"/>
      <c r="G1583" s="180"/>
      <c r="H1583" s="180"/>
      <c r="I1583" s="180">
        <v>12501413</v>
      </c>
      <c r="J1583" s="180">
        <v>12600208.949999999</v>
      </c>
    </row>
    <row r="1584" spans="1:10" x14ac:dyDescent="0.2">
      <c r="A1584" s="180" t="s">
        <v>21</v>
      </c>
      <c r="B1584" s="180" t="s">
        <v>352</v>
      </c>
      <c r="C1584" s="180"/>
      <c r="D1584" s="180">
        <v>5000</v>
      </c>
      <c r="E1584" s="180"/>
      <c r="F1584" s="180"/>
      <c r="G1584" s="180"/>
      <c r="H1584" s="180"/>
      <c r="I1584" s="180">
        <v>555804</v>
      </c>
      <c r="J1584" s="180">
        <v>535558.68999999994</v>
      </c>
    </row>
    <row r="1585" spans="1:10" x14ac:dyDescent="0.2">
      <c r="A1585" s="180" t="s">
        <v>21</v>
      </c>
      <c r="B1585" s="180" t="s">
        <v>353</v>
      </c>
      <c r="C1585" s="180">
        <v>110000</v>
      </c>
      <c r="D1585" s="180"/>
      <c r="E1585" s="180"/>
      <c r="F1585" s="180"/>
      <c r="G1585" s="180"/>
      <c r="H1585" s="180"/>
      <c r="I1585" s="180">
        <v>988959</v>
      </c>
      <c r="J1585" s="180">
        <v>857993</v>
      </c>
    </row>
    <row r="1586" spans="1:10" x14ac:dyDescent="0.2">
      <c r="A1586" s="180" t="s">
        <v>21</v>
      </c>
      <c r="B1586" s="180" t="s">
        <v>354</v>
      </c>
      <c r="C1586" s="180">
        <v>2500</v>
      </c>
      <c r="D1586" s="180"/>
      <c r="E1586" s="180"/>
      <c r="F1586" s="180"/>
      <c r="G1586" s="180"/>
      <c r="H1586" s="180"/>
      <c r="I1586" s="180">
        <v>559155</v>
      </c>
      <c r="J1586" s="180">
        <v>561388.07999999996</v>
      </c>
    </row>
    <row r="1587" spans="1:10" x14ac:dyDescent="0.2">
      <c r="A1587" s="180" t="s">
        <v>21</v>
      </c>
      <c r="B1587" s="180" t="s">
        <v>408</v>
      </c>
      <c r="C1587" s="180"/>
      <c r="D1587" s="180"/>
      <c r="E1587" s="180"/>
      <c r="F1587" s="180"/>
      <c r="G1587" s="180"/>
      <c r="H1587" s="180"/>
      <c r="I1587" s="180">
        <v>963325</v>
      </c>
      <c r="J1587" s="180">
        <v>970710.39</v>
      </c>
    </row>
    <row r="1588" spans="1:10" x14ac:dyDescent="0.2">
      <c r="A1588" s="180" t="s">
        <v>21</v>
      </c>
      <c r="B1588" s="180" t="s">
        <v>423</v>
      </c>
      <c r="C1588" s="180">
        <v>20000</v>
      </c>
      <c r="D1588" s="180">
        <v>125000</v>
      </c>
      <c r="E1588" s="180"/>
      <c r="F1588" s="180">
        <v>1000</v>
      </c>
      <c r="G1588" s="180">
        <v>1500</v>
      </c>
      <c r="H1588" s="180"/>
      <c r="I1588" s="180">
        <v>310023</v>
      </c>
      <c r="J1588" s="180">
        <v>151880.63</v>
      </c>
    </row>
    <row r="1589" spans="1:10" x14ac:dyDescent="0.2">
      <c r="A1589" s="180" t="s">
        <v>21</v>
      </c>
      <c r="B1589" s="180" t="s">
        <v>355</v>
      </c>
      <c r="C1589" s="180"/>
      <c r="D1589" s="180">
        <v>10000</v>
      </c>
      <c r="E1589" s="180"/>
      <c r="F1589" s="180"/>
      <c r="G1589" s="180"/>
      <c r="H1589" s="180"/>
      <c r="I1589" s="180">
        <v>1270602</v>
      </c>
      <c r="J1589" s="180">
        <v>1469136.4500000002</v>
      </c>
    </row>
    <row r="1590" spans="1:10" x14ac:dyDescent="0.2">
      <c r="A1590" s="180" t="s">
        <v>21</v>
      </c>
      <c r="B1590" s="180" t="s">
        <v>356</v>
      </c>
      <c r="C1590" s="180"/>
      <c r="D1590" s="180">
        <v>150000</v>
      </c>
      <c r="E1590" s="180"/>
      <c r="F1590" s="180"/>
      <c r="G1590" s="180"/>
      <c r="H1590" s="180"/>
      <c r="I1590" s="180">
        <v>603410</v>
      </c>
      <c r="J1590" s="180">
        <v>579140.55000000005</v>
      </c>
    </row>
    <row r="1591" spans="1:10" x14ac:dyDescent="0.2">
      <c r="A1591" s="180" t="s">
        <v>21</v>
      </c>
      <c r="B1591" s="180" t="s">
        <v>409</v>
      </c>
      <c r="C1591" s="180"/>
      <c r="D1591" s="180"/>
      <c r="E1591" s="180"/>
      <c r="F1591" s="180"/>
      <c r="G1591" s="180"/>
      <c r="H1591" s="180"/>
      <c r="I1591" s="180">
        <v>0</v>
      </c>
      <c r="J1591" s="180"/>
    </row>
    <row r="1592" spans="1:10" x14ac:dyDescent="0.2">
      <c r="A1592" s="180" t="s">
        <v>21</v>
      </c>
      <c r="B1592" s="180" t="s">
        <v>378</v>
      </c>
      <c r="C1592" s="180"/>
      <c r="D1592" s="180"/>
      <c r="E1592" s="180"/>
      <c r="F1592" s="180"/>
      <c r="G1592" s="180">
        <v>973282</v>
      </c>
      <c r="H1592" s="180"/>
      <c r="I1592" s="180">
        <v>955750</v>
      </c>
      <c r="J1592" s="180">
        <v>852855.08</v>
      </c>
    </row>
    <row r="1593" spans="1:10" x14ac:dyDescent="0.2">
      <c r="A1593" s="180" t="s">
        <v>21</v>
      </c>
      <c r="B1593" s="180" t="s">
        <v>360</v>
      </c>
      <c r="C1593" s="180">
        <v>1000000</v>
      </c>
      <c r="D1593" s="180">
        <v>300000</v>
      </c>
      <c r="E1593" s="180"/>
      <c r="F1593" s="180"/>
      <c r="G1593" s="180"/>
      <c r="H1593" s="180"/>
      <c r="I1593" s="180">
        <v>320000</v>
      </c>
      <c r="J1593" s="180">
        <v>834134.61</v>
      </c>
    </row>
    <row r="1594" spans="1:10" x14ac:dyDescent="0.2">
      <c r="A1594" s="180" t="s">
        <v>21</v>
      </c>
      <c r="B1594" s="180" t="s">
        <v>379</v>
      </c>
      <c r="C1594" s="180"/>
      <c r="D1594" s="180"/>
      <c r="E1594" s="180"/>
      <c r="F1594" s="180">
        <v>516872</v>
      </c>
      <c r="G1594" s="180"/>
      <c r="H1594" s="180"/>
      <c r="I1594" s="180">
        <v>520545</v>
      </c>
      <c r="J1594" s="180">
        <v>519009.5</v>
      </c>
    </row>
    <row r="1595" spans="1:10" x14ac:dyDescent="0.2">
      <c r="A1595" s="180" t="s">
        <v>21</v>
      </c>
      <c r="B1595" s="180" t="s">
        <v>362</v>
      </c>
      <c r="C1595" s="180"/>
      <c r="D1595" s="180"/>
      <c r="E1595" s="180"/>
      <c r="F1595" s="180"/>
      <c r="G1595" s="180"/>
      <c r="H1595" s="180"/>
      <c r="I1595" s="180">
        <v>606744</v>
      </c>
      <c r="J1595" s="180">
        <v>608975</v>
      </c>
    </row>
    <row r="1596" spans="1:10" x14ac:dyDescent="0.2">
      <c r="A1596" s="180" t="s">
        <v>21</v>
      </c>
      <c r="B1596" s="180" t="s">
        <v>365</v>
      </c>
      <c r="C1596" s="180">
        <v>1282500</v>
      </c>
      <c r="D1596" s="180">
        <v>595000</v>
      </c>
      <c r="E1596" s="180">
        <v>0</v>
      </c>
      <c r="F1596" s="180">
        <v>517872</v>
      </c>
      <c r="G1596" s="180">
        <v>974782</v>
      </c>
      <c r="H1596" s="180">
        <v>0</v>
      </c>
      <c r="I1596" s="180">
        <v>20155730</v>
      </c>
      <c r="J1596" s="180">
        <v>20540990.93</v>
      </c>
    </row>
    <row r="1597" spans="1:10" x14ac:dyDescent="0.2">
      <c r="A1597" s="180" t="s">
        <v>21</v>
      </c>
      <c r="B1597" s="180" t="s">
        <v>447</v>
      </c>
      <c r="C1597" s="180">
        <v>516872</v>
      </c>
      <c r="D1597" s="180"/>
      <c r="E1597" s="180"/>
      <c r="F1597" s="180"/>
      <c r="G1597" s="180">
        <v>20000</v>
      </c>
      <c r="H1597" s="180"/>
      <c r="I1597" s="180">
        <v>546745</v>
      </c>
      <c r="J1597" s="180">
        <v>563763.81999999995</v>
      </c>
    </row>
    <row r="1598" spans="1:10" x14ac:dyDescent="0.2">
      <c r="A1598" s="180" t="s">
        <v>21</v>
      </c>
      <c r="B1598" s="180" t="s">
        <v>366</v>
      </c>
      <c r="C1598" s="180">
        <v>1799372</v>
      </c>
      <c r="D1598" s="180">
        <v>595000</v>
      </c>
      <c r="E1598" s="180">
        <v>0</v>
      </c>
      <c r="F1598" s="180">
        <v>517872</v>
      </c>
      <c r="G1598" s="180">
        <v>994782</v>
      </c>
      <c r="H1598" s="180">
        <v>0</v>
      </c>
      <c r="I1598" s="180">
        <v>20702475</v>
      </c>
      <c r="J1598" s="180">
        <v>21104754.75</v>
      </c>
    </row>
    <row r="1599" spans="1:10" x14ac:dyDescent="0.2">
      <c r="A1599" s="180" t="s">
        <v>21</v>
      </c>
      <c r="B1599" s="180" t="s">
        <v>367</v>
      </c>
      <c r="C1599" s="180">
        <v>216716.16000000015</v>
      </c>
      <c r="D1599" s="180">
        <v>150053.95999999996</v>
      </c>
      <c r="E1599" s="180">
        <v>0</v>
      </c>
      <c r="F1599" s="180">
        <v>1729026.21</v>
      </c>
      <c r="G1599" s="180">
        <v>382972.56000000006</v>
      </c>
      <c r="H1599" s="180">
        <v>0</v>
      </c>
      <c r="I1599" s="180">
        <v>5843164.2900000066</v>
      </c>
      <c r="J1599" s="180">
        <v>4531240.2899999917</v>
      </c>
    </row>
    <row r="1600" spans="1:10" x14ac:dyDescent="0.2">
      <c r="A1600" s="180" t="s">
        <v>21</v>
      </c>
      <c r="B1600" s="180" t="s">
        <v>368</v>
      </c>
      <c r="C1600" s="180">
        <v>2016088.16</v>
      </c>
      <c r="D1600" s="180">
        <v>745053.96</v>
      </c>
      <c r="E1600" s="180">
        <v>0</v>
      </c>
      <c r="F1600" s="180">
        <v>2246898.21</v>
      </c>
      <c r="G1600" s="180">
        <v>1377754.56</v>
      </c>
      <c r="H1600" s="180">
        <v>0</v>
      </c>
      <c r="I1600" s="180">
        <v>26545639.290000007</v>
      </c>
      <c r="J1600" s="180">
        <v>25635995.039999992</v>
      </c>
    </row>
    <row r="1601" spans="1:10" x14ac:dyDescent="0.2">
      <c r="A1601" s="180" t="s">
        <v>22</v>
      </c>
      <c r="B1601" s="180" t="s">
        <v>333</v>
      </c>
      <c r="C1601" s="180"/>
      <c r="D1601" s="180">
        <v>251502</v>
      </c>
      <c r="E1601" s="180"/>
      <c r="F1601" s="180">
        <v>339513</v>
      </c>
      <c r="G1601" s="180"/>
      <c r="H1601" s="180"/>
      <c r="I1601" s="180">
        <v>2810363</v>
      </c>
      <c r="J1601" s="180">
        <v>2764724.49</v>
      </c>
    </row>
    <row r="1602" spans="1:10" x14ac:dyDescent="0.2">
      <c r="A1602" s="180" t="s">
        <v>22</v>
      </c>
      <c r="B1602" s="180" t="s">
        <v>334</v>
      </c>
      <c r="C1602" s="180"/>
      <c r="D1602" s="180">
        <v>6635</v>
      </c>
      <c r="E1602" s="180"/>
      <c r="F1602" s="180">
        <v>8957</v>
      </c>
      <c r="G1602" s="180"/>
      <c r="H1602" s="180"/>
      <c r="I1602" s="180">
        <v>78086</v>
      </c>
      <c r="J1602" s="180">
        <v>176632.77000000002</v>
      </c>
    </row>
    <row r="1603" spans="1:10" x14ac:dyDescent="0.2">
      <c r="A1603" s="180" t="s">
        <v>22</v>
      </c>
      <c r="B1603" s="180" t="s">
        <v>335</v>
      </c>
      <c r="C1603" s="180"/>
      <c r="D1603" s="180">
        <v>0</v>
      </c>
      <c r="E1603" s="180"/>
      <c r="F1603" s="180"/>
      <c r="G1603" s="180"/>
      <c r="H1603" s="180"/>
      <c r="I1603" s="180">
        <v>200176</v>
      </c>
      <c r="J1603" s="180">
        <v>201299</v>
      </c>
    </row>
    <row r="1604" spans="1:10" x14ac:dyDescent="0.2">
      <c r="A1604" s="180" t="s">
        <v>22</v>
      </c>
      <c r="B1604" s="180" t="s">
        <v>336</v>
      </c>
      <c r="C1604" s="180"/>
      <c r="D1604" s="180"/>
      <c r="E1604" s="180"/>
      <c r="F1604" s="180"/>
      <c r="G1604" s="180"/>
      <c r="H1604" s="180"/>
      <c r="I1604" s="180">
        <v>425000</v>
      </c>
      <c r="J1604" s="180">
        <v>411820.57</v>
      </c>
    </row>
    <row r="1605" spans="1:10" x14ac:dyDescent="0.2">
      <c r="A1605" s="180" t="s">
        <v>22</v>
      </c>
      <c r="B1605" s="180" t="s">
        <v>337</v>
      </c>
      <c r="C1605" s="180">
        <v>1000</v>
      </c>
      <c r="D1605" s="180">
        <v>400</v>
      </c>
      <c r="E1605" s="180"/>
      <c r="F1605" s="180"/>
      <c r="G1605" s="180">
        <v>2500</v>
      </c>
      <c r="H1605" s="180"/>
      <c r="I1605" s="180">
        <v>47900</v>
      </c>
      <c r="J1605" s="180">
        <v>26969.69</v>
      </c>
    </row>
    <row r="1606" spans="1:10" x14ac:dyDescent="0.2">
      <c r="A1606" s="180" t="s">
        <v>22</v>
      </c>
      <c r="B1606" s="180" t="s">
        <v>338</v>
      </c>
      <c r="C1606" s="180"/>
      <c r="D1606" s="180"/>
      <c r="E1606" s="180"/>
      <c r="F1606" s="180"/>
      <c r="G1606" s="180">
        <v>210000</v>
      </c>
      <c r="H1606" s="180"/>
      <c r="I1606" s="180">
        <v>205000</v>
      </c>
      <c r="J1606" s="180">
        <v>180667.54</v>
      </c>
    </row>
    <row r="1607" spans="1:10" x14ac:dyDescent="0.2">
      <c r="A1607" s="180" t="s">
        <v>22</v>
      </c>
      <c r="B1607" s="180" t="s">
        <v>339</v>
      </c>
      <c r="C1607" s="180"/>
      <c r="D1607" s="180"/>
      <c r="E1607" s="180"/>
      <c r="F1607" s="180"/>
      <c r="G1607" s="180"/>
      <c r="H1607" s="180"/>
      <c r="I1607" s="180">
        <v>352000</v>
      </c>
      <c r="J1607" s="180">
        <v>349817.97</v>
      </c>
    </row>
    <row r="1608" spans="1:10" x14ac:dyDescent="0.2">
      <c r="A1608" s="180" t="s">
        <v>22</v>
      </c>
      <c r="B1608" s="180" t="s">
        <v>340</v>
      </c>
      <c r="C1608" s="180"/>
      <c r="D1608" s="180"/>
      <c r="E1608" s="180"/>
      <c r="F1608" s="180"/>
      <c r="G1608" s="180"/>
      <c r="H1608" s="180"/>
      <c r="I1608" s="180">
        <v>57000</v>
      </c>
      <c r="J1608" s="180">
        <v>63923.51</v>
      </c>
    </row>
    <row r="1609" spans="1:10" x14ac:dyDescent="0.2">
      <c r="A1609" s="180" t="s">
        <v>22</v>
      </c>
      <c r="B1609" s="180" t="s">
        <v>341</v>
      </c>
      <c r="C1609" s="180">
        <v>470000</v>
      </c>
      <c r="D1609" s="180"/>
      <c r="E1609" s="180"/>
      <c r="F1609" s="180"/>
      <c r="G1609" s="180"/>
      <c r="H1609" s="180"/>
      <c r="I1609" s="180">
        <v>0</v>
      </c>
      <c r="J1609" s="180">
        <v>0</v>
      </c>
    </row>
    <row r="1610" spans="1:10" x14ac:dyDescent="0.2">
      <c r="A1610" s="180" t="s">
        <v>22</v>
      </c>
      <c r="B1610" s="180" t="s">
        <v>342</v>
      </c>
      <c r="C1610" s="180"/>
      <c r="D1610" s="180"/>
      <c r="E1610" s="180"/>
      <c r="F1610" s="180"/>
      <c r="G1610" s="180"/>
      <c r="H1610" s="180"/>
      <c r="I1610" s="180">
        <v>2896363</v>
      </c>
      <c r="J1610" s="180">
        <v>2905051</v>
      </c>
    </row>
    <row r="1611" spans="1:10" x14ac:dyDescent="0.2">
      <c r="A1611" s="180" t="s">
        <v>22</v>
      </c>
      <c r="B1611" s="180" t="s">
        <v>343</v>
      </c>
      <c r="C1611" s="180"/>
      <c r="D1611" s="180"/>
      <c r="E1611" s="180"/>
      <c r="F1611" s="180"/>
      <c r="G1611" s="180"/>
      <c r="H1611" s="180"/>
      <c r="I1611" s="180">
        <v>0</v>
      </c>
      <c r="J1611" s="180">
        <v>0</v>
      </c>
    </row>
    <row r="1612" spans="1:10" x14ac:dyDescent="0.2">
      <c r="A1612" s="180" t="s">
        <v>22</v>
      </c>
      <c r="B1612" s="180" t="s">
        <v>344</v>
      </c>
      <c r="C1612" s="180"/>
      <c r="D1612" s="180"/>
      <c r="E1612" s="180"/>
      <c r="F1612" s="180"/>
      <c r="G1612" s="180">
        <v>3000</v>
      </c>
      <c r="H1612" s="180"/>
      <c r="I1612" s="180">
        <v>518000</v>
      </c>
      <c r="J1612" s="180">
        <v>492169.56</v>
      </c>
    </row>
    <row r="1613" spans="1:10" x14ac:dyDescent="0.2">
      <c r="A1613" s="180" t="s">
        <v>22</v>
      </c>
      <c r="B1613" s="180" t="s">
        <v>475</v>
      </c>
      <c r="C1613" s="180"/>
      <c r="D1613" s="180">
        <v>2718</v>
      </c>
      <c r="E1613" s="180"/>
      <c r="F1613" s="180">
        <v>3669</v>
      </c>
      <c r="G1613" s="180"/>
      <c r="H1613" s="180"/>
      <c r="I1613" s="180">
        <v>30787</v>
      </c>
      <c r="J1613" s="180">
        <v>47065.790000000008</v>
      </c>
    </row>
    <row r="1614" spans="1:10" x14ac:dyDescent="0.2">
      <c r="A1614" s="180" t="s">
        <v>22</v>
      </c>
      <c r="B1614" s="180" t="s">
        <v>332</v>
      </c>
      <c r="C1614" s="180"/>
      <c r="D1614" s="180"/>
      <c r="E1614" s="180"/>
      <c r="F1614" s="180"/>
      <c r="G1614" s="180"/>
      <c r="H1614" s="180"/>
      <c r="I1614" s="180">
        <v>105000</v>
      </c>
      <c r="J1614" s="180">
        <v>88862</v>
      </c>
    </row>
    <row r="1615" spans="1:10" x14ac:dyDescent="0.2">
      <c r="A1615" s="180" t="s">
        <v>22</v>
      </c>
      <c r="B1615" s="180" t="s">
        <v>407</v>
      </c>
      <c r="C1615" s="180"/>
      <c r="D1615" s="180"/>
      <c r="E1615" s="180"/>
      <c r="F1615" s="180"/>
      <c r="G1615" s="180">
        <v>160000</v>
      </c>
      <c r="H1615" s="180"/>
      <c r="I1615" s="180">
        <v>410000</v>
      </c>
      <c r="J1615" s="180">
        <v>429930.36</v>
      </c>
    </row>
    <row r="1616" spans="1:10" x14ac:dyDescent="0.2">
      <c r="A1616" s="180" t="s">
        <v>22</v>
      </c>
      <c r="B1616" s="180" t="s">
        <v>345</v>
      </c>
      <c r="C1616" s="180">
        <v>471000</v>
      </c>
      <c r="D1616" s="180">
        <v>261255</v>
      </c>
      <c r="E1616" s="180">
        <v>0</v>
      </c>
      <c r="F1616" s="180">
        <v>352139</v>
      </c>
      <c r="G1616" s="180">
        <v>375500</v>
      </c>
      <c r="H1616" s="180">
        <v>0</v>
      </c>
      <c r="I1616" s="180">
        <v>8135675</v>
      </c>
      <c r="J1616" s="180">
        <v>8138934.25</v>
      </c>
    </row>
    <row r="1617" spans="1:10" x14ac:dyDescent="0.2">
      <c r="A1617" s="180" t="s">
        <v>22</v>
      </c>
      <c r="B1617" s="180" t="s">
        <v>346</v>
      </c>
      <c r="C1617" s="180"/>
      <c r="D1617" s="180"/>
      <c r="E1617" s="180"/>
      <c r="F1617" s="180"/>
      <c r="G1617" s="180"/>
      <c r="H1617" s="180"/>
      <c r="I1617" s="180">
        <v>0</v>
      </c>
      <c r="J1617" s="180">
        <v>109000</v>
      </c>
    </row>
    <row r="1618" spans="1:10" x14ac:dyDescent="0.2">
      <c r="A1618" s="180" t="s">
        <v>22</v>
      </c>
      <c r="B1618" s="180" t="s">
        <v>446</v>
      </c>
      <c r="C1618" s="180"/>
      <c r="D1618" s="180"/>
      <c r="E1618" s="180"/>
      <c r="F1618" s="180">
        <v>367305</v>
      </c>
      <c r="G1618" s="180"/>
      <c r="H1618" s="180"/>
      <c r="I1618" s="180">
        <v>367123</v>
      </c>
      <c r="J1618" s="180">
        <v>378401.46</v>
      </c>
    </row>
    <row r="1619" spans="1:10" x14ac:dyDescent="0.2">
      <c r="A1619" s="180" t="s">
        <v>22</v>
      </c>
      <c r="B1619" s="180" t="s">
        <v>347</v>
      </c>
      <c r="C1619" s="180"/>
      <c r="D1619" s="180"/>
      <c r="E1619" s="180"/>
      <c r="F1619" s="180"/>
      <c r="G1619" s="180"/>
      <c r="H1619" s="180"/>
      <c r="I1619" s="180">
        <v>0</v>
      </c>
      <c r="J1619" s="180">
        <v>1101</v>
      </c>
    </row>
    <row r="1620" spans="1:10" x14ac:dyDescent="0.2">
      <c r="A1620" s="180" t="s">
        <v>22</v>
      </c>
      <c r="B1620" s="180" t="s">
        <v>348</v>
      </c>
      <c r="C1620" s="180">
        <v>471000</v>
      </c>
      <c r="D1620" s="180">
        <v>261255</v>
      </c>
      <c r="E1620" s="180">
        <v>0</v>
      </c>
      <c r="F1620" s="180">
        <v>719444</v>
      </c>
      <c r="G1620" s="180">
        <v>375500</v>
      </c>
      <c r="H1620" s="180">
        <v>0</v>
      </c>
      <c r="I1620" s="180">
        <v>8502798</v>
      </c>
      <c r="J1620" s="180">
        <v>8627436.7100000009</v>
      </c>
    </row>
    <row r="1621" spans="1:10" x14ac:dyDescent="0.2">
      <c r="A1621" s="180" t="s">
        <v>22</v>
      </c>
      <c r="B1621" s="180" t="s">
        <v>349</v>
      </c>
      <c r="C1621" s="180">
        <v>96434.570000000065</v>
      </c>
      <c r="D1621" s="180">
        <v>134227.69</v>
      </c>
      <c r="E1621" s="180">
        <v>0</v>
      </c>
      <c r="F1621" s="180">
        <v>487184.77</v>
      </c>
      <c r="G1621" s="180">
        <v>21981.740000000049</v>
      </c>
      <c r="H1621" s="180">
        <v>0</v>
      </c>
      <c r="I1621" s="180">
        <v>2598939.049999998</v>
      </c>
      <c r="J1621" s="180">
        <v>2958544.74</v>
      </c>
    </row>
    <row r="1622" spans="1:10" x14ac:dyDescent="0.2">
      <c r="A1622" s="180" t="s">
        <v>22</v>
      </c>
      <c r="B1622" s="180" t="s">
        <v>350</v>
      </c>
      <c r="C1622" s="180">
        <v>567434.57000000007</v>
      </c>
      <c r="D1622" s="180">
        <v>395482.69</v>
      </c>
      <c r="E1622" s="180">
        <v>0</v>
      </c>
      <c r="F1622" s="180">
        <v>1206628.77</v>
      </c>
      <c r="G1622" s="180">
        <v>397481.74000000011</v>
      </c>
      <c r="H1622" s="180">
        <v>0</v>
      </c>
      <c r="I1622" s="180">
        <v>11101737.049999995</v>
      </c>
      <c r="J1622" s="180">
        <v>11585981.449999999</v>
      </c>
    </row>
    <row r="1623" spans="1:10" x14ac:dyDescent="0.2">
      <c r="A1623" s="180" t="s">
        <v>22</v>
      </c>
      <c r="B1623" s="180" t="s">
        <v>376</v>
      </c>
      <c r="C1623" s="180"/>
      <c r="D1623" s="180"/>
      <c r="E1623" s="180"/>
      <c r="F1623" s="180"/>
      <c r="G1623" s="180"/>
      <c r="H1623" s="180"/>
      <c r="I1623" s="180"/>
      <c r="J1623" s="180"/>
    </row>
    <row r="1624" spans="1:10" x14ac:dyDescent="0.2">
      <c r="A1624" s="180" t="s">
        <v>22</v>
      </c>
      <c r="B1624" s="180" t="s">
        <v>377</v>
      </c>
      <c r="C1624" s="180"/>
      <c r="D1624" s="180"/>
      <c r="E1624" s="180"/>
      <c r="F1624" s="180"/>
      <c r="G1624" s="180"/>
      <c r="H1624" s="180"/>
      <c r="I1624" s="180">
        <v>4530000</v>
      </c>
      <c r="J1624" s="180">
        <v>4325878.0599999996</v>
      </c>
    </row>
    <row r="1625" spans="1:10" x14ac:dyDescent="0.2">
      <c r="A1625" s="180" t="s">
        <v>22</v>
      </c>
      <c r="B1625" s="180" t="s">
        <v>352</v>
      </c>
      <c r="C1625" s="180"/>
      <c r="D1625" s="180"/>
      <c r="E1625" s="180"/>
      <c r="F1625" s="180"/>
      <c r="G1625" s="180"/>
      <c r="H1625" s="180"/>
      <c r="I1625" s="180">
        <v>155000</v>
      </c>
      <c r="J1625" s="180">
        <v>145410.64000000001</v>
      </c>
    </row>
    <row r="1626" spans="1:10" x14ac:dyDescent="0.2">
      <c r="A1626" s="180" t="s">
        <v>22</v>
      </c>
      <c r="B1626" s="180" t="s">
        <v>353</v>
      </c>
      <c r="C1626" s="180">
        <v>10000</v>
      </c>
      <c r="D1626" s="180">
        <v>36000</v>
      </c>
      <c r="E1626" s="180"/>
      <c r="F1626" s="180"/>
      <c r="G1626" s="180"/>
      <c r="H1626" s="180"/>
      <c r="I1626" s="180">
        <v>441000</v>
      </c>
      <c r="J1626" s="180">
        <v>468287.84</v>
      </c>
    </row>
    <row r="1627" spans="1:10" x14ac:dyDescent="0.2">
      <c r="A1627" s="180" t="s">
        <v>22</v>
      </c>
      <c r="B1627" s="180" t="s">
        <v>354</v>
      </c>
      <c r="C1627" s="180"/>
      <c r="D1627" s="180"/>
      <c r="E1627" s="180"/>
      <c r="F1627" s="180"/>
      <c r="G1627" s="180"/>
      <c r="H1627" s="180"/>
      <c r="I1627" s="180">
        <v>235000</v>
      </c>
      <c r="J1627" s="180">
        <v>216534.79</v>
      </c>
    </row>
    <row r="1628" spans="1:10" x14ac:dyDescent="0.2">
      <c r="A1628" s="180" t="s">
        <v>22</v>
      </c>
      <c r="B1628" s="180" t="s">
        <v>408</v>
      </c>
      <c r="C1628" s="180"/>
      <c r="D1628" s="180"/>
      <c r="E1628" s="180"/>
      <c r="F1628" s="180"/>
      <c r="G1628" s="180"/>
      <c r="H1628" s="180"/>
      <c r="I1628" s="180">
        <v>325600</v>
      </c>
      <c r="J1628" s="180">
        <v>311508.15999999997</v>
      </c>
    </row>
    <row r="1629" spans="1:10" x14ac:dyDescent="0.2">
      <c r="A1629" s="180" t="s">
        <v>22</v>
      </c>
      <c r="B1629" s="180" t="s">
        <v>423</v>
      </c>
      <c r="C1629" s="180">
        <v>4900</v>
      </c>
      <c r="D1629" s="180"/>
      <c r="E1629" s="180"/>
      <c r="F1629" s="180"/>
      <c r="G1629" s="180"/>
      <c r="H1629" s="180"/>
      <c r="I1629" s="180">
        <v>173900</v>
      </c>
      <c r="J1629" s="180">
        <v>128184.07</v>
      </c>
    </row>
    <row r="1630" spans="1:10" x14ac:dyDescent="0.2">
      <c r="A1630" s="180" t="s">
        <v>22</v>
      </c>
      <c r="B1630" s="180" t="s">
        <v>355</v>
      </c>
      <c r="C1630" s="180"/>
      <c r="D1630" s="180"/>
      <c r="E1630" s="180"/>
      <c r="F1630" s="180"/>
      <c r="G1630" s="180"/>
      <c r="H1630" s="180"/>
      <c r="I1630" s="180">
        <v>596000</v>
      </c>
      <c r="J1630" s="180">
        <v>643701.13</v>
      </c>
    </row>
    <row r="1631" spans="1:10" x14ac:dyDescent="0.2">
      <c r="A1631" s="180" t="s">
        <v>22</v>
      </c>
      <c r="B1631" s="180" t="s">
        <v>356</v>
      </c>
      <c r="C1631" s="180"/>
      <c r="D1631" s="180">
        <v>50000</v>
      </c>
      <c r="E1631" s="180"/>
      <c r="F1631" s="180"/>
      <c r="G1631" s="180"/>
      <c r="H1631" s="180"/>
      <c r="I1631" s="180">
        <v>280000</v>
      </c>
      <c r="J1631" s="180">
        <v>433544.65</v>
      </c>
    </row>
    <row r="1632" spans="1:10" x14ac:dyDescent="0.2">
      <c r="A1632" s="180" t="s">
        <v>22</v>
      </c>
      <c r="B1632" s="180" t="s">
        <v>409</v>
      </c>
      <c r="C1632" s="180"/>
      <c r="D1632" s="180"/>
      <c r="E1632" s="180"/>
      <c r="F1632" s="180"/>
      <c r="G1632" s="180"/>
      <c r="H1632" s="180"/>
      <c r="I1632" s="180">
        <v>0</v>
      </c>
      <c r="J1632" s="180"/>
    </row>
    <row r="1633" spans="1:10" x14ac:dyDescent="0.2">
      <c r="A1633" s="180" t="s">
        <v>22</v>
      </c>
      <c r="B1633" s="180" t="s">
        <v>378</v>
      </c>
      <c r="C1633" s="180">
        <v>10000</v>
      </c>
      <c r="D1633" s="180"/>
      <c r="E1633" s="180"/>
      <c r="F1633" s="180"/>
      <c r="G1633" s="180">
        <v>395000</v>
      </c>
      <c r="H1633" s="180"/>
      <c r="I1633" s="180">
        <v>385000</v>
      </c>
      <c r="J1633" s="180">
        <v>366429.08</v>
      </c>
    </row>
    <row r="1634" spans="1:10" x14ac:dyDescent="0.2">
      <c r="A1634" s="180" t="s">
        <v>22</v>
      </c>
      <c r="B1634" s="180" t="s">
        <v>360</v>
      </c>
      <c r="C1634" s="180">
        <v>280000</v>
      </c>
      <c r="D1634" s="180">
        <v>180000</v>
      </c>
      <c r="E1634" s="180"/>
      <c r="F1634" s="180"/>
      <c r="G1634" s="180"/>
      <c r="H1634" s="180"/>
      <c r="I1634" s="180">
        <v>200000</v>
      </c>
      <c r="J1634" s="180">
        <v>610036.92000000004</v>
      </c>
    </row>
    <row r="1635" spans="1:10" x14ac:dyDescent="0.2">
      <c r="A1635" s="180" t="s">
        <v>22</v>
      </c>
      <c r="B1635" s="180" t="s">
        <v>379</v>
      </c>
      <c r="C1635" s="180"/>
      <c r="D1635" s="180"/>
      <c r="E1635" s="180"/>
      <c r="F1635" s="180">
        <v>715728</v>
      </c>
      <c r="G1635" s="180"/>
      <c r="H1635" s="180"/>
      <c r="I1635" s="180">
        <v>715728</v>
      </c>
      <c r="J1635" s="180">
        <v>657053.53</v>
      </c>
    </row>
    <row r="1636" spans="1:10" x14ac:dyDescent="0.2">
      <c r="A1636" s="180" t="s">
        <v>22</v>
      </c>
      <c r="B1636" s="180" t="s">
        <v>362</v>
      </c>
      <c r="C1636" s="180"/>
      <c r="D1636" s="180"/>
      <c r="E1636" s="180"/>
      <c r="F1636" s="180"/>
      <c r="G1636" s="180"/>
      <c r="H1636" s="180"/>
      <c r="I1636" s="180">
        <v>207600</v>
      </c>
      <c r="J1636" s="180">
        <v>208600</v>
      </c>
    </row>
    <row r="1637" spans="1:10" x14ac:dyDescent="0.2">
      <c r="A1637" s="180" t="s">
        <v>22</v>
      </c>
      <c r="B1637" s="180" t="s">
        <v>365</v>
      </c>
      <c r="C1637" s="180">
        <v>304900</v>
      </c>
      <c r="D1637" s="180">
        <v>266000</v>
      </c>
      <c r="E1637" s="180">
        <v>0</v>
      </c>
      <c r="F1637" s="180">
        <v>715728</v>
      </c>
      <c r="G1637" s="180">
        <v>395000</v>
      </c>
      <c r="H1637" s="180">
        <v>0</v>
      </c>
      <c r="I1637" s="180">
        <v>8244828</v>
      </c>
      <c r="J1637" s="180">
        <v>8515168.870000001</v>
      </c>
    </row>
    <row r="1638" spans="1:10" x14ac:dyDescent="0.2">
      <c r="A1638" s="180" t="s">
        <v>22</v>
      </c>
      <c r="B1638" s="180" t="s">
        <v>447</v>
      </c>
      <c r="C1638" s="180">
        <v>250991</v>
      </c>
      <c r="D1638" s="180">
        <v>116314</v>
      </c>
      <c r="E1638" s="180"/>
      <c r="F1638" s="180"/>
      <c r="G1638" s="180"/>
      <c r="H1638" s="180"/>
      <c r="I1638" s="180">
        <v>375711</v>
      </c>
      <c r="J1638" s="180">
        <v>471873.53</v>
      </c>
    </row>
    <row r="1639" spans="1:10" x14ac:dyDescent="0.2">
      <c r="A1639" s="180" t="s">
        <v>22</v>
      </c>
      <c r="B1639" s="180" t="s">
        <v>366</v>
      </c>
      <c r="C1639" s="180">
        <v>555891</v>
      </c>
      <c r="D1639" s="180">
        <v>382314</v>
      </c>
      <c r="E1639" s="180">
        <v>0</v>
      </c>
      <c r="F1639" s="180">
        <v>715728</v>
      </c>
      <c r="G1639" s="180">
        <v>395000</v>
      </c>
      <c r="H1639" s="180">
        <v>0</v>
      </c>
      <c r="I1639" s="180">
        <v>8620539</v>
      </c>
      <c r="J1639" s="180">
        <v>8987042.4000000004</v>
      </c>
    </row>
    <row r="1640" spans="1:10" x14ac:dyDescent="0.2">
      <c r="A1640" s="180" t="s">
        <v>22</v>
      </c>
      <c r="B1640" s="180" t="s">
        <v>367</v>
      </c>
      <c r="C1640" s="180">
        <v>11543.570000000063</v>
      </c>
      <c r="D1640" s="180">
        <v>13168.690000000002</v>
      </c>
      <c r="E1640" s="180">
        <v>0</v>
      </c>
      <c r="F1640" s="180">
        <v>490900.77</v>
      </c>
      <c r="G1640" s="180">
        <v>2481.7400000000489</v>
      </c>
      <c r="H1640" s="180">
        <v>0</v>
      </c>
      <c r="I1640" s="180">
        <v>2481198.049999997</v>
      </c>
      <c r="J1640" s="180">
        <v>2598939.0500000007</v>
      </c>
    </row>
    <row r="1641" spans="1:10" x14ac:dyDescent="0.2">
      <c r="A1641" s="180" t="s">
        <v>22</v>
      </c>
      <c r="B1641" s="180" t="s">
        <v>368</v>
      </c>
      <c r="C1641" s="180">
        <v>567434.57000000007</v>
      </c>
      <c r="D1641" s="180">
        <v>395482.69</v>
      </c>
      <c r="E1641" s="180">
        <v>0</v>
      </c>
      <c r="F1641" s="180">
        <v>1206628.77</v>
      </c>
      <c r="G1641" s="180">
        <v>397481.74000000011</v>
      </c>
      <c r="H1641" s="180">
        <v>0</v>
      </c>
      <c r="I1641" s="180">
        <v>11101737.049999995</v>
      </c>
      <c r="J1641" s="180">
        <v>11585981.449999999</v>
      </c>
    </row>
    <row r="1642" spans="1:10" x14ac:dyDescent="0.2">
      <c r="A1642" s="180" t="s">
        <v>4</v>
      </c>
      <c r="B1642" s="180" t="s">
        <v>333</v>
      </c>
      <c r="C1642" s="180"/>
      <c r="D1642" s="180">
        <v>699271</v>
      </c>
      <c r="E1642" s="180"/>
      <c r="F1642" s="180">
        <v>0</v>
      </c>
      <c r="G1642" s="180"/>
      <c r="H1642" s="180"/>
      <c r="I1642" s="180">
        <v>4596733</v>
      </c>
      <c r="J1642" s="180">
        <v>5046846.16</v>
      </c>
    </row>
    <row r="1643" spans="1:10" x14ac:dyDescent="0.2">
      <c r="A1643" s="180" t="s">
        <v>4</v>
      </c>
      <c r="B1643" s="180" t="s">
        <v>334</v>
      </c>
      <c r="C1643" s="180"/>
      <c r="D1643" s="180">
        <v>30358</v>
      </c>
      <c r="E1643" s="180"/>
      <c r="F1643" s="180">
        <v>0</v>
      </c>
      <c r="G1643" s="180"/>
      <c r="H1643" s="180"/>
      <c r="I1643" s="180">
        <v>226988</v>
      </c>
      <c r="J1643" s="180">
        <v>355259.98</v>
      </c>
    </row>
    <row r="1644" spans="1:10" x14ac:dyDescent="0.2">
      <c r="A1644" s="180" t="s">
        <v>4</v>
      </c>
      <c r="B1644" s="180" t="s">
        <v>335</v>
      </c>
      <c r="C1644" s="180"/>
      <c r="D1644" s="180">
        <v>0</v>
      </c>
      <c r="E1644" s="180"/>
      <c r="F1644" s="180"/>
      <c r="G1644" s="180"/>
      <c r="H1644" s="180"/>
      <c r="I1644" s="180">
        <v>351615</v>
      </c>
      <c r="J1644" s="180">
        <v>365177</v>
      </c>
    </row>
    <row r="1645" spans="1:10" x14ac:dyDescent="0.2">
      <c r="A1645" s="180" t="s">
        <v>4</v>
      </c>
      <c r="B1645" s="180" t="s">
        <v>336</v>
      </c>
      <c r="C1645" s="180"/>
      <c r="D1645" s="180"/>
      <c r="E1645" s="180"/>
      <c r="F1645" s="180"/>
      <c r="G1645" s="180"/>
      <c r="H1645" s="180"/>
      <c r="I1645" s="180">
        <v>100000</v>
      </c>
      <c r="J1645" s="180">
        <v>230758.56</v>
      </c>
    </row>
    <row r="1646" spans="1:10" x14ac:dyDescent="0.2">
      <c r="A1646" s="180" t="s">
        <v>4</v>
      </c>
      <c r="B1646" s="180" t="s">
        <v>337</v>
      </c>
      <c r="C1646" s="180">
        <v>1500</v>
      </c>
      <c r="D1646" s="180">
        <v>850</v>
      </c>
      <c r="E1646" s="180"/>
      <c r="F1646" s="180"/>
      <c r="G1646" s="180">
        <v>100</v>
      </c>
      <c r="H1646" s="180"/>
      <c r="I1646" s="180">
        <v>3019</v>
      </c>
      <c r="J1646" s="180">
        <v>16428.12</v>
      </c>
    </row>
    <row r="1647" spans="1:10" x14ac:dyDescent="0.2">
      <c r="A1647" s="180" t="s">
        <v>4</v>
      </c>
      <c r="B1647" s="180" t="s">
        <v>338</v>
      </c>
      <c r="C1647" s="180"/>
      <c r="D1647" s="180"/>
      <c r="E1647" s="180"/>
      <c r="F1647" s="180"/>
      <c r="G1647" s="180"/>
      <c r="H1647" s="180"/>
      <c r="I1647" s="180">
        <v>177218</v>
      </c>
      <c r="J1647" s="180">
        <v>160959.60999999999</v>
      </c>
    </row>
    <row r="1648" spans="1:10" x14ac:dyDescent="0.2">
      <c r="A1648" s="180" t="s">
        <v>4</v>
      </c>
      <c r="B1648" s="180" t="s">
        <v>339</v>
      </c>
      <c r="C1648" s="180"/>
      <c r="D1648" s="180"/>
      <c r="E1648" s="180"/>
      <c r="F1648" s="180"/>
      <c r="G1648" s="180"/>
      <c r="H1648" s="180"/>
      <c r="I1648" s="180">
        <v>167000</v>
      </c>
      <c r="J1648" s="180">
        <v>158287.49</v>
      </c>
    </row>
    <row r="1649" spans="1:10" x14ac:dyDescent="0.2">
      <c r="A1649" s="180" t="s">
        <v>4</v>
      </c>
      <c r="B1649" s="180" t="s">
        <v>340</v>
      </c>
      <c r="C1649" s="180"/>
      <c r="D1649" s="180"/>
      <c r="E1649" s="180"/>
      <c r="F1649" s="180"/>
      <c r="G1649" s="180">
        <v>180000</v>
      </c>
      <c r="H1649" s="180"/>
      <c r="I1649" s="180">
        <v>78567</v>
      </c>
      <c r="J1649" s="180">
        <v>230704.51</v>
      </c>
    </row>
    <row r="1650" spans="1:10" x14ac:dyDescent="0.2">
      <c r="A1650" s="180" t="s">
        <v>4</v>
      </c>
      <c r="B1650" s="180" t="s">
        <v>341</v>
      </c>
      <c r="C1650" s="180"/>
      <c r="D1650" s="180"/>
      <c r="E1650" s="180"/>
      <c r="F1650" s="180"/>
      <c r="G1650" s="180"/>
      <c r="H1650" s="180"/>
      <c r="I1650" s="180">
        <v>87246</v>
      </c>
      <c r="J1650" s="180">
        <v>75467.740000000005</v>
      </c>
    </row>
    <row r="1651" spans="1:10" x14ac:dyDescent="0.2">
      <c r="A1651" s="180" t="s">
        <v>4</v>
      </c>
      <c r="B1651" s="180" t="s">
        <v>342</v>
      </c>
      <c r="C1651" s="180"/>
      <c r="D1651" s="180"/>
      <c r="E1651" s="180"/>
      <c r="F1651" s="180"/>
      <c r="G1651" s="180"/>
      <c r="H1651" s="180"/>
      <c r="I1651" s="180">
        <v>4390457</v>
      </c>
      <c r="J1651" s="180">
        <v>4213583</v>
      </c>
    </row>
    <row r="1652" spans="1:10" x14ac:dyDescent="0.2">
      <c r="A1652" s="180" t="s">
        <v>4</v>
      </c>
      <c r="B1652" s="180" t="s">
        <v>343</v>
      </c>
      <c r="C1652" s="180"/>
      <c r="D1652" s="180"/>
      <c r="E1652" s="180"/>
      <c r="F1652" s="180"/>
      <c r="G1652" s="180"/>
      <c r="H1652" s="180"/>
      <c r="I1652" s="180">
        <v>0</v>
      </c>
      <c r="J1652" s="180">
        <v>0</v>
      </c>
    </row>
    <row r="1653" spans="1:10" x14ac:dyDescent="0.2">
      <c r="A1653" s="180" t="s">
        <v>4</v>
      </c>
      <c r="B1653" s="180" t="s">
        <v>344</v>
      </c>
      <c r="C1653" s="180">
        <v>808304</v>
      </c>
      <c r="D1653" s="180"/>
      <c r="E1653" s="180"/>
      <c r="F1653" s="180"/>
      <c r="G1653" s="180"/>
      <c r="H1653" s="180"/>
      <c r="I1653" s="180">
        <v>802949</v>
      </c>
      <c r="J1653" s="180">
        <v>747125.62</v>
      </c>
    </row>
    <row r="1654" spans="1:10" x14ac:dyDescent="0.2">
      <c r="A1654" s="180" t="s">
        <v>4</v>
      </c>
      <c r="B1654" s="180" t="s">
        <v>475</v>
      </c>
      <c r="C1654" s="180"/>
      <c r="D1654" s="180">
        <v>25035</v>
      </c>
      <c r="E1654" s="180"/>
      <c r="F1654" s="180">
        <v>0</v>
      </c>
      <c r="G1654" s="180"/>
      <c r="H1654" s="180"/>
      <c r="I1654" s="180">
        <v>150442</v>
      </c>
      <c r="J1654" s="180">
        <v>177426.99</v>
      </c>
    </row>
    <row r="1655" spans="1:10" x14ac:dyDescent="0.2">
      <c r="A1655" s="180" t="s">
        <v>4</v>
      </c>
      <c r="B1655" s="180" t="s">
        <v>332</v>
      </c>
      <c r="C1655" s="180"/>
      <c r="D1655" s="180"/>
      <c r="E1655" s="180"/>
      <c r="F1655" s="180"/>
      <c r="G1655" s="180"/>
      <c r="H1655" s="180"/>
      <c r="I1655" s="180">
        <v>97327</v>
      </c>
      <c r="J1655" s="180">
        <v>109418</v>
      </c>
    </row>
    <row r="1656" spans="1:10" x14ac:dyDescent="0.2">
      <c r="A1656" s="180" t="s">
        <v>4</v>
      </c>
      <c r="B1656" s="180" t="s">
        <v>407</v>
      </c>
      <c r="C1656" s="180"/>
      <c r="D1656" s="180"/>
      <c r="E1656" s="180"/>
      <c r="F1656" s="180"/>
      <c r="G1656" s="180">
        <v>180000</v>
      </c>
      <c r="H1656" s="180"/>
      <c r="I1656" s="180">
        <v>279345</v>
      </c>
      <c r="J1656" s="180">
        <v>252799.35999999999</v>
      </c>
    </row>
    <row r="1657" spans="1:10" x14ac:dyDescent="0.2">
      <c r="A1657" s="180" t="s">
        <v>4</v>
      </c>
      <c r="B1657" s="180" t="s">
        <v>345</v>
      </c>
      <c r="C1657" s="180">
        <v>809804</v>
      </c>
      <c r="D1657" s="180">
        <v>755514</v>
      </c>
      <c r="E1657" s="180">
        <v>0</v>
      </c>
      <c r="F1657" s="180">
        <v>0</v>
      </c>
      <c r="G1657" s="180">
        <v>360100</v>
      </c>
      <c r="H1657" s="180">
        <v>0</v>
      </c>
      <c r="I1657" s="180">
        <v>11508906</v>
      </c>
      <c r="J1657" s="180">
        <v>12140242.140000001</v>
      </c>
    </row>
    <row r="1658" spans="1:10" x14ac:dyDescent="0.2">
      <c r="A1658" s="180" t="s">
        <v>4</v>
      </c>
      <c r="B1658" s="180" t="s">
        <v>346</v>
      </c>
      <c r="C1658" s="180"/>
      <c r="D1658" s="180"/>
      <c r="E1658" s="180"/>
      <c r="F1658" s="180"/>
      <c r="G1658" s="180"/>
      <c r="H1658" s="180"/>
      <c r="I1658" s="180">
        <v>0</v>
      </c>
      <c r="J1658" s="180">
        <v>0</v>
      </c>
    </row>
    <row r="1659" spans="1:10" x14ac:dyDescent="0.2">
      <c r="A1659" s="180" t="s">
        <v>4</v>
      </c>
      <c r="B1659" s="180" t="s">
        <v>446</v>
      </c>
      <c r="C1659" s="180"/>
      <c r="D1659" s="180"/>
      <c r="E1659" s="180"/>
      <c r="F1659" s="180">
        <v>458273</v>
      </c>
      <c r="G1659" s="180"/>
      <c r="H1659" s="180"/>
      <c r="I1659" s="180">
        <v>468270</v>
      </c>
      <c r="J1659" s="180">
        <v>475823.63</v>
      </c>
    </row>
    <row r="1660" spans="1:10" x14ac:dyDescent="0.2">
      <c r="A1660" s="180" t="s">
        <v>4</v>
      </c>
      <c r="B1660" s="180" t="s">
        <v>347</v>
      </c>
      <c r="C1660" s="180"/>
      <c r="D1660" s="180"/>
      <c r="E1660" s="180"/>
      <c r="F1660" s="180"/>
      <c r="G1660" s="180"/>
      <c r="H1660" s="180"/>
      <c r="I1660" s="180">
        <v>0</v>
      </c>
      <c r="J1660" s="180">
        <v>0</v>
      </c>
    </row>
    <row r="1661" spans="1:10" x14ac:dyDescent="0.2">
      <c r="A1661" s="180" t="s">
        <v>4</v>
      </c>
      <c r="B1661" s="180" t="s">
        <v>348</v>
      </c>
      <c r="C1661" s="180">
        <v>809804</v>
      </c>
      <c r="D1661" s="180">
        <v>755514</v>
      </c>
      <c r="E1661" s="180">
        <v>0</v>
      </c>
      <c r="F1661" s="180">
        <v>458273</v>
      </c>
      <c r="G1661" s="180">
        <v>360100</v>
      </c>
      <c r="H1661" s="180">
        <v>0</v>
      </c>
      <c r="I1661" s="180">
        <v>11977176</v>
      </c>
      <c r="J1661" s="180">
        <v>12616065.77</v>
      </c>
    </row>
    <row r="1662" spans="1:10" x14ac:dyDescent="0.2">
      <c r="A1662" s="180" t="s">
        <v>4</v>
      </c>
      <c r="B1662" s="180" t="s">
        <v>349</v>
      </c>
      <c r="C1662" s="180">
        <v>188975.58000000007</v>
      </c>
      <c r="D1662" s="180">
        <v>410131.0299999998</v>
      </c>
      <c r="E1662" s="180">
        <v>0</v>
      </c>
      <c r="F1662" s="180">
        <v>522583.83999999985</v>
      </c>
      <c r="G1662" s="180">
        <v>80657.01999999996</v>
      </c>
      <c r="H1662" s="180">
        <v>0</v>
      </c>
      <c r="I1662" s="180">
        <v>3441786.989999997</v>
      </c>
      <c r="J1662" s="180">
        <v>4638795.7699999996</v>
      </c>
    </row>
    <row r="1663" spans="1:10" x14ac:dyDescent="0.2">
      <c r="A1663" s="180" t="s">
        <v>4</v>
      </c>
      <c r="B1663" s="180" t="s">
        <v>350</v>
      </c>
      <c r="C1663" s="180">
        <v>998779.58</v>
      </c>
      <c r="D1663" s="180">
        <v>1165645.0299999998</v>
      </c>
      <c r="E1663" s="180">
        <v>0</v>
      </c>
      <c r="F1663" s="180">
        <v>980856.83999999985</v>
      </c>
      <c r="G1663" s="180">
        <v>440757.02</v>
      </c>
      <c r="H1663" s="180">
        <v>0</v>
      </c>
      <c r="I1663" s="180">
        <v>15418962.989999996</v>
      </c>
      <c r="J1663" s="180">
        <v>17254861.539999999</v>
      </c>
    </row>
    <row r="1664" spans="1:10" x14ac:dyDescent="0.2">
      <c r="A1664" s="180" t="s">
        <v>4</v>
      </c>
      <c r="B1664" s="180" t="s">
        <v>376</v>
      </c>
      <c r="C1664" s="180"/>
      <c r="D1664" s="180"/>
      <c r="E1664" s="180"/>
      <c r="F1664" s="180"/>
      <c r="G1664" s="180"/>
      <c r="H1664" s="180"/>
      <c r="I1664" s="180"/>
      <c r="J1664" s="180"/>
    </row>
    <row r="1665" spans="1:10" x14ac:dyDescent="0.2">
      <c r="A1665" s="180" t="s">
        <v>4</v>
      </c>
      <c r="B1665" s="180" t="s">
        <v>377</v>
      </c>
      <c r="C1665" s="180">
        <v>40000</v>
      </c>
      <c r="D1665" s="180">
        <v>17500</v>
      </c>
      <c r="E1665" s="180"/>
      <c r="F1665" s="180"/>
      <c r="G1665" s="180"/>
      <c r="H1665" s="180"/>
      <c r="I1665" s="180">
        <v>6361987</v>
      </c>
      <c r="J1665" s="180">
        <v>7066719.8300000001</v>
      </c>
    </row>
    <row r="1666" spans="1:10" x14ac:dyDescent="0.2">
      <c r="A1666" s="180" t="s">
        <v>4</v>
      </c>
      <c r="B1666" s="180" t="s">
        <v>352</v>
      </c>
      <c r="C1666" s="180">
        <v>15000</v>
      </c>
      <c r="D1666" s="180">
        <v>25510</v>
      </c>
      <c r="E1666" s="180"/>
      <c r="F1666" s="180"/>
      <c r="G1666" s="180"/>
      <c r="H1666" s="180"/>
      <c r="I1666" s="180">
        <v>247155</v>
      </c>
      <c r="J1666" s="180">
        <v>143151.07999999999</v>
      </c>
    </row>
    <row r="1667" spans="1:10" x14ac:dyDescent="0.2">
      <c r="A1667" s="180" t="s">
        <v>4</v>
      </c>
      <c r="B1667" s="180" t="s">
        <v>353</v>
      </c>
      <c r="C1667" s="180"/>
      <c r="D1667" s="180">
        <v>80000</v>
      </c>
      <c r="E1667" s="180"/>
      <c r="F1667" s="180"/>
      <c r="G1667" s="180"/>
      <c r="H1667" s="180"/>
      <c r="I1667" s="180">
        <v>414565</v>
      </c>
      <c r="J1667" s="180">
        <v>409288.6999999999</v>
      </c>
    </row>
    <row r="1668" spans="1:10" x14ac:dyDescent="0.2">
      <c r="A1668" s="180" t="s">
        <v>4</v>
      </c>
      <c r="B1668" s="180" t="s">
        <v>354</v>
      </c>
      <c r="C1668" s="180"/>
      <c r="D1668" s="180"/>
      <c r="E1668" s="180"/>
      <c r="F1668" s="180"/>
      <c r="G1668" s="180"/>
      <c r="H1668" s="180"/>
      <c r="I1668" s="180">
        <v>348810</v>
      </c>
      <c r="J1668" s="180">
        <v>434987.37</v>
      </c>
    </row>
    <row r="1669" spans="1:10" x14ac:dyDescent="0.2">
      <c r="A1669" s="180" t="s">
        <v>4</v>
      </c>
      <c r="B1669" s="180" t="s">
        <v>408</v>
      </c>
      <c r="C1669" s="180"/>
      <c r="D1669" s="180"/>
      <c r="E1669" s="180"/>
      <c r="F1669" s="180"/>
      <c r="G1669" s="180"/>
      <c r="H1669" s="180"/>
      <c r="I1669" s="180">
        <v>425676</v>
      </c>
      <c r="J1669" s="180">
        <v>337628.91</v>
      </c>
    </row>
    <row r="1670" spans="1:10" x14ac:dyDescent="0.2">
      <c r="A1670" s="180" t="s">
        <v>4</v>
      </c>
      <c r="B1670" s="180" t="s">
        <v>423</v>
      </c>
      <c r="C1670" s="180">
        <v>10000</v>
      </c>
      <c r="D1670" s="180">
        <v>49750</v>
      </c>
      <c r="E1670" s="180"/>
      <c r="F1670" s="180"/>
      <c r="G1670" s="180"/>
      <c r="H1670" s="180"/>
      <c r="I1670" s="180">
        <v>229358</v>
      </c>
      <c r="J1670" s="180">
        <v>202469.54</v>
      </c>
    </row>
    <row r="1671" spans="1:10" x14ac:dyDescent="0.2">
      <c r="A1671" s="180" t="s">
        <v>4</v>
      </c>
      <c r="B1671" s="180" t="s">
        <v>355</v>
      </c>
      <c r="C1671" s="180">
        <v>89500</v>
      </c>
      <c r="D1671" s="180">
        <v>510000</v>
      </c>
      <c r="E1671" s="180"/>
      <c r="F1671" s="180"/>
      <c r="G1671" s="180"/>
      <c r="H1671" s="180"/>
      <c r="I1671" s="180">
        <v>807433</v>
      </c>
      <c r="J1671" s="180">
        <v>974898.82</v>
      </c>
    </row>
    <row r="1672" spans="1:10" x14ac:dyDescent="0.2">
      <c r="A1672" s="180" t="s">
        <v>4</v>
      </c>
      <c r="B1672" s="180" t="s">
        <v>356</v>
      </c>
      <c r="C1672" s="180">
        <v>110000</v>
      </c>
      <c r="D1672" s="180">
        <v>95500</v>
      </c>
      <c r="E1672" s="180"/>
      <c r="F1672" s="180"/>
      <c r="G1672" s="180"/>
      <c r="H1672" s="180"/>
      <c r="I1672" s="180">
        <v>618359</v>
      </c>
      <c r="J1672" s="180">
        <v>600109.72</v>
      </c>
    </row>
    <row r="1673" spans="1:10" x14ac:dyDescent="0.2">
      <c r="A1673" s="180" t="s">
        <v>4</v>
      </c>
      <c r="B1673" s="180" t="s">
        <v>409</v>
      </c>
      <c r="C1673" s="180"/>
      <c r="D1673" s="180"/>
      <c r="E1673" s="180"/>
      <c r="F1673" s="180"/>
      <c r="G1673" s="180"/>
      <c r="H1673" s="180"/>
      <c r="I1673" s="180">
        <v>0</v>
      </c>
      <c r="J1673" s="180"/>
    </row>
    <row r="1674" spans="1:10" x14ac:dyDescent="0.2">
      <c r="A1674" s="180" t="s">
        <v>4</v>
      </c>
      <c r="B1674" s="180" t="s">
        <v>378</v>
      </c>
      <c r="C1674" s="180"/>
      <c r="D1674" s="180"/>
      <c r="E1674" s="180"/>
      <c r="F1674" s="180"/>
      <c r="G1674" s="180">
        <v>375000</v>
      </c>
      <c r="H1674" s="180"/>
      <c r="I1674" s="180">
        <v>360000</v>
      </c>
      <c r="J1674" s="180">
        <v>338454.47</v>
      </c>
    </row>
    <row r="1675" spans="1:10" x14ac:dyDescent="0.2">
      <c r="A1675" s="180" t="s">
        <v>4</v>
      </c>
      <c r="B1675" s="180" t="s">
        <v>360</v>
      </c>
      <c r="C1675" s="180">
        <v>25000</v>
      </c>
      <c r="D1675" s="180">
        <v>75000</v>
      </c>
      <c r="E1675" s="180"/>
      <c r="F1675" s="180"/>
      <c r="G1675" s="180"/>
      <c r="H1675" s="180"/>
      <c r="I1675" s="180">
        <v>1204415</v>
      </c>
      <c r="J1675" s="180">
        <v>829358.48</v>
      </c>
    </row>
    <row r="1676" spans="1:10" x14ac:dyDescent="0.2">
      <c r="A1676" s="180" t="s">
        <v>4</v>
      </c>
      <c r="B1676" s="180" t="s">
        <v>379</v>
      </c>
      <c r="C1676" s="180"/>
      <c r="D1676" s="180"/>
      <c r="E1676" s="180"/>
      <c r="F1676" s="180">
        <v>458273</v>
      </c>
      <c r="G1676" s="180"/>
      <c r="H1676" s="180"/>
      <c r="I1676" s="180">
        <v>862620</v>
      </c>
      <c r="J1676" s="180">
        <v>1672515</v>
      </c>
    </row>
    <row r="1677" spans="1:10" x14ac:dyDescent="0.2">
      <c r="A1677" s="180" t="s">
        <v>4</v>
      </c>
      <c r="B1677" s="180" t="s">
        <v>362</v>
      </c>
      <c r="C1677" s="180"/>
      <c r="D1677" s="180"/>
      <c r="E1677" s="180"/>
      <c r="F1677" s="180"/>
      <c r="G1677" s="180"/>
      <c r="H1677" s="180"/>
      <c r="I1677" s="180">
        <v>339605</v>
      </c>
      <c r="J1677" s="180">
        <v>327699</v>
      </c>
    </row>
    <row r="1678" spans="1:10" x14ac:dyDescent="0.2">
      <c r="A1678" s="180" t="s">
        <v>4</v>
      </c>
      <c r="B1678" s="180" t="s">
        <v>365</v>
      </c>
      <c r="C1678" s="180">
        <v>289500</v>
      </c>
      <c r="D1678" s="180">
        <v>853260</v>
      </c>
      <c r="E1678" s="180">
        <v>0</v>
      </c>
      <c r="F1678" s="180">
        <v>458273</v>
      </c>
      <c r="G1678" s="180">
        <v>375000</v>
      </c>
      <c r="H1678" s="180">
        <v>0</v>
      </c>
      <c r="I1678" s="180">
        <v>12219983</v>
      </c>
      <c r="J1678" s="180">
        <v>13337280.920000002</v>
      </c>
    </row>
    <row r="1679" spans="1:10" x14ac:dyDescent="0.2">
      <c r="A1679" s="180" t="s">
        <v>4</v>
      </c>
      <c r="B1679" s="180" t="s">
        <v>447</v>
      </c>
      <c r="C1679" s="180">
        <v>458273</v>
      </c>
      <c r="D1679" s="180"/>
      <c r="E1679" s="180"/>
      <c r="F1679" s="180"/>
      <c r="G1679" s="180"/>
      <c r="H1679" s="180"/>
      <c r="I1679" s="180">
        <v>468270</v>
      </c>
      <c r="J1679" s="180">
        <v>475793.63</v>
      </c>
    </row>
    <row r="1680" spans="1:10" x14ac:dyDescent="0.2">
      <c r="A1680" s="180" t="s">
        <v>4</v>
      </c>
      <c r="B1680" s="180" t="s">
        <v>366</v>
      </c>
      <c r="C1680" s="180">
        <v>747773</v>
      </c>
      <c r="D1680" s="180">
        <v>853260</v>
      </c>
      <c r="E1680" s="180">
        <v>0</v>
      </c>
      <c r="F1680" s="180">
        <v>458273</v>
      </c>
      <c r="G1680" s="180">
        <v>375000</v>
      </c>
      <c r="H1680" s="180">
        <v>0</v>
      </c>
      <c r="I1680" s="180">
        <v>12688253</v>
      </c>
      <c r="J1680" s="180">
        <v>13813074.550000004</v>
      </c>
    </row>
    <row r="1681" spans="1:10" x14ac:dyDescent="0.2">
      <c r="A1681" s="180" t="s">
        <v>4</v>
      </c>
      <c r="B1681" s="180" t="s">
        <v>367</v>
      </c>
      <c r="C1681" s="180">
        <v>251006.58000000007</v>
      </c>
      <c r="D1681" s="180">
        <v>312385.0299999998</v>
      </c>
      <c r="E1681" s="180">
        <v>0</v>
      </c>
      <c r="F1681" s="180">
        <v>522583.83999999985</v>
      </c>
      <c r="G1681" s="180">
        <v>65757.01999999996</v>
      </c>
      <c r="H1681" s="180">
        <v>0</v>
      </c>
      <c r="I1681" s="180">
        <v>2730709.9899999965</v>
      </c>
      <c r="J1681" s="180">
        <v>3441786.9899999965</v>
      </c>
    </row>
    <row r="1682" spans="1:10" x14ac:dyDescent="0.2">
      <c r="A1682" s="180" t="s">
        <v>4</v>
      </c>
      <c r="B1682" s="180" t="s">
        <v>368</v>
      </c>
      <c r="C1682" s="180">
        <v>998779.58</v>
      </c>
      <c r="D1682" s="180">
        <v>1165645.0299999998</v>
      </c>
      <c r="E1682" s="180">
        <v>0</v>
      </c>
      <c r="F1682" s="180">
        <v>980856.83999999985</v>
      </c>
      <c r="G1682" s="180">
        <v>440757.02</v>
      </c>
      <c r="H1682" s="180">
        <v>0</v>
      </c>
      <c r="I1682" s="180">
        <v>15418962.989999996</v>
      </c>
      <c r="J1682" s="180">
        <v>17254861.539999999</v>
      </c>
    </row>
    <row r="1683" spans="1:10" x14ac:dyDescent="0.2">
      <c r="A1683" s="180" t="s">
        <v>24</v>
      </c>
      <c r="B1683" s="180" t="s">
        <v>333</v>
      </c>
      <c r="C1683" s="180"/>
      <c r="D1683" s="180">
        <v>576769</v>
      </c>
      <c r="E1683" s="180"/>
      <c r="F1683" s="180">
        <v>1911611</v>
      </c>
      <c r="G1683" s="180"/>
      <c r="H1683" s="180"/>
      <c r="I1683" s="180">
        <v>6594342</v>
      </c>
      <c r="J1683" s="180">
        <v>6278826.8899999997</v>
      </c>
    </row>
    <row r="1684" spans="1:10" x14ac:dyDescent="0.2">
      <c r="A1684" s="180" t="s">
        <v>24</v>
      </c>
      <c r="B1684" s="180" t="s">
        <v>334</v>
      </c>
      <c r="C1684" s="180"/>
      <c r="D1684" s="180">
        <v>9126</v>
      </c>
      <c r="E1684" s="180"/>
      <c r="F1684" s="180">
        <v>30256</v>
      </c>
      <c r="G1684" s="180"/>
      <c r="H1684" s="180"/>
      <c r="I1684" s="180">
        <v>152885</v>
      </c>
      <c r="J1684" s="180">
        <v>106477.57</v>
      </c>
    </row>
    <row r="1685" spans="1:10" x14ac:dyDescent="0.2">
      <c r="A1685" s="180" t="s">
        <v>24</v>
      </c>
      <c r="B1685" s="180" t="s">
        <v>335</v>
      </c>
      <c r="C1685" s="180"/>
      <c r="D1685" s="180">
        <v>204270</v>
      </c>
      <c r="E1685" s="180"/>
      <c r="F1685" s="180"/>
      <c r="G1685" s="180"/>
      <c r="H1685" s="180"/>
      <c r="I1685" s="180">
        <v>213864</v>
      </c>
      <c r="J1685" s="180">
        <v>204139</v>
      </c>
    </row>
    <row r="1686" spans="1:10" x14ac:dyDescent="0.2">
      <c r="A1686" s="180" t="s">
        <v>24</v>
      </c>
      <c r="B1686" s="180" t="s">
        <v>336</v>
      </c>
      <c r="C1686" s="180"/>
      <c r="D1686" s="180"/>
      <c r="E1686" s="180"/>
      <c r="F1686" s="180"/>
      <c r="G1686" s="180"/>
      <c r="H1686" s="180"/>
      <c r="I1686" s="180">
        <v>1181999</v>
      </c>
      <c r="J1686" s="180">
        <v>1283563.8899999999</v>
      </c>
    </row>
    <row r="1687" spans="1:10" x14ac:dyDescent="0.2">
      <c r="A1687" s="180" t="s">
        <v>24</v>
      </c>
      <c r="B1687" s="180" t="s">
        <v>337</v>
      </c>
      <c r="C1687" s="180">
        <v>4051</v>
      </c>
      <c r="D1687" s="180">
        <v>1397</v>
      </c>
      <c r="E1687" s="180">
        <v>500</v>
      </c>
      <c r="F1687" s="180">
        <v>5220</v>
      </c>
      <c r="G1687" s="180">
        <v>594</v>
      </c>
      <c r="H1687" s="180">
        <v>0</v>
      </c>
      <c r="I1687" s="180">
        <v>56712</v>
      </c>
      <c r="J1687" s="180">
        <v>55382.430000000008</v>
      </c>
    </row>
    <row r="1688" spans="1:10" x14ac:dyDescent="0.2">
      <c r="A1688" s="180" t="s">
        <v>24</v>
      </c>
      <c r="B1688" s="180" t="s">
        <v>338</v>
      </c>
      <c r="C1688" s="180"/>
      <c r="D1688" s="180"/>
      <c r="E1688" s="180"/>
      <c r="F1688" s="180"/>
      <c r="G1688" s="180">
        <v>437487</v>
      </c>
      <c r="H1688" s="180">
        <v>0</v>
      </c>
      <c r="I1688" s="180">
        <v>431022</v>
      </c>
      <c r="J1688" s="180">
        <v>424652.05</v>
      </c>
    </row>
    <row r="1689" spans="1:10" x14ac:dyDescent="0.2">
      <c r="A1689" s="180" t="s">
        <v>24</v>
      </c>
      <c r="B1689" s="180" t="s">
        <v>339</v>
      </c>
      <c r="C1689" s="180"/>
      <c r="D1689" s="180"/>
      <c r="E1689" s="180"/>
      <c r="F1689" s="180"/>
      <c r="G1689" s="180"/>
      <c r="H1689" s="180">
        <v>0</v>
      </c>
      <c r="I1689" s="180">
        <v>420979</v>
      </c>
      <c r="J1689" s="180">
        <v>414889.24</v>
      </c>
    </row>
    <row r="1690" spans="1:10" x14ac:dyDescent="0.2">
      <c r="A1690" s="180" t="s">
        <v>24</v>
      </c>
      <c r="B1690" s="180" t="s">
        <v>340</v>
      </c>
      <c r="C1690" s="180">
        <v>32588</v>
      </c>
      <c r="D1690" s="180">
        <v>3361</v>
      </c>
      <c r="E1690" s="180">
        <v>0</v>
      </c>
      <c r="F1690" s="180">
        <v>2940</v>
      </c>
      <c r="G1690" s="180">
        <v>47917</v>
      </c>
      <c r="H1690" s="180">
        <v>0</v>
      </c>
      <c r="I1690" s="180">
        <v>605742</v>
      </c>
      <c r="J1690" s="180">
        <v>648144.99</v>
      </c>
    </row>
    <row r="1691" spans="1:10" x14ac:dyDescent="0.2">
      <c r="A1691" s="180" t="s">
        <v>24</v>
      </c>
      <c r="B1691" s="180" t="s">
        <v>341</v>
      </c>
      <c r="C1691" s="180">
        <v>0</v>
      </c>
      <c r="D1691" s="180">
        <v>0</v>
      </c>
      <c r="E1691" s="180">
        <v>0</v>
      </c>
      <c r="F1691" s="180"/>
      <c r="G1691" s="180">
        <v>0</v>
      </c>
      <c r="H1691" s="180">
        <v>0</v>
      </c>
      <c r="I1691" s="180">
        <v>0</v>
      </c>
      <c r="J1691" s="180">
        <v>0</v>
      </c>
    </row>
    <row r="1692" spans="1:10" x14ac:dyDescent="0.2">
      <c r="A1692" s="180" t="s">
        <v>24</v>
      </c>
      <c r="B1692" s="180" t="s">
        <v>342</v>
      </c>
      <c r="C1692" s="180"/>
      <c r="D1692" s="180"/>
      <c r="E1692" s="180"/>
      <c r="F1692" s="180"/>
      <c r="G1692" s="180"/>
      <c r="H1692" s="180"/>
      <c r="I1692" s="180">
        <v>11959324</v>
      </c>
      <c r="J1692" s="180">
        <v>11632121</v>
      </c>
    </row>
    <row r="1693" spans="1:10" x14ac:dyDescent="0.2">
      <c r="A1693" s="180" t="s">
        <v>24</v>
      </c>
      <c r="B1693" s="180" t="s">
        <v>343</v>
      </c>
      <c r="C1693" s="180"/>
      <c r="D1693" s="180"/>
      <c r="E1693" s="180"/>
      <c r="F1693" s="180"/>
      <c r="G1693" s="180"/>
      <c r="H1693" s="180"/>
      <c r="I1693" s="180">
        <v>0</v>
      </c>
      <c r="J1693" s="180">
        <v>0</v>
      </c>
    </row>
    <row r="1694" spans="1:10" x14ac:dyDescent="0.2">
      <c r="A1694" s="180" t="s">
        <v>24</v>
      </c>
      <c r="B1694" s="180" t="s">
        <v>344</v>
      </c>
      <c r="C1694" s="180">
        <v>1539013</v>
      </c>
      <c r="D1694" s="180">
        <v>130</v>
      </c>
      <c r="E1694" s="180">
        <v>0</v>
      </c>
      <c r="F1694" s="180">
        <v>450</v>
      </c>
      <c r="G1694" s="180">
        <v>5412</v>
      </c>
      <c r="H1694" s="180">
        <v>0</v>
      </c>
      <c r="I1694" s="180">
        <v>1565538</v>
      </c>
      <c r="J1694" s="180">
        <v>1537918.95</v>
      </c>
    </row>
    <row r="1695" spans="1:10" x14ac:dyDescent="0.2">
      <c r="A1695" s="180" t="s">
        <v>24</v>
      </c>
      <c r="B1695" s="180" t="s">
        <v>475</v>
      </c>
      <c r="C1695" s="180"/>
      <c r="D1695" s="180">
        <v>9009</v>
      </c>
      <c r="E1695" s="180"/>
      <c r="F1695" s="180">
        <v>29857</v>
      </c>
      <c r="G1695" s="180"/>
      <c r="H1695" s="180"/>
      <c r="I1695" s="180">
        <v>128970</v>
      </c>
      <c r="J1695" s="180">
        <v>129344.9</v>
      </c>
    </row>
    <row r="1696" spans="1:10" x14ac:dyDescent="0.2">
      <c r="A1696" s="180" t="s">
        <v>24</v>
      </c>
      <c r="B1696" s="180" t="s">
        <v>332</v>
      </c>
      <c r="C1696" s="180"/>
      <c r="D1696" s="180"/>
      <c r="E1696" s="180">
        <v>0</v>
      </c>
      <c r="F1696" s="180"/>
      <c r="G1696" s="180"/>
      <c r="H1696" s="180"/>
      <c r="I1696" s="180">
        <v>133231</v>
      </c>
      <c r="J1696" s="180">
        <v>131262</v>
      </c>
    </row>
    <row r="1697" spans="1:10" x14ac:dyDescent="0.2">
      <c r="A1697" s="180" t="s">
        <v>24</v>
      </c>
      <c r="B1697" s="180" t="s">
        <v>407</v>
      </c>
      <c r="C1697" s="180">
        <v>0</v>
      </c>
      <c r="D1697" s="180">
        <v>0</v>
      </c>
      <c r="E1697" s="180">
        <v>0</v>
      </c>
      <c r="F1697" s="180">
        <v>0</v>
      </c>
      <c r="G1697" s="180">
        <v>257718</v>
      </c>
      <c r="H1697" s="180">
        <v>0</v>
      </c>
      <c r="I1697" s="180">
        <v>442864</v>
      </c>
      <c r="J1697" s="180">
        <v>436319.14</v>
      </c>
    </row>
    <row r="1698" spans="1:10" x14ac:dyDescent="0.2">
      <c r="A1698" s="180" t="s">
        <v>24</v>
      </c>
      <c r="B1698" s="180" t="s">
        <v>345</v>
      </c>
      <c r="C1698" s="180">
        <v>1575652</v>
      </c>
      <c r="D1698" s="180">
        <v>804062</v>
      </c>
      <c r="E1698" s="180">
        <v>500</v>
      </c>
      <c r="F1698" s="180">
        <v>1980334</v>
      </c>
      <c r="G1698" s="180">
        <v>749128</v>
      </c>
      <c r="H1698" s="180">
        <v>0</v>
      </c>
      <c r="I1698" s="180">
        <v>23887472</v>
      </c>
      <c r="J1698" s="180">
        <v>23283042.049999997</v>
      </c>
    </row>
    <row r="1699" spans="1:10" x14ac:dyDescent="0.2">
      <c r="A1699" s="180" t="s">
        <v>24</v>
      </c>
      <c r="B1699" s="180" t="s">
        <v>346</v>
      </c>
      <c r="C1699" s="180">
        <v>0</v>
      </c>
      <c r="D1699" s="180">
        <v>0</v>
      </c>
      <c r="E1699" s="180">
        <v>1850000</v>
      </c>
      <c r="F1699" s="180">
        <v>0</v>
      </c>
      <c r="G1699" s="180"/>
      <c r="H1699" s="180"/>
      <c r="I1699" s="180">
        <v>18000000</v>
      </c>
      <c r="J1699" s="180">
        <v>0</v>
      </c>
    </row>
    <row r="1700" spans="1:10" x14ac:dyDescent="0.2">
      <c r="A1700" s="180" t="s">
        <v>24</v>
      </c>
      <c r="B1700" s="180" t="s">
        <v>446</v>
      </c>
      <c r="C1700" s="180">
        <v>0</v>
      </c>
      <c r="D1700" s="180">
        <v>0</v>
      </c>
      <c r="E1700" s="180">
        <v>0</v>
      </c>
      <c r="F1700" s="180">
        <v>1141283</v>
      </c>
      <c r="G1700" s="180">
        <v>0</v>
      </c>
      <c r="H1700" s="180">
        <v>0</v>
      </c>
      <c r="I1700" s="180">
        <v>1149247</v>
      </c>
      <c r="J1700" s="180">
        <v>1099870.6599999999</v>
      </c>
    </row>
    <row r="1701" spans="1:10" x14ac:dyDescent="0.2">
      <c r="A1701" s="180" t="s">
        <v>24</v>
      </c>
      <c r="B1701" s="180" t="s">
        <v>347</v>
      </c>
      <c r="C1701" s="180">
        <v>8359</v>
      </c>
      <c r="D1701" s="180">
        <v>13468</v>
      </c>
      <c r="E1701" s="180">
        <v>0</v>
      </c>
      <c r="F1701" s="180"/>
      <c r="G1701" s="180">
        <v>0</v>
      </c>
      <c r="H1701" s="180">
        <v>0</v>
      </c>
      <c r="I1701" s="180">
        <v>37603</v>
      </c>
      <c r="J1701" s="180">
        <v>37274.43</v>
      </c>
    </row>
    <row r="1702" spans="1:10" x14ac:dyDescent="0.2">
      <c r="A1702" s="180" t="s">
        <v>24</v>
      </c>
      <c r="B1702" s="180" t="s">
        <v>348</v>
      </c>
      <c r="C1702" s="180">
        <v>1584011</v>
      </c>
      <c r="D1702" s="180">
        <v>817530</v>
      </c>
      <c r="E1702" s="180">
        <v>1850500</v>
      </c>
      <c r="F1702" s="180">
        <v>3121617</v>
      </c>
      <c r="G1702" s="180">
        <v>749128</v>
      </c>
      <c r="H1702" s="180">
        <v>0</v>
      </c>
      <c r="I1702" s="180">
        <v>43074322</v>
      </c>
      <c r="J1702" s="180">
        <v>24420187.139999997</v>
      </c>
    </row>
    <row r="1703" spans="1:10" x14ac:dyDescent="0.2">
      <c r="A1703" s="180" t="s">
        <v>24</v>
      </c>
      <c r="B1703" s="180" t="s">
        <v>349</v>
      </c>
      <c r="C1703" s="180">
        <v>677951.59000000032</v>
      </c>
      <c r="D1703" s="180">
        <v>387966.04000000021</v>
      </c>
      <c r="E1703" s="180">
        <v>12425500</v>
      </c>
      <c r="F1703" s="180">
        <v>738951.26000000036</v>
      </c>
      <c r="G1703" s="180">
        <v>230384.77</v>
      </c>
      <c r="H1703" s="180">
        <v>0</v>
      </c>
      <c r="I1703" s="180">
        <v>7053952.0200000023</v>
      </c>
      <c r="J1703" s="180">
        <v>7966881.9000000004</v>
      </c>
    </row>
    <row r="1704" spans="1:10" x14ac:dyDescent="0.2">
      <c r="A1704" s="180" t="s">
        <v>24</v>
      </c>
      <c r="B1704" s="180" t="s">
        <v>350</v>
      </c>
      <c r="C1704" s="180">
        <v>2261962.5900000003</v>
      </c>
      <c r="D1704" s="180">
        <v>1205496.0400000005</v>
      </c>
      <c r="E1704" s="180">
        <v>14276000</v>
      </c>
      <c r="F1704" s="180">
        <v>3860568.26</v>
      </c>
      <c r="G1704" s="180">
        <v>979512.77</v>
      </c>
      <c r="H1704" s="180">
        <v>0</v>
      </c>
      <c r="I1704" s="180">
        <v>50128274.020000003</v>
      </c>
      <c r="J1704" s="180">
        <v>32387069.039999999</v>
      </c>
    </row>
    <row r="1705" spans="1:10" x14ac:dyDescent="0.2">
      <c r="A1705" s="180" t="s">
        <v>24</v>
      </c>
      <c r="B1705" s="180" t="s">
        <v>376</v>
      </c>
      <c r="C1705" s="180"/>
      <c r="D1705" s="180"/>
      <c r="E1705" s="180"/>
      <c r="F1705" s="180"/>
      <c r="G1705" s="180"/>
      <c r="H1705" s="180"/>
      <c r="I1705" s="180"/>
      <c r="J1705" s="180"/>
    </row>
    <row r="1706" spans="1:10" x14ac:dyDescent="0.2">
      <c r="A1706" s="180" t="s">
        <v>24</v>
      </c>
      <c r="B1706" s="180" t="s">
        <v>377</v>
      </c>
      <c r="C1706" s="180">
        <v>0</v>
      </c>
      <c r="D1706" s="180">
        <v>0</v>
      </c>
      <c r="E1706" s="180">
        <v>0</v>
      </c>
      <c r="F1706" s="180"/>
      <c r="G1706" s="180">
        <v>0</v>
      </c>
      <c r="H1706" s="180">
        <v>0</v>
      </c>
      <c r="I1706" s="180">
        <v>13493437</v>
      </c>
      <c r="J1706" s="180">
        <v>12817721.909999998</v>
      </c>
    </row>
    <row r="1707" spans="1:10" x14ac:dyDescent="0.2">
      <c r="A1707" s="180" t="s">
        <v>24</v>
      </c>
      <c r="B1707" s="180" t="s">
        <v>352</v>
      </c>
      <c r="C1707" s="180">
        <v>0</v>
      </c>
      <c r="D1707" s="180">
        <v>0</v>
      </c>
      <c r="E1707" s="180">
        <v>0</v>
      </c>
      <c r="F1707" s="180"/>
      <c r="G1707" s="180">
        <v>0</v>
      </c>
      <c r="H1707" s="180">
        <v>0</v>
      </c>
      <c r="I1707" s="180">
        <v>598594</v>
      </c>
      <c r="J1707" s="180">
        <v>562359.68000000005</v>
      </c>
    </row>
    <row r="1708" spans="1:10" x14ac:dyDescent="0.2">
      <c r="A1708" s="180" t="s">
        <v>24</v>
      </c>
      <c r="B1708" s="180" t="s">
        <v>353</v>
      </c>
      <c r="C1708" s="180">
        <v>251720</v>
      </c>
      <c r="D1708" s="180">
        <v>0</v>
      </c>
      <c r="E1708" s="180">
        <v>0</v>
      </c>
      <c r="F1708" s="180"/>
      <c r="G1708" s="180">
        <v>0</v>
      </c>
      <c r="H1708" s="180">
        <v>0</v>
      </c>
      <c r="I1708" s="180">
        <v>433845</v>
      </c>
      <c r="J1708" s="180">
        <v>413438.59</v>
      </c>
    </row>
    <row r="1709" spans="1:10" x14ac:dyDescent="0.2">
      <c r="A1709" s="180" t="s">
        <v>24</v>
      </c>
      <c r="B1709" s="180" t="s">
        <v>354</v>
      </c>
      <c r="C1709" s="180">
        <v>71013</v>
      </c>
      <c r="D1709" s="180">
        <v>81708</v>
      </c>
      <c r="E1709" s="180">
        <v>0</v>
      </c>
      <c r="F1709" s="180"/>
      <c r="G1709" s="180">
        <v>155566</v>
      </c>
      <c r="H1709" s="180">
        <v>0</v>
      </c>
      <c r="I1709" s="180">
        <v>983009</v>
      </c>
      <c r="J1709" s="180">
        <v>1038835.01</v>
      </c>
    </row>
    <row r="1710" spans="1:10" x14ac:dyDescent="0.2">
      <c r="A1710" s="180" t="s">
        <v>24</v>
      </c>
      <c r="B1710" s="180" t="s">
        <v>408</v>
      </c>
      <c r="C1710" s="180">
        <v>0</v>
      </c>
      <c r="D1710" s="180">
        <v>0</v>
      </c>
      <c r="E1710" s="180">
        <v>0</v>
      </c>
      <c r="F1710" s="180"/>
      <c r="G1710" s="180">
        <v>0</v>
      </c>
      <c r="H1710" s="180">
        <v>0</v>
      </c>
      <c r="I1710" s="180">
        <v>1047593</v>
      </c>
      <c r="J1710" s="180">
        <v>1044253.69</v>
      </c>
    </row>
    <row r="1711" spans="1:10" x14ac:dyDescent="0.2">
      <c r="A1711" s="180" t="s">
        <v>24</v>
      </c>
      <c r="B1711" s="180" t="s">
        <v>423</v>
      </c>
      <c r="C1711" s="180">
        <v>192850</v>
      </c>
      <c r="D1711" s="180">
        <v>61915</v>
      </c>
      <c r="E1711" s="180">
        <v>0</v>
      </c>
      <c r="F1711" s="180">
        <v>0</v>
      </c>
      <c r="G1711" s="180">
        <v>0</v>
      </c>
      <c r="H1711" s="180">
        <v>0</v>
      </c>
      <c r="I1711" s="180">
        <v>676628</v>
      </c>
      <c r="J1711" s="180">
        <v>856113.63</v>
      </c>
    </row>
    <row r="1712" spans="1:10" x14ac:dyDescent="0.2">
      <c r="A1712" s="180" t="s">
        <v>24</v>
      </c>
      <c r="B1712" s="180" t="s">
        <v>355</v>
      </c>
      <c r="C1712" s="180">
        <v>86444</v>
      </c>
      <c r="D1712" s="180">
        <v>0</v>
      </c>
      <c r="E1712" s="180">
        <v>0</v>
      </c>
      <c r="F1712" s="180"/>
      <c r="G1712" s="180">
        <v>0</v>
      </c>
      <c r="H1712" s="180">
        <v>0</v>
      </c>
      <c r="I1712" s="180">
        <v>1839798</v>
      </c>
      <c r="J1712" s="180">
        <v>1864589.84</v>
      </c>
    </row>
    <row r="1713" spans="1:10" x14ac:dyDescent="0.2">
      <c r="A1713" s="180" t="s">
        <v>24</v>
      </c>
      <c r="B1713" s="180" t="s">
        <v>356</v>
      </c>
      <c r="C1713" s="180">
        <v>5583</v>
      </c>
      <c r="D1713" s="180">
        <v>0</v>
      </c>
      <c r="E1713" s="180">
        <v>0</v>
      </c>
      <c r="F1713" s="180"/>
      <c r="G1713" s="180">
        <v>0</v>
      </c>
      <c r="H1713" s="180">
        <v>0</v>
      </c>
      <c r="I1713" s="180">
        <v>787389</v>
      </c>
      <c r="J1713" s="180">
        <v>898492.81</v>
      </c>
    </row>
    <row r="1714" spans="1:10" x14ac:dyDescent="0.2">
      <c r="A1714" s="180" t="s">
        <v>24</v>
      </c>
      <c r="B1714" s="180" t="s">
        <v>409</v>
      </c>
      <c r="C1714" s="180"/>
      <c r="D1714" s="180"/>
      <c r="E1714" s="180"/>
      <c r="F1714" s="180"/>
      <c r="G1714" s="180"/>
      <c r="H1714" s="180"/>
      <c r="I1714" s="180">
        <v>0</v>
      </c>
      <c r="J1714" s="180"/>
    </row>
    <row r="1715" spans="1:10" x14ac:dyDescent="0.2">
      <c r="A1715" s="180" t="s">
        <v>24</v>
      </c>
      <c r="B1715" s="180" t="s">
        <v>378</v>
      </c>
      <c r="C1715" s="180">
        <v>0</v>
      </c>
      <c r="D1715" s="180">
        <v>0</v>
      </c>
      <c r="E1715" s="180">
        <v>0</v>
      </c>
      <c r="F1715" s="180"/>
      <c r="G1715" s="180">
        <v>490563</v>
      </c>
      <c r="H1715" s="180">
        <v>0</v>
      </c>
      <c r="I1715" s="180">
        <v>483314</v>
      </c>
      <c r="J1715" s="180">
        <v>476171.13</v>
      </c>
    </row>
    <row r="1716" spans="1:10" x14ac:dyDescent="0.2">
      <c r="A1716" s="180" t="s">
        <v>24</v>
      </c>
      <c r="B1716" s="180" t="s">
        <v>360</v>
      </c>
      <c r="C1716" s="180">
        <v>335775</v>
      </c>
      <c r="D1716" s="180">
        <v>0</v>
      </c>
      <c r="E1716" s="180">
        <v>14275000</v>
      </c>
      <c r="F1716" s="180"/>
      <c r="G1716" s="180"/>
      <c r="H1716" s="180">
        <v>0</v>
      </c>
      <c r="I1716" s="180">
        <v>5960000</v>
      </c>
      <c r="J1716" s="180">
        <v>1002551.78</v>
      </c>
    </row>
    <row r="1717" spans="1:10" x14ac:dyDescent="0.2">
      <c r="A1717" s="180" t="s">
        <v>24</v>
      </c>
      <c r="B1717" s="180" t="s">
        <v>379</v>
      </c>
      <c r="C1717" s="180">
        <v>0</v>
      </c>
      <c r="D1717" s="180">
        <v>0</v>
      </c>
      <c r="E1717" s="180">
        <v>0</v>
      </c>
      <c r="F1717" s="180">
        <v>3065000</v>
      </c>
      <c r="G1717" s="180"/>
      <c r="H1717" s="180"/>
      <c r="I1717" s="180">
        <v>2345781</v>
      </c>
      <c r="J1717" s="180">
        <v>2586188.29</v>
      </c>
    </row>
    <row r="1718" spans="1:10" x14ac:dyDescent="0.2">
      <c r="A1718" s="180" t="s">
        <v>24</v>
      </c>
      <c r="B1718" s="180" t="s">
        <v>362</v>
      </c>
      <c r="C1718" s="180"/>
      <c r="D1718" s="180"/>
      <c r="E1718" s="180"/>
      <c r="F1718" s="180"/>
      <c r="G1718" s="180"/>
      <c r="H1718" s="180"/>
      <c r="I1718" s="180">
        <v>689234</v>
      </c>
      <c r="J1718" s="180">
        <v>672530</v>
      </c>
    </row>
    <row r="1719" spans="1:10" x14ac:dyDescent="0.2">
      <c r="A1719" s="180" t="s">
        <v>24</v>
      </c>
      <c r="B1719" s="180" t="s">
        <v>365</v>
      </c>
      <c r="C1719" s="180">
        <v>943385</v>
      </c>
      <c r="D1719" s="180">
        <v>143623</v>
      </c>
      <c r="E1719" s="180">
        <v>14275000</v>
      </c>
      <c r="F1719" s="180">
        <v>3065000</v>
      </c>
      <c r="G1719" s="180">
        <v>646129</v>
      </c>
      <c r="H1719" s="180">
        <v>0</v>
      </c>
      <c r="I1719" s="180">
        <v>29338622</v>
      </c>
      <c r="J1719" s="180">
        <v>24233246.359999996</v>
      </c>
    </row>
    <row r="1720" spans="1:10" x14ac:dyDescent="0.2">
      <c r="A1720" s="180" t="s">
        <v>24</v>
      </c>
      <c r="B1720" s="180" t="s">
        <v>447</v>
      </c>
      <c r="C1720" s="180">
        <v>819611</v>
      </c>
      <c r="D1720" s="180">
        <v>337995</v>
      </c>
      <c r="E1720" s="180">
        <v>0</v>
      </c>
      <c r="F1720" s="180">
        <v>0</v>
      </c>
      <c r="G1720" s="180">
        <v>8327</v>
      </c>
      <c r="H1720" s="180">
        <v>0</v>
      </c>
      <c r="I1720" s="180">
        <v>1148703</v>
      </c>
      <c r="J1720" s="180">
        <v>1099870.6599999999</v>
      </c>
    </row>
    <row r="1721" spans="1:10" x14ac:dyDescent="0.2">
      <c r="A1721" s="180" t="s">
        <v>24</v>
      </c>
      <c r="B1721" s="180" t="s">
        <v>366</v>
      </c>
      <c r="C1721" s="180">
        <v>1762996</v>
      </c>
      <c r="D1721" s="180">
        <v>481618</v>
      </c>
      <c r="E1721" s="180">
        <v>14275000</v>
      </c>
      <c r="F1721" s="180">
        <v>3065000</v>
      </c>
      <c r="G1721" s="180">
        <v>654456</v>
      </c>
      <c r="H1721" s="180">
        <v>0</v>
      </c>
      <c r="I1721" s="180">
        <v>30487325</v>
      </c>
      <c r="J1721" s="180">
        <v>25333117.019999996</v>
      </c>
    </row>
    <row r="1722" spans="1:10" x14ac:dyDescent="0.2">
      <c r="A1722" s="180" t="s">
        <v>24</v>
      </c>
      <c r="B1722" s="180" t="s">
        <v>367</v>
      </c>
      <c r="C1722" s="180">
        <v>498966.59000000032</v>
      </c>
      <c r="D1722" s="180">
        <v>723878.04000000027</v>
      </c>
      <c r="E1722" s="180">
        <v>1000</v>
      </c>
      <c r="F1722" s="180">
        <v>795568.26000000036</v>
      </c>
      <c r="G1722" s="180">
        <v>325056.77</v>
      </c>
      <c r="H1722" s="180">
        <v>0</v>
      </c>
      <c r="I1722" s="180">
        <v>19640949.020000003</v>
      </c>
      <c r="J1722" s="180">
        <v>7053952.0200000033</v>
      </c>
    </row>
    <row r="1723" spans="1:10" x14ac:dyDescent="0.2">
      <c r="A1723" s="180" t="s">
        <v>24</v>
      </c>
      <c r="B1723" s="180" t="s">
        <v>368</v>
      </c>
      <c r="C1723" s="180">
        <v>2261962.5900000003</v>
      </c>
      <c r="D1723" s="180">
        <v>1205496.0400000005</v>
      </c>
      <c r="E1723" s="180">
        <v>14276000</v>
      </c>
      <c r="F1723" s="180">
        <v>3860568.26</v>
      </c>
      <c r="G1723" s="180">
        <v>979512.77</v>
      </c>
      <c r="H1723" s="180">
        <v>0</v>
      </c>
      <c r="I1723" s="180">
        <v>50128274.020000003</v>
      </c>
      <c r="J1723" s="180">
        <v>32387069.039999999</v>
      </c>
    </row>
    <row r="1724" spans="1:10" x14ac:dyDescent="0.2">
      <c r="A1724" s="180" t="s">
        <v>26</v>
      </c>
      <c r="B1724" s="180" t="s">
        <v>333</v>
      </c>
      <c r="C1724" s="180"/>
      <c r="D1724" s="180">
        <v>100082</v>
      </c>
      <c r="E1724" s="180"/>
      <c r="F1724" s="180">
        <v>405138</v>
      </c>
      <c r="G1724" s="180"/>
      <c r="H1724" s="180"/>
      <c r="I1724" s="180">
        <v>1666408</v>
      </c>
      <c r="J1724" s="180">
        <v>1603972.34</v>
      </c>
    </row>
    <row r="1725" spans="1:10" x14ac:dyDescent="0.2">
      <c r="A1725" s="180" t="s">
        <v>26</v>
      </c>
      <c r="B1725" s="180" t="s">
        <v>334</v>
      </c>
      <c r="C1725" s="180"/>
      <c r="D1725" s="180">
        <v>1700</v>
      </c>
      <c r="E1725" s="180"/>
      <c r="F1725" s="180">
        <v>6882</v>
      </c>
      <c r="G1725" s="180"/>
      <c r="H1725" s="180"/>
      <c r="I1725" s="180">
        <v>30654</v>
      </c>
      <c r="J1725" s="180">
        <v>16885.849999999999</v>
      </c>
    </row>
    <row r="1726" spans="1:10" x14ac:dyDescent="0.2">
      <c r="A1726" s="180" t="s">
        <v>26</v>
      </c>
      <c r="B1726" s="180" t="s">
        <v>335</v>
      </c>
      <c r="C1726" s="180"/>
      <c r="D1726" s="180">
        <v>34840</v>
      </c>
      <c r="E1726" s="180"/>
      <c r="F1726" s="180"/>
      <c r="G1726" s="180"/>
      <c r="H1726" s="180"/>
      <c r="I1726" s="180">
        <v>167555</v>
      </c>
      <c r="J1726" s="180">
        <v>156681</v>
      </c>
    </row>
    <row r="1727" spans="1:10" x14ac:dyDescent="0.2">
      <c r="A1727" s="180" t="s">
        <v>26</v>
      </c>
      <c r="B1727" s="180" t="s">
        <v>336</v>
      </c>
      <c r="C1727" s="180"/>
      <c r="D1727" s="180"/>
      <c r="E1727" s="180"/>
      <c r="F1727" s="180"/>
      <c r="G1727" s="180"/>
      <c r="H1727" s="180"/>
      <c r="I1727" s="180">
        <v>845000</v>
      </c>
      <c r="J1727" s="180">
        <v>835656.79</v>
      </c>
    </row>
    <row r="1728" spans="1:10" x14ac:dyDescent="0.2">
      <c r="A1728" s="180" t="s">
        <v>26</v>
      </c>
      <c r="B1728" s="180" t="s">
        <v>337</v>
      </c>
      <c r="C1728" s="180"/>
      <c r="D1728" s="180"/>
      <c r="E1728" s="180"/>
      <c r="F1728" s="180">
        <v>4500</v>
      </c>
      <c r="G1728" s="180"/>
      <c r="H1728" s="180"/>
      <c r="I1728" s="180">
        <v>14900</v>
      </c>
      <c r="J1728" s="180">
        <v>13083.89</v>
      </c>
    </row>
    <row r="1729" spans="1:10" x14ac:dyDescent="0.2">
      <c r="A1729" s="180" t="s">
        <v>26</v>
      </c>
      <c r="B1729" s="180" t="s">
        <v>338</v>
      </c>
      <c r="C1729" s="180"/>
      <c r="D1729" s="180"/>
      <c r="E1729" s="180"/>
      <c r="F1729" s="180"/>
      <c r="G1729" s="180">
        <v>135000</v>
      </c>
      <c r="H1729" s="180"/>
      <c r="I1729" s="180">
        <v>123000</v>
      </c>
      <c r="J1729" s="180">
        <v>116848.2</v>
      </c>
    </row>
    <row r="1730" spans="1:10" x14ac:dyDescent="0.2">
      <c r="A1730" s="180" t="s">
        <v>26</v>
      </c>
      <c r="B1730" s="180" t="s">
        <v>339</v>
      </c>
      <c r="C1730" s="180"/>
      <c r="D1730" s="180"/>
      <c r="E1730" s="180"/>
      <c r="F1730" s="180"/>
      <c r="G1730" s="180"/>
      <c r="H1730" s="180"/>
      <c r="I1730" s="180">
        <v>382500</v>
      </c>
      <c r="J1730" s="180">
        <v>368331.82</v>
      </c>
    </row>
    <row r="1731" spans="1:10" x14ac:dyDescent="0.2">
      <c r="A1731" s="180" t="s">
        <v>26</v>
      </c>
      <c r="B1731" s="180" t="s">
        <v>340</v>
      </c>
      <c r="C1731" s="180">
        <v>3000000</v>
      </c>
      <c r="D1731" s="180">
        <v>15</v>
      </c>
      <c r="E1731" s="180"/>
      <c r="F1731" s="180">
        <v>50</v>
      </c>
      <c r="G1731" s="180">
        <v>6500</v>
      </c>
      <c r="H1731" s="180"/>
      <c r="I1731" s="180">
        <v>119560</v>
      </c>
      <c r="J1731" s="180">
        <v>111527.63</v>
      </c>
    </row>
    <row r="1732" spans="1:10" x14ac:dyDescent="0.2">
      <c r="A1732" s="180" t="s">
        <v>26</v>
      </c>
      <c r="B1732" s="180" t="s">
        <v>341</v>
      </c>
      <c r="C1732" s="180"/>
      <c r="D1732" s="180"/>
      <c r="E1732" s="180"/>
      <c r="F1732" s="180"/>
      <c r="G1732" s="180"/>
      <c r="H1732" s="180"/>
      <c r="I1732" s="180">
        <v>0</v>
      </c>
      <c r="J1732" s="180">
        <v>0</v>
      </c>
    </row>
    <row r="1733" spans="1:10" x14ac:dyDescent="0.2">
      <c r="A1733" s="180" t="s">
        <v>26</v>
      </c>
      <c r="B1733" s="180" t="s">
        <v>342</v>
      </c>
      <c r="C1733" s="180"/>
      <c r="D1733" s="180"/>
      <c r="E1733" s="180"/>
      <c r="F1733" s="180"/>
      <c r="G1733" s="180"/>
      <c r="H1733" s="180"/>
      <c r="I1733" s="180">
        <v>2116601</v>
      </c>
      <c r="J1733" s="180">
        <v>2235808</v>
      </c>
    </row>
    <row r="1734" spans="1:10" x14ac:dyDescent="0.2">
      <c r="A1734" s="180" t="s">
        <v>26</v>
      </c>
      <c r="B1734" s="180" t="s">
        <v>343</v>
      </c>
      <c r="C1734" s="180"/>
      <c r="D1734" s="180"/>
      <c r="E1734" s="180"/>
      <c r="F1734" s="180"/>
      <c r="G1734" s="180"/>
      <c r="H1734" s="180"/>
      <c r="I1734" s="180">
        <v>0</v>
      </c>
      <c r="J1734" s="180">
        <v>0</v>
      </c>
    </row>
    <row r="1735" spans="1:10" x14ac:dyDescent="0.2">
      <c r="A1735" s="180" t="s">
        <v>26</v>
      </c>
      <c r="B1735" s="180" t="s">
        <v>344</v>
      </c>
      <c r="C1735" s="180">
        <v>335000</v>
      </c>
      <c r="D1735" s="180">
        <v>75</v>
      </c>
      <c r="E1735" s="180"/>
      <c r="F1735" s="180">
        <v>150</v>
      </c>
      <c r="G1735" s="180">
        <v>2100</v>
      </c>
      <c r="H1735" s="180"/>
      <c r="I1735" s="180">
        <v>352300</v>
      </c>
      <c r="J1735" s="180">
        <v>335618.49</v>
      </c>
    </row>
    <row r="1736" spans="1:10" x14ac:dyDescent="0.2">
      <c r="A1736" s="180" t="s">
        <v>26</v>
      </c>
      <c r="B1736" s="180" t="s">
        <v>475</v>
      </c>
      <c r="C1736" s="180"/>
      <c r="D1736" s="180">
        <v>494</v>
      </c>
      <c r="E1736" s="180"/>
      <c r="F1736" s="180">
        <v>1997</v>
      </c>
      <c r="G1736" s="180"/>
      <c r="H1736" s="180"/>
      <c r="I1736" s="180">
        <v>7773</v>
      </c>
      <c r="J1736" s="180">
        <v>7905.36</v>
      </c>
    </row>
    <row r="1737" spans="1:10" x14ac:dyDescent="0.2">
      <c r="A1737" s="180" t="s">
        <v>26</v>
      </c>
      <c r="B1737" s="180" t="s">
        <v>332</v>
      </c>
      <c r="C1737" s="180"/>
      <c r="D1737" s="180"/>
      <c r="E1737" s="180"/>
      <c r="F1737" s="180"/>
      <c r="G1737" s="180"/>
      <c r="H1737" s="180"/>
      <c r="I1737" s="180">
        <v>79000</v>
      </c>
      <c r="J1737" s="180">
        <v>39720</v>
      </c>
    </row>
    <row r="1738" spans="1:10" x14ac:dyDescent="0.2">
      <c r="A1738" s="180" t="s">
        <v>26</v>
      </c>
      <c r="B1738" s="180" t="s">
        <v>407</v>
      </c>
      <c r="C1738" s="180"/>
      <c r="D1738" s="180"/>
      <c r="E1738" s="180"/>
      <c r="F1738" s="180"/>
      <c r="G1738" s="180">
        <v>74000</v>
      </c>
      <c r="H1738" s="180"/>
      <c r="I1738" s="180">
        <v>170000</v>
      </c>
      <c r="J1738" s="180">
        <v>167276.74</v>
      </c>
    </row>
    <row r="1739" spans="1:10" x14ac:dyDescent="0.2">
      <c r="A1739" s="180" t="s">
        <v>26</v>
      </c>
      <c r="B1739" s="180" t="s">
        <v>345</v>
      </c>
      <c r="C1739" s="180">
        <v>3335000</v>
      </c>
      <c r="D1739" s="180">
        <v>137206</v>
      </c>
      <c r="E1739" s="180">
        <v>0</v>
      </c>
      <c r="F1739" s="180">
        <v>418717</v>
      </c>
      <c r="G1739" s="180">
        <v>217600</v>
      </c>
      <c r="H1739" s="180">
        <v>0</v>
      </c>
      <c r="I1739" s="180">
        <v>6075251</v>
      </c>
      <c r="J1739" s="180">
        <v>6009316.1100000013</v>
      </c>
    </row>
    <row r="1740" spans="1:10" x14ac:dyDescent="0.2">
      <c r="A1740" s="180" t="s">
        <v>26</v>
      </c>
      <c r="B1740" s="180" t="s">
        <v>346</v>
      </c>
      <c r="C1740" s="180"/>
      <c r="D1740" s="180"/>
      <c r="E1740" s="180"/>
      <c r="F1740" s="180"/>
      <c r="G1740" s="180"/>
      <c r="H1740" s="180"/>
      <c r="I1740" s="180">
        <v>6000000</v>
      </c>
      <c r="J1740" s="180">
        <v>0</v>
      </c>
    </row>
    <row r="1741" spans="1:10" x14ac:dyDescent="0.2">
      <c r="A1741" s="180" t="s">
        <v>26</v>
      </c>
      <c r="B1741" s="180" t="s">
        <v>446</v>
      </c>
      <c r="C1741" s="180"/>
      <c r="D1741" s="180"/>
      <c r="E1741" s="180"/>
      <c r="F1741" s="180"/>
      <c r="G1741" s="180"/>
      <c r="H1741" s="180"/>
      <c r="I1741" s="180">
        <v>0</v>
      </c>
      <c r="J1741" s="180">
        <v>0</v>
      </c>
    </row>
    <row r="1742" spans="1:10" x14ac:dyDescent="0.2">
      <c r="A1742" s="180" t="s">
        <v>26</v>
      </c>
      <c r="B1742" s="180" t="s">
        <v>347</v>
      </c>
      <c r="C1742" s="180"/>
      <c r="D1742" s="180"/>
      <c r="E1742" s="180"/>
      <c r="F1742" s="180"/>
      <c r="G1742" s="180"/>
      <c r="H1742" s="180"/>
      <c r="I1742" s="180">
        <v>0</v>
      </c>
      <c r="J1742" s="180">
        <v>0</v>
      </c>
    </row>
    <row r="1743" spans="1:10" x14ac:dyDescent="0.2">
      <c r="A1743" s="180" t="s">
        <v>26</v>
      </c>
      <c r="B1743" s="180" t="s">
        <v>348</v>
      </c>
      <c r="C1743" s="180">
        <v>3335000</v>
      </c>
      <c r="D1743" s="180">
        <v>137206</v>
      </c>
      <c r="E1743" s="180">
        <v>0</v>
      </c>
      <c r="F1743" s="180">
        <v>418717</v>
      </c>
      <c r="G1743" s="180">
        <v>217600</v>
      </c>
      <c r="H1743" s="180">
        <v>0</v>
      </c>
      <c r="I1743" s="180">
        <v>12075251</v>
      </c>
      <c r="J1743" s="180">
        <v>6009316.1100000013</v>
      </c>
    </row>
    <row r="1744" spans="1:10" x14ac:dyDescent="0.2">
      <c r="A1744" s="180" t="s">
        <v>26</v>
      </c>
      <c r="B1744" s="180" t="s">
        <v>349</v>
      </c>
      <c r="C1744" s="180">
        <v>337226.33999999985</v>
      </c>
      <c r="D1744" s="180">
        <v>21477.929999999964</v>
      </c>
      <c r="E1744" s="180">
        <v>5000000</v>
      </c>
      <c r="F1744" s="180">
        <v>36267.539999999979</v>
      </c>
      <c r="G1744" s="180">
        <v>-13971.129999999976</v>
      </c>
      <c r="H1744" s="180">
        <v>0</v>
      </c>
      <c r="I1744" s="180">
        <v>2410453.1200000006</v>
      </c>
      <c r="J1744" s="180">
        <v>2362966.39</v>
      </c>
    </row>
    <row r="1745" spans="1:10" x14ac:dyDescent="0.2">
      <c r="A1745" s="180" t="s">
        <v>26</v>
      </c>
      <c r="B1745" s="180" t="s">
        <v>350</v>
      </c>
      <c r="C1745" s="180">
        <v>3672226.34</v>
      </c>
      <c r="D1745" s="180">
        <v>158683.92999999996</v>
      </c>
      <c r="E1745" s="180">
        <v>5000000</v>
      </c>
      <c r="F1745" s="180">
        <v>454984.54</v>
      </c>
      <c r="G1745" s="180">
        <v>203628.87</v>
      </c>
      <c r="H1745" s="180">
        <v>0</v>
      </c>
      <c r="I1745" s="180">
        <v>14485704.119999999</v>
      </c>
      <c r="J1745" s="180">
        <v>8372282.5000000019</v>
      </c>
    </row>
    <row r="1746" spans="1:10" x14ac:dyDescent="0.2">
      <c r="A1746" s="180" t="s">
        <v>26</v>
      </c>
      <c r="B1746" s="180" t="s">
        <v>376</v>
      </c>
      <c r="C1746" s="180"/>
      <c r="D1746" s="180"/>
      <c r="E1746" s="180"/>
      <c r="F1746" s="180"/>
      <c r="G1746" s="180"/>
      <c r="H1746" s="180"/>
      <c r="I1746" s="180"/>
      <c r="J1746" s="180"/>
    </row>
    <row r="1747" spans="1:10" x14ac:dyDescent="0.2">
      <c r="A1747" s="180" t="s">
        <v>26</v>
      </c>
      <c r="B1747" s="180" t="s">
        <v>377</v>
      </c>
      <c r="C1747" s="180"/>
      <c r="D1747" s="180">
        <v>3500</v>
      </c>
      <c r="E1747" s="180"/>
      <c r="F1747" s="180"/>
      <c r="G1747" s="180"/>
      <c r="H1747" s="180"/>
      <c r="I1747" s="180">
        <v>3416000</v>
      </c>
      <c r="J1747" s="180">
        <v>3299653.9499999997</v>
      </c>
    </row>
    <row r="1748" spans="1:10" x14ac:dyDescent="0.2">
      <c r="A1748" s="180" t="s">
        <v>26</v>
      </c>
      <c r="B1748" s="180" t="s">
        <v>352</v>
      </c>
      <c r="C1748" s="180"/>
      <c r="D1748" s="180"/>
      <c r="E1748" s="180"/>
      <c r="F1748" s="180"/>
      <c r="G1748" s="180"/>
      <c r="H1748" s="180"/>
      <c r="I1748" s="180">
        <v>102000</v>
      </c>
      <c r="J1748" s="180">
        <v>98903.92</v>
      </c>
    </row>
    <row r="1749" spans="1:10" x14ac:dyDescent="0.2">
      <c r="A1749" s="180" t="s">
        <v>26</v>
      </c>
      <c r="B1749" s="180" t="s">
        <v>353</v>
      </c>
      <c r="C1749" s="180">
        <v>7000</v>
      </c>
      <c r="D1749" s="180"/>
      <c r="E1749" s="180"/>
      <c r="F1749" s="180"/>
      <c r="G1749" s="180">
        <v>3600</v>
      </c>
      <c r="H1749" s="180"/>
      <c r="I1749" s="180">
        <v>132500</v>
      </c>
      <c r="J1749" s="180">
        <v>125697.36</v>
      </c>
    </row>
    <row r="1750" spans="1:10" x14ac:dyDescent="0.2">
      <c r="A1750" s="180" t="s">
        <v>26</v>
      </c>
      <c r="B1750" s="180" t="s">
        <v>354</v>
      </c>
      <c r="C1750" s="180"/>
      <c r="D1750" s="180"/>
      <c r="E1750" s="180"/>
      <c r="F1750" s="180"/>
      <c r="G1750" s="180"/>
      <c r="H1750" s="180"/>
      <c r="I1750" s="180">
        <v>225000</v>
      </c>
      <c r="J1750" s="180">
        <v>215364.55</v>
      </c>
    </row>
    <row r="1751" spans="1:10" x14ac:dyDescent="0.2">
      <c r="A1751" s="180" t="s">
        <v>26</v>
      </c>
      <c r="B1751" s="180" t="s">
        <v>408</v>
      </c>
      <c r="C1751" s="180"/>
      <c r="D1751" s="180"/>
      <c r="E1751" s="180"/>
      <c r="F1751" s="180"/>
      <c r="G1751" s="180"/>
      <c r="H1751" s="180"/>
      <c r="I1751" s="180">
        <v>306000</v>
      </c>
      <c r="J1751" s="180">
        <v>296458.34999999998</v>
      </c>
    </row>
    <row r="1752" spans="1:10" x14ac:dyDescent="0.2">
      <c r="A1752" s="180" t="s">
        <v>26</v>
      </c>
      <c r="B1752" s="180" t="s">
        <v>423</v>
      </c>
      <c r="C1752" s="180"/>
      <c r="D1752" s="180">
        <v>3500</v>
      </c>
      <c r="E1752" s="180"/>
      <c r="F1752" s="180"/>
      <c r="G1752" s="180"/>
      <c r="H1752" s="180"/>
      <c r="I1752" s="180">
        <v>156700</v>
      </c>
      <c r="J1752" s="180">
        <v>151407.62</v>
      </c>
    </row>
    <row r="1753" spans="1:10" x14ac:dyDescent="0.2">
      <c r="A1753" s="180" t="s">
        <v>26</v>
      </c>
      <c r="B1753" s="180" t="s">
        <v>355</v>
      </c>
      <c r="C1753" s="180">
        <v>300000</v>
      </c>
      <c r="D1753" s="180"/>
      <c r="E1753" s="180"/>
      <c r="F1753" s="180"/>
      <c r="G1753" s="180"/>
      <c r="H1753" s="180"/>
      <c r="I1753" s="180">
        <v>731000</v>
      </c>
      <c r="J1753" s="180">
        <v>613235.39</v>
      </c>
    </row>
    <row r="1754" spans="1:10" x14ac:dyDescent="0.2">
      <c r="A1754" s="180" t="s">
        <v>26</v>
      </c>
      <c r="B1754" s="180" t="s">
        <v>356</v>
      </c>
      <c r="C1754" s="180">
        <v>15000</v>
      </c>
      <c r="D1754" s="180">
        <v>80000</v>
      </c>
      <c r="E1754" s="180"/>
      <c r="F1754" s="180"/>
      <c r="G1754" s="180"/>
      <c r="H1754" s="180"/>
      <c r="I1754" s="180">
        <v>286000</v>
      </c>
      <c r="J1754" s="180">
        <v>350215.16000000003</v>
      </c>
    </row>
    <row r="1755" spans="1:10" x14ac:dyDescent="0.2">
      <c r="A1755" s="180" t="s">
        <v>26</v>
      </c>
      <c r="B1755" s="180" t="s">
        <v>409</v>
      </c>
      <c r="C1755" s="180"/>
      <c r="D1755" s="180"/>
      <c r="E1755" s="180"/>
      <c r="F1755" s="180"/>
      <c r="G1755" s="180"/>
      <c r="H1755" s="180"/>
      <c r="I1755" s="180">
        <v>0</v>
      </c>
      <c r="J1755" s="180"/>
    </row>
    <row r="1756" spans="1:10" x14ac:dyDescent="0.2">
      <c r="A1756" s="180" t="s">
        <v>26</v>
      </c>
      <c r="B1756" s="180" t="s">
        <v>378</v>
      </c>
      <c r="C1756" s="180"/>
      <c r="D1756" s="180"/>
      <c r="E1756" s="180"/>
      <c r="F1756" s="180"/>
      <c r="G1756" s="180">
        <v>200000</v>
      </c>
      <c r="H1756" s="180"/>
      <c r="I1756" s="180">
        <v>200000</v>
      </c>
      <c r="J1756" s="180">
        <v>196839</v>
      </c>
    </row>
    <row r="1757" spans="1:10" x14ac:dyDescent="0.2">
      <c r="A1757" s="180" t="s">
        <v>26</v>
      </c>
      <c r="B1757" s="180" t="s">
        <v>360</v>
      </c>
      <c r="C1757" s="180">
        <v>3350000</v>
      </c>
      <c r="D1757" s="180">
        <v>71000</v>
      </c>
      <c r="E1757" s="180">
        <v>5000000</v>
      </c>
      <c r="F1757" s="180"/>
      <c r="G1757" s="180"/>
      <c r="H1757" s="180"/>
      <c r="I1757" s="180">
        <v>1675000</v>
      </c>
      <c r="J1757" s="180">
        <v>167394.08000000002</v>
      </c>
    </row>
    <row r="1758" spans="1:10" x14ac:dyDescent="0.2">
      <c r="A1758" s="180" t="s">
        <v>26</v>
      </c>
      <c r="B1758" s="180" t="s">
        <v>379</v>
      </c>
      <c r="C1758" s="180"/>
      <c r="D1758" s="180"/>
      <c r="E1758" s="180"/>
      <c r="F1758" s="180">
        <v>412020</v>
      </c>
      <c r="G1758" s="180"/>
      <c r="H1758" s="180"/>
      <c r="I1758" s="180">
        <v>360295</v>
      </c>
      <c r="J1758" s="180">
        <v>302900</v>
      </c>
    </row>
    <row r="1759" spans="1:10" x14ac:dyDescent="0.2">
      <c r="A1759" s="180" t="s">
        <v>26</v>
      </c>
      <c r="B1759" s="180" t="s">
        <v>362</v>
      </c>
      <c r="C1759" s="180"/>
      <c r="D1759" s="180"/>
      <c r="E1759" s="180"/>
      <c r="F1759" s="180"/>
      <c r="G1759" s="180"/>
      <c r="H1759" s="180"/>
      <c r="I1759" s="180">
        <v>141846</v>
      </c>
      <c r="J1759" s="180">
        <v>143760</v>
      </c>
    </row>
    <row r="1760" spans="1:10" x14ac:dyDescent="0.2">
      <c r="A1760" s="180" t="s">
        <v>26</v>
      </c>
      <c r="B1760" s="180" t="s">
        <v>365</v>
      </c>
      <c r="C1760" s="180">
        <v>3672000</v>
      </c>
      <c r="D1760" s="180">
        <v>158000</v>
      </c>
      <c r="E1760" s="180">
        <v>5000000</v>
      </c>
      <c r="F1760" s="180">
        <v>412020</v>
      </c>
      <c r="G1760" s="180">
        <v>203600</v>
      </c>
      <c r="H1760" s="180">
        <v>0</v>
      </c>
      <c r="I1760" s="180">
        <v>7732341</v>
      </c>
      <c r="J1760" s="180">
        <v>5961829.3799999999</v>
      </c>
    </row>
    <row r="1761" spans="1:10" x14ac:dyDescent="0.2">
      <c r="A1761" s="180" t="s">
        <v>26</v>
      </c>
      <c r="B1761" s="180" t="s">
        <v>447</v>
      </c>
      <c r="C1761" s="180"/>
      <c r="D1761" s="180"/>
      <c r="E1761" s="180"/>
      <c r="F1761" s="180"/>
      <c r="G1761" s="180"/>
      <c r="H1761" s="180"/>
      <c r="I1761" s="180">
        <v>0</v>
      </c>
      <c r="J1761" s="180">
        <v>0</v>
      </c>
    </row>
    <row r="1762" spans="1:10" x14ac:dyDescent="0.2">
      <c r="A1762" s="180" t="s">
        <v>26</v>
      </c>
      <c r="B1762" s="180" t="s">
        <v>366</v>
      </c>
      <c r="C1762" s="180">
        <v>3672000</v>
      </c>
      <c r="D1762" s="180">
        <v>158000</v>
      </c>
      <c r="E1762" s="180">
        <v>5000000</v>
      </c>
      <c r="F1762" s="180">
        <v>412020</v>
      </c>
      <c r="G1762" s="180">
        <v>203600</v>
      </c>
      <c r="H1762" s="180">
        <v>0</v>
      </c>
      <c r="I1762" s="180">
        <v>7732341</v>
      </c>
      <c r="J1762" s="180">
        <v>5961829.3799999999</v>
      </c>
    </row>
    <row r="1763" spans="1:10" x14ac:dyDescent="0.2">
      <c r="A1763" s="180" t="s">
        <v>26</v>
      </c>
      <c r="B1763" s="180" t="s">
        <v>367</v>
      </c>
      <c r="C1763" s="180">
        <v>226.33999999985099</v>
      </c>
      <c r="D1763" s="180">
        <v>683.92999999996391</v>
      </c>
      <c r="E1763" s="180">
        <v>0</v>
      </c>
      <c r="F1763" s="180">
        <v>42964.539999999979</v>
      </c>
      <c r="G1763" s="180">
        <v>28.870000000024447</v>
      </c>
      <c r="H1763" s="180">
        <v>0</v>
      </c>
      <c r="I1763" s="180">
        <v>6753363.120000001</v>
      </c>
      <c r="J1763" s="180">
        <v>2410453.120000002</v>
      </c>
    </row>
    <row r="1764" spans="1:10" x14ac:dyDescent="0.2">
      <c r="A1764" s="180" t="s">
        <v>26</v>
      </c>
      <c r="B1764" s="180" t="s">
        <v>368</v>
      </c>
      <c r="C1764" s="180">
        <v>3672226.34</v>
      </c>
      <c r="D1764" s="180">
        <v>158683.92999999996</v>
      </c>
      <c r="E1764" s="180">
        <v>5000000</v>
      </c>
      <c r="F1764" s="180">
        <v>454984.54</v>
      </c>
      <c r="G1764" s="180">
        <v>203628.87</v>
      </c>
      <c r="H1764" s="180">
        <v>0</v>
      </c>
      <c r="I1764" s="180">
        <v>14485704.119999999</v>
      </c>
      <c r="J1764" s="180">
        <v>8372282.5000000019</v>
      </c>
    </row>
    <row r="1765" spans="1:10" x14ac:dyDescent="0.2">
      <c r="A1765" s="180" t="s">
        <v>27</v>
      </c>
      <c r="B1765" s="180" t="s">
        <v>333</v>
      </c>
      <c r="C1765" s="180"/>
      <c r="D1765" s="180">
        <v>265178</v>
      </c>
      <c r="E1765" s="180"/>
      <c r="F1765" s="180">
        <v>0</v>
      </c>
      <c r="G1765" s="180"/>
      <c r="H1765" s="180"/>
      <c r="I1765" s="180">
        <v>3063809</v>
      </c>
      <c r="J1765" s="180">
        <v>3094346.91</v>
      </c>
    </row>
    <row r="1766" spans="1:10" x14ac:dyDescent="0.2">
      <c r="A1766" s="180" t="s">
        <v>27</v>
      </c>
      <c r="B1766" s="180" t="s">
        <v>334</v>
      </c>
      <c r="C1766" s="180"/>
      <c r="D1766" s="180">
        <v>8495</v>
      </c>
      <c r="E1766" s="180"/>
      <c r="F1766" s="180">
        <v>0</v>
      </c>
      <c r="G1766" s="180"/>
      <c r="H1766" s="180"/>
      <c r="I1766" s="180">
        <v>100649</v>
      </c>
      <c r="J1766" s="180">
        <v>118647.49</v>
      </c>
    </row>
    <row r="1767" spans="1:10" x14ac:dyDescent="0.2">
      <c r="A1767" s="180" t="s">
        <v>27</v>
      </c>
      <c r="B1767" s="180" t="s">
        <v>335</v>
      </c>
      <c r="C1767" s="180"/>
      <c r="D1767" s="180">
        <v>0</v>
      </c>
      <c r="E1767" s="180"/>
      <c r="F1767" s="180"/>
      <c r="G1767" s="180"/>
      <c r="H1767" s="180"/>
      <c r="I1767" s="180">
        <v>293654</v>
      </c>
      <c r="J1767" s="180">
        <v>291365</v>
      </c>
    </row>
    <row r="1768" spans="1:10" x14ac:dyDescent="0.2">
      <c r="A1768" s="180" t="s">
        <v>27</v>
      </c>
      <c r="B1768" s="180" t="s">
        <v>336</v>
      </c>
      <c r="C1768" s="180"/>
      <c r="D1768" s="180"/>
      <c r="E1768" s="180"/>
      <c r="F1768" s="180"/>
      <c r="G1768" s="180"/>
      <c r="H1768" s="180"/>
      <c r="I1768" s="180">
        <v>500000</v>
      </c>
      <c r="J1768" s="180">
        <v>561227.69999999995</v>
      </c>
    </row>
    <row r="1769" spans="1:10" x14ac:dyDescent="0.2">
      <c r="A1769" s="180" t="s">
        <v>27</v>
      </c>
      <c r="B1769" s="180" t="s">
        <v>337</v>
      </c>
      <c r="C1769" s="180">
        <v>1000</v>
      </c>
      <c r="D1769" s="180">
        <v>500</v>
      </c>
      <c r="E1769" s="180"/>
      <c r="F1769" s="180"/>
      <c r="G1769" s="180">
        <v>125</v>
      </c>
      <c r="H1769" s="180"/>
      <c r="I1769" s="180">
        <v>23865</v>
      </c>
      <c r="J1769" s="180">
        <v>18180.62</v>
      </c>
    </row>
    <row r="1770" spans="1:10" x14ac:dyDescent="0.2">
      <c r="A1770" s="180" t="s">
        <v>27</v>
      </c>
      <c r="B1770" s="180" t="s">
        <v>338</v>
      </c>
      <c r="C1770" s="180"/>
      <c r="D1770" s="180"/>
      <c r="E1770" s="180"/>
      <c r="F1770" s="180"/>
      <c r="G1770" s="180">
        <v>153000</v>
      </c>
      <c r="H1770" s="180"/>
      <c r="I1770" s="180">
        <v>155000</v>
      </c>
      <c r="J1770" s="180">
        <v>154554.32999999999</v>
      </c>
    </row>
    <row r="1771" spans="1:10" x14ac:dyDescent="0.2">
      <c r="A1771" s="180" t="s">
        <v>27</v>
      </c>
      <c r="B1771" s="180" t="s">
        <v>339</v>
      </c>
      <c r="C1771" s="180"/>
      <c r="D1771" s="180"/>
      <c r="E1771" s="180"/>
      <c r="F1771" s="180"/>
      <c r="G1771" s="180"/>
      <c r="H1771" s="180"/>
      <c r="I1771" s="180">
        <v>335000</v>
      </c>
      <c r="J1771" s="180">
        <v>343352.25</v>
      </c>
    </row>
    <row r="1772" spans="1:10" x14ac:dyDescent="0.2">
      <c r="A1772" s="180" t="s">
        <v>27</v>
      </c>
      <c r="B1772" s="180" t="s">
        <v>340</v>
      </c>
      <c r="C1772" s="180">
        <v>5000</v>
      </c>
      <c r="D1772" s="180">
        <v>80</v>
      </c>
      <c r="E1772" s="180"/>
      <c r="F1772" s="180"/>
      <c r="G1772" s="180">
        <v>500</v>
      </c>
      <c r="H1772" s="180"/>
      <c r="I1772" s="180">
        <v>226964</v>
      </c>
      <c r="J1772" s="180">
        <v>282232.84999999998</v>
      </c>
    </row>
    <row r="1773" spans="1:10" x14ac:dyDescent="0.2">
      <c r="A1773" s="180" t="s">
        <v>27</v>
      </c>
      <c r="B1773" s="180" t="s">
        <v>341</v>
      </c>
      <c r="C1773" s="180"/>
      <c r="D1773" s="180"/>
      <c r="E1773" s="180"/>
      <c r="F1773" s="180"/>
      <c r="G1773" s="180"/>
      <c r="H1773" s="180"/>
      <c r="I1773" s="180">
        <v>0</v>
      </c>
      <c r="J1773" s="180">
        <v>0</v>
      </c>
    </row>
    <row r="1774" spans="1:10" x14ac:dyDescent="0.2">
      <c r="A1774" s="180" t="s">
        <v>27</v>
      </c>
      <c r="B1774" s="180" t="s">
        <v>342</v>
      </c>
      <c r="C1774" s="180"/>
      <c r="D1774" s="180"/>
      <c r="E1774" s="180"/>
      <c r="F1774" s="180"/>
      <c r="G1774" s="180"/>
      <c r="H1774" s="180"/>
      <c r="I1774" s="180">
        <v>3149302</v>
      </c>
      <c r="J1774" s="180">
        <v>3282469</v>
      </c>
    </row>
    <row r="1775" spans="1:10" x14ac:dyDescent="0.2">
      <c r="A1775" s="180" t="s">
        <v>27</v>
      </c>
      <c r="B1775" s="180" t="s">
        <v>343</v>
      </c>
      <c r="C1775" s="180"/>
      <c r="D1775" s="180"/>
      <c r="E1775" s="180"/>
      <c r="F1775" s="180"/>
      <c r="G1775" s="180"/>
      <c r="H1775" s="180"/>
      <c r="I1775" s="180">
        <v>0</v>
      </c>
      <c r="J1775" s="180">
        <v>0</v>
      </c>
    </row>
    <row r="1776" spans="1:10" x14ac:dyDescent="0.2">
      <c r="A1776" s="180" t="s">
        <v>27</v>
      </c>
      <c r="B1776" s="180" t="s">
        <v>344</v>
      </c>
      <c r="C1776" s="180">
        <v>525000</v>
      </c>
      <c r="D1776" s="180"/>
      <c r="E1776" s="180"/>
      <c r="F1776" s="180"/>
      <c r="G1776" s="180">
        <v>5000</v>
      </c>
      <c r="H1776" s="180"/>
      <c r="I1776" s="180">
        <v>584700</v>
      </c>
      <c r="J1776" s="180">
        <v>578131.82999999996</v>
      </c>
    </row>
    <row r="1777" spans="1:10" x14ac:dyDescent="0.2">
      <c r="A1777" s="180" t="s">
        <v>27</v>
      </c>
      <c r="B1777" s="180" t="s">
        <v>475</v>
      </c>
      <c r="C1777" s="180"/>
      <c r="D1777" s="180">
        <v>3827</v>
      </c>
      <c r="E1777" s="180"/>
      <c r="F1777" s="180">
        <v>0</v>
      </c>
      <c r="G1777" s="180"/>
      <c r="H1777" s="180"/>
      <c r="I1777" s="180">
        <v>38820</v>
      </c>
      <c r="J1777" s="180">
        <v>39059.519999999997</v>
      </c>
    </row>
    <row r="1778" spans="1:10" x14ac:dyDescent="0.2">
      <c r="A1778" s="180" t="s">
        <v>27</v>
      </c>
      <c r="B1778" s="180" t="s">
        <v>332</v>
      </c>
      <c r="C1778" s="180"/>
      <c r="D1778" s="180"/>
      <c r="E1778" s="180"/>
      <c r="F1778" s="180"/>
      <c r="G1778" s="180"/>
      <c r="H1778" s="180"/>
      <c r="I1778" s="180">
        <v>78900</v>
      </c>
      <c r="J1778" s="180">
        <v>96897.17</v>
      </c>
    </row>
    <row r="1779" spans="1:10" x14ac:dyDescent="0.2">
      <c r="A1779" s="180" t="s">
        <v>27</v>
      </c>
      <c r="B1779" s="180" t="s">
        <v>407</v>
      </c>
      <c r="C1779" s="180"/>
      <c r="D1779" s="180"/>
      <c r="E1779" s="180"/>
      <c r="F1779" s="180"/>
      <c r="G1779" s="180">
        <v>150000</v>
      </c>
      <c r="H1779" s="180"/>
      <c r="I1779" s="180">
        <v>281550</v>
      </c>
      <c r="J1779" s="180">
        <v>301247.74</v>
      </c>
    </row>
    <row r="1780" spans="1:10" x14ac:dyDescent="0.2">
      <c r="A1780" s="180" t="s">
        <v>27</v>
      </c>
      <c r="B1780" s="180" t="s">
        <v>345</v>
      </c>
      <c r="C1780" s="180">
        <v>531000</v>
      </c>
      <c r="D1780" s="180">
        <v>278080</v>
      </c>
      <c r="E1780" s="180">
        <v>0</v>
      </c>
      <c r="F1780" s="180">
        <v>0</v>
      </c>
      <c r="G1780" s="180">
        <v>308625</v>
      </c>
      <c r="H1780" s="180">
        <v>0</v>
      </c>
      <c r="I1780" s="180">
        <v>8832213</v>
      </c>
      <c r="J1780" s="180">
        <v>9161712.4100000001</v>
      </c>
    </row>
    <row r="1781" spans="1:10" x14ac:dyDescent="0.2">
      <c r="A1781" s="180" t="s">
        <v>27</v>
      </c>
      <c r="B1781" s="180" t="s">
        <v>346</v>
      </c>
      <c r="C1781" s="180"/>
      <c r="D1781" s="180"/>
      <c r="E1781" s="180"/>
      <c r="F1781" s="180"/>
      <c r="G1781" s="180"/>
      <c r="H1781" s="180"/>
      <c r="I1781" s="180">
        <v>0</v>
      </c>
      <c r="J1781" s="180">
        <v>0</v>
      </c>
    </row>
    <row r="1782" spans="1:10" x14ac:dyDescent="0.2">
      <c r="A1782" s="180" t="s">
        <v>27</v>
      </c>
      <c r="B1782" s="180" t="s">
        <v>446</v>
      </c>
      <c r="C1782" s="180"/>
      <c r="D1782" s="180"/>
      <c r="E1782" s="180"/>
      <c r="F1782" s="180">
        <v>218080</v>
      </c>
      <c r="G1782" s="180"/>
      <c r="H1782" s="180"/>
      <c r="I1782" s="180">
        <v>280355</v>
      </c>
      <c r="J1782" s="180">
        <v>261942.05</v>
      </c>
    </row>
    <row r="1783" spans="1:10" x14ac:dyDescent="0.2">
      <c r="A1783" s="180" t="s">
        <v>27</v>
      </c>
      <c r="B1783" s="180" t="s">
        <v>347</v>
      </c>
      <c r="C1783" s="180"/>
      <c r="D1783" s="180"/>
      <c r="E1783" s="180"/>
      <c r="F1783" s="180"/>
      <c r="G1783" s="180"/>
      <c r="H1783" s="180"/>
      <c r="I1783" s="180">
        <v>0</v>
      </c>
      <c r="J1783" s="180">
        <v>0</v>
      </c>
    </row>
    <row r="1784" spans="1:10" x14ac:dyDescent="0.2">
      <c r="A1784" s="180" t="s">
        <v>27</v>
      </c>
      <c r="B1784" s="180" t="s">
        <v>348</v>
      </c>
      <c r="C1784" s="180">
        <v>531000</v>
      </c>
      <c r="D1784" s="180">
        <v>278080</v>
      </c>
      <c r="E1784" s="180">
        <v>0</v>
      </c>
      <c r="F1784" s="180">
        <v>218080</v>
      </c>
      <c r="G1784" s="180">
        <v>308625</v>
      </c>
      <c r="H1784" s="180">
        <v>0</v>
      </c>
      <c r="I1784" s="180">
        <v>9112568</v>
      </c>
      <c r="J1784" s="180">
        <v>9423654.4600000009</v>
      </c>
    </row>
    <row r="1785" spans="1:10" x14ac:dyDescent="0.2">
      <c r="A1785" s="180" t="s">
        <v>27</v>
      </c>
      <c r="B1785" s="180" t="s">
        <v>349</v>
      </c>
      <c r="C1785" s="180">
        <v>366550.21</v>
      </c>
      <c r="D1785" s="180">
        <v>384228.10000000009</v>
      </c>
      <c r="E1785" s="180">
        <v>0</v>
      </c>
      <c r="F1785" s="180">
        <v>0.22999999998137355</v>
      </c>
      <c r="G1785" s="180">
        <v>62217.27999999997</v>
      </c>
      <c r="H1785" s="180">
        <v>0</v>
      </c>
      <c r="I1785" s="180">
        <v>3944324.4999999991</v>
      </c>
      <c r="J1785" s="180">
        <v>4011446.07</v>
      </c>
    </row>
    <row r="1786" spans="1:10" x14ac:dyDescent="0.2">
      <c r="A1786" s="180" t="s">
        <v>27</v>
      </c>
      <c r="B1786" s="180" t="s">
        <v>350</v>
      </c>
      <c r="C1786" s="180">
        <v>897550.21</v>
      </c>
      <c r="D1786" s="180">
        <v>662308.10000000009</v>
      </c>
      <c r="E1786" s="180">
        <v>0</v>
      </c>
      <c r="F1786" s="180">
        <v>218080.23</v>
      </c>
      <c r="G1786" s="180">
        <v>370842.28</v>
      </c>
      <c r="H1786" s="180">
        <v>0</v>
      </c>
      <c r="I1786" s="180">
        <v>13056892.5</v>
      </c>
      <c r="J1786" s="180">
        <v>13435100.529999999</v>
      </c>
    </row>
    <row r="1787" spans="1:10" x14ac:dyDescent="0.2">
      <c r="A1787" s="180" t="s">
        <v>27</v>
      </c>
      <c r="B1787" s="180" t="s">
        <v>376</v>
      </c>
      <c r="C1787" s="180"/>
      <c r="D1787" s="180"/>
      <c r="E1787" s="180"/>
      <c r="F1787" s="180"/>
      <c r="G1787" s="180"/>
      <c r="H1787" s="180"/>
      <c r="I1787" s="180"/>
      <c r="J1787" s="180"/>
    </row>
    <row r="1788" spans="1:10" x14ac:dyDescent="0.2">
      <c r="A1788" s="180" t="s">
        <v>27</v>
      </c>
      <c r="B1788" s="180" t="s">
        <v>377</v>
      </c>
      <c r="C1788" s="180">
        <v>67500</v>
      </c>
      <c r="D1788" s="180">
        <v>3500</v>
      </c>
      <c r="E1788" s="180"/>
      <c r="F1788" s="180"/>
      <c r="G1788" s="180"/>
      <c r="H1788" s="180"/>
      <c r="I1788" s="180">
        <v>5064200</v>
      </c>
      <c r="J1788" s="180">
        <v>4980833.3099999996</v>
      </c>
    </row>
    <row r="1789" spans="1:10" x14ac:dyDescent="0.2">
      <c r="A1789" s="180" t="s">
        <v>27</v>
      </c>
      <c r="B1789" s="180" t="s">
        <v>352</v>
      </c>
      <c r="C1789" s="180"/>
      <c r="D1789" s="180"/>
      <c r="E1789" s="180"/>
      <c r="F1789" s="180"/>
      <c r="G1789" s="180"/>
      <c r="H1789" s="180"/>
      <c r="I1789" s="180">
        <v>210000</v>
      </c>
      <c r="J1789" s="180">
        <v>194482.95</v>
      </c>
    </row>
    <row r="1790" spans="1:10" x14ac:dyDescent="0.2">
      <c r="A1790" s="180" t="s">
        <v>27</v>
      </c>
      <c r="B1790" s="180" t="s">
        <v>353</v>
      </c>
      <c r="C1790" s="180"/>
      <c r="D1790" s="180"/>
      <c r="E1790" s="180"/>
      <c r="F1790" s="180"/>
      <c r="G1790" s="180"/>
      <c r="H1790" s="180"/>
      <c r="I1790" s="180">
        <v>295000</v>
      </c>
      <c r="J1790" s="180">
        <v>293429.53999999998</v>
      </c>
    </row>
    <row r="1791" spans="1:10" x14ac:dyDescent="0.2">
      <c r="A1791" s="180" t="s">
        <v>27</v>
      </c>
      <c r="B1791" s="180" t="s">
        <v>354</v>
      </c>
      <c r="C1791" s="180"/>
      <c r="D1791" s="180"/>
      <c r="E1791" s="180"/>
      <c r="F1791" s="180"/>
      <c r="G1791" s="180"/>
      <c r="H1791" s="180"/>
      <c r="I1791" s="180">
        <v>230400</v>
      </c>
      <c r="J1791" s="180">
        <v>228561.41</v>
      </c>
    </row>
    <row r="1792" spans="1:10" x14ac:dyDescent="0.2">
      <c r="A1792" s="180" t="s">
        <v>27</v>
      </c>
      <c r="B1792" s="180" t="s">
        <v>408</v>
      </c>
      <c r="C1792" s="180"/>
      <c r="D1792" s="180"/>
      <c r="E1792" s="180"/>
      <c r="F1792" s="180"/>
      <c r="G1792" s="180"/>
      <c r="H1792" s="180"/>
      <c r="I1792" s="180">
        <v>469200</v>
      </c>
      <c r="J1792" s="180">
        <v>454378.06000000006</v>
      </c>
    </row>
    <row r="1793" spans="1:10" x14ac:dyDescent="0.2">
      <c r="A1793" s="180" t="s">
        <v>27</v>
      </c>
      <c r="B1793" s="180" t="s">
        <v>423</v>
      </c>
      <c r="C1793" s="180"/>
      <c r="D1793" s="180"/>
      <c r="E1793" s="180"/>
      <c r="F1793" s="180"/>
      <c r="G1793" s="180"/>
      <c r="H1793" s="180"/>
      <c r="I1793" s="180">
        <v>135500</v>
      </c>
      <c r="J1793" s="180">
        <v>132281.37</v>
      </c>
    </row>
    <row r="1794" spans="1:10" x14ac:dyDescent="0.2">
      <c r="A1794" s="180" t="s">
        <v>27</v>
      </c>
      <c r="B1794" s="180" t="s">
        <v>355</v>
      </c>
      <c r="C1794" s="180">
        <v>1500</v>
      </c>
      <c r="D1794" s="180">
        <v>36000</v>
      </c>
      <c r="E1794" s="180"/>
      <c r="F1794" s="180"/>
      <c r="G1794" s="180"/>
      <c r="H1794" s="180"/>
      <c r="I1794" s="180">
        <v>681000</v>
      </c>
      <c r="J1794" s="180">
        <v>688079.27999999991</v>
      </c>
    </row>
    <row r="1795" spans="1:10" x14ac:dyDescent="0.2">
      <c r="A1795" s="180" t="s">
        <v>27</v>
      </c>
      <c r="B1795" s="180" t="s">
        <v>356</v>
      </c>
      <c r="C1795" s="180">
        <v>124000</v>
      </c>
      <c r="D1795" s="180">
        <v>5500</v>
      </c>
      <c r="E1795" s="180"/>
      <c r="F1795" s="180"/>
      <c r="G1795" s="180"/>
      <c r="H1795" s="180"/>
      <c r="I1795" s="180">
        <v>538015</v>
      </c>
      <c r="J1795" s="180">
        <v>523808.16</v>
      </c>
    </row>
    <row r="1796" spans="1:10" x14ac:dyDescent="0.2">
      <c r="A1796" s="180" t="s">
        <v>27</v>
      </c>
      <c r="B1796" s="180" t="s">
        <v>409</v>
      </c>
      <c r="C1796" s="180"/>
      <c r="D1796" s="180"/>
      <c r="E1796" s="180"/>
      <c r="F1796" s="180"/>
      <c r="G1796" s="180"/>
      <c r="H1796" s="180"/>
      <c r="I1796" s="180">
        <v>0</v>
      </c>
      <c r="J1796" s="180"/>
    </row>
    <row r="1797" spans="1:10" x14ac:dyDescent="0.2">
      <c r="A1797" s="180" t="s">
        <v>27</v>
      </c>
      <c r="B1797" s="180" t="s">
        <v>378</v>
      </c>
      <c r="C1797" s="180"/>
      <c r="D1797" s="180"/>
      <c r="E1797" s="180"/>
      <c r="F1797" s="180"/>
      <c r="G1797" s="180">
        <v>337000</v>
      </c>
      <c r="H1797" s="180"/>
      <c r="I1797" s="180">
        <v>343038</v>
      </c>
      <c r="J1797" s="180">
        <v>339983.08999999997</v>
      </c>
    </row>
    <row r="1798" spans="1:10" x14ac:dyDescent="0.2">
      <c r="A1798" s="180" t="s">
        <v>27</v>
      </c>
      <c r="B1798" s="180" t="s">
        <v>360</v>
      </c>
      <c r="C1798" s="180">
        <v>535000</v>
      </c>
      <c r="D1798" s="180">
        <v>23500</v>
      </c>
      <c r="E1798" s="180"/>
      <c r="F1798" s="180"/>
      <c r="G1798" s="180"/>
      <c r="H1798" s="180"/>
      <c r="I1798" s="180">
        <v>555000</v>
      </c>
      <c r="J1798" s="180">
        <v>579600.86</v>
      </c>
    </row>
    <row r="1799" spans="1:10" x14ac:dyDescent="0.2">
      <c r="A1799" s="180" t="s">
        <v>27</v>
      </c>
      <c r="B1799" s="180" t="s">
        <v>379</v>
      </c>
      <c r="C1799" s="180"/>
      <c r="D1799" s="180"/>
      <c r="E1799" s="180"/>
      <c r="F1799" s="180">
        <v>218080</v>
      </c>
      <c r="G1799" s="180"/>
      <c r="H1799" s="180"/>
      <c r="I1799" s="180">
        <v>219025</v>
      </c>
      <c r="J1799" s="180">
        <v>597806.35</v>
      </c>
    </row>
    <row r="1800" spans="1:10" x14ac:dyDescent="0.2">
      <c r="A1800" s="180" t="s">
        <v>27</v>
      </c>
      <c r="B1800" s="180" t="s">
        <v>362</v>
      </c>
      <c r="C1800" s="180"/>
      <c r="D1800" s="180"/>
      <c r="E1800" s="180"/>
      <c r="F1800" s="180"/>
      <c r="G1800" s="180"/>
      <c r="H1800" s="180"/>
      <c r="I1800" s="180">
        <v>244963</v>
      </c>
      <c r="J1800" s="180">
        <v>247505</v>
      </c>
    </row>
    <row r="1801" spans="1:10" x14ac:dyDescent="0.2">
      <c r="A1801" s="180" t="s">
        <v>27</v>
      </c>
      <c r="B1801" s="180" t="s">
        <v>365</v>
      </c>
      <c r="C1801" s="180">
        <v>728000</v>
      </c>
      <c r="D1801" s="180">
        <v>68500</v>
      </c>
      <c r="E1801" s="180">
        <v>0</v>
      </c>
      <c r="F1801" s="180">
        <v>218080</v>
      </c>
      <c r="G1801" s="180">
        <v>337000</v>
      </c>
      <c r="H1801" s="180">
        <v>0</v>
      </c>
      <c r="I1801" s="180">
        <v>8985341</v>
      </c>
      <c r="J1801" s="180">
        <v>9260749.3800000008</v>
      </c>
    </row>
    <row r="1802" spans="1:10" x14ac:dyDescent="0.2">
      <c r="A1802" s="180" t="s">
        <v>27</v>
      </c>
      <c r="B1802" s="180" t="s">
        <v>447</v>
      </c>
      <c r="C1802" s="180">
        <v>66717</v>
      </c>
      <c r="D1802" s="180">
        <v>151363</v>
      </c>
      <c r="E1802" s="180"/>
      <c r="F1802" s="180"/>
      <c r="G1802" s="180"/>
      <c r="H1802" s="180"/>
      <c r="I1802" s="180">
        <v>277355</v>
      </c>
      <c r="J1802" s="180">
        <v>230026.65</v>
      </c>
    </row>
    <row r="1803" spans="1:10" x14ac:dyDescent="0.2">
      <c r="A1803" s="180" t="s">
        <v>27</v>
      </c>
      <c r="B1803" s="180" t="s">
        <v>366</v>
      </c>
      <c r="C1803" s="180">
        <v>794717</v>
      </c>
      <c r="D1803" s="180">
        <v>219863</v>
      </c>
      <c r="E1803" s="180">
        <v>0</v>
      </c>
      <c r="F1803" s="180">
        <v>218080</v>
      </c>
      <c r="G1803" s="180">
        <v>337000</v>
      </c>
      <c r="H1803" s="180">
        <v>0</v>
      </c>
      <c r="I1803" s="180">
        <v>9262696</v>
      </c>
      <c r="J1803" s="180">
        <v>9490776.0299999993</v>
      </c>
    </row>
    <row r="1804" spans="1:10" x14ac:dyDescent="0.2">
      <c r="A1804" s="180" t="s">
        <v>27</v>
      </c>
      <c r="B1804" s="180" t="s">
        <v>367</v>
      </c>
      <c r="C1804" s="180">
        <v>102833.20999999996</v>
      </c>
      <c r="D1804" s="180">
        <v>442445.10000000009</v>
      </c>
      <c r="E1804" s="180">
        <v>0</v>
      </c>
      <c r="F1804" s="180">
        <v>0.22999999998137355</v>
      </c>
      <c r="G1804" s="180">
        <v>33842.27999999997</v>
      </c>
      <c r="H1804" s="180">
        <v>0</v>
      </c>
      <c r="I1804" s="180">
        <v>3794196.5</v>
      </c>
      <c r="J1804" s="180">
        <v>3944324.5000000014</v>
      </c>
    </row>
    <row r="1805" spans="1:10" x14ac:dyDescent="0.2">
      <c r="A1805" s="180" t="s">
        <v>27</v>
      </c>
      <c r="B1805" s="180" t="s">
        <v>368</v>
      </c>
      <c r="C1805" s="180">
        <v>897550.21</v>
      </c>
      <c r="D1805" s="180">
        <v>662308.10000000009</v>
      </c>
      <c r="E1805" s="180">
        <v>0</v>
      </c>
      <c r="F1805" s="180">
        <v>218080.23</v>
      </c>
      <c r="G1805" s="180">
        <v>370842.28</v>
      </c>
      <c r="H1805" s="180">
        <v>0</v>
      </c>
      <c r="I1805" s="180">
        <v>13056892.5</v>
      </c>
      <c r="J1805" s="180">
        <v>13435100.529999999</v>
      </c>
    </row>
    <row r="1806" spans="1:10" x14ac:dyDescent="0.2">
      <c r="A1806" s="180" t="s">
        <v>28</v>
      </c>
      <c r="B1806" s="180" t="s">
        <v>333</v>
      </c>
      <c r="C1806" s="180"/>
      <c r="D1806" s="180">
        <v>300512</v>
      </c>
      <c r="E1806" s="180"/>
      <c r="F1806" s="180">
        <v>0</v>
      </c>
      <c r="G1806" s="180"/>
      <c r="H1806" s="180"/>
      <c r="I1806" s="180">
        <v>2568572</v>
      </c>
      <c r="J1806" s="180">
        <v>2583800.65</v>
      </c>
    </row>
    <row r="1807" spans="1:10" x14ac:dyDescent="0.2">
      <c r="A1807" s="180" t="s">
        <v>28</v>
      </c>
      <c r="B1807" s="180" t="s">
        <v>334</v>
      </c>
      <c r="C1807" s="180"/>
      <c r="D1807" s="180">
        <v>8064</v>
      </c>
      <c r="E1807" s="180"/>
      <c r="F1807" s="180">
        <v>0</v>
      </c>
      <c r="G1807" s="180"/>
      <c r="H1807" s="180"/>
      <c r="I1807" s="180">
        <v>71243</v>
      </c>
      <c r="J1807" s="180">
        <v>41006.480000000003</v>
      </c>
    </row>
    <row r="1808" spans="1:10" x14ac:dyDescent="0.2">
      <c r="A1808" s="180" t="s">
        <v>28</v>
      </c>
      <c r="B1808" s="180" t="s">
        <v>335</v>
      </c>
      <c r="C1808" s="180"/>
      <c r="D1808" s="180">
        <v>0</v>
      </c>
      <c r="E1808" s="180"/>
      <c r="F1808" s="180"/>
      <c r="G1808" s="180"/>
      <c r="H1808" s="180"/>
      <c r="I1808" s="180">
        <v>190342</v>
      </c>
      <c r="J1808" s="180">
        <v>184559</v>
      </c>
    </row>
    <row r="1809" spans="1:10" x14ac:dyDescent="0.2">
      <c r="A1809" s="180" t="s">
        <v>28</v>
      </c>
      <c r="B1809" s="180" t="s">
        <v>336</v>
      </c>
      <c r="C1809" s="180"/>
      <c r="D1809" s="180"/>
      <c r="E1809" s="180"/>
      <c r="F1809" s="180"/>
      <c r="G1809" s="180"/>
      <c r="H1809" s="180"/>
      <c r="I1809" s="180">
        <v>170000</v>
      </c>
      <c r="J1809" s="180">
        <v>155061.41</v>
      </c>
    </row>
    <row r="1810" spans="1:10" x14ac:dyDescent="0.2">
      <c r="A1810" s="180" t="s">
        <v>28</v>
      </c>
      <c r="B1810" s="180" t="s">
        <v>337</v>
      </c>
      <c r="C1810" s="180">
        <v>3000</v>
      </c>
      <c r="D1810" s="180"/>
      <c r="E1810" s="180"/>
      <c r="F1810" s="180"/>
      <c r="G1810" s="180"/>
      <c r="H1810" s="180"/>
      <c r="I1810" s="180">
        <v>16900</v>
      </c>
      <c r="J1810" s="180">
        <v>10156.68</v>
      </c>
    </row>
    <row r="1811" spans="1:10" x14ac:dyDescent="0.2">
      <c r="A1811" s="180" t="s">
        <v>28</v>
      </c>
      <c r="B1811" s="180" t="s">
        <v>338</v>
      </c>
      <c r="C1811" s="180"/>
      <c r="D1811" s="180"/>
      <c r="E1811" s="180"/>
      <c r="F1811" s="180"/>
      <c r="G1811" s="180">
        <v>180000</v>
      </c>
      <c r="H1811" s="180"/>
      <c r="I1811" s="180">
        <v>140000</v>
      </c>
      <c r="J1811" s="180">
        <v>111451.15</v>
      </c>
    </row>
    <row r="1812" spans="1:10" x14ac:dyDescent="0.2">
      <c r="A1812" s="180" t="s">
        <v>28</v>
      </c>
      <c r="B1812" s="180" t="s">
        <v>339</v>
      </c>
      <c r="C1812" s="180"/>
      <c r="D1812" s="180"/>
      <c r="E1812" s="180"/>
      <c r="F1812" s="180"/>
      <c r="G1812" s="180"/>
      <c r="H1812" s="180"/>
      <c r="I1812" s="180">
        <v>646000</v>
      </c>
      <c r="J1812" s="180">
        <v>234194.21</v>
      </c>
    </row>
    <row r="1813" spans="1:10" x14ac:dyDescent="0.2">
      <c r="A1813" s="180" t="s">
        <v>28</v>
      </c>
      <c r="B1813" s="180" t="s">
        <v>340</v>
      </c>
      <c r="C1813" s="180">
        <v>465000</v>
      </c>
      <c r="D1813" s="180"/>
      <c r="E1813" s="180"/>
      <c r="F1813" s="180"/>
      <c r="G1813" s="180">
        <v>30000</v>
      </c>
      <c r="H1813" s="180"/>
      <c r="I1813" s="180">
        <v>880000</v>
      </c>
      <c r="J1813" s="180">
        <v>447841.86</v>
      </c>
    </row>
    <row r="1814" spans="1:10" x14ac:dyDescent="0.2">
      <c r="A1814" s="180" t="s">
        <v>28</v>
      </c>
      <c r="B1814" s="180" t="s">
        <v>341</v>
      </c>
      <c r="C1814" s="180"/>
      <c r="D1814" s="180"/>
      <c r="E1814" s="180"/>
      <c r="F1814" s="180"/>
      <c r="G1814" s="180"/>
      <c r="H1814" s="180"/>
      <c r="I1814" s="180">
        <v>0</v>
      </c>
      <c r="J1814" s="180">
        <v>0</v>
      </c>
    </row>
    <row r="1815" spans="1:10" x14ac:dyDescent="0.2">
      <c r="A1815" s="180" t="s">
        <v>28</v>
      </c>
      <c r="B1815" s="180" t="s">
        <v>342</v>
      </c>
      <c r="C1815" s="180"/>
      <c r="D1815" s="180"/>
      <c r="E1815" s="180"/>
      <c r="F1815" s="180"/>
      <c r="G1815" s="180"/>
      <c r="H1815" s="180"/>
      <c r="I1815" s="180">
        <v>2665784</v>
      </c>
      <c r="J1815" s="180">
        <v>2611503</v>
      </c>
    </row>
    <row r="1816" spans="1:10" x14ac:dyDescent="0.2">
      <c r="A1816" s="180" t="s">
        <v>28</v>
      </c>
      <c r="B1816" s="180" t="s">
        <v>343</v>
      </c>
      <c r="C1816" s="180"/>
      <c r="D1816" s="180"/>
      <c r="E1816" s="180"/>
      <c r="F1816" s="180"/>
      <c r="G1816" s="180"/>
      <c r="H1816" s="180"/>
      <c r="I1816" s="180">
        <v>0</v>
      </c>
      <c r="J1816" s="180">
        <v>0</v>
      </c>
    </row>
    <row r="1817" spans="1:10" x14ac:dyDescent="0.2">
      <c r="A1817" s="180" t="s">
        <v>28</v>
      </c>
      <c r="B1817" s="180" t="s">
        <v>344</v>
      </c>
      <c r="C1817" s="180"/>
      <c r="D1817" s="180"/>
      <c r="E1817" s="180"/>
      <c r="F1817" s="180"/>
      <c r="G1817" s="180">
        <v>5000</v>
      </c>
      <c r="H1817" s="180"/>
      <c r="I1817" s="180">
        <v>724000</v>
      </c>
      <c r="J1817" s="180">
        <v>458898.36</v>
      </c>
    </row>
    <row r="1818" spans="1:10" x14ac:dyDescent="0.2">
      <c r="A1818" s="180" t="s">
        <v>28</v>
      </c>
      <c r="B1818" s="180" t="s">
        <v>475</v>
      </c>
      <c r="C1818" s="180"/>
      <c r="D1818" s="180">
        <v>1410</v>
      </c>
      <c r="E1818" s="180"/>
      <c r="F1818" s="180">
        <v>0</v>
      </c>
      <c r="G1818" s="180"/>
      <c r="H1818" s="180"/>
      <c r="I1818" s="180">
        <v>11017</v>
      </c>
      <c r="J1818" s="180">
        <v>6297.6</v>
      </c>
    </row>
    <row r="1819" spans="1:10" x14ac:dyDescent="0.2">
      <c r="A1819" s="180" t="s">
        <v>28</v>
      </c>
      <c r="B1819" s="180" t="s">
        <v>332</v>
      </c>
      <c r="C1819" s="180"/>
      <c r="D1819" s="180"/>
      <c r="E1819" s="180"/>
      <c r="F1819" s="180"/>
      <c r="G1819" s="180"/>
      <c r="H1819" s="180"/>
      <c r="I1819" s="180">
        <v>106855</v>
      </c>
      <c r="J1819" s="180">
        <v>108063</v>
      </c>
    </row>
    <row r="1820" spans="1:10" x14ac:dyDescent="0.2">
      <c r="A1820" s="180" t="s">
        <v>28</v>
      </c>
      <c r="B1820" s="180" t="s">
        <v>407</v>
      </c>
      <c r="C1820" s="180"/>
      <c r="D1820" s="180"/>
      <c r="E1820" s="180"/>
      <c r="F1820" s="180"/>
      <c r="G1820" s="180">
        <v>200000</v>
      </c>
      <c r="H1820" s="180"/>
      <c r="I1820" s="180">
        <v>315000</v>
      </c>
      <c r="J1820" s="180">
        <v>264003.56</v>
      </c>
    </row>
    <row r="1821" spans="1:10" x14ac:dyDescent="0.2">
      <c r="A1821" s="180" t="s">
        <v>28</v>
      </c>
      <c r="B1821" s="180" t="s">
        <v>345</v>
      </c>
      <c r="C1821" s="180">
        <v>468000</v>
      </c>
      <c r="D1821" s="180">
        <v>309986</v>
      </c>
      <c r="E1821" s="180">
        <v>0</v>
      </c>
      <c r="F1821" s="180">
        <v>0</v>
      </c>
      <c r="G1821" s="180">
        <v>415000</v>
      </c>
      <c r="H1821" s="180">
        <v>0</v>
      </c>
      <c r="I1821" s="180">
        <v>8505713</v>
      </c>
      <c r="J1821" s="180">
        <v>7216836.959999999</v>
      </c>
    </row>
    <row r="1822" spans="1:10" x14ac:dyDescent="0.2">
      <c r="A1822" s="180" t="s">
        <v>28</v>
      </c>
      <c r="B1822" s="180" t="s">
        <v>346</v>
      </c>
      <c r="C1822" s="180"/>
      <c r="D1822" s="180"/>
      <c r="E1822" s="180"/>
      <c r="F1822" s="180"/>
      <c r="G1822" s="180"/>
      <c r="H1822" s="180"/>
      <c r="I1822" s="180">
        <v>0</v>
      </c>
      <c r="J1822" s="180">
        <v>0</v>
      </c>
    </row>
    <row r="1823" spans="1:10" x14ac:dyDescent="0.2">
      <c r="A1823" s="180" t="s">
        <v>28</v>
      </c>
      <c r="B1823" s="180" t="s">
        <v>446</v>
      </c>
      <c r="C1823" s="180"/>
      <c r="D1823" s="180"/>
      <c r="E1823" s="180"/>
      <c r="F1823" s="180"/>
      <c r="G1823" s="180"/>
      <c r="H1823" s="180"/>
      <c r="I1823" s="180">
        <v>431531</v>
      </c>
      <c r="J1823" s="180">
        <v>414436.67</v>
      </c>
    </row>
    <row r="1824" spans="1:10" x14ac:dyDescent="0.2">
      <c r="A1824" s="180" t="s">
        <v>28</v>
      </c>
      <c r="B1824" s="180" t="s">
        <v>347</v>
      </c>
      <c r="C1824" s="180"/>
      <c r="D1824" s="180"/>
      <c r="E1824" s="180"/>
      <c r="F1824" s="180"/>
      <c r="G1824" s="180"/>
      <c r="H1824" s="180"/>
      <c r="I1824" s="180">
        <v>1000</v>
      </c>
      <c r="J1824" s="180">
        <v>21</v>
      </c>
    </row>
    <row r="1825" spans="1:10" x14ac:dyDescent="0.2">
      <c r="A1825" s="180" t="s">
        <v>28</v>
      </c>
      <c r="B1825" s="180" t="s">
        <v>348</v>
      </c>
      <c r="C1825" s="180">
        <v>468000</v>
      </c>
      <c r="D1825" s="180">
        <v>309986</v>
      </c>
      <c r="E1825" s="180">
        <v>0</v>
      </c>
      <c r="F1825" s="180">
        <v>0</v>
      </c>
      <c r="G1825" s="180">
        <v>415000</v>
      </c>
      <c r="H1825" s="180">
        <v>0</v>
      </c>
      <c r="I1825" s="180">
        <v>8938244</v>
      </c>
      <c r="J1825" s="180">
        <v>7631294.629999999</v>
      </c>
    </row>
    <row r="1826" spans="1:10" x14ac:dyDescent="0.2">
      <c r="A1826" s="180" t="s">
        <v>28</v>
      </c>
      <c r="B1826" s="180" t="s">
        <v>349</v>
      </c>
      <c r="C1826" s="180">
        <v>83978.89000000013</v>
      </c>
      <c r="D1826" s="180">
        <v>87455.450000000012</v>
      </c>
      <c r="E1826" s="180">
        <v>0</v>
      </c>
      <c r="F1826" s="180">
        <v>157272.54000000004</v>
      </c>
      <c r="G1826" s="180">
        <v>45056.840000000077</v>
      </c>
      <c r="H1826" s="180">
        <v>0</v>
      </c>
      <c r="I1826" s="180">
        <v>1639646.66</v>
      </c>
      <c r="J1826" s="180">
        <v>2241807.41</v>
      </c>
    </row>
    <row r="1827" spans="1:10" x14ac:dyDescent="0.2">
      <c r="A1827" s="180" t="s">
        <v>28</v>
      </c>
      <c r="B1827" s="180" t="s">
        <v>350</v>
      </c>
      <c r="C1827" s="180">
        <v>551978.89000000013</v>
      </c>
      <c r="D1827" s="180">
        <v>397441.45</v>
      </c>
      <c r="E1827" s="180">
        <v>0</v>
      </c>
      <c r="F1827" s="180">
        <v>157272.54000000004</v>
      </c>
      <c r="G1827" s="180">
        <v>460056.84000000008</v>
      </c>
      <c r="H1827" s="180">
        <v>0</v>
      </c>
      <c r="I1827" s="180">
        <v>10577890.66</v>
      </c>
      <c r="J1827" s="180">
        <v>9873102.0399999991</v>
      </c>
    </row>
    <row r="1828" spans="1:10" x14ac:dyDescent="0.2">
      <c r="A1828" s="180" t="s">
        <v>28</v>
      </c>
      <c r="B1828" s="180" t="s">
        <v>376</v>
      </c>
      <c r="C1828" s="180"/>
      <c r="D1828" s="180"/>
      <c r="E1828" s="180"/>
      <c r="F1828" s="180"/>
      <c r="G1828" s="180"/>
      <c r="H1828" s="180"/>
      <c r="I1828" s="180"/>
      <c r="J1828" s="180"/>
    </row>
    <row r="1829" spans="1:10" x14ac:dyDescent="0.2">
      <c r="A1829" s="180" t="s">
        <v>28</v>
      </c>
      <c r="B1829" s="180" t="s">
        <v>377</v>
      </c>
      <c r="C1829" s="180"/>
      <c r="D1829" s="180"/>
      <c r="E1829" s="180"/>
      <c r="F1829" s="180"/>
      <c r="G1829" s="180"/>
      <c r="H1829" s="180"/>
      <c r="I1829" s="180">
        <v>3960000</v>
      </c>
      <c r="J1829" s="180">
        <v>3983338.27</v>
      </c>
    </row>
    <row r="1830" spans="1:10" x14ac:dyDescent="0.2">
      <c r="A1830" s="180" t="s">
        <v>28</v>
      </c>
      <c r="B1830" s="180" t="s">
        <v>352</v>
      </c>
      <c r="C1830" s="180"/>
      <c r="D1830" s="180"/>
      <c r="E1830" s="180"/>
      <c r="F1830" s="180"/>
      <c r="G1830" s="180"/>
      <c r="H1830" s="180"/>
      <c r="I1830" s="180">
        <v>140000</v>
      </c>
      <c r="J1830" s="180">
        <v>87772.09</v>
      </c>
    </row>
    <row r="1831" spans="1:10" x14ac:dyDescent="0.2">
      <c r="A1831" s="180" t="s">
        <v>28</v>
      </c>
      <c r="B1831" s="180" t="s">
        <v>353</v>
      </c>
      <c r="C1831" s="180"/>
      <c r="D1831" s="180"/>
      <c r="E1831" s="180"/>
      <c r="F1831" s="180"/>
      <c r="G1831" s="180"/>
      <c r="H1831" s="180"/>
      <c r="I1831" s="180">
        <v>250000</v>
      </c>
      <c r="J1831" s="180">
        <v>200717.08</v>
      </c>
    </row>
    <row r="1832" spans="1:10" x14ac:dyDescent="0.2">
      <c r="A1832" s="180" t="s">
        <v>28</v>
      </c>
      <c r="B1832" s="180" t="s">
        <v>354</v>
      </c>
      <c r="C1832" s="180"/>
      <c r="D1832" s="180"/>
      <c r="E1832" s="180"/>
      <c r="F1832" s="180"/>
      <c r="G1832" s="180"/>
      <c r="H1832" s="180"/>
      <c r="I1832" s="180">
        <v>355000</v>
      </c>
      <c r="J1832" s="180">
        <v>327793.64</v>
      </c>
    </row>
    <row r="1833" spans="1:10" x14ac:dyDescent="0.2">
      <c r="A1833" s="180" t="s">
        <v>28</v>
      </c>
      <c r="B1833" s="180" t="s">
        <v>408</v>
      </c>
      <c r="C1833" s="180"/>
      <c r="D1833" s="180"/>
      <c r="E1833" s="180"/>
      <c r="F1833" s="180"/>
      <c r="G1833" s="180"/>
      <c r="H1833" s="180"/>
      <c r="I1833" s="180">
        <v>395000</v>
      </c>
      <c r="J1833" s="180">
        <v>334887.33</v>
      </c>
    </row>
    <row r="1834" spans="1:10" x14ac:dyDescent="0.2">
      <c r="A1834" s="180" t="s">
        <v>28</v>
      </c>
      <c r="B1834" s="180" t="s">
        <v>423</v>
      </c>
      <c r="C1834" s="180"/>
      <c r="D1834" s="180"/>
      <c r="E1834" s="180"/>
      <c r="F1834" s="180"/>
      <c r="G1834" s="180"/>
      <c r="H1834" s="180"/>
      <c r="I1834" s="180">
        <v>165000</v>
      </c>
      <c r="J1834" s="180">
        <v>116409.59</v>
      </c>
    </row>
    <row r="1835" spans="1:10" x14ac:dyDescent="0.2">
      <c r="A1835" s="180" t="s">
        <v>28</v>
      </c>
      <c r="B1835" s="180" t="s">
        <v>355</v>
      </c>
      <c r="C1835" s="180">
        <v>250000</v>
      </c>
      <c r="D1835" s="180"/>
      <c r="E1835" s="180"/>
      <c r="F1835" s="180"/>
      <c r="G1835" s="180"/>
      <c r="H1835" s="180"/>
      <c r="I1835" s="180">
        <v>1045000</v>
      </c>
      <c r="J1835" s="180">
        <v>684501.81</v>
      </c>
    </row>
    <row r="1836" spans="1:10" x14ac:dyDescent="0.2">
      <c r="A1836" s="180" t="s">
        <v>28</v>
      </c>
      <c r="B1836" s="180" t="s">
        <v>356</v>
      </c>
      <c r="C1836" s="180"/>
      <c r="D1836" s="180"/>
      <c r="E1836" s="180"/>
      <c r="F1836" s="180"/>
      <c r="G1836" s="180"/>
      <c r="H1836" s="180"/>
      <c r="I1836" s="180">
        <v>350000</v>
      </c>
      <c r="J1836" s="180">
        <v>298150.54000000004</v>
      </c>
    </row>
    <row r="1837" spans="1:10" x14ac:dyDescent="0.2">
      <c r="A1837" s="180" t="s">
        <v>28</v>
      </c>
      <c r="B1837" s="180" t="s">
        <v>409</v>
      </c>
      <c r="C1837" s="180"/>
      <c r="D1837" s="180"/>
      <c r="E1837" s="180"/>
      <c r="F1837" s="180"/>
      <c r="G1837" s="180"/>
      <c r="H1837" s="180"/>
      <c r="I1837" s="180">
        <v>0</v>
      </c>
      <c r="J1837" s="180"/>
    </row>
    <row r="1838" spans="1:10" x14ac:dyDescent="0.2">
      <c r="A1838" s="180" t="s">
        <v>28</v>
      </c>
      <c r="B1838" s="180" t="s">
        <v>378</v>
      </c>
      <c r="C1838" s="180"/>
      <c r="D1838" s="180"/>
      <c r="E1838" s="180"/>
      <c r="F1838" s="180"/>
      <c r="G1838" s="180">
        <v>400000</v>
      </c>
      <c r="H1838" s="180"/>
      <c r="I1838" s="180">
        <v>310000</v>
      </c>
      <c r="J1838" s="180">
        <v>274550.59999999998</v>
      </c>
    </row>
    <row r="1839" spans="1:10" x14ac:dyDescent="0.2">
      <c r="A1839" s="180" t="s">
        <v>28</v>
      </c>
      <c r="B1839" s="180" t="s">
        <v>360</v>
      </c>
      <c r="C1839" s="180">
        <v>250000</v>
      </c>
      <c r="D1839" s="180"/>
      <c r="E1839" s="180"/>
      <c r="F1839" s="180"/>
      <c r="G1839" s="180"/>
      <c r="H1839" s="180"/>
      <c r="I1839" s="180">
        <v>800000</v>
      </c>
      <c r="J1839" s="180">
        <v>901318.25</v>
      </c>
    </row>
    <row r="1840" spans="1:10" x14ac:dyDescent="0.2">
      <c r="A1840" s="180" t="s">
        <v>28</v>
      </c>
      <c r="B1840" s="180" t="s">
        <v>379</v>
      </c>
      <c r="C1840" s="180"/>
      <c r="D1840" s="180"/>
      <c r="E1840" s="180"/>
      <c r="F1840" s="180"/>
      <c r="G1840" s="180"/>
      <c r="H1840" s="180"/>
      <c r="I1840" s="180">
        <v>414531</v>
      </c>
      <c r="J1840" s="180">
        <v>408712.51</v>
      </c>
    </row>
    <row r="1841" spans="1:10" x14ac:dyDescent="0.2">
      <c r="A1841" s="180" t="s">
        <v>28</v>
      </c>
      <c r="B1841" s="180" t="s">
        <v>362</v>
      </c>
      <c r="C1841" s="180"/>
      <c r="D1841" s="180"/>
      <c r="E1841" s="180"/>
      <c r="F1841" s="180"/>
      <c r="G1841" s="180"/>
      <c r="H1841" s="180"/>
      <c r="I1841" s="180">
        <v>198953</v>
      </c>
      <c r="J1841" s="180">
        <v>198039</v>
      </c>
    </row>
    <row r="1842" spans="1:10" x14ac:dyDescent="0.2">
      <c r="A1842" s="180" t="s">
        <v>28</v>
      </c>
      <c r="B1842" s="180" t="s">
        <v>365</v>
      </c>
      <c r="C1842" s="180">
        <v>500000</v>
      </c>
      <c r="D1842" s="180">
        <v>0</v>
      </c>
      <c r="E1842" s="180">
        <v>0</v>
      </c>
      <c r="F1842" s="180">
        <v>0</v>
      </c>
      <c r="G1842" s="180">
        <v>400000</v>
      </c>
      <c r="H1842" s="180">
        <v>0</v>
      </c>
      <c r="I1842" s="180">
        <v>8383484</v>
      </c>
      <c r="J1842" s="180">
        <v>7816190.7099999981</v>
      </c>
    </row>
    <row r="1843" spans="1:10" x14ac:dyDescent="0.2">
      <c r="A1843" s="180" t="s">
        <v>28</v>
      </c>
      <c r="B1843" s="180" t="s">
        <v>447</v>
      </c>
      <c r="C1843" s="180">
        <v>175303</v>
      </c>
      <c r="D1843" s="180">
        <v>231160</v>
      </c>
      <c r="E1843" s="180"/>
      <c r="F1843" s="180"/>
      <c r="G1843" s="180">
        <v>20000</v>
      </c>
      <c r="H1843" s="180"/>
      <c r="I1843" s="180">
        <v>431531</v>
      </c>
      <c r="J1843" s="180">
        <v>417264.67</v>
      </c>
    </row>
    <row r="1844" spans="1:10" x14ac:dyDescent="0.2">
      <c r="A1844" s="180" t="s">
        <v>28</v>
      </c>
      <c r="B1844" s="180" t="s">
        <v>366</v>
      </c>
      <c r="C1844" s="180">
        <v>675303</v>
      </c>
      <c r="D1844" s="180">
        <v>231160</v>
      </c>
      <c r="E1844" s="180">
        <v>0</v>
      </c>
      <c r="F1844" s="180">
        <v>0</v>
      </c>
      <c r="G1844" s="180">
        <v>420000</v>
      </c>
      <c r="H1844" s="180">
        <v>0</v>
      </c>
      <c r="I1844" s="180">
        <v>8815015</v>
      </c>
      <c r="J1844" s="180">
        <v>8233455.379999998</v>
      </c>
    </row>
    <row r="1845" spans="1:10" x14ac:dyDescent="0.2">
      <c r="A1845" s="180" t="s">
        <v>28</v>
      </c>
      <c r="B1845" s="180" t="s">
        <v>367</v>
      </c>
      <c r="C1845" s="180">
        <v>-123324.10999999988</v>
      </c>
      <c r="D1845" s="180">
        <v>166281.45000000001</v>
      </c>
      <c r="E1845" s="180">
        <v>0</v>
      </c>
      <c r="F1845" s="180">
        <v>157272.54000000004</v>
      </c>
      <c r="G1845" s="180">
        <v>40056.840000000077</v>
      </c>
      <c r="H1845" s="180">
        <v>0</v>
      </c>
      <c r="I1845" s="180">
        <v>1762875.66</v>
      </c>
      <c r="J1845" s="180">
        <v>1639646.6600000013</v>
      </c>
    </row>
    <row r="1846" spans="1:10" x14ac:dyDescent="0.2">
      <c r="A1846" s="180" t="s">
        <v>28</v>
      </c>
      <c r="B1846" s="180" t="s">
        <v>368</v>
      </c>
      <c r="C1846" s="180">
        <v>551978.89000000013</v>
      </c>
      <c r="D1846" s="180">
        <v>397441.45</v>
      </c>
      <c r="E1846" s="180">
        <v>0</v>
      </c>
      <c r="F1846" s="180">
        <v>157272.54000000004</v>
      </c>
      <c r="G1846" s="180">
        <v>460056.84000000008</v>
      </c>
      <c r="H1846" s="180">
        <v>0</v>
      </c>
      <c r="I1846" s="180">
        <v>10577890.66</v>
      </c>
      <c r="J1846" s="180">
        <v>9873102.0399999991</v>
      </c>
    </row>
    <row r="1847" spans="1:10" x14ac:dyDescent="0.2">
      <c r="A1847" s="180" t="s">
        <v>29</v>
      </c>
      <c r="B1847" s="180" t="s">
        <v>333</v>
      </c>
      <c r="C1847" s="180"/>
      <c r="D1847" s="180">
        <v>243888</v>
      </c>
      <c r="E1847" s="180"/>
      <c r="F1847" s="180">
        <v>296341</v>
      </c>
      <c r="G1847" s="180"/>
      <c r="H1847" s="180"/>
      <c r="I1847" s="180">
        <v>2506948</v>
      </c>
      <c r="J1847" s="180">
        <v>2591290.64</v>
      </c>
    </row>
    <row r="1848" spans="1:10" x14ac:dyDescent="0.2">
      <c r="A1848" s="180" t="s">
        <v>29</v>
      </c>
      <c r="B1848" s="180" t="s">
        <v>334</v>
      </c>
      <c r="C1848" s="180"/>
      <c r="D1848" s="180">
        <v>5672</v>
      </c>
      <c r="E1848" s="180"/>
      <c r="F1848" s="180">
        <v>6891</v>
      </c>
      <c r="G1848" s="180"/>
      <c r="H1848" s="180"/>
      <c r="I1848" s="180">
        <v>64815</v>
      </c>
      <c r="J1848" s="180">
        <v>127056.87</v>
      </c>
    </row>
    <row r="1849" spans="1:10" x14ac:dyDescent="0.2">
      <c r="A1849" s="180" t="s">
        <v>29</v>
      </c>
      <c r="B1849" s="180" t="s">
        <v>335</v>
      </c>
      <c r="C1849" s="180"/>
      <c r="D1849" s="180">
        <v>28398</v>
      </c>
      <c r="E1849" s="180"/>
      <c r="F1849" s="180"/>
      <c r="G1849" s="180"/>
      <c r="H1849" s="180"/>
      <c r="I1849" s="180">
        <v>264011</v>
      </c>
      <c r="J1849" s="180">
        <v>255615</v>
      </c>
    </row>
    <row r="1850" spans="1:10" x14ac:dyDescent="0.2">
      <c r="A1850" s="180" t="s">
        <v>29</v>
      </c>
      <c r="B1850" s="180" t="s">
        <v>336</v>
      </c>
      <c r="C1850" s="180"/>
      <c r="D1850" s="180"/>
      <c r="E1850" s="180"/>
      <c r="F1850" s="180"/>
      <c r="G1850" s="180"/>
      <c r="H1850" s="180"/>
      <c r="I1850" s="180">
        <v>170000</v>
      </c>
      <c r="J1850" s="180">
        <v>167131.4</v>
      </c>
    </row>
    <row r="1851" spans="1:10" x14ac:dyDescent="0.2">
      <c r="A1851" s="180" t="s">
        <v>29</v>
      </c>
      <c r="B1851" s="180" t="s">
        <v>337</v>
      </c>
      <c r="C1851" s="180"/>
      <c r="D1851" s="180">
        <v>80</v>
      </c>
      <c r="E1851" s="180"/>
      <c r="F1851" s="180"/>
      <c r="G1851" s="180">
        <v>100</v>
      </c>
      <c r="H1851" s="180"/>
      <c r="I1851" s="180">
        <v>8873</v>
      </c>
      <c r="J1851" s="180">
        <v>8406.0999999999985</v>
      </c>
    </row>
    <row r="1852" spans="1:10" x14ac:dyDescent="0.2">
      <c r="A1852" s="180" t="s">
        <v>29</v>
      </c>
      <c r="B1852" s="180" t="s">
        <v>338</v>
      </c>
      <c r="C1852" s="180"/>
      <c r="D1852" s="180"/>
      <c r="E1852" s="180"/>
      <c r="F1852" s="180"/>
      <c r="G1852" s="180">
        <v>140000</v>
      </c>
      <c r="H1852" s="180"/>
      <c r="I1852" s="180">
        <v>139000</v>
      </c>
      <c r="J1852" s="180">
        <v>131574.09</v>
      </c>
    </row>
    <row r="1853" spans="1:10" x14ac:dyDescent="0.2">
      <c r="A1853" s="180" t="s">
        <v>29</v>
      </c>
      <c r="B1853" s="180" t="s">
        <v>339</v>
      </c>
      <c r="C1853" s="180"/>
      <c r="D1853" s="180"/>
      <c r="E1853" s="180"/>
      <c r="F1853" s="180"/>
      <c r="G1853" s="180"/>
      <c r="H1853" s="180"/>
      <c r="I1853" s="180">
        <v>161500</v>
      </c>
      <c r="J1853" s="180">
        <v>160410.01999999999</v>
      </c>
    </row>
    <row r="1854" spans="1:10" x14ac:dyDescent="0.2">
      <c r="A1854" s="180" t="s">
        <v>29</v>
      </c>
      <c r="B1854" s="180" t="s">
        <v>340</v>
      </c>
      <c r="C1854" s="180">
        <v>60000</v>
      </c>
      <c r="D1854" s="180"/>
      <c r="E1854" s="180"/>
      <c r="F1854" s="180"/>
      <c r="G1854" s="180">
        <v>1000</v>
      </c>
      <c r="H1854" s="180"/>
      <c r="I1854" s="180">
        <v>387580</v>
      </c>
      <c r="J1854" s="180">
        <v>387544.0500000001</v>
      </c>
    </row>
    <row r="1855" spans="1:10" x14ac:dyDescent="0.2">
      <c r="A1855" s="180" t="s">
        <v>29</v>
      </c>
      <c r="B1855" s="180" t="s">
        <v>341</v>
      </c>
      <c r="C1855" s="180"/>
      <c r="D1855" s="180"/>
      <c r="E1855" s="180"/>
      <c r="F1855" s="180"/>
      <c r="G1855" s="180"/>
      <c r="H1855" s="180"/>
      <c r="I1855" s="180">
        <v>0</v>
      </c>
      <c r="J1855" s="180">
        <v>0</v>
      </c>
    </row>
    <row r="1856" spans="1:10" x14ac:dyDescent="0.2">
      <c r="A1856" s="180" t="s">
        <v>29</v>
      </c>
      <c r="B1856" s="180" t="s">
        <v>342</v>
      </c>
      <c r="C1856" s="180"/>
      <c r="D1856" s="180"/>
      <c r="E1856" s="180"/>
      <c r="F1856" s="180"/>
      <c r="G1856" s="180"/>
      <c r="H1856" s="180"/>
      <c r="I1856" s="180">
        <v>3449285</v>
      </c>
      <c r="J1856" s="180">
        <v>3426938</v>
      </c>
    </row>
    <row r="1857" spans="1:10" x14ac:dyDescent="0.2">
      <c r="A1857" s="180" t="s">
        <v>29</v>
      </c>
      <c r="B1857" s="180" t="s">
        <v>343</v>
      </c>
      <c r="C1857" s="180"/>
      <c r="D1857" s="180"/>
      <c r="E1857" s="180"/>
      <c r="F1857" s="180"/>
      <c r="G1857" s="180"/>
      <c r="H1857" s="180"/>
      <c r="I1857" s="180">
        <v>0</v>
      </c>
      <c r="J1857" s="180">
        <v>0</v>
      </c>
    </row>
    <row r="1858" spans="1:10" x14ac:dyDescent="0.2">
      <c r="A1858" s="180" t="s">
        <v>29</v>
      </c>
      <c r="B1858" s="180" t="s">
        <v>344</v>
      </c>
      <c r="C1858" s="180">
        <v>500000</v>
      </c>
      <c r="D1858" s="180">
        <v>200</v>
      </c>
      <c r="E1858" s="180"/>
      <c r="F1858" s="180">
        <v>200</v>
      </c>
      <c r="G1858" s="180">
        <v>2300</v>
      </c>
      <c r="H1858" s="180"/>
      <c r="I1858" s="180">
        <v>500625</v>
      </c>
      <c r="J1858" s="180">
        <v>518445.98</v>
      </c>
    </row>
    <row r="1859" spans="1:10" x14ac:dyDescent="0.2">
      <c r="A1859" s="180" t="s">
        <v>29</v>
      </c>
      <c r="B1859" s="180" t="s">
        <v>475</v>
      </c>
      <c r="C1859" s="180"/>
      <c r="D1859" s="180">
        <v>3706</v>
      </c>
      <c r="E1859" s="180"/>
      <c r="F1859" s="180">
        <v>4502</v>
      </c>
      <c r="G1859" s="180"/>
      <c r="H1859" s="180"/>
      <c r="I1859" s="180">
        <v>35198</v>
      </c>
      <c r="J1859" s="180">
        <v>38742.46</v>
      </c>
    </row>
    <row r="1860" spans="1:10" x14ac:dyDescent="0.2">
      <c r="A1860" s="180" t="s">
        <v>29</v>
      </c>
      <c r="B1860" s="180" t="s">
        <v>332</v>
      </c>
      <c r="C1860" s="180"/>
      <c r="D1860" s="180"/>
      <c r="E1860" s="180"/>
      <c r="F1860" s="180"/>
      <c r="G1860" s="180"/>
      <c r="H1860" s="180"/>
      <c r="I1860" s="180">
        <v>0</v>
      </c>
      <c r="J1860" s="180">
        <v>91714</v>
      </c>
    </row>
    <row r="1861" spans="1:10" x14ac:dyDescent="0.2">
      <c r="A1861" s="180" t="s">
        <v>29</v>
      </c>
      <c r="B1861" s="180" t="s">
        <v>407</v>
      </c>
      <c r="C1861" s="180"/>
      <c r="D1861" s="180"/>
      <c r="E1861" s="180"/>
      <c r="F1861" s="180"/>
      <c r="G1861" s="180">
        <v>145000</v>
      </c>
      <c r="H1861" s="180"/>
      <c r="I1861" s="180">
        <v>143000</v>
      </c>
      <c r="J1861" s="180">
        <v>245376.46</v>
      </c>
    </row>
    <row r="1862" spans="1:10" x14ac:dyDescent="0.2">
      <c r="A1862" s="180" t="s">
        <v>29</v>
      </c>
      <c r="B1862" s="180" t="s">
        <v>345</v>
      </c>
      <c r="C1862" s="180">
        <v>560000</v>
      </c>
      <c r="D1862" s="180">
        <v>281944</v>
      </c>
      <c r="E1862" s="180">
        <v>0</v>
      </c>
      <c r="F1862" s="180">
        <v>307934</v>
      </c>
      <c r="G1862" s="180">
        <v>288400</v>
      </c>
      <c r="H1862" s="180">
        <v>0</v>
      </c>
      <c r="I1862" s="180">
        <v>7830835</v>
      </c>
      <c r="J1862" s="180">
        <v>8150245.0700000003</v>
      </c>
    </row>
    <row r="1863" spans="1:10" x14ac:dyDescent="0.2">
      <c r="A1863" s="180" t="s">
        <v>29</v>
      </c>
      <c r="B1863" s="180" t="s">
        <v>346</v>
      </c>
      <c r="C1863" s="180"/>
      <c r="D1863" s="180"/>
      <c r="E1863" s="180"/>
      <c r="F1863" s="180"/>
      <c r="G1863" s="180"/>
      <c r="H1863" s="180"/>
      <c r="I1863" s="180">
        <v>0</v>
      </c>
      <c r="J1863" s="180">
        <v>0</v>
      </c>
    </row>
    <row r="1864" spans="1:10" x14ac:dyDescent="0.2">
      <c r="A1864" s="180" t="s">
        <v>29</v>
      </c>
      <c r="B1864" s="180" t="s">
        <v>446</v>
      </c>
      <c r="C1864" s="180"/>
      <c r="D1864" s="180">
        <v>750</v>
      </c>
      <c r="E1864" s="180"/>
      <c r="F1864" s="180">
        <v>267000</v>
      </c>
      <c r="G1864" s="180">
        <v>13000</v>
      </c>
      <c r="H1864" s="180"/>
      <c r="I1864" s="180">
        <v>280640</v>
      </c>
      <c r="J1864" s="180">
        <v>279954.39999999997</v>
      </c>
    </row>
    <row r="1865" spans="1:10" x14ac:dyDescent="0.2">
      <c r="A1865" s="180" t="s">
        <v>29</v>
      </c>
      <c r="B1865" s="180" t="s">
        <v>347</v>
      </c>
      <c r="C1865" s="180"/>
      <c r="D1865" s="180"/>
      <c r="E1865" s="180"/>
      <c r="F1865" s="180"/>
      <c r="G1865" s="180"/>
      <c r="H1865" s="180"/>
      <c r="I1865" s="180">
        <v>0</v>
      </c>
      <c r="J1865" s="180">
        <v>0</v>
      </c>
    </row>
    <row r="1866" spans="1:10" x14ac:dyDescent="0.2">
      <c r="A1866" s="180" t="s">
        <v>29</v>
      </c>
      <c r="B1866" s="180" t="s">
        <v>348</v>
      </c>
      <c r="C1866" s="180">
        <v>560000</v>
      </c>
      <c r="D1866" s="180">
        <v>282694</v>
      </c>
      <c r="E1866" s="180">
        <v>0</v>
      </c>
      <c r="F1866" s="180">
        <v>574934</v>
      </c>
      <c r="G1866" s="180">
        <v>301400</v>
      </c>
      <c r="H1866" s="180">
        <v>0</v>
      </c>
      <c r="I1866" s="180">
        <v>8111475</v>
      </c>
      <c r="J1866" s="180">
        <v>8430199.4700000007</v>
      </c>
    </row>
    <row r="1867" spans="1:10" x14ac:dyDescent="0.2">
      <c r="A1867" s="180" t="s">
        <v>29</v>
      </c>
      <c r="B1867" s="180" t="s">
        <v>349</v>
      </c>
      <c r="C1867" s="180">
        <v>1267264.5299999998</v>
      </c>
      <c r="D1867" s="180">
        <v>715119.07000000007</v>
      </c>
      <c r="E1867" s="180">
        <v>0</v>
      </c>
      <c r="F1867" s="180">
        <v>3352192.98</v>
      </c>
      <c r="G1867" s="180">
        <v>67116.939999999944</v>
      </c>
      <c r="H1867" s="180">
        <v>0</v>
      </c>
      <c r="I1867" s="180">
        <v>6351905.9499999983</v>
      </c>
      <c r="J1867" s="180">
        <v>5859066.5299999993</v>
      </c>
    </row>
    <row r="1868" spans="1:10" x14ac:dyDescent="0.2">
      <c r="A1868" s="180" t="s">
        <v>29</v>
      </c>
      <c r="B1868" s="180" t="s">
        <v>350</v>
      </c>
      <c r="C1868" s="180">
        <v>1827264.53</v>
      </c>
      <c r="D1868" s="180">
        <v>997813.07</v>
      </c>
      <c r="E1868" s="180">
        <v>0</v>
      </c>
      <c r="F1868" s="180">
        <v>3927126.98</v>
      </c>
      <c r="G1868" s="180">
        <v>368516.93999999994</v>
      </c>
      <c r="H1868" s="180">
        <v>0</v>
      </c>
      <c r="I1868" s="180">
        <v>14463380.949999999</v>
      </c>
      <c r="J1868" s="180">
        <v>14289266</v>
      </c>
    </row>
    <row r="1869" spans="1:10" x14ac:dyDescent="0.2">
      <c r="A1869" s="180" t="s">
        <v>29</v>
      </c>
      <c r="B1869" s="180" t="s">
        <v>376</v>
      </c>
      <c r="C1869" s="180"/>
      <c r="D1869" s="180"/>
      <c r="E1869" s="180"/>
      <c r="F1869" s="180"/>
      <c r="G1869" s="180"/>
      <c r="H1869" s="180"/>
      <c r="I1869" s="180"/>
      <c r="J1869" s="180"/>
    </row>
    <row r="1870" spans="1:10" x14ac:dyDescent="0.2">
      <c r="A1870" s="180" t="s">
        <v>29</v>
      </c>
      <c r="B1870" s="180" t="s">
        <v>377</v>
      </c>
      <c r="C1870" s="180"/>
      <c r="D1870" s="180"/>
      <c r="E1870" s="180"/>
      <c r="F1870" s="180"/>
      <c r="G1870" s="180"/>
      <c r="H1870" s="180"/>
      <c r="I1870" s="180">
        <v>4475500</v>
      </c>
      <c r="J1870" s="180">
        <v>4366970.6000000006</v>
      </c>
    </row>
    <row r="1871" spans="1:10" x14ac:dyDescent="0.2">
      <c r="A1871" s="180" t="s">
        <v>29</v>
      </c>
      <c r="B1871" s="180" t="s">
        <v>352</v>
      </c>
      <c r="C1871" s="180"/>
      <c r="D1871" s="180"/>
      <c r="E1871" s="180"/>
      <c r="F1871" s="180"/>
      <c r="G1871" s="180"/>
      <c r="H1871" s="180"/>
      <c r="I1871" s="180">
        <v>81000</v>
      </c>
      <c r="J1871" s="180">
        <v>81710.44</v>
      </c>
    </row>
    <row r="1872" spans="1:10" x14ac:dyDescent="0.2">
      <c r="A1872" s="180" t="s">
        <v>29</v>
      </c>
      <c r="B1872" s="180" t="s">
        <v>353</v>
      </c>
      <c r="C1872" s="180">
        <v>6000</v>
      </c>
      <c r="D1872" s="180">
        <v>96000</v>
      </c>
      <c r="E1872" s="180"/>
      <c r="F1872" s="180"/>
      <c r="G1872" s="180"/>
      <c r="H1872" s="180"/>
      <c r="I1872" s="180">
        <v>151950</v>
      </c>
      <c r="J1872" s="180">
        <v>151943.65000000002</v>
      </c>
    </row>
    <row r="1873" spans="1:10" x14ac:dyDescent="0.2">
      <c r="A1873" s="180" t="s">
        <v>29</v>
      </c>
      <c r="B1873" s="180" t="s">
        <v>354</v>
      </c>
      <c r="C1873" s="180"/>
      <c r="D1873" s="180"/>
      <c r="E1873" s="180"/>
      <c r="F1873" s="180"/>
      <c r="G1873" s="180"/>
      <c r="H1873" s="180"/>
      <c r="I1873" s="180">
        <v>511000</v>
      </c>
      <c r="J1873" s="180">
        <v>511158.4</v>
      </c>
    </row>
    <row r="1874" spans="1:10" x14ac:dyDescent="0.2">
      <c r="A1874" s="180" t="s">
        <v>29</v>
      </c>
      <c r="B1874" s="180" t="s">
        <v>408</v>
      </c>
      <c r="C1874" s="180"/>
      <c r="D1874" s="180"/>
      <c r="E1874" s="180"/>
      <c r="F1874" s="180"/>
      <c r="G1874" s="180"/>
      <c r="H1874" s="180"/>
      <c r="I1874" s="180">
        <v>332000</v>
      </c>
      <c r="J1874" s="180">
        <v>331522.09000000003</v>
      </c>
    </row>
    <row r="1875" spans="1:10" x14ac:dyDescent="0.2">
      <c r="A1875" s="180" t="s">
        <v>29</v>
      </c>
      <c r="B1875" s="180" t="s">
        <v>423</v>
      </c>
      <c r="C1875" s="180"/>
      <c r="D1875" s="180"/>
      <c r="E1875" s="180"/>
      <c r="F1875" s="180"/>
      <c r="G1875" s="180"/>
      <c r="H1875" s="180"/>
      <c r="I1875" s="180">
        <v>63000</v>
      </c>
      <c r="J1875" s="180">
        <v>63836.98</v>
      </c>
    </row>
    <row r="1876" spans="1:10" x14ac:dyDescent="0.2">
      <c r="A1876" s="180" t="s">
        <v>29</v>
      </c>
      <c r="B1876" s="180" t="s">
        <v>355</v>
      </c>
      <c r="C1876" s="180"/>
      <c r="D1876" s="180">
        <v>86000</v>
      </c>
      <c r="E1876" s="180"/>
      <c r="F1876" s="180"/>
      <c r="G1876" s="180"/>
      <c r="H1876" s="180"/>
      <c r="I1876" s="180">
        <v>515000</v>
      </c>
      <c r="J1876" s="180">
        <v>517952.27</v>
      </c>
    </row>
    <row r="1877" spans="1:10" x14ac:dyDescent="0.2">
      <c r="A1877" s="180" t="s">
        <v>29</v>
      </c>
      <c r="B1877" s="180" t="s">
        <v>356</v>
      </c>
      <c r="C1877" s="180">
        <v>39000</v>
      </c>
      <c r="D1877" s="180">
        <v>31000</v>
      </c>
      <c r="E1877" s="180"/>
      <c r="F1877" s="180"/>
      <c r="G1877" s="180"/>
      <c r="H1877" s="180"/>
      <c r="I1877" s="180">
        <v>289000</v>
      </c>
      <c r="J1877" s="180">
        <v>292795.82</v>
      </c>
    </row>
    <row r="1878" spans="1:10" x14ac:dyDescent="0.2">
      <c r="A1878" s="180" t="s">
        <v>29</v>
      </c>
      <c r="B1878" s="180" t="s">
        <v>409</v>
      </c>
      <c r="C1878" s="180"/>
      <c r="D1878" s="180"/>
      <c r="E1878" s="180"/>
      <c r="F1878" s="180"/>
      <c r="G1878" s="180"/>
      <c r="H1878" s="180"/>
      <c r="I1878" s="180">
        <v>0</v>
      </c>
      <c r="J1878" s="180"/>
    </row>
    <row r="1879" spans="1:10" x14ac:dyDescent="0.2">
      <c r="A1879" s="180" t="s">
        <v>29</v>
      </c>
      <c r="B1879" s="180" t="s">
        <v>378</v>
      </c>
      <c r="C1879" s="180"/>
      <c r="D1879" s="180"/>
      <c r="E1879" s="180"/>
      <c r="F1879" s="180"/>
      <c r="G1879" s="180">
        <v>270000</v>
      </c>
      <c r="H1879" s="180"/>
      <c r="I1879" s="180">
        <v>268000</v>
      </c>
      <c r="J1879" s="180">
        <v>264790.51</v>
      </c>
    </row>
    <row r="1880" spans="1:10" x14ac:dyDescent="0.2">
      <c r="A1880" s="180" t="s">
        <v>29</v>
      </c>
      <c r="B1880" s="180" t="s">
        <v>360</v>
      </c>
      <c r="C1880" s="180">
        <v>300000</v>
      </c>
      <c r="D1880" s="180">
        <v>200000</v>
      </c>
      <c r="E1880" s="180"/>
      <c r="F1880" s="180"/>
      <c r="G1880" s="180"/>
      <c r="H1880" s="180"/>
      <c r="I1880" s="180">
        <v>0</v>
      </c>
      <c r="J1880" s="180">
        <v>164814.81</v>
      </c>
    </row>
    <row r="1881" spans="1:10" x14ac:dyDescent="0.2">
      <c r="A1881" s="180" t="s">
        <v>29</v>
      </c>
      <c r="B1881" s="180" t="s">
        <v>379</v>
      </c>
      <c r="C1881" s="180"/>
      <c r="D1881" s="180"/>
      <c r="E1881" s="180"/>
      <c r="F1881" s="180">
        <v>634000</v>
      </c>
      <c r="G1881" s="180"/>
      <c r="H1881" s="180"/>
      <c r="I1881" s="180">
        <v>0</v>
      </c>
      <c r="J1881" s="180">
        <v>633059</v>
      </c>
    </row>
    <row r="1882" spans="1:10" x14ac:dyDescent="0.2">
      <c r="A1882" s="180" t="s">
        <v>29</v>
      </c>
      <c r="B1882" s="180" t="s">
        <v>362</v>
      </c>
      <c r="C1882" s="180"/>
      <c r="D1882" s="180"/>
      <c r="E1882" s="180"/>
      <c r="F1882" s="180"/>
      <c r="G1882" s="180"/>
      <c r="H1882" s="180"/>
      <c r="I1882" s="180">
        <v>219669</v>
      </c>
      <c r="J1882" s="180">
        <v>218744</v>
      </c>
    </row>
    <row r="1883" spans="1:10" x14ac:dyDescent="0.2">
      <c r="A1883" s="180" t="s">
        <v>29</v>
      </c>
      <c r="B1883" s="180" t="s">
        <v>365</v>
      </c>
      <c r="C1883" s="180">
        <v>345000</v>
      </c>
      <c r="D1883" s="180">
        <v>413000</v>
      </c>
      <c r="E1883" s="180">
        <v>0</v>
      </c>
      <c r="F1883" s="180">
        <v>634000</v>
      </c>
      <c r="G1883" s="180">
        <v>270000</v>
      </c>
      <c r="H1883" s="180">
        <v>0</v>
      </c>
      <c r="I1883" s="180">
        <v>6906119</v>
      </c>
      <c r="J1883" s="180">
        <v>7599298.5700000012</v>
      </c>
    </row>
    <row r="1884" spans="1:10" x14ac:dyDescent="0.2">
      <c r="A1884" s="180" t="s">
        <v>29</v>
      </c>
      <c r="B1884" s="180" t="s">
        <v>447</v>
      </c>
      <c r="C1884" s="180"/>
      <c r="D1884" s="180"/>
      <c r="E1884" s="180"/>
      <c r="F1884" s="180"/>
      <c r="G1884" s="180"/>
      <c r="H1884" s="180"/>
      <c r="I1884" s="180">
        <v>0</v>
      </c>
      <c r="J1884" s="180">
        <v>338061.48</v>
      </c>
    </row>
    <row r="1885" spans="1:10" x14ac:dyDescent="0.2">
      <c r="A1885" s="180" t="s">
        <v>29</v>
      </c>
      <c r="B1885" s="180" t="s">
        <v>366</v>
      </c>
      <c r="C1885" s="180">
        <v>345000</v>
      </c>
      <c r="D1885" s="180">
        <v>413000</v>
      </c>
      <c r="E1885" s="180">
        <v>0</v>
      </c>
      <c r="F1885" s="180">
        <v>634000</v>
      </c>
      <c r="G1885" s="180">
        <v>270000</v>
      </c>
      <c r="H1885" s="180">
        <v>0</v>
      </c>
      <c r="I1885" s="180">
        <v>6906119</v>
      </c>
      <c r="J1885" s="180">
        <v>7937360.0499999998</v>
      </c>
    </row>
    <row r="1886" spans="1:10" x14ac:dyDescent="0.2">
      <c r="A1886" s="180" t="s">
        <v>29</v>
      </c>
      <c r="B1886" s="180" t="s">
        <v>367</v>
      </c>
      <c r="C1886" s="180">
        <v>1482264.5299999998</v>
      </c>
      <c r="D1886" s="180">
        <v>584813.07000000007</v>
      </c>
      <c r="E1886" s="180">
        <v>0</v>
      </c>
      <c r="F1886" s="180">
        <v>3293126.98</v>
      </c>
      <c r="G1886" s="180">
        <v>98516.93999999993</v>
      </c>
      <c r="H1886" s="180">
        <v>0</v>
      </c>
      <c r="I1886" s="180">
        <v>7557261.9500000002</v>
      </c>
      <c r="J1886" s="180">
        <v>6351905.9499999993</v>
      </c>
    </row>
    <row r="1887" spans="1:10" x14ac:dyDescent="0.2">
      <c r="A1887" s="180" t="s">
        <v>29</v>
      </c>
      <c r="B1887" s="180" t="s">
        <v>368</v>
      </c>
      <c r="C1887" s="180">
        <v>1827264.53</v>
      </c>
      <c r="D1887" s="180">
        <v>997813.07</v>
      </c>
      <c r="E1887" s="180">
        <v>0</v>
      </c>
      <c r="F1887" s="180">
        <v>3927126.98</v>
      </c>
      <c r="G1887" s="180">
        <v>368516.93999999994</v>
      </c>
      <c r="H1887" s="180">
        <v>0</v>
      </c>
      <c r="I1887" s="180">
        <v>14463380.949999999</v>
      </c>
      <c r="J1887" s="180">
        <v>14289266</v>
      </c>
    </row>
    <row r="1888" spans="1:10" x14ac:dyDescent="0.2">
      <c r="A1888" s="180" t="s">
        <v>30</v>
      </c>
      <c r="B1888" s="180" t="s">
        <v>333</v>
      </c>
      <c r="C1888" s="180"/>
      <c r="D1888" s="180">
        <v>292817</v>
      </c>
      <c r="E1888" s="180"/>
      <c r="F1888" s="180">
        <v>0</v>
      </c>
      <c r="G1888" s="180"/>
      <c r="H1888" s="180"/>
      <c r="I1888" s="180">
        <v>3322301</v>
      </c>
      <c r="J1888" s="180">
        <v>2935747.1</v>
      </c>
    </row>
    <row r="1889" spans="1:10" x14ac:dyDescent="0.2">
      <c r="A1889" s="180" t="s">
        <v>30</v>
      </c>
      <c r="B1889" s="180" t="s">
        <v>334</v>
      </c>
      <c r="C1889" s="180"/>
      <c r="D1889" s="180">
        <v>2054</v>
      </c>
      <c r="E1889" s="180"/>
      <c r="F1889" s="180">
        <v>0</v>
      </c>
      <c r="G1889" s="180"/>
      <c r="H1889" s="180"/>
      <c r="I1889" s="180">
        <v>25639</v>
      </c>
      <c r="J1889" s="180">
        <v>26395.88</v>
      </c>
    </row>
    <row r="1890" spans="1:10" x14ac:dyDescent="0.2">
      <c r="A1890" s="180" t="s">
        <v>30</v>
      </c>
      <c r="B1890" s="180" t="s">
        <v>335</v>
      </c>
      <c r="C1890" s="180"/>
      <c r="D1890" s="180">
        <v>152063</v>
      </c>
      <c r="E1890" s="180"/>
      <c r="F1890" s="180"/>
      <c r="G1890" s="180"/>
      <c r="H1890" s="180"/>
      <c r="I1890" s="180">
        <v>150893</v>
      </c>
      <c r="J1890" s="180">
        <v>151937</v>
      </c>
    </row>
    <row r="1891" spans="1:10" x14ac:dyDescent="0.2">
      <c r="A1891" s="180" t="s">
        <v>30</v>
      </c>
      <c r="B1891" s="180" t="s">
        <v>336</v>
      </c>
      <c r="C1891" s="180"/>
      <c r="D1891" s="180"/>
      <c r="E1891" s="180"/>
      <c r="F1891" s="180"/>
      <c r="G1891" s="180"/>
      <c r="H1891" s="180"/>
      <c r="I1891" s="180">
        <v>743183</v>
      </c>
      <c r="J1891" s="180">
        <v>680301.61</v>
      </c>
    </row>
    <row r="1892" spans="1:10" x14ac:dyDescent="0.2">
      <c r="A1892" s="180" t="s">
        <v>30</v>
      </c>
      <c r="B1892" s="180" t="s">
        <v>337</v>
      </c>
      <c r="C1892" s="180">
        <v>6000</v>
      </c>
      <c r="D1892" s="180">
        <v>3500</v>
      </c>
      <c r="E1892" s="180"/>
      <c r="F1892" s="180"/>
      <c r="G1892" s="180">
        <v>420</v>
      </c>
      <c r="H1892" s="180"/>
      <c r="I1892" s="180">
        <v>49146</v>
      </c>
      <c r="J1892" s="180">
        <v>34961.14</v>
      </c>
    </row>
    <row r="1893" spans="1:10" x14ac:dyDescent="0.2">
      <c r="A1893" s="180" t="s">
        <v>30</v>
      </c>
      <c r="B1893" s="180" t="s">
        <v>338</v>
      </c>
      <c r="C1893" s="180"/>
      <c r="D1893" s="180"/>
      <c r="E1893" s="180"/>
      <c r="F1893" s="180"/>
      <c r="G1893" s="180">
        <v>248580</v>
      </c>
      <c r="H1893" s="180"/>
      <c r="I1893" s="180">
        <v>243710</v>
      </c>
      <c r="J1893" s="180">
        <v>238576.96</v>
      </c>
    </row>
    <row r="1894" spans="1:10" x14ac:dyDescent="0.2">
      <c r="A1894" s="180" t="s">
        <v>30</v>
      </c>
      <c r="B1894" s="180" t="s">
        <v>339</v>
      </c>
      <c r="C1894" s="180"/>
      <c r="D1894" s="180"/>
      <c r="E1894" s="180"/>
      <c r="F1894" s="180"/>
      <c r="G1894" s="180"/>
      <c r="H1894" s="180"/>
      <c r="I1894" s="180">
        <v>178589</v>
      </c>
      <c r="J1894" s="180">
        <v>200046.38</v>
      </c>
    </row>
    <row r="1895" spans="1:10" x14ac:dyDescent="0.2">
      <c r="A1895" s="180" t="s">
        <v>30</v>
      </c>
      <c r="B1895" s="180" t="s">
        <v>340</v>
      </c>
      <c r="C1895" s="180">
        <v>25400</v>
      </c>
      <c r="D1895" s="180">
        <v>300</v>
      </c>
      <c r="E1895" s="180"/>
      <c r="F1895" s="180"/>
      <c r="G1895" s="180">
        <v>1025</v>
      </c>
      <c r="H1895" s="180"/>
      <c r="I1895" s="180">
        <v>145459</v>
      </c>
      <c r="J1895" s="180">
        <v>168343.25999999998</v>
      </c>
    </row>
    <row r="1896" spans="1:10" x14ac:dyDescent="0.2">
      <c r="A1896" s="180" t="s">
        <v>30</v>
      </c>
      <c r="B1896" s="180" t="s">
        <v>341</v>
      </c>
      <c r="C1896" s="180">
        <v>0</v>
      </c>
      <c r="D1896" s="180">
        <v>0</v>
      </c>
      <c r="E1896" s="180"/>
      <c r="F1896" s="180"/>
      <c r="G1896" s="180">
        <v>0</v>
      </c>
      <c r="H1896" s="180"/>
      <c r="I1896" s="180">
        <v>1132</v>
      </c>
      <c r="J1896" s="180">
        <v>1132.32</v>
      </c>
    </row>
    <row r="1897" spans="1:10" x14ac:dyDescent="0.2">
      <c r="A1897" s="180" t="s">
        <v>30</v>
      </c>
      <c r="B1897" s="180" t="s">
        <v>342</v>
      </c>
      <c r="C1897" s="180"/>
      <c r="D1897" s="180"/>
      <c r="E1897" s="180"/>
      <c r="F1897" s="180"/>
      <c r="G1897" s="180"/>
      <c r="H1897" s="180"/>
      <c r="I1897" s="180">
        <v>3368196</v>
      </c>
      <c r="J1897" s="180">
        <v>3351582</v>
      </c>
    </row>
    <row r="1898" spans="1:10" x14ac:dyDescent="0.2">
      <c r="A1898" s="180" t="s">
        <v>30</v>
      </c>
      <c r="B1898" s="180" t="s">
        <v>343</v>
      </c>
      <c r="C1898" s="180"/>
      <c r="D1898" s="180"/>
      <c r="E1898" s="180"/>
      <c r="F1898" s="180"/>
      <c r="G1898" s="180"/>
      <c r="H1898" s="180"/>
      <c r="I1898" s="180">
        <v>0</v>
      </c>
      <c r="J1898" s="180">
        <v>0</v>
      </c>
    </row>
    <row r="1899" spans="1:10" x14ac:dyDescent="0.2">
      <c r="A1899" s="180" t="s">
        <v>30</v>
      </c>
      <c r="B1899" s="180" t="s">
        <v>344</v>
      </c>
      <c r="C1899" s="180">
        <v>615722</v>
      </c>
      <c r="D1899" s="180">
        <v>150</v>
      </c>
      <c r="E1899" s="180"/>
      <c r="F1899" s="180"/>
      <c r="G1899" s="180">
        <v>1930</v>
      </c>
      <c r="H1899" s="180"/>
      <c r="I1899" s="180">
        <v>669692</v>
      </c>
      <c r="J1899" s="180">
        <v>624216.84</v>
      </c>
    </row>
    <row r="1900" spans="1:10" x14ac:dyDescent="0.2">
      <c r="A1900" s="180" t="s">
        <v>30</v>
      </c>
      <c r="B1900" s="180" t="s">
        <v>475</v>
      </c>
      <c r="C1900" s="180"/>
      <c r="D1900" s="180">
        <v>3086</v>
      </c>
      <c r="E1900" s="180"/>
      <c r="F1900" s="180">
        <v>0</v>
      </c>
      <c r="G1900" s="180"/>
      <c r="H1900" s="180"/>
      <c r="I1900" s="180">
        <v>37706</v>
      </c>
      <c r="J1900" s="180">
        <v>37026.33</v>
      </c>
    </row>
    <row r="1901" spans="1:10" x14ac:dyDescent="0.2">
      <c r="A1901" s="180" t="s">
        <v>30</v>
      </c>
      <c r="B1901" s="180" t="s">
        <v>332</v>
      </c>
      <c r="C1901" s="180"/>
      <c r="D1901" s="180"/>
      <c r="E1901" s="180"/>
      <c r="F1901" s="180"/>
      <c r="G1901" s="180"/>
      <c r="H1901" s="180"/>
      <c r="I1901" s="180">
        <v>56733</v>
      </c>
      <c r="J1901" s="180">
        <v>67475</v>
      </c>
    </row>
    <row r="1902" spans="1:10" x14ac:dyDescent="0.2">
      <c r="A1902" s="180" t="s">
        <v>30</v>
      </c>
      <c r="B1902" s="180" t="s">
        <v>407</v>
      </c>
      <c r="C1902" s="180">
        <v>0</v>
      </c>
      <c r="D1902" s="180">
        <v>100</v>
      </c>
      <c r="E1902" s="180"/>
      <c r="F1902" s="180"/>
      <c r="G1902" s="180">
        <v>143450</v>
      </c>
      <c r="H1902" s="180"/>
      <c r="I1902" s="180">
        <v>342097</v>
      </c>
      <c r="J1902" s="180">
        <v>386453.33</v>
      </c>
    </row>
    <row r="1903" spans="1:10" x14ac:dyDescent="0.2">
      <c r="A1903" s="180" t="s">
        <v>30</v>
      </c>
      <c r="B1903" s="180" t="s">
        <v>345</v>
      </c>
      <c r="C1903" s="180">
        <v>647122</v>
      </c>
      <c r="D1903" s="180">
        <v>454070</v>
      </c>
      <c r="E1903" s="180">
        <v>0</v>
      </c>
      <c r="F1903" s="180">
        <v>0</v>
      </c>
      <c r="G1903" s="180">
        <v>395405</v>
      </c>
      <c r="H1903" s="180">
        <v>0</v>
      </c>
      <c r="I1903" s="180">
        <v>9334476</v>
      </c>
      <c r="J1903" s="180">
        <v>8904195.1500000004</v>
      </c>
    </row>
    <row r="1904" spans="1:10" x14ac:dyDescent="0.2">
      <c r="A1904" s="180" t="s">
        <v>30</v>
      </c>
      <c r="B1904" s="180" t="s">
        <v>346</v>
      </c>
      <c r="C1904" s="180">
        <v>0</v>
      </c>
      <c r="D1904" s="180">
        <v>0</v>
      </c>
      <c r="E1904" s="180"/>
      <c r="F1904" s="180">
        <v>0</v>
      </c>
      <c r="G1904" s="180"/>
      <c r="H1904" s="180"/>
      <c r="I1904" s="180">
        <v>0</v>
      </c>
      <c r="J1904" s="180">
        <v>0</v>
      </c>
    </row>
    <row r="1905" spans="1:10" x14ac:dyDescent="0.2">
      <c r="A1905" s="180" t="s">
        <v>30</v>
      </c>
      <c r="B1905" s="180" t="s">
        <v>446</v>
      </c>
      <c r="C1905" s="180">
        <v>0</v>
      </c>
      <c r="D1905" s="180">
        <v>0</v>
      </c>
      <c r="E1905" s="180"/>
      <c r="F1905" s="180">
        <v>377648</v>
      </c>
      <c r="G1905" s="180">
        <v>0</v>
      </c>
      <c r="H1905" s="180"/>
      <c r="I1905" s="180">
        <v>391900</v>
      </c>
      <c r="J1905" s="180">
        <v>393777.82</v>
      </c>
    </row>
    <row r="1906" spans="1:10" x14ac:dyDescent="0.2">
      <c r="A1906" s="180" t="s">
        <v>30</v>
      </c>
      <c r="B1906" s="180" t="s">
        <v>347</v>
      </c>
      <c r="C1906" s="180">
        <v>0</v>
      </c>
      <c r="D1906" s="180">
        <v>0</v>
      </c>
      <c r="E1906" s="180"/>
      <c r="F1906" s="180"/>
      <c r="G1906" s="180">
        <v>0</v>
      </c>
      <c r="H1906" s="180"/>
      <c r="I1906" s="180">
        <v>1040</v>
      </c>
      <c r="J1906" s="180">
        <v>16479.14</v>
      </c>
    </row>
    <row r="1907" spans="1:10" x14ac:dyDescent="0.2">
      <c r="A1907" s="180" t="s">
        <v>30</v>
      </c>
      <c r="B1907" s="180" t="s">
        <v>348</v>
      </c>
      <c r="C1907" s="180">
        <v>647122</v>
      </c>
      <c r="D1907" s="180">
        <v>454070</v>
      </c>
      <c r="E1907" s="180">
        <v>0</v>
      </c>
      <c r="F1907" s="180">
        <v>377648</v>
      </c>
      <c r="G1907" s="180">
        <v>395405</v>
      </c>
      <c r="H1907" s="180">
        <v>0</v>
      </c>
      <c r="I1907" s="180">
        <v>9727416</v>
      </c>
      <c r="J1907" s="180">
        <v>9314452.1100000013</v>
      </c>
    </row>
    <row r="1908" spans="1:10" x14ac:dyDescent="0.2">
      <c r="A1908" s="180" t="s">
        <v>30</v>
      </c>
      <c r="B1908" s="180" t="s">
        <v>349</v>
      </c>
      <c r="C1908" s="180">
        <v>755797.08999999985</v>
      </c>
      <c r="D1908" s="180">
        <v>881071.03</v>
      </c>
      <c r="E1908" s="180">
        <v>0</v>
      </c>
      <c r="F1908" s="180">
        <v>0</v>
      </c>
      <c r="G1908" s="180">
        <v>85229.550000000047</v>
      </c>
      <c r="H1908" s="180">
        <v>0</v>
      </c>
      <c r="I1908" s="180">
        <v>3889963.3900000015</v>
      </c>
      <c r="J1908" s="180">
        <v>3557355.29</v>
      </c>
    </row>
    <row r="1909" spans="1:10" x14ac:dyDescent="0.2">
      <c r="A1909" s="180" t="s">
        <v>30</v>
      </c>
      <c r="B1909" s="180" t="s">
        <v>350</v>
      </c>
      <c r="C1909" s="180">
        <v>1402919.09</v>
      </c>
      <c r="D1909" s="180">
        <v>1335141.03</v>
      </c>
      <c r="E1909" s="180">
        <v>0</v>
      </c>
      <c r="F1909" s="180">
        <v>377648</v>
      </c>
      <c r="G1909" s="180">
        <v>480634.5500000001</v>
      </c>
      <c r="H1909" s="180">
        <v>0</v>
      </c>
      <c r="I1909" s="180">
        <v>13617379.390000001</v>
      </c>
      <c r="J1909" s="180">
        <v>12871807.400000002</v>
      </c>
    </row>
    <row r="1910" spans="1:10" x14ac:dyDescent="0.2">
      <c r="A1910" s="180" t="s">
        <v>30</v>
      </c>
      <c r="B1910" s="180" t="s">
        <v>376</v>
      </c>
      <c r="C1910" s="180"/>
      <c r="D1910" s="180"/>
      <c r="E1910" s="180"/>
      <c r="F1910" s="180"/>
      <c r="G1910" s="180"/>
      <c r="H1910" s="180"/>
      <c r="I1910" s="180"/>
      <c r="J1910" s="180"/>
    </row>
    <row r="1911" spans="1:10" x14ac:dyDescent="0.2">
      <c r="A1911" s="180" t="s">
        <v>30</v>
      </c>
      <c r="B1911" s="180" t="s">
        <v>377</v>
      </c>
      <c r="C1911" s="180">
        <v>50000</v>
      </c>
      <c r="D1911" s="180">
        <v>130000</v>
      </c>
      <c r="E1911" s="180"/>
      <c r="F1911" s="180"/>
      <c r="G1911" s="180">
        <v>0</v>
      </c>
      <c r="H1911" s="180"/>
      <c r="I1911" s="180">
        <v>4921432</v>
      </c>
      <c r="J1911" s="180">
        <v>5036707.25</v>
      </c>
    </row>
    <row r="1912" spans="1:10" x14ac:dyDescent="0.2">
      <c r="A1912" s="180" t="s">
        <v>30</v>
      </c>
      <c r="B1912" s="180" t="s">
        <v>352</v>
      </c>
      <c r="C1912" s="180">
        <v>0</v>
      </c>
      <c r="D1912" s="180">
        <v>0</v>
      </c>
      <c r="E1912" s="180"/>
      <c r="F1912" s="180"/>
      <c r="G1912" s="180">
        <v>0</v>
      </c>
      <c r="H1912" s="180"/>
      <c r="I1912" s="180">
        <v>213901</v>
      </c>
      <c r="J1912" s="180">
        <v>208336.54</v>
      </c>
    </row>
    <row r="1913" spans="1:10" x14ac:dyDescent="0.2">
      <c r="A1913" s="180" t="s">
        <v>30</v>
      </c>
      <c r="B1913" s="180" t="s">
        <v>353</v>
      </c>
      <c r="C1913" s="180">
        <v>0</v>
      </c>
      <c r="D1913" s="180">
        <v>0</v>
      </c>
      <c r="E1913" s="180"/>
      <c r="F1913" s="180"/>
      <c r="G1913" s="180">
        <v>0</v>
      </c>
      <c r="H1913" s="180"/>
      <c r="I1913" s="180">
        <v>394490</v>
      </c>
      <c r="J1913" s="180">
        <v>401379.99</v>
      </c>
    </row>
    <row r="1914" spans="1:10" x14ac:dyDescent="0.2">
      <c r="A1914" s="180" t="s">
        <v>30</v>
      </c>
      <c r="B1914" s="180" t="s">
        <v>354</v>
      </c>
      <c r="C1914" s="180">
        <v>0</v>
      </c>
      <c r="D1914" s="180">
        <v>50000</v>
      </c>
      <c r="E1914" s="180"/>
      <c r="F1914" s="180"/>
      <c r="G1914" s="180">
        <v>0</v>
      </c>
      <c r="H1914" s="180"/>
      <c r="I1914" s="180">
        <v>318884</v>
      </c>
      <c r="J1914" s="180">
        <v>318735.46999999997</v>
      </c>
    </row>
    <row r="1915" spans="1:10" x14ac:dyDescent="0.2">
      <c r="A1915" s="180" t="s">
        <v>30</v>
      </c>
      <c r="B1915" s="180" t="s">
        <v>408</v>
      </c>
      <c r="C1915" s="180">
        <v>0</v>
      </c>
      <c r="D1915" s="180">
        <v>0</v>
      </c>
      <c r="E1915" s="180"/>
      <c r="F1915" s="180"/>
      <c r="G1915" s="180">
        <v>0</v>
      </c>
      <c r="H1915" s="180"/>
      <c r="I1915" s="180">
        <v>395274</v>
      </c>
      <c r="J1915" s="180">
        <v>386824.75</v>
      </c>
    </row>
    <row r="1916" spans="1:10" x14ac:dyDescent="0.2">
      <c r="A1916" s="180" t="s">
        <v>30</v>
      </c>
      <c r="B1916" s="180" t="s">
        <v>423</v>
      </c>
      <c r="C1916" s="180">
        <v>0</v>
      </c>
      <c r="D1916" s="180">
        <v>0</v>
      </c>
      <c r="E1916" s="180"/>
      <c r="F1916" s="180">
        <v>0</v>
      </c>
      <c r="G1916" s="180">
        <v>0</v>
      </c>
      <c r="H1916" s="180"/>
      <c r="I1916" s="180">
        <v>145036</v>
      </c>
      <c r="J1916" s="180">
        <v>140988.16</v>
      </c>
    </row>
    <row r="1917" spans="1:10" x14ac:dyDescent="0.2">
      <c r="A1917" s="180" t="s">
        <v>30</v>
      </c>
      <c r="B1917" s="180" t="s">
        <v>355</v>
      </c>
      <c r="C1917" s="180">
        <v>0</v>
      </c>
      <c r="D1917" s="180">
        <v>50000</v>
      </c>
      <c r="E1917" s="180"/>
      <c r="F1917" s="180"/>
      <c r="G1917" s="180">
        <v>0</v>
      </c>
      <c r="H1917" s="180"/>
      <c r="I1917" s="180">
        <v>639062</v>
      </c>
      <c r="J1917" s="180">
        <v>622968.37</v>
      </c>
    </row>
    <row r="1918" spans="1:10" x14ac:dyDescent="0.2">
      <c r="A1918" s="180" t="s">
        <v>30</v>
      </c>
      <c r="B1918" s="180" t="s">
        <v>356</v>
      </c>
      <c r="C1918" s="180">
        <v>50000</v>
      </c>
      <c r="D1918" s="180">
        <v>150000</v>
      </c>
      <c r="E1918" s="180"/>
      <c r="F1918" s="180"/>
      <c r="G1918" s="180">
        <v>0</v>
      </c>
      <c r="H1918" s="180"/>
      <c r="I1918" s="180">
        <v>378999</v>
      </c>
      <c r="J1918" s="180">
        <v>369758.28</v>
      </c>
    </row>
    <row r="1919" spans="1:10" x14ac:dyDescent="0.2">
      <c r="A1919" s="180" t="s">
        <v>30</v>
      </c>
      <c r="B1919" s="180" t="s">
        <v>409</v>
      </c>
      <c r="C1919" s="180"/>
      <c r="D1919" s="180"/>
      <c r="E1919" s="180"/>
      <c r="F1919" s="180"/>
      <c r="G1919" s="180"/>
      <c r="H1919" s="180"/>
      <c r="I1919" s="180">
        <v>0</v>
      </c>
      <c r="J1919" s="180"/>
    </row>
    <row r="1920" spans="1:10" x14ac:dyDescent="0.2">
      <c r="A1920" s="180" t="s">
        <v>30</v>
      </c>
      <c r="B1920" s="180" t="s">
        <v>378</v>
      </c>
      <c r="C1920" s="180">
        <v>0</v>
      </c>
      <c r="D1920" s="180">
        <v>0</v>
      </c>
      <c r="E1920" s="180"/>
      <c r="F1920" s="180"/>
      <c r="G1920" s="180">
        <v>468635</v>
      </c>
      <c r="H1920" s="180"/>
      <c r="I1920" s="180">
        <v>373121</v>
      </c>
      <c r="J1920" s="180">
        <v>359321.54</v>
      </c>
    </row>
    <row r="1921" spans="1:10" x14ac:dyDescent="0.2">
      <c r="A1921" s="180" t="s">
        <v>30</v>
      </c>
      <c r="B1921" s="180" t="s">
        <v>360</v>
      </c>
      <c r="C1921" s="180">
        <v>541941</v>
      </c>
      <c r="D1921" s="180">
        <v>955141</v>
      </c>
      <c r="E1921" s="180"/>
      <c r="F1921" s="180"/>
      <c r="G1921" s="180"/>
      <c r="H1921" s="180"/>
      <c r="I1921" s="180">
        <v>883502</v>
      </c>
      <c r="J1921" s="180">
        <v>107066.29</v>
      </c>
    </row>
    <row r="1922" spans="1:10" x14ac:dyDescent="0.2">
      <c r="A1922" s="180" t="s">
        <v>30</v>
      </c>
      <c r="B1922" s="180" t="s">
        <v>379</v>
      </c>
      <c r="C1922" s="180">
        <v>0</v>
      </c>
      <c r="D1922" s="180">
        <v>0</v>
      </c>
      <c r="E1922" s="180"/>
      <c r="F1922" s="180">
        <v>377648</v>
      </c>
      <c r="G1922" s="180"/>
      <c r="H1922" s="180"/>
      <c r="I1922" s="180">
        <v>376460</v>
      </c>
      <c r="J1922" s="180">
        <v>379510</v>
      </c>
    </row>
    <row r="1923" spans="1:10" x14ac:dyDescent="0.2">
      <c r="A1923" s="180" t="s">
        <v>30</v>
      </c>
      <c r="B1923" s="180" t="s">
        <v>362</v>
      </c>
      <c r="C1923" s="180"/>
      <c r="D1923" s="180"/>
      <c r="E1923" s="180"/>
      <c r="F1923" s="180"/>
      <c r="G1923" s="180"/>
      <c r="H1923" s="180"/>
      <c r="I1923" s="180">
        <v>263904</v>
      </c>
      <c r="J1923" s="180">
        <v>254879</v>
      </c>
    </row>
    <row r="1924" spans="1:10" x14ac:dyDescent="0.2">
      <c r="A1924" s="180" t="s">
        <v>30</v>
      </c>
      <c r="B1924" s="180" t="s">
        <v>365</v>
      </c>
      <c r="C1924" s="180">
        <v>641941</v>
      </c>
      <c r="D1924" s="180">
        <v>1335141</v>
      </c>
      <c r="E1924" s="180">
        <v>0</v>
      </c>
      <c r="F1924" s="180">
        <v>377648</v>
      </c>
      <c r="G1924" s="180">
        <v>468635</v>
      </c>
      <c r="H1924" s="180">
        <v>0</v>
      </c>
      <c r="I1924" s="180">
        <v>9304065</v>
      </c>
      <c r="J1924" s="180">
        <v>8586475.6400000006</v>
      </c>
    </row>
    <row r="1925" spans="1:10" x14ac:dyDescent="0.2">
      <c r="A1925" s="180" t="s">
        <v>30</v>
      </c>
      <c r="B1925" s="180" t="s">
        <v>447</v>
      </c>
      <c r="C1925" s="180">
        <v>377648</v>
      </c>
      <c r="D1925" s="180">
        <v>0</v>
      </c>
      <c r="E1925" s="180"/>
      <c r="F1925" s="180"/>
      <c r="G1925" s="180">
        <v>12000</v>
      </c>
      <c r="H1925" s="180"/>
      <c r="I1925" s="180">
        <v>391900</v>
      </c>
      <c r="J1925" s="180">
        <v>395368.37</v>
      </c>
    </row>
    <row r="1926" spans="1:10" x14ac:dyDescent="0.2">
      <c r="A1926" s="180" t="s">
        <v>30</v>
      </c>
      <c r="B1926" s="180" t="s">
        <v>366</v>
      </c>
      <c r="C1926" s="180">
        <v>1019589</v>
      </c>
      <c r="D1926" s="180">
        <v>1335141</v>
      </c>
      <c r="E1926" s="180">
        <v>0</v>
      </c>
      <c r="F1926" s="180">
        <v>377648</v>
      </c>
      <c r="G1926" s="180">
        <v>480635</v>
      </c>
      <c r="H1926" s="180">
        <v>0</v>
      </c>
      <c r="I1926" s="180">
        <v>9695965</v>
      </c>
      <c r="J1926" s="180">
        <v>8981844.0099999998</v>
      </c>
    </row>
    <row r="1927" spans="1:10" x14ac:dyDescent="0.2">
      <c r="A1927" s="180" t="s">
        <v>30</v>
      </c>
      <c r="B1927" s="180" t="s">
        <v>367</v>
      </c>
      <c r="C1927" s="180">
        <v>383330.08999999985</v>
      </c>
      <c r="D1927" s="180">
        <v>3.0000000027939677E-2</v>
      </c>
      <c r="E1927" s="180">
        <v>0</v>
      </c>
      <c r="F1927" s="180">
        <v>0</v>
      </c>
      <c r="G1927" s="180">
        <v>-0.44999999995343382</v>
      </c>
      <c r="H1927" s="180">
        <v>0</v>
      </c>
      <c r="I1927" s="180">
        <v>3921414.3900000006</v>
      </c>
      <c r="J1927" s="180">
        <v>3889963.3900000025</v>
      </c>
    </row>
    <row r="1928" spans="1:10" x14ac:dyDescent="0.2">
      <c r="A1928" s="180" t="s">
        <v>30</v>
      </c>
      <c r="B1928" s="180" t="s">
        <v>368</v>
      </c>
      <c r="C1928" s="180">
        <v>1402919.09</v>
      </c>
      <c r="D1928" s="180">
        <v>1335141.03</v>
      </c>
      <c r="E1928" s="180">
        <v>0</v>
      </c>
      <c r="F1928" s="180">
        <v>377648</v>
      </c>
      <c r="G1928" s="180">
        <v>480634.5500000001</v>
      </c>
      <c r="H1928" s="180">
        <v>0</v>
      </c>
      <c r="I1928" s="180">
        <v>13617379.390000001</v>
      </c>
      <c r="J1928" s="180">
        <v>12871807.400000002</v>
      </c>
    </row>
    <row r="1929" spans="1:10" x14ac:dyDescent="0.2">
      <c r="A1929" s="180" t="s">
        <v>31</v>
      </c>
      <c r="B1929" s="180" t="s">
        <v>333</v>
      </c>
      <c r="C1929" s="180"/>
      <c r="D1929" s="180">
        <v>306399</v>
      </c>
      <c r="E1929" s="180"/>
      <c r="F1929" s="180">
        <v>699359</v>
      </c>
      <c r="G1929" s="180"/>
      <c r="H1929" s="180"/>
      <c r="I1929" s="180">
        <v>4519876</v>
      </c>
      <c r="J1929" s="180">
        <v>4537246.37</v>
      </c>
    </row>
    <row r="1930" spans="1:10" x14ac:dyDescent="0.2">
      <c r="A1930" s="180" t="s">
        <v>31</v>
      </c>
      <c r="B1930" s="180" t="s">
        <v>334</v>
      </c>
      <c r="C1930" s="180"/>
      <c r="D1930" s="180">
        <v>5355</v>
      </c>
      <c r="E1930" s="180"/>
      <c r="F1930" s="180">
        <v>12224</v>
      </c>
      <c r="G1930" s="180"/>
      <c r="H1930" s="180"/>
      <c r="I1930" s="180">
        <v>88901</v>
      </c>
      <c r="J1930" s="180">
        <v>64771.329999999994</v>
      </c>
    </row>
    <row r="1931" spans="1:10" x14ac:dyDescent="0.2">
      <c r="A1931" s="180" t="s">
        <v>31</v>
      </c>
      <c r="B1931" s="180" t="s">
        <v>335</v>
      </c>
      <c r="C1931" s="180"/>
      <c r="D1931" s="180">
        <v>0</v>
      </c>
      <c r="E1931" s="180"/>
      <c r="F1931" s="180"/>
      <c r="G1931" s="180"/>
      <c r="H1931" s="180"/>
      <c r="I1931" s="180">
        <v>104285</v>
      </c>
      <c r="J1931" s="180">
        <v>0</v>
      </c>
    </row>
    <row r="1932" spans="1:10" x14ac:dyDescent="0.2">
      <c r="A1932" s="180" t="s">
        <v>31</v>
      </c>
      <c r="B1932" s="180" t="s">
        <v>336</v>
      </c>
      <c r="C1932" s="180"/>
      <c r="D1932" s="180"/>
      <c r="E1932" s="180"/>
      <c r="F1932" s="180"/>
      <c r="G1932" s="180"/>
      <c r="H1932" s="180"/>
      <c r="I1932" s="180">
        <v>457865</v>
      </c>
      <c r="J1932" s="180">
        <v>350104.18</v>
      </c>
    </row>
    <row r="1933" spans="1:10" x14ac:dyDescent="0.2">
      <c r="A1933" s="180" t="s">
        <v>31</v>
      </c>
      <c r="B1933" s="180" t="s">
        <v>337</v>
      </c>
      <c r="C1933" s="180">
        <v>39144</v>
      </c>
      <c r="D1933" s="180">
        <v>4100</v>
      </c>
      <c r="E1933" s="180"/>
      <c r="F1933" s="180">
        <v>100</v>
      </c>
      <c r="G1933" s="180">
        <v>350</v>
      </c>
      <c r="H1933" s="180"/>
      <c r="I1933" s="180">
        <v>98527</v>
      </c>
      <c r="J1933" s="180">
        <v>73047.66</v>
      </c>
    </row>
    <row r="1934" spans="1:10" x14ac:dyDescent="0.2">
      <c r="A1934" s="180" t="s">
        <v>31</v>
      </c>
      <c r="B1934" s="180" t="s">
        <v>338</v>
      </c>
      <c r="C1934" s="180"/>
      <c r="D1934" s="180"/>
      <c r="E1934" s="180"/>
      <c r="F1934" s="180"/>
      <c r="G1934" s="180">
        <v>135760</v>
      </c>
      <c r="H1934" s="180"/>
      <c r="I1934" s="180">
        <v>131270</v>
      </c>
      <c r="J1934" s="180">
        <v>128213.5</v>
      </c>
    </row>
    <row r="1935" spans="1:10" x14ac:dyDescent="0.2">
      <c r="A1935" s="180" t="s">
        <v>31</v>
      </c>
      <c r="B1935" s="180" t="s">
        <v>339</v>
      </c>
      <c r="C1935" s="180"/>
      <c r="D1935" s="180"/>
      <c r="E1935" s="180"/>
      <c r="F1935" s="180"/>
      <c r="G1935" s="180"/>
      <c r="H1935" s="180"/>
      <c r="I1935" s="180">
        <v>168521</v>
      </c>
      <c r="J1935" s="180">
        <v>183267.83</v>
      </c>
    </row>
    <row r="1936" spans="1:10" x14ac:dyDescent="0.2">
      <c r="A1936" s="180" t="s">
        <v>31</v>
      </c>
      <c r="B1936" s="180" t="s">
        <v>340</v>
      </c>
      <c r="C1936" s="180"/>
      <c r="D1936" s="180"/>
      <c r="E1936" s="180"/>
      <c r="F1936" s="180"/>
      <c r="G1936" s="180"/>
      <c r="H1936" s="180"/>
      <c r="I1936" s="180">
        <v>93935</v>
      </c>
      <c r="J1936" s="180">
        <v>325103</v>
      </c>
    </row>
    <row r="1937" spans="1:10" x14ac:dyDescent="0.2">
      <c r="A1937" s="180" t="s">
        <v>31</v>
      </c>
      <c r="B1937" s="180" t="s">
        <v>341</v>
      </c>
      <c r="C1937" s="180"/>
      <c r="D1937" s="180"/>
      <c r="E1937" s="180"/>
      <c r="F1937" s="180"/>
      <c r="G1937" s="180"/>
      <c r="H1937" s="180"/>
      <c r="I1937" s="180">
        <v>0</v>
      </c>
      <c r="J1937" s="180">
        <v>0</v>
      </c>
    </row>
    <row r="1938" spans="1:10" x14ac:dyDescent="0.2">
      <c r="A1938" s="180" t="s">
        <v>31</v>
      </c>
      <c r="B1938" s="180" t="s">
        <v>342</v>
      </c>
      <c r="C1938" s="180"/>
      <c r="D1938" s="180"/>
      <c r="E1938" s="180"/>
      <c r="F1938" s="180"/>
      <c r="G1938" s="180"/>
      <c r="H1938" s="180"/>
      <c r="I1938" s="180">
        <v>5038648</v>
      </c>
      <c r="J1938" s="180">
        <v>5133368</v>
      </c>
    </row>
    <row r="1939" spans="1:10" x14ac:dyDescent="0.2">
      <c r="A1939" s="180" t="s">
        <v>31</v>
      </c>
      <c r="B1939" s="180" t="s">
        <v>343</v>
      </c>
      <c r="C1939" s="180"/>
      <c r="D1939" s="180"/>
      <c r="E1939" s="180"/>
      <c r="F1939" s="180"/>
      <c r="G1939" s="180"/>
      <c r="H1939" s="180"/>
      <c r="I1939" s="180">
        <v>0</v>
      </c>
      <c r="J1939" s="180">
        <v>0</v>
      </c>
    </row>
    <row r="1940" spans="1:10" x14ac:dyDescent="0.2">
      <c r="A1940" s="180" t="s">
        <v>31</v>
      </c>
      <c r="B1940" s="180" t="s">
        <v>344</v>
      </c>
      <c r="C1940" s="180">
        <v>769947</v>
      </c>
      <c r="D1940" s="180"/>
      <c r="E1940" s="180"/>
      <c r="F1940" s="180"/>
      <c r="G1940" s="180">
        <v>3650</v>
      </c>
      <c r="H1940" s="180"/>
      <c r="I1940" s="180">
        <v>801477</v>
      </c>
      <c r="J1940" s="180">
        <v>779289.00999999989</v>
      </c>
    </row>
    <row r="1941" spans="1:10" x14ac:dyDescent="0.2">
      <c r="A1941" s="180" t="s">
        <v>31</v>
      </c>
      <c r="B1941" s="180" t="s">
        <v>475</v>
      </c>
      <c r="C1941" s="180"/>
      <c r="D1941" s="180">
        <v>6009</v>
      </c>
      <c r="E1941" s="180"/>
      <c r="F1941" s="180">
        <v>13714</v>
      </c>
      <c r="G1941" s="180"/>
      <c r="H1941" s="180"/>
      <c r="I1941" s="180">
        <v>71276</v>
      </c>
      <c r="J1941" s="180">
        <v>47095.6</v>
      </c>
    </row>
    <row r="1942" spans="1:10" x14ac:dyDescent="0.2">
      <c r="A1942" s="180" t="s">
        <v>31</v>
      </c>
      <c r="B1942" s="180" t="s">
        <v>332</v>
      </c>
      <c r="C1942" s="180"/>
      <c r="D1942" s="180"/>
      <c r="E1942" s="180"/>
      <c r="F1942" s="180"/>
      <c r="G1942" s="180"/>
      <c r="H1942" s="180"/>
      <c r="I1942" s="180">
        <v>184238</v>
      </c>
      <c r="J1942" s="180">
        <v>179820</v>
      </c>
    </row>
    <row r="1943" spans="1:10" x14ac:dyDescent="0.2">
      <c r="A1943" s="180" t="s">
        <v>31</v>
      </c>
      <c r="B1943" s="180" t="s">
        <v>407</v>
      </c>
      <c r="C1943" s="180"/>
      <c r="D1943" s="180"/>
      <c r="E1943" s="180"/>
      <c r="F1943" s="180"/>
      <c r="G1943" s="180">
        <v>285000</v>
      </c>
      <c r="H1943" s="180"/>
      <c r="I1943" s="180">
        <v>508608</v>
      </c>
      <c r="J1943" s="180">
        <v>483404.52</v>
      </c>
    </row>
    <row r="1944" spans="1:10" x14ac:dyDescent="0.2">
      <c r="A1944" s="180" t="s">
        <v>31</v>
      </c>
      <c r="B1944" s="180" t="s">
        <v>345</v>
      </c>
      <c r="C1944" s="180">
        <v>809091</v>
      </c>
      <c r="D1944" s="180">
        <v>321863</v>
      </c>
      <c r="E1944" s="180">
        <v>0</v>
      </c>
      <c r="F1944" s="180">
        <v>725397</v>
      </c>
      <c r="G1944" s="180">
        <v>424760</v>
      </c>
      <c r="H1944" s="180">
        <v>0</v>
      </c>
      <c r="I1944" s="180">
        <v>12267427</v>
      </c>
      <c r="J1944" s="180">
        <v>12284731</v>
      </c>
    </row>
    <row r="1945" spans="1:10" x14ac:dyDescent="0.2">
      <c r="A1945" s="180" t="s">
        <v>31</v>
      </c>
      <c r="B1945" s="180" t="s">
        <v>346</v>
      </c>
      <c r="C1945" s="180"/>
      <c r="D1945" s="180"/>
      <c r="E1945" s="180"/>
      <c r="F1945" s="180"/>
      <c r="G1945" s="180"/>
      <c r="H1945" s="180"/>
      <c r="I1945" s="180">
        <v>0</v>
      </c>
      <c r="J1945" s="180">
        <v>0</v>
      </c>
    </row>
    <row r="1946" spans="1:10" x14ac:dyDescent="0.2">
      <c r="A1946" s="180" t="s">
        <v>31</v>
      </c>
      <c r="B1946" s="180" t="s">
        <v>446</v>
      </c>
      <c r="C1946" s="180"/>
      <c r="D1946" s="180"/>
      <c r="E1946" s="180"/>
      <c r="F1946" s="180"/>
      <c r="G1946" s="180"/>
      <c r="H1946" s="180"/>
      <c r="I1946" s="180">
        <v>6140</v>
      </c>
      <c r="J1946" s="180">
        <v>357439.01999999996</v>
      </c>
    </row>
    <row r="1947" spans="1:10" x14ac:dyDescent="0.2">
      <c r="A1947" s="180" t="s">
        <v>31</v>
      </c>
      <c r="B1947" s="180" t="s">
        <v>347</v>
      </c>
      <c r="C1947" s="180"/>
      <c r="D1947" s="180"/>
      <c r="E1947" s="180"/>
      <c r="F1947" s="180"/>
      <c r="G1947" s="180"/>
      <c r="H1947" s="180"/>
      <c r="I1947" s="180">
        <v>11250</v>
      </c>
      <c r="J1947" s="180">
        <v>2254</v>
      </c>
    </row>
    <row r="1948" spans="1:10" x14ac:dyDescent="0.2">
      <c r="A1948" s="180" t="s">
        <v>31</v>
      </c>
      <c r="B1948" s="180" t="s">
        <v>348</v>
      </c>
      <c r="C1948" s="180">
        <v>809091</v>
      </c>
      <c r="D1948" s="180">
        <v>321863</v>
      </c>
      <c r="E1948" s="180">
        <v>0</v>
      </c>
      <c r="F1948" s="180">
        <v>725397</v>
      </c>
      <c r="G1948" s="180">
        <v>424760</v>
      </c>
      <c r="H1948" s="180">
        <v>0</v>
      </c>
      <c r="I1948" s="180">
        <v>12284817</v>
      </c>
      <c r="J1948" s="180">
        <v>12644424.02</v>
      </c>
    </row>
    <row r="1949" spans="1:10" x14ac:dyDescent="0.2">
      <c r="A1949" s="180" t="s">
        <v>31</v>
      </c>
      <c r="B1949" s="180" t="s">
        <v>349</v>
      </c>
      <c r="C1949" s="180">
        <v>2771069.97</v>
      </c>
      <c r="D1949" s="180">
        <v>465809.65</v>
      </c>
      <c r="E1949" s="180">
        <v>0</v>
      </c>
      <c r="F1949" s="180">
        <v>79064.679999999935</v>
      </c>
      <c r="G1949" s="180">
        <v>-15932.869999999935</v>
      </c>
      <c r="H1949" s="180">
        <v>0</v>
      </c>
      <c r="I1949" s="180">
        <v>5968717.2900000028</v>
      </c>
      <c r="J1949" s="180">
        <v>5668365.8900000006</v>
      </c>
    </row>
    <row r="1950" spans="1:10" x14ac:dyDescent="0.2">
      <c r="A1950" s="180" t="s">
        <v>31</v>
      </c>
      <c r="B1950" s="180" t="s">
        <v>350</v>
      </c>
      <c r="C1950" s="180">
        <v>3580160.97</v>
      </c>
      <c r="D1950" s="180">
        <v>787672.65</v>
      </c>
      <c r="E1950" s="180">
        <v>0</v>
      </c>
      <c r="F1950" s="180">
        <v>804461.68</v>
      </c>
      <c r="G1950" s="180">
        <v>408827.13000000006</v>
      </c>
      <c r="H1950" s="180">
        <v>0</v>
      </c>
      <c r="I1950" s="180">
        <v>18253534.290000003</v>
      </c>
      <c r="J1950" s="180">
        <v>18312789.91</v>
      </c>
    </row>
    <row r="1951" spans="1:10" x14ac:dyDescent="0.2">
      <c r="A1951" s="180" t="s">
        <v>31</v>
      </c>
      <c r="B1951" s="180" t="s">
        <v>376</v>
      </c>
      <c r="C1951" s="180"/>
      <c r="D1951" s="180"/>
      <c r="E1951" s="180"/>
      <c r="F1951" s="180"/>
      <c r="G1951" s="180"/>
      <c r="H1951" s="180"/>
      <c r="I1951" s="180"/>
      <c r="J1951" s="180"/>
    </row>
    <row r="1952" spans="1:10" x14ac:dyDescent="0.2">
      <c r="A1952" s="180" t="s">
        <v>31</v>
      </c>
      <c r="B1952" s="180" t="s">
        <v>377</v>
      </c>
      <c r="C1952" s="180">
        <v>60000</v>
      </c>
      <c r="D1952" s="180">
        <v>18000</v>
      </c>
      <c r="E1952" s="180"/>
      <c r="F1952" s="180"/>
      <c r="G1952" s="180"/>
      <c r="H1952" s="180"/>
      <c r="I1952" s="180">
        <v>7205207</v>
      </c>
      <c r="J1952" s="180">
        <v>7278048.3799999999</v>
      </c>
    </row>
    <row r="1953" spans="1:10" x14ac:dyDescent="0.2">
      <c r="A1953" s="180" t="s">
        <v>31</v>
      </c>
      <c r="B1953" s="180" t="s">
        <v>352</v>
      </c>
      <c r="C1953" s="180"/>
      <c r="D1953" s="180"/>
      <c r="E1953" s="180"/>
      <c r="F1953" s="180"/>
      <c r="G1953" s="180"/>
      <c r="H1953" s="180"/>
      <c r="I1953" s="180">
        <v>333332</v>
      </c>
      <c r="J1953" s="180">
        <v>168265.39</v>
      </c>
    </row>
    <row r="1954" spans="1:10" x14ac:dyDescent="0.2">
      <c r="A1954" s="180" t="s">
        <v>31</v>
      </c>
      <c r="B1954" s="180" t="s">
        <v>353</v>
      </c>
      <c r="C1954" s="180">
        <v>200000</v>
      </c>
      <c r="D1954" s="180">
        <v>46000</v>
      </c>
      <c r="E1954" s="180"/>
      <c r="F1954" s="180"/>
      <c r="G1954" s="180"/>
      <c r="H1954" s="180"/>
      <c r="I1954" s="180">
        <v>593044</v>
      </c>
      <c r="J1954" s="180">
        <v>515171.78</v>
      </c>
    </row>
    <row r="1955" spans="1:10" x14ac:dyDescent="0.2">
      <c r="A1955" s="180" t="s">
        <v>31</v>
      </c>
      <c r="B1955" s="180" t="s">
        <v>354</v>
      </c>
      <c r="C1955" s="180"/>
      <c r="D1955" s="180">
        <v>15000</v>
      </c>
      <c r="E1955" s="180"/>
      <c r="F1955" s="180"/>
      <c r="G1955" s="180"/>
      <c r="H1955" s="180"/>
      <c r="I1955" s="180">
        <v>312976</v>
      </c>
      <c r="J1955" s="180">
        <v>304737.45</v>
      </c>
    </row>
    <row r="1956" spans="1:10" x14ac:dyDescent="0.2">
      <c r="A1956" s="180" t="s">
        <v>31</v>
      </c>
      <c r="B1956" s="180" t="s">
        <v>408</v>
      </c>
      <c r="C1956" s="180"/>
      <c r="D1956" s="180"/>
      <c r="E1956" s="180"/>
      <c r="F1956" s="180"/>
      <c r="G1956" s="180"/>
      <c r="H1956" s="180"/>
      <c r="I1956" s="180">
        <v>290150</v>
      </c>
      <c r="J1956" s="180">
        <v>284902.34000000003</v>
      </c>
    </row>
    <row r="1957" spans="1:10" x14ac:dyDescent="0.2">
      <c r="A1957" s="180" t="s">
        <v>31</v>
      </c>
      <c r="B1957" s="180" t="s">
        <v>423</v>
      </c>
      <c r="C1957" s="180"/>
      <c r="D1957" s="180">
        <v>120000</v>
      </c>
      <c r="E1957" s="180"/>
      <c r="F1957" s="180"/>
      <c r="G1957" s="180"/>
      <c r="H1957" s="180"/>
      <c r="I1957" s="180">
        <v>361186</v>
      </c>
      <c r="J1957" s="180">
        <v>470609.79</v>
      </c>
    </row>
    <row r="1958" spans="1:10" x14ac:dyDescent="0.2">
      <c r="A1958" s="180" t="s">
        <v>31</v>
      </c>
      <c r="B1958" s="180" t="s">
        <v>355</v>
      </c>
      <c r="C1958" s="180"/>
      <c r="D1958" s="180">
        <v>35000</v>
      </c>
      <c r="E1958" s="180"/>
      <c r="F1958" s="180"/>
      <c r="G1958" s="180"/>
      <c r="H1958" s="180"/>
      <c r="I1958" s="180">
        <v>681030</v>
      </c>
      <c r="J1958" s="180">
        <v>646964.96</v>
      </c>
    </row>
    <row r="1959" spans="1:10" x14ac:dyDescent="0.2">
      <c r="A1959" s="180" t="s">
        <v>31</v>
      </c>
      <c r="B1959" s="180" t="s">
        <v>356</v>
      </c>
      <c r="C1959" s="180">
        <v>100000</v>
      </c>
      <c r="D1959" s="180"/>
      <c r="E1959" s="180"/>
      <c r="F1959" s="180"/>
      <c r="G1959" s="180"/>
      <c r="H1959" s="180"/>
      <c r="I1959" s="180">
        <v>416807</v>
      </c>
      <c r="J1959" s="180">
        <v>323158.56</v>
      </c>
    </row>
    <row r="1960" spans="1:10" x14ac:dyDescent="0.2">
      <c r="A1960" s="180" t="s">
        <v>31</v>
      </c>
      <c r="B1960" s="180" t="s">
        <v>409</v>
      </c>
      <c r="C1960" s="180"/>
      <c r="D1960" s="180"/>
      <c r="E1960" s="180"/>
      <c r="F1960" s="180"/>
      <c r="G1960" s="180"/>
      <c r="H1960" s="180"/>
      <c r="I1960" s="180">
        <v>0</v>
      </c>
      <c r="J1960" s="180"/>
    </row>
    <row r="1961" spans="1:10" x14ac:dyDescent="0.2">
      <c r="A1961" s="180" t="s">
        <v>31</v>
      </c>
      <c r="B1961" s="180" t="s">
        <v>378</v>
      </c>
      <c r="C1961" s="180"/>
      <c r="D1961" s="180"/>
      <c r="E1961" s="180"/>
      <c r="F1961" s="180"/>
      <c r="G1961" s="180">
        <v>446490</v>
      </c>
      <c r="H1961" s="180"/>
      <c r="I1961" s="180">
        <v>429500</v>
      </c>
      <c r="J1961" s="180">
        <v>473409.05</v>
      </c>
    </row>
    <row r="1962" spans="1:10" x14ac:dyDescent="0.2">
      <c r="A1962" s="180" t="s">
        <v>31</v>
      </c>
      <c r="B1962" s="180" t="s">
        <v>360</v>
      </c>
      <c r="C1962" s="180">
        <v>500000</v>
      </c>
      <c r="D1962" s="180">
        <v>55000</v>
      </c>
      <c r="E1962" s="180"/>
      <c r="F1962" s="180"/>
      <c r="G1962" s="180"/>
      <c r="H1962" s="180"/>
      <c r="I1962" s="180">
        <v>422026</v>
      </c>
      <c r="J1962" s="180">
        <v>162808.03</v>
      </c>
    </row>
    <row r="1963" spans="1:10" x14ac:dyDescent="0.2">
      <c r="A1963" s="180" t="s">
        <v>31</v>
      </c>
      <c r="B1963" s="180" t="s">
        <v>379</v>
      </c>
      <c r="C1963" s="180"/>
      <c r="D1963" s="180"/>
      <c r="E1963" s="180"/>
      <c r="F1963" s="180">
        <v>720000</v>
      </c>
      <c r="G1963" s="180"/>
      <c r="H1963" s="180"/>
      <c r="I1963" s="180">
        <v>1028603</v>
      </c>
      <c r="J1963" s="180">
        <v>865697.68</v>
      </c>
    </row>
    <row r="1964" spans="1:10" x14ac:dyDescent="0.2">
      <c r="A1964" s="180" t="s">
        <v>31</v>
      </c>
      <c r="B1964" s="180" t="s">
        <v>362</v>
      </c>
      <c r="C1964" s="180"/>
      <c r="D1964" s="180"/>
      <c r="E1964" s="180"/>
      <c r="F1964" s="180"/>
      <c r="G1964" s="180"/>
      <c r="H1964" s="180"/>
      <c r="I1964" s="180">
        <v>362934</v>
      </c>
      <c r="J1964" s="180">
        <v>363989</v>
      </c>
    </row>
    <row r="1965" spans="1:10" x14ac:dyDescent="0.2">
      <c r="A1965" s="180" t="s">
        <v>31</v>
      </c>
      <c r="B1965" s="180" t="s">
        <v>365</v>
      </c>
      <c r="C1965" s="180">
        <v>860000</v>
      </c>
      <c r="D1965" s="180">
        <v>289000</v>
      </c>
      <c r="E1965" s="180">
        <v>0</v>
      </c>
      <c r="F1965" s="180">
        <v>720000</v>
      </c>
      <c r="G1965" s="180">
        <v>446490</v>
      </c>
      <c r="H1965" s="180">
        <v>0</v>
      </c>
      <c r="I1965" s="180">
        <v>12436795</v>
      </c>
      <c r="J1965" s="180">
        <v>11857762.41</v>
      </c>
    </row>
    <row r="1966" spans="1:10" x14ac:dyDescent="0.2">
      <c r="A1966" s="180" t="s">
        <v>31</v>
      </c>
      <c r="B1966" s="180" t="s">
        <v>447</v>
      </c>
      <c r="C1966" s="180"/>
      <c r="D1966" s="180"/>
      <c r="E1966" s="180"/>
      <c r="F1966" s="180"/>
      <c r="G1966" s="180"/>
      <c r="H1966" s="180"/>
      <c r="I1966" s="180">
        <v>7225</v>
      </c>
      <c r="J1966" s="180">
        <v>486310.21</v>
      </c>
    </row>
    <row r="1967" spans="1:10" x14ac:dyDescent="0.2">
      <c r="A1967" s="180" t="s">
        <v>31</v>
      </c>
      <c r="B1967" s="180" t="s">
        <v>366</v>
      </c>
      <c r="C1967" s="180">
        <v>860000</v>
      </c>
      <c r="D1967" s="180">
        <v>289000</v>
      </c>
      <c r="E1967" s="180">
        <v>0</v>
      </c>
      <c r="F1967" s="180">
        <v>720000</v>
      </c>
      <c r="G1967" s="180">
        <v>446490</v>
      </c>
      <c r="H1967" s="180">
        <v>0</v>
      </c>
      <c r="I1967" s="180">
        <v>12444020</v>
      </c>
      <c r="J1967" s="180">
        <v>12344072.619999999</v>
      </c>
    </row>
    <row r="1968" spans="1:10" x14ac:dyDescent="0.2">
      <c r="A1968" s="180" t="s">
        <v>31</v>
      </c>
      <c r="B1968" s="180" t="s">
        <v>367</v>
      </c>
      <c r="C1968" s="180">
        <v>2720160.97</v>
      </c>
      <c r="D1968" s="180">
        <v>498672.65</v>
      </c>
      <c r="E1968" s="180">
        <v>0</v>
      </c>
      <c r="F1968" s="180">
        <v>84461.679999999935</v>
      </c>
      <c r="G1968" s="180">
        <v>-37662.869999999937</v>
      </c>
      <c r="H1968" s="180">
        <v>0</v>
      </c>
      <c r="I1968" s="180">
        <v>5809514.2900000028</v>
      </c>
      <c r="J1968" s="180">
        <v>5968717.2899999991</v>
      </c>
    </row>
    <row r="1969" spans="1:10" x14ac:dyDescent="0.2">
      <c r="A1969" s="180" t="s">
        <v>31</v>
      </c>
      <c r="B1969" s="180" t="s">
        <v>368</v>
      </c>
      <c r="C1969" s="180">
        <v>3580160.97</v>
      </c>
      <c r="D1969" s="180">
        <v>787672.65</v>
      </c>
      <c r="E1969" s="180">
        <v>0</v>
      </c>
      <c r="F1969" s="180">
        <v>804461.68</v>
      </c>
      <c r="G1969" s="180">
        <v>408827.13000000006</v>
      </c>
      <c r="H1969" s="180">
        <v>0</v>
      </c>
      <c r="I1969" s="180">
        <v>18253534.290000003</v>
      </c>
      <c r="J1969" s="180">
        <v>18312789.91</v>
      </c>
    </row>
    <row r="1970" spans="1:10" x14ac:dyDescent="0.2">
      <c r="A1970" s="180" t="s">
        <v>32</v>
      </c>
      <c r="B1970" s="180" t="s">
        <v>333</v>
      </c>
      <c r="C1970" s="180"/>
      <c r="D1970" s="180">
        <v>115946</v>
      </c>
      <c r="E1970" s="180"/>
      <c r="F1970" s="180">
        <v>0</v>
      </c>
      <c r="G1970" s="180"/>
      <c r="H1970" s="180"/>
      <c r="I1970" s="180">
        <v>1236317</v>
      </c>
      <c r="J1970" s="180">
        <v>1205258</v>
      </c>
    </row>
    <row r="1971" spans="1:10" x14ac:dyDescent="0.2">
      <c r="A1971" s="180" t="s">
        <v>32</v>
      </c>
      <c r="B1971" s="180" t="s">
        <v>334</v>
      </c>
      <c r="C1971" s="180"/>
      <c r="D1971" s="180">
        <v>1608</v>
      </c>
      <c r="E1971" s="180"/>
      <c r="F1971" s="180">
        <v>0</v>
      </c>
      <c r="G1971" s="180"/>
      <c r="H1971" s="180"/>
      <c r="I1971" s="180">
        <v>18777</v>
      </c>
      <c r="J1971" s="180">
        <v>18654.82</v>
      </c>
    </row>
    <row r="1972" spans="1:10" x14ac:dyDescent="0.2">
      <c r="A1972" s="180" t="s">
        <v>32</v>
      </c>
      <c r="B1972" s="180" t="s">
        <v>335</v>
      </c>
      <c r="C1972" s="180"/>
      <c r="D1972" s="180">
        <v>0</v>
      </c>
      <c r="E1972" s="180"/>
      <c r="F1972" s="180"/>
      <c r="G1972" s="180"/>
      <c r="H1972" s="180"/>
      <c r="I1972" s="180">
        <v>13688</v>
      </c>
      <c r="J1972" s="180">
        <v>13688</v>
      </c>
    </row>
    <row r="1973" spans="1:10" x14ac:dyDescent="0.2">
      <c r="A1973" s="180" t="s">
        <v>32</v>
      </c>
      <c r="B1973" s="180" t="s">
        <v>336</v>
      </c>
      <c r="C1973" s="180"/>
      <c r="D1973" s="180"/>
      <c r="E1973" s="180"/>
      <c r="F1973" s="180"/>
      <c r="G1973" s="180"/>
      <c r="H1973" s="180"/>
      <c r="I1973" s="180">
        <v>28500</v>
      </c>
      <c r="J1973" s="180">
        <v>36457.82</v>
      </c>
    </row>
    <row r="1974" spans="1:10" x14ac:dyDescent="0.2">
      <c r="A1974" s="180" t="s">
        <v>32</v>
      </c>
      <c r="B1974" s="180" t="s">
        <v>337</v>
      </c>
      <c r="C1974" s="180">
        <v>1300</v>
      </c>
      <c r="D1974" s="180">
        <v>850</v>
      </c>
      <c r="E1974" s="180"/>
      <c r="F1974" s="180"/>
      <c r="G1974" s="180"/>
      <c r="H1974" s="180"/>
      <c r="I1974" s="180">
        <v>2263</v>
      </c>
      <c r="J1974" s="180">
        <v>3069.26</v>
      </c>
    </row>
    <row r="1975" spans="1:10" x14ac:dyDescent="0.2">
      <c r="A1975" s="180" t="s">
        <v>32</v>
      </c>
      <c r="B1975" s="180" t="s">
        <v>338</v>
      </c>
      <c r="C1975" s="180"/>
      <c r="D1975" s="180"/>
      <c r="E1975" s="180"/>
      <c r="F1975" s="180"/>
      <c r="G1975" s="180">
        <v>24500</v>
      </c>
      <c r="H1975" s="180"/>
      <c r="I1975" s="180">
        <v>24500</v>
      </c>
      <c r="J1975" s="180">
        <v>23601.94</v>
      </c>
    </row>
    <row r="1976" spans="1:10" x14ac:dyDescent="0.2">
      <c r="A1976" s="180" t="s">
        <v>32</v>
      </c>
      <c r="B1976" s="180" t="s">
        <v>339</v>
      </c>
      <c r="C1976" s="180"/>
      <c r="D1976" s="180"/>
      <c r="E1976" s="180"/>
      <c r="F1976" s="180"/>
      <c r="G1976" s="180"/>
      <c r="H1976" s="180"/>
      <c r="I1976" s="180">
        <v>225</v>
      </c>
      <c r="J1976" s="180">
        <v>481.71</v>
      </c>
    </row>
    <row r="1977" spans="1:10" x14ac:dyDescent="0.2">
      <c r="A1977" s="180" t="s">
        <v>32</v>
      </c>
      <c r="B1977" s="180" t="s">
        <v>340</v>
      </c>
      <c r="C1977" s="180">
        <v>170000</v>
      </c>
      <c r="D1977" s="180"/>
      <c r="E1977" s="180"/>
      <c r="F1977" s="180"/>
      <c r="G1977" s="180">
        <v>4500</v>
      </c>
      <c r="H1977" s="180">
        <v>8000</v>
      </c>
      <c r="I1977" s="180">
        <v>271600</v>
      </c>
      <c r="J1977" s="180">
        <v>78376.14</v>
      </c>
    </row>
    <row r="1978" spans="1:10" x14ac:dyDescent="0.2">
      <c r="A1978" s="180" t="s">
        <v>32</v>
      </c>
      <c r="B1978" s="180" t="s">
        <v>341</v>
      </c>
      <c r="C1978" s="180"/>
      <c r="D1978" s="180"/>
      <c r="E1978" s="180"/>
      <c r="F1978" s="180"/>
      <c r="G1978" s="180">
        <v>300</v>
      </c>
      <c r="H1978" s="180"/>
      <c r="I1978" s="180">
        <v>4180</v>
      </c>
      <c r="J1978" s="180">
        <v>5500</v>
      </c>
    </row>
    <row r="1979" spans="1:10" x14ac:dyDescent="0.2">
      <c r="A1979" s="180" t="s">
        <v>32</v>
      </c>
      <c r="B1979" s="180" t="s">
        <v>342</v>
      </c>
      <c r="C1979" s="180"/>
      <c r="D1979" s="180"/>
      <c r="E1979" s="180"/>
      <c r="F1979" s="180"/>
      <c r="G1979" s="180"/>
      <c r="H1979" s="180"/>
      <c r="I1979" s="180">
        <v>1033519</v>
      </c>
      <c r="J1979" s="180">
        <v>1021402</v>
      </c>
    </row>
    <row r="1980" spans="1:10" x14ac:dyDescent="0.2">
      <c r="A1980" s="180" t="s">
        <v>32</v>
      </c>
      <c r="B1980" s="180" t="s">
        <v>343</v>
      </c>
      <c r="C1980" s="180"/>
      <c r="D1980" s="180"/>
      <c r="E1980" s="180"/>
      <c r="F1980" s="180"/>
      <c r="G1980" s="180"/>
      <c r="H1980" s="180"/>
      <c r="I1980" s="180">
        <v>3019</v>
      </c>
      <c r="J1980" s="180">
        <v>0</v>
      </c>
    </row>
    <row r="1981" spans="1:10" x14ac:dyDescent="0.2">
      <c r="A1981" s="180" t="s">
        <v>32</v>
      </c>
      <c r="B1981" s="180" t="s">
        <v>344</v>
      </c>
      <c r="C1981" s="180"/>
      <c r="D1981" s="180">
        <v>50</v>
      </c>
      <c r="E1981" s="180"/>
      <c r="F1981" s="180"/>
      <c r="G1981" s="180"/>
      <c r="H1981" s="180"/>
      <c r="I1981" s="180">
        <v>72690</v>
      </c>
      <c r="J1981" s="180">
        <v>171886.06</v>
      </c>
    </row>
    <row r="1982" spans="1:10" x14ac:dyDescent="0.2">
      <c r="A1982" s="180" t="s">
        <v>32</v>
      </c>
      <c r="B1982" s="180" t="s">
        <v>475</v>
      </c>
      <c r="C1982" s="180"/>
      <c r="D1982" s="180">
        <v>339</v>
      </c>
      <c r="E1982" s="180"/>
      <c r="F1982" s="180">
        <v>0</v>
      </c>
      <c r="G1982" s="180"/>
      <c r="H1982" s="180"/>
      <c r="I1982" s="180">
        <v>4221</v>
      </c>
      <c r="J1982" s="180">
        <v>1532.22</v>
      </c>
    </row>
    <row r="1983" spans="1:10" x14ac:dyDescent="0.2">
      <c r="A1983" s="180" t="s">
        <v>32</v>
      </c>
      <c r="B1983" s="180" t="s">
        <v>332</v>
      </c>
      <c r="C1983" s="180"/>
      <c r="D1983" s="180"/>
      <c r="E1983" s="180"/>
      <c r="F1983" s="180"/>
      <c r="G1983" s="180"/>
      <c r="H1983" s="180"/>
      <c r="I1983" s="180">
        <v>30605</v>
      </c>
      <c r="J1983" s="180">
        <v>30656</v>
      </c>
    </row>
    <row r="1984" spans="1:10" x14ac:dyDescent="0.2">
      <c r="A1984" s="180" t="s">
        <v>32</v>
      </c>
      <c r="B1984" s="180" t="s">
        <v>407</v>
      </c>
      <c r="C1984" s="180"/>
      <c r="D1984" s="180"/>
      <c r="E1984" s="180"/>
      <c r="F1984" s="180"/>
      <c r="G1984" s="180">
        <v>25000</v>
      </c>
      <c r="H1984" s="180">
        <v>3500</v>
      </c>
      <c r="I1984" s="180">
        <v>49500</v>
      </c>
      <c r="J1984" s="180">
        <v>52898.47</v>
      </c>
    </row>
    <row r="1985" spans="1:10" x14ac:dyDescent="0.2">
      <c r="A1985" s="180" t="s">
        <v>32</v>
      </c>
      <c r="B1985" s="180" t="s">
        <v>345</v>
      </c>
      <c r="C1985" s="180">
        <v>171300</v>
      </c>
      <c r="D1985" s="180">
        <v>118793</v>
      </c>
      <c r="E1985" s="180">
        <v>0</v>
      </c>
      <c r="F1985" s="180">
        <v>0</v>
      </c>
      <c r="G1985" s="180">
        <v>54300</v>
      </c>
      <c r="H1985" s="180">
        <v>11500</v>
      </c>
      <c r="I1985" s="180">
        <v>2793604</v>
      </c>
      <c r="J1985" s="180">
        <v>2663462.4400000004</v>
      </c>
    </row>
    <row r="1986" spans="1:10" x14ac:dyDescent="0.2">
      <c r="A1986" s="180" t="s">
        <v>32</v>
      </c>
      <c r="B1986" s="180" t="s">
        <v>346</v>
      </c>
      <c r="C1986" s="180"/>
      <c r="D1986" s="180"/>
      <c r="E1986" s="180"/>
      <c r="F1986" s="180"/>
      <c r="G1986" s="180"/>
      <c r="H1986" s="180"/>
      <c r="I1986" s="180">
        <v>0</v>
      </c>
      <c r="J1986" s="180">
        <v>0</v>
      </c>
    </row>
    <row r="1987" spans="1:10" x14ac:dyDescent="0.2">
      <c r="A1987" s="180" t="s">
        <v>32</v>
      </c>
      <c r="B1987" s="180" t="s">
        <v>446</v>
      </c>
      <c r="C1987" s="180"/>
      <c r="D1987" s="180"/>
      <c r="E1987" s="180"/>
      <c r="F1987" s="180"/>
      <c r="G1987" s="180"/>
      <c r="H1987" s="180"/>
      <c r="I1987" s="180">
        <v>0</v>
      </c>
      <c r="J1987" s="180">
        <v>303.5</v>
      </c>
    </row>
    <row r="1988" spans="1:10" x14ac:dyDescent="0.2">
      <c r="A1988" s="180" t="s">
        <v>32</v>
      </c>
      <c r="B1988" s="180" t="s">
        <v>347</v>
      </c>
      <c r="C1988" s="180"/>
      <c r="D1988" s="180"/>
      <c r="E1988" s="180"/>
      <c r="F1988" s="180"/>
      <c r="G1988" s="180"/>
      <c r="H1988" s="180"/>
      <c r="I1988" s="180">
        <v>0</v>
      </c>
      <c r="J1988" s="180">
        <v>3481.51</v>
      </c>
    </row>
    <row r="1989" spans="1:10" x14ac:dyDescent="0.2">
      <c r="A1989" s="180" t="s">
        <v>32</v>
      </c>
      <c r="B1989" s="180" t="s">
        <v>348</v>
      </c>
      <c r="C1989" s="180">
        <v>171300</v>
      </c>
      <c r="D1989" s="180">
        <v>118793</v>
      </c>
      <c r="E1989" s="180">
        <v>0</v>
      </c>
      <c r="F1989" s="180">
        <v>0</v>
      </c>
      <c r="G1989" s="180">
        <v>54300</v>
      </c>
      <c r="H1989" s="180">
        <v>11500</v>
      </c>
      <c r="I1989" s="180">
        <v>2793604</v>
      </c>
      <c r="J1989" s="180">
        <v>2667247.4500000002</v>
      </c>
    </row>
    <row r="1990" spans="1:10" x14ac:dyDescent="0.2">
      <c r="A1990" s="180" t="s">
        <v>32</v>
      </c>
      <c r="B1990" s="180" t="s">
        <v>349</v>
      </c>
      <c r="C1990" s="180">
        <v>270087.67999999999</v>
      </c>
      <c r="D1990" s="180">
        <v>307576.63</v>
      </c>
      <c r="E1990" s="180">
        <v>0</v>
      </c>
      <c r="F1990" s="180">
        <v>0</v>
      </c>
      <c r="G1990" s="180">
        <v>7537.1999999999971</v>
      </c>
      <c r="H1990" s="180">
        <v>0</v>
      </c>
      <c r="I1990" s="180">
        <v>1404583.8399999996</v>
      </c>
      <c r="J1990" s="180">
        <v>1179641.32</v>
      </c>
    </row>
    <row r="1991" spans="1:10" x14ac:dyDescent="0.2">
      <c r="A1991" s="180" t="s">
        <v>32</v>
      </c>
      <c r="B1991" s="180" t="s">
        <v>350</v>
      </c>
      <c r="C1991" s="180">
        <v>441387.68</v>
      </c>
      <c r="D1991" s="180">
        <v>426369.63</v>
      </c>
      <c r="E1991" s="180">
        <v>0</v>
      </c>
      <c r="F1991" s="180">
        <v>0</v>
      </c>
      <c r="G1991" s="180">
        <v>61837.2</v>
      </c>
      <c r="H1991" s="180">
        <v>11500</v>
      </c>
      <c r="I1991" s="180">
        <v>4198187.84</v>
      </c>
      <c r="J1991" s="180">
        <v>3846888.7700000009</v>
      </c>
    </row>
    <row r="1992" spans="1:10" x14ac:dyDescent="0.2">
      <c r="A1992" s="180" t="s">
        <v>32</v>
      </c>
      <c r="B1992" s="180" t="s">
        <v>376</v>
      </c>
      <c r="C1992" s="180"/>
      <c r="D1992" s="180"/>
      <c r="E1992" s="180"/>
      <c r="F1992" s="180"/>
      <c r="G1992" s="180"/>
      <c r="H1992" s="180"/>
      <c r="I1992" s="180"/>
      <c r="J1992" s="180"/>
    </row>
    <row r="1993" spans="1:10" x14ac:dyDescent="0.2">
      <c r="A1993" s="180" t="s">
        <v>32</v>
      </c>
      <c r="B1993" s="180" t="s">
        <v>377</v>
      </c>
      <c r="C1993" s="180">
        <v>118000</v>
      </c>
      <c r="D1993" s="180">
        <v>1000</v>
      </c>
      <c r="E1993" s="180"/>
      <c r="F1993" s="180"/>
      <c r="G1993" s="180"/>
      <c r="H1993" s="180">
        <v>5100</v>
      </c>
      <c r="I1993" s="180">
        <v>1712680</v>
      </c>
      <c r="J1993" s="180">
        <v>1664958.9300000002</v>
      </c>
    </row>
    <row r="1994" spans="1:10" x14ac:dyDescent="0.2">
      <c r="A1994" s="180" t="s">
        <v>32</v>
      </c>
      <c r="B1994" s="180" t="s">
        <v>352</v>
      </c>
      <c r="C1994" s="180"/>
      <c r="D1994" s="180"/>
      <c r="E1994" s="180"/>
      <c r="F1994" s="180"/>
      <c r="G1994" s="180"/>
      <c r="H1994" s="180"/>
      <c r="I1994" s="180">
        <v>20900</v>
      </c>
      <c r="J1994" s="180">
        <v>22654.94</v>
      </c>
    </row>
    <row r="1995" spans="1:10" x14ac:dyDescent="0.2">
      <c r="A1995" s="180" t="s">
        <v>32</v>
      </c>
      <c r="B1995" s="180" t="s">
        <v>353</v>
      </c>
      <c r="C1995" s="180"/>
      <c r="D1995" s="180"/>
      <c r="E1995" s="180"/>
      <c r="F1995" s="180"/>
      <c r="G1995" s="180"/>
      <c r="H1995" s="180"/>
      <c r="I1995" s="180">
        <v>12400</v>
      </c>
      <c r="J1995" s="180">
        <v>17741.900000000001</v>
      </c>
    </row>
    <row r="1996" spans="1:10" x14ac:dyDescent="0.2">
      <c r="A1996" s="180" t="s">
        <v>32</v>
      </c>
      <c r="B1996" s="180" t="s">
        <v>354</v>
      </c>
      <c r="C1996" s="180"/>
      <c r="D1996" s="180"/>
      <c r="E1996" s="180"/>
      <c r="F1996" s="180"/>
      <c r="G1996" s="180"/>
      <c r="H1996" s="180"/>
      <c r="I1996" s="180">
        <v>47500</v>
      </c>
      <c r="J1996" s="180">
        <v>62301.72</v>
      </c>
    </row>
    <row r="1997" spans="1:10" x14ac:dyDescent="0.2">
      <c r="A1997" s="180" t="s">
        <v>32</v>
      </c>
      <c r="B1997" s="180" t="s">
        <v>408</v>
      </c>
      <c r="C1997" s="180"/>
      <c r="D1997" s="180"/>
      <c r="E1997" s="180"/>
      <c r="F1997" s="180"/>
      <c r="G1997" s="180">
        <v>400</v>
      </c>
      <c r="H1997" s="180"/>
      <c r="I1997" s="180">
        <v>139550</v>
      </c>
      <c r="J1997" s="180">
        <v>140305.32</v>
      </c>
    </row>
    <row r="1998" spans="1:10" x14ac:dyDescent="0.2">
      <c r="A1998" s="180" t="s">
        <v>32</v>
      </c>
      <c r="B1998" s="180" t="s">
        <v>423</v>
      </c>
      <c r="C1998" s="180"/>
      <c r="D1998" s="180">
        <v>16000</v>
      </c>
      <c r="E1998" s="180"/>
      <c r="F1998" s="180"/>
      <c r="G1998" s="180"/>
      <c r="H1998" s="180"/>
      <c r="I1998" s="180">
        <v>64250</v>
      </c>
      <c r="J1998" s="180">
        <v>71587.81</v>
      </c>
    </row>
    <row r="1999" spans="1:10" x14ac:dyDescent="0.2">
      <c r="A1999" s="180" t="s">
        <v>32</v>
      </c>
      <c r="B1999" s="180" t="s">
        <v>355</v>
      </c>
      <c r="C1999" s="180">
        <v>2500</v>
      </c>
      <c r="D1999" s="180">
        <v>20000</v>
      </c>
      <c r="E1999" s="180"/>
      <c r="F1999" s="180"/>
      <c r="G1999" s="180">
        <v>1500</v>
      </c>
      <c r="H1999" s="180"/>
      <c r="I1999" s="180">
        <v>120550</v>
      </c>
      <c r="J1999" s="180">
        <v>147493.53999999998</v>
      </c>
    </row>
    <row r="2000" spans="1:10" x14ac:dyDescent="0.2">
      <c r="A2000" s="180" t="s">
        <v>32</v>
      </c>
      <c r="B2000" s="180" t="s">
        <v>356</v>
      </c>
      <c r="C2000" s="180"/>
      <c r="D2000" s="180">
        <v>5000</v>
      </c>
      <c r="E2000" s="180"/>
      <c r="F2000" s="180"/>
      <c r="G2000" s="180"/>
      <c r="H2000" s="180"/>
      <c r="I2000" s="180">
        <v>103200</v>
      </c>
      <c r="J2000" s="180">
        <v>109738.52</v>
      </c>
    </row>
    <row r="2001" spans="1:10" x14ac:dyDescent="0.2">
      <c r="A2001" s="180" t="s">
        <v>32</v>
      </c>
      <c r="B2001" s="180" t="s">
        <v>409</v>
      </c>
      <c r="C2001" s="180"/>
      <c r="D2001" s="180"/>
      <c r="E2001" s="180"/>
      <c r="F2001" s="180"/>
      <c r="G2001" s="180"/>
      <c r="H2001" s="180"/>
      <c r="I2001" s="180">
        <v>0</v>
      </c>
      <c r="J2001" s="180"/>
    </row>
    <row r="2002" spans="1:10" x14ac:dyDescent="0.2">
      <c r="A2002" s="180" t="s">
        <v>32</v>
      </c>
      <c r="B2002" s="180" t="s">
        <v>378</v>
      </c>
      <c r="C2002" s="180"/>
      <c r="D2002" s="180"/>
      <c r="E2002" s="180"/>
      <c r="F2002" s="180"/>
      <c r="G2002" s="180">
        <v>53000</v>
      </c>
      <c r="H2002" s="180"/>
      <c r="I2002" s="180">
        <v>53480</v>
      </c>
      <c r="J2002" s="180">
        <v>57129.67</v>
      </c>
    </row>
    <row r="2003" spans="1:10" x14ac:dyDescent="0.2">
      <c r="A2003" s="180" t="s">
        <v>32</v>
      </c>
      <c r="B2003" s="180" t="s">
        <v>360</v>
      </c>
      <c r="C2003" s="180">
        <v>185000</v>
      </c>
      <c r="D2003" s="180">
        <v>110000</v>
      </c>
      <c r="E2003" s="180"/>
      <c r="F2003" s="180"/>
      <c r="G2003" s="180"/>
      <c r="H2003" s="180"/>
      <c r="I2003" s="180">
        <v>38000</v>
      </c>
      <c r="J2003" s="180">
        <v>69573.08</v>
      </c>
    </row>
    <row r="2004" spans="1:10" x14ac:dyDescent="0.2">
      <c r="A2004" s="180" t="s">
        <v>32</v>
      </c>
      <c r="B2004" s="180" t="s">
        <v>379</v>
      </c>
      <c r="C2004" s="180"/>
      <c r="D2004" s="180"/>
      <c r="E2004" s="180"/>
      <c r="F2004" s="180"/>
      <c r="G2004" s="180"/>
      <c r="H2004" s="180"/>
      <c r="I2004" s="180">
        <v>0</v>
      </c>
      <c r="J2004" s="180">
        <v>0</v>
      </c>
    </row>
    <row r="2005" spans="1:10" x14ac:dyDescent="0.2">
      <c r="A2005" s="180" t="s">
        <v>32</v>
      </c>
      <c r="B2005" s="180" t="s">
        <v>362</v>
      </c>
      <c r="C2005" s="180"/>
      <c r="D2005" s="180"/>
      <c r="E2005" s="180"/>
      <c r="F2005" s="180"/>
      <c r="G2005" s="180"/>
      <c r="H2005" s="180"/>
      <c r="I2005" s="180">
        <v>86466</v>
      </c>
      <c r="J2005" s="180">
        <v>78515</v>
      </c>
    </row>
    <row r="2006" spans="1:10" x14ac:dyDescent="0.2">
      <c r="A2006" s="180" t="s">
        <v>32</v>
      </c>
      <c r="B2006" s="180" t="s">
        <v>365</v>
      </c>
      <c r="C2006" s="180">
        <v>305500</v>
      </c>
      <c r="D2006" s="180">
        <v>152000</v>
      </c>
      <c r="E2006" s="180">
        <v>0</v>
      </c>
      <c r="F2006" s="180">
        <v>0</v>
      </c>
      <c r="G2006" s="180">
        <v>54900</v>
      </c>
      <c r="H2006" s="180">
        <v>5100</v>
      </c>
      <c r="I2006" s="180">
        <v>2398976</v>
      </c>
      <c r="J2006" s="180">
        <v>2442000.4300000002</v>
      </c>
    </row>
    <row r="2007" spans="1:10" x14ac:dyDescent="0.2">
      <c r="A2007" s="180" t="s">
        <v>32</v>
      </c>
      <c r="B2007" s="180" t="s">
        <v>447</v>
      </c>
      <c r="C2007" s="180"/>
      <c r="D2007" s="180"/>
      <c r="E2007" s="180"/>
      <c r="F2007" s="180"/>
      <c r="G2007" s="180"/>
      <c r="H2007" s="180"/>
      <c r="I2007" s="180">
        <v>0</v>
      </c>
      <c r="J2007" s="180">
        <v>304.5</v>
      </c>
    </row>
    <row r="2008" spans="1:10" x14ac:dyDescent="0.2">
      <c r="A2008" s="180" t="s">
        <v>32</v>
      </c>
      <c r="B2008" s="180" t="s">
        <v>366</v>
      </c>
      <c r="C2008" s="180">
        <v>305500</v>
      </c>
      <c r="D2008" s="180">
        <v>152000</v>
      </c>
      <c r="E2008" s="180">
        <v>0</v>
      </c>
      <c r="F2008" s="180">
        <v>0</v>
      </c>
      <c r="G2008" s="180">
        <v>54900</v>
      </c>
      <c r="H2008" s="180">
        <v>5100</v>
      </c>
      <c r="I2008" s="180">
        <v>2398976</v>
      </c>
      <c r="J2008" s="180">
        <v>2442304.9300000002</v>
      </c>
    </row>
    <row r="2009" spans="1:10" x14ac:dyDescent="0.2">
      <c r="A2009" s="180" t="s">
        <v>32</v>
      </c>
      <c r="B2009" s="180" t="s">
        <v>367</v>
      </c>
      <c r="C2009" s="180">
        <v>135887.67999999999</v>
      </c>
      <c r="D2009" s="180">
        <v>274369.63</v>
      </c>
      <c r="E2009" s="180">
        <v>0</v>
      </c>
      <c r="F2009" s="180">
        <v>0</v>
      </c>
      <c r="G2009" s="180">
        <v>6937.1999999999971</v>
      </c>
      <c r="H2009" s="180">
        <v>6400</v>
      </c>
      <c r="I2009" s="180">
        <v>1799211.84</v>
      </c>
      <c r="J2009" s="180">
        <v>1404583.8400000003</v>
      </c>
    </row>
    <row r="2010" spans="1:10" x14ac:dyDescent="0.2">
      <c r="A2010" s="180" t="s">
        <v>32</v>
      </c>
      <c r="B2010" s="180" t="s">
        <v>368</v>
      </c>
      <c r="C2010" s="180">
        <v>441387.68</v>
      </c>
      <c r="D2010" s="180">
        <v>426369.63</v>
      </c>
      <c r="E2010" s="180">
        <v>0</v>
      </c>
      <c r="F2010" s="180">
        <v>0</v>
      </c>
      <c r="G2010" s="180">
        <v>61837.2</v>
      </c>
      <c r="H2010" s="180">
        <v>11500</v>
      </c>
      <c r="I2010" s="180">
        <v>4198187.84</v>
      </c>
      <c r="J2010" s="180">
        <v>3846888.7700000009</v>
      </c>
    </row>
    <row r="2011" spans="1:10" x14ac:dyDescent="0.2">
      <c r="A2011" s="180" t="s">
        <v>33</v>
      </c>
      <c r="B2011" s="180" t="s">
        <v>333</v>
      </c>
      <c r="C2011" s="180"/>
      <c r="D2011" s="180">
        <v>217706</v>
      </c>
      <c r="E2011" s="180"/>
      <c r="F2011" s="180">
        <v>0</v>
      </c>
      <c r="G2011" s="180"/>
      <c r="H2011" s="180"/>
      <c r="I2011" s="180">
        <v>6423911</v>
      </c>
      <c r="J2011" s="180">
        <v>7219311.5899999999</v>
      </c>
    </row>
    <row r="2012" spans="1:10" x14ac:dyDescent="0.2">
      <c r="A2012" s="180" t="s">
        <v>33</v>
      </c>
      <c r="B2012" s="180" t="s">
        <v>334</v>
      </c>
      <c r="C2012" s="180"/>
      <c r="D2012" s="180">
        <v>3644</v>
      </c>
      <c r="E2012" s="180"/>
      <c r="F2012" s="180">
        <v>0</v>
      </c>
      <c r="G2012" s="180"/>
      <c r="H2012" s="180"/>
      <c r="I2012" s="180">
        <v>138874</v>
      </c>
      <c r="J2012" s="180">
        <v>146018.76</v>
      </c>
    </row>
    <row r="2013" spans="1:10" x14ac:dyDescent="0.2">
      <c r="A2013" s="180" t="s">
        <v>33</v>
      </c>
      <c r="B2013" s="180" t="s">
        <v>335</v>
      </c>
      <c r="C2013" s="180"/>
      <c r="D2013" s="180">
        <v>0</v>
      </c>
      <c r="E2013" s="180"/>
      <c r="F2013" s="180"/>
      <c r="G2013" s="180"/>
      <c r="H2013" s="180"/>
      <c r="I2013" s="180">
        <v>442262</v>
      </c>
      <c r="J2013" s="180">
        <v>427939</v>
      </c>
    </row>
    <row r="2014" spans="1:10" x14ac:dyDescent="0.2">
      <c r="A2014" s="180" t="s">
        <v>33</v>
      </c>
      <c r="B2014" s="180" t="s">
        <v>336</v>
      </c>
      <c r="C2014" s="180"/>
      <c r="D2014" s="180"/>
      <c r="E2014" s="180"/>
      <c r="F2014" s="180"/>
      <c r="G2014" s="180"/>
      <c r="H2014" s="180"/>
      <c r="I2014" s="180">
        <v>540000</v>
      </c>
      <c r="J2014" s="180">
        <v>631326.05000000005</v>
      </c>
    </row>
    <row r="2015" spans="1:10" x14ac:dyDescent="0.2">
      <c r="A2015" s="180" t="s">
        <v>33</v>
      </c>
      <c r="B2015" s="180" t="s">
        <v>337</v>
      </c>
      <c r="C2015" s="180">
        <v>6000</v>
      </c>
      <c r="D2015" s="180">
        <v>2000</v>
      </c>
      <c r="E2015" s="180"/>
      <c r="F2015" s="180"/>
      <c r="G2015" s="180">
        <v>1000</v>
      </c>
      <c r="H2015" s="180"/>
      <c r="I2015" s="180">
        <v>17500</v>
      </c>
      <c r="J2015" s="180">
        <v>31025</v>
      </c>
    </row>
    <row r="2016" spans="1:10" x14ac:dyDescent="0.2">
      <c r="A2016" s="180" t="s">
        <v>33</v>
      </c>
      <c r="B2016" s="180" t="s">
        <v>338</v>
      </c>
      <c r="C2016" s="180"/>
      <c r="D2016" s="180"/>
      <c r="E2016" s="180"/>
      <c r="F2016" s="180"/>
      <c r="G2016" s="180">
        <v>829000</v>
      </c>
      <c r="H2016" s="180"/>
      <c r="I2016" s="180">
        <v>530000</v>
      </c>
      <c r="J2016" s="180">
        <v>551992.80000000005</v>
      </c>
    </row>
    <row r="2017" spans="1:10" x14ac:dyDescent="0.2">
      <c r="A2017" s="180" t="s">
        <v>33</v>
      </c>
      <c r="B2017" s="180" t="s">
        <v>339</v>
      </c>
      <c r="C2017" s="180"/>
      <c r="D2017" s="180"/>
      <c r="E2017" s="180"/>
      <c r="F2017" s="180"/>
      <c r="G2017" s="180"/>
      <c r="H2017" s="180"/>
      <c r="I2017" s="180">
        <v>557000</v>
      </c>
      <c r="J2017" s="180">
        <v>422382.03</v>
      </c>
    </row>
    <row r="2018" spans="1:10" x14ac:dyDescent="0.2">
      <c r="A2018" s="180" t="s">
        <v>33</v>
      </c>
      <c r="B2018" s="180" t="s">
        <v>340</v>
      </c>
      <c r="C2018" s="180">
        <v>30000</v>
      </c>
      <c r="D2018" s="180">
        <v>2000</v>
      </c>
      <c r="E2018" s="180"/>
      <c r="F2018" s="180"/>
      <c r="G2018" s="180">
        <v>40000</v>
      </c>
      <c r="H2018" s="180">
        <v>48000</v>
      </c>
      <c r="I2018" s="180">
        <v>413000</v>
      </c>
      <c r="J2018" s="180">
        <v>508212.67999999993</v>
      </c>
    </row>
    <row r="2019" spans="1:10" x14ac:dyDescent="0.2">
      <c r="A2019" s="180" t="s">
        <v>33</v>
      </c>
      <c r="B2019" s="180" t="s">
        <v>341</v>
      </c>
      <c r="C2019" s="180"/>
      <c r="D2019" s="180"/>
      <c r="E2019" s="180"/>
      <c r="F2019" s="180"/>
      <c r="G2019" s="180"/>
      <c r="H2019" s="180"/>
      <c r="I2019" s="180">
        <v>0</v>
      </c>
      <c r="J2019" s="180">
        <v>0</v>
      </c>
    </row>
    <row r="2020" spans="1:10" x14ac:dyDescent="0.2">
      <c r="A2020" s="180" t="s">
        <v>33</v>
      </c>
      <c r="B2020" s="180" t="s">
        <v>342</v>
      </c>
      <c r="C2020" s="180"/>
      <c r="D2020" s="180"/>
      <c r="E2020" s="180"/>
      <c r="F2020" s="180"/>
      <c r="G2020" s="180"/>
      <c r="H2020" s="180"/>
      <c r="I2020" s="180">
        <v>8604700</v>
      </c>
      <c r="J2020" s="180">
        <v>8990394</v>
      </c>
    </row>
    <row r="2021" spans="1:10" x14ac:dyDescent="0.2">
      <c r="A2021" s="180" t="s">
        <v>33</v>
      </c>
      <c r="B2021" s="180" t="s">
        <v>343</v>
      </c>
      <c r="C2021" s="180"/>
      <c r="D2021" s="180"/>
      <c r="E2021" s="180"/>
      <c r="F2021" s="180"/>
      <c r="G2021" s="180"/>
      <c r="H2021" s="180"/>
      <c r="I2021" s="180">
        <v>0</v>
      </c>
      <c r="J2021" s="180">
        <v>0</v>
      </c>
    </row>
    <row r="2022" spans="1:10" x14ac:dyDescent="0.2">
      <c r="A2022" s="180" t="s">
        <v>33</v>
      </c>
      <c r="B2022" s="180" t="s">
        <v>344</v>
      </c>
      <c r="C2022" s="180">
        <v>1250000</v>
      </c>
      <c r="D2022" s="180"/>
      <c r="E2022" s="180"/>
      <c r="F2022" s="180"/>
      <c r="G2022" s="180">
        <v>5000</v>
      </c>
      <c r="H2022" s="180"/>
      <c r="I2022" s="180">
        <v>1230000</v>
      </c>
      <c r="J2022" s="180">
        <v>1506853.31</v>
      </c>
    </row>
    <row r="2023" spans="1:10" x14ac:dyDescent="0.2">
      <c r="A2023" s="180" t="s">
        <v>33</v>
      </c>
      <c r="B2023" s="180" t="s">
        <v>475</v>
      </c>
      <c r="C2023" s="180"/>
      <c r="D2023" s="180">
        <v>1481</v>
      </c>
      <c r="E2023" s="180"/>
      <c r="F2023" s="180">
        <v>0</v>
      </c>
      <c r="G2023" s="180"/>
      <c r="H2023" s="180"/>
      <c r="I2023" s="180">
        <v>40175</v>
      </c>
      <c r="J2023" s="180">
        <v>42655.219999999994</v>
      </c>
    </row>
    <row r="2024" spans="1:10" x14ac:dyDescent="0.2">
      <c r="A2024" s="180" t="s">
        <v>33</v>
      </c>
      <c r="B2024" s="180" t="s">
        <v>332</v>
      </c>
      <c r="C2024" s="180"/>
      <c r="D2024" s="180"/>
      <c r="E2024" s="180"/>
      <c r="F2024" s="180"/>
      <c r="G2024" s="180"/>
      <c r="H2024" s="180"/>
      <c r="I2024" s="180">
        <v>115000</v>
      </c>
      <c r="J2024" s="180">
        <v>116254</v>
      </c>
    </row>
    <row r="2025" spans="1:10" x14ac:dyDescent="0.2">
      <c r="A2025" s="180" t="s">
        <v>33</v>
      </c>
      <c r="B2025" s="180" t="s">
        <v>407</v>
      </c>
      <c r="C2025" s="180"/>
      <c r="D2025" s="180"/>
      <c r="E2025" s="180"/>
      <c r="F2025" s="180"/>
      <c r="G2025" s="180"/>
      <c r="H2025" s="180"/>
      <c r="I2025" s="180">
        <v>460000</v>
      </c>
      <c r="J2025" s="180">
        <v>560254.99</v>
      </c>
    </row>
    <row r="2026" spans="1:10" x14ac:dyDescent="0.2">
      <c r="A2026" s="180" t="s">
        <v>33</v>
      </c>
      <c r="B2026" s="180" t="s">
        <v>345</v>
      </c>
      <c r="C2026" s="180">
        <v>1286000</v>
      </c>
      <c r="D2026" s="180">
        <v>226831</v>
      </c>
      <c r="E2026" s="180">
        <v>0</v>
      </c>
      <c r="F2026" s="180">
        <v>0</v>
      </c>
      <c r="G2026" s="180">
        <v>875000</v>
      </c>
      <c r="H2026" s="180">
        <v>48000</v>
      </c>
      <c r="I2026" s="180">
        <v>19512422</v>
      </c>
      <c r="J2026" s="180">
        <v>21154619.429999996</v>
      </c>
    </row>
    <row r="2027" spans="1:10" x14ac:dyDescent="0.2">
      <c r="A2027" s="180" t="s">
        <v>33</v>
      </c>
      <c r="B2027" s="180" t="s">
        <v>346</v>
      </c>
      <c r="C2027" s="180"/>
      <c r="D2027" s="180"/>
      <c r="E2027" s="180"/>
      <c r="F2027" s="180"/>
      <c r="G2027" s="180"/>
      <c r="H2027" s="180"/>
      <c r="I2027" s="180">
        <v>0</v>
      </c>
      <c r="J2027" s="180">
        <v>0</v>
      </c>
    </row>
    <row r="2028" spans="1:10" x14ac:dyDescent="0.2">
      <c r="A2028" s="180" t="s">
        <v>33</v>
      </c>
      <c r="B2028" s="180" t="s">
        <v>446</v>
      </c>
      <c r="C2028" s="180"/>
      <c r="D2028" s="180"/>
      <c r="E2028" s="180"/>
      <c r="F2028" s="180">
        <v>964916</v>
      </c>
      <c r="G2028" s="180"/>
      <c r="H2028" s="180"/>
      <c r="I2028" s="180">
        <v>969316</v>
      </c>
      <c r="J2028" s="180">
        <v>997564.8</v>
      </c>
    </row>
    <row r="2029" spans="1:10" x14ac:dyDescent="0.2">
      <c r="A2029" s="180" t="s">
        <v>33</v>
      </c>
      <c r="B2029" s="180" t="s">
        <v>347</v>
      </c>
      <c r="C2029" s="180"/>
      <c r="D2029" s="180"/>
      <c r="E2029" s="180"/>
      <c r="F2029" s="180"/>
      <c r="G2029" s="180"/>
      <c r="H2029" s="180"/>
      <c r="I2029" s="180">
        <v>0</v>
      </c>
      <c r="J2029" s="180">
        <v>0</v>
      </c>
    </row>
    <row r="2030" spans="1:10" x14ac:dyDescent="0.2">
      <c r="A2030" s="180" t="s">
        <v>33</v>
      </c>
      <c r="B2030" s="180" t="s">
        <v>348</v>
      </c>
      <c r="C2030" s="180">
        <v>1286000</v>
      </c>
      <c r="D2030" s="180">
        <v>226831</v>
      </c>
      <c r="E2030" s="180">
        <v>0</v>
      </c>
      <c r="F2030" s="180">
        <v>964916</v>
      </c>
      <c r="G2030" s="180">
        <v>875000</v>
      </c>
      <c r="H2030" s="180">
        <v>48000</v>
      </c>
      <c r="I2030" s="180">
        <v>20481738</v>
      </c>
      <c r="J2030" s="180">
        <v>22152184.229999997</v>
      </c>
    </row>
    <row r="2031" spans="1:10" x14ac:dyDescent="0.2">
      <c r="A2031" s="180" t="s">
        <v>33</v>
      </c>
      <c r="B2031" s="180" t="s">
        <v>349</v>
      </c>
      <c r="C2031" s="180">
        <v>1000338.2599999998</v>
      </c>
      <c r="D2031" s="180">
        <v>317749.23</v>
      </c>
      <c r="E2031" s="180">
        <v>0</v>
      </c>
      <c r="F2031" s="180">
        <v>1789823.84</v>
      </c>
      <c r="G2031" s="180">
        <v>-276408.43000000017</v>
      </c>
      <c r="H2031" s="180">
        <v>17376.600000000006</v>
      </c>
      <c r="I2031" s="180">
        <v>9973099.8699999992</v>
      </c>
      <c r="J2031" s="180">
        <v>8736356.459999999</v>
      </c>
    </row>
    <row r="2032" spans="1:10" x14ac:dyDescent="0.2">
      <c r="A2032" s="180" t="s">
        <v>33</v>
      </c>
      <c r="B2032" s="180" t="s">
        <v>350</v>
      </c>
      <c r="C2032" s="180">
        <v>2286338.2599999998</v>
      </c>
      <c r="D2032" s="180">
        <v>544580.23</v>
      </c>
      <c r="E2032" s="180">
        <v>0</v>
      </c>
      <c r="F2032" s="180">
        <v>2754739.84</v>
      </c>
      <c r="G2032" s="180">
        <v>598591.56999999983</v>
      </c>
      <c r="H2032" s="180">
        <v>65376.600000000006</v>
      </c>
      <c r="I2032" s="180">
        <v>30454837.869999997</v>
      </c>
      <c r="J2032" s="180">
        <v>30888540.690000001</v>
      </c>
    </row>
    <row r="2033" spans="1:10" x14ac:dyDescent="0.2">
      <c r="A2033" s="180" t="s">
        <v>33</v>
      </c>
      <c r="B2033" s="180" t="s">
        <v>376</v>
      </c>
      <c r="C2033" s="180"/>
      <c r="D2033" s="180"/>
      <c r="E2033" s="180"/>
      <c r="F2033" s="180"/>
      <c r="G2033" s="180"/>
      <c r="H2033" s="180"/>
      <c r="I2033" s="180"/>
      <c r="J2033" s="180"/>
    </row>
    <row r="2034" spans="1:10" x14ac:dyDescent="0.2">
      <c r="A2034" s="180" t="s">
        <v>33</v>
      </c>
      <c r="B2034" s="180" t="s">
        <v>377</v>
      </c>
      <c r="C2034" s="180"/>
      <c r="D2034" s="180"/>
      <c r="E2034" s="180"/>
      <c r="F2034" s="180"/>
      <c r="G2034" s="180"/>
      <c r="H2034" s="180"/>
      <c r="I2034" s="180">
        <v>11500000</v>
      </c>
      <c r="J2034" s="180">
        <v>11109175.939999999</v>
      </c>
    </row>
    <row r="2035" spans="1:10" x14ac:dyDescent="0.2">
      <c r="A2035" s="180" t="s">
        <v>33</v>
      </c>
      <c r="B2035" s="180" t="s">
        <v>352</v>
      </c>
      <c r="C2035" s="180"/>
      <c r="D2035" s="180"/>
      <c r="E2035" s="180"/>
      <c r="F2035" s="180"/>
      <c r="G2035" s="180"/>
      <c r="H2035" s="180"/>
      <c r="I2035" s="180">
        <v>425000</v>
      </c>
      <c r="J2035" s="180">
        <v>450750.06</v>
      </c>
    </row>
    <row r="2036" spans="1:10" x14ac:dyDescent="0.2">
      <c r="A2036" s="180" t="s">
        <v>33</v>
      </c>
      <c r="B2036" s="180" t="s">
        <v>353</v>
      </c>
      <c r="C2036" s="180"/>
      <c r="D2036" s="180"/>
      <c r="E2036" s="180"/>
      <c r="F2036" s="180"/>
      <c r="G2036" s="180"/>
      <c r="H2036" s="180"/>
      <c r="I2036" s="180">
        <v>1010000</v>
      </c>
      <c r="J2036" s="180">
        <v>852560.9</v>
      </c>
    </row>
    <row r="2037" spans="1:10" x14ac:dyDescent="0.2">
      <c r="A2037" s="180" t="s">
        <v>33</v>
      </c>
      <c r="B2037" s="180" t="s">
        <v>354</v>
      </c>
      <c r="C2037" s="180"/>
      <c r="D2037" s="180"/>
      <c r="E2037" s="180"/>
      <c r="F2037" s="180"/>
      <c r="G2037" s="180"/>
      <c r="H2037" s="180"/>
      <c r="I2037" s="180">
        <v>382500</v>
      </c>
      <c r="J2037" s="180">
        <v>400690.5</v>
      </c>
    </row>
    <row r="2038" spans="1:10" x14ac:dyDescent="0.2">
      <c r="A2038" s="180" t="s">
        <v>33</v>
      </c>
      <c r="B2038" s="180" t="s">
        <v>408</v>
      </c>
      <c r="C2038" s="180"/>
      <c r="D2038" s="180"/>
      <c r="E2038" s="180"/>
      <c r="F2038" s="180"/>
      <c r="G2038" s="180"/>
      <c r="H2038" s="180"/>
      <c r="I2038" s="180">
        <v>1278000</v>
      </c>
      <c r="J2038" s="180">
        <v>1214049.54</v>
      </c>
    </row>
    <row r="2039" spans="1:10" x14ac:dyDescent="0.2">
      <c r="A2039" s="180" t="s">
        <v>33</v>
      </c>
      <c r="B2039" s="180" t="s">
        <v>423</v>
      </c>
      <c r="C2039" s="180"/>
      <c r="D2039" s="180"/>
      <c r="E2039" s="180"/>
      <c r="F2039" s="180"/>
      <c r="G2039" s="180"/>
      <c r="H2039" s="180"/>
      <c r="I2039" s="180">
        <v>303500</v>
      </c>
      <c r="J2039" s="180">
        <v>297239.12</v>
      </c>
    </row>
    <row r="2040" spans="1:10" x14ac:dyDescent="0.2">
      <c r="A2040" s="180" t="s">
        <v>33</v>
      </c>
      <c r="B2040" s="180" t="s">
        <v>355</v>
      </c>
      <c r="C2040" s="180">
        <v>150000</v>
      </c>
      <c r="D2040" s="180">
        <v>500000</v>
      </c>
      <c r="E2040" s="180"/>
      <c r="F2040" s="180"/>
      <c r="G2040" s="180">
        <v>11000</v>
      </c>
      <c r="H2040" s="180"/>
      <c r="I2040" s="180">
        <v>2186000</v>
      </c>
      <c r="J2040" s="180">
        <v>1728007.19</v>
      </c>
    </row>
    <row r="2041" spans="1:10" x14ac:dyDescent="0.2">
      <c r="A2041" s="180" t="s">
        <v>33</v>
      </c>
      <c r="B2041" s="180" t="s">
        <v>356</v>
      </c>
      <c r="C2041" s="180">
        <v>230000</v>
      </c>
      <c r="D2041" s="180"/>
      <c r="E2041" s="180"/>
      <c r="F2041" s="180"/>
      <c r="G2041" s="180"/>
      <c r="H2041" s="180"/>
      <c r="I2041" s="180">
        <v>1295000</v>
      </c>
      <c r="J2041" s="180">
        <v>1188588.27</v>
      </c>
    </row>
    <row r="2042" spans="1:10" x14ac:dyDescent="0.2">
      <c r="A2042" s="180" t="s">
        <v>33</v>
      </c>
      <c r="B2042" s="180" t="s">
        <v>409</v>
      </c>
      <c r="C2042" s="180"/>
      <c r="D2042" s="180"/>
      <c r="E2042" s="180"/>
      <c r="F2042" s="180"/>
      <c r="G2042" s="180"/>
      <c r="H2042" s="180"/>
      <c r="I2042" s="180">
        <v>0</v>
      </c>
      <c r="J2042" s="180"/>
    </row>
    <row r="2043" spans="1:10" x14ac:dyDescent="0.2">
      <c r="A2043" s="180" t="s">
        <v>33</v>
      </c>
      <c r="B2043" s="180" t="s">
        <v>378</v>
      </c>
      <c r="C2043" s="180"/>
      <c r="D2043" s="180"/>
      <c r="E2043" s="180"/>
      <c r="F2043" s="180"/>
      <c r="G2043" s="180">
        <v>860000</v>
      </c>
      <c r="H2043" s="180">
        <v>50000</v>
      </c>
      <c r="I2043" s="180">
        <v>900000</v>
      </c>
      <c r="J2043" s="180">
        <v>908936.41</v>
      </c>
    </row>
    <row r="2044" spans="1:10" x14ac:dyDescent="0.2">
      <c r="A2044" s="180" t="s">
        <v>33</v>
      </c>
      <c r="B2044" s="180" t="s">
        <v>360</v>
      </c>
      <c r="C2044" s="180">
        <v>750000</v>
      </c>
      <c r="D2044" s="180"/>
      <c r="E2044" s="180"/>
      <c r="F2044" s="180"/>
      <c r="G2044" s="180"/>
      <c r="H2044" s="180"/>
      <c r="I2044" s="180">
        <v>600000</v>
      </c>
      <c r="J2044" s="180">
        <v>214959</v>
      </c>
    </row>
    <row r="2045" spans="1:10" x14ac:dyDescent="0.2">
      <c r="A2045" s="180" t="s">
        <v>33</v>
      </c>
      <c r="B2045" s="180" t="s">
        <v>379</v>
      </c>
      <c r="C2045" s="180"/>
      <c r="D2045" s="180"/>
      <c r="E2045" s="180"/>
      <c r="F2045" s="180">
        <v>964916</v>
      </c>
      <c r="G2045" s="180"/>
      <c r="H2045" s="180"/>
      <c r="I2045" s="180">
        <v>969316</v>
      </c>
      <c r="J2045" s="180">
        <v>941515</v>
      </c>
    </row>
    <row r="2046" spans="1:10" x14ac:dyDescent="0.2">
      <c r="A2046" s="180" t="s">
        <v>33</v>
      </c>
      <c r="B2046" s="180" t="s">
        <v>362</v>
      </c>
      <c r="C2046" s="180"/>
      <c r="D2046" s="180"/>
      <c r="E2046" s="180"/>
      <c r="F2046" s="180"/>
      <c r="G2046" s="180"/>
      <c r="H2046" s="180"/>
      <c r="I2046" s="180">
        <v>647685</v>
      </c>
      <c r="J2046" s="180">
        <v>647631</v>
      </c>
    </row>
    <row r="2047" spans="1:10" x14ac:dyDescent="0.2">
      <c r="A2047" s="180" t="s">
        <v>33</v>
      </c>
      <c r="B2047" s="180" t="s">
        <v>365</v>
      </c>
      <c r="C2047" s="180">
        <v>1130000</v>
      </c>
      <c r="D2047" s="180">
        <v>500000</v>
      </c>
      <c r="E2047" s="180">
        <v>0</v>
      </c>
      <c r="F2047" s="180">
        <v>964916</v>
      </c>
      <c r="G2047" s="180">
        <v>871000</v>
      </c>
      <c r="H2047" s="180">
        <v>50000</v>
      </c>
      <c r="I2047" s="180">
        <v>21497001</v>
      </c>
      <c r="J2047" s="180">
        <v>19954102.93</v>
      </c>
    </row>
    <row r="2048" spans="1:10" x14ac:dyDescent="0.2">
      <c r="A2048" s="180" t="s">
        <v>33</v>
      </c>
      <c r="B2048" s="180" t="s">
        <v>447</v>
      </c>
      <c r="C2048" s="180">
        <v>964916</v>
      </c>
      <c r="D2048" s="180"/>
      <c r="E2048" s="180"/>
      <c r="F2048" s="180"/>
      <c r="G2048" s="180"/>
      <c r="H2048" s="180"/>
      <c r="I2048" s="180">
        <v>969316</v>
      </c>
      <c r="J2048" s="180">
        <v>961337.89</v>
      </c>
    </row>
    <row r="2049" spans="1:10" x14ac:dyDescent="0.2">
      <c r="A2049" s="180" t="s">
        <v>33</v>
      </c>
      <c r="B2049" s="180" t="s">
        <v>366</v>
      </c>
      <c r="C2049" s="180">
        <v>2094916</v>
      </c>
      <c r="D2049" s="180">
        <v>500000</v>
      </c>
      <c r="E2049" s="180">
        <v>0</v>
      </c>
      <c r="F2049" s="180">
        <v>964916</v>
      </c>
      <c r="G2049" s="180">
        <v>871000</v>
      </c>
      <c r="H2049" s="180">
        <v>50000</v>
      </c>
      <c r="I2049" s="180">
        <v>22466317</v>
      </c>
      <c r="J2049" s="180">
        <v>20915440.82</v>
      </c>
    </row>
    <row r="2050" spans="1:10" x14ac:dyDescent="0.2">
      <c r="A2050" s="180" t="s">
        <v>33</v>
      </c>
      <c r="B2050" s="180" t="s">
        <v>367</v>
      </c>
      <c r="C2050" s="180">
        <v>191422.25999999975</v>
      </c>
      <c r="D2050" s="180">
        <v>44580.229999999981</v>
      </c>
      <c r="E2050" s="180">
        <v>0</v>
      </c>
      <c r="F2050" s="180">
        <v>1789823.84</v>
      </c>
      <c r="G2050" s="180">
        <v>-272408.43000000017</v>
      </c>
      <c r="H2050" s="180">
        <v>15376.600000000006</v>
      </c>
      <c r="I2050" s="180">
        <v>7988520.8699999964</v>
      </c>
      <c r="J2050" s="180">
        <v>9973099.8699999973</v>
      </c>
    </row>
    <row r="2051" spans="1:10" x14ac:dyDescent="0.2">
      <c r="A2051" s="180" t="s">
        <v>33</v>
      </c>
      <c r="B2051" s="180" t="s">
        <v>368</v>
      </c>
      <c r="C2051" s="180">
        <v>2286338.2599999998</v>
      </c>
      <c r="D2051" s="180">
        <v>544580.23</v>
      </c>
      <c r="E2051" s="180">
        <v>0</v>
      </c>
      <c r="F2051" s="180">
        <v>2754739.84</v>
      </c>
      <c r="G2051" s="180">
        <v>598591.56999999983</v>
      </c>
      <c r="H2051" s="180">
        <v>65376.600000000006</v>
      </c>
      <c r="I2051" s="180">
        <v>30454837.869999997</v>
      </c>
      <c r="J2051" s="180">
        <v>30888540.690000001</v>
      </c>
    </row>
    <row r="2052" spans="1:10" x14ac:dyDescent="0.2">
      <c r="A2052" s="180" t="s">
        <v>34</v>
      </c>
      <c r="B2052" s="180" t="s">
        <v>333</v>
      </c>
      <c r="C2052" s="180"/>
      <c r="D2052" s="180">
        <v>2598114</v>
      </c>
      <c r="E2052" s="180"/>
      <c r="F2052" s="180">
        <v>0</v>
      </c>
      <c r="G2052" s="180"/>
      <c r="H2052" s="180"/>
      <c r="I2052" s="180">
        <v>20276098</v>
      </c>
      <c r="J2052" s="180">
        <v>19408256.809999999</v>
      </c>
    </row>
    <row r="2053" spans="1:10" x14ac:dyDescent="0.2">
      <c r="A2053" s="180" t="s">
        <v>34</v>
      </c>
      <c r="B2053" s="180" t="s">
        <v>334</v>
      </c>
      <c r="C2053" s="180"/>
      <c r="D2053" s="180">
        <v>50287</v>
      </c>
      <c r="E2053" s="180"/>
      <c r="F2053" s="180">
        <v>0</v>
      </c>
      <c r="G2053" s="180"/>
      <c r="H2053" s="180"/>
      <c r="I2053" s="180">
        <v>429112</v>
      </c>
      <c r="J2053" s="180">
        <v>464187.64</v>
      </c>
    </row>
    <row r="2054" spans="1:10" x14ac:dyDescent="0.2">
      <c r="A2054" s="180" t="s">
        <v>34</v>
      </c>
      <c r="B2054" s="180" t="s">
        <v>335</v>
      </c>
      <c r="C2054" s="180"/>
      <c r="D2054" s="180">
        <v>0</v>
      </c>
      <c r="E2054" s="180"/>
      <c r="F2054" s="180"/>
      <c r="G2054" s="180"/>
      <c r="H2054" s="180"/>
      <c r="I2054" s="180">
        <v>0</v>
      </c>
      <c r="J2054" s="180">
        <v>0</v>
      </c>
    </row>
    <row r="2055" spans="1:10" x14ac:dyDescent="0.2">
      <c r="A2055" s="180" t="s">
        <v>34</v>
      </c>
      <c r="B2055" s="180" t="s">
        <v>336</v>
      </c>
      <c r="C2055" s="180"/>
      <c r="D2055" s="180"/>
      <c r="E2055" s="180"/>
      <c r="F2055" s="180"/>
      <c r="G2055" s="180"/>
      <c r="H2055" s="180"/>
      <c r="I2055" s="180">
        <v>5771315</v>
      </c>
      <c r="J2055" s="180">
        <v>5831901.8499999996</v>
      </c>
    </row>
    <row r="2056" spans="1:10" x14ac:dyDescent="0.2">
      <c r="A2056" s="180" t="s">
        <v>34</v>
      </c>
      <c r="B2056" s="180" t="s">
        <v>337</v>
      </c>
      <c r="C2056" s="180">
        <v>10895</v>
      </c>
      <c r="D2056" s="180">
        <v>3164</v>
      </c>
      <c r="E2056" s="180">
        <v>0</v>
      </c>
      <c r="F2056" s="180">
        <v>0</v>
      </c>
      <c r="G2056" s="180">
        <v>0</v>
      </c>
      <c r="H2056" s="180">
        <v>0</v>
      </c>
      <c r="I2056" s="180">
        <v>33306</v>
      </c>
      <c r="J2056" s="180">
        <v>81365.51999999999</v>
      </c>
    </row>
    <row r="2057" spans="1:10" x14ac:dyDescent="0.2">
      <c r="A2057" s="180" t="s">
        <v>34</v>
      </c>
      <c r="B2057" s="180" t="s">
        <v>338</v>
      </c>
      <c r="C2057" s="180"/>
      <c r="D2057" s="180"/>
      <c r="E2057" s="180"/>
      <c r="F2057" s="180"/>
      <c r="G2057" s="180">
        <v>920127</v>
      </c>
      <c r="H2057" s="180">
        <v>0</v>
      </c>
      <c r="I2057" s="180">
        <v>906529</v>
      </c>
      <c r="J2057" s="180">
        <v>867011.3</v>
      </c>
    </row>
    <row r="2058" spans="1:10" x14ac:dyDescent="0.2">
      <c r="A2058" s="180" t="s">
        <v>34</v>
      </c>
      <c r="B2058" s="180" t="s">
        <v>339</v>
      </c>
      <c r="C2058" s="180"/>
      <c r="D2058" s="180"/>
      <c r="E2058" s="180"/>
      <c r="F2058" s="180"/>
      <c r="G2058" s="180"/>
      <c r="H2058" s="180">
        <v>0</v>
      </c>
      <c r="I2058" s="180">
        <v>1157983</v>
      </c>
      <c r="J2058" s="180">
        <v>1192298.7000000002</v>
      </c>
    </row>
    <row r="2059" spans="1:10" x14ac:dyDescent="0.2">
      <c r="A2059" s="180" t="s">
        <v>34</v>
      </c>
      <c r="B2059" s="180" t="s">
        <v>340</v>
      </c>
      <c r="C2059" s="180">
        <v>0</v>
      </c>
      <c r="D2059" s="180">
        <v>131879</v>
      </c>
      <c r="E2059" s="180">
        <v>0</v>
      </c>
      <c r="F2059" s="180">
        <v>0</v>
      </c>
      <c r="G2059" s="180">
        <v>5359</v>
      </c>
      <c r="H2059" s="180">
        <v>0</v>
      </c>
      <c r="I2059" s="180">
        <v>730799</v>
      </c>
      <c r="J2059" s="180">
        <v>733119.20000000007</v>
      </c>
    </row>
    <row r="2060" spans="1:10" x14ac:dyDescent="0.2">
      <c r="A2060" s="180" t="s">
        <v>34</v>
      </c>
      <c r="B2060" s="180" t="s">
        <v>341</v>
      </c>
      <c r="C2060" s="180">
        <v>0</v>
      </c>
      <c r="D2060" s="180">
        <v>0</v>
      </c>
      <c r="E2060" s="180">
        <v>0</v>
      </c>
      <c r="F2060" s="180"/>
      <c r="G2060" s="180">
        <v>0</v>
      </c>
      <c r="H2060" s="180">
        <v>0</v>
      </c>
      <c r="I2060" s="180">
        <v>7676</v>
      </c>
      <c r="J2060" s="180">
        <v>10598.68</v>
      </c>
    </row>
    <row r="2061" spans="1:10" x14ac:dyDescent="0.2">
      <c r="A2061" s="180" t="s">
        <v>34</v>
      </c>
      <c r="B2061" s="180" t="s">
        <v>342</v>
      </c>
      <c r="C2061" s="180"/>
      <c r="D2061" s="180"/>
      <c r="E2061" s="180"/>
      <c r="F2061" s="180"/>
      <c r="G2061" s="180"/>
      <c r="H2061" s="180"/>
      <c r="I2061" s="180">
        <v>25497883</v>
      </c>
      <c r="J2061" s="180">
        <v>25319244</v>
      </c>
    </row>
    <row r="2062" spans="1:10" x14ac:dyDescent="0.2">
      <c r="A2062" s="180" t="s">
        <v>34</v>
      </c>
      <c r="B2062" s="180" t="s">
        <v>343</v>
      </c>
      <c r="C2062" s="180"/>
      <c r="D2062" s="180"/>
      <c r="E2062" s="180"/>
      <c r="F2062" s="180"/>
      <c r="G2062" s="180"/>
      <c r="H2062" s="180"/>
      <c r="I2062" s="180">
        <v>0</v>
      </c>
      <c r="J2062" s="180">
        <v>0</v>
      </c>
    </row>
    <row r="2063" spans="1:10" x14ac:dyDescent="0.2">
      <c r="A2063" s="180" t="s">
        <v>34</v>
      </c>
      <c r="B2063" s="180" t="s">
        <v>344</v>
      </c>
      <c r="C2063" s="180">
        <v>4114573</v>
      </c>
      <c r="D2063" s="180">
        <v>1051</v>
      </c>
      <c r="E2063" s="180">
        <v>0</v>
      </c>
      <c r="F2063" s="180">
        <v>0</v>
      </c>
      <c r="G2063" s="180">
        <v>14712</v>
      </c>
      <c r="H2063" s="180">
        <v>0</v>
      </c>
      <c r="I2063" s="180">
        <v>4189969</v>
      </c>
      <c r="J2063" s="180">
        <v>3988486.7</v>
      </c>
    </row>
    <row r="2064" spans="1:10" x14ac:dyDescent="0.2">
      <c r="A2064" s="180" t="s">
        <v>34</v>
      </c>
      <c r="B2064" s="180" t="s">
        <v>475</v>
      </c>
      <c r="C2064" s="180"/>
      <c r="D2064" s="180">
        <v>101573</v>
      </c>
      <c r="E2064" s="180"/>
      <c r="F2064" s="180">
        <v>0</v>
      </c>
      <c r="G2064" s="180"/>
      <c r="H2064" s="180"/>
      <c r="I2064" s="180">
        <v>751028</v>
      </c>
      <c r="J2064" s="180">
        <v>416517.04999999993</v>
      </c>
    </row>
    <row r="2065" spans="1:10" x14ac:dyDescent="0.2">
      <c r="A2065" s="180" t="s">
        <v>34</v>
      </c>
      <c r="B2065" s="180" t="s">
        <v>332</v>
      </c>
      <c r="C2065" s="180"/>
      <c r="D2065" s="180"/>
      <c r="E2065" s="180">
        <v>0</v>
      </c>
      <c r="F2065" s="180"/>
      <c r="G2065" s="180"/>
      <c r="H2065" s="180"/>
      <c r="I2065" s="180">
        <v>464353</v>
      </c>
      <c r="J2065" s="180">
        <v>386204</v>
      </c>
    </row>
    <row r="2066" spans="1:10" x14ac:dyDescent="0.2">
      <c r="A2066" s="180" t="s">
        <v>34</v>
      </c>
      <c r="B2066" s="180" t="s">
        <v>407</v>
      </c>
      <c r="C2066" s="180">
        <v>0</v>
      </c>
      <c r="D2066" s="180">
        <v>0</v>
      </c>
      <c r="E2066" s="180">
        <v>0</v>
      </c>
      <c r="F2066" s="180">
        <v>0</v>
      </c>
      <c r="G2066" s="180">
        <v>1098117</v>
      </c>
      <c r="H2066" s="180">
        <v>0</v>
      </c>
      <c r="I2066" s="180">
        <v>2464658</v>
      </c>
      <c r="J2066" s="180">
        <v>2482947.62</v>
      </c>
    </row>
    <row r="2067" spans="1:10" x14ac:dyDescent="0.2">
      <c r="A2067" s="180" t="s">
        <v>34</v>
      </c>
      <c r="B2067" s="180" t="s">
        <v>345</v>
      </c>
      <c r="C2067" s="180">
        <v>4125468</v>
      </c>
      <c r="D2067" s="180">
        <v>2886068</v>
      </c>
      <c r="E2067" s="180">
        <v>0</v>
      </c>
      <c r="F2067" s="180">
        <v>0</v>
      </c>
      <c r="G2067" s="180">
        <v>2038315</v>
      </c>
      <c r="H2067" s="180">
        <v>0</v>
      </c>
      <c r="I2067" s="180">
        <v>62680709</v>
      </c>
      <c r="J2067" s="180">
        <v>61182139.07</v>
      </c>
    </row>
    <row r="2068" spans="1:10" x14ac:dyDescent="0.2">
      <c r="A2068" s="180" t="s">
        <v>34</v>
      </c>
      <c r="B2068" s="180" t="s">
        <v>346</v>
      </c>
      <c r="C2068" s="180">
        <v>0</v>
      </c>
      <c r="D2068" s="180">
        <v>0</v>
      </c>
      <c r="E2068" s="180">
        <v>8000000</v>
      </c>
      <c r="F2068" s="180">
        <v>0</v>
      </c>
      <c r="G2068" s="180"/>
      <c r="H2068" s="180"/>
      <c r="I2068" s="180">
        <v>20000000</v>
      </c>
      <c r="J2068" s="180">
        <v>0</v>
      </c>
    </row>
    <row r="2069" spans="1:10" x14ac:dyDescent="0.2">
      <c r="A2069" s="180" t="s">
        <v>34</v>
      </c>
      <c r="B2069" s="180" t="s">
        <v>446</v>
      </c>
      <c r="C2069" s="180">
        <v>0</v>
      </c>
      <c r="D2069" s="180">
        <v>0</v>
      </c>
      <c r="E2069" s="180">
        <v>0</v>
      </c>
      <c r="F2069" s="180">
        <v>303000</v>
      </c>
      <c r="G2069" s="180">
        <v>0</v>
      </c>
      <c r="H2069" s="180">
        <v>0</v>
      </c>
      <c r="I2069" s="180">
        <v>282800</v>
      </c>
      <c r="J2069" s="180">
        <v>95363.01</v>
      </c>
    </row>
    <row r="2070" spans="1:10" x14ac:dyDescent="0.2">
      <c r="A2070" s="180" t="s">
        <v>34</v>
      </c>
      <c r="B2070" s="180" t="s">
        <v>347</v>
      </c>
      <c r="C2070" s="180">
        <v>0</v>
      </c>
      <c r="D2070" s="180">
        <v>305000</v>
      </c>
      <c r="E2070" s="180">
        <v>0</v>
      </c>
      <c r="F2070" s="180"/>
      <c r="G2070" s="180">
        <v>0</v>
      </c>
      <c r="H2070" s="180">
        <v>0</v>
      </c>
      <c r="I2070" s="180">
        <v>38063</v>
      </c>
      <c r="J2070" s="180">
        <v>3662.5</v>
      </c>
    </row>
    <row r="2071" spans="1:10" x14ac:dyDescent="0.2">
      <c r="A2071" s="180" t="s">
        <v>34</v>
      </c>
      <c r="B2071" s="180" t="s">
        <v>348</v>
      </c>
      <c r="C2071" s="180">
        <v>4125468</v>
      </c>
      <c r="D2071" s="180">
        <v>3191068</v>
      </c>
      <c r="E2071" s="180">
        <v>8000000</v>
      </c>
      <c r="F2071" s="180">
        <v>303000</v>
      </c>
      <c r="G2071" s="180">
        <v>2038315</v>
      </c>
      <c r="H2071" s="180">
        <v>0</v>
      </c>
      <c r="I2071" s="180">
        <v>83001572</v>
      </c>
      <c r="J2071" s="180">
        <v>61281164.579999998</v>
      </c>
    </row>
    <row r="2072" spans="1:10" x14ac:dyDescent="0.2">
      <c r="A2072" s="180" t="s">
        <v>34</v>
      </c>
      <c r="B2072" s="180" t="s">
        <v>349</v>
      </c>
      <c r="C2072" s="180">
        <v>4312835.0999999996</v>
      </c>
      <c r="D2072" s="180">
        <v>3184492.09</v>
      </c>
      <c r="E2072" s="180">
        <v>1987961</v>
      </c>
      <c r="F2072" s="180">
        <v>2823.9899999999907</v>
      </c>
      <c r="G2072" s="180">
        <v>657154.79</v>
      </c>
      <c r="H2072" s="180">
        <v>0</v>
      </c>
      <c r="I2072" s="180">
        <v>22428170.379999992</v>
      </c>
      <c r="J2072" s="180">
        <v>24542300.190000001</v>
      </c>
    </row>
    <row r="2073" spans="1:10" x14ac:dyDescent="0.2">
      <c r="A2073" s="180" t="s">
        <v>34</v>
      </c>
      <c r="B2073" s="180" t="s">
        <v>350</v>
      </c>
      <c r="C2073" s="180">
        <v>8438303.0999999996</v>
      </c>
      <c r="D2073" s="180">
        <v>6375560.0899999999</v>
      </c>
      <c r="E2073" s="180">
        <v>9987961</v>
      </c>
      <c r="F2073" s="180">
        <v>305823.99</v>
      </c>
      <c r="G2073" s="180">
        <v>2695469.79</v>
      </c>
      <c r="H2073" s="180">
        <v>0</v>
      </c>
      <c r="I2073" s="180">
        <v>105429742.38</v>
      </c>
      <c r="J2073" s="180">
        <v>85823464.769999996</v>
      </c>
    </row>
    <row r="2074" spans="1:10" x14ac:dyDescent="0.2">
      <c r="A2074" s="180" t="s">
        <v>34</v>
      </c>
      <c r="B2074" s="180" t="s">
        <v>376</v>
      </c>
      <c r="C2074" s="180"/>
      <c r="D2074" s="180"/>
      <c r="E2074" s="180"/>
      <c r="F2074" s="180"/>
      <c r="G2074" s="180"/>
      <c r="H2074" s="180"/>
      <c r="I2074" s="180"/>
      <c r="J2074" s="180"/>
    </row>
    <row r="2075" spans="1:10" x14ac:dyDescent="0.2">
      <c r="A2075" s="180" t="s">
        <v>34</v>
      </c>
      <c r="B2075" s="180" t="s">
        <v>377</v>
      </c>
      <c r="C2075" s="180">
        <v>0</v>
      </c>
      <c r="D2075" s="180">
        <v>145175</v>
      </c>
      <c r="E2075" s="180">
        <v>0</v>
      </c>
      <c r="F2075" s="180"/>
      <c r="G2075" s="180">
        <v>0</v>
      </c>
      <c r="H2075" s="180">
        <v>0</v>
      </c>
      <c r="I2075" s="180">
        <v>36255288</v>
      </c>
      <c r="J2075" s="180">
        <v>36138946.890000001</v>
      </c>
    </row>
    <row r="2076" spans="1:10" x14ac:dyDescent="0.2">
      <c r="A2076" s="180" t="s">
        <v>34</v>
      </c>
      <c r="B2076" s="180" t="s">
        <v>352</v>
      </c>
      <c r="C2076" s="180">
        <v>0</v>
      </c>
      <c r="D2076" s="180">
        <v>0</v>
      </c>
      <c r="E2076" s="180">
        <v>0</v>
      </c>
      <c r="F2076" s="180"/>
      <c r="G2076" s="180">
        <v>0</v>
      </c>
      <c r="H2076" s="180">
        <v>0</v>
      </c>
      <c r="I2076" s="180">
        <v>2026710</v>
      </c>
      <c r="J2076" s="180">
        <v>2047738.94</v>
      </c>
    </row>
    <row r="2077" spans="1:10" x14ac:dyDescent="0.2">
      <c r="A2077" s="180" t="s">
        <v>34</v>
      </c>
      <c r="B2077" s="180" t="s">
        <v>353</v>
      </c>
      <c r="C2077" s="180">
        <v>0</v>
      </c>
      <c r="D2077" s="180">
        <v>0</v>
      </c>
      <c r="E2077" s="180">
        <v>0</v>
      </c>
      <c r="F2077" s="180"/>
      <c r="G2077" s="180">
        <v>0</v>
      </c>
      <c r="H2077" s="180">
        <v>0</v>
      </c>
      <c r="I2077" s="180">
        <v>746936</v>
      </c>
      <c r="J2077" s="180">
        <v>736604.27</v>
      </c>
    </row>
    <row r="2078" spans="1:10" x14ac:dyDescent="0.2">
      <c r="A2078" s="180" t="s">
        <v>34</v>
      </c>
      <c r="B2078" s="180" t="s">
        <v>354</v>
      </c>
      <c r="C2078" s="180">
        <v>0</v>
      </c>
      <c r="D2078" s="180">
        <v>0</v>
      </c>
      <c r="E2078" s="180">
        <v>0</v>
      </c>
      <c r="F2078" s="180"/>
      <c r="G2078" s="180">
        <v>0</v>
      </c>
      <c r="H2078" s="180">
        <v>0</v>
      </c>
      <c r="I2078" s="180">
        <v>972219</v>
      </c>
      <c r="J2078" s="180">
        <v>1035849.09</v>
      </c>
    </row>
    <row r="2079" spans="1:10" x14ac:dyDescent="0.2">
      <c r="A2079" s="180" t="s">
        <v>34</v>
      </c>
      <c r="B2079" s="180" t="s">
        <v>408</v>
      </c>
      <c r="C2079" s="180">
        <v>0</v>
      </c>
      <c r="D2079" s="180">
        <v>0</v>
      </c>
      <c r="E2079" s="180">
        <v>0</v>
      </c>
      <c r="F2079" s="180"/>
      <c r="G2079" s="180">
        <v>0</v>
      </c>
      <c r="H2079" s="180">
        <v>0</v>
      </c>
      <c r="I2079" s="180">
        <v>3556313</v>
      </c>
      <c r="J2079" s="180">
        <v>3464892.29</v>
      </c>
    </row>
    <row r="2080" spans="1:10" x14ac:dyDescent="0.2">
      <c r="A2080" s="180" t="s">
        <v>34</v>
      </c>
      <c r="B2080" s="180" t="s">
        <v>423</v>
      </c>
      <c r="C2080" s="180">
        <v>0</v>
      </c>
      <c r="D2080" s="180">
        <v>877868</v>
      </c>
      <c r="E2080" s="180">
        <v>0</v>
      </c>
      <c r="F2080" s="180">
        <v>0</v>
      </c>
      <c r="G2080" s="180">
        <v>842</v>
      </c>
      <c r="H2080" s="180">
        <v>0</v>
      </c>
      <c r="I2080" s="180">
        <v>2705585</v>
      </c>
      <c r="J2080" s="180">
        <v>1824653.06</v>
      </c>
    </row>
    <row r="2081" spans="1:10" x14ac:dyDescent="0.2">
      <c r="A2081" s="180" t="s">
        <v>34</v>
      </c>
      <c r="B2081" s="180" t="s">
        <v>355</v>
      </c>
      <c r="C2081" s="180">
        <v>0</v>
      </c>
      <c r="D2081" s="180">
        <v>68033</v>
      </c>
      <c r="E2081" s="180">
        <v>0</v>
      </c>
      <c r="F2081" s="180"/>
      <c r="G2081" s="180">
        <v>0</v>
      </c>
      <c r="H2081" s="180">
        <v>0</v>
      </c>
      <c r="I2081" s="180">
        <v>4621993</v>
      </c>
      <c r="J2081" s="180">
        <v>4799073.74</v>
      </c>
    </row>
    <row r="2082" spans="1:10" x14ac:dyDescent="0.2">
      <c r="A2082" s="180" t="s">
        <v>34</v>
      </c>
      <c r="B2082" s="180" t="s">
        <v>356</v>
      </c>
      <c r="C2082" s="180">
        <v>0</v>
      </c>
      <c r="D2082" s="180">
        <v>203000</v>
      </c>
      <c r="E2082" s="180">
        <v>0</v>
      </c>
      <c r="F2082" s="180"/>
      <c r="G2082" s="180">
        <v>0</v>
      </c>
      <c r="H2082" s="180">
        <v>0</v>
      </c>
      <c r="I2082" s="180">
        <v>1201905</v>
      </c>
      <c r="J2082" s="180">
        <v>1149880.79</v>
      </c>
    </row>
    <row r="2083" spans="1:10" x14ac:dyDescent="0.2">
      <c r="A2083" s="180" t="s">
        <v>34</v>
      </c>
      <c r="B2083" s="180" t="s">
        <v>409</v>
      </c>
      <c r="C2083" s="180"/>
      <c r="D2083" s="180"/>
      <c r="E2083" s="180"/>
      <c r="F2083" s="180"/>
      <c r="G2083" s="180"/>
      <c r="H2083" s="180"/>
      <c r="I2083" s="180">
        <v>0</v>
      </c>
      <c r="J2083" s="180"/>
    </row>
    <row r="2084" spans="1:10" x14ac:dyDescent="0.2">
      <c r="A2084" s="180" t="s">
        <v>34</v>
      </c>
      <c r="B2084" s="180" t="s">
        <v>378</v>
      </c>
      <c r="C2084" s="180">
        <v>0</v>
      </c>
      <c r="D2084" s="180">
        <v>0</v>
      </c>
      <c r="E2084" s="180">
        <v>0</v>
      </c>
      <c r="F2084" s="180"/>
      <c r="G2084" s="180">
        <v>1923130</v>
      </c>
      <c r="H2084" s="180">
        <v>0</v>
      </c>
      <c r="I2084" s="180">
        <v>1905582</v>
      </c>
      <c r="J2084" s="180">
        <v>1741762.76</v>
      </c>
    </row>
    <row r="2085" spans="1:10" x14ac:dyDescent="0.2">
      <c r="A2085" s="180" t="s">
        <v>34</v>
      </c>
      <c r="B2085" s="180" t="s">
        <v>360</v>
      </c>
      <c r="C2085" s="180">
        <v>125300</v>
      </c>
      <c r="D2085" s="180">
        <v>1586220</v>
      </c>
      <c r="E2085" s="180">
        <v>20193000</v>
      </c>
      <c r="F2085" s="180"/>
      <c r="G2085" s="180"/>
      <c r="H2085" s="180">
        <v>0</v>
      </c>
      <c r="I2085" s="180">
        <v>19782897</v>
      </c>
      <c r="J2085" s="180">
        <v>8657700.5800000001</v>
      </c>
    </row>
    <row r="2086" spans="1:10" x14ac:dyDescent="0.2">
      <c r="A2086" s="180" t="s">
        <v>34</v>
      </c>
      <c r="B2086" s="180" t="s">
        <v>379</v>
      </c>
      <c r="C2086" s="180">
        <v>8200</v>
      </c>
      <c r="D2086" s="180">
        <v>0</v>
      </c>
      <c r="E2086" s="180">
        <v>0</v>
      </c>
      <c r="F2086" s="180">
        <v>1314700</v>
      </c>
      <c r="G2086" s="180"/>
      <c r="H2086" s="180"/>
      <c r="I2086" s="180">
        <v>282800</v>
      </c>
      <c r="J2086" s="180">
        <v>0</v>
      </c>
    </row>
    <row r="2087" spans="1:10" x14ac:dyDescent="0.2">
      <c r="A2087" s="180" t="s">
        <v>34</v>
      </c>
      <c r="B2087" s="180" t="s">
        <v>362</v>
      </c>
      <c r="C2087" s="180"/>
      <c r="D2087" s="180"/>
      <c r="E2087" s="180"/>
      <c r="F2087" s="180"/>
      <c r="G2087" s="180"/>
      <c r="H2087" s="180"/>
      <c r="I2087" s="180">
        <v>1810173</v>
      </c>
      <c r="J2087" s="180">
        <v>1777461</v>
      </c>
    </row>
    <row r="2088" spans="1:10" x14ac:dyDescent="0.2">
      <c r="A2088" s="180" t="s">
        <v>34</v>
      </c>
      <c r="B2088" s="180" t="s">
        <v>365</v>
      </c>
      <c r="C2088" s="180">
        <v>133500</v>
      </c>
      <c r="D2088" s="180">
        <v>2880296</v>
      </c>
      <c r="E2088" s="180">
        <v>20193000</v>
      </c>
      <c r="F2088" s="180">
        <v>1314700</v>
      </c>
      <c r="G2088" s="180">
        <v>1923972</v>
      </c>
      <c r="H2088" s="180">
        <v>0</v>
      </c>
      <c r="I2088" s="180">
        <v>75868401</v>
      </c>
      <c r="J2088" s="180">
        <v>63374563.409999996</v>
      </c>
    </row>
    <row r="2089" spans="1:10" x14ac:dyDescent="0.2">
      <c r="A2089" s="180" t="s">
        <v>34</v>
      </c>
      <c r="B2089" s="180" t="s">
        <v>447</v>
      </c>
      <c r="C2089" s="180">
        <v>1303000</v>
      </c>
      <c r="D2089" s="180">
        <v>0</v>
      </c>
      <c r="E2089" s="180">
        <v>0</v>
      </c>
      <c r="F2089" s="180">
        <v>0</v>
      </c>
      <c r="G2089" s="180">
        <v>22285</v>
      </c>
      <c r="H2089" s="180">
        <v>0</v>
      </c>
      <c r="I2089" s="180">
        <v>305635</v>
      </c>
      <c r="J2089" s="180">
        <v>20730.98</v>
      </c>
    </row>
    <row r="2090" spans="1:10" x14ac:dyDescent="0.2">
      <c r="A2090" s="180" t="s">
        <v>34</v>
      </c>
      <c r="B2090" s="180" t="s">
        <v>366</v>
      </c>
      <c r="C2090" s="180">
        <v>1436500</v>
      </c>
      <c r="D2090" s="180">
        <v>2880296</v>
      </c>
      <c r="E2090" s="180">
        <v>20193000</v>
      </c>
      <c r="F2090" s="180">
        <v>1314700</v>
      </c>
      <c r="G2090" s="180">
        <v>1946257</v>
      </c>
      <c r="H2090" s="180">
        <v>0</v>
      </c>
      <c r="I2090" s="180">
        <v>76174036</v>
      </c>
      <c r="J2090" s="180">
        <v>63395294.390000001</v>
      </c>
    </row>
    <row r="2091" spans="1:10" x14ac:dyDescent="0.2">
      <c r="A2091" s="180" t="s">
        <v>34</v>
      </c>
      <c r="B2091" s="180" t="s">
        <v>367</v>
      </c>
      <c r="C2091" s="180">
        <v>7001803.0999999996</v>
      </c>
      <c r="D2091" s="180">
        <v>3495264.09</v>
      </c>
      <c r="E2091" s="180">
        <v>-10205039</v>
      </c>
      <c r="F2091" s="180">
        <v>-1008876.01</v>
      </c>
      <c r="G2091" s="180">
        <v>749212.79</v>
      </c>
      <c r="H2091" s="180">
        <v>0</v>
      </c>
      <c r="I2091" s="180">
        <v>29255706.379999995</v>
      </c>
      <c r="J2091" s="180">
        <v>22428170.379999995</v>
      </c>
    </row>
    <row r="2092" spans="1:10" x14ac:dyDescent="0.2">
      <c r="A2092" s="180" t="s">
        <v>34</v>
      </c>
      <c r="B2092" s="180" t="s">
        <v>368</v>
      </c>
      <c r="C2092" s="180">
        <v>8438303.0999999996</v>
      </c>
      <c r="D2092" s="180">
        <v>6375560.0899999999</v>
      </c>
      <c r="E2092" s="180">
        <v>9987961</v>
      </c>
      <c r="F2092" s="180">
        <v>305823.99</v>
      </c>
      <c r="G2092" s="180">
        <v>2695469.79</v>
      </c>
      <c r="H2092" s="180">
        <v>0</v>
      </c>
      <c r="I2092" s="180">
        <v>105429742.38</v>
      </c>
      <c r="J2092" s="180">
        <v>85823464.769999996</v>
      </c>
    </row>
    <row r="2093" spans="1:10" x14ac:dyDescent="0.2">
      <c r="A2093" s="180" t="s">
        <v>38</v>
      </c>
      <c r="B2093" s="180" t="s">
        <v>333</v>
      </c>
      <c r="C2093" s="180"/>
      <c r="D2093" s="180">
        <v>145368</v>
      </c>
      <c r="E2093" s="180"/>
      <c r="F2093" s="180">
        <v>0</v>
      </c>
      <c r="G2093" s="180"/>
      <c r="H2093" s="180"/>
      <c r="I2093" s="180">
        <v>4385904</v>
      </c>
      <c r="J2093" s="180">
        <v>4075331.17</v>
      </c>
    </row>
    <row r="2094" spans="1:10" x14ac:dyDescent="0.2">
      <c r="A2094" s="180" t="s">
        <v>38</v>
      </c>
      <c r="B2094" s="180" t="s">
        <v>334</v>
      </c>
      <c r="C2094" s="180"/>
      <c r="D2094" s="180">
        <v>23034</v>
      </c>
      <c r="E2094" s="180"/>
      <c r="F2094" s="180">
        <v>0</v>
      </c>
      <c r="G2094" s="180"/>
      <c r="H2094" s="180"/>
      <c r="I2094" s="180">
        <v>719618</v>
      </c>
      <c r="J2094" s="180">
        <v>656347.87</v>
      </c>
    </row>
    <row r="2095" spans="1:10" x14ac:dyDescent="0.2">
      <c r="A2095" s="180" t="s">
        <v>38</v>
      </c>
      <c r="B2095" s="180" t="s">
        <v>335</v>
      </c>
      <c r="C2095" s="180"/>
      <c r="D2095" s="180">
        <v>0</v>
      </c>
      <c r="E2095" s="180"/>
      <c r="F2095" s="180"/>
      <c r="G2095" s="180"/>
      <c r="H2095" s="180"/>
      <c r="I2095" s="180">
        <v>193974</v>
      </c>
      <c r="J2095" s="180">
        <v>187722</v>
      </c>
    </row>
    <row r="2096" spans="1:10" x14ac:dyDescent="0.2">
      <c r="A2096" s="180" t="s">
        <v>38</v>
      </c>
      <c r="B2096" s="180" t="s">
        <v>336</v>
      </c>
      <c r="C2096" s="180"/>
      <c r="D2096" s="180"/>
      <c r="E2096" s="180"/>
      <c r="F2096" s="180"/>
      <c r="G2096" s="180"/>
      <c r="H2096" s="180"/>
      <c r="I2096" s="180">
        <v>1863228</v>
      </c>
      <c r="J2096" s="180">
        <v>1921953.2</v>
      </c>
    </row>
    <row r="2097" spans="1:10" x14ac:dyDescent="0.2">
      <c r="A2097" s="180" t="s">
        <v>38</v>
      </c>
      <c r="B2097" s="180" t="s">
        <v>337</v>
      </c>
      <c r="C2097" s="180">
        <v>0</v>
      </c>
      <c r="D2097" s="180">
        <v>0</v>
      </c>
      <c r="E2097" s="180">
        <v>0</v>
      </c>
      <c r="F2097" s="180">
        <v>0</v>
      </c>
      <c r="G2097" s="180">
        <v>18</v>
      </c>
      <c r="H2097" s="180">
        <v>4</v>
      </c>
      <c r="I2097" s="180">
        <v>4889</v>
      </c>
      <c r="J2097" s="180">
        <v>4902.47</v>
      </c>
    </row>
    <row r="2098" spans="1:10" x14ac:dyDescent="0.2">
      <c r="A2098" s="180" t="s">
        <v>38</v>
      </c>
      <c r="B2098" s="180" t="s">
        <v>338</v>
      </c>
      <c r="C2098" s="180"/>
      <c r="D2098" s="180"/>
      <c r="E2098" s="180"/>
      <c r="F2098" s="180"/>
      <c r="G2098" s="180">
        <v>231673</v>
      </c>
      <c r="H2098" s="180">
        <v>0</v>
      </c>
      <c r="I2098" s="180">
        <v>228249</v>
      </c>
      <c r="J2098" s="180">
        <v>224875.8</v>
      </c>
    </row>
    <row r="2099" spans="1:10" x14ac:dyDescent="0.2">
      <c r="A2099" s="180" t="s">
        <v>38</v>
      </c>
      <c r="B2099" s="180" t="s">
        <v>339</v>
      </c>
      <c r="C2099" s="180"/>
      <c r="D2099" s="180"/>
      <c r="E2099" s="180"/>
      <c r="F2099" s="180"/>
      <c r="G2099" s="180"/>
      <c r="H2099" s="180">
        <v>0</v>
      </c>
      <c r="I2099" s="180">
        <v>372436</v>
      </c>
      <c r="J2099" s="180">
        <v>356983.95</v>
      </c>
    </row>
    <row r="2100" spans="1:10" x14ac:dyDescent="0.2">
      <c r="A2100" s="180" t="s">
        <v>38</v>
      </c>
      <c r="B2100" s="180" t="s">
        <v>340</v>
      </c>
      <c r="C2100" s="180">
        <v>151592</v>
      </c>
      <c r="D2100" s="180">
        <v>371</v>
      </c>
      <c r="E2100" s="180">
        <v>0</v>
      </c>
      <c r="F2100" s="180">
        <v>0</v>
      </c>
      <c r="G2100" s="180">
        <v>206</v>
      </c>
      <c r="H2100" s="180">
        <v>254981</v>
      </c>
      <c r="I2100" s="180">
        <v>507041</v>
      </c>
      <c r="J2100" s="180">
        <v>533901.75</v>
      </c>
    </row>
    <row r="2101" spans="1:10" x14ac:dyDescent="0.2">
      <c r="A2101" s="180" t="s">
        <v>38</v>
      </c>
      <c r="B2101" s="180" t="s">
        <v>341</v>
      </c>
      <c r="C2101" s="180">
        <v>0</v>
      </c>
      <c r="D2101" s="180">
        <v>0</v>
      </c>
      <c r="E2101" s="180">
        <v>0</v>
      </c>
      <c r="F2101" s="180"/>
      <c r="G2101" s="180">
        <v>0</v>
      </c>
      <c r="H2101" s="180">
        <v>0</v>
      </c>
      <c r="I2101" s="180">
        <v>0</v>
      </c>
      <c r="J2101" s="180">
        <v>0</v>
      </c>
    </row>
    <row r="2102" spans="1:10" x14ac:dyDescent="0.2">
      <c r="A2102" s="180" t="s">
        <v>38</v>
      </c>
      <c r="B2102" s="180" t="s">
        <v>342</v>
      </c>
      <c r="C2102" s="180"/>
      <c r="D2102" s="180"/>
      <c r="E2102" s="180"/>
      <c r="F2102" s="180"/>
      <c r="G2102" s="180"/>
      <c r="H2102" s="180"/>
      <c r="I2102" s="180">
        <v>4704816</v>
      </c>
      <c r="J2102" s="180">
        <v>4835847</v>
      </c>
    </row>
    <row r="2103" spans="1:10" x14ac:dyDescent="0.2">
      <c r="A2103" s="180" t="s">
        <v>38</v>
      </c>
      <c r="B2103" s="180" t="s">
        <v>343</v>
      </c>
      <c r="C2103" s="180"/>
      <c r="D2103" s="180"/>
      <c r="E2103" s="180"/>
      <c r="F2103" s="180"/>
      <c r="G2103" s="180"/>
      <c r="H2103" s="180"/>
      <c r="I2103" s="180">
        <v>0</v>
      </c>
      <c r="J2103" s="180">
        <v>0</v>
      </c>
    </row>
    <row r="2104" spans="1:10" x14ac:dyDescent="0.2">
      <c r="A2104" s="180" t="s">
        <v>38</v>
      </c>
      <c r="B2104" s="180" t="s">
        <v>344</v>
      </c>
      <c r="C2104" s="180">
        <v>864491</v>
      </c>
      <c r="D2104" s="180">
        <v>46</v>
      </c>
      <c r="E2104" s="180">
        <v>0</v>
      </c>
      <c r="F2104" s="180">
        <v>0</v>
      </c>
      <c r="G2104" s="180">
        <v>4443</v>
      </c>
      <c r="H2104" s="180">
        <v>0</v>
      </c>
      <c r="I2104" s="180">
        <v>891763</v>
      </c>
      <c r="J2104" s="180">
        <v>890834.96</v>
      </c>
    </row>
    <row r="2105" spans="1:10" x14ac:dyDescent="0.2">
      <c r="A2105" s="180" t="s">
        <v>38</v>
      </c>
      <c r="B2105" s="180" t="s">
        <v>475</v>
      </c>
      <c r="C2105" s="180"/>
      <c r="D2105" s="180">
        <v>5705</v>
      </c>
      <c r="E2105" s="180"/>
      <c r="F2105" s="180">
        <v>0</v>
      </c>
      <c r="G2105" s="180"/>
      <c r="H2105" s="180"/>
      <c r="I2105" s="180">
        <v>160356</v>
      </c>
      <c r="J2105" s="180">
        <v>152884.01</v>
      </c>
    </row>
    <row r="2106" spans="1:10" x14ac:dyDescent="0.2">
      <c r="A2106" s="180" t="s">
        <v>38</v>
      </c>
      <c r="B2106" s="180" t="s">
        <v>332</v>
      </c>
      <c r="C2106" s="180"/>
      <c r="D2106" s="180"/>
      <c r="E2106" s="180">
        <v>0</v>
      </c>
      <c r="F2106" s="180"/>
      <c r="G2106" s="180"/>
      <c r="H2106" s="180"/>
      <c r="I2106" s="180">
        <v>159940</v>
      </c>
      <c r="J2106" s="180">
        <v>157576</v>
      </c>
    </row>
    <row r="2107" spans="1:10" x14ac:dyDescent="0.2">
      <c r="A2107" s="180" t="s">
        <v>38</v>
      </c>
      <c r="B2107" s="180" t="s">
        <v>407</v>
      </c>
      <c r="C2107" s="180">
        <v>0</v>
      </c>
      <c r="D2107" s="180">
        <v>0</v>
      </c>
      <c r="E2107" s="180">
        <v>0</v>
      </c>
      <c r="F2107" s="180">
        <v>0</v>
      </c>
      <c r="G2107" s="180">
        <v>280735</v>
      </c>
      <c r="H2107" s="180">
        <v>0</v>
      </c>
      <c r="I2107" s="180">
        <v>391314</v>
      </c>
      <c r="J2107" s="180">
        <v>371388.28</v>
      </c>
    </row>
    <row r="2108" spans="1:10" x14ac:dyDescent="0.2">
      <c r="A2108" s="180" t="s">
        <v>38</v>
      </c>
      <c r="B2108" s="180" t="s">
        <v>345</v>
      </c>
      <c r="C2108" s="180">
        <v>1016083</v>
      </c>
      <c r="D2108" s="180">
        <v>174524</v>
      </c>
      <c r="E2108" s="180">
        <v>0</v>
      </c>
      <c r="F2108" s="180">
        <v>0</v>
      </c>
      <c r="G2108" s="180">
        <v>517075</v>
      </c>
      <c r="H2108" s="180">
        <v>254985</v>
      </c>
      <c r="I2108" s="180">
        <v>14583528</v>
      </c>
      <c r="J2108" s="180">
        <v>14370548.460000001</v>
      </c>
    </row>
    <row r="2109" spans="1:10" x14ac:dyDescent="0.2">
      <c r="A2109" s="180" t="s">
        <v>38</v>
      </c>
      <c r="B2109" s="180" t="s">
        <v>346</v>
      </c>
      <c r="C2109" s="180">
        <v>0</v>
      </c>
      <c r="D2109" s="180">
        <v>0</v>
      </c>
      <c r="E2109" s="180">
        <v>0</v>
      </c>
      <c r="F2109" s="180">
        <v>0</v>
      </c>
      <c r="G2109" s="180"/>
      <c r="H2109" s="180"/>
      <c r="I2109" s="180">
        <v>0</v>
      </c>
      <c r="J2109" s="180">
        <v>0</v>
      </c>
    </row>
    <row r="2110" spans="1:10" x14ac:dyDescent="0.2">
      <c r="A2110" s="180" t="s">
        <v>38</v>
      </c>
      <c r="B2110" s="180" t="s">
        <v>446</v>
      </c>
      <c r="C2110" s="180">
        <v>0</v>
      </c>
      <c r="D2110" s="180">
        <v>0</v>
      </c>
      <c r="E2110" s="180">
        <v>0</v>
      </c>
      <c r="F2110" s="180">
        <v>121576</v>
      </c>
      <c r="G2110" s="180">
        <v>1516</v>
      </c>
      <c r="H2110" s="180">
        <v>3938</v>
      </c>
      <c r="I2110" s="180">
        <v>187070</v>
      </c>
      <c r="J2110" s="180">
        <v>194305.61</v>
      </c>
    </row>
    <row r="2111" spans="1:10" x14ac:dyDescent="0.2">
      <c r="A2111" s="180" t="s">
        <v>38</v>
      </c>
      <c r="B2111" s="180" t="s">
        <v>347</v>
      </c>
      <c r="C2111" s="180">
        <v>0</v>
      </c>
      <c r="D2111" s="180">
        <v>0</v>
      </c>
      <c r="E2111" s="180">
        <v>0</v>
      </c>
      <c r="F2111" s="180"/>
      <c r="G2111" s="180">
        <v>0</v>
      </c>
      <c r="H2111" s="180">
        <v>0</v>
      </c>
      <c r="I2111" s="180">
        <v>0</v>
      </c>
      <c r="J2111" s="180">
        <v>0</v>
      </c>
    </row>
    <row r="2112" spans="1:10" x14ac:dyDescent="0.2">
      <c r="A2112" s="180" t="s">
        <v>38</v>
      </c>
      <c r="B2112" s="180" t="s">
        <v>348</v>
      </c>
      <c r="C2112" s="180">
        <v>1016083</v>
      </c>
      <c r="D2112" s="180">
        <v>174524</v>
      </c>
      <c r="E2112" s="180">
        <v>0</v>
      </c>
      <c r="F2112" s="180">
        <v>121576</v>
      </c>
      <c r="G2112" s="180">
        <v>518591</v>
      </c>
      <c r="H2112" s="180">
        <v>258923</v>
      </c>
      <c r="I2112" s="180">
        <v>14770598</v>
      </c>
      <c r="J2112" s="180">
        <v>14564854.07</v>
      </c>
    </row>
    <row r="2113" spans="1:10" x14ac:dyDescent="0.2">
      <c r="A2113" s="180" t="s">
        <v>38</v>
      </c>
      <c r="B2113" s="180" t="s">
        <v>349</v>
      </c>
      <c r="C2113" s="180">
        <v>-155399.43000000017</v>
      </c>
      <c r="D2113" s="180">
        <v>34990.47</v>
      </c>
      <c r="E2113" s="180">
        <v>0</v>
      </c>
      <c r="F2113" s="180">
        <v>0</v>
      </c>
      <c r="G2113" s="180">
        <v>-69456.56</v>
      </c>
      <c r="H2113" s="180">
        <v>40050.70000000007</v>
      </c>
      <c r="I2113" s="180">
        <v>2653734.3099999982</v>
      </c>
      <c r="J2113" s="180">
        <v>2779996.04</v>
      </c>
    </row>
    <row r="2114" spans="1:10" x14ac:dyDescent="0.2">
      <c r="A2114" s="180" t="s">
        <v>38</v>
      </c>
      <c r="B2114" s="180" t="s">
        <v>350</v>
      </c>
      <c r="C2114" s="180">
        <v>860683.56999999983</v>
      </c>
      <c r="D2114" s="180">
        <v>209514.47</v>
      </c>
      <c r="E2114" s="180">
        <v>0</v>
      </c>
      <c r="F2114" s="180">
        <v>121576</v>
      </c>
      <c r="G2114" s="180">
        <v>449134.44</v>
      </c>
      <c r="H2114" s="180">
        <v>298973.70000000007</v>
      </c>
      <c r="I2114" s="180">
        <v>17424332.309999999</v>
      </c>
      <c r="J2114" s="180">
        <v>17344850.109999999</v>
      </c>
    </row>
    <row r="2115" spans="1:10" x14ac:dyDescent="0.2">
      <c r="A2115" s="180" t="s">
        <v>38</v>
      </c>
      <c r="B2115" s="180" t="s">
        <v>376</v>
      </c>
      <c r="C2115" s="180"/>
      <c r="D2115" s="180"/>
      <c r="E2115" s="180"/>
      <c r="F2115" s="180"/>
      <c r="G2115" s="180"/>
      <c r="H2115" s="180"/>
      <c r="I2115" s="180"/>
      <c r="J2115" s="180"/>
    </row>
    <row r="2116" spans="1:10" x14ac:dyDescent="0.2">
      <c r="A2116" s="180" t="s">
        <v>38</v>
      </c>
      <c r="B2116" s="180" t="s">
        <v>377</v>
      </c>
      <c r="C2116" s="180">
        <v>0</v>
      </c>
      <c r="D2116" s="180">
        <v>0</v>
      </c>
      <c r="E2116" s="180">
        <v>0</v>
      </c>
      <c r="F2116" s="180"/>
      <c r="G2116" s="180">
        <v>0</v>
      </c>
      <c r="H2116" s="180">
        <v>13585</v>
      </c>
      <c r="I2116" s="180">
        <v>8007672</v>
      </c>
      <c r="J2116" s="180">
        <v>7852845.8099999996</v>
      </c>
    </row>
    <row r="2117" spans="1:10" x14ac:dyDescent="0.2">
      <c r="A2117" s="180" t="s">
        <v>38</v>
      </c>
      <c r="B2117" s="180" t="s">
        <v>352</v>
      </c>
      <c r="C2117" s="180">
        <v>0</v>
      </c>
      <c r="D2117" s="180">
        <v>0</v>
      </c>
      <c r="E2117" s="180">
        <v>0</v>
      </c>
      <c r="F2117" s="180"/>
      <c r="G2117" s="180">
        <v>0</v>
      </c>
      <c r="H2117" s="180">
        <v>0</v>
      </c>
      <c r="I2117" s="180">
        <v>455704</v>
      </c>
      <c r="J2117" s="180">
        <v>478991.07</v>
      </c>
    </row>
    <row r="2118" spans="1:10" x14ac:dyDescent="0.2">
      <c r="A2118" s="180" t="s">
        <v>38</v>
      </c>
      <c r="B2118" s="180" t="s">
        <v>353</v>
      </c>
      <c r="C2118" s="180">
        <v>173605</v>
      </c>
      <c r="D2118" s="180">
        <v>11691</v>
      </c>
      <c r="E2118" s="180">
        <v>0</v>
      </c>
      <c r="F2118" s="180"/>
      <c r="G2118" s="180">
        <v>0</v>
      </c>
      <c r="H2118" s="180">
        <v>0</v>
      </c>
      <c r="I2118" s="180">
        <v>539638</v>
      </c>
      <c r="J2118" s="180">
        <v>530195.29</v>
      </c>
    </row>
    <row r="2119" spans="1:10" x14ac:dyDescent="0.2">
      <c r="A2119" s="180" t="s">
        <v>38</v>
      </c>
      <c r="B2119" s="180" t="s">
        <v>354</v>
      </c>
      <c r="C2119" s="180">
        <v>0</v>
      </c>
      <c r="D2119" s="180">
        <v>0</v>
      </c>
      <c r="E2119" s="180">
        <v>0</v>
      </c>
      <c r="F2119" s="180"/>
      <c r="G2119" s="180">
        <v>0</v>
      </c>
      <c r="H2119" s="180">
        <v>0</v>
      </c>
      <c r="I2119" s="180">
        <v>390324</v>
      </c>
      <c r="J2119" s="180">
        <v>383500.2</v>
      </c>
    </row>
    <row r="2120" spans="1:10" x14ac:dyDescent="0.2">
      <c r="A2120" s="180" t="s">
        <v>38</v>
      </c>
      <c r="B2120" s="180" t="s">
        <v>408</v>
      </c>
      <c r="C2120" s="180">
        <v>0</v>
      </c>
      <c r="D2120" s="180">
        <v>0</v>
      </c>
      <c r="E2120" s="180">
        <v>0</v>
      </c>
      <c r="F2120" s="180"/>
      <c r="G2120" s="180">
        <v>0</v>
      </c>
      <c r="H2120" s="180">
        <v>0</v>
      </c>
      <c r="I2120" s="180">
        <v>547883</v>
      </c>
      <c r="J2120" s="180">
        <v>535144.25</v>
      </c>
    </row>
    <row r="2121" spans="1:10" x14ac:dyDescent="0.2">
      <c r="A2121" s="180" t="s">
        <v>38</v>
      </c>
      <c r="B2121" s="180" t="s">
        <v>423</v>
      </c>
      <c r="C2121" s="180">
        <v>0</v>
      </c>
      <c r="D2121" s="180">
        <v>122125</v>
      </c>
      <c r="E2121" s="180">
        <v>0</v>
      </c>
      <c r="F2121" s="180">
        <v>0</v>
      </c>
      <c r="G2121" s="180">
        <v>0</v>
      </c>
      <c r="H2121" s="180">
        <v>0</v>
      </c>
      <c r="I2121" s="180">
        <v>532666</v>
      </c>
      <c r="J2121" s="180">
        <v>518949.17</v>
      </c>
    </row>
    <row r="2122" spans="1:10" x14ac:dyDescent="0.2">
      <c r="A2122" s="180" t="s">
        <v>38</v>
      </c>
      <c r="B2122" s="180" t="s">
        <v>355</v>
      </c>
      <c r="C2122" s="180">
        <v>0</v>
      </c>
      <c r="D2122" s="180">
        <v>0</v>
      </c>
      <c r="E2122" s="180">
        <v>0</v>
      </c>
      <c r="F2122" s="180"/>
      <c r="G2122" s="180">
        <v>0</v>
      </c>
      <c r="H2122" s="180">
        <v>0</v>
      </c>
      <c r="I2122" s="180">
        <v>1191774</v>
      </c>
      <c r="J2122" s="180">
        <v>1170351.53</v>
      </c>
    </row>
    <row r="2123" spans="1:10" x14ac:dyDescent="0.2">
      <c r="A2123" s="180" t="s">
        <v>38</v>
      </c>
      <c r="B2123" s="180" t="s">
        <v>356</v>
      </c>
      <c r="C2123" s="180">
        <v>76160</v>
      </c>
      <c r="D2123" s="180">
        <v>0</v>
      </c>
      <c r="E2123" s="180">
        <v>0</v>
      </c>
      <c r="F2123" s="180"/>
      <c r="G2123" s="180">
        <v>0</v>
      </c>
      <c r="H2123" s="180">
        <v>0</v>
      </c>
      <c r="I2123" s="180">
        <v>850124</v>
      </c>
      <c r="J2123" s="180">
        <v>840007.93</v>
      </c>
    </row>
    <row r="2124" spans="1:10" x14ac:dyDescent="0.2">
      <c r="A2124" s="180" t="s">
        <v>38</v>
      </c>
      <c r="B2124" s="180" t="s">
        <v>409</v>
      </c>
      <c r="C2124" s="180"/>
      <c r="D2124" s="180"/>
      <c r="E2124" s="180"/>
      <c r="F2124" s="180"/>
      <c r="G2124" s="180"/>
      <c r="H2124" s="180"/>
      <c r="I2124" s="180">
        <v>0</v>
      </c>
      <c r="J2124" s="180"/>
    </row>
    <row r="2125" spans="1:10" x14ac:dyDescent="0.2">
      <c r="A2125" s="180" t="s">
        <v>38</v>
      </c>
      <c r="B2125" s="180" t="s">
        <v>378</v>
      </c>
      <c r="C2125" s="180">
        <v>0</v>
      </c>
      <c r="D2125" s="180">
        <v>0</v>
      </c>
      <c r="E2125" s="180">
        <v>0</v>
      </c>
      <c r="F2125" s="180"/>
      <c r="G2125" s="180">
        <v>527558</v>
      </c>
      <c r="H2125" s="180">
        <v>232083</v>
      </c>
      <c r="I2125" s="180">
        <v>753879</v>
      </c>
      <c r="J2125" s="180">
        <v>749544.41</v>
      </c>
    </row>
    <row r="2126" spans="1:10" x14ac:dyDescent="0.2">
      <c r="A2126" s="180" t="s">
        <v>38</v>
      </c>
      <c r="B2126" s="180" t="s">
        <v>360</v>
      </c>
      <c r="C2126" s="180">
        <v>712989</v>
      </c>
      <c r="D2126" s="180">
        <v>0</v>
      </c>
      <c r="E2126" s="180">
        <v>0</v>
      </c>
      <c r="F2126" s="180"/>
      <c r="G2126" s="180"/>
      <c r="H2126" s="180">
        <v>0</v>
      </c>
      <c r="I2126" s="180">
        <v>606886</v>
      </c>
      <c r="J2126" s="180">
        <v>893483.56</v>
      </c>
    </row>
    <row r="2127" spans="1:10" x14ac:dyDescent="0.2">
      <c r="A2127" s="180" t="s">
        <v>38</v>
      </c>
      <c r="B2127" s="180" t="s">
        <v>379</v>
      </c>
      <c r="C2127" s="180">
        <v>0</v>
      </c>
      <c r="D2127" s="180">
        <v>0</v>
      </c>
      <c r="E2127" s="180">
        <v>0</v>
      </c>
      <c r="F2127" s="180">
        <v>121576</v>
      </c>
      <c r="G2127" s="180"/>
      <c r="H2127" s="180"/>
      <c r="I2127" s="180">
        <v>119779</v>
      </c>
      <c r="J2127" s="180">
        <v>118009.29</v>
      </c>
    </row>
    <row r="2128" spans="1:10" x14ac:dyDescent="0.2">
      <c r="A2128" s="180" t="s">
        <v>38</v>
      </c>
      <c r="B2128" s="180" t="s">
        <v>362</v>
      </c>
      <c r="C2128" s="180"/>
      <c r="D2128" s="180"/>
      <c r="E2128" s="180"/>
      <c r="F2128" s="180"/>
      <c r="G2128" s="180"/>
      <c r="H2128" s="180"/>
      <c r="I2128" s="180">
        <v>383338</v>
      </c>
      <c r="J2128" s="180">
        <v>382875</v>
      </c>
    </row>
    <row r="2129" spans="1:10" x14ac:dyDescent="0.2">
      <c r="A2129" s="180" t="s">
        <v>38</v>
      </c>
      <c r="B2129" s="180" t="s">
        <v>365</v>
      </c>
      <c r="C2129" s="180">
        <v>962754</v>
      </c>
      <c r="D2129" s="180">
        <v>133816</v>
      </c>
      <c r="E2129" s="180">
        <v>0</v>
      </c>
      <c r="F2129" s="180">
        <v>121576</v>
      </c>
      <c r="G2129" s="180">
        <v>527558</v>
      </c>
      <c r="H2129" s="180">
        <v>245668</v>
      </c>
      <c r="I2129" s="180">
        <v>14379667</v>
      </c>
      <c r="J2129" s="180">
        <v>14453897.509999998</v>
      </c>
    </row>
    <row r="2130" spans="1:10" x14ac:dyDescent="0.2">
      <c r="A2130" s="180" t="s">
        <v>38</v>
      </c>
      <c r="B2130" s="180" t="s">
        <v>447</v>
      </c>
      <c r="C2130" s="180">
        <v>121576</v>
      </c>
      <c r="D2130" s="180">
        <v>0</v>
      </c>
      <c r="E2130" s="180">
        <v>0</v>
      </c>
      <c r="F2130" s="180">
        <v>0</v>
      </c>
      <c r="G2130" s="180">
        <v>233</v>
      </c>
      <c r="H2130" s="180">
        <v>11919</v>
      </c>
      <c r="I2130" s="180">
        <v>213646</v>
      </c>
      <c r="J2130" s="180">
        <v>237218.29</v>
      </c>
    </row>
    <row r="2131" spans="1:10" x14ac:dyDescent="0.2">
      <c r="A2131" s="180" t="s">
        <v>38</v>
      </c>
      <c r="B2131" s="180" t="s">
        <v>366</v>
      </c>
      <c r="C2131" s="180">
        <v>1084330</v>
      </c>
      <c r="D2131" s="180">
        <v>133816</v>
      </c>
      <c r="E2131" s="180">
        <v>0</v>
      </c>
      <c r="F2131" s="180">
        <v>121576</v>
      </c>
      <c r="G2131" s="180">
        <v>527791</v>
      </c>
      <c r="H2131" s="180">
        <v>257587</v>
      </c>
      <c r="I2131" s="180">
        <v>14593313</v>
      </c>
      <c r="J2131" s="180">
        <v>14691115.799999995</v>
      </c>
    </row>
    <row r="2132" spans="1:10" x14ac:dyDescent="0.2">
      <c r="A2132" s="180" t="s">
        <v>38</v>
      </c>
      <c r="B2132" s="180" t="s">
        <v>367</v>
      </c>
      <c r="C2132" s="180">
        <v>-223646.43000000017</v>
      </c>
      <c r="D2132" s="180">
        <v>75698.47</v>
      </c>
      <c r="E2132" s="180">
        <v>0</v>
      </c>
      <c r="F2132" s="180">
        <v>0</v>
      </c>
      <c r="G2132" s="180">
        <v>-78656.56</v>
      </c>
      <c r="H2132" s="180">
        <v>41386.70000000007</v>
      </c>
      <c r="I2132" s="180">
        <v>2831019.3099999987</v>
      </c>
      <c r="J2132" s="180">
        <v>2653734.3100000024</v>
      </c>
    </row>
    <row r="2133" spans="1:10" x14ac:dyDescent="0.2">
      <c r="A2133" s="180" t="s">
        <v>38</v>
      </c>
      <c r="B2133" s="180" t="s">
        <v>368</v>
      </c>
      <c r="C2133" s="180">
        <v>860683.56999999983</v>
      </c>
      <c r="D2133" s="180">
        <v>209514.47</v>
      </c>
      <c r="E2133" s="180">
        <v>0</v>
      </c>
      <c r="F2133" s="180">
        <v>121576</v>
      </c>
      <c r="G2133" s="180">
        <v>449134.44</v>
      </c>
      <c r="H2133" s="180">
        <v>298973.70000000007</v>
      </c>
      <c r="I2133" s="180">
        <v>17424332.309999999</v>
      </c>
      <c r="J2133" s="180">
        <v>17344850.109999999</v>
      </c>
    </row>
    <row r="2134" spans="1:10" x14ac:dyDescent="0.2">
      <c r="A2134" s="180" t="s">
        <v>35</v>
      </c>
      <c r="B2134" s="180" t="s">
        <v>333</v>
      </c>
      <c r="C2134" s="180"/>
      <c r="D2134" s="180">
        <v>892938</v>
      </c>
      <c r="E2134" s="180"/>
      <c r="F2134" s="180">
        <v>2165507</v>
      </c>
      <c r="G2134" s="180"/>
      <c r="H2134" s="180"/>
      <c r="I2134" s="180">
        <v>7373908</v>
      </c>
      <c r="J2134" s="180">
        <v>6431466.0499999998</v>
      </c>
    </row>
    <row r="2135" spans="1:10" x14ac:dyDescent="0.2">
      <c r="A2135" s="180" t="s">
        <v>35</v>
      </c>
      <c r="B2135" s="180" t="s">
        <v>334</v>
      </c>
      <c r="C2135" s="180"/>
      <c r="D2135" s="180">
        <v>59975</v>
      </c>
      <c r="E2135" s="180"/>
      <c r="F2135" s="180">
        <v>145450</v>
      </c>
      <c r="G2135" s="180"/>
      <c r="H2135" s="180"/>
      <c r="I2135" s="180">
        <v>176929</v>
      </c>
      <c r="J2135" s="180">
        <v>179534.59</v>
      </c>
    </row>
    <row r="2136" spans="1:10" x14ac:dyDescent="0.2">
      <c r="A2136" s="180" t="s">
        <v>35</v>
      </c>
      <c r="B2136" s="180" t="s">
        <v>335</v>
      </c>
      <c r="C2136" s="180"/>
      <c r="D2136" s="180">
        <v>0</v>
      </c>
      <c r="E2136" s="180"/>
      <c r="F2136" s="180"/>
      <c r="G2136" s="180"/>
      <c r="H2136" s="180"/>
      <c r="I2136" s="180">
        <v>339821</v>
      </c>
      <c r="J2136" s="180">
        <v>334678</v>
      </c>
    </row>
    <row r="2137" spans="1:10" x14ac:dyDescent="0.2">
      <c r="A2137" s="180" t="s">
        <v>35</v>
      </c>
      <c r="B2137" s="180" t="s">
        <v>336</v>
      </c>
      <c r="C2137" s="180"/>
      <c r="D2137" s="180"/>
      <c r="E2137" s="180"/>
      <c r="F2137" s="180"/>
      <c r="G2137" s="180"/>
      <c r="H2137" s="180"/>
      <c r="I2137" s="180">
        <v>1125000</v>
      </c>
      <c r="J2137" s="180">
        <v>1135791.6299999999</v>
      </c>
    </row>
    <row r="2138" spans="1:10" x14ac:dyDescent="0.2">
      <c r="A2138" s="180" t="s">
        <v>35</v>
      </c>
      <c r="B2138" s="180" t="s">
        <v>337</v>
      </c>
      <c r="C2138" s="180">
        <v>35000</v>
      </c>
      <c r="D2138" s="180">
        <v>15000</v>
      </c>
      <c r="E2138" s="180">
        <v>35000</v>
      </c>
      <c r="F2138" s="180">
        <v>0</v>
      </c>
      <c r="G2138" s="180">
        <v>1500</v>
      </c>
      <c r="H2138" s="180">
        <v>0</v>
      </c>
      <c r="I2138" s="180">
        <v>165685</v>
      </c>
      <c r="J2138" s="180">
        <v>228387.59</v>
      </c>
    </row>
    <row r="2139" spans="1:10" x14ac:dyDescent="0.2">
      <c r="A2139" s="180" t="s">
        <v>35</v>
      </c>
      <c r="B2139" s="180" t="s">
        <v>338</v>
      </c>
      <c r="C2139" s="180"/>
      <c r="D2139" s="180"/>
      <c r="E2139" s="180"/>
      <c r="F2139" s="180"/>
      <c r="G2139" s="180">
        <v>730000</v>
      </c>
      <c r="H2139" s="180">
        <v>0</v>
      </c>
      <c r="I2139" s="180">
        <v>715000</v>
      </c>
      <c r="J2139" s="180">
        <v>728981.16</v>
      </c>
    </row>
    <row r="2140" spans="1:10" x14ac:dyDescent="0.2">
      <c r="A2140" s="180" t="s">
        <v>35</v>
      </c>
      <c r="B2140" s="180" t="s">
        <v>339</v>
      </c>
      <c r="C2140" s="180"/>
      <c r="D2140" s="180"/>
      <c r="E2140" s="180"/>
      <c r="F2140" s="180"/>
      <c r="G2140" s="180"/>
      <c r="H2140" s="180">
        <v>0</v>
      </c>
      <c r="I2140" s="180">
        <v>270000</v>
      </c>
      <c r="J2140" s="180">
        <v>279541.65000000002</v>
      </c>
    </row>
    <row r="2141" spans="1:10" x14ac:dyDescent="0.2">
      <c r="A2141" s="180" t="s">
        <v>35</v>
      </c>
      <c r="B2141" s="180" t="s">
        <v>340</v>
      </c>
      <c r="C2141" s="180">
        <v>0</v>
      </c>
      <c r="D2141" s="180">
        <v>10000</v>
      </c>
      <c r="E2141" s="180">
        <v>0</v>
      </c>
      <c r="F2141" s="180">
        <v>2000</v>
      </c>
      <c r="G2141" s="180">
        <v>2000</v>
      </c>
      <c r="H2141" s="180">
        <v>285000</v>
      </c>
      <c r="I2141" s="180">
        <v>417603</v>
      </c>
      <c r="J2141" s="180">
        <v>850247.81</v>
      </c>
    </row>
    <row r="2142" spans="1:10" x14ac:dyDescent="0.2">
      <c r="A2142" s="180" t="s">
        <v>35</v>
      </c>
      <c r="B2142" s="180" t="s">
        <v>341</v>
      </c>
      <c r="C2142" s="180">
        <v>0</v>
      </c>
      <c r="D2142" s="180">
        <v>0</v>
      </c>
      <c r="E2142" s="180">
        <v>0</v>
      </c>
      <c r="F2142" s="180">
        <v>0</v>
      </c>
      <c r="G2142" s="180">
        <v>0</v>
      </c>
      <c r="H2142" s="180">
        <v>0</v>
      </c>
      <c r="I2142" s="180">
        <v>0</v>
      </c>
      <c r="J2142" s="180">
        <v>0</v>
      </c>
    </row>
    <row r="2143" spans="1:10" x14ac:dyDescent="0.2">
      <c r="A2143" s="180" t="s">
        <v>35</v>
      </c>
      <c r="B2143" s="180" t="s">
        <v>342</v>
      </c>
      <c r="C2143" s="180"/>
      <c r="D2143" s="180"/>
      <c r="E2143" s="180"/>
      <c r="F2143" s="180"/>
      <c r="G2143" s="180"/>
      <c r="H2143" s="180"/>
      <c r="I2143" s="180">
        <v>14464036</v>
      </c>
      <c r="J2143" s="180">
        <v>13955950</v>
      </c>
    </row>
    <row r="2144" spans="1:10" x14ac:dyDescent="0.2">
      <c r="A2144" s="180" t="s">
        <v>35</v>
      </c>
      <c r="B2144" s="180" t="s">
        <v>343</v>
      </c>
      <c r="C2144" s="180"/>
      <c r="D2144" s="180"/>
      <c r="E2144" s="180"/>
      <c r="F2144" s="180"/>
      <c r="G2144" s="180"/>
      <c r="H2144" s="180"/>
      <c r="I2144" s="180">
        <v>0</v>
      </c>
      <c r="J2144" s="180">
        <v>0</v>
      </c>
    </row>
    <row r="2145" spans="1:10" x14ac:dyDescent="0.2">
      <c r="A2145" s="180" t="s">
        <v>35</v>
      </c>
      <c r="B2145" s="180" t="s">
        <v>344</v>
      </c>
      <c r="C2145" s="180">
        <v>2100000</v>
      </c>
      <c r="D2145" s="180">
        <v>0</v>
      </c>
      <c r="E2145" s="180">
        <v>0</v>
      </c>
      <c r="F2145" s="180">
        <v>0</v>
      </c>
      <c r="G2145" s="180">
        <v>5000</v>
      </c>
      <c r="H2145" s="180">
        <v>0</v>
      </c>
      <c r="I2145" s="180">
        <v>1954412</v>
      </c>
      <c r="J2145" s="180">
        <v>1841954.61</v>
      </c>
    </row>
    <row r="2146" spans="1:10" x14ac:dyDescent="0.2">
      <c r="A2146" s="180" t="s">
        <v>35</v>
      </c>
      <c r="B2146" s="180" t="s">
        <v>475</v>
      </c>
      <c r="C2146" s="180"/>
      <c r="D2146" s="180">
        <v>27201</v>
      </c>
      <c r="E2146" s="180"/>
      <c r="F2146" s="180">
        <v>65966</v>
      </c>
      <c r="G2146" s="180"/>
      <c r="H2146" s="180"/>
      <c r="I2146" s="180">
        <v>141785</v>
      </c>
      <c r="J2146" s="180">
        <v>120614.22999999998</v>
      </c>
    </row>
    <row r="2147" spans="1:10" x14ac:dyDescent="0.2">
      <c r="A2147" s="180" t="s">
        <v>35</v>
      </c>
      <c r="B2147" s="180" t="s">
        <v>332</v>
      </c>
      <c r="C2147" s="180"/>
      <c r="D2147" s="180"/>
      <c r="E2147" s="180">
        <v>0</v>
      </c>
      <c r="F2147" s="180"/>
      <c r="G2147" s="180"/>
      <c r="H2147" s="180"/>
      <c r="I2147" s="180">
        <v>93972</v>
      </c>
      <c r="J2147" s="180">
        <v>97176.15</v>
      </c>
    </row>
    <row r="2148" spans="1:10" x14ac:dyDescent="0.2">
      <c r="A2148" s="180" t="s">
        <v>35</v>
      </c>
      <c r="B2148" s="180" t="s">
        <v>407</v>
      </c>
      <c r="C2148" s="180">
        <v>0</v>
      </c>
      <c r="D2148" s="180">
        <v>0</v>
      </c>
      <c r="E2148" s="180">
        <v>0</v>
      </c>
      <c r="F2148" s="180">
        <v>0</v>
      </c>
      <c r="G2148" s="180">
        <v>375000</v>
      </c>
      <c r="H2148" s="180">
        <v>0</v>
      </c>
      <c r="I2148" s="180">
        <v>790000</v>
      </c>
      <c r="J2148" s="180">
        <v>845563.6</v>
      </c>
    </row>
    <row r="2149" spans="1:10" x14ac:dyDescent="0.2">
      <c r="A2149" s="180" t="s">
        <v>35</v>
      </c>
      <c r="B2149" s="180" t="s">
        <v>345</v>
      </c>
      <c r="C2149" s="180">
        <v>2135000</v>
      </c>
      <c r="D2149" s="180">
        <v>1005114</v>
      </c>
      <c r="E2149" s="180">
        <v>35000</v>
      </c>
      <c r="F2149" s="180">
        <v>2378923</v>
      </c>
      <c r="G2149" s="180">
        <v>1113500</v>
      </c>
      <c r="H2149" s="180">
        <v>285000</v>
      </c>
      <c r="I2149" s="180">
        <v>28028151</v>
      </c>
      <c r="J2149" s="180">
        <v>27029887.07</v>
      </c>
    </row>
    <row r="2150" spans="1:10" x14ac:dyDescent="0.2">
      <c r="A2150" s="180" t="s">
        <v>35</v>
      </c>
      <c r="B2150" s="180" t="s">
        <v>346</v>
      </c>
      <c r="C2150" s="180">
        <v>0</v>
      </c>
      <c r="D2150" s="180">
        <v>0</v>
      </c>
      <c r="E2150" s="180">
        <v>0</v>
      </c>
      <c r="F2150" s="180">
        <v>0</v>
      </c>
      <c r="G2150" s="180"/>
      <c r="H2150" s="180"/>
      <c r="I2150" s="180">
        <v>6599890</v>
      </c>
      <c r="J2150" s="180">
        <v>0</v>
      </c>
    </row>
    <row r="2151" spans="1:10" x14ac:dyDescent="0.2">
      <c r="A2151" s="180" t="s">
        <v>35</v>
      </c>
      <c r="B2151" s="180" t="s">
        <v>446</v>
      </c>
      <c r="C2151" s="180">
        <v>0</v>
      </c>
      <c r="D2151" s="180">
        <v>0</v>
      </c>
      <c r="E2151" s="180">
        <v>1000000</v>
      </c>
      <c r="F2151" s="180">
        <v>802360</v>
      </c>
      <c r="G2151" s="180">
        <v>0</v>
      </c>
      <c r="H2151" s="180">
        <v>0</v>
      </c>
      <c r="I2151" s="180">
        <v>1831960</v>
      </c>
      <c r="J2151" s="180">
        <v>1117802.95</v>
      </c>
    </row>
    <row r="2152" spans="1:10" x14ac:dyDescent="0.2">
      <c r="A2152" s="180" t="s">
        <v>35</v>
      </c>
      <c r="B2152" s="180" t="s">
        <v>347</v>
      </c>
      <c r="C2152" s="180">
        <v>0</v>
      </c>
      <c r="D2152" s="180">
        <v>0</v>
      </c>
      <c r="E2152" s="180">
        <v>0</v>
      </c>
      <c r="F2152" s="180"/>
      <c r="G2152" s="180">
        <v>0</v>
      </c>
      <c r="H2152" s="180">
        <v>0</v>
      </c>
      <c r="I2152" s="180">
        <v>3000</v>
      </c>
      <c r="J2152" s="180">
        <v>27127.99</v>
      </c>
    </row>
    <row r="2153" spans="1:10" x14ac:dyDescent="0.2">
      <c r="A2153" s="180" t="s">
        <v>35</v>
      </c>
      <c r="B2153" s="180" t="s">
        <v>348</v>
      </c>
      <c r="C2153" s="180">
        <v>2135000</v>
      </c>
      <c r="D2153" s="180">
        <v>1005114</v>
      </c>
      <c r="E2153" s="180">
        <v>1035000</v>
      </c>
      <c r="F2153" s="180">
        <v>3181283</v>
      </c>
      <c r="G2153" s="180">
        <v>1113500</v>
      </c>
      <c r="H2153" s="180">
        <v>285000</v>
      </c>
      <c r="I2153" s="180">
        <v>36463001</v>
      </c>
      <c r="J2153" s="180">
        <v>28174818.010000002</v>
      </c>
    </row>
    <row r="2154" spans="1:10" x14ac:dyDescent="0.2">
      <c r="A2154" s="180" t="s">
        <v>35</v>
      </c>
      <c r="B2154" s="180" t="s">
        <v>349</v>
      </c>
      <c r="C2154" s="180">
        <v>3954644.16</v>
      </c>
      <c r="D2154" s="180">
        <v>244877.25</v>
      </c>
      <c r="E2154" s="180">
        <v>1186508</v>
      </c>
      <c r="F2154" s="180">
        <v>1737758.4600000009</v>
      </c>
      <c r="G2154" s="180">
        <v>143252.00000000047</v>
      </c>
      <c r="H2154" s="180">
        <v>115664.39999999997</v>
      </c>
      <c r="I2154" s="180">
        <v>12214106.099999994</v>
      </c>
      <c r="J2154" s="180">
        <v>27077125.559999995</v>
      </c>
    </row>
    <row r="2155" spans="1:10" x14ac:dyDescent="0.2">
      <c r="A2155" s="180" t="s">
        <v>35</v>
      </c>
      <c r="B2155" s="180" t="s">
        <v>350</v>
      </c>
      <c r="C2155" s="180">
        <v>6089644.1600000001</v>
      </c>
      <c r="D2155" s="180">
        <v>1249991.25</v>
      </c>
      <c r="E2155" s="180">
        <v>2221508</v>
      </c>
      <c r="F2155" s="180">
        <v>4919041.4600000009</v>
      </c>
      <c r="G2155" s="180">
        <v>1256752.0000000005</v>
      </c>
      <c r="H2155" s="180">
        <v>400664.4</v>
      </c>
      <c r="I2155" s="180">
        <v>48677107.099999994</v>
      </c>
      <c r="J2155" s="180">
        <v>55251943.569999993</v>
      </c>
    </row>
    <row r="2156" spans="1:10" x14ac:dyDescent="0.2">
      <c r="A2156" s="180" t="s">
        <v>35</v>
      </c>
      <c r="B2156" s="180" t="s">
        <v>376</v>
      </c>
      <c r="C2156" s="180"/>
      <c r="D2156" s="180"/>
      <c r="E2156" s="180"/>
      <c r="F2156" s="180"/>
      <c r="G2156" s="180"/>
      <c r="H2156" s="180"/>
      <c r="I2156" s="180"/>
      <c r="J2156" s="180"/>
    </row>
    <row r="2157" spans="1:10" x14ac:dyDescent="0.2">
      <c r="A2157" s="180" t="s">
        <v>35</v>
      </c>
      <c r="B2157" s="180" t="s">
        <v>377</v>
      </c>
      <c r="C2157" s="180">
        <v>275000</v>
      </c>
      <c r="D2157" s="180">
        <v>25000</v>
      </c>
      <c r="E2157" s="180">
        <v>0</v>
      </c>
      <c r="F2157" s="180"/>
      <c r="G2157" s="180">
        <v>0</v>
      </c>
      <c r="H2157" s="180">
        <v>260000</v>
      </c>
      <c r="I2157" s="180">
        <v>14686108</v>
      </c>
      <c r="J2157" s="180">
        <v>12608151.279999999</v>
      </c>
    </row>
    <row r="2158" spans="1:10" x14ac:dyDescent="0.2">
      <c r="A2158" s="180" t="s">
        <v>35</v>
      </c>
      <c r="B2158" s="180" t="s">
        <v>352</v>
      </c>
      <c r="C2158" s="180">
        <v>0</v>
      </c>
      <c r="D2158" s="180">
        <v>0</v>
      </c>
      <c r="E2158" s="180">
        <v>0</v>
      </c>
      <c r="F2158" s="180"/>
      <c r="G2158" s="180">
        <v>0</v>
      </c>
      <c r="H2158" s="180">
        <v>0</v>
      </c>
      <c r="I2158" s="180">
        <v>725000</v>
      </c>
      <c r="J2158" s="180">
        <v>653224.15</v>
      </c>
    </row>
    <row r="2159" spans="1:10" x14ac:dyDescent="0.2">
      <c r="A2159" s="180" t="s">
        <v>35</v>
      </c>
      <c r="B2159" s="180" t="s">
        <v>353</v>
      </c>
      <c r="C2159" s="180">
        <v>50000</v>
      </c>
      <c r="D2159" s="180">
        <v>50000</v>
      </c>
      <c r="E2159" s="180">
        <v>0</v>
      </c>
      <c r="F2159" s="180"/>
      <c r="G2159" s="180">
        <v>0</v>
      </c>
      <c r="H2159" s="180">
        <v>0</v>
      </c>
      <c r="I2159" s="180">
        <v>2100000</v>
      </c>
      <c r="J2159" s="180">
        <v>1489514.3</v>
      </c>
    </row>
    <row r="2160" spans="1:10" x14ac:dyDescent="0.2">
      <c r="A2160" s="180" t="s">
        <v>35</v>
      </c>
      <c r="B2160" s="180" t="s">
        <v>354</v>
      </c>
      <c r="C2160" s="180">
        <v>0</v>
      </c>
      <c r="D2160" s="180">
        <v>0</v>
      </c>
      <c r="E2160" s="180">
        <v>0</v>
      </c>
      <c r="F2160" s="180"/>
      <c r="G2160" s="180">
        <v>0</v>
      </c>
      <c r="H2160" s="180">
        <v>0</v>
      </c>
      <c r="I2160" s="180">
        <v>608710</v>
      </c>
      <c r="J2160" s="180">
        <v>483024.06999999995</v>
      </c>
    </row>
    <row r="2161" spans="1:10" x14ac:dyDescent="0.2">
      <c r="A2161" s="180" t="s">
        <v>35</v>
      </c>
      <c r="B2161" s="180" t="s">
        <v>408</v>
      </c>
      <c r="C2161" s="180">
        <v>0</v>
      </c>
      <c r="D2161" s="180">
        <v>0</v>
      </c>
      <c r="E2161" s="180">
        <v>0</v>
      </c>
      <c r="F2161" s="180"/>
      <c r="G2161" s="180">
        <v>0</v>
      </c>
      <c r="H2161" s="180">
        <v>0</v>
      </c>
      <c r="I2161" s="180">
        <v>1331360</v>
      </c>
      <c r="J2161" s="180">
        <v>1280232.6000000001</v>
      </c>
    </row>
    <row r="2162" spans="1:10" x14ac:dyDescent="0.2">
      <c r="A2162" s="180" t="s">
        <v>35</v>
      </c>
      <c r="B2162" s="180" t="s">
        <v>423</v>
      </c>
      <c r="C2162" s="180">
        <v>50000</v>
      </c>
      <c r="D2162" s="180">
        <v>50000</v>
      </c>
      <c r="E2162" s="180">
        <v>0</v>
      </c>
      <c r="F2162" s="180">
        <v>0</v>
      </c>
      <c r="G2162" s="180">
        <v>0</v>
      </c>
      <c r="H2162" s="180">
        <v>0</v>
      </c>
      <c r="I2162" s="180">
        <v>476300</v>
      </c>
      <c r="J2162" s="180">
        <v>436217.92</v>
      </c>
    </row>
    <row r="2163" spans="1:10" x14ac:dyDescent="0.2">
      <c r="A2163" s="180" t="s">
        <v>35</v>
      </c>
      <c r="B2163" s="180" t="s">
        <v>355</v>
      </c>
      <c r="C2163" s="180">
        <v>200000</v>
      </c>
      <c r="D2163" s="180">
        <v>250000</v>
      </c>
      <c r="E2163" s="180">
        <v>0</v>
      </c>
      <c r="F2163" s="180"/>
      <c r="G2163" s="180">
        <v>0</v>
      </c>
      <c r="H2163" s="180">
        <v>0</v>
      </c>
      <c r="I2163" s="180">
        <v>2906110</v>
      </c>
      <c r="J2163" s="180">
        <v>2470683.2799999998</v>
      </c>
    </row>
    <row r="2164" spans="1:10" x14ac:dyDescent="0.2">
      <c r="A2164" s="180" t="s">
        <v>35</v>
      </c>
      <c r="B2164" s="180" t="s">
        <v>356</v>
      </c>
      <c r="C2164" s="180">
        <v>155000</v>
      </c>
      <c r="D2164" s="180">
        <v>0</v>
      </c>
      <c r="E2164" s="180">
        <v>0</v>
      </c>
      <c r="F2164" s="180"/>
      <c r="G2164" s="180">
        <v>0</v>
      </c>
      <c r="H2164" s="180">
        <v>0</v>
      </c>
      <c r="I2164" s="180">
        <v>868503</v>
      </c>
      <c r="J2164" s="180">
        <v>927132.46</v>
      </c>
    </row>
    <row r="2165" spans="1:10" x14ac:dyDescent="0.2">
      <c r="A2165" s="180" t="s">
        <v>35</v>
      </c>
      <c r="B2165" s="180" t="s">
        <v>409</v>
      </c>
      <c r="C2165" s="180"/>
      <c r="D2165" s="180"/>
      <c r="E2165" s="180"/>
      <c r="F2165" s="180"/>
      <c r="G2165" s="180"/>
      <c r="H2165" s="180"/>
      <c r="I2165" s="180">
        <v>0</v>
      </c>
      <c r="J2165" s="180"/>
    </row>
    <row r="2166" spans="1:10" x14ac:dyDescent="0.2">
      <c r="A2166" s="180" t="s">
        <v>35</v>
      </c>
      <c r="B2166" s="180" t="s">
        <v>378</v>
      </c>
      <c r="C2166" s="180">
        <v>0</v>
      </c>
      <c r="D2166" s="180">
        <v>0</v>
      </c>
      <c r="E2166" s="180">
        <v>0</v>
      </c>
      <c r="F2166" s="180"/>
      <c r="G2166" s="180">
        <v>1224670</v>
      </c>
      <c r="H2166" s="180">
        <v>0</v>
      </c>
      <c r="I2166" s="180">
        <v>1189000</v>
      </c>
      <c r="J2166" s="180">
        <v>1061531.44</v>
      </c>
    </row>
    <row r="2167" spans="1:10" x14ac:dyDescent="0.2">
      <c r="A2167" s="180" t="s">
        <v>35</v>
      </c>
      <c r="B2167" s="180" t="s">
        <v>360</v>
      </c>
      <c r="C2167" s="180">
        <v>300000</v>
      </c>
      <c r="D2167" s="180">
        <v>250000</v>
      </c>
      <c r="E2167" s="180">
        <v>2000000</v>
      </c>
      <c r="F2167" s="180"/>
      <c r="G2167" s="180"/>
      <c r="H2167" s="180">
        <v>0</v>
      </c>
      <c r="I2167" s="180">
        <v>8150000</v>
      </c>
      <c r="J2167" s="180">
        <v>10605395.52</v>
      </c>
    </row>
    <row r="2168" spans="1:10" x14ac:dyDescent="0.2">
      <c r="A2168" s="180" t="s">
        <v>35</v>
      </c>
      <c r="B2168" s="180" t="s">
        <v>379</v>
      </c>
      <c r="C2168" s="180">
        <v>0</v>
      </c>
      <c r="D2168" s="180">
        <v>0</v>
      </c>
      <c r="E2168" s="180">
        <v>0</v>
      </c>
      <c r="F2168" s="180">
        <v>3113318</v>
      </c>
      <c r="G2168" s="180"/>
      <c r="H2168" s="180"/>
      <c r="I2168" s="180">
        <v>2806729</v>
      </c>
      <c r="J2168" s="180">
        <v>9065557.5</v>
      </c>
    </row>
    <row r="2169" spans="1:10" x14ac:dyDescent="0.2">
      <c r="A2169" s="180" t="s">
        <v>35</v>
      </c>
      <c r="B2169" s="180" t="s">
        <v>362</v>
      </c>
      <c r="C2169" s="180"/>
      <c r="D2169" s="180"/>
      <c r="E2169" s="180"/>
      <c r="F2169" s="180"/>
      <c r="G2169" s="180"/>
      <c r="H2169" s="180"/>
      <c r="I2169" s="180">
        <v>886249</v>
      </c>
      <c r="J2169" s="180">
        <v>843233</v>
      </c>
    </row>
    <row r="2170" spans="1:10" x14ac:dyDescent="0.2">
      <c r="A2170" s="180" t="s">
        <v>35</v>
      </c>
      <c r="B2170" s="180" t="s">
        <v>365</v>
      </c>
      <c r="C2170" s="180">
        <v>1030000</v>
      </c>
      <c r="D2170" s="180">
        <v>625000</v>
      </c>
      <c r="E2170" s="180">
        <v>2000000</v>
      </c>
      <c r="F2170" s="180">
        <v>3113318</v>
      </c>
      <c r="G2170" s="180">
        <v>1224670</v>
      </c>
      <c r="H2170" s="180">
        <v>260000</v>
      </c>
      <c r="I2170" s="180">
        <v>36734069</v>
      </c>
      <c r="J2170" s="180">
        <v>41923897.520000003</v>
      </c>
    </row>
    <row r="2171" spans="1:10" x14ac:dyDescent="0.2">
      <c r="A2171" s="180" t="s">
        <v>35</v>
      </c>
      <c r="B2171" s="180" t="s">
        <v>447</v>
      </c>
      <c r="C2171" s="180">
        <v>1802360</v>
      </c>
      <c r="D2171" s="180">
        <v>0</v>
      </c>
      <c r="E2171" s="180">
        <v>0</v>
      </c>
      <c r="F2171" s="180">
        <v>0</v>
      </c>
      <c r="G2171" s="180">
        <v>15000</v>
      </c>
      <c r="H2171" s="180">
        <v>0</v>
      </c>
      <c r="I2171" s="180">
        <v>1825860</v>
      </c>
      <c r="J2171" s="180">
        <v>1113939.9499999995</v>
      </c>
    </row>
    <row r="2172" spans="1:10" x14ac:dyDescent="0.2">
      <c r="A2172" s="180" t="s">
        <v>35</v>
      </c>
      <c r="B2172" s="180" t="s">
        <v>366</v>
      </c>
      <c r="C2172" s="180">
        <v>2832360</v>
      </c>
      <c r="D2172" s="180">
        <v>625000</v>
      </c>
      <c r="E2172" s="180">
        <v>2000000</v>
      </c>
      <c r="F2172" s="180">
        <v>3113318</v>
      </c>
      <c r="G2172" s="180">
        <v>1239670</v>
      </c>
      <c r="H2172" s="180">
        <v>260000</v>
      </c>
      <c r="I2172" s="180">
        <v>38559929</v>
      </c>
      <c r="J2172" s="180">
        <v>43037837.470000006</v>
      </c>
    </row>
    <row r="2173" spans="1:10" x14ac:dyDescent="0.2">
      <c r="A2173" s="180" t="s">
        <v>35</v>
      </c>
      <c r="B2173" s="180" t="s">
        <v>367</v>
      </c>
      <c r="C2173" s="180">
        <v>3257284.16</v>
      </c>
      <c r="D2173" s="180">
        <v>624991.25</v>
      </c>
      <c r="E2173" s="180">
        <v>221508</v>
      </c>
      <c r="F2173" s="180">
        <v>1805723.4600000009</v>
      </c>
      <c r="G2173" s="180">
        <v>17082.000000000466</v>
      </c>
      <c r="H2173" s="180">
        <v>140664.39999999997</v>
      </c>
      <c r="I2173" s="180">
        <v>10117178.099999994</v>
      </c>
      <c r="J2173" s="180">
        <v>12214106.099999988</v>
      </c>
    </row>
    <row r="2174" spans="1:10" x14ac:dyDescent="0.2">
      <c r="A2174" s="180" t="s">
        <v>35</v>
      </c>
      <c r="B2174" s="180" t="s">
        <v>368</v>
      </c>
      <c r="C2174" s="180">
        <v>6089644.1600000001</v>
      </c>
      <c r="D2174" s="180">
        <v>1249991.25</v>
      </c>
      <c r="E2174" s="180">
        <v>2221508</v>
      </c>
      <c r="F2174" s="180">
        <v>4919041.4600000009</v>
      </c>
      <c r="G2174" s="180">
        <v>1256752.0000000005</v>
      </c>
      <c r="H2174" s="180">
        <v>400664.4</v>
      </c>
      <c r="I2174" s="180">
        <v>48677107.099999994</v>
      </c>
      <c r="J2174" s="180">
        <v>55251943.569999993</v>
      </c>
    </row>
    <row r="2175" spans="1:10" x14ac:dyDescent="0.2">
      <c r="A2175" s="180" t="s">
        <v>36</v>
      </c>
      <c r="B2175" s="180" t="s">
        <v>333</v>
      </c>
      <c r="C2175" s="180"/>
      <c r="D2175" s="180">
        <v>927372</v>
      </c>
      <c r="E2175" s="180"/>
      <c r="F2175" s="180">
        <v>1636880</v>
      </c>
      <c r="G2175" s="180"/>
      <c r="H2175" s="180"/>
      <c r="I2175" s="180">
        <v>9670245</v>
      </c>
      <c r="J2175" s="180">
        <v>9029346.7300000004</v>
      </c>
    </row>
    <row r="2176" spans="1:10" x14ac:dyDescent="0.2">
      <c r="A2176" s="180" t="s">
        <v>36</v>
      </c>
      <c r="B2176" s="180" t="s">
        <v>334</v>
      </c>
      <c r="C2176" s="180"/>
      <c r="D2176" s="180">
        <v>20354</v>
      </c>
      <c r="E2176" s="180"/>
      <c r="F2176" s="180">
        <v>35922</v>
      </c>
      <c r="G2176" s="180"/>
      <c r="H2176" s="180"/>
      <c r="I2176" s="180">
        <v>237842</v>
      </c>
      <c r="J2176" s="180">
        <v>170971.98</v>
      </c>
    </row>
    <row r="2177" spans="1:10" x14ac:dyDescent="0.2">
      <c r="A2177" s="180" t="s">
        <v>36</v>
      </c>
      <c r="B2177" s="180" t="s">
        <v>335</v>
      </c>
      <c r="C2177" s="180"/>
      <c r="D2177" s="180">
        <v>0</v>
      </c>
      <c r="E2177" s="180"/>
      <c r="F2177" s="180"/>
      <c r="G2177" s="180"/>
      <c r="H2177" s="180"/>
      <c r="I2177" s="180">
        <v>865791</v>
      </c>
      <c r="J2177" s="180">
        <v>826683</v>
      </c>
    </row>
    <row r="2178" spans="1:10" x14ac:dyDescent="0.2">
      <c r="A2178" s="180" t="s">
        <v>36</v>
      </c>
      <c r="B2178" s="180" t="s">
        <v>336</v>
      </c>
      <c r="C2178" s="180"/>
      <c r="D2178" s="180"/>
      <c r="E2178" s="180"/>
      <c r="F2178" s="180"/>
      <c r="G2178" s="180"/>
      <c r="H2178" s="180"/>
      <c r="I2178" s="180">
        <v>900000</v>
      </c>
      <c r="J2178" s="180">
        <v>1094038</v>
      </c>
    </row>
    <row r="2179" spans="1:10" x14ac:dyDescent="0.2">
      <c r="A2179" s="180" t="s">
        <v>36</v>
      </c>
      <c r="B2179" s="180" t="s">
        <v>337</v>
      </c>
      <c r="C2179" s="180">
        <v>45000</v>
      </c>
      <c r="D2179" s="180">
        <v>20000</v>
      </c>
      <c r="E2179" s="180"/>
      <c r="F2179" s="180">
        <v>22000</v>
      </c>
      <c r="G2179" s="180">
        <v>8000</v>
      </c>
      <c r="H2179" s="180"/>
      <c r="I2179" s="180">
        <v>132000</v>
      </c>
      <c r="J2179" s="180">
        <v>103600.16</v>
      </c>
    </row>
    <row r="2180" spans="1:10" x14ac:dyDescent="0.2">
      <c r="A2180" s="180" t="s">
        <v>36</v>
      </c>
      <c r="B2180" s="180" t="s">
        <v>338</v>
      </c>
      <c r="C2180" s="180"/>
      <c r="D2180" s="180"/>
      <c r="E2180" s="180"/>
      <c r="F2180" s="180"/>
      <c r="G2180" s="180">
        <v>450000</v>
      </c>
      <c r="H2180" s="180"/>
      <c r="I2180" s="180">
        <v>450000</v>
      </c>
      <c r="J2180" s="180">
        <v>436126.98</v>
      </c>
    </row>
    <row r="2181" spans="1:10" x14ac:dyDescent="0.2">
      <c r="A2181" s="180" t="s">
        <v>36</v>
      </c>
      <c r="B2181" s="180" t="s">
        <v>339</v>
      </c>
      <c r="C2181" s="180"/>
      <c r="D2181" s="180"/>
      <c r="E2181" s="180"/>
      <c r="F2181" s="180"/>
      <c r="G2181" s="180"/>
      <c r="H2181" s="180"/>
      <c r="I2181" s="180">
        <v>305000</v>
      </c>
      <c r="J2181" s="180">
        <v>310774.86</v>
      </c>
    </row>
    <row r="2182" spans="1:10" x14ac:dyDescent="0.2">
      <c r="A2182" s="180" t="s">
        <v>36</v>
      </c>
      <c r="B2182" s="180" t="s">
        <v>340</v>
      </c>
      <c r="C2182" s="180"/>
      <c r="D2182" s="180"/>
      <c r="E2182" s="180"/>
      <c r="F2182" s="180"/>
      <c r="G2182" s="180">
        <v>5000</v>
      </c>
      <c r="H2182" s="180">
        <v>100000</v>
      </c>
      <c r="I2182" s="180">
        <v>245000</v>
      </c>
      <c r="J2182" s="180">
        <v>210492.4</v>
      </c>
    </row>
    <row r="2183" spans="1:10" x14ac:dyDescent="0.2">
      <c r="A2183" s="180" t="s">
        <v>36</v>
      </c>
      <c r="B2183" s="180" t="s">
        <v>341</v>
      </c>
      <c r="C2183" s="180"/>
      <c r="D2183" s="180"/>
      <c r="E2183" s="180"/>
      <c r="F2183" s="180"/>
      <c r="G2183" s="180"/>
      <c r="H2183" s="180"/>
      <c r="I2183" s="180">
        <v>0</v>
      </c>
      <c r="J2183" s="180">
        <v>0</v>
      </c>
    </row>
    <row r="2184" spans="1:10" x14ac:dyDescent="0.2">
      <c r="A2184" s="180" t="s">
        <v>36</v>
      </c>
      <c r="B2184" s="180" t="s">
        <v>342</v>
      </c>
      <c r="C2184" s="180"/>
      <c r="D2184" s="180"/>
      <c r="E2184" s="180"/>
      <c r="F2184" s="180"/>
      <c r="G2184" s="180"/>
      <c r="H2184" s="180"/>
      <c r="I2184" s="180">
        <v>14894372</v>
      </c>
      <c r="J2184" s="180">
        <v>14880201</v>
      </c>
    </row>
    <row r="2185" spans="1:10" x14ac:dyDescent="0.2">
      <c r="A2185" s="180" t="s">
        <v>36</v>
      </c>
      <c r="B2185" s="180" t="s">
        <v>343</v>
      </c>
      <c r="C2185" s="180"/>
      <c r="D2185" s="180"/>
      <c r="E2185" s="180"/>
      <c r="F2185" s="180"/>
      <c r="G2185" s="180"/>
      <c r="H2185" s="180"/>
      <c r="I2185" s="180">
        <v>0</v>
      </c>
      <c r="J2185" s="180">
        <v>0</v>
      </c>
    </row>
    <row r="2186" spans="1:10" x14ac:dyDescent="0.2">
      <c r="A2186" s="180" t="s">
        <v>36</v>
      </c>
      <c r="B2186" s="180" t="s">
        <v>344</v>
      </c>
      <c r="C2186" s="180">
        <v>1950000</v>
      </c>
      <c r="D2186" s="180"/>
      <c r="E2186" s="180"/>
      <c r="F2186" s="180"/>
      <c r="G2186" s="180">
        <v>6000</v>
      </c>
      <c r="H2186" s="180"/>
      <c r="I2186" s="180">
        <v>2043209</v>
      </c>
      <c r="J2186" s="180">
        <v>1997883.31</v>
      </c>
    </row>
    <row r="2187" spans="1:10" x14ac:dyDescent="0.2">
      <c r="A2187" s="180" t="s">
        <v>36</v>
      </c>
      <c r="B2187" s="180" t="s">
        <v>475</v>
      </c>
      <c r="C2187" s="180"/>
      <c r="D2187" s="180">
        <v>18495</v>
      </c>
      <c r="E2187" s="180"/>
      <c r="F2187" s="180">
        <v>32644</v>
      </c>
      <c r="G2187" s="180"/>
      <c r="H2187" s="180"/>
      <c r="I2187" s="180">
        <v>188247</v>
      </c>
      <c r="J2187" s="180">
        <v>253933.35</v>
      </c>
    </row>
    <row r="2188" spans="1:10" x14ac:dyDescent="0.2">
      <c r="A2188" s="180" t="s">
        <v>36</v>
      </c>
      <c r="B2188" s="180" t="s">
        <v>332</v>
      </c>
      <c r="C2188" s="180"/>
      <c r="D2188" s="180"/>
      <c r="E2188" s="180"/>
      <c r="F2188" s="180"/>
      <c r="G2188" s="180"/>
      <c r="H2188" s="180"/>
      <c r="I2188" s="180">
        <v>380351</v>
      </c>
      <c r="J2188" s="180">
        <v>327442.82</v>
      </c>
    </row>
    <row r="2189" spans="1:10" x14ac:dyDescent="0.2">
      <c r="A2189" s="180" t="s">
        <v>36</v>
      </c>
      <c r="B2189" s="180" t="s">
        <v>407</v>
      </c>
      <c r="C2189" s="180"/>
      <c r="D2189" s="180"/>
      <c r="E2189" s="180"/>
      <c r="F2189" s="180"/>
      <c r="G2189" s="180">
        <v>480000</v>
      </c>
      <c r="H2189" s="180"/>
      <c r="I2189" s="180">
        <v>1230000</v>
      </c>
      <c r="J2189" s="180">
        <v>1231660.97</v>
      </c>
    </row>
    <row r="2190" spans="1:10" x14ac:dyDescent="0.2">
      <c r="A2190" s="180" t="s">
        <v>36</v>
      </c>
      <c r="B2190" s="180" t="s">
        <v>345</v>
      </c>
      <c r="C2190" s="180">
        <v>1995000</v>
      </c>
      <c r="D2190" s="180">
        <v>986221</v>
      </c>
      <c r="E2190" s="180">
        <v>0</v>
      </c>
      <c r="F2190" s="180">
        <v>1727446</v>
      </c>
      <c r="G2190" s="180">
        <v>949000</v>
      </c>
      <c r="H2190" s="180">
        <v>100000</v>
      </c>
      <c r="I2190" s="180">
        <v>31542057</v>
      </c>
      <c r="J2190" s="180">
        <v>30873155.559999999</v>
      </c>
    </row>
    <row r="2191" spans="1:10" x14ac:dyDescent="0.2">
      <c r="A2191" s="180" t="s">
        <v>36</v>
      </c>
      <c r="B2191" s="180" t="s">
        <v>346</v>
      </c>
      <c r="C2191" s="180"/>
      <c r="D2191" s="180"/>
      <c r="E2191" s="180"/>
      <c r="F2191" s="180"/>
      <c r="G2191" s="180"/>
      <c r="H2191" s="180"/>
      <c r="I2191" s="180">
        <v>0</v>
      </c>
      <c r="J2191" s="180">
        <v>5806000</v>
      </c>
    </row>
    <row r="2192" spans="1:10" x14ac:dyDescent="0.2">
      <c r="A2192" s="180" t="s">
        <v>36</v>
      </c>
      <c r="B2192" s="180" t="s">
        <v>446</v>
      </c>
      <c r="C2192" s="180"/>
      <c r="D2192" s="180"/>
      <c r="E2192" s="180"/>
      <c r="F2192" s="180">
        <v>547563</v>
      </c>
      <c r="G2192" s="180"/>
      <c r="H2192" s="180"/>
      <c r="I2192" s="180">
        <v>1124914</v>
      </c>
      <c r="J2192" s="180">
        <v>2515006.0700000003</v>
      </c>
    </row>
    <row r="2193" spans="1:10" x14ac:dyDescent="0.2">
      <c r="A2193" s="180" t="s">
        <v>36</v>
      </c>
      <c r="B2193" s="180" t="s">
        <v>347</v>
      </c>
      <c r="C2193" s="180"/>
      <c r="D2193" s="180"/>
      <c r="E2193" s="180"/>
      <c r="F2193" s="180"/>
      <c r="G2193" s="180"/>
      <c r="H2193" s="180"/>
      <c r="I2193" s="180">
        <v>0</v>
      </c>
      <c r="J2193" s="180">
        <v>16167.45</v>
      </c>
    </row>
    <row r="2194" spans="1:10" x14ac:dyDescent="0.2">
      <c r="A2194" s="180" t="s">
        <v>36</v>
      </c>
      <c r="B2194" s="180" t="s">
        <v>348</v>
      </c>
      <c r="C2194" s="180">
        <v>1995000</v>
      </c>
      <c r="D2194" s="180">
        <v>986221</v>
      </c>
      <c r="E2194" s="180">
        <v>0</v>
      </c>
      <c r="F2194" s="180">
        <v>2275009</v>
      </c>
      <c r="G2194" s="180">
        <v>949000</v>
      </c>
      <c r="H2194" s="180">
        <v>100000</v>
      </c>
      <c r="I2194" s="180">
        <v>32666971</v>
      </c>
      <c r="J2194" s="180">
        <v>39210329.080000006</v>
      </c>
    </row>
    <row r="2195" spans="1:10" x14ac:dyDescent="0.2">
      <c r="A2195" s="180" t="s">
        <v>36</v>
      </c>
      <c r="B2195" s="180" t="s">
        <v>349</v>
      </c>
      <c r="C2195" s="180">
        <v>5144871.51</v>
      </c>
      <c r="D2195" s="180">
        <v>430597.99000000022</v>
      </c>
      <c r="E2195" s="180">
        <v>0</v>
      </c>
      <c r="F2195" s="180">
        <v>1221389.5900000001</v>
      </c>
      <c r="G2195" s="180">
        <v>323817.02</v>
      </c>
      <c r="H2195" s="180">
        <v>5000</v>
      </c>
      <c r="I2195" s="180">
        <v>11310082.109999998</v>
      </c>
      <c r="J2195" s="180">
        <v>10911738.5</v>
      </c>
    </row>
    <row r="2196" spans="1:10" x14ac:dyDescent="0.2">
      <c r="A2196" s="180" t="s">
        <v>36</v>
      </c>
      <c r="B2196" s="180" t="s">
        <v>350</v>
      </c>
      <c r="C2196" s="180">
        <v>7139871.5099999998</v>
      </c>
      <c r="D2196" s="180">
        <v>1416818.9900000002</v>
      </c>
      <c r="E2196" s="180">
        <v>0</v>
      </c>
      <c r="F2196" s="180">
        <v>3496398.59</v>
      </c>
      <c r="G2196" s="180">
        <v>1272817.02</v>
      </c>
      <c r="H2196" s="180">
        <v>105000</v>
      </c>
      <c r="I2196" s="180">
        <v>43977053.109999999</v>
      </c>
      <c r="J2196" s="180">
        <v>50122067.580000006</v>
      </c>
    </row>
    <row r="2197" spans="1:10" x14ac:dyDescent="0.2">
      <c r="A2197" s="180" t="s">
        <v>36</v>
      </c>
      <c r="B2197" s="180" t="s">
        <v>376</v>
      </c>
      <c r="C2197" s="180"/>
      <c r="D2197" s="180"/>
      <c r="E2197" s="180"/>
      <c r="F2197" s="180"/>
      <c r="G2197" s="180"/>
      <c r="H2197" s="180"/>
      <c r="I2197" s="180"/>
      <c r="J2197" s="180"/>
    </row>
    <row r="2198" spans="1:10" x14ac:dyDescent="0.2">
      <c r="A2198" s="180" t="s">
        <v>36</v>
      </c>
      <c r="B2198" s="180" t="s">
        <v>377</v>
      </c>
      <c r="C2198" s="180"/>
      <c r="D2198" s="180">
        <v>130000</v>
      </c>
      <c r="E2198" s="180"/>
      <c r="F2198" s="180"/>
      <c r="G2198" s="180"/>
      <c r="H2198" s="180"/>
      <c r="I2198" s="180">
        <v>16817857</v>
      </c>
      <c r="J2198" s="180">
        <v>16750056.27</v>
      </c>
    </row>
    <row r="2199" spans="1:10" x14ac:dyDescent="0.2">
      <c r="A2199" s="180" t="s">
        <v>36</v>
      </c>
      <c r="B2199" s="180" t="s">
        <v>352</v>
      </c>
      <c r="C2199" s="180"/>
      <c r="D2199" s="180"/>
      <c r="E2199" s="180"/>
      <c r="F2199" s="180"/>
      <c r="G2199" s="180"/>
      <c r="H2199" s="180"/>
      <c r="I2199" s="180">
        <v>1118000</v>
      </c>
      <c r="J2199" s="180">
        <v>1062181.8899999999</v>
      </c>
    </row>
    <row r="2200" spans="1:10" x14ac:dyDescent="0.2">
      <c r="A2200" s="180" t="s">
        <v>36</v>
      </c>
      <c r="B2200" s="180" t="s">
        <v>353</v>
      </c>
      <c r="C2200" s="180"/>
      <c r="D2200" s="180"/>
      <c r="E2200" s="180"/>
      <c r="F2200" s="180"/>
      <c r="G2200" s="180"/>
      <c r="H2200" s="180"/>
      <c r="I2200" s="180">
        <v>1250000</v>
      </c>
      <c r="J2200" s="180">
        <v>1211786.3600000001</v>
      </c>
    </row>
    <row r="2201" spans="1:10" x14ac:dyDescent="0.2">
      <c r="A2201" s="180" t="s">
        <v>36</v>
      </c>
      <c r="B2201" s="180" t="s">
        <v>354</v>
      </c>
      <c r="C2201" s="180"/>
      <c r="D2201" s="180"/>
      <c r="E2201" s="180"/>
      <c r="F2201" s="180"/>
      <c r="G2201" s="180"/>
      <c r="H2201" s="180"/>
      <c r="I2201" s="180">
        <v>392452</v>
      </c>
      <c r="J2201" s="180">
        <v>389225.07</v>
      </c>
    </row>
    <row r="2202" spans="1:10" x14ac:dyDescent="0.2">
      <c r="A2202" s="180" t="s">
        <v>36</v>
      </c>
      <c r="B2202" s="180" t="s">
        <v>408</v>
      </c>
      <c r="C2202" s="180"/>
      <c r="D2202" s="180"/>
      <c r="E2202" s="180"/>
      <c r="F2202" s="180"/>
      <c r="G2202" s="180"/>
      <c r="H2202" s="180"/>
      <c r="I2202" s="180">
        <v>1380680</v>
      </c>
      <c r="J2202" s="180">
        <v>1230212.1000000001</v>
      </c>
    </row>
    <row r="2203" spans="1:10" x14ac:dyDescent="0.2">
      <c r="A2203" s="180" t="s">
        <v>36</v>
      </c>
      <c r="B2203" s="180" t="s">
        <v>423</v>
      </c>
      <c r="C2203" s="180"/>
      <c r="D2203" s="180">
        <v>250000</v>
      </c>
      <c r="E2203" s="180"/>
      <c r="F2203" s="180"/>
      <c r="G2203" s="180"/>
      <c r="H2203" s="180"/>
      <c r="I2203" s="180">
        <v>986661</v>
      </c>
      <c r="J2203" s="180">
        <v>1041797.51</v>
      </c>
    </row>
    <row r="2204" spans="1:10" x14ac:dyDescent="0.2">
      <c r="A2204" s="180" t="s">
        <v>36</v>
      </c>
      <c r="B2204" s="180" t="s">
        <v>355</v>
      </c>
      <c r="C2204" s="180"/>
      <c r="D2204" s="180">
        <v>125000</v>
      </c>
      <c r="E2204" s="180"/>
      <c r="F2204" s="180"/>
      <c r="G2204" s="180"/>
      <c r="H2204" s="180"/>
      <c r="I2204" s="180">
        <v>2512155</v>
      </c>
      <c r="J2204" s="180">
        <v>2627833.0500000003</v>
      </c>
    </row>
    <row r="2205" spans="1:10" x14ac:dyDescent="0.2">
      <c r="A2205" s="180" t="s">
        <v>36</v>
      </c>
      <c r="B2205" s="180" t="s">
        <v>356</v>
      </c>
      <c r="C2205" s="180"/>
      <c r="D2205" s="180">
        <v>100000</v>
      </c>
      <c r="E2205" s="180"/>
      <c r="F2205" s="180"/>
      <c r="G2205" s="180"/>
      <c r="H2205" s="180"/>
      <c r="I2205" s="180">
        <v>680658</v>
      </c>
      <c r="J2205" s="180">
        <v>737989.18</v>
      </c>
    </row>
    <row r="2206" spans="1:10" x14ac:dyDescent="0.2">
      <c r="A2206" s="180" t="s">
        <v>36</v>
      </c>
      <c r="B2206" s="180" t="s">
        <v>409</v>
      </c>
      <c r="C2206" s="180"/>
      <c r="D2206" s="180"/>
      <c r="E2206" s="180"/>
      <c r="F2206" s="180"/>
      <c r="G2206" s="180"/>
      <c r="H2206" s="180"/>
      <c r="I2206" s="180">
        <v>0</v>
      </c>
      <c r="J2206" s="180"/>
    </row>
    <row r="2207" spans="1:10" x14ac:dyDescent="0.2">
      <c r="A2207" s="180" t="s">
        <v>36</v>
      </c>
      <c r="B2207" s="180" t="s">
        <v>378</v>
      </c>
      <c r="C2207" s="180"/>
      <c r="D2207" s="180"/>
      <c r="E2207" s="180"/>
      <c r="F2207" s="180"/>
      <c r="G2207" s="180">
        <v>946000</v>
      </c>
      <c r="H2207" s="180">
        <v>100000</v>
      </c>
      <c r="I2207" s="180">
        <v>1006000</v>
      </c>
      <c r="J2207" s="180">
        <v>885792.49</v>
      </c>
    </row>
    <row r="2208" spans="1:10" x14ac:dyDescent="0.2">
      <c r="A2208" s="180" t="s">
        <v>36</v>
      </c>
      <c r="B2208" s="180" t="s">
        <v>360</v>
      </c>
      <c r="C2208" s="180">
        <v>900000</v>
      </c>
      <c r="D2208" s="180">
        <v>400000</v>
      </c>
      <c r="E2208" s="180"/>
      <c r="F2208" s="180"/>
      <c r="G2208" s="180"/>
      <c r="H2208" s="180"/>
      <c r="I2208" s="180">
        <v>429050</v>
      </c>
      <c r="J2208" s="180">
        <v>223155.48</v>
      </c>
    </row>
    <row r="2209" spans="1:10" x14ac:dyDescent="0.2">
      <c r="A2209" s="180" t="s">
        <v>36</v>
      </c>
      <c r="B2209" s="180" t="s">
        <v>379</v>
      </c>
      <c r="C2209" s="180"/>
      <c r="D2209" s="180"/>
      <c r="E2209" s="180"/>
      <c r="F2209" s="180">
        <v>2228365</v>
      </c>
      <c r="G2209" s="180"/>
      <c r="H2209" s="180"/>
      <c r="I2209" s="180">
        <v>2803081</v>
      </c>
      <c r="J2209" s="180">
        <v>9211056</v>
      </c>
    </row>
    <row r="2210" spans="1:10" x14ac:dyDescent="0.2">
      <c r="A2210" s="180" t="s">
        <v>36</v>
      </c>
      <c r="B2210" s="180" t="s">
        <v>362</v>
      </c>
      <c r="C2210" s="180"/>
      <c r="D2210" s="180"/>
      <c r="E2210" s="180"/>
      <c r="F2210" s="180"/>
      <c r="G2210" s="180"/>
      <c r="H2210" s="180"/>
      <c r="I2210" s="180">
        <v>901516</v>
      </c>
      <c r="J2210" s="180">
        <v>897197</v>
      </c>
    </row>
    <row r="2211" spans="1:10" x14ac:dyDescent="0.2">
      <c r="A2211" s="180" t="s">
        <v>36</v>
      </c>
      <c r="B2211" s="180" t="s">
        <v>365</v>
      </c>
      <c r="C2211" s="180">
        <v>900000</v>
      </c>
      <c r="D2211" s="180">
        <v>1005000</v>
      </c>
      <c r="E2211" s="180">
        <v>0</v>
      </c>
      <c r="F2211" s="180">
        <v>2228365</v>
      </c>
      <c r="G2211" s="180">
        <v>946000</v>
      </c>
      <c r="H2211" s="180">
        <v>100000</v>
      </c>
      <c r="I2211" s="180">
        <v>30278110</v>
      </c>
      <c r="J2211" s="180">
        <v>36268282.400000006</v>
      </c>
    </row>
    <row r="2212" spans="1:10" x14ac:dyDescent="0.2">
      <c r="A2212" s="180" t="s">
        <v>36</v>
      </c>
      <c r="B2212" s="180" t="s">
        <v>447</v>
      </c>
      <c r="C2212" s="180">
        <v>547563</v>
      </c>
      <c r="D2212" s="180"/>
      <c r="E2212" s="180"/>
      <c r="F2212" s="180"/>
      <c r="G2212" s="180"/>
      <c r="H2212" s="180"/>
      <c r="I2212" s="180">
        <v>1124914</v>
      </c>
      <c r="J2212" s="180">
        <v>2543703.0700000003</v>
      </c>
    </row>
    <row r="2213" spans="1:10" x14ac:dyDescent="0.2">
      <c r="A2213" s="180" t="s">
        <v>36</v>
      </c>
      <c r="B2213" s="180" t="s">
        <v>366</v>
      </c>
      <c r="C2213" s="180">
        <v>1447563</v>
      </c>
      <c r="D2213" s="180">
        <v>1005000</v>
      </c>
      <c r="E2213" s="180">
        <v>0</v>
      </c>
      <c r="F2213" s="180">
        <v>2228365</v>
      </c>
      <c r="G2213" s="180">
        <v>946000</v>
      </c>
      <c r="H2213" s="180">
        <v>100000</v>
      </c>
      <c r="I2213" s="180">
        <v>31403024</v>
      </c>
      <c r="J2213" s="180">
        <v>38811985.470000006</v>
      </c>
    </row>
    <row r="2214" spans="1:10" x14ac:dyDescent="0.2">
      <c r="A2214" s="180" t="s">
        <v>36</v>
      </c>
      <c r="B2214" s="180" t="s">
        <v>367</v>
      </c>
      <c r="C2214" s="180">
        <v>5692308.5099999998</v>
      </c>
      <c r="D2214" s="180">
        <v>411818.99000000022</v>
      </c>
      <c r="E2214" s="180">
        <v>0</v>
      </c>
      <c r="F2214" s="180">
        <v>1268033.5900000001</v>
      </c>
      <c r="G2214" s="180">
        <v>326817.02</v>
      </c>
      <c r="H2214" s="180">
        <v>5000</v>
      </c>
      <c r="I2214" s="180">
        <v>12574029.109999999</v>
      </c>
      <c r="J2214" s="180">
        <v>11310082.109999999</v>
      </c>
    </row>
    <row r="2215" spans="1:10" x14ac:dyDescent="0.2">
      <c r="A2215" s="180" t="s">
        <v>36</v>
      </c>
      <c r="B2215" s="180" t="s">
        <v>368</v>
      </c>
      <c r="C2215" s="180">
        <v>7139871.5099999998</v>
      </c>
      <c r="D2215" s="180">
        <v>1416818.9900000002</v>
      </c>
      <c r="E2215" s="180">
        <v>0</v>
      </c>
      <c r="F2215" s="180">
        <v>3496398.59</v>
      </c>
      <c r="G2215" s="180">
        <v>1272817.02</v>
      </c>
      <c r="H2215" s="180">
        <v>105000</v>
      </c>
      <c r="I2215" s="180">
        <v>43977053.109999999</v>
      </c>
      <c r="J2215" s="180">
        <v>50122067.580000006</v>
      </c>
    </row>
    <row r="2216" spans="1:10" x14ac:dyDescent="0.2">
      <c r="A2216" s="180" t="s">
        <v>37</v>
      </c>
      <c r="B2216" s="180" t="s">
        <v>333</v>
      </c>
      <c r="C2216" s="180"/>
      <c r="D2216" s="180">
        <v>504826</v>
      </c>
      <c r="E2216" s="180"/>
      <c r="F2216" s="180">
        <v>691109</v>
      </c>
      <c r="G2216" s="180"/>
      <c r="H2216" s="180"/>
      <c r="I2216" s="180">
        <v>3704518</v>
      </c>
      <c r="J2216" s="180">
        <v>3437433.43</v>
      </c>
    </row>
    <row r="2217" spans="1:10" x14ac:dyDescent="0.2">
      <c r="A2217" s="180" t="s">
        <v>37</v>
      </c>
      <c r="B2217" s="180" t="s">
        <v>334</v>
      </c>
      <c r="C2217" s="180"/>
      <c r="D2217" s="180">
        <v>6240</v>
      </c>
      <c r="E2217" s="180"/>
      <c r="F2217" s="180">
        <v>8543</v>
      </c>
      <c r="G2217" s="180"/>
      <c r="H2217" s="180"/>
      <c r="I2217" s="180">
        <v>54695</v>
      </c>
      <c r="J2217" s="180">
        <v>52218.83</v>
      </c>
    </row>
    <row r="2218" spans="1:10" x14ac:dyDescent="0.2">
      <c r="A2218" s="180" t="s">
        <v>37</v>
      </c>
      <c r="B2218" s="180" t="s">
        <v>335</v>
      </c>
      <c r="C2218" s="180"/>
      <c r="D2218" s="180">
        <v>0</v>
      </c>
      <c r="E2218" s="180"/>
      <c r="F2218" s="180"/>
      <c r="G2218" s="180"/>
      <c r="H2218" s="180"/>
      <c r="I2218" s="180">
        <v>179053</v>
      </c>
      <c r="J2218" s="180">
        <v>178923</v>
      </c>
    </row>
    <row r="2219" spans="1:10" x14ac:dyDescent="0.2">
      <c r="A2219" s="180" t="s">
        <v>37</v>
      </c>
      <c r="B2219" s="180" t="s">
        <v>336</v>
      </c>
      <c r="C2219" s="180"/>
      <c r="D2219" s="180"/>
      <c r="E2219" s="180"/>
      <c r="F2219" s="180"/>
      <c r="G2219" s="180"/>
      <c r="H2219" s="180"/>
      <c r="I2219" s="180">
        <v>350000</v>
      </c>
      <c r="J2219" s="180">
        <v>359657.69</v>
      </c>
    </row>
    <row r="2220" spans="1:10" x14ac:dyDescent="0.2">
      <c r="A2220" s="180" t="s">
        <v>37</v>
      </c>
      <c r="B2220" s="180" t="s">
        <v>337</v>
      </c>
      <c r="C2220" s="180">
        <v>2500</v>
      </c>
      <c r="D2220" s="180">
        <v>2000</v>
      </c>
      <c r="E2220" s="180">
        <v>120000</v>
      </c>
      <c r="F2220" s="180"/>
      <c r="G2220" s="180">
        <v>1200</v>
      </c>
      <c r="H2220" s="180"/>
      <c r="I2220" s="180">
        <v>171950</v>
      </c>
      <c r="J2220" s="180">
        <v>40637.03</v>
      </c>
    </row>
    <row r="2221" spans="1:10" x14ac:dyDescent="0.2">
      <c r="A2221" s="180" t="s">
        <v>37</v>
      </c>
      <c r="B2221" s="180" t="s">
        <v>338</v>
      </c>
      <c r="C2221" s="180"/>
      <c r="D2221" s="180"/>
      <c r="E2221" s="180"/>
      <c r="F2221" s="180"/>
      <c r="G2221" s="180">
        <v>200000</v>
      </c>
      <c r="H2221" s="180"/>
      <c r="I2221" s="180">
        <v>200000</v>
      </c>
      <c r="J2221" s="180">
        <v>206033.24</v>
      </c>
    </row>
    <row r="2222" spans="1:10" x14ac:dyDescent="0.2">
      <c r="A2222" s="180" t="s">
        <v>37</v>
      </c>
      <c r="B2222" s="180" t="s">
        <v>339</v>
      </c>
      <c r="C2222" s="180"/>
      <c r="D2222" s="180"/>
      <c r="E2222" s="180"/>
      <c r="F2222" s="180"/>
      <c r="G2222" s="180"/>
      <c r="H2222" s="180"/>
      <c r="I2222" s="180">
        <v>350000</v>
      </c>
      <c r="J2222" s="180">
        <v>351320.01</v>
      </c>
    </row>
    <row r="2223" spans="1:10" x14ac:dyDescent="0.2">
      <c r="A2223" s="180" t="s">
        <v>37</v>
      </c>
      <c r="B2223" s="180" t="s">
        <v>340</v>
      </c>
      <c r="C2223" s="180"/>
      <c r="D2223" s="180">
        <v>200</v>
      </c>
      <c r="E2223" s="180"/>
      <c r="F2223" s="180">
        <v>150</v>
      </c>
      <c r="G2223" s="180"/>
      <c r="H2223" s="180"/>
      <c r="I2223" s="180">
        <v>155250</v>
      </c>
      <c r="J2223" s="180">
        <v>160594.22</v>
      </c>
    </row>
    <row r="2224" spans="1:10" x14ac:dyDescent="0.2">
      <c r="A2224" s="180" t="s">
        <v>37</v>
      </c>
      <c r="B2224" s="180" t="s">
        <v>341</v>
      </c>
      <c r="C2224" s="180"/>
      <c r="D2224" s="180"/>
      <c r="E2224" s="180"/>
      <c r="F2224" s="180"/>
      <c r="G2224" s="180"/>
      <c r="H2224" s="180"/>
      <c r="I2224" s="180">
        <v>0</v>
      </c>
      <c r="J2224" s="180">
        <v>0</v>
      </c>
    </row>
    <row r="2225" spans="1:10" x14ac:dyDescent="0.2">
      <c r="A2225" s="180" t="s">
        <v>37</v>
      </c>
      <c r="B2225" s="180" t="s">
        <v>342</v>
      </c>
      <c r="C2225" s="180"/>
      <c r="D2225" s="180"/>
      <c r="E2225" s="180"/>
      <c r="F2225" s="180"/>
      <c r="G2225" s="180"/>
      <c r="H2225" s="180"/>
      <c r="I2225" s="180">
        <v>3715955</v>
      </c>
      <c r="J2225" s="180">
        <v>3771830</v>
      </c>
    </row>
    <row r="2226" spans="1:10" x14ac:dyDescent="0.2">
      <c r="A2226" s="180" t="s">
        <v>37</v>
      </c>
      <c r="B2226" s="180" t="s">
        <v>343</v>
      </c>
      <c r="C2226" s="180"/>
      <c r="D2226" s="180"/>
      <c r="E2226" s="180"/>
      <c r="F2226" s="180"/>
      <c r="G2226" s="180"/>
      <c r="H2226" s="180"/>
      <c r="I2226" s="180">
        <v>0</v>
      </c>
      <c r="J2226" s="180">
        <v>0</v>
      </c>
    </row>
    <row r="2227" spans="1:10" x14ac:dyDescent="0.2">
      <c r="A2227" s="180" t="s">
        <v>37</v>
      </c>
      <c r="B2227" s="180" t="s">
        <v>344</v>
      </c>
      <c r="C2227" s="180">
        <v>500000</v>
      </c>
      <c r="D2227" s="180">
        <v>100</v>
      </c>
      <c r="E2227" s="180"/>
      <c r="F2227" s="180">
        <v>50</v>
      </c>
      <c r="G2227" s="180">
        <v>2500</v>
      </c>
      <c r="H2227" s="180"/>
      <c r="I2227" s="180">
        <v>652715</v>
      </c>
      <c r="J2227" s="180">
        <v>683196.24</v>
      </c>
    </row>
    <row r="2228" spans="1:10" x14ac:dyDescent="0.2">
      <c r="A2228" s="180" t="s">
        <v>37</v>
      </c>
      <c r="B2228" s="180" t="s">
        <v>475</v>
      </c>
      <c r="C2228" s="180"/>
      <c r="D2228" s="180">
        <v>9996</v>
      </c>
      <c r="E2228" s="180"/>
      <c r="F2228" s="180">
        <v>13685</v>
      </c>
      <c r="G2228" s="180"/>
      <c r="H2228" s="180"/>
      <c r="I2228" s="180">
        <v>75488</v>
      </c>
      <c r="J2228" s="180">
        <v>75699.87</v>
      </c>
    </row>
    <row r="2229" spans="1:10" x14ac:dyDescent="0.2">
      <c r="A2229" s="180" t="s">
        <v>37</v>
      </c>
      <c r="B2229" s="180" t="s">
        <v>332</v>
      </c>
      <c r="C2229" s="180"/>
      <c r="D2229" s="180"/>
      <c r="E2229" s="180"/>
      <c r="F2229" s="180"/>
      <c r="G2229" s="180"/>
      <c r="H2229" s="180"/>
      <c r="I2229" s="180">
        <v>75000</v>
      </c>
      <c r="J2229" s="180">
        <v>85418</v>
      </c>
    </row>
    <row r="2230" spans="1:10" x14ac:dyDescent="0.2">
      <c r="A2230" s="180" t="s">
        <v>37</v>
      </c>
      <c r="B2230" s="180" t="s">
        <v>407</v>
      </c>
      <c r="C2230" s="180"/>
      <c r="D2230" s="180"/>
      <c r="E2230" s="180"/>
      <c r="F2230" s="180"/>
      <c r="G2230" s="180">
        <v>160000</v>
      </c>
      <c r="H2230" s="180"/>
      <c r="I2230" s="180">
        <v>285000</v>
      </c>
      <c r="J2230" s="180">
        <v>286513.13</v>
      </c>
    </row>
    <row r="2231" spans="1:10" x14ac:dyDescent="0.2">
      <c r="A2231" s="180" t="s">
        <v>37</v>
      </c>
      <c r="B2231" s="180" t="s">
        <v>345</v>
      </c>
      <c r="C2231" s="180">
        <v>502500</v>
      </c>
      <c r="D2231" s="180">
        <v>523362</v>
      </c>
      <c r="E2231" s="180">
        <v>120000</v>
      </c>
      <c r="F2231" s="180">
        <v>713537</v>
      </c>
      <c r="G2231" s="180">
        <v>363700</v>
      </c>
      <c r="H2231" s="180">
        <v>0</v>
      </c>
      <c r="I2231" s="180">
        <v>9969624</v>
      </c>
      <c r="J2231" s="180">
        <v>9689474.6899999995</v>
      </c>
    </row>
    <row r="2232" spans="1:10" x14ac:dyDescent="0.2">
      <c r="A2232" s="180" t="s">
        <v>37</v>
      </c>
      <c r="B2232" s="180" t="s">
        <v>346</v>
      </c>
      <c r="C2232" s="180"/>
      <c r="D2232" s="180"/>
      <c r="E2232" s="180"/>
      <c r="F2232" s="180"/>
      <c r="G2232" s="180"/>
      <c r="H2232" s="180"/>
      <c r="I2232" s="180">
        <v>0</v>
      </c>
      <c r="J2232" s="180">
        <v>9957519.4499999993</v>
      </c>
    </row>
    <row r="2233" spans="1:10" x14ac:dyDescent="0.2">
      <c r="A2233" s="180" t="s">
        <v>37</v>
      </c>
      <c r="B2233" s="180" t="s">
        <v>446</v>
      </c>
      <c r="C2233" s="180"/>
      <c r="D2233" s="180"/>
      <c r="E2233" s="180"/>
      <c r="F2233" s="180">
        <v>52500</v>
      </c>
      <c r="G2233" s="180"/>
      <c r="H2233" s="180"/>
      <c r="I2233" s="180">
        <v>106153</v>
      </c>
      <c r="J2233" s="180">
        <v>106153.07</v>
      </c>
    </row>
    <row r="2234" spans="1:10" x14ac:dyDescent="0.2">
      <c r="A2234" s="180" t="s">
        <v>37</v>
      </c>
      <c r="B2234" s="180" t="s">
        <v>347</v>
      </c>
      <c r="C2234" s="180"/>
      <c r="D2234" s="180"/>
      <c r="E2234" s="180"/>
      <c r="F2234" s="180"/>
      <c r="G2234" s="180"/>
      <c r="H2234" s="180"/>
      <c r="I2234" s="180">
        <v>0</v>
      </c>
      <c r="J2234" s="180">
        <v>0</v>
      </c>
    </row>
    <row r="2235" spans="1:10" x14ac:dyDescent="0.2">
      <c r="A2235" s="180" t="s">
        <v>37</v>
      </c>
      <c r="B2235" s="180" t="s">
        <v>348</v>
      </c>
      <c r="C2235" s="180">
        <v>502500</v>
      </c>
      <c r="D2235" s="180">
        <v>523362</v>
      </c>
      <c r="E2235" s="180">
        <v>120000</v>
      </c>
      <c r="F2235" s="180">
        <v>766037</v>
      </c>
      <c r="G2235" s="180">
        <v>363700</v>
      </c>
      <c r="H2235" s="180">
        <v>0</v>
      </c>
      <c r="I2235" s="180">
        <v>10075777</v>
      </c>
      <c r="J2235" s="180">
        <v>19753147.210000001</v>
      </c>
    </row>
    <row r="2236" spans="1:10" x14ac:dyDescent="0.2">
      <c r="A2236" s="180" t="s">
        <v>37</v>
      </c>
      <c r="B2236" s="180" t="s">
        <v>349</v>
      </c>
      <c r="C2236" s="180">
        <v>1377724.11</v>
      </c>
      <c r="D2236" s="180">
        <v>745738.04</v>
      </c>
      <c r="E2236" s="180">
        <v>6310424</v>
      </c>
      <c r="F2236" s="180">
        <v>41784.929999999935</v>
      </c>
      <c r="G2236" s="180">
        <v>96934.989999999932</v>
      </c>
      <c r="H2236" s="180">
        <v>0</v>
      </c>
      <c r="I2236" s="180">
        <v>13671417.619999999</v>
      </c>
      <c r="J2236" s="180">
        <v>3347625.05</v>
      </c>
    </row>
    <row r="2237" spans="1:10" x14ac:dyDescent="0.2">
      <c r="A2237" s="180" t="s">
        <v>37</v>
      </c>
      <c r="B2237" s="180" t="s">
        <v>350</v>
      </c>
      <c r="C2237" s="180">
        <v>1880224.11</v>
      </c>
      <c r="D2237" s="180">
        <v>1269100.04</v>
      </c>
      <c r="E2237" s="180">
        <v>6430424</v>
      </c>
      <c r="F2237" s="180">
        <v>807821.93</v>
      </c>
      <c r="G2237" s="180">
        <v>460634.98999999993</v>
      </c>
      <c r="H2237" s="180">
        <v>0</v>
      </c>
      <c r="I2237" s="180">
        <v>23747194.619999997</v>
      </c>
      <c r="J2237" s="180">
        <v>23100772.260000002</v>
      </c>
    </row>
    <row r="2238" spans="1:10" x14ac:dyDescent="0.2">
      <c r="A2238" s="180" t="s">
        <v>37</v>
      </c>
      <c r="B2238" s="180" t="s">
        <v>376</v>
      </c>
      <c r="C2238" s="180"/>
      <c r="D2238" s="180"/>
      <c r="E2238" s="180"/>
      <c r="F2238" s="180"/>
      <c r="G2238" s="180"/>
      <c r="H2238" s="180"/>
      <c r="I2238" s="180"/>
      <c r="J2238" s="180"/>
    </row>
    <row r="2239" spans="1:10" x14ac:dyDescent="0.2">
      <c r="A2239" s="180" t="s">
        <v>37</v>
      </c>
      <c r="B2239" s="180" t="s">
        <v>377</v>
      </c>
      <c r="C2239" s="180">
        <v>25000</v>
      </c>
      <c r="D2239" s="180">
        <v>40000</v>
      </c>
      <c r="E2239" s="180"/>
      <c r="F2239" s="180"/>
      <c r="G2239" s="180"/>
      <c r="H2239" s="180"/>
      <c r="I2239" s="180">
        <v>5825000</v>
      </c>
      <c r="J2239" s="180">
        <v>5432365.1900000004</v>
      </c>
    </row>
    <row r="2240" spans="1:10" x14ac:dyDescent="0.2">
      <c r="A2240" s="180" t="s">
        <v>37</v>
      </c>
      <c r="B2240" s="180" t="s">
        <v>352</v>
      </c>
      <c r="C2240" s="180"/>
      <c r="D2240" s="180"/>
      <c r="E2240" s="180"/>
      <c r="F2240" s="180"/>
      <c r="G2240" s="180"/>
      <c r="H2240" s="180"/>
      <c r="I2240" s="180">
        <v>115800</v>
      </c>
      <c r="J2240" s="180">
        <v>110603.34</v>
      </c>
    </row>
    <row r="2241" spans="1:10" x14ac:dyDescent="0.2">
      <c r="A2241" s="180" t="s">
        <v>37</v>
      </c>
      <c r="B2241" s="180" t="s">
        <v>353</v>
      </c>
      <c r="C2241" s="180"/>
      <c r="D2241" s="180"/>
      <c r="E2241" s="180"/>
      <c r="F2241" s="180"/>
      <c r="G2241" s="180"/>
      <c r="H2241" s="180"/>
      <c r="I2241" s="180">
        <v>230000</v>
      </c>
      <c r="J2241" s="180">
        <v>221235.25</v>
      </c>
    </row>
    <row r="2242" spans="1:10" x14ac:dyDescent="0.2">
      <c r="A2242" s="180" t="s">
        <v>37</v>
      </c>
      <c r="B2242" s="180" t="s">
        <v>354</v>
      </c>
      <c r="C2242" s="180">
        <v>10000</v>
      </c>
      <c r="D2242" s="180">
        <v>25000</v>
      </c>
      <c r="E2242" s="180"/>
      <c r="F2242" s="180"/>
      <c r="G2242" s="180"/>
      <c r="H2242" s="180"/>
      <c r="I2242" s="180">
        <v>387000</v>
      </c>
      <c r="J2242" s="180">
        <v>382949.6</v>
      </c>
    </row>
    <row r="2243" spans="1:10" x14ac:dyDescent="0.2">
      <c r="A2243" s="180" t="s">
        <v>37</v>
      </c>
      <c r="B2243" s="180" t="s">
        <v>408</v>
      </c>
      <c r="C2243" s="180"/>
      <c r="D2243" s="180">
        <v>15000</v>
      </c>
      <c r="E2243" s="180"/>
      <c r="F2243" s="180"/>
      <c r="G2243" s="180"/>
      <c r="H2243" s="180"/>
      <c r="I2243" s="180">
        <v>372000</v>
      </c>
      <c r="J2243" s="180">
        <v>347325.27</v>
      </c>
    </row>
    <row r="2244" spans="1:10" x14ac:dyDescent="0.2">
      <c r="A2244" s="180" t="s">
        <v>37</v>
      </c>
      <c r="B2244" s="180" t="s">
        <v>423</v>
      </c>
      <c r="C2244" s="180">
        <v>10000</v>
      </c>
      <c r="D2244" s="180">
        <v>50000</v>
      </c>
      <c r="E2244" s="180"/>
      <c r="F2244" s="180"/>
      <c r="G2244" s="180"/>
      <c r="H2244" s="180"/>
      <c r="I2244" s="180">
        <v>250000</v>
      </c>
      <c r="J2244" s="180">
        <v>236509.4</v>
      </c>
    </row>
    <row r="2245" spans="1:10" x14ac:dyDescent="0.2">
      <c r="A2245" s="180" t="s">
        <v>37</v>
      </c>
      <c r="B2245" s="180" t="s">
        <v>355</v>
      </c>
      <c r="C2245" s="180">
        <v>50000</v>
      </c>
      <c r="D2245" s="180">
        <v>50000</v>
      </c>
      <c r="E2245" s="180"/>
      <c r="F2245" s="180"/>
      <c r="G2245" s="180"/>
      <c r="H2245" s="180"/>
      <c r="I2245" s="180">
        <v>525000</v>
      </c>
      <c r="J2245" s="180">
        <v>463573.01</v>
      </c>
    </row>
    <row r="2246" spans="1:10" x14ac:dyDescent="0.2">
      <c r="A2246" s="180" t="s">
        <v>37</v>
      </c>
      <c r="B2246" s="180" t="s">
        <v>356</v>
      </c>
      <c r="C2246" s="180"/>
      <c r="D2246" s="180">
        <v>60000</v>
      </c>
      <c r="E2246" s="180"/>
      <c r="F2246" s="180"/>
      <c r="G2246" s="180"/>
      <c r="H2246" s="180"/>
      <c r="I2246" s="180">
        <v>463000</v>
      </c>
      <c r="J2246" s="180">
        <v>342579.93</v>
      </c>
    </row>
    <row r="2247" spans="1:10" x14ac:dyDescent="0.2">
      <c r="A2247" s="180" t="s">
        <v>37</v>
      </c>
      <c r="B2247" s="180" t="s">
        <v>409</v>
      </c>
      <c r="C2247" s="180"/>
      <c r="D2247" s="180"/>
      <c r="E2247" s="180"/>
      <c r="F2247" s="180"/>
      <c r="G2247" s="180"/>
      <c r="H2247" s="180"/>
      <c r="I2247" s="180">
        <v>0</v>
      </c>
      <c r="J2247" s="180"/>
    </row>
    <row r="2248" spans="1:10" x14ac:dyDescent="0.2">
      <c r="A2248" s="180" t="s">
        <v>37</v>
      </c>
      <c r="B2248" s="180" t="s">
        <v>378</v>
      </c>
      <c r="C2248" s="180"/>
      <c r="D2248" s="180">
        <v>20000</v>
      </c>
      <c r="E2248" s="180"/>
      <c r="F2248" s="180"/>
      <c r="G2248" s="180">
        <v>425000</v>
      </c>
      <c r="H2248" s="180"/>
      <c r="I2248" s="180">
        <v>405000</v>
      </c>
      <c r="J2248" s="180">
        <v>345942.3</v>
      </c>
    </row>
    <row r="2249" spans="1:10" x14ac:dyDescent="0.2">
      <c r="A2249" s="180" t="s">
        <v>37</v>
      </c>
      <c r="B2249" s="180" t="s">
        <v>360</v>
      </c>
      <c r="C2249" s="180">
        <v>25000</v>
      </c>
      <c r="D2249" s="180">
        <v>200000</v>
      </c>
      <c r="E2249" s="180">
        <v>4500000</v>
      </c>
      <c r="F2249" s="180"/>
      <c r="G2249" s="180"/>
      <c r="H2249" s="180"/>
      <c r="I2249" s="180">
        <v>3565000</v>
      </c>
      <c r="J2249" s="180">
        <v>600170.43999999994</v>
      </c>
    </row>
    <row r="2250" spans="1:10" x14ac:dyDescent="0.2">
      <c r="A2250" s="180" t="s">
        <v>37</v>
      </c>
      <c r="B2250" s="180" t="s">
        <v>379</v>
      </c>
      <c r="C2250" s="180"/>
      <c r="D2250" s="180"/>
      <c r="E2250" s="180"/>
      <c r="F2250" s="180">
        <v>752500</v>
      </c>
      <c r="G2250" s="180"/>
      <c r="H2250" s="180"/>
      <c r="I2250" s="180">
        <v>819000</v>
      </c>
      <c r="J2250" s="180">
        <v>530243.83999999997</v>
      </c>
    </row>
    <row r="2251" spans="1:10" x14ac:dyDescent="0.2">
      <c r="A2251" s="180" t="s">
        <v>37</v>
      </c>
      <c r="B2251" s="180" t="s">
        <v>362</v>
      </c>
      <c r="C2251" s="180"/>
      <c r="D2251" s="180"/>
      <c r="E2251" s="180"/>
      <c r="F2251" s="180"/>
      <c r="G2251" s="180"/>
      <c r="H2251" s="180"/>
      <c r="I2251" s="180">
        <v>307687</v>
      </c>
      <c r="J2251" s="180">
        <v>309485</v>
      </c>
    </row>
    <row r="2252" spans="1:10" x14ac:dyDescent="0.2">
      <c r="A2252" s="180" t="s">
        <v>37</v>
      </c>
      <c r="B2252" s="180" t="s">
        <v>365</v>
      </c>
      <c r="C2252" s="180">
        <v>120000</v>
      </c>
      <c r="D2252" s="180">
        <v>460000</v>
      </c>
      <c r="E2252" s="180">
        <v>4500000</v>
      </c>
      <c r="F2252" s="180">
        <v>752500</v>
      </c>
      <c r="G2252" s="180">
        <v>425000</v>
      </c>
      <c r="H2252" s="180">
        <v>0</v>
      </c>
      <c r="I2252" s="180">
        <v>13264487</v>
      </c>
      <c r="J2252" s="180">
        <v>9322982.5700000003</v>
      </c>
    </row>
    <row r="2253" spans="1:10" x14ac:dyDescent="0.2">
      <c r="A2253" s="180" t="s">
        <v>37</v>
      </c>
      <c r="B2253" s="180" t="s">
        <v>447</v>
      </c>
      <c r="C2253" s="180">
        <v>52500</v>
      </c>
      <c r="D2253" s="180"/>
      <c r="E2253" s="180">
        <v>0</v>
      </c>
      <c r="F2253" s="180"/>
      <c r="G2253" s="180"/>
      <c r="H2253" s="180"/>
      <c r="I2253" s="180">
        <v>106153</v>
      </c>
      <c r="J2253" s="180">
        <v>106372.07</v>
      </c>
    </row>
    <row r="2254" spans="1:10" x14ac:dyDescent="0.2">
      <c r="A2254" s="180" t="s">
        <v>37</v>
      </c>
      <c r="B2254" s="180" t="s">
        <v>366</v>
      </c>
      <c r="C2254" s="180">
        <v>172500</v>
      </c>
      <c r="D2254" s="180">
        <v>460000</v>
      </c>
      <c r="E2254" s="180">
        <v>4500000</v>
      </c>
      <c r="F2254" s="180">
        <v>752500</v>
      </c>
      <c r="G2254" s="180">
        <v>425000</v>
      </c>
      <c r="H2254" s="180">
        <v>0</v>
      </c>
      <c r="I2254" s="180">
        <v>13370640</v>
      </c>
      <c r="J2254" s="180">
        <v>9429354.6400000006</v>
      </c>
    </row>
    <row r="2255" spans="1:10" x14ac:dyDescent="0.2">
      <c r="A2255" s="180" t="s">
        <v>37</v>
      </c>
      <c r="B2255" s="180" t="s">
        <v>367</v>
      </c>
      <c r="C2255" s="180">
        <v>1707724.11</v>
      </c>
      <c r="D2255" s="180">
        <v>809100.04</v>
      </c>
      <c r="E2255" s="180">
        <v>1930424</v>
      </c>
      <c r="F2255" s="180">
        <v>55321.929999999935</v>
      </c>
      <c r="G2255" s="180">
        <v>35634.989999999932</v>
      </c>
      <c r="H2255" s="180">
        <v>0</v>
      </c>
      <c r="I2255" s="180">
        <v>10376554.619999995</v>
      </c>
      <c r="J2255" s="180">
        <v>13671417.619999999</v>
      </c>
    </row>
    <row r="2256" spans="1:10" x14ac:dyDescent="0.2">
      <c r="A2256" s="180" t="s">
        <v>37</v>
      </c>
      <c r="B2256" s="180" t="s">
        <v>368</v>
      </c>
      <c r="C2256" s="180">
        <v>1880224.11</v>
      </c>
      <c r="D2256" s="180">
        <v>1269100.04</v>
      </c>
      <c r="E2256" s="180">
        <v>6430424</v>
      </c>
      <c r="F2256" s="180">
        <v>807821.93</v>
      </c>
      <c r="G2256" s="180">
        <v>460634.98999999993</v>
      </c>
      <c r="H2256" s="180">
        <v>0</v>
      </c>
      <c r="I2256" s="180">
        <v>23747194.619999997</v>
      </c>
      <c r="J2256" s="180">
        <v>23100772.260000002</v>
      </c>
    </row>
    <row r="2257" spans="1:10" x14ac:dyDescent="0.2">
      <c r="A2257" s="180" t="s">
        <v>39</v>
      </c>
      <c r="B2257" s="180" t="s">
        <v>333</v>
      </c>
      <c r="C2257" s="180"/>
      <c r="D2257" s="180">
        <v>267789</v>
      </c>
      <c r="E2257" s="180"/>
      <c r="F2257" s="180">
        <v>0</v>
      </c>
      <c r="G2257" s="180"/>
      <c r="H2257" s="180"/>
      <c r="I2257" s="180">
        <v>3445163</v>
      </c>
      <c r="J2257" s="180">
        <v>3390242.82</v>
      </c>
    </row>
    <row r="2258" spans="1:10" x14ac:dyDescent="0.2">
      <c r="A2258" s="180" t="s">
        <v>39</v>
      </c>
      <c r="B2258" s="180" t="s">
        <v>334</v>
      </c>
      <c r="C2258" s="180"/>
      <c r="D2258" s="180">
        <v>4495</v>
      </c>
      <c r="E2258" s="180"/>
      <c r="F2258" s="180">
        <v>0</v>
      </c>
      <c r="G2258" s="180"/>
      <c r="H2258" s="180"/>
      <c r="I2258" s="180">
        <v>62159</v>
      </c>
      <c r="J2258" s="180">
        <v>60039.78</v>
      </c>
    </row>
    <row r="2259" spans="1:10" x14ac:dyDescent="0.2">
      <c r="A2259" s="180" t="s">
        <v>39</v>
      </c>
      <c r="B2259" s="180" t="s">
        <v>335</v>
      </c>
      <c r="C2259" s="180"/>
      <c r="D2259" s="180">
        <v>0</v>
      </c>
      <c r="E2259" s="180"/>
      <c r="F2259" s="180"/>
      <c r="G2259" s="180"/>
      <c r="H2259" s="180"/>
      <c r="I2259" s="180">
        <v>322370</v>
      </c>
      <c r="J2259" s="180">
        <v>311490</v>
      </c>
    </row>
    <row r="2260" spans="1:10" x14ac:dyDescent="0.2">
      <c r="A2260" s="180" t="s">
        <v>39</v>
      </c>
      <c r="B2260" s="180" t="s">
        <v>336</v>
      </c>
      <c r="C2260" s="180"/>
      <c r="D2260" s="180"/>
      <c r="E2260" s="180"/>
      <c r="F2260" s="180"/>
      <c r="G2260" s="180"/>
      <c r="H2260" s="180"/>
      <c r="I2260" s="180">
        <v>520000</v>
      </c>
      <c r="J2260" s="180">
        <v>524564.76</v>
      </c>
    </row>
    <row r="2261" spans="1:10" x14ac:dyDescent="0.2">
      <c r="A2261" s="180" t="s">
        <v>39</v>
      </c>
      <c r="B2261" s="180" t="s">
        <v>337</v>
      </c>
      <c r="C2261" s="180">
        <v>4100</v>
      </c>
      <c r="D2261" s="180"/>
      <c r="E2261" s="180"/>
      <c r="F2261" s="180"/>
      <c r="G2261" s="180">
        <v>350</v>
      </c>
      <c r="H2261" s="180"/>
      <c r="I2261" s="180">
        <v>21150</v>
      </c>
      <c r="J2261" s="180">
        <v>27515.01</v>
      </c>
    </row>
    <row r="2262" spans="1:10" x14ac:dyDescent="0.2">
      <c r="A2262" s="180" t="s">
        <v>39</v>
      </c>
      <c r="B2262" s="180" t="s">
        <v>338</v>
      </c>
      <c r="C2262" s="180"/>
      <c r="D2262" s="180"/>
      <c r="E2262" s="180"/>
      <c r="F2262" s="180"/>
      <c r="G2262" s="180">
        <v>120000</v>
      </c>
      <c r="H2262" s="180"/>
      <c r="I2262" s="180">
        <v>120000</v>
      </c>
      <c r="J2262" s="180">
        <v>118927.37</v>
      </c>
    </row>
    <row r="2263" spans="1:10" x14ac:dyDescent="0.2">
      <c r="A2263" s="180" t="s">
        <v>39</v>
      </c>
      <c r="B2263" s="180" t="s">
        <v>339</v>
      </c>
      <c r="C2263" s="180"/>
      <c r="D2263" s="180"/>
      <c r="E2263" s="180"/>
      <c r="F2263" s="180"/>
      <c r="G2263" s="180"/>
      <c r="H2263" s="180"/>
      <c r="I2263" s="180">
        <v>275000</v>
      </c>
      <c r="J2263" s="180">
        <v>264590.44</v>
      </c>
    </row>
    <row r="2264" spans="1:10" x14ac:dyDescent="0.2">
      <c r="A2264" s="180" t="s">
        <v>39</v>
      </c>
      <c r="B2264" s="180" t="s">
        <v>340</v>
      </c>
      <c r="C2264" s="180"/>
      <c r="D2264" s="180"/>
      <c r="E2264" s="180"/>
      <c r="F2264" s="180"/>
      <c r="G2264" s="180">
        <v>600</v>
      </c>
      <c r="H2264" s="180"/>
      <c r="I2264" s="180">
        <v>600</v>
      </c>
      <c r="J2264" s="180">
        <v>91194.38</v>
      </c>
    </row>
    <row r="2265" spans="1:10" x14ac:dyDescent="0.2">
      <c r="A2265" s="180" t="s">
        <v>39</v>
      </c>
      <c r="B2265" s="180" t="s">
        <v>341</v>
      </c>
      <c r="C2265" s="180"/>
      <c r="D2265" s="180"/>
      <c r="E2265" s="180"/>
      <c r="F2265" s="180"/>
      <c r="G2265" s="180"/>
      <c r="H2265" s="180"/>
      <c r="I2265" s="180">
        <v>0</v>
      </c>
      <c r="J2265" s="180">
        <v>0</v>
      </c>
    </row>
    <row r="2266" spans="1:10" x14ac:dyDescent="0.2">
      <c r="A2266" s="180" t="s">
        <v>39</v>
      </c>
      <c r="B2266" s="180" t="s">
        <v>342</v>
      </c>
      <c r="C2266" s="180"/>
      <c r="D2266" s="180"/>
      <c r="E2266" s="180"/>
      <c r="F2266" s="180"/>
      <c r="G2266" s="180"/>
      <c r="H2266" s="180"/>
      <c r="I2266" s="180">
        <v>2881801</v>
      </c>
      <c r="J2266" s="180">
        <v>2967167</v>
      </c>
    </row>
    <row r="2267" spans="1:10" x14ac:dyDescent="0.2">
      <c r="A2267" s="180" t="s">
        <v>39</v>
      </c>
      <c r="B2267" s="180" t="s">
        <v>343</v>
      </c>
      <c r="C2267" s="180"/>
      <c r="D2267" s="180"/>
      <c r="E2267" s="180"/>
      <c r="F2267" s="180"/>
      <c r="G2267" s="180"/>
      <c r="H2267" s="180"/>
      <c r="I2267" s="180">
        <v>0</v>
      </c>
      <c r="J2267" s="180">
        <v>0</v>
      </c>
    </row>
    <row r="2268" spans="1:10" x14ac:dyDescent="0.2">
      <c r="A2268" s="180" t="s">
        <v>39</v>
      </c>
      <c r="B2268" s="180" t="s">
        <v>344</v>
      </c>
      <c r="C2268" s="180">
        <v>540000</v>
      </c>
      <c r="D2268" s="180"/>
      <c r="E2268" s="180"/>
      <c r="F2268" s="180"/>
      <c r="G2268" s="180">
        <v>2500</v>
      </c>
      <c r="H2268" s="180"/>
      <c r="I2268" s="180">
        <v>532915</v>
      </c>
      <c r="J2268" s="180">
        <v>558944.68000000005</v>
      </c>
    </row>
    <row r="2269" spans="1:10" x14ac:dyDescent="0.2">
      <c r="A2269" s="180" t="s">
        <v>39</v>
      </c>
      <c r="B2269" s="180" t="s">
        <v>475</v>
      </c>
      <c r="C2269" s="180"/>
      <c r="D2269" s="180">
        <v>4724</v>
      </c>
      <c r="E2269" s="180"/>
      <c r="F2269" s="180">
        <v>0</v>
      </c>
      <c r="G2269" s="180"/>
      <c r="H2269" s="180"/>
      <c r="I2269" s="180">
        <v>61411</v>
      </c>
      <c r="J2269" s="180">
        <v>61611.26</v>
      </c>
    </row>
    <row r="2270" spans="1:10" x14ac:dyDescent="0.2">
      <c r="A2270" s="180" t="s">
        <v>39</v>
      </c>
      <c r="B2270" s="180" t="s">
        <v>332</v>
      </c>
      <c r="C2270" s="180"/>
      <c r="D2270" s="180"/>
      <c r="E2270" s="180"/>
      <c r="F2270" s="180"/>
      <c r="G2270" s="180"/>
      <c r="H2270" s="180"/>
      <c r="I2270" s="180">
        <v>85000</v>
      </c>
      <c r="J2270" s="180">
        <v>84732</v>
      </c>
    </row>
    <row r="2271" spans="1:10" x14ac:dyDescent="0.2">
      <c r="A2271" s="180" t="s">
        <v>39</v>
      </c>
      <c r="B2271" s="180" t="s">
        <v>407</v>
      </c>
      <c r="C2271" s="180"/>
      <c r="D2271" s="180"/>
      <c r="E2271" s="180"/>
      <c r="F2271" s="180"/>
      <c r="G2271" s="180">
        <v>165000</v>
      </c>
      <c r="H2271" s="180"/>
      <c r="I2271" s="180">
        <v>450000</v>
      </c>
      <c r="J2271" s="180">
        <v>451806.71999999997</v>
      </c>
    </row>
    <row r="2272" spans="1:10" x14ac:dyDescent="0.2">
      <c r="A2272" s="180" t="s">
        <v>39</v>
      </c>
      <c r="B2272" s="180" t="s">
        <v>345</v>
      </c>
      <c r="C2272" s="180">
        <v>544100</v>
      </c>
      <c r="D2272" s="180">
        <v>277008</v>
      </c>
      <c r="E2272" s="180">
        <v>0</v>
      </c>
      <c r="F2272" s="180">
        <v>0</v>
      </c>
      <c r="G2272" s="180">
        <v>288450</v>
      </c>
      <c r="H2272" s="180">
        <v>0</v>
      </c>
      <c r="I2272" s="180">
        <v>8777569</v>
      </c>
      <c r="J2272" s="180">
        <v>8912826.2200000007</v>
      </c>
    </row>
    <row r="2273" spans="1:10" x14ac:dyDescent="0.2">
      <c r="A2273" s="180" t="s">
        <v>39</v>
      </c>
      <c r="B2273" s="180" t="s">
        <v>346</v>
      </c>
      <c r="C2273" s="180"/>
      <c r="D2273" s="180"/>
      <c r="E2273" s="180"/>
      <c r="F2273" s="180"/>
      <c r="G2273" s="180"/>
      <c r="H2273" s="180"/>
      <c r="I2273" s="180">
        <v>0</v>
      </c>
      <c r="J2273" s="180">
        <v>1839000</v>
      </c>
    </row>
    <row r="2274" spans="1:10" x14ac:dyDescent="0.2">
      <c r="A2274" s="180" t="s">
        <v>39</v>
      </c>
      <c r="B2274" s="180" t="s">
        <v>446</v>
      </c>
      <c r="C2274" s="180"/>
      <c r="D2274" s="180"/>
      <c r="E2274" s="180"/>
      <c r="F2274" s="180">
        <v>205092</v>
      </c>
      <c r="G2274" s="180"/>
      <c r="H2274" s="180"/>
      <c r="I2274" s="180">
        <v>220646</v>
      </c>
      <c r="J2274" s="180">
        <v>331970.38</v>
      </c>
    </row>
    <row r="2275" spans="1:10" x14ac:dyDescent="0.2">
      <c r="A2275" s="180" t="s">
        <v>39</v>
      </c>
      <c r="B2275" s="180" t="s">
        <v>347</v>
      </c>
      <c r="C2275" s="180"/>
      <c r="D2275" s="180"/>
      <c r="E2275" s="180"/>
      <c r="F2275" s="180"/>
      <c r="G2275" s="180"/>
      <c r="H2275" s="180"/>
      <c r="I2275" s="180">
        <v>0</v>
      </c>
      <c r="J2275" s="180">
        <v>160.85</v>
      </c>
    </row>
    <row r="2276" spans="1:10" x14ac:dyDescent="0.2">
      <c r="A2276" s="180" t="s">
        <v>39</v>
      </c>
      <c r="B2276" s="180" t="s">
        <v>348</v>
      </c>
      <c r="C2276" s="180">
        <v>544100</v>
      </c>
      <c r="D2276" s="180">
        <v>277008</v>
      </c>
      <c r="E2276" s="180">
        <v>0</v>
      </c>
      <c r="F2276" s="180">
        <v>205092</v>
      </c>
      <c r="G2276" s="180">
        <v>288450</v>
      </c>
      <c r="H2276" s="180">
        <v>0</v>
      </c>
      <c r="I2276" s="180">
        <v>8998215</v>
      </c>
      <c r="J2276" s="180">
        <v>11083957.449999999</v>
      </c>
    </row>
    <row r="2277" spans="1:10" x14ac:dyDescent="0.2">
      <c r="A2277" s="180" t="s">
        <v>39</v>
      </c>
      <c r="B2277" s="180" t="s">
        <v>349</v>
      </c>
      <c r="C2277" s="180">
        <v>580460.44999999995</v>
      </c>
      <c r="D2277" s="180">
        <v>3408.7399999999907</v>
      </c>
      <c r="E2277" s="180">
        <v>0</v>
      </c>
      <c r="F2277" s="180">
        <v>262682.43000000063</v>
      </c>
      <c r="G2277" s="180">
        <v>8229.9199999999837</v>
      </c>
      <c r="H2277" s="180">
        <v>0</v>
      </c>
      <c r="I2277" s="180">
        <v>5330105.8600000013</v>
      </c>
      <c r="J2277" s="180">
        <v>3417177.6400000006</v>
      </c>
    </row>
    <row r="2278" spans="1:10" x14ac:dyDescent="0.2">
      <c r="A2278" s="180" t="s">
        <v>39</v>
      </c>
      <c r="B2278" s="180" t="s">
        <v>350</v>
      </c>
      <c r="C2278" s="180">
        <v>1124560.45</v>
      </c>
      <c r="D2278" s="180">
        <v>280416.74</v>
      </c>
      <c r="E2278" s="180">
        <v>0</v>
      </c>
      <c r="F2278" s="180">
        <v>467774.43000000063</v>
      </c>
      <c r="G2278" s="180">
        <v>296679.92</v>
      </c>
      <c r="H2278" s="180">
        <v>0</v>
      </c>
      <c r="I2278" s="180">
        <v>14328320.859999999</v>
      </c>
      <c r="J2278" s="180">
        <v>14501135.090000002</v>
      </c>
    </row>
    <row r="2279" spans="1:10" x14ac:dyDescent="0.2">
      <c r="A2279" s="180" t="s">
        <v>39</v>
      </c>
      <c r="B2279" s="180" t="s">
        <v>376</v>
      </c>
      <c r="C2279" s="180"/>
      <c r="D2279" s="180"/>
      <c r="E2279" s="180"/>
      <c r="F2279" s="180"/>
      <c r="G2279" s="180"/>
      <c r="H2279" s="180"/>
      <c r="I2279" s="180"/>
      <c r="J2279" s="180"/>
    </row>
    <row r="2280" spans="1:10" x14ac:dyDescent="0.2">
      <c r="A2280" s="180" t="s">
        <v>39</v>
      </c>
      <c r="B2280" s="180" t="s">
        <v>377</v>
      </c>
      <c r="C2280" s="180"/>
      <c r="D2280" s="180"/>
      <c r="E2280" s="180"/>
      <c r="F2280" s="180"/>
      <c r="G2280" s="180"/>
      <c r="H2280" s="180"/>
      <c r="I2280" s="180">
        <v>4935000</v>
      </c>
      <c r="J2280" s="180">
        <v>4987343.1999999993</v>
      </c>
    </row>
    <row r="2281" spans="1:10" x14ac:dyDescent="0.2">
      <c r="A2281" s="180" t="s">
        <v>39</v>
      </c>
      <c r="B2281" s="180" t="s">
        <v>352</v>
      </c>
      <c r="C2281" s="180"/>
      <c r="D2281" s="180"/>
      <c r="E2281" s="180"/>
      <c r="F2281" s="180"/>
      <c r="G2281" s="180"/>
      <c r="H2281" s="180"/>
      <c r="I2281" s="180">
        <v>74000</v>
      </c>
      <c r="J2281" s="180">
        <v>72127.17</v>
      </c>
    </row>
    <row r="2282" spans="1:10" x14ac:dyDescent="0.2">
      <c r="A2282" s="180" t="s">
        <v>39</v>
      </c>
      <c r="B2282" s="180" t="s">
        <v>353</v>
      </c>
      <c r="C2282" s="180"/>
      <c r="D2282" s="180"/>
      <c r="E2282" s="180"/>
      <c r="F2282" s="180"/>
      <c r="G2282" s="180"/>
      <c r="H2282" s="180"/>
      <c r="I2282" s="180">
        <v>355000</v>
      </c>
      <c r="J2282" s="180">
        <v>354490.97</v>
      </c>
    </row>
    <row r="2283" spans="1:10" x14ac:dyDescent="0.2">
      <c r="A2283" s="180" t="s">
        <v>39</v>
      </c>
      <c r="B2283" s="180" t="s">
        <v>354</v>
      </c>
      <c r="C2283" s="180"/>
      <c r="D2283" s="180"/>
      <c r="E2283" s="180"/>
      <c r="F2283" s="180"/>
      <c r="G2283" s="180"/>
      <c r="H2283" s="180"/>
      <c r="I2283" s="180">
        <v>238000</v>
      </c>
      <c r="J2283" s="180">
        <v>237750.71</v>
      </c>
    </row>
    <row r="2284" spans="1:10" x14ac:dyDescent="0.2">
      <c r="A2284" s="180" t="s">
        <v>39</v>
      </c>
      <c r="B2284" s="180" t="s">
        <v>408</v>
      </c>
      <c r="C2284" s="180"/>
      <c r="D2284" s="180"/>
      <c r="E2284" s="180"/>
      <c r="F2284" s="180"/>
      <c r="G2284" s="180"/>
      <c r="H2284" s="180"/>
      <c r="I2284" s="180">
        <v>505000</v>
      </c>
      <c r="J2284" s="180">
        <v>498944.02</v>
      </c>
    </row>
    <row r="2285" spans="1:10" x14ac:dyDescent="0.2">
      <c r="A2285" s="180" t="s">
        <v>39</v>
      </c>
      <c r="B2285" s="180" t="s">
        <v>423</v>
      </c>
      <c r="C2285" s="180"/>
      <c r="D2285" s="180"/>
      <c r="E2285" s="180"/>
      <c r="F2285" s="180"/>
      <c r="G2285" s="180"/>
      <c r="H2285" s="180"/>
      <c r="I2285" s="180">
        <v>96000</v>
      </c>
      <c r="J2285" s="180">
        <v>95757.56</v>
      </c>
    </row>
    <row r="2286" spans="1:10" x14ac:dyDescent="0.2">
      <c r="A2286" s="180" t="s">
        <v>39</v>
      </c>
      <c r="B2286" s="180" t="s">
        <v>355</v>
      </c>
      <c r="C2286" s="180"/>
      <c r="D2286" s="180"/>
      <c r="E2286" s="180"/>
      <c r="F2286" s="180"/>
      <c r="G2286" s="180"/>
      <c r="H2286" s="180"/>
      <c r="I2286" s="180">
        <v>885000</v>
      </c>
      <c r="J2286" s="180">
        <v>762618.19</v>
      </c>
    </row>
    <row r="2287" spans="1:10" x14ac:dyDescent="0.2">
      <c r="A2287" s="180" t="s">
        <v>39</v>
      </c>
      <c r="B2287" s="180" t="s">
        <v>356</v>
      </c>
      <c r="C2287" s="180"/>
      <c r="D2287" s="180">
        <v>100000</v>
      </c>
      <c r="E2287" s="180"/>
      <c r="F2287" s="180"/>
      <c r="G2287" s="180"/>
      <c r="H2287" s="180"/>
      <c r="I2287" s="180">
        <v>311000</v>
      </c>
      <c r="J2287" s="180">
        <v>292160.61</v>
      </c>
    </row>
    <row r="2288" spans="1:10" x14ac:dyDescent="0.2">
      <c r="A2288" s="180" t="s">
        <v>39</v>
      </c>
      <c r="B2288" s="180" t="s">
        <v>409</v>
      </c>
      <c r="C2288" s="180"/>
      <c r="D2288" s="180"/>
      <c r="E2288" s="180"/>
      <c r="F2288" s="180"/>
      <c r="G2288" s="180"/>
      <c r="H2288" s="180"/>
      <c r="I2288" s="180">
        <v>0</v>
      </c>
      <c r="J2288" s="180"/>
    </row>
    <row r="2289" spans="1:10" x14ac:dyDescent="0.2">
      <c r="A2289" s="180" t="s">
        <v>39</v>
      </c>
      <c r="B2289" s="180" t="s">
        <v>378</v>
      </c>
      <c r="C2289" s="180"/>
      <c r="D2289" s="180"/>
      <c r="E2289" s="180"/>
      <c r="F2289" s="180"/>
      <c r="G2289" s="180">
        <v>275000</v>
      </c>
      <c r="H2289" s="180"/>
      <c r="I2289" s="180">
        <v>280000</v>
      </c>
      <c r="J2289" s="180">
        <v>309861.23</v>
      </c>
    </row>
    <row r="2290" spans="1:10" x14ac:dyDescent="0.2">
      <c r="A2290" s="180" t="s">
        <v>39</v>
      </c>
      <c r="B2290" s="180" t="s">
        <v>360</v>
      </c>
      <c r="C2290" s="180">
        <v>750000</v>
      </c>
      <c r="D2290" s="180">
        <v>150000</v>
      </c>
      <c r="E2290" s="180"/>
      <c r="F2290" s="180"/>
      <c r="G2290" s="180"/>
      <c r="H2290" s="180"/>
      <c r="I2290" s="180">
        <v>1150000</v>
      </c>
      <c r="J2290" s="180">
        <v>129300</v>
      </c>
    </row>
    <row r="2291" spans="1:10" x14ac:dyDescent="0.2">
      <c r="A2291" s="180" t="s">
        <v>39</v>
      </c>
      <c r="B2291" s="180" t="s">
        <v>379</v>
      </c>
      <c r="C2291" s="180"/>
      <c r="D2291" s="180"/>
      <c r="E2291" s="180"/>
      <c r="F2291" s="180">
        <v>205092</v>
      </c>
      <c r="G2291" s="180"/>
      <c r="H2291" s="180"/>
      <c r="I2291" s="180">
        <v>2623321</v>
      </c>
      <c r="J2291" s="180">
        <v>850542.99</v>
      </c>
    </row>
    <row r="2292" spans="1:10" x14ac:dyDescent="0.2">
      <c r="A2292" s="180" t="s">
        <v>39</v>
      </c>
      <c r="B2292" s="180" t="s">
        <v>362</v>
      </c>
      <c r="C2292" s="180"/>
      <c r="D2292" s="180"/>
      <c r="E2292" s="180"/>
      <c r="F2292" s="180"/>
      <c r="G2292" s="180"/>
      <c r="H2292" s="180"/>
      <c r="I2292" s="180">
        <v>251918</v>
      </c>
      <c r="J2292" s="180">
        <v>254827</v>
      </c>
    </row>
    <row r="2293" spans="1:10" x14ac:dyDescent="0.2">
      <c r="A2293" s="180" t="s">
        <v>39</v>
      </c>
      <c r="B2293" s="180" t="s">
        <v>365</v>
      </c>
      <c r="C2293" s="180">
        <v>750000</v>
      </c>
      <c r="D2293" s="180">
        <v>250000</v>
      </c>
      <c r="E2293" s="180">
        <v>0</v>
      </c>
      <c r="F2293" s="180">
        <v>205092</v>
      </c>
      <c r="G2293" s="180">
        <v>275000</v>
      </c>
      <c r="H2293" s="180">
        <v>0</v>
      </c>
      <c r="I2293" s="180">
        <v>11704239</v>
      </c>
      <c r="J2293" s="180">
        <v>8845723.6499999985</v>
      </c>
    </row>
    <row r="2294" spans="1:10" x14ac:dyDescent="0.2">
      <c r="A2294" s="180" t="s">
        <v>39</v>
      </c>
      <c r="B2294" s="180" t="s">
        <v>447</v>
      </c>
      <c r="C2294" s="180">
        <v>205092</v>
      </c>
      <c r="D2294" s="180"/>
      <c r="E2294" s="180"/>
      <c r="F2294" s="180"/>
      <c r="G2294" s="180"/>
      <c r="H2294" s="180"/>
      <c r="I2294" s="180">
        <v>213946</v>
      </c>
      <c r="J2294" s="180">
        <v>325305.58</v>
      </c>
    </row>
    <row r="2295" spans="1:10" x14ac:dyDescent="0.2">
      <c r="A2295" s="180" t="s">
        <v>39</v>
      </c>
      <c r="B2295" s="180" t="s">
        <v>366</v>
      </c>
      <c r="C2295" s="180">
        <v>955092</v>
      </c>
      <c r="D2295" s="180">
        <v>250000</v>
      </c>
      <c r="E2295" s="180">
        <v>0</v>
      </c>
      <c r="F2295" s="180">
        <v>205092</v>
      </c>
      <c r="G2295" s="180">
        <v>275000</v>
      </c>
      <c r="H2295" s="180">
        <v>0</v>
      </c>
      <c r="I2295" s="180">
        <v>11918185</v>
      </c>
      <c r="J2295" s="180">
        <v>9171029.2299999986</v>
      </c>
    </row>
    <row r="2296" spans="1:10" x14ac:dyDescent="0.2">
      <c r="A2296" s="180" t="s">
        <v>39</v>
      </c>
      <c r="B2296" s="180" t="s">
        <v>367</v>
      </c>
      <c r="C2296" s="180">
        <v>169468.44999999995</v>
      </c>
      <c r="D2296" s="180">
        <v>30416.739999999991</v>
      </c>
      <c r="E2296" s="180">
        <v>0</v>
      </c>
      <c r="F2296" s="180">
        <v>262682.43000000063</v>
      </c>
      <c r="G2296" s="180">
        <v>21679.919999999984</v>
      </c>
      <c r="H2296" s="180">
        <v>0</v>
      </c>
      <c r="I2296" s="180">
        <v>2410135.8600000013</v>
      </c>
      <c r="J2296" s="180">
        <v>5330105.8600000031</v>
      </c>
    </row>
    <row r="2297" spans="1:10" x14ac:dyDescent="0.2">
      <c r="A2297" s="180" t="s">
        <v>39</v>
      </c>
      <c r="B2297" s="180" t="s">
        <v>368</v>
      </c>
      <c r="C2297" s="180">
        <v>1124560.45</v>
      </c>
      <c r="D2297" s="180">
        <v>280416.74</v>
      </c>
      <c r="E2297" s="180">
        <v>0</v>
      </c>
      <c r="F2297" s="180">
        <v>467774.43000000063</v>
      </c>
      <c r="G2297" s="180">
        <v>296679.92</v>
      </c>
      <c r="H2297" s="180">
        <v>0</v>
      </c>
      <c r="I2297" s="180">
        <v>14328320.859999999</v>
      </c>
      <c r="J2297" s="180">
        <v>14501135.090000002</v>
      </c>
    </row>
    <row r="2298" spans="1:10" x14ac:dyDescent="0.2">
      <c r="A2298" s="180" t="s">
        <v>40</v>
      </c>
      <c r="B2298" s="180" t="s">
        <v>333</v>
      </c>
      <c r="C2298" s="180"/>
      <c r="D2298" s="180">
        <v>333671</v>
      </c>
      <c r="E2298" s="180"/>
      <c r="F2298" s="180">
        <v>448366</v>
      </c>
      <c r="G2298" s="180"/>
      <c r="H2298" s="180"/>
      <c r="I2298" s="180">
        <v>3612308</v>
      </c>
      <c r="J2298" s="180">
        <v>3515484.75</v>
      </c>
    </row>
    <row r="2299" spans="1:10" x14ac:dyDescent="0.2">
      <c r="A2299" s="180" t="s">
        <v>40</v>
      </c>
      <c r="B2299" s="180" t="s">
        <v>334</v>
      </c>
      <c r="C2299" s="180"/>
      <c r="D2299" s="180">
        <v>4709</v>
      </c>
      <c r="E2299" s="180"/>
      <c r="F2299" s="180">
        <v>6328</v>
      </c>
      <c r="G2299" s="180"/>
      <c r="H2299" s="180"/>
      <c r="I2299" s="180">
        <v>61245</v>
      </c>
      <c r="J2299" s="180">
        <v>138318.14000000001</v>
      </c>
    </row>
    <row r="2300" spans="1:10" x14ac:dyDescent="0.2">
      <c r="A2300" s="180" t="s">
        <v>40</v>
      </c>
      <c r="B2300" s="180" t="s">
        <v>335</v>
      </c>
      <c r="C2300" s="180"/>
      <c r="D2300" s="180">
        <v>92309</v>
      </c>
      <c r="E2300" s="180"/>
      <c r="F2300" s="180"/>
      <c r="G2300" s="180"/>
      <c r="H2300" s="180"/>
      <c r="I2300" s="180">
        <v>153848</v>
      </c>
      <c r="J2300" s="180">
        <v>153890</v>
      </c>
    </row>
    <row r="2301" spans="1:10" x14ac:dyDescent="0.2">
      <c r="A2301" s="180" t="s">
        <v>40</v>
      </c>
      <c r="B2301" s="180" t="s">
        <v>336</v>
      </c>
      <c r="C2301" s="180"/>
      <c r="D2301" s="180"/>
      <c r="E2301" s="180"/>
      <c r="F2301" s="180"/>
      <c r="G2301" s="180"/>
      <c r="H2301" s="180"/>
      <c r="I2301" s="180">
        <v>350577</v>
      </c>
      <c r="J2301" s="180">
        <v>557534.48</v>
      </c>
    </row>
    <row r="2302" spans="1:10" x14ac:dyDescent="0.2">
      <c r="A2302" s="180" t="s">
        <v>40</v>
      </c>
      <c r="B2302" s="180" t="s">
        <v>337</v>
      </c>
      <c r="C2302" s="180">
        <v>3305</v>
      </c>
      <c r="D2302" s="180">
        <v>978</v>
      </c>
      <c r="E2302" s="180"/>
      <c r="F2302" s="180">
        <v>525</v>
      </c>
      <c r="G2302" s="180">
        <v>40</v>
      </c>
      <c r="H2302" s="180"/>
      <c r="I2302" s="180">
        <v>13948</v>
      </c>
      <c r="J2302" s="180">
        <v>18981.28</v>
      </c>
    </row>
    <row r="2303" spans="1:10" x14ac:dyDescent="0.2">
      <c r="A2303" s="180" t="s">
        <v>40</v>
      </c>
      <c r="B2303" s="180" t="s">
        <v>338</v>
      </c>
      <c r="C2303" s="180"/>
      <c r="D2303" s="180"/>
      <c r="E2303" s="180"/>
      <c r="F2303" s="180"/>
      <c r="G2303" s="180">
        <v>221535</v>
      </c>
      <c r="H2303" s="180"/>
      <c r="I2303" s="180">
        <v>221535</v>
      </c>
      <c r="J2303" s="180">
        <v>168647.33</v>
      </c>
    </row>
    <row r="2304" spans="1:10" x14ac:dyDescent="0.2">
      <c r="A2304" s="180" t="s">
        <v>40</v>
      </c>
      <c r="B2304" s="180" t="s">
        <v>339</v>
      </c>
      <c r="C2304" s="180"/>
      <c r="D2304" s="180"/>
      <c r="E2304" s="180"/>
      <c r="F2304" s="180"/>
      <c r="G2304" s="180"/>
      <c r="H2304" s="180"/>
      <c r="I2304" s="180">
        <v>0</v>
      </c>
      <c r="J2304" s="180">
        <v>218400.45</v>
      </c>
    </row>
    <row r="2305" spans="1:10" x14ac:dyDescent="0.2">
      <c r="A2305" s="180" t="s">
        <v>40</v>
      </c>
      <c r="B2305" s="180" t="s">
        <v>340</v>
      </c>
      <c r="C2305" s="180"/>
      <c r="D2305" s="180">
        <v>125</v>
      </c>
      <c r="E2305" s="180"/>
      <c r="F2305" s="180">
        <v>115</v>
      </c>
      <c r="G2305" s="180">
        <v>3443</v>
      </c>
      <c r="H2305" s="180">
        <v>7096</v>
      </c>
      <c r="I2305" s="180">
        <v>209010</v>
      </c>
      <c r="J2305" s="180">
        <v>155985.01</v>
      </c>
    </row>
    <row r="2306" spans="1:10" x14ac:dyDescent="0.2">
      <c r="A2306" s="180" t="s">
        <v>40</v>
      </c>
      <c r="B2306" s="180" t="s">
        <v>341</v>
      </c>
      <c r="C2306" s="180"/>
      <c r="D2306" s="180"/>
      <c r="E2306" s="180"/>
      <c r="F2306" s="180"/>
      <c r="G2306" s="180"/>
      <c r="H2306" s="180"/>
      <c r="I2306" s="180">
        <v>0</v>
      </c>
      <c r="J2306" s="180">
        <v>0</v>
      </c>
    </row>
    <row r="2307" spans="1:10" x14ac:dyDescent="0.2">
      <c r="A2307" s="180" t="s">
        <v>40</v>
      </c>
      <c r="B2307" s="180" t="s">
        <v>342</v>
      </c>
      <c r="C2307" s="180"/>
      <c r="D2307" s="180"/>
      <c r="E2307" s="180"/>
      <c r="F2307" s="180"/>
      <c r="G2307" s="180"/>
      <c r="H2307" s="180"/>
      <c r="I2307" s="180">
        <v>3599311</v>
      </c>
      <c r="J2307" s="180">
        <v>3315411</v>
      </c>
    </row>
    <row r="2308" spans="1:10" x14ac:dyDescent="0.2">
      <c r="A2308" s="180" t="s">
        <v>40</v>
      </c>
      <c r="B2308" s="180" t="s">
        <v>343</v>
      </c>
      <c r="C2308" s="180"/>
      <c r="D2308" s="180"/>
      <c r="E2308" s="180"/>
      <c r="F2308" s="180"/>
      <c r="G2308" s="180"/>
      <c r="H2308" s="180"/>
      <c r="I2308" s="180">
        <v>13745</v>
      </c>
      <c r="J2308" s="180">
        <v>0</v>
      </c>
    </row>
    <row r="2309" spans="1:10" x14ac:dyDescent="0.2">
      <c r="A2309" s="180" t="s">
        <v>40</v>
      </c>
      <c r="B2309" s="180" t="s">
        <v>344</v>
      </c>
      <c r="C2309" s="180">
        <v>540359</v>
      </c>
      <c r="D2309" s="180">
        <v>204</v>
      </c>
      <c r="E2309" s="180"/>
      <c r="F2309" s="180">
        <v>175</v>
      </c>
      <c r="G2309" s="180">
        <v>3224</v>
      </c>
      <c r="H2309" s="180"/>
      <c r="I2309" s="180">
        <v>852004</v>
      </c>
      <c r="J2309" s="180">
        <v>569556.04</v>
      </c>
    </row>
    <row r="2310" spans="1:10" x14ac:dyDescent="0.2">
      <c r="A2310" s="180" t="s">
        <v>40</v>
      </c>
      <c r="B2310" s="180" t="s">
        <v>475</v>
      </c>
      <c r="C2310" s="180"/>
      <c r="D2310" s="180">
        <v>3794</v>
      </c>
      <c r="E2310" s="180"/>
      <c r="F2310" s="180">
        <v>5098</v>
      </c>
      <c r="G2310" s="180"/>
      <c r="H2310" s="180"/>
      <c r="I2310" s="180">
        <v>44423</v>
      </c>
      <c r="J2310" s="180">
        <v>20582.560000000001</v>
      </c>
    </row>
    <row r="2311" spans="1:10" x14ac:dyDescent="0.2">
      <c r="A2311" s="180" t="s">
        <v>40</v>
      </c>
      <c r="B2311" s="180" t="s">
        <v>332</v>
      </c>
      <c r="C2311" s="180"/>
      <c r="D2311" s="180"/>
      <c r="E2311" s="180"/>
      <c r="F2311" s="180"/>
      <c r="G2311" s="180"/>
      <c r="H2311" s="180"/>
      <c r="I2311" s="180">
        <v>68750</v>
      </c>
      <c r="J2311" s="180">
        <v>61732</v>
      </c>
    </row>
    <row r="2312" spans="1:10" x14ac:dyDescent="0.2">
      <c r="A2312" s="180" t="s">
        <v>40</v>
      </c>
      <c r="B2312" s="180" t="s">
        <v>407</v>
      </c>
      <c r="C2312" s="180"/>
      <c r="D2312" s="180"/>
      <c r="E2312" s="180"/>
      <c r="F2312" s="180"/>
      <c r="G2312" s="180">
        <v>220528</v>
      </c>
      <c r="H2312" s="180"/>
      <c r="I2312" s="180">
        <v>323688</v>
      </c>
      <c r="J2312" s="180">
        <v>288763</v>
      </c>
    </row>
    <row r="2313" spans="1:10" x14ac:dyDescent="0.2">
      <c r="A2313" s="180" t="s">
        <v>40</v>
      </c>
      <c r="B2313" s="180" t="s">
        <v>345</v>
      </c>
      <c r="C2313" s="180">
        <v>543664</v>
      </c>
      <c r="D2313" s="180">
        <v>435790</v>
      </c>
      <c r="E2313" s="180">
        <v>0</v>
      </c>
      <c r="F2313" s="180">
        <v>460607</v>
      </c>
      <c r="G2313" s="180">
        <v>448770</v>
      </c>
      <c r="H2313" s="180">
        <v>7096</v>
      </c>
      <c r="I2313" s="180">
        <v>9524392</v>
      </c>
      <c r="J2313" s="180">
        <v>9183286.0399999991</v>
      </c>
    </row>
    <row r="2314" spans="1:10" x14ac:dyDescent="0.2">
      <c r="A2314" s="180" t="s">
        <v>40</v>
      </c>
      <c r="B2314" s="180" t="s">
        <v>346</v>
      </c>
      <c r="C2314" s="180"/>
      <c r="D2314" s="180"/>
      <c r="E2314" s="180"/>
      <c r="F2314" s="180"/>
      <c r="G2314" s="180"/>
      <c r="H2314" s="180"/>
      <c r="I2314" s="180">
        <v>0</v>
      </c>
      <c r="J2314" s="180">
        <v>6255829.2000000002</v>
      </c>
    </row>
    <row r="2315" spans="1:10" x14ac:dyDescent="0.2">
      <c r="A2315" s="180" t="s">
        <v>40</v>
      </c>
      <c r="B2315" s="180" t="s">
        <v>446</v>
      </c>
      <c r="C2315" s="180"/>
      <c r="D2315" s="180"/>
      <c r="E2315" s="180"/>
      <c r="F2315" s="180">
        <v>52750</v>
      </c>
      <c r="G2315" s="180"/>
      <c r="H2315" s="180"/>
      <c r="I2315" s="180">
        <v>12260</v>
      </c>
      <c r="J2315" s="180">
        <v>169915.96</v>
      </c>
    </row>
    <row r="2316" spans="1:10" x14ac:dyDescent="0.2">
      <c r="A2316" s="180" t="s">
        <v>40</v>
      </c>
      <c r="B2316" s="180" t="s">
        <v>347</v>
      </c>
      <c r="C2316" s="180"/>
      <c r="D2316" s="180"/>
      <c r="E2316" s="180"/>
      <c r="F2316" s="180"/>
      <c r="G2316" s="180"/>
      <c r="H2316" s="180"/>
      <c r="I2316" s="180">
        <v>0</v>
      </c>
      <c r="J2316" s="180">
        <v>10464.290000000001</v>
      </c>
    </row>
    <row r="2317" spans="1:10" x14ac:dyDescent="0.2">
      <c r="A2317" s="180" t="s">
        <v>40</v>
      </c>
      <c r="B2317" s="180" t="s">
        <v>348</v>
      </c>
      <c r="C2317" s="180">
        <v>543664</v>
      </c>
      <c r="D2317" s="180">
        <v>435790</v>
      </c>
      <c r="E2317" s="180">
        <v>0</v>
      </c>
      <c r="F2317" s="180">
        <v>513357</v>
      </c>
      <c r="G2317" s="180">
        <v>448770</v>
      </c>
      <c r="H2317" s="180">
        <v>7096</v>
      </c>
      <c r="I2317" s="180">
        <v>9536652</v>
      </c>
      <c r="J2317" s="180">
        <v>15619495.490000002</v>
      </c>
    </row>
    <row r="2318" spans="1:10" x14ac:dyDescent="0.2">
      <c r="A2318" s="180" t="s">
        <v>40</v>
      </c>
      <c r="B2318" s="180" t="s">
        <v>349</v>
      </c>
      <c r="C2318" s="180">
        <v>1609373.0499999998</v>
      </c>
      <c r="D2318" s="180">
        <v>1190457.81</v>
      </c>
      <c r="E2318" s="180">
        <v>6088596</v>
      </c>
      <c r="F2318" s="180">
        <v>133683.46999999997</v>
      </c>
      <c r="G2318" s="180">
        <v>60353.590000000026</v>
      </c>
      <c r="H2318" s="180">
        <v>37316.760000000009</v>
      </c>
      <c r="I2318" s="180">
        <v>10969227.550000001</v>
      </c>
      <c r="J2318" s="180">
        <v>4193258.41</v>
      </c>
    </row>
    <row r="2319" spans="1:10" x14ac:dyDescent="0.2">
      <c r="A2319" s="180" t="s">
        <v>40</v>
      </c>
      <c r="B2319" s="180" t="s">
        <v>350</v>
      </c>
      <c r="C2319" s="180">
        <v>2153037.0499999998</v>
      </c>
      <c r="D2319" s="180">
        <v>1626247.81</v>
      </c>
      <c r="E2319" s="180">
        <v>6088596</v>
      </c>
      <c r="F2319" s="180">
        <v>647040.47</v>
      </c>
      <c r="G2319" s="180">
        <v>509123.59</v>
      </c>
      <c r="H2319" s="180">
        <v>44412.760000000009</v>
      </c>
      <c r="I2319" s="180">
        <v>20505879.550000001</v>
      </c>
      <c r="J2319" s="180">
        <v>19812753.899999999</v>
      </c>
    </row>
    <row r="2320" spans="1:10" x14ac:dyDescent="0.2">
      <c r="A2320" s="180" t="s">
        <v>40</v>
      </c>
      <c r="B2320" s="180" t="s">
        <v>376</v>
      </c>
      <c r="C2320" s="180"/>
      <c r="D2320" s="180"/>
      <c r="E2320" s="180"/>
      <c r="F2320" s="180"/>
      <c r="G2320" s="180"/>
      <c r="H2320" s="180"/>
      <c r="I2320" s="180"/>
      <c r="J2320" s="180"/>
    </row>
    <row r="2321" spans="1:10" x14ac:dyDescent="0.2">
      <c r="A2321" s="180" t="s">
        <v>40</v>
      </c>
      <c r="B2321" s="180" t="s">
        <v>377</v>
      </c>
      <c r="C2321" s="180">
        <v>55822</v>
      </c>
      <c r="D2321" s="180">
        <v>50029</v>
      </c>
      <c r="E2321" s="180"/>
      <c r="F2321" s="180"/>
      <c r="G2321" s="180"/>
      <c r="H2321" s="180"/>
      <c r="I2321" s="180">
        <v>4749444</v>
      </c>
      <c r="J2321" s="180">
        <v>4859769.8800000008</v>
      </c>
    </row>
    <row r="2322" spans="1:10" x14ac:dyDescent="0.2">
      <c r="A2322" s="180" t="s">
        <v>40</v>
      </c>
      <c r="B2322" s="180" t="s">
        <v>352</v>
      </c>
      <c r="C2322" s="180">
        <v>4019</v>
      </c>
      <c r="D2322" s="180">
        <v>2809</v>
      </c>
      <c r="E2322" s="180"/>
      <c r="F2322" s="180"/>
      <c r="G2322" s="180"/>
      <c r="H2322" s="180">
        <v>414</v>
      </c>
      <c r="I2322" s="180">
        <v>182340</v>
      </c>
      <c r="J2322" s="180">
        <v>152225.76</v>
      </c>
    </row>
    <row r="2323" spans="1:10" x14ac:dyDescent="0.2">
      <c r="A2323" s="180" t="s">
        <v>40</v>
      </c>
      <c r="B2323" s="180" t="s">
        <v>353</v>
      </c>
      <c r="C2323" s="180"/>
      <c r="D2323" s="180"/>
      <c r="E2323" s="180"/>
      <c r="F2323" s="180"/>
      <c r="G2323" s="180"/>
      <c r="H2323" s="180"/>
      <c r="I2323" s="180">
        <v>325897</v>
      </c>
      <c r="J2323" s="180">
        <v>348474.11</v>
      </c>
    </row>
    <row r="2324" spans="1:10" x14ac:dyDescent="0.2">
      <c r="A2324" s="180" t="s">
        <v>40</v>
      </c>
      <c r="B2324" s="180" t="s">
        <v>354</v>
      </c>
      <c r="C2324" s="180"/>
      <c r="D2324" s="180"/>
      <c r="E2324" s="180"/>
      <c r="F2324" s="180"/>
      <c r="G2324" s="180"/>
      <c r="H2324" s="180"/>
      <c r="I2324" s="180">
        <v>381753</v>
      </c>
      <c r="J2324" s="180">
        <v>365486.11</v>
      </c>
    </row>
    <row r="2325" spans="1:10" x14ac:dyDescent="0.2">
      <c r="A2325" s="180" t="s">
        <v>40</v>
      </c>
      <c r="B2325" s="180" t="s">
        <v>408</v>
      </c>
      <c r="C2325" s="180"/>
      <c r="D2325" s="180"/>
      <c r="E2325" s="180"/>
      <c r="F2325" s="180"/>
      <c r="G2325" s="180"/>
      <c r="H2325" s="180"/>
      <c r="I2325" s="180">
        <v>310577</v>
      </c>
      <c r="J2325" s="180">
        <v>265375.83</v>
      </c>
    </row>
    <row r="2326" spans="1:10" x14ac:dyDescent="0.2">
      <c r="A2326" s="180" t="s">
        <v>40</v>
      </c>
      <c r="B2326" s="180" t="s">
        <v>423</v>
      </c>
      <c r="C2326" s="180"/>
      <c r="D2326" s="180">
        <v>4273</v>
      </c>
      <c r="E2326" s="180"/>
      <c r="F2326" s="180"/>
      <c r="G2326" s="180"/>
      <c r="H2326" s="180">
        <v>1350</v>
      </c>
      <c r="I2326" s="180">
        <v>120704</v>
      </c>
      <c r="J2326" s="180">
        <v>133897.60999999999</v>
      </c>
    </row>
    <row r="2327" spans="1:10" x14ac:dyDescent="0.2">
      <c r="A2327" s="180" t="s">
        <v>40</v>
      </c>
      <c r="B2327" s="180" t="s">
        <v>355</v>
      </c>
      <c r="C2327" s="180">
        <v>22925</v>
      </c>
      <c r="D2327" s="180">
        <v>10759</v>
      </c>
      <c r="E2327" s="180"/>
      <c r="F2327" s="180"/>
      <c r="G2327" s="180"/>
      <c r="H2327" s="180">
        <v>426</v>
      </c>
      <c r="I2327" s="180">
        <v>817808</v>
      </c>
      <c r="J2327" s="180">
        <v>857138.79</v>
      </c>
    </row>
    <row r="2328" spans="1:10" x14ac:dyDescent="0.2">
      <c r="A2328" s="180" t="s">
        <v>40</v>
      </c>
      <c r="B2328" s="180" t="s">
        <v>356</v>
      </c>
      <c r="C2328" s="180"/>
      <c r="D2328" s="180"/>
      <c r="E2328" s="180"/>
      <c r="F2328" s="180"/>
      <c r="G2328" s="180"/>
      <c r="H2328" s="180"/>
      <c r="I2328" s="180">
        <v>202840</v>
      </c>
      <c r="J2328" s="180">
        <v>217030.43</v>
      </c>
    </row>
    <row r="2329" spans="1:10" x14ac:dyDescent="0.2">
      <c r="A2329" s="180" t="s">
        <v>40</v>
      </c>
      <c r="B2329" s="180" t="s">
        <v>409</v>
      </c>
      <c r="C2329" s="180"/>
      <c r="D2329" s="180"/>
      <c r="E2329" s="180"/>
      <c r="F2329" s="180"/>
      <c r="G2329" s="180"/>
      <c r="H2329" s="180"/>
      <c r="I2329" s="180">
        <v>0</v>
      </c>
      <c r="J2329" s="180"/>
    </row>
    <row r="2330" spans="1:10" x14ac:dyDescent="0.2">
      <c r="A2330" s="180" t="s">
        <v>40</v>
      </c>
      <c r="B2330" s="180" t="s">
        <v>378</v>
      </c>
      <c r="C2330" s="180"/>
      <c r="D2330" s="180"/>
      <c r="E2330" s="180"/>
      <c r="F2330" s="180"/>
      <c r="G2330" s="180">
        <v>425872</v>
      </c>
      <c r="H2330" s="180"/>
      <c r="I2330" s="180">
        <v>425872</v>
      </c>
      <c r="J2330" s="180">
        <v>328048.13</v>
      </c>
    </row>
    <row r="2331" spans="1:10" x14ac:dyDescent="0.2">
      <c r="A2331" s="180" t="s">
        <v>40</v>
      </c>
      <c r="B2331" s="180" t="s">
        <v>360</v>
      </c>
      <c r="C2331" s="180">
        <v>525897</v>
      </c>
      <c r="D2331" s="180">
        <v>100822</v>
      </c>
      <c r="E2331" s="180"/>
      <c r="F2331" s="180"/>
      <c r="G2331" s="180"/>
      <c r="H2331" s="180"/>
      <c r="I2331" s="180">
        <v>626719</v>
      </c>
      <c r="J2331" s="180">
        <v>485112.56</v>
      </c>
    </row>
    <row r="2332" spans="1:10" x14ac:dyDescent="0.2">
      <c r="A2332" s="180" t="s">
        <v>40</v>
      </c>
      <c r="B2332" s="180" t="s">
        <v>379</v>
      </c>
      <c r="C2332" s="180"/>
      <c r="D2332" s="180"/>
      <c r="E2332" s="180"/>
      <c r="F2332" s="180">
        <v>483260</v>
      </c>
      <c r="G2332" s="180"/>
      <c r="H2332" s="180"/>
      <c r="I2332" s="180">
        <v>483260</v>
      </c>
      <c r="J2332" s="180">
        <v>591496.5</v>
      </c>
    </row>
    <row r="2333" spans="1:10" x14ac:dyDescent="0.2">
      <c r="A2333" s="180" t="s">
        <v>40</v>
      </c>
      <c r="B2333" s="180" t="s">
        <v>362</v>
      </c>
      <c r="C2333" s="180"/>
      <c r="D2333" s="180"/>
      <c r="E2333" s="180"/>
      <c r="F2333" s="180"/>
      <c r="G2333" s="180"/>
      <c r="H2333" s="180"/>
      <c r="I2333" s="180">
        <v>270984</v>
      </c>
      <c r="J2333" s="180">
        <v>234843</v>
      </c>
    </row>
    <row r="2334" spans="1:10" x14ac:dyDescent="0.2">
      <c r="A2334" s="180" t="s">
        <v>40</v>
      </c>
      <c r="B2334" s="180" t="s">
        <v>365</v>
      </c>
      <c r="C2334" s="180">
        <v>608663</v>
      </c>
      <c r="D2334" s="180">
        <v>168692</v>
      </c>
      <c r="E2334" s="180">
        <v>0</v>
      </c>
      <c r="F2334" s="180">
        <v>483260</v>
      </c>
      <c r="G2334" s="180">
        <v>425872</v>
      </c>
      <c r="H2334" s="180">
        <v>2190</v>
      </c>
      <c r="I2334" s="180">
        <v>8898198</v>
      </c>
      <c r="J2334" s="180">
        <v>8838898.7100000009</v>
      </c>
    </row>
    <row r="2335" spans="1:10" x14ac:dyDescent="0.2">
      <c r="A2335" s="180" t="s">
        <v>40</v>
      </c>
      <c r="B2335" s="180" t="s">
        <v>447</v>
      </c>
      <c r="C2335" s="180">
        <v>52273</v>
      </c>
      <c r="D2335" s="180"/>
      <c r="E2335" s="180"/>
      <c r="F2335" s="180"/>
      <c r="G2335" s="180"/>
      <c r="H2335" s="180"/>
      <c r="I2335" s="180">
        <v>0</v>
      </c>
      <c r="J2335" s="180">
        <v>4627.6399999999994</v>
      </c>
    </row>
    <row r="2336" spans="1:10" x14ac:dyDescent="0.2">
      <c r="A2336" s="180" t="s">
        <v>40</v>
      </c>
      <c r="B2336" s="180" t="s">
        <v>366</v>
      </c>
      <c r="C2336" s="180">
        <v>660936</v>
      </c>
      <c r="D2336" s="180">
        <v>168692</v>
      </c>
      <c r="E2336" s="180">
        <v>0</v>
      </c>
      <c r="F2336" s="180">
        <v>483260</v>
      </c>
      <c r="G2336" s="180">
        <v>425872</v>
      </c>
      <c r="H2336" s="180">
        <v>2190</v>
      </c>
      <c r="I2336" s="180">
        <v>8898198</v>
      </c>
      <c r="J2336" s="180">
        <v>8843526.3500000015</v>
      </c>
    </row>
    <row r="2337" spans="1:10" x14ac:dyDescent="0.2">
      <c r="A2337" s="180" t="s">
        <v>40</v>
      </c>
      <c r="B2337" s="180" t="s">
        <v>367</v>
      </c>
      <c r="C2337" s="180">
        <v>1492101.0499999998</v>
      </c>
      <c r="D2337" s="180">
        <v>1457555.81</v>
      </c>
      <c r="E2337" s="180">
        <v>6088596</v>
      </c>
      <c r="F2337" s="180">
        <v>163780.46999999997</v>
      </c>
      <c r="G2337" s="180">
        <v>83251.590000000026</v>
      </c>
      <c r="H2337" s="180">
        <v>42222.760000000009</v>
      </c>
      <c r="I2337" s="180">
        <v>11607681.550000001</v>
      </c>
      <c r="J2337" s="180">
        <v>10969227.550000001</v>
      </c>
    </row>
    <row r="2338" spans="1:10" x14ac:dyDescent="0.2">
      <c r="A2338" s="180" t="s">
        <v>40</v>
      </c>
      <c r="B2338" s="180" t="s">
        <v>368</v>
      </c>
      <c r="C2338" s="180">
        <v>2153037.0499999998</v>
      </c>
      <c r="D2338" s="180">
        <v>1626247.81</v>
      </c>
      <c r="E2338" s="180">
        <v>6088596</v>
      </c>
      <c r="F2338" s="180">
        <v>647040.47</v>
      </c>
      <c r="G2338" s="180">
        <v>509123.59</v>
      </c>
      <c r="H2338" s="180">
        <v>44412.760000000009</v>
      </c>
      <c r="I2338" s="180">
        <v>20505879.550000001</v>
      </c>
      <c r="J2338" s="180">
        <v>19812753.899999999</v>
      </c>
    </row>
    <row r="2339" spans="1:10" x14ac:dyDescent="0.2">
      <c r="A2339" s="180" t="s">
        <v>41</v>
      </c>
      <c r="B2339" s="180" t="s">
        <v>333</v>
      </c>
      <c r="C2339" s="180"/>
      <c r="D2339" s="180">
        <v>526624</v>
      </c>
      <c r="E2339" s="180"/>
      <c r="F2339" s="180">
        <v>0</v>
      </c>
      <c r="G2339" s="180"/>
      <c r="H2339" s="180"/>
      <c r="I2339" s="180">
        <v>3677501</v>
      </c>
      <c r="J2339" s="180">
        <v>3156766.149999999</v>
      </c>
    </row>
    <row r="2340" spans="1:10" x14ac:dyDescent="0.2">
      <c r="A2340" s="180" t="s">
        <v>41</v>
      </c>
      <c r="B2340" s="180" t="s">
        <v>334</v>
      </c>
      <c r="C2340" s="180"/>
      <c r="D2340" s="180">
        <v>3784</v>
      </c>
      <c r="E2340" s="180"/>
      <c r="F2340" s="180">
        <v>0</v>
      </c>
      <c r="G2340" s="180"/>
      <c r="H2340" s="180"/>
      <c r="I2340" s="180">
        <v>34637</v>
      </c>
      <c r="J2340" s="180">
        <v>32773.61</v>
      </c>
    </row>
    <row r="2341" spans="1:10" x14ac:dyDescent="0.2">
      <c r="A2341" s="180" t="s">
        <v>41</v>
      </c>
      <c r="B2341" s="180" t="s">
        <v>335</v>
      </c>
      <c r="C2341" s="180"/>
      <c r="D2341" s="180">
        <v>52410</v>
      </c>
      <c r="E2341" s="180"/>
      <c r="F2341" s="180"/>
      <c r="G2341" s="180"/>
      <c r="H2341" s="180"/>
      <c r="I2341" s="180">
        <v>243838</v>
      </c>
      <c r="J2341" s="180">
        <v>287931</v>
      </c>
    </row>
    <row r="2342" spans="1:10" x14ac:dyDescent="0.2">
      <c r="A2342" s="180" t="s">
        <v>41</v>
      </c>
      <c r="B2342" s="180" t="s">
        <v>336</v>
      </c>
      <c r="C2342" s="180"/>
      <c r="D2342" s="180"/>
      <c r="E2342" s="180"/>
      <c r="F2342" s="180"/>
      <c r="G2342" s="180"/>
      <c r="H2342" s="180"/>
      <c r="I2342" s="180">
        <v>500000</v>
      </c>
      <c r="J2342" s="180">
        <v>508106.26</v>
      </c>
    </row>
    <row r="2343" spans="1:10" x14ac:dyDescent="0.2">
      <c r="A2343" s="180" t="s">
        <v>41</v>
      </c>
      <c r="B2343" s="180" t="s">
        <v>337</v>
      </c>
      <c r="C2343" s="180">
        <v>7000</v>
      </c>
      <c r="D2343" s="180">
        <v>3000</v>
      </c>
      <c r="E2343" s="180"/>
      <c r="F2343" s="180"/>
      <c r="G2343" s="180">
        <v>1700</v>
      </c>
      <c r="H2343" s="180"/>
      <c r="I2343" s="180">
        <v>35740</v>
      </c>
      <c r="J2343" s="180">
        <v>21007.42</v>
      </c>
    </row>
    <row r="2344" spans="1:10" x14ac:dyDescent="0.2">
      <c r="A2344" s="180" t="s">
        <v>41</v>
      </c>
      <c r="B2344" s="180" t="s">
        <v>338</v>
      </c>
      <c r="C2344" s="180"/>
      <c r="D2344" s="180"/>
      <c r="E2344" s="180"/>
      <c r="F2344" s="180"/>
      <c r="G2344" s="180">
        <v>155000</v>
      </c>
      <c r="H2344" s="180"/>
      <c r="I2344" s="180">
        <v>155000</v>
      </c>
      <c r="J2344" s="180">
        <v>153028.70000000001</v>
      </c>
    </row>
    <row r="2345" spans="1:10" x14ac:dyDescent="0.2">
      <c r="A2345" s="180" t="s">
        <v>41</v>
      </c>
      <c r="B2345" s="180" t="s">
        <v>339</v>
      </c>
      <c r="C2345" s="180"/>
      <c r="D2345" s="180"/>
      <c r="E2345" s="180"/>
      <c r="F2345" s="180"/>
      <c r="G2345" s="180"/>
      <c r="H2345" s="180"/>
      <c r="I2345" s="180">
        <v>178000</v>
      </c>
      <c r="J2345" s="180">
        <v>179607.51</v>
      </c>
    </row>
    <row r="2346" spans="1:10" x14ac:dyDescent="0.2">
      <c r="A2346" s="180" t="s">
        <v>41</v>
      </c>
      <c r="B2346" s="180" t="s">
        <v>340</v>
      </c>
      <c r="C2346" s="180"/>
      <c r="D2346" s="180"/>
      <c r="E2346" s="180"/>
      <c r="F2346" s="180"/>
      <c r="G2346" s="180"/>
      <c r="H2346" s="180">
        <v>60000</v>
      </c>
      <c r="I2346" s="180">
        <v>157000</v>
      </c>
      <c r="J2346" s="180">
        <v>210358.55</v>
      </c>
    </row>
    <row r="2347" spans="1:10" x14ac:dyDescent="0.2">
      <c r="A2347" s="180" t="s">
        <v>41</v>
      </c>
      <c r="B2347" s="180" t="s">
        <v>341</v>
      </c>
      <c r="C2347" s="180"/>
      <c r="D2347" s="180"/>
      <c r="E2347" s="180"/>
      <c r="F2347" s="180"/>
      <c r="G2347" s="180"/>
      <c r="H2347" s="180"/>
      <c r="I2347" s="180">
        <v>0</v>
      </c>
      <c r="J2347" s="180">
        <v>0</v>
      </c>
    </row>
    <row r="2348" spans="1:10" x14ac:dyDescent="0.2">
      <c r="A2348" s="180" t="s">
        <v>41</v>
      </c>
      <c r="B2348" s="180" t="s">
        <v>342</v>
      </c>
      <c r="C2348" s="180"/>
      <c r="D2348" s="180"/>
      <c r="E2348" s="180"/>
      <c r="F2348" s="180"/>
      <c r="G2348" s="180"/>
      <c r="H2348" s="180"/>
      <c r="I2348" s="180">
        <v>2272847</v>
      </c>
      <c r="J2348" s="180">
        <v>2378887</v>
      </c>
    </row>
    <row r="2349" spans="1:10" x14ac:dyDescent="0.2">
      <c r="A2349" s="180" t="s">
        <v>41</v>
      </c>
      <c r="B2349" s="180" t="s">
        <v>343</v>
      </c>
      <c r="C2349" s="180"/>
      <c r="D2349" s="180"/>
      <c r="E2349" s="180"/>
      <c r="F2349" s="180"/>
      <c r="G2349" s="180"/>
      <c r="H2349" s="180"/>
      <c r="I2349" s="180">
        <v>0</v>
      </c>
      <c r="J2349" s="180">
        <v>0</v>
      </c>
    </row>
    <row r="2350" spans="1:10" x14ac:dyDescent="0.2">
      <c r="A2350" s="180" t="s">
        <v>41</v>
      </c>
      <c r="B2350" s="180" t="s">
        <v>344</v>
      </c>
      <c r="C2350" s="180">
        <v>485000</v>
      </c>
      <c r="D2350" s="180"/>
      <c r="E2350" s="180"/>
      <c r="F2350" s="180"/>
      <c r="G2350" s="180">
        <v>2000</v>
      </c>
      <c r="H2350" s="180"/>
      <c r="I2350" s="180">
        <v>488015</v>
      </c>
      <c r="J2350" s="180">
        <v>487572.64</v>
      </c>
    </row>
    <row r="2351" spans="1:10" x14ac:dyDescent="0.2">
      <c r="A2351" s="180" t="s">
        <v>41</v>
      </c>
      <c r="B2351" s="180" t="s">
        <v>475</v>
      </c>
      <c r="C2351" s="180"/>
      <c r="D2351" s="180">
        <v>15567</v>
      </c>
      <c r="E2351" s="180"/>
      <c r="F2351" s="180">
        <v>0</v>
      </c>
      <c r="G2351" s="180"/>
      <c r="H2351" s="180"/>
      <c r="I2351" s="180">
        <v>39227</v>
      </c>
      <c r="J2351" s="180">
        <v>30734.68</v>
      </c>
    </row>
    <row r="2352" spans="1:10" x14ac:dyDescent="0.2">
      <c r="A2352" s="180" t="s">
        <v>41</v>
      </c>
      <c r="B2352" s="180" t="s">
        <v>332</v>
      </c>
      <c r="C2352" s="180"/>
      <c r="D2352" s="180"/>
      <c r="E2352" s="180"/>
      <c r="F2352" s="180"/>
      <c r="G2352" s="180"/>
      <c r="H2352" s="180"/>
      <c r="I2352" s="180">
        <v>85651</v>
      </c>
      <c r="J2352" s="180">
        <v>96218</v>
      </c>
    </row>
    <row r="2353" spans="1:10" x14ac:dyDescent="0.2">
      <c r="A2353" s="180" t="s">
        <v>41</v>
      </c>
      <c r="B2353" s="180" t="s">
        <v>407</v>
      </c>
      <c r="C2353" s="180"/>
      <c r="D2353" s="180"/>
      <c r="E2353" s="180"/>
      <c r="F2353" s="180"/>
      <c r="G2353" s="180">
        <v>145000</v>
      </c>
      <c r="H2353" s="180"/>
      <c r="I2353" s="180">
        <v>362000</v>
      </c>
      <c r="J2353" s="180">
        <v>380727.38</v>
      </c>
    </row>
    <row r="2354" spans="1:10" x14ac:dyDescent="0.2">
      <c r="A2354" s="180" t="s">
        <v>41</v>
      </c>
      <c r="B2354" s="180" t="s">
        <v>345</v>
      </c>
      <c r="C2354" s="180">
        <v>492000</v>
      </c>
      <c r="D2354" s="180">
        <v>601385</v>
      </c>
      <c r="E2354" s="180">
        <v>0</v>
      </c>
      <c r="F2354" s="180">
        <v>0</v>
      </c>
      <c r="G2354" s="180">
        <v>303700</v>
      </c>
      <c r="H2354" s="180">
        <v>60000</v>
      </c>
      <c r="I2354" s="180">
        <v>8229456</v>
      </c>
      <c r="J2354" s="180">
        <v>7923718.8999999985</v>
      </c>
    </row>
    <row r="2355" spans="1:10" x14ac:dyDescent="0.2">
      <c r="A2355" s="180" t="s">
        <v>41</v>
      </c>
      <c r="B2355" s="180" t="s">
        <v>346</v>
      </c>
      <c r="C2355" s="180"/>
      <c r="D2355" s="180"/>
      <c r="E2355" s="180"/>
      <c r="F2355" s="180"/>
      <c r="G2355" s="180"/>
      <c r="H2355" s="180"/>
      <c r="I2355" s="180">
        <v>0</v>
      </c>
      <c r="J2355" s="180">
        <v>0</v>
      </c>
    </row>
    <row r="2356" spans="1:10" x14ac:dyDescent="0.2">
      <c r="A2356" s="180" t="s">
        <v>41</v>
      </c>
      <c r="B2356" s="180" t="s">
        <v>446</v>
      </c>
      <c r="C2356" s="180"/>
      <c r="D2356" s="180"/>
      <c r="E2356" s="180"/>
      <c r="F2356" s="180">
        <v>164000</v>
      </c>
      <c r="G2356" s="180"/>
      <c r="H2356" s="180"/>
      <c r="I2356" s="180">
        <v>164000</v>
      </c>
      <c r="J2356" s="180">
        <v>192722.21</v>
      </c>
    </row>
    <row r="2357" spans="1:10" x14ac:dyDescent="0.2">
      <c r="A2357" s="180" t="s">
        <v>41</v>
      </c>
      <c r="B2357" s="180" t="s">
        <v>347</v>
      </c>
      <c r="C2357" s="180"/>
      <c r="D2357" s="180"/>
      <c r="E2357" s="180"/>
      <c r="F2357" s="180"/>
      <c r="G2357" s="180"/>
      <c r="H2357" s="180"/>
      <c r="I2357" s="180">
        <v>0</v>
      </c>
      <c r="J2357" s="180">
        <v>0</v>
      </c>
    </row>
    <row r="2358" spans="1:10" x14ac:dyDescent="0.2">
      <c r="A2358" s="180" t="s">
        <v>41</v>
      </c>
      <c r="B2358" s="180" t="s">
        <v>348</v>
      </c>
      <c r="C2358" s="180">
        <v>492000</v>
      </c>
      <c r="D2358" s="180">
        <v>601385</v>
      </c>
      <c r="E2358" s="180">
        <v>0</v>
      </c>
      <c r="F2358" s="180">
        <v>164000</v>
      </c>
      <c r="G2358" s="180">
        <v>303700</v>
      </c>
      <c r="H2358" s="180">
        <v>60000</v>
      </c>
      <c r="I2358" s="180">
        <v>8393456</v>
      </c>
      <c r="J2358" s="180">
        <v>8116441.1099999985</v>
      </c>
    </row>
    <row r="2359" spans="1:10" x14ac:dyDescent="0.2">
      <c r="A2359" s="180" t="s">
        <v>41</v>
      </c>
      <c r="B2359" s="180" t="s">
        <v>349</v>
      </c>
      <c r="C2359" s="180">
        <v>293667.54000000004</v>
      </c>
      <c r="D2359" s="180">
        <v>152152.79000000004</v>
      </c>
      <c r="E2359" s="180">
        <v>0</v>
      </c>
      <c r="F2359" s="180">
        <v>79524.229999999981</v>
      </c>
      <c r="G2359" s="180">
        <v>101321.95999999996</v>
      </c>
      <c r="H2359" s="180">
        <v>74870.75</v>
      </c>
      <c r="I2359" s="180">
        <v>2505381.4200000009</v>
      </c>
      <c r="J2359" s="180">
        <v>1676342.02</v>
      </c>
    </row>
    <row r="2360" spans="1:10" x14ac:dyDescent="0.2">
      <c r="A2360" s="180" t="s">
        <v>41</v>
      </c>
      <c r="B2360" s="180" t="s">
        <v>350</v>
      </c>
      <c r="C2360" s="180">
        <v>785667.54</v>
      </c>
      <c r="D2360" s="180">
        <v>753537.79</v>
      </c>
      <c r="E2360" s="180">
        <v>0</v>
      </c>
      <c r="F2360" s="180">
        <v>243524.23</v>
      </c>
      <c r="G2360" s="180">
        <v>405021.96</v>
      </c>
      <c r="H2360" s="180">
        <v>134870.75</v>
      </c>
      <c r="I2360" s="180">
        <v>10898837.420000002</v>
      </c>
      <c r="J2360" s="180">
        <v>9792783.1300000008</v>
      </c>
    </row>
    <row r="2361" spans="1:10" x14ac:dyDescent="0.2">
      <c r="A2361" s="180" t="s">
        <v>41</v>
      </c>
      <c r="B2361" s="180" t="s">
        <v>376</v>
      </c>
      <c r="C2361" s="180"/>
      <c r="D2361" s="180"/>
      <c r="E2361" s="180"/>
      <c r="F2361" s="180"/>
      <c r="G2361" s="180"/>
      <c r="H2361" s="180"/>
      <c r="I2361" s="180"/>
      <c r="J2361" s="180"/>
    </row>
    <row r="2362" spans="1:10" x14ac:dyDescent="0.2">
      <c r="A2362" s="180" t="s">
        <v>41</v>
      </c>
      <c r="B2362" s="180" t="s">
        <v>377</v>
      </c>
      <c r="C2362" s="180">
        <v>65000</v>
      </c>
      <c r="D2362" s="180">
        <v>20000</v>
      </c>
      <c r="E2362" s="180"/>
      <c r="F2362" s="180"/>
      <c r="G2362" s="180"/>
      <c r="H2362" s="180">
        <v>45000</v>
      </c>
      <c r="I2362" s="180">
        <v>4045840</v>
      </c>
      <c r="J2362" s="180">
        <v>4073836.81</v>
      </c>
    </row>
    <row r="2363" spans="1:10" x14ac:dyDescent="0.2">
      <c r="A2363" s="180" t="s">
        <v>41</v>
      </c>
      <c r="B2363" s="180" t="s">
        <v>352</v>
      </c>
      <c r="C2363" s="180"/>
      <c r="D2363" s="180"/>
      <c r="E2363" s="180"/>
      <c r="F2363" s="180"/>
      <c r="G2363" s="180"/>
      <c r="H2363" s="180"/>
      <c r="I2363" s="180">
        <v>300000</v>
      </c>
      <c r="J2363" s="180">
        <v>299770.93</v>
      </c>
    </row>
    <row r="2364" spans="1:10" x14ac:dyDescent="0.2">
      <c r="A2364" s="180" t="s">
        <v>41</v>
      </c>
      <c r="B2364" s="180" t="s">
        <v>353</v>
      </c>
      <c r="C2364" s="180">
        <v>235000</v>
      </c>
      <c r="D2364" s="180"/>
      <c r="E2364" s="180"/>
      <c r="F2364" s="180"/>
      <c r="G2364" s="180"/>
      <c r="H2364" s="180"/>
      <c r="I2364" s="180">
        <v>485000</v>
      </c>
      <c r="J2364" s="180">
        <v>427344.23</v>
      </c>
    </row>
    <row r="2365" spans="1:10" x14ac:dyDescent="0.2">
      <c r="A2365" s="180" t="s">
        <v>41</v>
      </c>
      <c r="B2365" s="180" t="s">
        <v>354</v>
      </c>
      <c r="C2365" s="180">
        <v>500</v>
      </c>
      <c r="D2365" s="180"/>
      <c r="E2365" s="180"/>
      <c r="F2365" s="180"/>
      <c r="G2365" s="180"/>
      <c r="H2365" s="180"/>
      <c r="I2365" s="180">
        <v>280500</v>
      </c>
      <c r="J2365" s="180">
        <v>279943.33999999997</v>
      </c>
    </row>
    <row r="2366" spans="1:10" x14ac:dyDescent="0.2">
      <c r="A2366" s="180" t="s">
        <v>41</v>
      </c>
      <c r="B2366" s="180" t="s">
        <v>408</v>
      </c>
      <c r="C2366" s="180"/>
      <c r="D2366" s="180"/>
      <c r="E2366" s="180"/>
      <c r="F2366" s="180"/>
      <c r="G2366" s="180"/>
      <c r="H2366" s="180"/>
      <c r="I2366" s="180">
        <v>350000</v>
      </c>
      <c r="J2366" s="180">
        <v>315899.46999999997</v>
      </c>
    </row>
    <row r="2367" spans="1:10" x14ac:dyDescent="0.2">
      <c r="A2367" s="180" t="s">
        <v>41</v>
      </c>
      <c r="B2367" s="180" t="s">
        <v>423</v>
      </c>
      <c r="C2367" s="180">
        <v>15000</v>
      </c>
      <c r="D2367" s="180">
        <v>6500</v>
      </c>
      <c r="E2367" s="180"/>
      <c r="F2367" s="180"/>
      <c r="G2367" s="180"/>
      <c r="H2367" s="180"/>
      <c r="I2367" s="180">
        <v>126200</v>
      </c>
      <c r="J2367" s="180">
        <v>127340.34</v>
      </c>
    </row>
    <row r="2368" spans="1:10" x14ac:dyDescent="0.2">
      <c r="A2368" s="180" t="s">
        <v>41</v>
      </c>
      <c r="B2368" s="180" t="s">
        <v>355</v>
      </c>
      <c r="C2368" s="180">
        <v>0</v>
      </c>
      <c r="D2368" s="180">
        <v>50000</v>
      </c>
      <c r="E2368" s="180"/>
      <c r="F2368" s="180"/>
      <c r="G2368" s="180"/>
      <c r="H2368" s="180"/>
      <c r="I2368" s="180">
        <v>498180</v>
      </c>
      <c r="J2368" s="180">
        <v>599634.77</v>
      </c>
    </row>
    <row r="2369" spans="1:10" x14ac:dyDescent="0.2">
      <c r="A2369" s="180" t="s">
        <v>41</v>
      </c>
      <c r="B2369" s="180" t="s">
        <v>356</v>
      </c>
      <c r="C2369" s="180"/>
      <c r="D2369" s="180">
        <v>100000</v>
      </c>
      <c r="E2369" s="180"/>
      <c r="F2369" s="180"/>
      <c r="G2369" s="180"/>
      <c r="H2369" s="180">
        <v>1500</v>
      </c>
      <c r="I2369" s="180">
        <v>267657</v>
      </c>
      <c r="J2369" s="180">
        <v>223920.4</v>
      </c>
    </row>
    <row r="2370" spans="1:10" x14ac:dyDescent="0.2">
      <c r="A2370" s="180" t="s">
        <v>41</v>
      </c>
      <c r="B2370" s="180" t="s">
        <v>409</v>
      </c>
      <c r="C2370" s="180"/>
      <c r="D2370" s="180"/>
      <c r="E2370" s="180"/>
      <c r="F2370" s="180"/>
      <c r="G2370" s="180"/>
      <c r="H2370" s="180"/>
      <c r="I2370" s="180">
        <v>0</v>
      </c>
      <c r="J2370" s="180"/>
    </row>
    <row r="2371" spans="1:10" x14ac:dyDescent="0.2">
      <c r="A2371" s="180" t="s">
        <v>41</v>
      </c>
      <c r="B2371" s="180" t="s">
        <v>378</v>
      </c>
      <c r="C2371" s="180"/>
      <c r="D2371" s="180">
        <v>0</v>
      </c>
      <c r="E2371" s="180"/>
      <c r="F2371" s="180"/>
      <c r="G2371" s="180">
        <v>375000</v>
      </c>
      <c r="H2371" s="180"/>
      <c r="I2371" s="180">
        <v>389186</v>
      </c>
      <c r="J2371" s="180">
        <v>336234.11000000004</v>
      </c>
    </row>
    <row r="2372" spans="1:10" x14ac:dyDescent="0.2">
      <c r="A2372" s="180" t="s">
        <v>41</v>
      </c>
      <c r="B2372" s="180" t="s">
        <v>360</v>
      </c>
      <c r="C2372" s="180">
        <v>175000</v>
      </c>
      <c r="D2372" s="180">
        <v>225000</v>
      </c>
      <c r="E2372" s="180"/>
      <c r="F2372" s="180"/>
      <c r="G2372" s="180"/>
      <c r="H2372" s="180"/>
      <c r="I2372" s="180">
        <v>480000</v>
      </c>
      <c r="J2372" s="180">
        <v>37693.599999999999</v>
      </c>
    </row>
    <row r="2373" spans="1:10" x14ac:dyDescent="0.2">
      <c r="A2373" s="180" t="s">
        <v>41</v>
      </c>
      <c r="B2373" s="180" t="s">
        <v>379</v>
      </c>
      <c r="C2373" s="180"/>
      <c r="D2373" s="180"/>
      <c r="E2373" s="180"/>
      <c r="F2373" s="180">
        <v>164000</v>
      </c>
      <c r="G2373" s="180"/>
      <c r="H2373" s="180"/>
      <c r="I2373" s="180">
        <v>164000</v>
      </c>
      <c r="J2373" s="180">
        <v>164447.5</v>
      </c>
    </row>
    <row r="2374" spans="1:10" x14ac:dyDescent="0.2">
      <c r="A2374" s="180" t="s">
        <v>41</v>
      </c>
      <c r="B2374" s="180" t="s">
        <v>362</v>
      </c>
      <c r="C2374" s="180"/>
      <c r="D2374" s="180"/>
      <c r="E2374" s="180"/>
      <c r="F2374" s="180"/>
      <c r="G2374" s="180"/>
      <c r="H2374" s="180"/>
      <c r="I2374" s="180">
        <v>206703</v>
      </c>
      <c r="J2374" s="180">
        <v>208614</v>
      </c>
    </row>
    <row r="2375" spans="1:10" x14ac:dyDescent="0.2">
      <c r="A2375" s="180" t="s">
        <v>41</v>
      </c>
      <c r="B2375" s="180" t="s">
        <v>365</v>
      </c>
      <c r="C2375" s="180">
        <v>490500</v>
      </c>
      <c r="D2375" s="180">
        <v>401500</v>
      </c>
      <c r="E2375" s="180">
        <v>0</v>
      </c>
      <c r="F2375" s="180">
        <v>164000</v>
      </c>
      <c r="G2375" s="180">
        <v>375000</v>
      </c>
      <c r="H2375" s="180">
        <v>46500</v>
      </c>
      <c r="I2375" s="180">
        <v>7593266</v>
      </c>
      <c r="J2375" s="180">
        <v>7094679.5000000009</v>
      </c>
    </row>
    <row r="2376" spans="1:10" x14ac:dyDescent="0.2">
      <c r="A2376" s="180" t="s">
        <v>41</v>
      </c>
      <c r="B2376" s="180" t="s">
        <v>447</v>
      </c>
      <c r="C2376" s="180">
        <v>164000</v>
      </c>
      <c r="D2376" s="180"/>
      <c r="E2376" s="180"/>
      <c r="F2376" s="180"/>
      <c r="G2376" s="180"/>
      <c r="H2376" s="180"/>
      <c r="I2376" s="180">
        <v>164000</v>
      </c>
      <c r="J2376" s="180">
        <v>192722.21</v>
      </c>
    </row>
    <row r="2377" spans="1:10" x14ac:dyDescent="0.2">
      <c r="A2377" s="180" t="s">
        <v>41</v>
      </c>
      <c r="B2377" s="180" t="s">
        <v>366</v>
      </c>
      <c r="C2377" s="180">
        <v>654500</v>
      </c>
      <c r="D2377" s="180">
        <v>401500</v>
      </c>
      <c r="E2377" s="180">
        <v>0</v>
      </c>
      <c r="F2377" s="180">
        <v>164000</v>
      </c>
      <c r="G2377" s="180">
        <v>375000</v>
      </c>
      <c r="H2377" s="180">
        <v>46500</v>
      </c>
      <c r="I2377" s="180">
        <v>7757266</v>
      </c>
      <c r="J2377" s="180">
        <v>7287401.7100000018</v>
      </c>
    </row>
    <row r="2378" spans="1:10" x14ac:dyDescent="0.2">
      <c r="A2378" s="180" t="s">
        <v>41</v>
      </c>
      <c r="B2378" s="180" t="s">
        <v>367</v>
      </c>
      <c r="C2378" s="180">
        <v>131167.54000000004</v>
      </c>
      <c r="D2378" s="180">
        <v>352037.79000000004</v>
      </c>
      <c r="E2378" s="180">
        <v>0</v>
      </c>
      <c r="F2378" s="180">
        <v>79524.229999999981</v>
      </c>
      <c r="G2378" s="180">
        <v>30021.959999999963</v>
      </c>
      <c r="H2378" s="180">
        <v>88370.75</v>
      </c>
      <c r="I2378" s="180">
        <v>3141571.4200000018</v>
      </c>
      <c r="J2378" s="180">
        <v>2505381.4199999981</v>
      </c>
    </row>
    <row r="2379" spans="1:10" x14ac:dyDescent="0.2">
      <c r="A2379" s="180" t="s">
        <v>41</v>
      </c>
      <c r="B2379" s="180" t="s">
        <v>368</v>
      </c>
      <c r="C2379" s="180">
        <v>785667.54</v>
      </c>
      <c r="D2379" s="180">
        <v>753537.79</v>
      </c>
      <c r="E2379" s="180">
        <v>0</v>
      </c>
      <c r="F2379" s="180">
        <v>243524.23</v>
      </c>
      <c r="G2379" s="180">
        <v>405021.96</v>
      </c>
      <c r="H2379" s="180">
        <v>134870.75</v>
      </c>
      <c r="I2379" s="180">
        <v>10898837.420000002</v>
      </c>
      <c r="J2379" s="180">
        <v>9792783.1300000008</v>
      </c>
    </row>
    <row r="2380" spans="1:10" x14ac:dyDescent="0.2">
      <c r="A2380" s="180" t="s">
        <v>42</v>
      </c>
      <c r="B2380" s="180" t="s">
        <v>333</v>
      </c>
      <c r="C2380" s="180"/>
      <c r="D2380" s="180">
        <v>1058076</v>
      </c>
      <c r="E2380" s="180"/>
      <c r="F2380" s="180">
        <v>0</v>
      </c>
      <c r="G2380" s="180"/>
      <c r="H2380" s="180"/>
      <c r="I2380" s="180">
        <v>14457473</v>
      </c>
      <c r="J2380" s="180">
        <v>14408411.91</v>
      </c>
    </row>
    <row r="2381" spans="1:10" x14ac:dyDescent="0.2">
      <c r="A2381" s="180" t="s">
        <v>42</v>
      </c>
      <c r="B2381" s="180" t="s">
        <v>334</v>
      </c>
      <c r="C2381" s="180"/>
      <c r="D2381" s="180">
        <v>47711</v>
      </c>
      <c r="E2381" s="180"/>
      <c r="F2381" s="180">
        <v>0</v>
      </c>
      <c r="G2381" s="180"/>
      <c r="H2381" s="180"/>
      <c r="I2381" s="180">
        <v>790646</v>
      </c>
      <c r="J2381" s="180">
        <v>666457.24</v>
      </c>
    </row>
    <row r="2382" spans="1:10" x14ac:dyDescent="0.2">
      <c r="A2382" s="180" t="s">
        <v>42</v>
      </c>
      <c r="B2382" s="180" t="s">
        <v>335</v>
      </c>
      <c r="C2382" s="180"/>
      <c r="D2382" s="180">
        <v>0</v>
      </c>
      <c r="E2382" s="180"/>
      <c r="F2382" s="180"/>
      <c r="G2382" s="180"/>
      <c r="H2382" s="180"/>
      <c r="I2382" s="180">
        <v>0</v>
      </c>
      <c r="J2382" s="180">
        <v>0</v>
      </c>
    </row>
    <row r="2383" spans="1:10" x14ac:dyDescent="0.2">
      <c r="A2383" s="180" t="s">
        <v>42</v>
      </c>
      <c r="B2383" s="180" t="s">
        <v>336</v>
      </c>
      <c r="C2383" s="180"/>
      <c r="D2383" s="180"/>
      <c r="E2383" s="180"/>
      <c r="F2383" s="180"/>
      <c r="G2383" s="180"/>
      <c r="H2383" s="180"/>
      <c r="I2383" s="180">
        <v>810000</v>
      </c>
      <c r="J2383" s="180">
        <v>800868.44</v>
      </c>
    </row>
    <row r="2384" spans="1:10" x14ac:dyDescent="0.2">
      <c r="A2384" s="180" t="s">
        <v>42</v>
      </c>
      <c r="B2384" s="180" t="s">
        <v>337</v>
      </c>
      <c r="C2384" s="180">
        <v>40000</v>
      </c>
      <c r="D2384" s="180">
        <v>15000</v>
      </c>
      <c r="E2384" s="180"/>
      <c r="F2384" s="180">
        <v>50000</v>
      </c>
      <c r="G2384" s="180">
        <v>7000</v>
      </c>
      <c r="H2384" s="180"/>
      <c r="I2384" s="180">
        <v>287400</v>
      </c>
      <c r="J2384" s="180">
        <v>276826.67999999993</v>
      </c>
    </row>
    <row r="2385" spans="1:10" x14ac:dyDescent="0.2">
      <c r="A2385" s="180" t="s">
        <v>42</v>
      </c>
      <c r="B2385" s="180" t="s">
        <v>338</v>
      </c>
      <c r="C2385" s="180"/>
      <c r="D2385" s="180"/>
      <c r="E2385" s="180"/>
      <c r="F2385" s="180"/>
      <c r="G2385" s="180">
        <v>350000</v>
      </c>
      <c r="H2385" s="180"/>
      <c r="I2385" s="180">
        <v>350000</v>
      </c>
      <c r="J2385" s="180">
        <v>346627.76</v>
      </c>
    </row>
    <row r="2386" spans="1:10" x14ac:dyDescent="0.2">
      <c r="A2386" s="180" t="s">
        <v>42</v>
      </c>
      <c r="B2386" s="180" t="s">
        <v>339</v>
      </c>
      <c r="C2386" s="180"/>
      <c r="D2386" s="180"/>
      <c r="E2386" s="180"/>
      <c r="F2386" s="180"/>
      <c r="G2386" s="180"/>
      <c r="H2386" s="180"/>
      <c r="I2386" s="180">
        <v>450250</v>
      </c>
      <c r="J2386" s="180">
        <v>442547.41</v>
      </c>
    </row>
    <row r="2387" spans="1:10" x14ac:dyDescent="0.2">
      <c r="A2387" s="180" t="s">
        <v>42</v>
      </c>
      <c r="B2387" s="180" t="s">
        <v>340</v>
      </c>
      <c r="C2387" s="180"/>
      <c r="D2387" s="180">
        <v>3000</v>
      </c>
      <c r="E2387" s="180"/>
      <c r="F2387" s="180"/>
      <c r="G2387" s="180">
        <v>60000</v>
      </c>
      <c r="H2387" s="180">
        <v>15000</v>
      </c>
      <c r="I2387" s="180">
        <v>653000</v>
      </c>
      <c r="J2387" s="180">
        <v>628371.35</v>
      </c>
    </row>
    <row r="2388" spans="1:10" x14ac:dyDescent="0.2">
      <c r="A2388" s="180" t="s">
        <v>42</v>
      </c>
      <c r="B2388" s="180" t="s">
        <v>341</v>
      </c>
      <c r="C2388" s="180"/>
      <c r="D2388" s="180"/>
      <c r="E2388" s="180"/>
      <c r="F2388" s="180"/>
      <c r="G2388" s="180"/>
      <c r="H2388" s="180"/>
      <c r="I2388" s="180">
        <v>0</v>
      </c>
      <c r="J2388" s="180">
        <v>0</v>
      </c>
    </row>
    <row r="2389" spans="1:10" x14ac:dyDescent="0.2">
      <c r="A2389" s="180" t="s">
        <v>42</v>
      </c>
      <c r="B2389" s="180" t="s">
        <v>342</v>
      </c>
      <c r="C2389" s="180"/>
      <c r="D2389" s="180"/>
      <c r="E2389" s="180"/>
      <c r="F2389" s="180"/>
      <c r="G2389" s="180"/>
      <c r="H2389" s="180"/>
      <c r="I2389" s="180">
        <v>31211778</v>
      </c>
      <c r="J2389" s="180">
        <v>32793459</v>
      </c>
    </row>
    <row r="2390" spans="1:10" x14ac:dyDescent="0.2">
      <c r="A2390" s="180" t="s">
        <v>42</v>
      </c>
      <c r="B2390" s="180" t="s">
        <v>343</v>
      </c>
      <c r="C2390" s="180"/>
      <c r="D2390" s="180"/>
      <c r="E2390" s="180"/>
      <c r="F2390" s="180"/>
      <c r="G2390" s="180"/>
      <c r="H2390" s="180"/>
      <c r="I2390" s="180">
        <v>0</v>
      </c>
      <c r="J2390" s="180">
        <v>0</v>
      </c>
    </row>
    <row r="2391" spans="1:10" x14ac:dyDescent="0.2">
      <c r="A2391" s="180" t="s">
        <v>42</v>
      </c>
      <c r="B2391" s="180" t="s">
        <v>344</v>
      </c>
      <c r="C2391" s="180">
        <v>4350000</v>
      </c>
      <c r="D2391" s="180">
        <v>1000</v>
      </c>
      <c r="E2391" s="180"/>
      <c r="F2391" s="180"/>
      <c r="G2391" s="180">
        <v>16500</v>
      </c>
      <c r="H2391" s="180"/>
      <c r="I2391" s="180">
        <v>4568600</v>
      </c>
      <c r="J2391" s="180">
        <v>4266806.92</v>
      </c>
    </row>
    <row r="2392" spans="1:10" x14ac:dyDescent="0.2">
      <c r="A2392" s="180" t="s">
        <v>42</v>
      </c>
      <c r="B2392" s="180" t="s">
        <v>475</v>
      </c>
      <c r="C2392" s="180"/>
      <c r="D2392" s="180">
        <v>37497</v>
      </c>
      <c r="E2392" s="180"/>
      <c r="F2392" s="180">
        <v>0</v>
      </c>
      <c r="G2392" s="180"/>
      <c r="H2392" s="180"/>
      <c r="I2392" s="180">
        <v>473057</v>
      </c>
      <c r="J2392" s="180">
        <v>234969.78</v>
      </c>
    </row>
    <row r="2393" spans="1:10" x14ac:dyDescent="0.2">
      <c r="A2393" s="180" t="s">
        <v>42</v>
      </c>
      <c r="B2393" s="180" t="s">
        <v>332</v>
      </c>
      <c r="C2393" s="180"/>
      <c r="D2393" s="180"/>
      <c r="E2393" s="180"/>
      <c r="F2393" s="180"/>
      <c r="G2393" s="180"/>
      <c r="H2393" s="180"/>
      <c r="I2393" s="180">
        <v>1550000</v>
      </c>
      <c r="J2393" s="180">
        <v>1388900</v>
      </c>
    </row>
    <row r="2394" spans="1:10" x14ac:dyDescent="0.2">
      <c r="A2394" s="180" t="s">
        <v>42</v>
      </c>
      <c r="B2394" s="180" t="s">
        <v>407</v>
      </c>
      <c r="C2394" s="180"/>
      <c r="D2394" s="180"/>
      <c r="E2394" s="180"/>
      <c r="F2394" s="180"/>
      <c r="G2394" s="180">
        <v>1500000</v>
      </c>
      <c r="H2394" s="180"/>
      <c r="I2394" s="180">
        <v>3800000</v>
      </c>
      <c r="J2394" s="180">
        <v>3670443.71</v>
      </c>
    </row>
    <row r="2395" spans="1:10" x14ac:dyDescent="0.2">
      <c r="A2395" s="180" t="s">
        <v>42</v>
      </c>
      <c r="B2395" s="180" t="s">
        <v>345</v>
      </c>
      <c r="C2395" s="180">
        <v>4390000</v>
      </c>
      <c r="D2395" s="180">
        <v>1162284</v>
      </c>
      <c r="E2395" s="180">
        <v>0</v>
      </c>
      <c r="F2395" s="180">
        <v>50000</v>
      </c>
      <c r="G2395" s="180">
        <v>1933500</v>
      </c>
      <c r="H2395" s="180">
        <v>15000</v>
      </c>
      <c r="I2395" s="180">
        <v>59402204</v>
      </c>
      <c r="J2395" s="180">
        <v>59924690.200000003</v>
      </c>
    </row>
    <row r="2396" spans="1:10" x14ac:dyDescent="0.2">
      <c r="A2396" s="180" t="s">
        <v>42</v>
      </c>
      <c r="B2396" s="180" t="s">
        <v>346</v>
      </c>
      <c r="C2396" s="180"/>
      <c r="D2396" s="180"/>
      <c r="E2396" s="180"/>
      <c r="F2396" s="180"/>
      <c r="G2396" s="180"/>
      <c r="H2396" s="180"/>
      <c r="I2396" s="180">
        <v>0</v>
      </c>
      <c r="J2396" s="180">
        <v>0</v>
      </c>
    </row>
    <row r="2397" spans="1:10" x14ac:dyDescent="0.2">
      <c r="A2397" s="180" t="s">
        <v>42</v>
      </c>
      <c r="B2397" s="180" t="s">
        <v>446</v>
      </c>
      <c r="C2397" s="180"/>
      <c r="D2397" s="180"/>
      <c r="E2397" s="180"/>
      <c r="F2397" s="180">
        <v>2755830</v>
      </c>
      <c r="G2397" s="180"/>
      <c r="H2397" s="180">
        <v>75000</v>
      </c>
      <c r="I2397" s="180">
        <v>2785422</v>
      </c>
      <c r="J2397" s="180">
        <v>2884438.66</v>
      </c>
    </row>
    <row r="2398" spans="1:10" x14ac:dyDescent="0.2">
      <c r="A2398" s="180" t="s">
        <v>42</v>
      </c>
      <c r="B2398" s="180" t="s">
        <v>347</v>
      </c>
      <c r="C2398" s="180"/>
      <c r="D2398" s="180"/>
      <c r="E2398" s="180"/>
      <c r="F2398" s="180"/>
      <c r="G2398" s="180"/>
      <c r="H2398" s="180"/>
      <c r="I2398" s="180">
        <v>100000</v>
      </c>
      <c r="J2398" s="180">
        <v>131882.20000000001</v>
      </c>
    </row>
    <row r="2399" spans="1:10" x14ac:dyDescent="0.2">
      <c r="A2399" s="180" t="s">
        <v>42</v>
      </c>
      <c r="B2399" s="180" t="s">
        <v>348</v>
      </c>
      <c r="C2399" s="180">
        <v>4390000</v>
      </c>
      <c r="D2399" s="180">
        <v>1162284</v>
      </c>
      <c r="E2399" s="180">
        <v>0</v>
      </c>
      <c r="F2399" s="180">
        <v>2805830</v>
      </c>
      <c r="G2399" s="180">
        <v>1933500</v>
      </c>
      <c r="H2399" s="180">
        <v>90000</v>
      </c>
      <c r="I2399" s="180">
        <v>62287626</v>
      </c>
      <c r="J2399" s="180">
        <v>62941011.060000002</v>
      </c>
    </row>
    <row r="2400" spans="1:10" x14ac:dyDescent="0.2">
      <c r="A2400" s="180" t="s">
        <v>42</v>
      </c>
      <c r="B2400" s="180" t="s">
        <v>349</v>
      </c>
      <c r="C2400" s="180">
        <v>5412651.4299999997</v>
      </c>
      <c r="D2400" s="180">
        <v>1200920.7800000005</v>
      </c>
      <c r="E2400" s="180">
        <v>0</v>
      </c>
      <c r="F2400" s="180">
        <v>3764793.8</v>
      </c>
      <c r="G2400" s="180">
        <v>474139.50999999978</v>
      </c>
      <c r="H2400" s="180">
        <v>31098.6</v>
      </c>
      <c r="I2400" s="180">
        <v>25257466.229999993</v>
      </c>
      <c r="J2400" s="180">
        <v>22818734.239999998</v>
      </c>
    </row>
    <row r="2401" spans="1:10" x14ac:dyDescent="0.2">
      <c r="A2401" s="180" t="s">
        <v>42</v>
      </c>
      <c r="B2401" s="180" t="s">
        <v>350</v>
      </c>
      <c r="C2401" s="180">
        <v>9802651.4299999997</v>
      </c>
      <c r="D2401" s="180">
        <v>2363204.7800000003</v>
      </c>
      <c r="E2401" s="180">
        <v>0</v>
      </c>
      <c r="F2401" s="180">
        <v>6570623.7999999998</v>
      </c>
      <c r="G2401" s="180">
        <v>2407639.5099999998</v>
      </c>
      <c r="H2401" s="180">
        <v>121098.6</v>
      </c>
      <c r="I2401" s="180">
        <v>87545092.229999989</v>
      </c>
      <c r="J2401" s="180">
        <v>85759745.300000012</v>
      </c>
    </row>
    <row r="2402" spans="1:10" x14ac:dyDescent="0.2">
      <c r="A2402" s="180" t="s">
        <v>42</v>
      </c>
      <c r="B2402" s="180" t="s">
        <v>376</v>
      </c>
      <c r="C2402" s="180"/>
      <c r="D2402" s="180"/>
      <c r="E2402" s="180"/>
      <c r="F2402" s="180"/>
      <c r="G2402" s="180"/>
      <c r="H2402" s="180"/>
      <c r="I2402" s="180"/>
      <c r="J2402" s="180"/>
    </row>
    <row r="2403" spans="1:10" x14ac:dyDescent="0.2">
      <c r="A2403" s="180" t="s">
        <v>42</v>
      </c>
      <c r="B2403" s="180" t="s">
        <v>377</v>
      </c>
      <c r="C2403" s="180"/>
      <c r="D2403" s="180"/>
      <c r="E2403" s="180"/>
      <c r="F2403" s="180"/>
      <c r="G2403" s="180"/>
      <c r="H2403" s="180"/>
      <c r="I2403" s="180">
        <v>35545000</v>
      </c>
      <c r="J2403" s="180">
        <v>34550632.700000003</v>
      </c>
    </row>
    <row r="2404" spans="1:10" x14ac:dyDescent="0.2">
      <c r="A2404" s="180" t="s">
        <v>42</v>
      </c>
      <c r="B2404" s="180" t="s">
        <v>352</v>
      </c>
      <c r="C2404" s="180"/>
      <c r="D2404" s="180"/>
      <c r="E2404" s="180"/>
      <c r="F2404" s="180"/>
      <c r="G2404" s="180"/>
      <c r="H2404" s="180"/>
      <c r="I2404" s="180">
        <v>1925000</v>
      </c>
      <c r="J2404" s="180">
        <v>1755377.1800000002</v>
      </c>
    </row>
    <row r="2405" spans="1:10" x14ac:dyDescent="0.2">
      <c r="A2405" s="180" t="s">
        <v>42</v>
      </c>
      <c r="B2405" s="180" t="s">
        <v>353</v>
      </c>
      <c r="C2405" s="180">
        <v>600000</v>
      </c>
      <c r="D2405" s="180">
        <v>40000</v>
      </c>
      <c r="E2405" s="180"/>
      <c r="F2405" s="180"/>
      <c r="G2405" s="180"/>
      <c r="H2405" s="180"/>
      <c r="I2405" s="180">
        <v>2795000</v>
      </c>
      <c r="J2405" s="180">
        <v>2648207.5</v>
      </c>
    </row>
    <row r="2406" spans="1:10" x14ac:dyDescent="0.2">
      <c r="A2406" s="180" t="s">
        <v>42</v>
      </c>
      <c r="B2406" s="180" t="s">
        <v>354</v>
      </c>
      <c r="C2406" s="180"/>
      <c r="D2406" s="180"/>
      <c r="E2406" s="180"/>
      <c r="F2406" s="180"/>
      <c r="G2406" s="180"/>
      <c r="H2406" s="180"/>
      <c r="I2406" s="180">
        <v>1008000</v>
      </c>
      <c r="J2406" s="180">
        <v>863738.58</v>
      </c>
    </row>
    <row r="2407" spans="1:10" x14ac:dyDescent="0.2">
      <c r="A2407" s="180" t="s">
        <v>42</v>
      </c>
      <c r="B2407" s="180" t="s">
        <v>408</v>
      </c>
      <c r="C2407" s="180"/>
      <c r="D2407" s="180"/>
      <c r="E2407" s="180"/>
      <c r="F2407" s="180"/>
      <c r="G2407" s="180"/>
      <c r="H2407" s="180"/>
      <c r="I2407" s="180">
        <v>2870000</v>
      </c>
      <c r="J2407" s="180">
        <v>2650455.7899999996</v>
      </c>
    </row>
    <row r="2408" spans="1:10" x14ac:dyDescent="0.2">
      <c r="A2408" s="180" t="s">
        <v>42</v>
      </c>
      <c r="B2408" s="180" t="s">
        <v>423</v>
      </c>
      <c r="C2408" s="180"/>
      <c r="D2408" s="180"/>
      <c r="E2408" s="180"/>
      <c r="F2408" s="180"/>
      <c r="G2408" s="180"/>
      <c r="H2408" s="180"/>
      <c r="I2408" s="180">
        <v>1978000</v>
      </c>
      <c r="J2408" s="180">
        <v>1746249.0199999998</v>
      </c>
    </row>
    <row r="2409" spans="1:10" x14ac:dyDescent="0.2">
      <c r="A2409" s="180" t="s">
        <v>42</v>
      </c>
      <c r="B2409" s="180" t="s">
        <v>355</v>
      </c>
      <c r="C2409" s="180"/>
      <c r="D2409" s="180">
        <v>100000</v>
      </c>
      <c r="E2409" s="180"/>
      <c r="F2409" s="180"/>
      <c r="G2409" s="180"/>
      <c r="H2409" s="180"/>
      <c r="I2409" s="180">
        <v>4684000</v>
      </c>
      <c r="J2409" s="180">
        <v>4263140.1999999993</v>
      </c>
    </row>
    <row r="2410" spans="1:10" x14ac:dyDescent="0.2">
      <c r="A2410" s="180" t="s">
        <v>42</v>
      </c>
      <c r="B2410" s="180" t="s">
        <v>356</v>
      </c>
      <c r="C2410" s="180"/>
      <c r="D2410" s="180">
        <v>350000</v>
      </c>
      <c r="E2410" s="180"/>
      <c r="F2410" s="180"/>
      <c r="G2410" s="180"/>
      <c r="H2410" s="180"/>
      <c r="I2410" s="180">
        <v>1680000</v>
      </c>
      <c r="J2410" s="180">
        <v>1436778.34</v>
      </c>
    </row>
    <row r="2411" spans="1:10" x14ac:dyDescent="0.2">
      <c r="A2411" s="180" t="s">
        <v>42</v>
      </c>
      <c r="B2411" s="180" t="s">
        <v>409</v>
      </c>
      <c r="C2411" s="180"/>
      <c r="D2411" s="180"/>
      <c r="E2411" s="180"/>
      <c r="F2411" s="180"/>
      <c r="G2411" s="180"/>
      <c r="H2411" s="180"/>
      <c r="I2411" s="180">
        <v>0</v>
      </c>
      <c r="J2411" s="180"/>
    </row>
    <row r="2412" spans="1:10" x14ac:dyDescent="0.2">
      <c r="A2412" s="180" t="s">
        <v>42</v>
      </c>
      <c r="B2412" s="180" t="s">
        <v>378</v>
      </c>
      <c r="C2412" s="180"/>
      <c r="D2412" s="180"/>
      <c r="E2412" s="180"/>
      <c r="F2412" s="180"/>
      <c r="G2412" s="180">
        <v>1850000</v>
      </c>
      <c r="H2412" s="180"/>
      <c r="I2412" s="180">
        <v>1920000</v>
      </c>
      <c r="J2412" s="180">
        <v>1761858.35</v>
      </c>
    </row>
    <row r="2413" spans="1:10" x14ac:dyDescent="0.2">
      <c r="A2413" s="180" t="s">
        <v>42</v>
      </c>
      <c r="B2413" s="180" t="s">
        <v>360</v>
      </c>
      <c r="C2413" s="180">
        <v>1000000</v>
      </c>
      <c r="D2413" s="180">
        <v>1000000</v>
      </c>
      <c r="E2413" s="180"/>
      <c r="F2413" s="180"/>
      <c r="G2413" s="180"/>
      <c r="H2413" s="180">
        <v>75000</v>
      </c>
      <c r="I2413" s="180">
        <v>1310000</v>
      </c>
      <c r="J2413" s="180">
        <v>1109633.21</v>
      </c>
    </row>
    <row r="2414" spans="1:10" x14ac:dyDescent="0.2">
      <c r="A2414" s="180" t="s">
        <v>42</v>
      </c>
      <c r="B2414" s="180" t="s">
        <v>379</v>
      </c>
      <c r="C2414" s="180"/>
      <c r="D2414" s="180"/>
      <c r="E2414" s="180"/>
      <c r="F2414" s="180">
        <v>2755830</v>
      </c>
      <c r="G2414" s="180"/>
      <c r="H2414" s="180"/>
      <c r="I2414" s="180">
        <v>2775422</v>
      </c>
      <c r="J2414" s="180">
        <v>2800677.54</v>
      </c>
    </row>
    <row r="2415" spans="1:10" x14ac:dyDescent="0.2">
      <c r="A2415" s="180" t="s">
        <v>42</v>
      </c>
      <c r="B2415" s="180" t="s">
        <v>362</v>
      </c>
      <c r="C2415" s="180"/>
      <c r="D2415" s="180"/>
      <c r="E2415" s="180"/>
      <c r="F2415" s="180"/>
      <c r="G2415" s="180"/>
      <c r="H2415" s="180"/>
      <c r="I2415" s="180">
        <v>1991867</v>
      </c>
      <c r="J2415" s="180">
        <v>2005193</v>
      </c>
    </row>
    <row r="2416" spans="1:10" x14ac:dyDescent="0.2">
      <c r="A2416" s="180" t="s">
        <v>42</v>
      </c>
      <c r="B2416" s="180" t="s">
        <v>365</v>
      </c>
      <c r="C2416" s="180">
        <v>1600000</v>
      </c>
      <c r="D2416" s="180">
        <v>1490000</v>
      </c>
      <c r="E2416" s="180">
        <v>0</v>
      </c>
      <c r="F2416" s="180">
        <v>2755830</v>
      </c>
      <c r="G2416" s="180">
        <v>1850000</v>
      </c>
      <c r="H2416" s="180">
        <v>75000</v>
      </c>
      <c r="I2416" s="180">
        <v>60482289</v>
      </c>
      <c r="J2416" s="180">
        <v>57591941.409999996</v>
      </c>
    </row>
    <row r="2417" spans="1:10" x14ac:dyDescent="0.2">
      <c r="A2417" s="180" t="s">
        <v>42</v>
      </c>
      <c r="B2417" s="180" t="s">
        <v>447</v>
      </c>
      <c r="C2417" s="180">
        <v>2755830</v>
      </c>
      <c r="D2417" s="180"/>
      <c r="E2417" s="180"/>
      <c r="F2417" s="180"/>
      <c r="G2417" s="180"/>
      <c r="H2417" s="180"/>
      <c r="I2417" s="180">
        <v>2775422</v>
      </c>
      <c r="J2417" s="180">
        <v>2910337.66</v>
      </c>
    </row>
    <row r="2418" spans="1:10" x14ac:dyDescent="0.2">
      <c r="A2418" s="180" t="s">
        <v>42</v>
      </c>
      <c r="B2418" s="180" t="s">
        <v>366</v>
      </c>
      <c r="C2418" s="180">
        <v>4355830</v>
      </c>
      <c r="D2418" s="180">
        <v>1490000</v>
      </c>
      <c r="E2418" s="180">
        <v>0</v>
      </c>
      <c r="F2418" s="180">
        <v>2755830</v>
      </c>
      <c r="G2418" s="180">
        <v>1850000</v>
      </c>
      <c r="H2418" s="180">
        <v>75000</v>
      </c>
      <c r="I2418" s="180">
        <v>63257711</v>
      </c>
      <c r="J2418" s="180">
        <v>60502279.070000008</v>
      </c>
    </row>
    <row r="2419" spans="1:10" x14ac:dyDescent="0.2">
      <c r="A2419" s="180" t="s">
        <v>42</v>
      </c>
      <c r="B2419" s="180" t="s">
        <v>367</v>
      </c>
      <c r="C2419" s="180">
        <v>5446821.4299999997</v>
      </c>
      <c r="D2419" s="180">
        <v>873204.78000000038</v>
      </c>
      <c r="E2419" s="180">
        <v>0</v>
      </c>
      <c r="F2419" s="180">
        <v>3814793.8</v>
      </c>
      <c r="G2419" s="180">
        <v>557639.50999999978</v>
      </c>
      <c r="H2419" s="180">
        <v>46098.600000000006</v>
      </c>
      <c r="I2419" s="180">
        <v>24287381.229999989</v>
      </c>
      <c r="J2419" s="180">
        <v>25257466.230000004</v>
      </c>
    </row>
    <row r="2420" spans="1:10" x14ac:dyDescent="0.2">
      <c r="A2420" s="180" t="s">
        <v>42</v>
      </c>
      <c r="B2420" s="180" t="s">
        <v>368</v>
      </c>
      <c r="C2420" s="180">
        <v>9802651.4299999997</v>
      </c>
      <c r="D2420" s="180">
        <v>2363204.7800000003</v>
      </c>
      <c r="E2420" s="180">
        <v>0</v>
      </c>
      <c r="F2420" s="180">
        <v>6570623.7999999998</v>
      </c>
      <c r="G2420" s="180">
        <v>2407639.5099999998</v>
      </c>
      <c r="H2420" s="180">
        <v>121098.6</v>
      </c>
      <c r="I2420" s="180">
        <v>87545092.229999989</v>
      </c>
      <c r="J2420" s="180">
        <v>85759745.300000012</v>
      </c>
    </row>
    <row r="2421" spans="1:10" x14ac:dyDescent="0.2">
      <c r="A2421" s="180" t="s">
        <v>43</v>
      </c>
      <c r="B2421" s="180" t="s">
        <v>333</v>
      </c>
      <c r="C2421" s="180"/>
      <c r="D2421" s="180">
        <v>758378</v>
      </c>
      <c r="E2421" s="180"/>
      <c r="F2421" s="180">
        <v>0</v>
      </c>
      <c r="G2421" s="180"/>
      <c r="H2421" s="180"/>
      <c r="I2421" s="180">
        <v>3767384</v>
      </c>
      <c r="J2421" s="180">
        <v>3803637.74</v>
      </c>
    </row>
    <row r="2422" spans="1:10" x14ac:dyDescent="0.2">
      <c r="A2422" s="180" t="s">
        <v>43</v>
      </c>
      <c r="B2422" s="180" t="s">
        <v>334</v>
      </c>
      <c r="C2422" s="180"/>
      <c r="D2422" s="180">
        <v>21258</v>
      </c>
      <c r="E2422" s="180"/>
      <c r="F2422" s="180">
        <v>0</v>
      </c>
      <c r="G2422" s="180"/>
      <c r="H2422" s="180"/>
      <c r="I2422" s="180">
        <v>128515</v>
      </c>
      <c r="J2422" s="180">
        <v>121089.77</v>
      </c>
    </row>
    <row r="2423" spans="1:10" x14ac:dyDescent="0.2">
      <c r="A2423" s="180" t="s">
        <v>43</v>
      </c>
      <c r="B2423" s="180" t="s">
        <v>335</v>
      </c>
      <c r="C2423" s="180"/>
      <c r="D2423" s="180">
        <v>0</v>
      </c>
      <c r="E2423" s="180"/>
      <c r="F2423" s="180"/>
      <c r="G2423" s="180"/>
      <c r="H2423" s="180"/>
      <c r="I2423" s="180">
        <v>215457</v>
      </c>
      <c r="J2423" s="180">
        <v>230719</v>
      </c>
    </row>
    <row r="2424" spans="1:10" x14ac:dyDescent="0.2">
      <c r="A2424" s="180" t="s">
        <v>43</v>
      </c>
      <c r="B2424" s="180" t="s">
        <v>336</v>
      </c>
      <c r="C2424" s="180"/>
      <c r="D2424" s="180"/>
      <c r="E2424" s="180"/>
      <c r="F2424" s="180"/>
      <c r="G2424" s="180"/>
      <c r="H2424" s="180"/>
      <c r="I2424" s="180">
        <v>4275000</v>
      </c>
      <c r="J2424" s="180">
        <v>4065224.99</v>
      </c>
    </row>
    <row r="2425" spans="1:10" x14ac:dyDescent="0.2">
      <c r="A2425" s="180" t="s">
        <v>43</v>
      </c>
      <c r="B2425" s="180" t="s">
        <v>337</v>
      </c>
      <c r="C2425" s="180">
        <v>600</v>
      </c>
      <c r="D2425" s="180">
        <v>1000</v>
      </c>
      <c r="E2425" s="180"/>
      <c r="F2425" s="180"/>
      <c r="G2425" s="180">
        <v>200</v>
      </c>
      <c r="H2425" s="180"/>
      <c r="I2425" s="180">
        <v>12391</v>
      </c>
      <c r="J2425" s="180">
        <v>12792.7</v>
      </c>
    </row>
    <row r="2426" spans="1:10" x14ac:dyDescent="0.2">
      <c r="A2426" s="180" t="s">
        <v>43</v>
      </c>
      <c r="B2426" s="180" t="s">
        <v>338</v>
      </c>
      <c r="C2426" s="180"/>
      <c r="D2426" s="180"/>
      <c r="E2426" s="180"/>
      <c r="F2426" s="180"/>
      <c r="G2426" s="180">
        <v>167000</v>
      </c>
      <c r="H2426" s="180"/>
      <c r="I2426" s="180">
        <v>165000</v>
      </c>
      <c r="J2426" s="180">
        <v>162815.99</v>
      </c>
    </row>
    <row r="2427" spans="1:10" x14ac:dyDescent="0.2">
      <c r="A2427" s="180" t="s">
        <v>43</v>
      </c>
      <c r="B2427" s="180" t="s">
        <v>339</v>
      </c>
      <c r="C2427" s="180"/>
      <c r="D2427" s="180"/>
      <c r="E2427" s="180"/>
      <c r="F2427" s="180"/>
      <c r="G2427" s="180"/>
      <c r="H2427" s="180"/>
      <c r="I2427" s="180">
        <v>219500</v>
      </c>
      <c r="J2427" s="180">
        <v>214569.04</v>
      </c>
    </row>
    <row r="2428" spans="1:10" x14ac:dyDescent="0.2">
      <c r="A2428" s="180" t="s">
        <v>43</v>
      </c>
      <c r="B2428" s="180" t="s">
        <v>340</v>
      </c>
      <c r="C2428" s="180"/>
      <c r="D2428" s="180">
        <v>2000</v>
      </c>
      <c r="E2428" s="180"/>
      <c r="F2428" s="180"/>
      <c r="G2428" s="180">
        <v>3600</v>
      </c>
      <c r="H2428" s="180"/>
      <c r="I2428" s="180">
        <v>96100</v>
      </c>
      <c r="J2428" s="180">
        <v>113784.41999999998</v>
      </c>
    </row>
    <row r="2429" spans="1:10" x14ac:dyDescent="0.2">
      <c r="A2429" s="180" t="s">
        <v>43</v>
      </c>
      <c r="B2429" s="180" t="s">
        <v>341</v>
      </c>
      <c r="C2429" s="180"/>
      <c r="D2429" s="180"/>
      <c r="E2429" s="180"/>
      <c r="F2429" s="180"/>
      <c r="G2429" s="180"/>
      <c r="H2429" s="180"/>
      <c r="I2429" s="180">
        <v>3000</v>
      </c>
      <c r="J2429" s="180">
        <v>2625</v>
      </c>
    </row>
    <row r="2430" spans="1:10" x14ac:dyDescent="0.2">
      <c r="A2430" s="180" t="s">
        <v>43</v>
      </c>
      <c r="B2430" s="180" t="s">
        <v>342</v>
      </c>
      <c r="C2430" s="180"/>
      <c r="D2430" s="180"/>
      <c r="E2430" s="180"/>
      <c r="F2430" s="180"/>
      <c r="G2430" s="180"/>
      <c r="H2430" s="180"/>
      <c r="I2430" s="180">
        <v>1970142</v>
      </c>
      <c r="J2430" s="180">
        <v>1955013</v>
      </c>
    </row>
    <row r="2431" spans="1:10" x14ac:dyDescent="0.2">
      <c r="A2431" s="180" t="s">
        <v>43</v>
      </c>
      <c r="B2431" s="180" t="s">
        <v>343</v>
      </c>
      <c r="C2431" s="180"/>
      <c r="D2431" s="180"/>
      <c r="E2431" s="180"/>
      <c r="F2431" s="180"/>
      <c r="G2431" s="180"/>
      <c r="H2431" s="180"/>
      <c r="I2431" s="180">
        <v>0</v>
      </c>
      <c r="J2431" s="180">
        <v>0</v>
      </c>
    </row>
    <row r="2432" spans="1:10" x14ac:dyDescent="0.2">
      <c r="A2432" s="180" t="s">
        <v>43</v>
      </c>
      <c r="B2432" s="180" t="s">
        <v>344</v>
      </c>
      <c r="C2432" s="180">
        <v>457000</v>
      </c>
      <c r="D2432" s="180">
        <v>150</v>
      </c>
      <c r="E2432" s="180"/>
      <c r="F2432" s="180"/>
      <c r="G2432" s="180">
        <v>3200</v>
      </c>
      <c r="H2432" s="180"/>
      <c r="I2432" s="180">
        <v>593250</v>
      </c>
      <c r="J2432" s="180">
        <v>486393.02</v>
      </c>
    </row>
    <row r="2433" spans="1:10" x14ac:dyDescent="0.2">
      <c r="A2433" s="180" t="s">
        <v>43</v>
      </c>
      <c r="B2433" s="180" t="s">
        <v>475</v>
      </c>
      <c r="C2433" s="180"/>
      <c r="D2433" s="180">
        <v>38492</v>
      </c>
      <c r="E2433" s="180"/>
      <c r="F2433" s="180">
        <v>0</v>
      </c>
      <c r="G2433" s="180"/>
      <c r="H2433" s="180"/>
      <c r="I2433" s="180">
        <v>154962</v>
      </c>
      <c r="J2433" s="180">
        <v>135947.06999999998</v>
      </c>
    </row>
    <row r="2434" spans="1:10" x14ac:dyDescent="0.2">
      <c r="A2434" s="180" t="s">
        <v>43</v>
      </c>
      <c r="B2434" s="180" t="s">
        <v>332</v>
      </c>
      <c r="C2434" s="180"/>
      <c r="D2434" s="180"/>
      <c r="E2434" s="180"/>
      <c r="F2434" s="180"/>
      <c r="G2434" s="180"/>
      <c r="H2434" s="180"/>
      <c r="I2434" s="180">
        <v>68276</v>
      </c>
      <c r="J2434" s="180">
        <v>69048</v>
      </c>
    </row>
    <row r="2435" spans="1:10" x14ac:dyDescent="0.2">
      <c r="A2435" s="180" t="s">
        <v>43</v>
      </c>
      <c r="B2435" s="180" t="s">
        <v>407</v>
      </c>
      <c r="C2435" s="180"/>
      <c r="D2435" s="180"/>
      <c r="E2435" s="180"/>
      <c r="F2435" s="180"/>
      <c r="G2435" s="180">
        <v>187000</v>
      </c>
      <c r="H2435" s="180"/>
      <c r="I2435" s="180">
        <v>255000</v>
      </c>
      <c r="J2435" s="180">
        <v>246525.95</v>
      </c>
    </row>
    <row r="2436" spans="1:10" x14ac:dyDescent="0.2">
      <c r="A2436" s="180" t="s">
        <v>43</v>
      </c>
      <c r="B2436" s="180" t="s">
        <v>345</v>
      </c>
      <c r="C2436" s="180">
        <v>457600</v>
      </c>
      <c r="D2436" s="180">
        <v>821278</v>
      </c>
      <c r="E2436" s="180">
        <v>0</v>
      </c>
      <c r="F2436" s="180">
        <v>0</v>
      </c>
      <c r="G2436" s="180">
        <v>361000</v>
      </c>
      <c r="H2436" s="180">
        <v>0</v>
      </c>
      <c r="I2436" s="180">
        <v>11923977</v>
      </c>
      <c r="J2436" s="180">
        <v>11620185.689999998</v>
      </c>
    </row>
    <row r="2437" spans="1:10" x14ac:dyDescent="0.2">
      <c r="A2437" s="180" t="s">
        <v>43</v>
      </c>
      <c r="B2437" s="180" t="s">
        <v>346</v>
      </c>
      <c r="C2437" s="180"/>
      <c r="D2437" s="180"/>
      <c r="E2437" s="180"/>
      <c r="F2437" s="180"/>
      <c r="G2437" s="180"/>
      <c r="H2437" s="180"/>
      <c r="I2437" s="180">
        <v>0</v>
      </c>
      <c r="J2437" s="180">
        <v>627282</v>
      </c>
    </row>
    <row r="2438" spans="1:10" x14ac:dyDescent="0.2">
      <c r="A2438" s="180" t="s">
        <v>43</v>
      </c>
      <c r="B2438" s="180" t="s">
        <v>446</v>
      </c>
      <c r="C2438" s="180"/>
      <c r="D2438" s="180"/>
      <c r="E2438" s="180"/>
      <c r="F2438" s="180"/>
      <c r="G2438" s="180"/>
      <c r="H2438" s="180"/>
      <c r="I2438" s="180">
        <v>0</v>
      </c>
      <c r="J2438" s="180">
        <v>77269.5</v>
      </c>
    </row>
    <row r="2439" spans="1:10" x14ac:dyDescent="0.2">
      <c r="A2439" s="180" t="s">
        <v>43</v>
      </c>
      <c r="B2439" s="180" t="s">
        <v>347</v>
      </c>
      <c r="C2439" s="180"/>
      <c r="D2439" s="180"/>
      <c r="E2439" s="180"/>
      <c r="F2439" s="180"/>
      <c r="G2439" s="180"/>
      <c r="H2439" s="180"/>
      <c r="I2439" s="180">
        <v>2000</v>
      </c>
      <c r="J2439" s="180">
        <v>1900</v>
      </c>
    </row>
    <row r="2440" spans="1:10" x14ac:dyDescent="0.2">
      <c r="A2440" s="180" t="s">
        <v>43</v>
      </c>
      <c r="B2440" s="180" t="s">
        <v>348</v>
      </c>
      <c r="C2440" s="180">
        <v>457600</v>
      </c>
      <c r="D2440" s="180">
        <v>821278</v>
      </c>
      <c r="E2440" s="180">
        <v>0</v>
      </c>
      <c r="F2440" s="180">
        <v>0</v>
      </c>
      <c r="G2440" s="180">
        <v>361000</v>
      </c>
      <c r="H2440" s="180">
        <v>0</v>
      </c>
      <c r="I2440" s="180">
        <v>11925977</v>
      </c>
      <c r="J2440" s="180">
        <v>12326637.189999998</v>
      </c>
    </row>
    <row r="2441" spans="1:10" x14ac:dyDescent="0.2">
      <c r="A2441" s="180" t="s">
        <v>43</v>
      </c>
      <c r="B2441" s="180" t="s">
        <v>349</v>
      </c>
      <c r="C2441" s="180">
        <v>166132.47999999986</v>
      </c>
      <c r="D2441" s="180">
        <v>330989.29000000004</v>
      </c>
      <c r="E2441" s="180">
        <v>0</v>
      </c>
      <c r="F2441" s="180">
        <v>0</v>
      </c>
      <c r="G2441" s="180">
        <v>57106.960000000021</v>
      </c>
      <c r="H2441" s="180">
        <v>0</v>
      </c>
      <c r="I2441" s="180">
        <v>2952398.55</v>
      </c>
      <c r="J2441" s="180">
        <v>1993389.09</v>
      </c>
    </row>
    <row r="2442" spans="1:10" x14ac:dyDescent="0.2">
      <c r="A2442" s="180" t="s">
        <v>43</v>
      </c>
      <c r="B2442" s="180" t="s">
        <v>350</v>
      </c>
      <c r="C2442" s="180">
        <v>623732.47999999986</v>
      </c>
      <c r="D2442" s="180">
        <v>1152267.29</v>
      </c>
      <c r="E2442" s="180">
        <v>0</v>
      </c>
      <c r="F2442" s="180">
        <v>0</v>
      </c>
      <c r="G2442" s="180">
        <v>418106.96</v>
      </c>
      <c r="H2442" s="180">
        <v>0</v>
      </c>
      <c r="I2442" s="180">
        <v>14878375.550000001</v>
      </c>
      <c r="J2442" s="180">
        <v>14320026.279999996</v>
      </c>
    </row>
    <row r="2443" spans="1:10" x14ac:dyDescent="0.2">
      <c r="A2443" s="180" t="s">
        <v>43</v>
      </c>
      <c r="B2443" s="180" t="s">
        <v>376</v>
      </c>
      <c r="C2443" s="180"/>
      <c r="D2443" s="180"/>
      <c r="E2443" s="180"/>
      <c r="F2443" s="180"/>
      <c r="G2443" s="180"/>
      <c r="H2443" s="180"/>
      <c r="I2443" s="180"/>
      <c r="J2443" s="180"/>
    </row>
    <row r="2444" spans="1:10" x14ac:dyDescent="0.2">
      <c r="A2444" s="180" t="s">
        <v>43</v>
      </c>
      <c r="B2444" s="180" t="s">
        <v>377</v>
      </c>
      <c r="C2444" s="180">
        <v>152357</v>
      </c>
      <c r="D2444" s="180">
        <v>255000</v>
      </c>
      <c r="E2444" s="180"/>
      <c r="F2444" s="180"/>
      <c r="G2444" s="180"/>
      <c r="H2444" s="180"/>
      <c r="I2444" s="180">
        <v>8319857</v>
      </c>
      <c r="J2444" s="180">
        <v>7893597.0899999999</v>
      </c>
    </row>
    <row r="2445" spans="1:10" x14ac:dyDescent="0.2">
      <c r="A2445" s="180" t="s">
        <v>43</v>
      </c>
      <c r="B2445" s="180" t="s">
        <v>352</v>
      </c>
      <c r="C2445" s="180"/>
      <c r="D2445" s="180"/>
      <c r="E2445" s="180"/>
      <c r="F2445" s="180"/>
      <c r="G2445" s="180"/>
      <c r="H2445" s="180"/>
      <c r="I2445" s="180">
        <v>65000</v>
      </c>
      <c r="J2445" s="180">
        <v>61510.3</v>
      </c>
    </row>
    <row r="2446" spans="1:10" x14ac:dyDescent="0.2">
      <c r="A2446" s="180" t="s">
        <v>43</v>
      </c>
      <c r="B2446" s="180" t="s">
        <v>353</v>
      </c>
      <c r="C2446" s="180">
        <v>26000</v>
      </c>
      <c r="D2446" s="180">
        <v>112000</v>
      </c>
      <c r="E2446" s="180"/>
      <c r="F2446" s="180"/>
      <c r="G2446" s="180"/>
      <c r="H2446" s="180"/>
      <c r="I2446" s="180">
        <v>445900</v>
      </c>
      <c r="J2446" s="180">
        <v>421978.5</v>
      </c>
    </row>
    <row r="2447" spans="1:10" x14ac:dyDescent="0.2">
      <c r="A2447" s="180" t="s">
        <v>43</v>
      </c>
      <c r="B2447" s="180" t="s">
        <v>354</v>
      </c>
      <c r="C2447" s="180"/>
      <c r="D2447" s="180"/>
      <c r="E2447" s="180"/>
      <c r="F2447" s="180"/>
      <c r="G2447" s="180"/>
      <c r="H2447" s="180"/>
      <c r="I2447" s="180">
        <v>140000</v>
      </c>
      <c r="J2447" s="180">
        <v>138688.32000000001</v>
      </c>
    </row>
    <row r="2448" spans="1:10" x14ac:dyDescent="0.2">
      <c r="A2448" s="180" t="s">
        <v>43</v>
      </c>
      <c r="B2448" s="180" t="s">
        <v>408</v>
      </c>
      <c r="C2448" s="180"/>
      <c r="D2448" s="180"/>
      <c r="E2448" s="180"/>
      <c r="F2448" s="180"/>
      <c r="G2448" s="180"/>
      <c r="H2448" s="180"/>
      <c r="I2448" s="180">
        <v>451700</v>
      </c>
      <c r="J2448" s="180">
        <v>405356.5</v>
      </c>
    </row>
    <row r="2449" spans="1:10" x14ac:dyDescent="0.2">
      <c r="A2449" s="180" t="s">
        <v>43</v>
      </c>
      <c r="B2449" s="180" t="s">
        <v>423</v>
      </c>
      <c r="C2449" s="180"/>
      <c r="D2449" s="180">
        <v>3000</v>
      </c>
      <c r="E2449" s="180"/>
      <c r="F2449" s="180"/>
      <c r="G2449" s="180">
        <v>1000</v>
      </c>
      <c r="H2449" s="180"/>
      <c r="I2449" s="180">
        <v>114900</v>
      </c>
      <c r="J2449" s="180">
        <v>107957.97</v>
      </c>
    </row>
    <row r="2450" spans="1:10" x14ac:dyDescent="0.2">
      <c r="A2450" s="180" t="s">
        <v>43</v>
      </c>
      <c r="B2450" s="180" t="s">
        <v>355</v>
      </c>
      <c r="C2450" s="180">
        <v>5000</v>
      </c>
      <c r="D2450" s="180">
        <v>305000</v>
      </c>
      <c r="E2450" s="180"/>
      <c r="F2450" s="180"/>
      <c r="G2450" s="180"/>
      <c r="H2450" s="180"/>
      <c r="I2450" s="180">
        <v>869500</v>
      </c>
      <c r="J2450" s="180">
        <v>658968.04999999993</v>
      </c>
    </row>
    <row r="2451" spans="1:10" x14ac:dyDescent="0.2">
      <c r="A2451" s="180" t="s">
        <v>43</v>
      </c>
      <c r="B2451" s="180" t="s">
        <v>356</v>
      </c>
      <c r="C2451" s="180">
        <v>80000</v>
      </c>
      <c r="D2451" s="180">
        <v>26000</v>
      </c>
      <c r="E2451" s="180"/>
      <c r="F2451" s="180"/>
      <c r="G2451" s="180"/>
      <c r="H2451" s="180"/>
      <c r="I2451" s="180">
        <v>472000</v>
      </c>
      <c r="J2451" s="180">
        <v>579936.02</v>
      </c>
    </row>
    <row r="2452" spans="1:10" x14ac:dyDescent="0.2">
      <c r="A2452" s="180" t="s">
        <v>43</v>
      </c>
      <c r="B2452" s="180" t="s">
        <v>409</v>
      </c>
      <c r="C2452" s="180"/>
      <c r="D2452" s="180"/>
      <c r="E2452" s="180"/>
      <c r="F2452" s="180"/>
      <c r="G2452" s="180"/>
      <c r="H2452" s="180"/>
      <c r="I2452" s="180">
        <v>0</v>
      </c>
      <c r="J2452" s="180"/>
    </row>
    <row r="2453" spans="1:10" x14ac:dyDescent="0.2">
      <c r="A2453" s="180" t="s">
        <v>43</v>
      </c>
      <c r="B2453" s="180" t="s">
        <v>378</v>
      </c>
      <c r="C2453" s="180"/>
      <c r="D2453" s="180"/>
      <c r="E2453" s="180"/>
      <c r="F2453" s="180"/>
      <c r="G2453" s="180">
        <v>377000</v>
      </c>
      <c r="H2453" s="180"/>
      <c r="I2453" s="180">
        <v>378000</v>
      </c>
      <c r="J2453" s="180">
        <v>323636.8</v>
      </c>
    </row>
    <row r="2454" spans="1:10" x14ac:dyDescent="0.2">
      <c r="A2454" s="180" t="s">
        <v>43</v>
      </c>
      <c r="B2454" s="180" t="s">
        <v>360</v>
      </c>
      <c r="C2454" s="180">
        <v>300000</v>
      </c>
      <c r="D2454" s="180">
        <v>200000</v>
      </c>
      <c r="E2454" s="180"/>
      <c r="F2454" s="180"/>
      <c r="G2454" s="180"/>
      <c r="H2454" s="180"/>
      <c r="I2454" s="180">
        <v>600000</v>
      </c>
      <c r="J2454" s="180">
        <v>412790.18</v>
      </c>
    </row>
    <row r="2455" spans="1:10" x14ac:dyDescent="0.2">
      <c r="A2455" s="180" t="s">
        <v>43</v>
      </c>
      <c r="B2455" s="180" t="s">
        <v>379</v>
      </c>
      <c r="C2455" s="180"/>
      <c r="D2455" s="180"/>
      <c r="E2455" s="180"/>
      <c r="F2455" s="180"/>
      <c r="G2455" s="180"/>
      <c r="H2455" s="180"/>
      <c r="I2455" s="180">
        <v>0</v>
      </c>
      <c r="J2455" s="180">
        <v>77269.5</v>
      </c>
    </row>
    <row r="2456" spans="1:10" x14ac:dyDescent="0.2">
      <c r="A2456" s="180" t="s">
        <v>43</v>
      </c>
      <c r="B2456" s="180" t="s">
        <v>362</v>
      </c>
      <c r="C2456" s="180"/>
      <c r="D2456" s="180"/>
      <c r="E2456" s="180"/>
      <c r="F2456" s="180"/>
      <c r="G2456" s="180"/>
      <c r="H2456" s="180"/>
      <c r="I2456" s="180">
        <v>209119</v>
      </c>
      <c r="J2456" s="180">
        <v>203173</v>
      </c>
    </row>
    <row r="2457" spans="1:10" x14ac:dyDescent="0.2">
      <c r="A2457" s="180" t="s">
        <v>43</v>
      </c>
      <c r="B2457" s="180" t="s">
        <v>365</v>
      </c>
      <c r="C2457" s="180">
        <v>563357</v>
      </c>
      <c r="D2457" s="180">
        <v>901000</v>
      </c>
      <c r="E2457" s="180">
        <v>0</v>
      </c>
      <c r="F2457" s="180">
        <v>0</v>
      </c>
      <c r="G2457" s="180">
        <v>378000</v>
      </c>
      <c r="H2457" s="180">
        <v>0</v>
      </c>
      <c r="I2457" s="180">
        <v>12065976</v>
      </c>
      <c r="J2457" s="180">
        <v>11284862.23</v>
      </c>
    </row>
    <row r="2458" spans="1:10" x14ac:dyDescent="0.2">
      <c r="A2458" s="180" t="s">
        <v>43</v>
      </c>
      <c r="B2458" s="180" t="s">
        <v>447</v>
      </c>
      <c r="C2458" s="180"/>
      <c r="D2458" s="180"/>
      <c r="E2458" s="180"/>
      <c r="F2458" s="180"/>
      <c r="G2458" s="180"/>
      <c r="H2458" s="180"/>
      <c r="I2458" s="180">
        <v>0</v>
      </c>
      <c r="J2458" s="180">
        <v>82765.5</v>
      </c>
    </row>
    <row r="2459" spans="1:10" x14ac:dyDescent="0.2">
      <c r="A2459" s="180" t="s">
        <v>43</v>
      </c>
      <c r="B2459" s="180" t="s">
        <v>366</v>
      </c>
      <c r="C2459" s="180">
        <v>563357</v>
      </c>
      <c r="D2459" s="180">
        <v>901000</v>
      </c>
      <c r="E2459" s="180">
        <v>0</v>
      </c>
      <c r="F2459" s="180">
        <v>0</v>
      </c>
      <c r="G2459" s="180">
        <v>378000</v>
      </c>
      <c r="H2459" s="180">
        <v>0</v>
      </c>
      <c r="I2459" s="180">
        <v>12065976</v>
      </c>
      <c r="J2459" s="180">
        <v>11367627.73</v>
      </c>
    </row>
    <row r="2460" spans="1:10" x14ac:dyDescent="0.2">
      <c r="A2460" s="180" t="s">
        <v>43</v>
      </c>
      <c r="B2460" s="180" t="s">
        <v>367</v>
      </c>
      <c r="C2460" s="180">
        <v>60375.479999999865</v>
      </c>
      <c r="D2460" s="180">
        <v>251267.29000000004</v>
      </c>
      <c r="E2460" s="180">
        <v>0</v>
      </c>
      <c r="F2460" s="180">
        <v>0</v>
      </c>
      <c r="G2460" s="180">
        <v>40106.960000000021</v>
      </c>
      <c r="H2460" s="180">
        <v>0</v>
      </c>
      <c r="I2460" s="180">
        <v>2812399.5500000007</v>
      </c>
      <c r="J2460" s="180">
        <v>2952398.549999997</v>
      </c>
    </row>
    <row r="2461" spans="1:10" x14ac:dyDescent="0.2">
      <c r="A2461" s="180" t="s">
        <v>43</v>
      </c>
      <c r="B2461" s="180" t="s">
        <v>368</v>
      </c>
      <c r="C2461" s="180">
        <v>623732.47999999986</v>
      </c>
      <c r="D2461" s="180">
        <v>1152267.29</v>
      </c>
      <c r="E2461" s="180">
        <v>0</v>
      </c>
      <c r="F2461" s="180">
        <v>0</v>
      </c>
      <c r="G2461" s="180">
        <v>418106.96</v>
      </c>
      <c r="H2461" s="180">
        <v>0</v>
      </c>
      <c r="I2461" s="180">
        <v>14878375.550000001</v>
      </c>
      <c r="J2461" s="180">
        <v>14320026.279999996</v>
      </c>
    </row>
    <row r="2462" spans="1:10" x14ac:dyDescent="0.2">
      <c r="A2462" s="180" t="s">
        <v>44</v>
      </c>
      <c r="B2462" s="180" t="s">
        <v>333</v>
      </c>
      <c r="C2462" s="180"/>
      <c r="D2462" s="180">
        <v>166092</v>
      </c>
      <c r="E2462" s="180"/>
      <c r="F2462" s="180">
        <v>0</v>
      </c>
      <c r="G2462" s="180"/>
      <c r="H2462" s="180"/>
      <c r="I2462" s="180">
        <v>1820401</v>
      </c>
      <c r="J2462" s="180">
        <v>1728504.08</v>
      </c>
    </row>
    <row r="2463" spans="1:10" x14ac:dyDescent="0.2">
      <c r="A2463" s="180" t="s">
        <v>44</v>
      </c>
      <c r="B2463" s="180" t="s">
        <v>334</v>
      </c>
      <c r="C2463" s="180"/>
      <c r="D2463" s="180">
        <v>3555</v>
      </c>
      <c r="E2463" s="180"/>
      <c r="F2463" s="180">
        <v>0</v>
      </c>
      <c r="G2463" s="180"/>
      <c r="H2463" s="180"/>
      <c r="I2463" s="180">
        <v>41362</v>
      </c>
      <c r="J2463" s="180">
        <v>41049.29</v>
      </c>
    </row>
    <row r="2464" spans="1:10" x14ac:dyDescent="0.2">
      <c r="A2464" s="180" t="s">
        <v>44</v>
      </c>
      <c r="B2464" s="180" t="s">
        <v>335</v>
      </c>
      <c r="C2464" s="180"/>
      <c r="D2464" s="180">
        <v>31549</v>
      </c>
      <c r="E2464" s="180"/>
      <c r="F2464" s="180"/>
      <c r="G2464" s="180"/>
      <c r="H2464" s="180"/>
      <c r="I2464" s="180">
        <v>168260</v>
      </c>
      <c r="J2464" s="180">
        <v>168250</v>
      </c>
    </row>
    <row r="2465" spans="1:10" x14ac:dyDescent="0.2">
      <c r="A2465" s="180" t="s">
        <v>44</v>
      </c>
      <c r="B2465" s="180" t="s">
        <v>336</v>
      </c>
      <c r="C2465" s="180"/>
      <c r="D2465" s="180"/>
      <c r="E2465" s="180"/>
      <c r="F2465" s="180"/>
      <c r="G2465" s="180"/>
      <c r="H2465" s="180"/>
      <c r="I2465" s="180">
        <v>106411</v>
      </c>
      <c r="J2465" s="180">
        <v>239178.45</v>
      </c>
    </row>
    <row r="2466" spans="1:10" x14ac:dyDescent="0.2">
      <c r="A2466" s="180" t="s">
        <v>44</v>
      </c>
      <c r="B2466" s="180" t="s">
        <v>337</v>
      </c>
      <c r="C2466" s="180">
        <v>40</v>
      </c>
      <c r="D2466" s="180">
        <v>1000</v>
      </c>
      <c r="E2466" s="180"/>
      <c r="F2466" s="180">
        <v>1000</v>
      </c>
      <c r="G2466" s="180"/>
      <c r="H2466" s="180"/>
      <c r="I2466" s="180">
        <v>7605</v>
      </c>
      <c r="J2466" s="180">
        <v>9822.58</v>
      </c>
    </row>
    <row r="2467" spans="1:10" x14ac:dyDescent="0.2">
      <c r="A2467" s="180" t="s">
        <v>44</v>
      </c>
      <c r="B2467" s="180" t="s">
        <v>338</v>
      </c>
      <c r="C2467" s="180"/>
      <c r="D2467" s="180"/>
      <c r="E2467" s="180"/>
      <c r="F2467" s="180"/>
      <c r="G2467" s="180">
        <v>34000</v>
      </c>
      <c r="H2467" s="180"/>
      <c r="I2467" s="180">
        <v>35260</v>
      </c>
      <c r="J2467" s="180">
        <v>47785.58</v>
      </c>
    </row>
    <row r="2468" spans="1:10" x14ac:dyDescent="0.2">
      <c r="A2468" s="180" t="s">
        <v>44</v>
      </c>
      <c r="B2468" s="180" t="s">
        <v>339</v>
      </c>
      <c r="C2468" s="180"/>
      <c r="D2468" s="180"/>
      <c r="E2468" s="180"/>
      <c r="F2468" s="180"/>
      <c r="G2468" s="180"/>
      <c r="H2468" s="180"/>
      <c r="I2468" s="180">
        <v>1000</v>
      </c>
      <c r="J2468" s="180">
        <v>72828.899999999994</v>
      </c>
    </row>
    <row r="2469" spans="1:10" x14ac:dyDescent="0.2">
      <c r="A2469" s="180" t="s">
        <v>44</v>
      </c>
      <c r="B2469" s="180" t="s">
        <v>340</v>
      </c>
      <c r="C2469" s="180"/>
      <c r="D2469" s="180"/>
      <c r="E2469" s="180"/>
      <c r="F2469" s="180"/>
      <c r="G2469" s="180"/>
      <c r="H2469" s="180"/>
      <c r="I2469" s="180">
        <v>50140</v>
      </c>
      <c r="J2469" s="180">
        <v>68319.75</v>
      </c>
    </row>
    <row r="2470" spans="1:10" x14ac:dyDescent="0.2">
      <c r="A2470" s="180" t="s">
        <v>44</v>
      </c>
      <c r="B2470" s="180" t="s">
        <v>341</v>
      </c>
      <c r="C2470" s="180"/>
      <c r="D2470" s="180"/>
      <c r="E2470" s="180"/>
      <c r="F2470" s="180"/>
      <c r="G2470" s="180"/>
      <c r="H2470" s="180"/>
      <c r="I2470" s="180">
        <v>0</v>
      </c>
      <c r="J2470" s="180">
        <v>0</v>
      </c>
    </row>
    <row r="2471" spans="1:10" x14ac:dyDescent="0.2">
      <c r="A2471" s="180" t="s">
        <v>44</v>
      </c>
      <c r="B2471" s="180" t="s">
        <v>342</v>
      </c>
      <c r="C2471" s="180"/>
      <c r="D2471" s="180"/>
      <c r="E2471" s="180"/>
      <c r="F2471" s="180"/>
      <c r="G2471" s="180"/>
      <c r="H2471" s="180"/>
      <c r="I2471" s="180">
        <v>1693748</v>
      </c>
      <c r="J2471" s="180">
        <v>1708353</v>
      </c>
    </row>
    <row r="2472" spans="1:10" x14ac:dyDescent="0.2">
      <c r="A2472" s="180" t="s">
        <v>44</v>
      </c>
      <c r="B2472" s="180" t="s">
        <v>343</v>
      </c>
      <c r="C2472" s="180"/>
      <c r="D2472" s="180"/>
      <c r="E2472" s="180"/>
      <c r="F2472" s="180"/>
      <c r="G2472" s="180"/>
      <c r="H2472" s="180"/>
      <c r="I2472" s="180">
        <v>0</v>
      </c>
      <c r="J2472" s="180">
        <v>0</v>
      </c>
    </row>
    <row r="2473" spans="1:10" x14ac:dyDescent="0.2">
      <c r="A2473" s="180" t="s">
        <v>44</v>
      </c>
      <c r="B2473" s="180" t="s">
        <v>344</v>
      </c>
      <c r="C2473" s="180">
        <v>212000</v>
      </c>
      <c r="D2473" s="180"/>
      <c r="E2473" s="180"/>
      <c r="F2473" s="180"/>
      <c r="G2473" s="180">
        <v>670</v>
      </c>
      <c r="H2473" s="180"/>
      <c r="I2473" s="180">
        <v>228175</v>
      </c>
      <c r="J2473" s="180">
        <v>263890.72000000003</v>
      </c>
    </row>
    <row r="2474" spans="1:10" x14ac:dyDescent="0.2">
      <c r="A2474" s="180" t="s">
        <v>44</v>
      </c>
      <c r="B2474" s="180" t="s">
        <v>475</v>
      </c>
      <c r="C2474" s="180"/>
      <c r="D2474" s="180">
        <v>1376</v>
      </c>
      <c r="E2474" s="180"/>
      <c r="F2474" s="180">
        <v>0</v>
      </c>
      <c r="G2474" s="180"/>
      <c r="H2474" s="180"/>
      <c r="I2474" s="180">
        <v>13812</v>
      </c>
      <c r="J2474" s="180">
        <v>14099.96</v>
      </c>
    </row>
    <row r="2475" spans="1:10" x14ac:dyDescent="0.2">
      <c r="A2475" s="180" t="s">
        <v>44</v>
      </c>
      <c r="B2475" s="180" t="s">
        <v>332</v>
      </c>
      <c r="C2475" s="180"/>
      <c r="D2475" s="180"/>
      <c r="E2475" s="180"/>
      <c r="F2475" s="180"/>
      <c r="G2475" s="180"/>
      <c r="H2475" s="180"/>
      <c r="I2475" s="180">
        <v>65783</v>
      </c>
      <c r="J2475" s="180">
        <v>70452.600000000006</v>
      </c>
    </row>
    <row r="2476" spans="1:10" x14ac:dyDescent="0.2">
      <c r="A2476" s="180" t="s">
        <v>44</v>
      </c>
      <c r="B2476" s="180" t="s">
        <v>407</v>
      </c>
      <c r="C2476" s="180"/>
      <c r="D2476" s="180"/>
      <c r="E2476" s="180"/>
      <c r="F2476" s="180"/>
      <c r="G2476" s="180">
        <v>50000</v>
      </c>
      <c r="H2476" s="180"/>
      <c r="I2476" s="180">
        <v>110438</v>
      </c>
      <c r="J2476" s="180">
        <v>183768.9</v>
      </c>
    </row>
    <row r="2477" spans="1:10" x14ac:dyDescent="0.2">
      <c r="A2477" s="180" t="s">
        <v>44</v>
      </c>
      <c r="B2477" s="180" t="s">
        <v>345</v>
      </c>
      <c r="C2477" s="180">
        <v>212040</v>
      </c>
      <c r="D2477" s="180">
        <v>203572</v>
      </c>
      <c r="E2477" s="180">
        <v>0</v>
      </c>
      <c r="F2477" s="180">
        <v>1000</v>
      </c>
      <c r="G2477" s="180">
        <v>84670</v>
      </c>
      <c r="H2477" s="180">
        <v>0</v>
      </c>
      <c r="I2477" s="180">
        <v>4342395</v>
      </c>
      <c r="J2477" s="180">
        <v>4616303.8100000005</v>
      </c>
    </row>
    <row r="2478" spans="1:10" x14ac:dyDescent="0.2">
      <c r="A2478" s="180" t="s">
        <v>44</v>
      </c>
      <c r="B2478" s="180" t="s">
        <v>346</v>
      </c>
      <c r="C2478" s="180"/>
      <c r="D2478" s="180"/>
      <c r="E2478" s="180"/>
      <c r="F2478" s="180"/>
      <c r="G2478" s="180"/>
      <c r="H2478" s="180"/>
      <c r="I2478" s="180">
        <v>0</v>
      </c>
      <c r="J2478" s="180">
        <v>0</v>
      </c>
    </row>
    <row r="2479" spans="1:10" x14ac:dyDescent="0.2">
      <c r="A2479" s="180" t="s">
        <v>44</v>
      </c>
      <c r="B2479" s="180" t="s">
        <v>446</v>
      </c>
      <c r="C2479" s="180"/>
      <c r="D2479" s="180"/>
      <c r="E2479" s="180"/>
      <c r="F2479" s="180">
        <v>136945</v>
      </c>
      <c r="G2479" s="180"/>
      <c r="H2479" s="180"/>
      <c r="I2479" s="180">
        <v>140425</v>
      </c>
      <c r="J2479" s="180">
        <v>140796.49</v>
      </c>
    </row>
    <row r="2480" spans="1:10" x14ac:dyDescent="0.2">
      <c r="A2480" s="180" t="s">
        <v>44</v>
      </c>
      <c r="B2480" s="180" t="s">
        <v>347</v>
      </c>
      <c r="C2480" s="180"/>
      <c r="D2480" s="180"/>
      <c r="E2480" s="180"/>
      <c r="F2480" s="180"/>
      <c r="G2480" s="180"/>
      <c r="H2480" s="180"/>
      <c r="I2480" s="180">
        <v>0</v>
      </c>
      <c r="J2480" s="180">
        <v>0</v>
      </c>
    </row>
    <row r="2481" spans="1:10" x14ac:dyDescent="0.2">
      <c r="A2481" s="180" t="s">
        <v>44</v>
      </c>
      <c r="B2481" s="180" t="s">
        <v>348</v>
      </c>
      <c r="C2481" s="180">
        <v>212040</v>
      </c>
      <c r="D2481" s="180">
        <v>203572</v>
      </c>
      <c r="E2481" s="180">
        <v>0</v>
      </c>
      <c r="F2481" s="180">
        <v>137945</v>
      </c>
      <c r="G2481" s="180">
        <v>84670</v>
      </c>
      <c r="H2481" s="180">
        <v>0</v>
      </c>
      <c r="I2481" s="180">
        <v>4482820</v>
      </c>
      <c r="J2481" s="180">
        <v>4757100.3000000007</v>
      </c>
    </row>
    <row r="2482" spans="1:10" x14ac:dyDescent="0.2">
      <c r="A2482" s="180" t="s">
        <v>44</v>
      </c>
      <c r="B2482" s="180" t="s">
        <v>349</v>
      </c>
      <c r="C2482" s="180">
        <v>15064.169999999924</v>
      </c>
      <c r="D2482" s="180">
        <v>530796.69999999995</v>
      </c>
      <c r="E2482" s="180">
        <v>0</v>
      </c>
      <c r="F2482" s="180">
        <v>133000.41999999998</v>
      </c>
      <c r="G2482" s="180">
        <v>42521.070000000007</v>
      </c>
      <c r="H2482" s="180">
        <v>0</v>
      </c>
      <c r="I2482" s="180">
        <v>1395549.42</v>
      </c>
      <c r="J2482" s="180">
        <v>1362805.24</v>
      </c>
    </row>
    <row r="2483" spans="1:10" x14ac:dyDescent="0.2">
      <c r="A2483" s="180" t="s">
        <v>44</v>
      </c>
      <c r="B2483" s="180" t="s">
        <v>350</v>
      </c>
      <c r="C2483" s="180">
        <v>227104.16999999993</v>
      </c>
      <c r="D2483" s="180">
        <v>734368.7</v>
      </c>
      <c r="E2483" s="180">
        <v>0</v>
      </c>
      <c r="F2483" s="180">
        <v>270945.42</v>
      </c>
      <c r="G2483" s="180">
        <v>127191.07</v>
      </c>
      <c r="H2483" s="180">
        <v>0</v>
      </c>
      <c r="I2483" s="180">
        <v>5878369.4199999999</v>
      </c>
      <c r="J2483" s="180">
        <v>6119905.540000001</v>
      </c>
    </row>
    <row r="2484" spans="1:10" x14ac:dyDescent="0.2">
      <c r="A2484" s="180" t="s">
        <v>44</v>
      </c>
      <c r="B2484" s="180" t="s">
        <v>376</v>
      </c>
      <c r="C2484" s="180"/>
      <c r="D2484" s="180"/>
      <c r="E2484" s="180"/>
      <c r="F2484" s="180"/>
      <c r="G2484" s="180"/>
      <c r="H2484" s="180"/>
      <c r="I2484" s="180"/>
      <c r="J2484" s="180"/>
    </row>
    <row r="2485" spans="1:10" x14ac:dyDescent="0.2">
      <c r="A2485" s="180" t="s">
        <v>44</v>
      </c>
      <c r="B2485" s="180" t="s">
        <v>377</v>
      </c>
      <c r="C2485" s="180"/>
      <c r="D2485" s="180"/>
      <c r="E2485" s="180"/>
      <c r="F2485" s="180"/>
      <c r="G2485" s="180"/>
      <c r="H2485" s="180"/>
      <c r="I2485" s="180">
        <v>2206343</v>
      </c>
      <c r="J2485" s="180">
        <v>2903372.8000000003</v>
      </c>
    </row>
    <row r="2486" spans="1:10" x14ac:dyDescent="0.2">
      <c r="A2486" s="180" t="s">
        <v>44</v>
      </c>
      <c r="B2486" s="180" t="s">
        <v>352</v>
      </c>
      <c r="C2486" s="180"/>
      <c r="D2486" s="180"/>
      <c r="E2486" s="180"/>
      <c r="F2486" s="180"/>
      <c r="G2486" s="180"/>
      <c r="H2486" s="180"/>
      <c r="I2486" s="180">
        <v>20000</v>
      </c>
      <c r="J2486" s="180">
        <v>45350.92</v>
      </c>
    </row>
    <row r="2487" spans="1:10" x14ac:dyDescent="0.2">
      <c r="A2487" s="180" t="s">
        <v>44</v>
      </c>
      <c r="B2487" s="180" t="s">
        <v>353</v>
      </c>
      <c r="C2487" s="180"/>
      <c r="D2487" s="180">
        <v>50000</v>
      </c>
      <c r="E2487" s="180"/>
      <c r="F2487" s="180"/>
      <c r="G2487" s="180"/>
      <c r="H2487" s="180"/>
      <c r="I2487" s="180">
        <v>143000</v>
      </c>
      <c r="J2487" s="180">
        <v>146190.03999999998</v>
      </c>
    </row>
    <row r="2488" spans="1:10" x14ac:dyDescent="0.2">
      <c r="A2488" s="180" t="s">
        <v>44</v>
      </c>
      <c r="B2488" s="180" t="s">
        <v>354</v>
      </c>
      <c r="C2488" s="180"/>
      <c r="D2488" s="180"/>
      <c r="E2488" s="180"/>
      <c r="F2488" s="180"/>
      <c r="G2488" s="180"/>
      <c r="H2488" s="180"/>
      <c r="I2488" s="180">
        <v>93600</v>
      </c>
      <c r="J2488" s="180">
        <v>85128.39</v>
      </c>
    </row>
    <row r="2489" spans="1:10" x14ac:dyDescent="0.2">
      <c r="A2489" s="180" t="s">
        <v>44</v>
      </c>
      <c r="B2489" s="180" t="s">
        <v>408</v>
      </c>
      <c r="C2489" s="180"/>
      <c r="D2489" s="180"/>
      <c r="E2489" s="180"/>
      <c r="F2489" s="180"/>
      <c r="G2489" s="180"/>
      <c r="H2489" s="180"/>
      <c r="I2489" s="180">
        <v>142000</v>
      </c>
      <c r="J2489" s="180">
        <v>141467.97999999998</v>
      </c>
    </row>
    <row r="2490" spans="1:10" x14ac:dyDescent="0.2">
      <c r="A2490" s="180" t="s">
        <v>44</v>
      </c>
      <c r="B2490" s="180" t="s">
        <v>423</v>
      </c>
      <c r="C2490" s="180"/>
      <c r="D2490" s="180">
        <v>13000</v>
      </c>
      <c r="E2490" s="180"/>
      <c r="F2490" s="180"/>
      <c r="G2490" s="180"/>
      <c r="H2490" s="180"/>
      <c r="I2490" s="180">
        <v>89653</v>
      </c>
      <c r="J2490" s="180">
        <v>77476.710000000006</v>
      </c>
    </row>
    <row r="2491" spans="1:10" x14ac:dyDescent="0.2">
      <c r="A2491" s="180" t="s">
        <v>44</v>
      </c>
      <c r="B2491" s="180" t="s">
        <v>355</v>
      </c>
      <c r="C2491" s="180"/>
      <c r="D2491" s="180">
        <v>25000</v>
      </c>
      <c r="E2491" s="180"/>
      <c r="F2491" s="180"/>
      <c r="G2491" s="180"/>
      <c r="H2491" s="180"/>
      <c r="I2491" s="180">
        <v>255000</v>
      </c>
      <c r="J2491" s="180">
        <v>306599.45</v>
      </c>
    </row>
    <row r="2492" spans="1:10" x14ac:dyDescent="0.2">
      <c r="A2492" s="180" t="s">
        <v>44</v>
      </c>
      <c r="B2492" s="180" t="s">
        <v>356</v>
      </c>
      <c r="C2492" s="180"/>
      <c r="D2492" s="180"/>
      <c r="E2492" s="180"/>
      <c r="F2492" s="180"/>
      <c r="G2492" s="180"/>
      <c r="H2492" s="180"/>
      <c r="I2492" s="180">
        <v>142055</v>
      </c>
      <c r="J2492" s="180">
        <v>193174.32</v>
      </c>
    </row>
    <row r="2493" spans="1:10" x14ac:dyDescent="0.2">
      <c r="A2493" s="180" t="s">
        <v>44</v>
      </c>
      <c r="B2493" s="180" t="s">
        <v>409</v>
      </c>
      <c r="C2493" s="180"/>
      <c r="D2493" s="180"/>
      <c r="E2493" s="180"/>
      <c r="F2493" s="180"/>
      <c r="G2493" s="180"/>
      <c r="H2493" s="180"/>
      <c r="I2493" s="180">
        <v>0</v>
      </c>
      <c r="J2493" s="180"/>
    </row>
    <row r="2494" spans="1:10" x14ac:dyDescent="0.2">
      <c r="A2494" s="180" t="s">
        <v>44</v>
      </c>
      <c r="B2494" s="180" t="s">
        <v>378</v>
      </c>
      <c r="C2494" s="180"/>
      <c r="D2494" s="180"/>
      <c r="E2494" s="180"/>
      <c r="F2494" s="180"/>
      <c r="G2494" s="180">
        <v>123500</v>
      </c>
      <c r="H2494" s="180"/>
      <c r="I2494" s="180">
        <v>121000</v>
      </c>
      <c r="J2494" s="180">
        <v>167524.75</v>
      </c>
    </row>
    <row r="2495" spans="1:10" x14ac:dyDescent="0.2">
      <c r="A2495" s="180" t="s">
        <v>44</v>
      </c>
      <c r="B2495" s="180" t="s">
        <v>360</v>
      </c>
      <c r="C2495" s="180"/>
      <c r="D2495" s="180">
        <v>500000</v>
      </c>
      <c r="E2495" s="180"/>
      <c r="F2495" s="180"/>
      <c r="G2495" s="180"/>
      <c r="H2495" s="180"/>
      <c r="I2495" s="180">
        <v>600000</v>
      </c>
      <c r="J2495" s="180">
        <v>232426.32</v>
      </c>
    </row>
    <row r="2496" spans="1:10" x14ac:dyDescent="0.2">
      <c r="A2496" s="180" t="s">
        <v>44</v>
      </c>
      <c r="B2496" s="180" t="s">
        <v>379</v>
      </c>
      <c r="C2496" s="180"/>
      <c r="D2496" s="180"/>
      <c r="E2496" s="180"/>
      <c r="F2496" s="180">
        <v>136945</v>
      </c>
      <c r="G2496" s="180"/>
      <c r="H2496" s="180"/>
      <c r="I2496" s="180">
        <v>140425</v>
      </c>
      <c r="J2496" s="180">
        <v>138542.5</v>
      </c>
    </row>
    <row r="2497" spans="1:10" x14ac:dyDescent="0.2">
      <c r="A2497" s="180" t="s">
        <v>44</v>
      </c>
      <c r="B2497" s="180" t="s">
        <v>362</v>
      </c>
      <c r="C2497" s="180"/>
      <c r="D2497" s="180"/>
      <c r="E2497" s="180"/>
      <c r="F2497" s="180"/>
      <c r="G2497" s="180"/>
      <c r="H2497" s="180"/>
      <c r="I2497" s="180">
        <v>124085</v>
      </c>
      <c r="J2497" s="180">
        <v>126558</v>
      </c>
    </row>
    <row r="2498" spans="1:10" x14ac:dyDescent="0.2">
      <c r="A2498" s="180" t="s">
        <v>44</v>
      </c>
      <c r="B2498" s="180" t="s">
        <v>365</v>
      </c>
      <c r="C2498" s="180">
        <v>0</v>
      </c>
      <c r="D2498" s="180">
        <v>588000</v>
      </c>
      <c r="E2498" s="180">
        <v>0</v>
      </c>
      <c r="F2498" s="180">
        <v>136945</v>
      </c>
      <c r="G2498" s="180">
        <v>123500</v>
      </c>
      <c r="H2498" s="180">
        <v>0</v>
      </c>
      <c r="I2498" s="180">
        <v>4077161</v>
      </c>
      <c r="J2498" s="180">
        <v>4563812.1800000006</v>
      </c>
    </row>
    <row r="2499" spans="1:10" x14ac:dyDescent="0.2">
      <c r="A2499" s="180" t="s">
        <v>44</v>
      </c>
      <c r="B2499" s="180" t="s">
        <v>447</v>
      </c>
      <c r="C2499" s="180">
        <v>136945</v>
      </c>
      <c r="D2499" s="180"/>
      <c r="E2499" s="180"/>
      <c r="F2499" s="180"/>
      <c r="G2499" s="180"/>
      <c r="H2499" s="180"/>
      <c r="I2499" s="180">
        <v>140425</v>
      </c>
      <c r="J2499" s="180">
        <v>160543.94</v>
      </c>
    </row>
    <row r="2500" spans="1:10" x14ac:dyDescent="0.2">
      <c r="A2500" s="180" t="s">
        <v>44</v>
      </c>
      <c r="B2500" s="180" t="s">
        <v>366</v>
      </c>
      <c r="C2500" s="180">
        <v>136945</v>
      </c>
      <c r="D2500" s="180">
        <v>588000</v>
      </c>
      <c r="E2500" s="180">
        <v>0</v>
      </c>
      <c r="F2500" s="180">
        <v>136945</v>
      </c>
      <c r="G2500" s="180">
        <v>123500</v>
      </c>
      <c r="H2500" s="180">
        <v>0</v>
      </c>
      <c r="I2500" s="180">
        <v>4217586</v>
      </c>
      <c r="J2500" s="180">
        <v>4724356.120000001</v>
      </c>
    </row>
    <row r="2501" spans="1:10" x14ac:dyDescent="0.2">
      <c r="A2501" s="180" t="s">
        <v>44</v>
      </c>
      <c r="B2501" s="180" t="s">
        <v>367</v>
      </c>
      <c r="C2501" s="180">
        <v>90159.169999999925</v>
      </c>
      <c r="D2501" s="180">
        <v>146368.69999999995</v>
      </c>
      <c r="E2501" s="180">
        <v>0</v>
      </c>
      <c r="F2501" s="180">
        <v>134000.41999999998</v>
      </c>
      <c r="G2501" s="180">
        <v>3691.070000000007</v>
      </c>
      <c r="H2501" s="180">
        <v>0</v>
      </c>
      <c r="I2501" s="180">
        <v>1660783.42</v>
      </c>
      <c r="J2501" s="180">
        <v>1395549.42</v>
      </c>
    </row>
    <row r="2502" spans="1:10" x14ac:dyDescent="0.2">
      <c r="A2502" s="180" t="s">
        <v>44</v>
      </c>
      <c r="B2502" s="180" t="s">
        <v>368</v>
      </c>
      <c r="C2502" s="180">
        <v>227104.16999999993</v>
      </c>
      <c r="D2502" s="180">
        <v>734368.7</v>
      </c>
      <c r="E2502" s="180">
        <v>0</v>
      </c>
      <c r="F2502" s="180">
        <v>270945.42</v>
      </c>
      <c r="G2502" s="180">
        <v>127191.07</v>
      </c>
      <c r="H2502" s="180">
        <v>0</v>
      </c>
      <c r="I2502" s="180">
        <v>5878369.4199999999</v>
      </c>
      <c r="J2502" s="180">
        <v>6119905.540000001</v>
      </c>
    </row>
    <row r="2503" spans="1:10" x14ac:dyDescent="0.2">
      <c r="A2503" s="180" t="s">
        <v>45</v>
      </c>
      <c r="B2503" s="180" t="s">
        <v>333</v>
      </c>
      <c r="C2503" s="180"/>
      <c r="D2503" s="180">
        <v>184767</v>
      </c>
      <c r="E2503" s="180"/>
      <c r="F2503" s="180">
        <v>0</v>
      </c>
      <c r="G2503" s="180"/>
      <c r="H2503" s="180"/>
      <c r="I2503" s="180">
        <v>2145482</v>
      </c>
      <c r="J2503" s="180">
        <v>2213626.85</v>
      </c>
    </row>
    <row r="2504" spans="1:10" x14ac:dyDescent="0.2">
      <c r="A2504" s="180" t="s">
        <v>45</v>
      </c>
      <c r="B2504" s="180" t="s">
        <v>334</v>
      </c>
      <c r="C2504" s="180"/>
      <c r="D2504" s="180">
        <v>6053</v>
      </c>
      <c r="E2504" s="180"/>
      <c r="F2504" s="180">
        <v>0</v>
      </c>
      <c r="G2504" s="180"/>
      <c r="H2504" s="180"/>
      <c r="I2504" s="180">
        <v>59701</v>
      </c>
      <c r="J2504" s="180">
        <v>63804</v>
      </c>
    </row>
    <row r="2505" spans="1:10" x14ac:dyDescent="0.2">
      <c r="A2505" s="180" t="s">
        <v>45</v>
      </c>
      <c r="B2505" s="180" t="s">
        <v>335</v>
      </c>
      <c r="C2505" s="180"/>
      <c r="D2505" s="180">
        <v>0</v>
      </c>
      <c r="E2505" s="180"/>
      <c r="F2505" s="180"/>
      <c r="G2505" s="180"/>
      <c r="H2505" s="180"/>
      <c r="I2505" s="180">
        <v>130645</v>
      </c>
      <c r="J2505" s="180">
        <v>131423</v>
      </c>
    </row>
    <row r="2506" spans="1:10" x14ac:dyDescent="0.2">
      <c r="A2506" s="180" t="s">
        <v>45</v>
      </c>
      <c r="B2506" s="180" t="s">
        <v>336</v>
      </c>
      <c r="C2506" s="180"/>
      <c r="D2506" s="180"/>
      <c r="E2506" s="180"/>
      <c r="F2506" s="180"/>
      <c r="G2506" s="180"/>
      <c r="H2506" s="180"/>
      <c r="I2506" s="180">
        <v>380000</v>
      </c>
      <c r="J2506" s="180">
        <v>450124.68</v>
      </c>
    </row>
    <row r="2507" spans="1:10" x14ac:dyDescent="0.2">
      <c r="A2507" s="180" t="s">
        <v>45</v>
      </c>
      <c r="B2507" s="180" t="s">
        <v>337</v>
      </c>
      <c r="C2507" s="180">
        <v>1500</v>
      </c>
      <c r="D2507" s="180">
        <v>300</v>
      </c>
      <c r="E2507" s="180"/>
      <c r="F2507" s="180"/>
      <c r="G2507" s="180">
        <v>40</v>
      </c>
      <c r="H2507" s="180"/>
      <c r="I2507" s="180">
        <v>6600</v>
      </c>
      <c r="J2507" s="180">
        <v>9379.43</v>
      </c>
    </row>
    <row r="2508" spans="1:10" x14ac:dyDescent="0.2">
      <c r="A2508" s="180" t="s">
        <v>45</v>
      </c>
      <c r="B2508" s="180" t="s">
        <v>338</v>
      </c>
      <c r="C2508" s="180"/>
      <c r="D2508" s="180"/>
      <c r="E2508" s="180"/>
      <c r="F2508" s="180"/>
      <c r="G2508" s="180">
        <v>135000</v>
      </c>
      <c r="H2508" s="180"/>
      <c r="I2508" s="180">
        <v>135000</v>
      </c>
      <c r="J2508" s="180">
        <v>140285.45000000001</v>
      </c>
    </row>
    <row r="2509" spans="1:10" x14ac:dyDescent="0.2">
      <c r="A2509" s="180" t="s">
        <v>45</v>
      </c>
      <c r="B2509" s="180" t="s">
        <v>339</v>
      </c>
      <c r="C2509" s="180"/>
      <c r="D2509" s="180"/>
      <c r="E2509" s="180"/>
      <c r="F2509" s="180"/>
      <c r="G2509" s="180"/>
      <c r="H2509" s="180"/>
      <c r="I2509" s="180">
        <v>95000</v>
      </c>
      <c r="J2509" s="180">
        <v>82383.649999999994</v>
      </c>
    </row>
    <row r="2510" spans="1:10" x14ac:dyDescent="0.2">
      <c r="A2510" s="180" t="s">
        <v>45</v>
      </c>
      <c r="B2510" s="180" t="s">
        <v>340</v>
      </c>
      <c r="C2510" s="180"/>
      <c r="D2510" s="180"/>
      <c r="E2510" s="180"/>
      <c r="F2510" s="180"/>
      <c r="G2510" s="180"/>
      <c r="H2510" s="180"/>
      <c r="I2510" s="180">
        <v>20000</v>
      </c>
      <c r="J2510" s="180">
        <v>59693.01</v>
      </c>
    </row>
    <row r="2511" spans="1:10" x14ac:dyDescent="0.2">
      <c r="A2511" s="180" t="s">
        <v>45</v>
      </c>
      <c r="B2511" s="180" t="s">
        <v>341</v>
      </c>
      <c r="C2511" s="180"/>
      <c r="D2511" s="180"/>
      <c r="E2511" s="180"/>
      <c r="F2511" s="180"/>
      <c r="G2511" s="180"/>
      <c r="H2511" s="180"/>
      <c r="I2511" s="180">
        <v>0</v>
      </c>
      <c r="J2511" s="180">
        <v>0</v>
      </c>
    </row>
    <row r="2512" spans="1:10" x14ac:dyDescent="0.2">
      <c r="A2512" s="180" t="s">
        <v>45</v>
      </c>
      <c r="B2512" s="180" t="s">
        <v>342</v>
      </c>
      <c r="C2512" s="180"/>
      <c r="D2512" s="180"/>
      <c r="E2512" s="180"/>
      <c r="F2512" s="180"/>
      <c r="G2512" s="180"/>
      <c r="H2512" s="180"/>
      <c r="I2512" s="180">
        <v>2711890</v>
      </c>
      <c r="J2512" s="180">
        <v>2762796</v>
      </c>
    </row>
    <row r="2513" spans="1:10" x14ac:dyDescent="0.2">
      <c r="A2513" s="180" t="s">
        <v>45</v>
      </c>
      <c r="B2513" s="180" t="s">
        <v>343</v>
      </c>
      <c r="C2513" s="180"/>
      <c r="D2513" s="180"/>
      <c r="E2513" s="180"/>
      <c r="F2513" s="180"/>
      <c r="G2513" s="180"/>
      <c r="H2513" s="180"/>
      <c r="I2513" s="180">
        <v>0</v>
      </c>
      <c r="J2513" s="180">
        <v>0</v>
      </c>
    </row>
    <row r="2514" spans="1:10" x14ac:dyDescent="0.2">
      <c r="A2514" s="180" t="s">
        <v>45</v>
      </c>
      <c r="B2514" s="180" t="s">
        <v>344</v>
      </c>
      <c r="C2514" s="180">
        <v>400000</v>
      </c>
      <c r="D2514" s="180"/>
      <c r="E2514" s="180"/>
      <c r="F2514" s="180"/>
      <c r="G2514" s="180">
        <v>1500</v>
      </c>
      <c r="H2514" s="180"/>
      <c r="I2514" s="180">
        <v>423500</v>
      </c>
      <c r="J2514" s="180">
        <v>450272.5500000001</v>
      </c>
    </row>
    <row r="2515" spans="1:10" x14ac:dyDescent="0.2">
      <c r="A2515" s="180" t="s">
        <v>45</v>
      </c>
      <c r="B2515" s="180" t="s">
        <v>475</v>
      </c>
      <c r="C2515" s="180"/>
      <c r="D2515" s="180">
        <v>630</v>
      </c>
      <c r="E2515" s="180"/>
      <c r="F2515" s="180">
        <v>0</v>
      </c>
      <c r="G2515" s="180"/>
      <c r="H2515" s="180"/>
      <c r="I2515" s="180">
        <v>6865</v>
      </c>
      <c r="J2515" s="180">
        <v>7712.51</v>
      </c>
    </row>
    <row r="2516" spans="1:10" x14ac:dyDescent="0.2">
      <c r="A2516" s="180" t="s">
        <v>45</v>
      </c>
      <c r="B2516" s="180" t="s">
        <v>332</v>
      </c>
      <c r="C2516" s="180"/>
      <c r="D2516" s="180"/>
      <c r="E2516" s="180"/>
      <c r="F2516" s="180"/>
      <c r="G2516" s="180"/>
      <c r="H2516" s="180"/>
      <c r="I2516" s="180">
        <v>45000</v>
      </c>
      <c r="J2516" s="180">
        <v>46646</v>
      </c>
    </row>
    <row r="2517" spans="1:10" x14ac:dyDescent="0.2">
      <c r="A2517" s="180" t="s">
        <v>45</v>
      </c>
      <c r="B2517" s="180" t="s">
        <v>407</v>
      </c>
      <c r="C2517" s="180"/>
      <c r="D2517" s="180"/>
      <c r="E2517" s="180"/>
      <c r="F2517" s="180"/>
      <c r="G2517" s="180">
        <v>115000</v>
      </c>
      <c r="H2517" s="180"/>
      <c r="I2517" s="180">
        <v>166000</v>
      </c>
      <c r="J2517" s="180">
        <v>179716.28</v>
      </c>
    </row>
    <row r="2518" spans="1:10" x14ac:dyDescent="0.2">
      <c r="A2518" s="180" t="s">
        <v>45</v>
      </c>
      <c r="B2518" s="180" t="s">
        <v>345</v>
      </c>
      <c r="C2518" s="180">
        <v>401500</v>
      </c>
      <c r="D2518" s="180">
        <v>191750</v>
      </c>
      <c r="E2518" s="180">
        <v>0</v>
      </c>
      <c r="F2518" s="180">
        <v>0</v>
      </c>
      <c r="G2518" s="180">
        <v>251540</v>
      </c>
      <c r="H2518" s="180">
        <v>0</v>
      </c>
      <c r="I2518" s="180">
        <v>6325683</v>
      </c>
      <c r="J2518" s="180">
        <v>6597863.4100000001</v>
      </c>
    </row>
    <row r="2519" spans="1:10" x14ac:dyDescent="0.2">
      <c r="A2519" s="180" t="s">
        <v>45</v>
      </c>
      <c r="B2519" s="180" t="s">
        <v>346</v>
      </c>
      <c r="C2519" s="180"/>
      <c r="D2519" s="180"/>
      <c r="E2519" s="180"/>
      <c r="F2519" s="180"/>
      <c r="G2519" s="180"/>
      <c r="H2519" s="180"/>
      <c r="I2519" s="180">
        <v>0</v>
      </c>
      <c r="J2519" s="180">
        <v>0</v>
      </c>
    </row>
    <row r="2520" spans="1:10" x14ac:dyDescent="0.2">
      <c r="A2520" s="180" t="s">
        <v>45</v>
      </c>
      <c r="B2520" s="180" t="s">
        <v>446</v>
      </c>
      <c r="C2520" s="180"/>
      <c r="D2520" s="180"/>
      <c r="E2520" s="180"/>
      <c r="F2520" s="180"/>
      <c r="G2520" s="180"/>
      <c r="H2520" s="180"/>
      <c r="I2520" s="180">
        <v>0</v>
      </c>
      <c r="J2520" s="180">
        <v>80913.599999999991</v>
      </c>
    </row>
    <row r="2521" spans="1:10" x14ac:dyDescent="0.2">
      <c r="A2521" s="180" t="s">
        <v>45</v>
      </c>
      <c r="B2521" s="180" t="s">
        <v>347</v>
      </c>
      <c r="C2521" s="180"/>
      <c r="D2521" s="180"/>
      <c r="E2521" s="180"/>
      <c r="F2521" s="180"/>
      <c r="G2521" s="180"/>
      <c r="H2521" s="180"/>
      <c r="I2521" s="180">
        <v>296000</v>
      </c>
      <c r="J2521" s="180">
        <v>777.77</v>
      </c>
    </row>
    <row r="2522" spans="1:10" x14ac:dyDescent="0.2">
      <c r="A2522" s="180" t="s">
        <v>45</v>
      </c>
      <c r="B2522" s="180" t="s">
        <v>348</v>
      </c>
      <c r="C2522" s="180">
        <v>401500</v>
      </c>
      <c r="D2522" s="180">
        <v>191750</v>
      </c>
      <c r="E2522" s="180">
        <v>0</v>
      </c>
      <c r="F2522" s="180">
        <v>0</v>
      </c>
      <c r="G2522" s="180">
        <v>251540</v>
      </c>
      <c r="H2522" s="180">
        <v>0</v>
      </c>
      <c r="I2522" s="180">
        <v>6621683</v>
      </c>
      <c r="J2522" s="180">
        <v>6679554.7799999993</v>
      </c>
    </row>
    <row r="2523" spans="1:10" x14ac:dyDescent="0.2">
      <c r="A2523" s="180" t="s">
        <v>45</v>
      </c>
      <c r="B2523" s="180" t="s">
        <v>349</v>
      </c>
      <c r="C2523" s="180">
        <v>527697.36</v>
      </c>
      <c r="D2523" s="180">
        <v>528384.97</v>
      </c>
      <c r="E2523" s="180">
        <v>0</v>
      </c>
      <c r="F2523" s="180">
        <v>0</v>
      </c>
      <c r="G2523" s="180">
        <v>24067.780000000028</v>
      </c>
      <c r="H2523" s="180">
        <v>0</v>
      </c>
      <c r="I2523" s="180">
        <v>2251175.63</v>
      </c>
      <c r="J2523" s="180">
        <v>1989012.7</v>
      </c>
    </row>
    <row r="2524" spans="1:10" x14ac:dyDescent="0.2">
      <c r="A2524" s="180" t="s">
        <v>45</v>
      </c>
      <c r="B2524" s="180" t="s">
        <v>350</v>
      </c>
      <c r="C2524" s="180">
        <v>929197.36</v>
      </c>
      <c r="D2524" s="180">
        <v>720134.97</v>
      </c>
      <c r="E2524" s="180">
        <v>0</v>
      </c>
      <c r="F2524" s="180">
        <v>0</v>
      </c>
      <c r="G2524" s="180">
        <v>275607.78000000003</v>
      </c>
      <c r="H2524" s="180">
        <v>0</v>
      </c>
      <c r="I2524" s="180">
        <v>8872858.629999999</v>
      </c>
      <c r="J2524" s="180">
        <v>8668567.4800000004</v>
      </c>
    </row>
    <row r="2525" spans="1:10" x14ac:dyDescent="0.2">
      <c r="A2525" s="180" t="s">
        <v>45</v>
      </c>
      <c r="B2525" s="180" t="s">
        <v>376</v>
      </c>
      <c r="C2525" s="180"/>
      <c r="D2525" s="180"/>
      <c r="E2525" s="180"/>
      <c r="F2525" s="180"/>
      <c r="G2525" s="180"/>
      <c r="H2525" s="180"/>
      <c r="I2525" s="180"/>
      <c r="J2525" s="180"/>
    </row>
    <row r="2526" spans="1:10" x14ac:dyDescent="0.2">
      <c r="A2526" s="180" t="s">
        <v>45</v>
      </c>
      <c r="B2526" s="180" t="s">
        <v>377</v>
      </c>
      <c r="C2526" s="180"/>
      <c r="D2526" s="180">
        <v>100000</v>
      </c>
      <c r="E2526" s="180"/>
      <c r="F2526" s="180"/>
      <c r="G2526" s="180"/>
      <c r="H2526" s="180"/>
      <c r="I2526" s="180">
        <v>3912000</v>
      </c>
      <c r="J2526" s="180">
        <v>3887807.09</v>
      </c>
    </row>
    <row r="2527" spans="1:10" x14ac:dyDescent="0.2">
      <c r="A2527" s="180" t="s">
        <v>45</v>
      </c>
      <c r="B2527" s="180" t="s">
        <v>352</v>
      </c>
      <c r="C2527" s="180"/>
      <c r="D2527" s="180">
        <v>5000</v>
      </c>
      <c r="E2527" s="180"/>
      <c r="F2527" s="180"/>
      <c r="G2527" s="180"/>
      <c r="H2527" s="180"/>
      <c r="I2527" s="180">
        <v>197100</v>
      </c>
      <c r="J2527" s="180">
        <v>174934.19</v>
      </c>
    </row>
    <row r="2528" spans="1:10" x14ac:dyDescent="0.2">
      <c r="A2528" s="180" t="s">
        <v>45</v>
      </c>
      <c r="B2528" s="180" t="s">
        <v>353</v>
      </c>
      <c r="C2528" s="180">
        <v>73000</v>
      </c>
      <c r="D2528" s="180">
        <v>5000</v>
      </c>
      <c r="E2528" s="180"/>
      <c r="F2528" s="180"/>
      <c r="G2528" s="180"/>
      <c r="H2528" s="180"/>
      <c r="I2528" s="180">
        <v>367350</v>
      </c>
      <c r="J2528" s="180">
        <v>375756.63</v>
      </c>
    </row>
    <row r="2529" spans="1:10" x14ac:dyDescent="0.2">
      <c r="A2529" s="180" t="s">
        <v>45</v>
      </c>
      <c r="B2529" s="180" t="s">
        <v>354</v>
      </c>
      <c r="C2529" s="180"/>
      <c r="D2529" s="180">
        <v>5000</v>
      </c>
      <c r="E2529" s="180"/>
      <c r="F2529" s="180"/>
      <c r="G2529" s="180"/>
      <c r="H2529" s="180"/>
      <c r="I2529" s="180">
        <v>116200</v>
      </c>
      <c r="J2529" s="180">
        <v>120522.92</v>
      </c>
    </row>
    <row r="2530" spans="1:10" x14ac:dyDescent="0.2">
      <c r="A2530" s="180" t="s">
        <v>45</v>
      </c>
      <c r="B2530" s="180" t="s">
        <v>408</v>
      </c>
      <c r="C2530" s="180"/>
      <c r="D2530" s="180">
        <v>5000</v>
      </c>
      <c r="E2530" s="180"/>
      <c r="F2530" s="180"/>
      <c r="G2530" s="180"/>
      <c r="H2530" s="180"/>
      <c r="I2530" s="180">
        <v>257500</v>
      </c>
      <c r="J2530" s="180">
        <v>256662.99</v>
      </c>
    </row>
    <row r="2531" spans="1:10" x14ac:dyDescent="0.2">
      <c r="A2531" s="180" t="s">
        <v>45</v>
      </c>
      <c r="B2531" s="180" t="s">
        <v>423</v>
      </c>
      <c r="C2531" s="180"/>
      <c r="D2531" s="180">
        <v>45000</v>
      </c>
      <c r="E2531" s="180"/>
      <c r="F2531" s="180"/>
      <c r="G2531" s="180"/>
      <c r="H2531" s="180"/>
      <c r="I2531" s="180">
        <v>119150</v>
      </c>
      <c r="J2531" s="180">
        <v>112009.29</v>
      </c>
    </row>
    <row r="2532" spans="1:10" x14ac:dyDescent="0.2">
      <c r="A2532" s="180" t="s">
        <v>45</v>
      </c>
      <c r="B2532" s="180" t="s">
        <v>355</v>
      </c>
      <c r="C2532" s="180"/>
      <c r="D2532" s="180">
        <v>30000</v>
      </c>
      <c r="E2532" s="180"/>
      <c r="F2532" s="180"/>
      <c r="G2532" s="180">
        <v>3000</v>
      </c>
      <c r="H2532" s="180"/>
      <c r="I2532" s="180">
        <v>536000</v>
      </c>
      <c r="J2532" s="180">
        <v>498457.8</v>
      </c>
    </row>
    <row r="2533" spans="1:10" x14ac:dyDescent="0.2">
      <c r="A2533" s="180" t="s">
        <v>45</v>
      </c>
      <c r="B2533" s="180" t="s">
        <v>356</v>
      </c>
      <c r="C2533" s="180">
        <v>61142</v>
      </c>
      <c r="D2533" s="180">
        <v>100000</v>
      </c>
      <c r="E2533" s="180"/>
      <c r="F2533" s="180"/>
      <c r="G2533" s="180"/>
      <c r="H2533" s="180"/>
      <c r="I2533" s="180">
        <v>410840</v>
      </c>
      <c r="J2533" s="180">
        <v>264335.44</v>
      </c>
    </row>
    <row r="2534" spans="1:10" x14ac:dyDescent="0.2">
      <c r="A2534" s="180" t="s">
        <v>45</v>
      </c>
      <c r="B2534" s="180" t="s">
        <v>409</v>
      </c>
      <c r="C2534" s="180"/>
      <c r="D2534" s="180"/>
      <c r="E2534" s="180"/>
      <c r="F2534" s="180"/>
      <c r="G2534" s="180"/>
      <c r="H2534" s="180"/>
      <c r="I2534" s="180">
        <v>0</v>
      </c>
      <c r="J2534" s="180"/>
    </row>
    <row r="2535" spans="1:10" x14ac:dyDescent="0.2">
      <c r="A2535" s="180" t="s">
        <v>45</v>
      </c>
      <c r="B2535" s="180" t="s">
        <v>378</v>
      </c>
      <c r="C2535" s="180"/>
      <c r="D2535" s="180"/>
      <c r="E2535" s="180"/>
      <c r="F2535" s="180"/>
      <c r="G2535" s="180">
        <v>250000</v>
      </c>
      <c r="H2535" s="180"/>
      <c r="I2535" s="180">
        <v>254500</v>
      </c>
      <c r="J2535" s="180">
        <v>247914.26</v>
      </c>
    </row>
    <row r="2536" spans="1:10" x14ac:dyDescent="0.2">
      <c r="A2536" s="180" t="s">
        <v>45</v>
      </c>
      <c r="B2536" s="180" t="s">
        <v>360</v>
      </c>
      <c r="C2536" s="180">
        <v>175330</v>
      </c>
      <c r="D2536" s="180">
        <v>100000</v>
      </c>
      <c r="E2536" s="180"/>
      <c r="F2536" s="180"/>
      <c r="G2536" s="180"/>
      <c r="H2536" s="180"/>
      <c r="I2536" s="180">
        <v>200000</v>
      </c>
      <c r="J2536" s="180">
        <v>123325.55</v>
      </c>
    </row>
    <row r="2537" spans="1:10" x14ac:dyDescent="0.2">
      <c r="A2537" s="180" t="s">
        <v>45</v>
      </c>
      <c r="B2537" s="180" t="s">
        <v>379</v>
      </c>
      <c r="C2537" s="180"/>
      <c r="D2537" s="180"/>
      <c r="E2537" s="180"/>
      <c r="F2537" s="180"/>
      <c r="G2537" s="180"/>
      <c r="H2537" s="180"/>
      <c r="I2537" s="180">
        <v>0</v>
      </c>
      <c r="J2537" s="180">
        <v>76536.09</v>
      </c>
    </row>
    <row r="2538" spans="1:10" x14ac:dyDescent="0.2">
      <c r="A2538" s="180" t="s">
        <v>45</v>
      </c>
      <c r="B2538" s="180" t="s">
        <v>362</v>
      </c>
      <c r="C2538" s="180"/>
      <c r="D2538" s="180"/>
      <c r="E2538" s="180"/>
      <c r="F2538" s="180"/>
      <c r="G2538" s="180"/>
      <c r="H2538" s="180"/>
      <c r="I2538" s="180">
        <v>196360</v>
      </c>
      <c r="J2538" s="180">
        <v>198216</v>
      </c>
    </row>
    <row r="2539" spans="1:10" x14ac:dyDescent="0.2">
      <c r="A2539" s="180" t="s">
        <v>45</v>
      </c>
      <c r="B2539" s="180" t="s">
        <v>365</v>
      </c>
      <c r="C2539" s="180">
        <v>309472</v>
      </c>
      <c r="D2539" s="180">
        <v>395000</v>
      </c>
      <c r="E2539" s="180">
        <v>0</v>
      </c>
      <c r="F2539" s="180">
        <v>0</v>
      </c>
      <c r="G2539" s="180">
        <v>253000</v>
      </c>
      <c r="H2539" s="180">
        <v>0</v>
      </c>
      <c r="I2539" s="180">
        <v>6567000</v>
      </c>
      <c r="J2539" s="180">
        <v>6336478.25</v>
      </c>
    </row>
    <row r="2540" spans="1:10" x14ac:dyDescent="0.2">
      <c r="A2540" s="180" t="s">
        <v>45</v>
      </c>
      <c r="B2540" s="180" t="s">
        <v>447</v>
      </c>
      <c r="C2540" s="180"/>
      <c r="D2540" s="180"/>
      <c r="E2540" s="180"/>
      <c r="F2540" s="180"/>
      <c r="G2540" s="180"/>
      <c r="H2540" s="180"/>
      <c r="I2540" s="180">
        <v>0</v>
      </c>
      <c r="J2540" s="180">
        <v>80913.599999999991</v>
      </c>
    </row>
    <row r="2541" spans="1:10" x14ac:dyDescent="0.2">
      <c r="A2541" s="180" t="s">
        <v>45</v>
      </c>
      <c r="B2541" s="180" t="s">
        <v>366</v>
      </c>
      <c r="C2541" s="180">
        <v>309472</v>
      </c>
      <c r="D2541" s="180">
        <v>395000</v>
      </c>
      <c r="E2541" s="180">
        <v>0</v>
      </c>
      <c r="F2541" s="180">
        <v>0</v>
      </c>
      <c r="G2541" s="180">
        <v>253000</v>
      </c>
      <c r="H2541" s="180">
        <v>0</v>
      </c>
      <c r="I2541" s="180">
        <v>6567000</v>
      </c>
      <c r="J2541" s="180">
        <v>6417391.8499999996</v>
      </c>
    </row>
    <row r="2542" spans="1:10" x14ac:dyDescent="0.2">
      <c r="A2542" s="180" t="s">
        <v>45</v>
      </c>
      <c r="B2542" s="180" t="s">
        <v>367</v>
      </c>
      <c r="C2542" s="180">
        <v>619725.36</v>
      </c>
      <c r="D2542" s="180">
        <v>325134.96999999997</v>
      </c>
      <c r="E2542" s="180">
        <v>0</v>
      </c>
      <c r="F2542" s="180">
        <v>0</v>
      </c>
      <c r="G2542" s="180">
        <v>22607.780000000028</v>
      </c>
      <c r="H2542" s="180">
        <v>0</v>
      </c>
      <c r="I2542" s="180">
        <v>2305858.629999999</v>
      </c>
      <c r="J2542" s="180">
        <v>2251175.6300000008</v>
      </c>
    </row>
    <row r="2543" spans="1:10" x14ac:dyDescent="0.2">
      <c r="A2543" s="180" t="s">
        <v>45</v>
      </c>
      <c r="B2543" s="180" t="s">
        <v>368</v>
      </c>
      <c r="C2543" s="180">
        <v>929197.36</v>
      </c>
      <c r="D2543" s="180">
        <v>720134.97</v>
      </c>
      <c r="E2543" s="180">
        <v>0</v>
      </c>
      <c r="F2543" s="180">
        <v>0</v>
      </c>
      <c r="G2543" s="180">
        <v>275607.78000000003</v>
      </c>
      <c r="H2543" s="180">
        <v>0</v>
      </c>
      <c r="I2543" s="180">
        <v>8872858.629999999</v>
      </c>
      <c r="J2543" s="180">
        <v>8668567.4800000004</v>
      </c>
    </row>
    <row r="2544" spans="1:10" x14ac:dyDescent="0.2">
      <c r="A2544" s="180" t="s">
        <v>46</v>
      </c>
      <c r="B2544" s="180" t="s">
        <v>333</v>
      </c>
      <c r="C2544" s="180"/>
      <c r="D2544" s="180">
        <v>496121</v>
      </c>
      <c r="E2544" s="180"/>
      <c r="F2544" s="180">
        <v>0</v>
      </c>
      <c r="G2544" s="180"/>
      <c r="H2544" s="180"/>
      <c r="I2544" s="180">
        <v>4210763</v>
      </c>
      <c r="J2544" s="180">
        <v>3894342.49</v>
      </c>
    </row>
    <row r="2545" spans="1:10" x14ac:dyDescent="0.2">
      <c r="A2545" s="180" t="s">
        <v>46</v>
      </c>
      <c r="B2545" s="180" t="s">
        <v>334</v>
      </c>
      <c r="C2545" s="180"/>
      <c r="D2545" s="180">
        <v>55014</v>
      </c>
      <c r="E2545" s="180"/>
      <c r="F2545" s="180">
        <v>0</v>
      </c>
      <c r="G2545" s="180"/>
      <c r="H2545" s="180"/>
      <c r="I2545" s="180">
        <v>510645</v>
      </c>
      <c r="J2545" s="180">
        <v>738091.2</v>
      </c>
    </row>
    <row r="2546" spans="1:10" x14ac:dyDescent="0.2">
      <c r="A2546" s="180" t="s">
        <v>46</v>
      </c>
      <c r="B2546" s="180" t="s">
        <v>335</v>
      </c>
      <c r="C2546" s="180"/>
      <c r="D2546" s="180">
        <v>0</v>
      </c>
      <c r="E2546" s="180"/>
      <c r="F2546" s="180"/>
      <c r="G2546" s="180"/>
      <c r="H2546" s="180"/>
      <c r="I2546" s="180">
        <v>0</v>
      </c>
      <c r="J2546" s="180">
        <v>0</v>
      </c>
    </row>
    <row r="2547" spans="1:10" x14ac:dyDescent="0.2">
      <c r="A2547" s="180" t="s">
        <v>46</v>
      </c>
      <c r="B2547" s="180" t="s">
        <v>336</v>
      </c>
      <c r="C2547" s="180"/>
      <c r="D2547" s="180"/>
      <c r="E2547" s="180"/>
      <c r="F2547" s="180"/>
      <c r="G2547" s="180"/>
      <c r="H2547" s="180"/>
      <c r="I2547" s="180">
        <v>1425000</v>
      </c>
      <c r="J2547" s="180">
        <v>1418152.8</v>
      </c>
    </row>
    <row r="2548" spans="1:10" x14ac:dyDescent="0.2">
      <c r="A2548" s="180" t="s">
        <v>46</v>
      </c>
      <c r="B2548" s="180" t="s">
        <v>337</v>
      </c>
      <c r="C2548" s="180">
        <v>4500</v>
      </c>
      <c r="D2548" s="180">
        <v>1000</v>
      </c>
      <c r="E2548" s="180"/>
      <c r="F2548" s="180">
        <v>2500</v>
      </c>
      <c r="G2548" s="180">
        <v>200</v>
      </c>
      <c r="H2548" s="180"/>
      <c r="I2548" s="180">
        <v>18650</v>
      </c>
      <c r="J2548" s="180">
        <v>21644.3</v>
      </c>
    </row>
    <row r="2549" spans="1:10" x14ac:dyDescent="0.2">
      <c r="A2549" s="180" t="s">
        <v>46</v>
      </c>
      <c r="B2549" s="180" t="s">
        <v>338</v>
      </c>
      <c r="C2549" s="180"/>
      <c r="D2549" s="180"/>
      <c r="E2549" s="180"/>
      <c r="F2549" s="180"/>
      <c r="G2549" s="180">
        <v>275000</v>
      </c>
      <c r="H2549" s="180"/>
      <c r="I2549" s="180">
        <v>275000</v>
      </c>
      <c r="J2549" s="180">
        <v>254021.53</v>
      </c>
    </row>
    <row r="2550" spans="1:10" x14ac:dyDescent="0.2">
      <c r="A2550" s="180" t="s">
        <v>46</v>
      </c>
      <c r="B2550" s="180" t="s">
        <v>339</v>
      </c>
      <c r="C2550" s="180"/>
      <c r="D2550" s="180"/>
      <c r="E2550" s="180"/>
      <c r="F2550" s="180"/>
      <c r="G2550" s="180"/>
      <c r="H2550" s="180"/>
      <c r="I2550" s="180">
        <v>353000</v>
      </c>
      <c r="J2550" s="180">
        <v>279897.65000000002</v>
      </c>
    </row>
    <row r="2551" spans="1:10" x14ac:dyDescent="0.2">
      <c r="A2551" s="180" t="s">
        <v>46</v>
      </c>
      <c r="B2551" s="180" t="s">
        <v>340</v>
      </c>
      <c r="C2551" s="180"/>
      <c r="D2551" s="180">
        <v>25000</v>
      </c>
      <c r="E2551" s="180"/>
      <c r="F2551" s="180"/>
      <c r="G2551" s="180">
        <v>6200</v>
      </c>
      <c r="H2551" s="180"/>
      <c r="I2551" s="180">
        <v>775300</v>
      </c>
      <c r="J2551" s="180">
        <v>754770.9700000002</v>
      </c>
    </row>
    <row r="2552" spans="1:10" x14ac:dyDescent="0.2">
      <c r="A2552" s="180" t="s">
        <v>46</v>
      </c>
      <c r="B2552" s="180" t="s">
        <v>341</v>
      </c>
      <c r="C2552" s="180"/>
      <c r="D2552" s="180"/>
      <c r="E2552" s="180"/>
      <c r="F2552" s="180"/>
      <c r="G2552" s="180"/>
      <c r="H2552" s="180"/>
      <c r="I2552" s="180">
        <v>0</v>
      </c>
      <c r="J2552" s="180">
        <v>0</v>
      </c>
    </row>
    <row r="2553" spans="1:10" x14ac:dyDescent="0.2">
      <c r="A2553" s="180" t="s">
        <v>46</v>
      </c>
      <c r="B2553" s="180" t="s">
        <v>342</v>
      </c>
      <c r="C2553" s="180"/>
      <c r="D2553" s="180"/>
      <c r="E2553" s="180"/>
      <c r="F2553" s="180"/>
      <c r="G2553" s="180"/>
      <c r="H2553" s="180"/>
      <c r="I2553" s="180">
        <v>5181999</v>
      </c>
      <c r="J2553" s="180">
        <v>5272196</v>
      </c>
    </row>
    <row r="2554" spans="1:10" x14ac:dyDescent="0.2">
      <c r="A2554" s="180" t="s">
        <v>46</v>
      </c>
      <c r="B2554" s="180" t="s">
        <v>343</v>
      </c>
      <c r="C2554" s="180"/>
      <c r="D2554" s="180"/>
      <c r="E2554" s="180"/>
      <c r="F2554" s="180"/>
      <c r="G2554" s="180"/>
      <c r="H2554" s="180"/>
      <c r="I2554" s="180">
        <v>0</v>
      </c>
      <c r="J2554" s="180">
        <v>0</v>
      </c>
    </row>
    <row r="2555" spans="1:10" x14ac:dyDescent="0.2">
      <c r="A2555" s="180" t="s">
        <v>46</v>
      </c>
      <c r="B2555" s="180" t="s">
        <v>344</v>
      </c>
      <c r="C2555" s="180">
        <v>815000</v>
      </c>
      <c r="D2555" s="180"/>
      <c r="E2555" s="180"/>
      <c r="F2555" s="180"/>
      <c r="G2555" s="180">
        <v>4000</v>
      </c>
      <c r="H2555" s="180"/>
      <c r="I2555" s="180">
        <v>854200</v>
      </c>
      <c r="J2555" s="180">
        <v>851105.04</v>
      </c>
    </row>
    <row r="2556" spans="1:10" x14ac:dyDescent="0.2">
      <c r="A2556" s="180" t="s">
        <v>46</v>
      </c>
      <c r="B2556" s="180" t="s">
        <v>475</v>
      </c>
      <c r="C2556" s="180"/>
      <c r="D2556" s="180">
        <v>18480</v>
      </c>
      <c r="E2556" s="180"/>
      <c r="F2556" s="180">
        <v>0</v>
      </c>
      <c r="G2556" s="180"/>
      <c r="H2556" s="180"/>
      <c r="I2556" s="180">
        <v>145569</v>
      </c>
      <c r="J2556" s="180">
        <v>144055</v>
      </c>
    </row>
    <row r="2557" spans="1:10" x14ac:dyDescent="0.2">
      <c r="A2557" s="180" t="s">
        <v>46</v>
      </c>
      <c r="B2557" s="180" t="s">
        <v>332</v>
      </c>
      <c r="C2557" s="180"/>
      <c r="D2557" s="180"/>
      <c r="E2557" s="180"/>
      <c r="F2557" s="180"/>
      <c r="G2557" s="180"/>
      <c r="H2557" s="180"/>
      <c r="I2557" s="180">
        <v>135000</v>
      </c>
      <c r="J2557" s="180">
        <v>136176</v>
      </c>
    </row>
    <row r="2558" spans="1:10" x14ac:dyDescent="0.2">
      <c r="A2558" s="180" t="s">
        <v>46</v>
      </c>
      <c r="B2558" s="180" t="s">
        <v>407</v>
      </c>
      <c r="C2558" s="180"/>
      <c r="D2558" s="180"/>
      <c r="E2558" s="180"/>
      <c r="F2558" s="180"/>
      <c r="G2558" s="180">
        <v>285000</v>
      </c>
      <c r="H2558" s="180"/>
      <c r="I2558" s="180">
        <v>381100</v>
      </c>
      <c r="J2558" s="180">
        <v>363893.09</v>
      </c>
    </row>
    <row r="2559" spans="1:10" x14ac:dyDescent="0.2">
      <c r="A2559" s="180" t="s">
        <v>46</v>
      </c>
      <c r="B2559" s="180" t="s">
        <v>345</v>
      </c>
      <c r="C2559" s="180">
        <v>819500</v>
      </c>
      <c r="D2559" s="180">
        <v>595615</v>
      </c>
      <c r="E2559" s="180">
        <v>0</v>
      </c>
      <c r="F2559" s="180">
        <v>2500</v>
      </c>
      <c r="G2559" s="180">
        <v>570400</v>
      </c>
      <c r="H2559" s="180">
        <v>0</v>
      </c>
      <c r="I2559" s="180">
        <v>14266226</v>
      </c>
      <c r="J2559" s="180">
        <v>14128346.07</v>
      </c>
    </row>
    <row r="2560" spans="1:10" x14ac:dyDescent="0.2">
      <c r="A2560" s="180" t="s">
        <v>46</v>
      </c>
      <c r="B2560" s="180" t="s">
        <v>346</v>
      </c>
      <c r="C2560" s="180"/>
      <c r="D2560" s="180"/>
      <c r="E2560" s="180"/>
      <c r="F2560" s="180"/>
      <c r="G2560" s="180"/>
      <c r="H2560" s="180"/>
      <c r="I2560" s="180">
        <v>0</v>
      </c>
      <c r="J2560" s="180">
        <v>0</v>
      </c>
    </row>
    <row r="2561" spans="1:10" x14ac:dyDescent="0.2">
      <c r="A2561" s="180" t="s">
        <v>46</v>
      </c>
      <c r="B2561" s="180" t="s">
        <v>446</v>
      </c>
      <c r="C2561" s="180"/>
      <c r="D2561" s="180"/>
      <c r="E2561" s="180"/>
      <c r="F2561" s="180">
        <v>483222</v>
      </c>
      <c r="G2561" s="180"/>
      <c r="H2561" s="180"/>
      <c r="I2561" s="180">
        <v>485000</v>
      </c>
      <c r="J2561" s="180">
        <v>585195.74</v>
      </c>
    </row>
    <row r="2562" spans="1:10" x14ac:dyDescent="0.2">
      <c r="A2562" s="180" t="s">
        <v>46</v>
      </c>
      <c r="B2562" s="180" t="s">
        <v>347</v>
      </c>
      <c r="C2562" s="180"/>
      <c r="D2562" s="180"/>
      <c r="E2562" s="180"/>
      <c r="F2562" s="180"/>
      <c r="G2562" s="180"/>
      <c r="H2562" s="180"/>
      <c r="I2562" s="180">
        <v>0</v>
      </c>
      <c r="J2562" s="180">
        <v>0</v>
      </c>
    </row>
    <row r="2563" spans="1:10" x14ac:dyDescent="0.2">
      <c r="A2563" s="180" t="s">
        <v>46</v>
      </c>
      <c r="B2563" s="180" t="s">
        <v>348</v>
      </c>
      <c r="C2563" s="180">
        <v>819500</v>
      </c>
      <c r="D2563" s="180">
        <v>595615</v>
      </c>
      <c r="E2563" s="180">
        <v>0</v>
      </c>
      <c r="F2563" s="180">
        <v>485722</v>
      </c>
      <c r="G2563" s="180">
        <v>570400</v>
      </c>
      <c r="H2563" s="180">
        <v>0</v>
      </c>
      <c r="I2563" s="180">
        <v>14751226</v>
      </c>
      <c r="J2563" s="180">
        <v>14713541.810000001</v>
      </c>
    </row>
    <row r="2564" spans="1:10" x14ac:dyDescent="0.2">
      <c r="A2564" s="180" t="s">
        <v>46</v>
      </c>
      <c r="B2564" s="180" t="s">
        <v>349</v>
      </c>
      <c r="C2564" s="180">
        <v>234316.20000000019</v>
      </c>
      <c r="D2564" s="180">
        <v>316486.93000000005</v>
      </c>
      <c r="E2564" s="180">
        <v>0</v>
      </c>
      <c r="F2564" s="180">
        <v>282042.78000000003</v>
      </c>
      <c r="G2564" s="180">
        <v>60231.810000000056</v>
      </c>
      <c r="H2564" s="180">
        <v>0</v>
      </c>
      <c r="I2564" s="180">
        <v>3819734.81</v>
      </c>
      <c r="J2564" s="180">
        <v>2922989.51</v>
      </c>
    </row>
    <row r="2565" spans="1:10" x14ac:dyDescent="0.2">
      <c r="A2565" s="180" t="s">
        <v>46</v>
      </c>
      <c r="B2565" s="180" t="s">
        <v>350</v>
      </c>
      <c r="C2565" s="180">
        <v>1053816.2000000002</v>
      </c>
      <c r="D2565" s="180">
        <v>912101.93</v>
      </c>
      <c r="E2565" s="180">
        <v>0</v>
      </c>
      <c r="F2565" s="180">
        <v>767764.78</v>
      </c>
      <c r="G2565" s="180">
        <v>630631.81000000006</v>
      </c>
      <c r="H2565" s="180">
        <v>0</v>
      </c>
      <c r="I2565" s="180">
        <v>18570960.809999999</v>
      </c>
      <c r="J2565" s="180">
        <v>17636531.32</v>
      </c>
    </row>
    <row r="2566" spans="1:10" x14ac:dyDescent="0.2">
      <c r="A2566" s="180" t="s">
        <v>46</v>
      </c>
      <c r="B2566" s="180" t="s">
        <v>376</v>
      </c>
      <c r="C2566" s="180"/>
      <c r="D2566" s="180"/>
      <c r="E2566" s="180"/>
      <c r="F2566" s="180"/>
      <c r="G2566" s="180"/>
      <c r="H2566" s="180"/>
      <c r="I2566" s="180"/>
      <c r="J2566" s="180"/>
    </row>
    <row r="2567" spans="1:10" x14ac:dyDescent="0.2">
      <c r="A2567" s="180" t="s">
        <v>46</v>
      </c>
      <c r="B2567" s="180" t="s">
        <v>377</v>
      </c>
      <c r="C2567" s="180"/>
      <c r="D2567" s="180"/>
      <c r="E2567" s="180"/>
      <c r="F2567" s="180"/>
      <c r="G2567" s="180"/>
      <c r="H2567" s="180"/>
      <c r="I2567" s="180">
        <v>8170000</v>
      </c>
      <c r="J2567" s="180">
        <v>7523045.29</v>
      </c>
    </row>
    <row r="2568" spans="1:10" x14ac:dyDescent="0.2">
      <c r="A2568" s="180" t="s">
        <v>46</v>
      </c>
      <c r="B2568" s="180" t="s">
        <v>352</v>
      </c>
      <c r="C2568" s="180">
        <v>25000</v>
      </c>
      <c r="D2568" s="180"/>
      <c r="E2568" s="180"/>
      <c r="F2568" s="180"/>
      <c r="G2568" s="180"/>
      <c r="H2568" s="180"/>
      <c r="I2568" s="180">
        <v>535000</v>
      </c>
      <c r="J2568" s="180">
        <v>430551.76</v>
      </c>
    </row>
    <row r="2569" spans="1:10" x14ac:dyDescent="0.2">
      <c r="A2569" s="180" t="s">
        <v>46</v>
      </c>
      <c r="B2569" s="180" t="s">
        <v>353</v>
      </c>
      <c r="C2569" s="180">
        <v>210000</v>
      </c>
      <c r="D2569" s="180">
        <v>150000</v>
      </c>
      <c r="E2569" s="180"/>
      <c r="F2569" s="180"/>
      <c r="G2569" s="180"/>
      <c r="H2569" s="180"/>
      <c r="I2569" s="180">
        <v>765000</v>
      </c>
      <c r="J2569" s="180">
        <v>463516.15</v>
      </c>
    </row>
    <row r="2570" spans="1:10" x14ac:dyDescent="0.2">
      <c r="A2570" s="180" t="s">
        <v>46</v>
      </c>
      <c r="B2570" s="180" t="s">
        <v>354</v>
      </c>
      <c r="C2570" s="180"/>
      <c r="D2570" s="180"/>
      <c r="E2570" s="180"/>
      <c r="F2570" s="180"/>
      <c r="G2570" s="180"/>
      <c r="H2570" s="180"/>
      <c r="I2570" s="180">
        <v>320000</v>
      </c>
      <c r="J2570" s="180">
        <v>302410.49</v>
      </c>
    </row>
    <row r="2571" spans="1:10" x14ac:dyDescent="0.2">
      <c r="A2571" s="180" t="s">
        <v>46</v>
      </c>
      <c r="B2571" s="180" t="s">
        <v>408</v>
      </c>
      <c r="C2571" s="180"/>
      <c r="D2571" s="180"/>
      <c r="E2571" s="180"/>
      <c r="F2571" s="180"/>
      <c r="G2571" s="180"/>
      <c r="H2571" s="180"/>
      <c r="I2571" s="180">
        <v>800000</v>
      </c>
      <c r="J2571" s="180">
        <v>788790.88</v>
      </c>
    </row>
    <row r="2572" spans="1:10" x14ac:dyDescent="0.2">
      <c r="A2572" s="180" t="s">
        <v>46</v>
      </c>
      <c r="B2572" s="180" t="s">
        <v>423</v>
      </c>
      <c r="C2572" s="180"/>
      <c r="D2572" s="180">
        <v>25000</v>
      </c>
      <c r="E2572" s="180"/>
      <c r="F2572" s="180"/>
      <c r="G2572" s="180">
        <v>250</v>
      </c>
      <c r="H2572" s="180"/>
      <c r="I2572" s="180">
        <v>613250</v>
      </c>
      <c r="J2572" s="180">
        <v>558579.66</v>
      </c>
    </row>
    <row r="2573" spans="1:10" x14ac:dyDescent="0.2">
      <c r="A2573" s="180" t="s">
        <v>46</v>
      </c>
      <c r="B2573" s="180" t="s">
        <v>355</v>
      </c>
      <c r="C2573" s="180"/>
      <c r="D2573" s="180">
        <v>20000</v>
      </c>
      <c r="E2573" s="180"/>
      <c r="F2573" s="180"/>
      <c r="G2573" s="180"/>
      <c r="H2573" s="180"/>
      <c r="I2573" s="180">
        <v>982000</v>
      </c>
      <c r="J2573" s="180">
        <v>977411.44</v>
      </c>
    </row>
    <row r="2574" spans="1:10" x14ac:dyDescent="0.2">
      <c r="A2574" s="180" t="s">
        <v>46</v>
      </c>
      <c r="B2574" s="180" t="s">
        <v>356</v>
      </c>
      <c r="C2574" s="180"/>
      <c r="D2574" s="180">
        <v>250000</v>
      </c>
      <c r="E2574" s="180"/>
      <c r="F2574" s="180"/>
      <c r="G2574" s="180"/>
      <c r="H2574" s="180"/>
      <c r="I2574" s="180">
        <v>800000</v>
      </c>
      <c r="J2574" s="180">
        <v>329741.96000000002</v>
      </c>
    </row>
    <row r="2575" spans="1:10" x14ac:dyDescent="0.2">
      <c r="A2575" s="180" t="s">
        <v>46</v>
      </c>
      <c r="B2575" s="180" t="s">
        <v>409</v>
      </c>
      <c r="C2575" s="180"/>
      <c r="D2575" s="180"/>
      <c r="E2575" s="180"/>
      <c r="F2575" s="180"/>
      <c r="G2575" s="180"/>
      <c r="H2575" s="180"/>
      <c r="I2575" s="180">
        <v>0</v>
      </c>
      <c r="J2575" s="180"/>
    </row>
    <row r="2576" spans="1:10" x14ac:dyDescent="0.2">
      <c r="A2576" s="180" t="s">
        <v>46</v>
      </c>
      <c r="B2576" s="180" t="s">
        <v>378</v>
      </c>
      <c r="C2576" s="180"/>
      <c r="D2576" s="180"/>
      <c r="E2576" s="180"/>
      <c r="F2576" s="180"/>
      <c r="G2576" s="180">
        <v>630000</v>
      </c>
      <c r="H2576" s="180"/>
      <c r="I2576" s="180">
        <v>955000</v>
      </c>
      <c r="J2576" s="180">
        <v>441703.13</v>
      </c>
    </row>
    <row r="2577" spans="1:10" x14ac:dyDescent="0.2">
      <c r="A2577" s="180" t="s">
        <v>46</v>
      </c>
      <c r="B2577" s="180" t="s">
        <v>360</v>
      </c>
      <c r="C2577" s="180">
        <v>330000</v>
      </c>
      <c r="D2577" s="180">
        <v>465000</v>
      </c>
      <c r="E2577" s="180"/>
      <c r="F2577" s="180"/>
      <c r="G2577" s="180"/>
      <c r="H2577" s="180"/>
      <c r="I2577" s="180">
        <v>400000</v>
      </c>
      <c r="J2577" s="180">
        <v>654030.87</v>
      </c>
    </row>
    <row r="2578" spans="1:10" x14ac:dyDescent="0.2">
      <c r="A2578" s="180" t="s">
        <v>46</v>
      </c>
      <c r="B2578" s="180" t="s">
        <v>379</v>
      </c>
      <c r="C2578" s="180"/>
      <c r="D2578" s="180"/>
      <c r="E2578" s="180"/>
      <c r="F2578" s="180">
        <v>525000</v>
      </c>
      <c r="G2578" s="180"/>
      <c r="H2578" s="180"/>
      <c r="I2578" s="180">
        <v>483222</v>
      </c>
      <c r="J2578" s="180">
        <v>476325.8</v>
      </c>
    </row>
    <row r="2579" spans="1:10" x14ac:dyDescent="0.2">
      <c r="A2579" s="180" t="s">
        <v>46</v>
      </c>
      <c r="B2579" s="180" t="s">
        <v>362</v>
      </c>
      <c r="C2579" s="180"/>
      <c r="D2579" s="180"/>
      <c r="E2579" s="180"/>
      <c r="F2579" s="180"/>
      <c r="G2579" s="180"/>
      <c r="H2579" s="180"/>
      <c r="I2579" s="180">
        <v>367305</v>
      </c>
      <c r="J2579" s="180">
        <v>367910</v>
      </c>
    </row>
    <row r="2580" spans="1:10" x14ac:dyDescent="0.2">
      <c r="A2580" s="180" t="s">
        <v>46</v>
      </c>
      <c r="B2580" s="180" t="s">
        <v>365</v>
      </c>
      <c r="C2580" s="180">
        <v>565000</v>
      </c>
      <c r="D2580" s="180">
        <v>910000</v>
      </c>
      <c r="E2580" s="180">
        <v>0</v>
      </c>
      <c r="F2580" s="180">
        <v>525000</v>
      </c>
      <c r="G2580" s="180">
        <v>630250</v>
      </c>
      <c r="H2580" s="180">
        <v>0</v>
      </c>
      <c r="I2580" s="180">
        <v>15190777</v>
      </c>
      <c r="J2580" s="180">
        <v>13314017.430000002</v>
      </c>
    </row>
    <row r="2581" spans="1:10" x14ac:dyDescent="0.2">
      <c r="A2581" s="180" t="s">
        <v>46</v>
      </c>
      <c r="B2581" s="180" t="s">
        <v>447</v>
      </c>
      <c r="C2581" s="180">
        <v>483222</v>
      </c>
      <c r="D2581" s="180"/>
      <c r="E2581" s="180"/>
      <c r="F2581" s="180"/>
      <c r="G2581" s="180"/>
      <c r="H2581" s="180"/>
      <c r="I2581" s="180">
        <v>480000</v>
      </c>
      <c r="J2581" s="180">
        <v>502779.08</v>
      </c>
    </row>
    <row r="2582" spans="1:10" x14ac:dyDescent="0.2">
      <c r="A2582" s="180" t="s">
        <v>46</v>
      </c>
      <c r="B2582" s="180" t="s">
        <v>366</v>
      </c>
      <c r="C2582" s="180">
        <v>1048222</v>
      </c>
      <c r="D2582" s="180">
        <v>910000</v>
      </c>
      <c r="E2582" s="180">
        <v>0</v>
      </c>
      <c r="F2582" s="180">
        <v>525000</v>
      </c>
      <c r="G2582" s="180">
        <v>630250</v>
      </c>
      <c r="H2582" s="180">
        <v>0</v>
      </c>
      <c r="I2582" s="180">
        <v>15670777</v>
      </c>
      <c r="J2582" s="180">
        <v>13816796.510000002</v>
      </c>
    </row>
    <row r="2583" spans="1:10" x14ac:dyDescent="0.2">
      <c r="A2583" s="180" t="s">
        <v>46</v>
      </c>
      <c r="B2583" s="180" t="s">
        <v>367</v>
      </c>
      <c r="C2583" s="180">
        <v>5594.2000000001863</v>
      </c>
      <c r="D2583" s="180">
        <v>2101.9300000000512</v>
      </c>
      <c r="E2583" s="180">
        <v>0</v>
      </c>
      <c r="F2583" s="180">
        <v>242764.78000000003</v>
      </c>
      <c r="G2583" s="180">
        <v>381.81000000005582</v>
      </c>
      <c r="H2583" s="180">
        <v>0</v>
      </c>
      <c r="I2583" s="180">
        <v>2900183.8099999987</v>
      </c>
      <c r="J2583" s="180">
        <v>3819734.8099999982</v>
      </c>
    </row>
    <row r="2584" spans="1:10" x14ac:dyDescent="0.2">
      <c r="A2584" s="180" t="s">
        <v>46</v>
      </c>
      <c r="B2584" s="180" t="s">
        <v>368</v>
      </c>
      <c r="C2584" s="180">
        <v>1053816.2000000002</v>
      </c>
      <c r="D2584" s="180">
        <v>912101.93</v>
      </c>
      <c r="E2584" s="180">
        <v>0</v>
      </c>
      <c r="F2584" s="180">
        <v>767764.78</v>
      </c>
      <c r="G2584" s="180">
        <v>630631.81000000006</v>
      </c>
      <c r="H2584" s="180">
        <v>0</v>
      </c>
      <c r="I2584" s="180">
        <v>18570960.809999999</v>
      </c>
      <c r="J2584" s="180">
        <v>17636531.32</v>
      </c>
    </row>
    <row r="2585" spans="1:10" x14ac:dyDescent="0.2">
      <c r="A2585" s="180" t="s">
        <v>47</v>
      </c>
      <c r="B2585" s="180" t="s">
        <v>333</v>
      </c>
      <c r="C2585" s="180"/>
      <c r="D2585" s="180">
        <v>268161</v>
      </c>
      <c r="E2585" s="180"/>
      <c r="F2585" s="180">
        <v>358024</v>
      </c>
      <c r="G2585" s="180"/>
      <c r="H2585" s="180"/>
      <c r="I2585" s="180">
        <v>2514674</v>
      </c>
      <c r="J2585" s="180">
        <v>2400588.7800000003</v>
      </c>
    </row>
    <row r="2586" spans="1:10" x14ac:dyDescent="0.2">
      <c r="A2586" s="180" t="s">
        <v>47</v>
      </c>
      <c r="B2586" s="180" t="s">
        <v>334</v>
      </c>
      <c r="C2586" s="180"/>
      <c r="D2586" s="180">
        <v>5689</v>
      </c>
      <c r="E2586" s="180"/>
      <c r="F2586" s="180">
        <v>7596</v>
      </c>
      <c r="G2586" s="180"/>
      <c r="H2586" s="180"/>
      <c r="I2586" s="180">
        <v>59762</v>
      </c>
      <c r="J2586" s="180">
        <v>67698.929999999993</v>
      </c>
    </row>
    <row r="2587" spans="1:10" x14ac:dyDescent="0.2">
      <c r="A2587" s="180" t="s">
        <v>47</v>
      </c>
      <c r="B2587" s="180" t="s">
        <v>335</v>
      </c>
      <c r="C2587" s="180"/>
      <c r="D2587" s="180">
        <v>0</v>
      </c>
      <c r="E2587" s="180"/>
      <c r="F2587" s="180"/>
      <c r="G2587" s="180"/>
      <c r="H2587" s="180"/>
      <c r="I2587" s="180">
        <v>254725</v>
      </c>
      <c r="J2587" s="180">
        <v>99272</v>
      </c>
    </row>
    <row r="2588" spans="1:10" x14ac:dyDescent="0.2">
      <c r="A2588" s="180" t="s">
        <v>47</v>
      </c>
      <c r="B2588" s="180" t="s">
        <v>336</v>
      </c>
      <c r="C2588" s="180"/>
      <c r="D2588" s="180"/>
      <c r="E2588" s="180"/>
      <c r="F2588" s="180"/>
      <c r="G2588" s="180"/>
      <c r="H2588" s="180"/>
      <c r="I2588" s="180">
        <v>3094748</v>
      </c>
      <c r="J2588" s="180">
        <v>2474942.2799999998</v>
      </c>
    </row>
    <row r="2589" spans="1:10" x14ac:dyDescent="0.2">
      <c r="A2589" s="180" t="s">
        <v>47</v>
      </c>
      <c r="B2589" s="180" t="s">
        <v>337</v>
      </c>
      <c r="C2589" s="180"/>
      <c r="D2589" s="180"/>
      <c r="E2589" s="180"/>
      <c r="F2589" s="180">
        <v>8000</v>
      </c>
      <c r="G2589" s="180">
        <v>5000</v>
      </c>
      <c r="H2589" s="180"/>
      <c r="I2589" s="180">
        <v>20919</v>
      </c>
      <c r="J2589" s="180">
        <v>11623.01</v>
      </c>
    </row>
    <row r="2590" spans="1:10" x14ac:dyDescent="0.2">
      <c r="A2590" s="180" t="s">
        <v>47</v>
      </c>
      <c r="B2590" s="180" t="s">
        <v>338</v>
      </c>
      <c r="C2590" s="180"/>
      <c r="D2590" s="180"/>
      <c r="E2590" s="180"/>
      <c r="F2590" s="180"/>
      <c r="G2590" s="180">
        <v>165000</v>
      </c>
      <c r="H2590" s="180"/>
      <c r="I2590" s="180">
        <v>161630</v>
      </c>
      <c r="J2590" s="180">
        <v>164818.25</v>
      </c>
    </row>
    <row r="2591" spans="1:10" x14ac:dyDescent="0.2">
      <c r="A2591" s="180" t="s">
        <v>47</v>
      </c>
      <c r="B2591" s="180" t="s">
        <v>339</v>
      </c>
      <c r="C2591" s="180"/>
      <c r="D2591" s="180"/>
      <c r="E2591" s="180"/>
      <c r="F2591" s="180"/>
      <c r="G2591" s="180"/>
      <c r="H2591" s="180"/>
      <c r="I2591" s="180">
        <v>250000</v>
      </c>
      <c r="J2591" s="180">
        <v>250216.33</v>
      </c>
    </row>
    <row r="2592" spans="1:10" x14ac:dyDescent="0.2">
      <c r="A2592" s="180" t="s">
        <v>47</v>
      </c>
      <c r="B2592" s="180" t="s">
        <v>340</v>
      </c>
      <c r="C2592" s="180"/>
      <c r="D2592" s="180"/>
      <c r="E2592" s="180"/>
      <c r="F2592" s="180"/>
      <c r="G2592" s="180">
        <v>1000</v>
      </c>
      <c r="H2592" s="180"/>
      <c r="I2592" s="180">
        <v>204524</v>
      </c>
      <c r="J2592" s="180">
        <v>265204.08</v>
      </c>
    </row>
    <row r="2593" spans="1:10" x14ac:dyDescent="0.2">
      <c r="A2593" s="180" t="s">
        <v>47</v>
      </c>
      <c r="B2593" s="180" t="s">
        <v>341</v>
      </c>
      <c r="C2593" s="180"/>
      <c r="D2593" s="180"/>
      <c r="E2593" s="180"/>
      <c r="F2593" s="180"/>
      <c r="G2593" s="180"/>
      <c r="H2593" s="180"/>
      <c r="I2593" s="180">
        <v>0</v>
      </c>
      <c r="J2593" s="180">
        <v>0</v>
      </c>
    </row>
    <row r="2594" spans="1:10" x14ac:dyDescent="0.2">
      <c r="A2594" s="180" t="s">
        <v>47</v>
      </c>
      <c r="B2594" s="180" t="s">
        <v>342</v>
      </c>
      <c r="C2594" s="180"/>
      <c r="D2594" s="180"/>
      <c r="E2594" s="180"/>
      <c r="F2594" s="180"/>
      <c r="G2594" s="180"/>
      <c r="H2594" s="180"/>
      <c r="I2594" s="180">
        <v>4152405</v>
      </c>
      <c r="J2594" s="180">
        <v>4092531</v>
      </c>
    </row>
    <row r="2595" spans="1:10" x14ac:dyDescent="0.2">
      <c r="A2595" s="180" t="s">
        <v>47</v>
      </c>
      <c r="B2595" s="180" t="s">
        <v>343</v>
      </c>
      <c r="C2595" s="180"/>
      <c r="D2595" s="180"/>
      <c r="E2595" s="180"/>
      <c r="F2595" s="180"/>
      <c r="G2595" s="180"/>
      <c r="H2595" s="180"/>
      <c r="I2595" s="180">
        <v>0</v>
      </c>
      <c r="J2595" s="180">
        <v>0</v>
      </c>
    </row>
    <row r="2596" spans="1:10" x14ac:dyDescent="0.2">
      <c r="A2596" s="180" t="s">
        <v>47</v>
      </c>
      <c r="B2596" s="180" t="s">
        <v>344</v>
      </c>
      <c r="C2596" s="180">
        <v>585000</v>
      </c>
      <c r="D2596" s="180"/>
      <c r="E2596" s="180"/>
      <c r="F2596" s="180"/>
      <c r="G2596" s="180">
        <v>5000</v>
      </c>
      <c r="H2596" s="180"/>
      <c r="I2596" s="180">
        <v>815816</v>
      </c>
      <c r="J2596" s="180">
        <v>637250.87</v>
      </c>
    </row>
    <row r="2597" spans="1:10" x14ac:dyDescent="0.2">
      <c r="A2597" s="180" t="s">
        <v>47</v>
      </c>
      <c r="B2597" s="180" t="s">
        <v>475</v>
      </c>
      <c r="C2597" s="180"/>
      <c r="D2597" s="180">
        <v>1170</v>
      </c>
      <c r="E2597" s="180"/>
      <c r="F2597" s="180">
        <v>1563</v>
      </c>
      <c r="G2597" s="180"/>
      <c r="H2597" s="180"/>
      <c r="I2597" s="180">
        <v>10982</v>
      </c>
      <c r="J2597" s="180">
        <v>10353.299999999999</v>
      </c>
    </row>
    <row r="2598" spans="1:10" x14ac:dyDescent="0.2">
      <c r="A2598" s="180" t="s">
        <v>47</v>
      </c>
      <c r="B2598" s="180" t="s">
        <v>332</v>
      </c>
      <c r="C2598" s="180"/>
      <c r="D2598" s="180"/>
      <c r="E2598" s="180"/>
      <c r="F2598" s="180"/>
      <c r="G2598" s="180"/>
      <c r="H2598" s="180"/>
      <c r="I2598" s="180">
        <v>125107</v>
      </c>
      <c r="J2598" s="180">
        <v>138114</v>
      </c>
    </row>
    <row r="2599" spans="1:10" x14ac:dyDescent="0.2">
      <c r="A2599" s="180" t="s">
        <v>47</v>
      </c>
      <c r="B2599" s="180" t="s">
        <v>407</v>
      </c>
      <c r="C2599" s="180">
        <v>20000</v>
      </c>
      <c r="D2599" s="180">
        <v>20000</v>
      </c>
      <c r="E2599" s="180"/>
      <c r="F2599" s="180"/>
      <c r="G2599" s="180">
        <v>385000</v>
      </c>
      <c r="H2599" s="180"/>
      <c r="I2599" s="180">
        <v>600110</v>
      </c>
      <c r="J2599" s="180">
        <v>597928.21</v>
      </c>
    </row>
    <row r="2600" spans="1:10" x14ac:dyDescent="0.2">
      <c r="A2600" s="180" t="s">
        <v>47</v>
      </c>
      <c r="B2600" s="180" t="s">
        <v>345</v>
      </c>
      <c r="C2600" s="180">
        <v>605000</v>
      </c>
      <c r="D2600" s="180">
        <v>295020</v>
      </c>
      <c r="E2600" s="180">
        <v>0</v>
      </c>
      <c r="F2600" s="180">
        <v>375183</v>
      </c>
      <c r="G2600" s="180">
        <v>561000</v>
      </c>
      <c r="H2600" s="180">
        <v>0</v>
      </c>
      <c r="I2600" s="180">
        <v>12265402</v>
      </c>
      <c r="J2600" s="180">
        <v>11210541.039999999</v>
      </c>
    </row>
    <row r="2601" spans="1:10" x14ac:dyDescent="0.2">
      <c r="A2601" s="180" t="s">
        <v>47</v>
      </c>
      <c r="B2601" s="180" t="s">
        <v>346</v>
      </c>
      <c r="C2601" s="180"/>
      <c r="D2601" s="180"/>
      <c r="E2601" s="180"/>
      <c r="F2601" s="180"/>
      <c r="G2601" s="180"/>
      <c r="H2601" s="180"/>
      <c r="I2601" s="180">
        <v>0</v>
      </c>
      <c r="J2601" s="180">
        <v>0</v>
      </c>
    </row>
    <row r="2602" spans="1:10" x14ac:dyDescent="0.2">
      <c r="A2602" s="180" t="s">
        <v>47</v>
      </c>
      <c r="B2602" s="180" t="s">
        <v>446</v>
      </c>
      <c r="C2602" s="180"/>
      <c r="D2602" s="180"/>
      <c r="E2602" s="180"/>
      <c r="F2602" s="180">
        <v>517034</v>
      </c>
      <c r="G2602" s="180"/>
      <c r="H2602" s="180"/>
      <c r="I2602" s="180">
        <v>555186</v>
      </c>
      <c r="J2602" s="180">
        <v>536703.52</v>
      </c>
    </row>
    <row r="2603" spans="1:10" x14ac:dyDescent="0.2">
      <c r="A2603" s="180" t="s">
        <v>47</v>
      </c>
      <c r="B2603" s="180" t="s">
        <v>347</v>
      </c>
      <c r="C2603" s="180"/>
      <c r="D2603" s="180"/>
      <c r="E2603" s="180"/>
      <c r="F2603" s="180"/>
      <c r="G2603" s="180"/>
      <c r="H2603" s="180"/>
      <c r="I2603" s="180">
        <v>0</v>
      </c>
      <c r="J2603" s="180">
        <v>0</v>
      </c>
    </row>
    <row r="2604" spans="1:10" x14ac:dyDescent="0.2">
      <c r="A2604" s="180" t="s">
        <v>47</v>
      </c>
      <c r="B2604" s="180" t="s">
        <v>348</v>
      </c>
      <c r="C2604" s="180">
        <v>605000</v>
      </c>
      <c r="D2604" s="180">
        <v>295020</v>
      </c>
      <c r="E2604" s="180">
        <v>0</v>
      </c>
      <c r="F2604" s="180">
        <v>892217</v>
      </c>
      <c r="G2604" s="180">
        <v>561000</v>
      </c>
      <c r="H2604" s="180">
        <v>0</v>
      </c>
      <c r="I2604" s="180">
        <v>12820588</v>
      </c>
      <c r="J2604" s="180">
        <v>11747244.560000001</v>
      </c>
    </row>
    <row r="2605" spans="1:10" x14ac:dyDescent="0.2">
      <c r="A2605" s="180" t="s">
        <v>47</v>
      </c>
      <c r="B2605" s="180" t="s">
        <v>349</v>
      </c>
      <c r="C2605" s="180">
        <v>769324.54</v>
      </c>
      <c r="D2605" s="180">
        <v>224839.05999999991</v>
      </c>
      <c r="E2605" s="180">
        <v>0</v>
      </c>
      <c r="F2605" s="180">
        <v>317602.99000000022</v>
      </c>
      <c r="G2605" s="180">
        <v>10420.480000000098</v>
      </c>
      <c r="H2605" s="180">
        <v>0</v>
      </c>
      <c r="I2605" s="180">
        <v>2338456.2000000011</v>
      </c>
      <c r="J2605" s="180">
        <v>2483829.56</v>
      </c>
    </row>
    <row r="2606" spans="1:10" x14ac:dyDescent="0.2">
      <c r="A2606" s="180" t="s">
        <v>47</v>
      </c>
      <c r="B2606" s="180" t="s">
        <v>350</v>
      </c>
      <c r="C2606" s="180">
        <v>1374324.54</v>
      </c>
      <c r="D2606" s="180">
        <v>519859.05999999994</v>
      </c>
      <c r="E2606" s="180">
        <v>0</v>
      </c>
      <c r="F2606" s="180">
        <v>1209819.9900000002</v>
      </c>
      <c r="G2606" s="180">
        <v>571420.4800000001</v>
      </c>
      <c r="H2606" s="180">
        <v>0</v>
      </c>
      <c r="I2606" s="180">
        <v>15159044.199999999</v>
      </c>
      <c r="J2606" s="180">
        <v>14231074.119999999</v>
      </c>
    </row>
    <row r="2607" spans="1:10" x14ac:dyDescent="0.2">
      <c r="A2607" s="180" t="s">
        <v>47</v>
      </c>
      <c r="B2607" s="180" t="s">
        <v>376</v>
      </c>
      <c r="C2607" s="180"/>
      <c r="D2607" s="180"/>
      <c r="E2607" s="180"/>
      <c r="F2607" s="180"/>
      <c r="G2607" s="180"/>
      <c r="H2607" s="180"/>
      <c r="I2607" s="180"/>
      <c r="J2607" s="180"/>
    </row>
    <row r="2608" spans="1:10" x14ac:dyDescent="0.2">
      <c r="A2608" s="180" t="s">
        <v>47</v>
      </c>
      <c r="B2608" s="180" t="s">
        <v>377</v>
      </c>
      <c r="C2608" s="180"/>
      <c r="D2608" s="180"/>
      <c r="E2608" s="180"/>
      <c r="F2608" s="180"/>
      <c r="G2608" s="180"/>
      <c r="H2608" s="180"/>
      <c r="I2608" s="180">
        <v>6877838</v>
      </c>
      <c r="J2608" s="180">
        <v>6261226.0700000003</v>
      </c>
    </row>
    <row r="2609" spans="1:10" x14ac:dyDescent="0.2">
      <c r="A2609" s="180" t="s">
        <v>47</v>
      </c>
      <c r="B2609" s="180" t="s">
        <v>352</v>
      </c>
      <c r="C2609" s="180"/>
      <c r="D2609" s="180"/>
      <c r="E2609" s="180"/>
      <c r="F2609" s="180"/>
      <c r="G2609" s="180"/>
      <c r="H2609" s="180"/>
      <c r="I2609" s="180">
        <v>82965</v>
      </c>
      <c r="J2609" s="180">
        <v>82381.2</v>
      </c>
    </row>
    <row r="2610" spans="1:10" x14ac:dyDescent="0.2">
      <c r="A2610" s="180" t="s">
        <v>47</v>
      </c>
      <c r="B2610" s="180" t="s">
        <v>353</v>
      </c>
      <c r="C2610" s="180"/>
      <c r="D2610" s="180"/>
      <c r="E2610" s="180"/>
      <c r="F2610" s="180"/>
      <c r="G2610" s="180"/>
      <c r="H2610" s="180"/>
      <c r="I2610" s="180">
        <v>757662</v>
      </c>
      <c r="J2610" s="180">
        <v>738194.83</v>
      </c>
    </row>
    <row r="2611" spans="1:10" x14ac:dyDescent="0.2">
      <c r="A2611" s="180" t="s">
        <v>47</v>
      </c>
      <c r="B2611" s="180" t="s">
        <v>354</v>
      </c>
      <c r="C2611" s="180"/>
      <c r="D2611" s="180"/>
      <c r="E2611" s="180"/>
      <c r="F2611" s="180"/>
      <c r="G2611" s="180"/>
      <c r="H2611" s="180"/>
      <c r="I2611" s="180">
        <v>483620</v>
      </c>
      <c r="J2611" s="180">
        <v>495647.19</v>
      </c>
    </row>
    <row r="2612" spans="1:10" x14ac:dyDescent="0.2">
      <c r="A2612" s="180" t="s">
        <v>47</v>
      </c>
      <c r="B2612" s="180" t="s">
        <v>408</v>
      </c>
      <c r="C2612" s="180"/>
      <c r="D2612" s="180"/>
      <c r="E2612" s="180"/>
      <c r="F2612" s="180"/>
      <c r="G2612" s="180"/>
      <c r="H2612" s="180"/>
      <c r="I2612" s="180">
        <v>576568</v>
      </c>
      <c r="J2612" s="180">
        <v>524653.35</v>
      </c>
    </row>
    <row r="2613" spans="1:10" x14ac:dyDescent="0.2">
      <c r="A2613" s="180" t="s">
        <v>47</v>
      </c>
      <c r="B2613" s="180" t="s">
        <v>423</v>
      </c>
      <c r="C2613" s="180"/>
      <c r="D2613" s="180"/>
      <c r="E2613" s="180"/>
      <c r="F2613" s="180"/>
      <c r="G2613" s="180"/>
      <c r="H2613" s="180"/>
      <c r="I2613" s="180">
        <v>184428</v>
      </c>
      <c r="J2613" s="180">
        <v>165594.99</v>
      </c>
    </row>
    <row r="2614" spans="1:10" x14ac:dyDescent="0.2">
      <c r="A2614" s="180" t="s">
        <v>47</v>
      </c>
      <c r="B2614" s="180" t="s">
        <v>355</v>
      </c>
      <c r="C2614" s="180"/>
      <c r="D2614" s="180"/>
      <c r="E2614" s="180"/>
      <c r="F2614" s="180"/>
      <c r="G2614" s="180"/>
      <c r="H2614" s="180"/>
      <c r="I2614" s="180">
        <v>1000108</v>
      </c>
      <c r="J2614" s="180">
        <v>862967.41</v>
      </c>
    </row>
    <row r="2615" spans="1:10" x14ac:dyDescent="0.2">
      <c r="A2615" s="180" t="s">
        <v>47</v>
      </c>
      <c r="B2615" s="180" t="s">
        <v>356</v>
      </c>
      <c r="C2615" s="180">
        <v>82500</v>
      </c>
      <c r="D2615" s="180">
        <v>82500</v>
      </c>
      <c r="E2615" s="180"/>
      <c r="F2615" s="180"/>
      <c r="G2615" s="180"/>
      <c r="H2615" s="180"/>
      <c r="I2615" s="180">
        <v>656597</v>
      </c>
      <c r="J2615" s="180">
        <v>545701.08000000007</v>
      </c>
    </row>
    <row r="2616" spans="1:10" x14ac:dyDescent="0.2">
      <c r="A2616" s="180" t="s">
        <v>47</v>
      </c>
      <c r="B2616" s="180" t="s">
        <v>409</v>
      </c>
      <c r="C2616" s="180"/>
      <c r="D2616" s="180"/>
      <c r="E2616" s="180"/>
      <c r="F2616" s="180"/>
      <c r="G2616" s="180"/>
      <c r="H2616" s="180"/>
      <c r="I2616" s="180">
        <v>0</v>
      </c>
      <c r="J2616" s="180"/>
    </row>
    <row r="2617" spans="1:10" x14ac:dyDescent="0.2">
      <c r="A2617" s="180" t="s">
        <v>47</v>
      </c>
      <c r="B2617" s="180" t="s">
        <v>378</v>
      </c>
      <c r="C2617" s="180"/>
      <c r="D2617" s="180"/>
      <c r="E2617" s="180"/>
      <c r="F2617" s="180"/>
      <c r="G2617" s="180">
        <v>550000</v>
      </c>
      <c r="H2617" s="180"/>
      <c r="I2617" s="180">
        <v>558779</v>
      </c>
      <c r="J2617" s="180">
        <v>553703.59</v>
      </c>
    </row>
    <row r="2618" spans="1:10" x14ac:dyDescent="0.2">
      <c r="A2618" s="180" t="s">
        <v>47</v>
      </c>
      <c r="B2618" s="180" t="s">
        <v>360</v>
      </c>
      <c r="C2618" s="180">
        <v>60000</v>
      </c>
      <c r="D2618" s="180"/>
      <c r="E2618" s="180"/>
      <c r="F2618" s="180"/>
      <c r="G2618" s="180"/>
      <c r="H2618" s="180"/>
      <c r="I2618" s="180">
        <v>0</v>
      </c>
      <c r="J2618" s="180">
        <v>0</v>
      </c>
    </row>
    <row r="2619" spans="1:10" x14ac:dyDescent="0.2">
      <c r="A2619" s="180" t="s">
        <v>47</v>
      </c>
      <c r="B2619" s="180" t="s">
        <v>379</v>
      </c>
      <c r="C2619" s="180"/>
      <c r="D2619" s="180"/>
      <c r="E2619" s="180"/>
      <c r="F2619" s="180">
        <v>880391</v>
      </c>
      <c r="G2619" s="180"/>
      <c r="H2619" s="180"/>
      <c r="I2619" s="180">
        <v>886635</v>
      </c>
      <c r="J2619" s="180">
        <v>885897.5</v>
      </c>
    </row>
    <row r="2620" spans="1:10" x14ac:dyDescent="0.2">
      <c r="A2620" s="180" t="s">
        <v>47</v>
      </c>
      <c r="B2620" s="180" t="s">
        <v>362</v>
      </c>
      <c r="C2620" s="180"/>
      <c r="D2620" s="180"/>
      <c r="E2620" s="180"/>
      <c r="F2620" s="180"/>
      <c r="G2620" s="180"/>
      <c r="H2620" s="180"/>
      <c r="I2620" s="180">
        <v>245401</v>
      </c>
      <c r="J2620" s="180">
        <v>242098</v>
      </c>
    </row>
    <row r="2621" spans="1:10" x14ac:dyDescent="0.2">
      <c r="A2621" s="180" t="s">
        <v>47</v>
      </c>
      <c r="B2621" s="180" t="s">
        <v>365</v>
      </c>
      <c r="C2621" s="180">
        <v>142500</v>
      </c>
      <c r="D2621" s="180">
        <v>82500</v>
      </c>
      <c r="E2621" s="180">
        <v>0</v>
      </c>
      <c r="F2621" s="180">
        <v>880391</v>
      </c>
      <c r="G2621" s="180">
        <v>550000</v>
      </c>
      <c r="H2621" s="180">
        <v>0</v>
      </c>
      <c r="I2621" s="180">
        <v>12310601</v>
      </c>
      <c r="J2621" s="180">
        <v>11358065.210000001</v>
      </c>
    </row>
    <row r="2622" spans="1:10" x14ac:dyDescent="0.2">
      <c r="A2622" s="180" t="s">
        <v>47</v>
      </c>
      <c r="B2622" s="180" t="s">
        <v>447</v>
      </c>
      <c r="C2622" s="180">
        <v>327409</v>
      </c>
      <c r="D2622" s="180">
        <v>189625</v>
      </c>
      <c r="E2622" s="180"/>
      <c r="F2622" s="180"/>
      <c r="G2622" s="180"/>
      <c r="H2622" s="180"/>
      <c r="I2622" s="180">
        <v>506197</v>
      </c>
      <c r="J2622" s="180">
        <v>534552.71</v>
      </c>
    </row>
    <row r="2623" spans="1:10" x14ac:dyDescent="0.2">
      <c r="A2623" s="180" t="s">
        <v>47</v>
      </c>
      <c r="B2623" s="180" t="s">
        <v>366</v>
      </c>
      <c r="C2623" s="180">
        <v>469909</v>
      </c>
      <c r="D2623" s="180">
        <v>272125</v>
      </c>
      <c r="E2623" s="180">
        <v>0</v>
      </c>
      <c r="F2623" s="180">
        <v>880391</v>
      </c>
      <c r="G2623" s="180">
        <v>550000</v>
      </c>
      <c r="H2623" s="180">
        <v>0</v>
      </c>
      <c r="I2623" s="180">
        <v>12816798</v>
      </c>
      <c r="J2623" s="180">
        <v>11892617.920000002</v>
      </c>
    </row>
    <row r="2624" spans="1:10" x14ac:dyDescent="0.2">
      <c r="A2624" s="180" t="s">
        <v>47</v>
      </c>
      <c r="B2624" s="180" t="s">
        <v>367</v>
      </c>
      <c r="C2624" s="180">
        <v>904415.54</v>
      </c>
      <c r="D2624" s="180">
        <v>247734.05999999991</v>
      </c>
      <c r="E2624" s="180">
        <v>0</v>
      </c>
      <c r="F2624" s="180">
        <v>329428.99000000022</v>
      </c>
      <c r="G2624" s="180">
        <v>21420.480000000098</v>
      </c>
      <c r="H2624" s="180">
        <v>0</v>
      </c>
      <c r="I2624" s="180">
        <v>2342246.2000000011</v>
      </c>
      <c r="J2624" s="180">
        <v>2338456.1999999974</v>
      </c>
    </row>
    <row r="2625" spans="1:10" x14ac:dyDescent="0.2">
      <c r="A2625" s="180" t="s">
        <v>47</v>
      </c>
      <c r="B2625" s="180" t="s">
        <v>368</v>
      </c>
      <c r="C2625" s="180">
        <v>1374324.54</v>
      </c>
      <c r="D2625" s="180">
        <v>519859.05999999994</v>
      </c>
      <c r="E2625" s="180">
        <v>0</v>
      </c>
      <c r="F2625" s="180">
        <v>1209819.9900000002</v>
      </c>
      <c r="G2625" s="180">
        <v>571420.4800000001</v>
      </c>
      <c r="H2625" s="180">
        <v>0</v>
      </c>
      <c r="I2625" s="180">
        <v>15159044.199999999</v>
      </c>
      <c r="J2625" s="180">
        <v>14231074.119999999</v>
      </c>
    </row>
    <row r="2626" spans="1:10" x14ac:dyDescent="0.2">
      <c r="A2626" s="180" t="s">
        <v>49</v>
      </c>
      <c r="B2626" s="180" t="s">
        <v>333</v>
      </c>
      <c r="C2626" s="180"/>
      <c r="D2626" s="180">
        <v>1038833</v>
      </c>
      <c r="E2626" s="180"/>
      <c r="F2626" s="180">
        <v>0</v>
      </c>
      <c r="G2626" s="180"/>
      <c r="H2626" s="180"/>
      <c r="I2626" s="180">
        <v>9371363</v>
      </c>
      <c r="J2626" s="180">
        <v>9457166.0399999991</v>
      </c>
    </row>
    <row r="2627" spans="1:10" x14ac:dyDescent="0.2">
      <c r="A2627" s="180" t="s">
        <v>49</v>
      </c>
      <c r="B2627" s="180" t="s">
        <v>334</v>
      </c>
      <c r="C2627" s="180"/>
      <c r="D2627" s="180">
        <v>17885</v>
      </c>
      <c r="E2627" s="180"/>
      <c r="F2627" s="180">
        <v>0</v>
      </c>
      <c r="G2627" s="180"/>
      <c r="H2627" s="180"/>
      <c r="I2627" s="180">
        <v>172726</v>
      </c>
      <c r="J2627" s="180">
        <v>129926.18</v>
      </c>
    </row>
    <row r="2628" spans="1:10" x14ac:dyDescent="0.2">
      <c r="A2628" s="180" t="s">
        <v>49</v>
      </c>
      <c r="B2628" s="180" t="s">
        <v>335</v>
      </c>
      <c r="C2628" s="180"/>
      <c r="D2628" s="180">
        <v>0</v>
      </c>
      <c r="E2628" s="180"/>
      <c r="F2628" s="180"/>
      <c r="G2628" s="180"/>
      <c r="H2628" s="180"/>
      <c r="I2628" s="180">
        <v>525860</v>
      </c>
      <c r="J2628" s="180">
        <v>505064</v>
      </c>
    </row>
    <row r="2629" spans="1:10" x14ac:dyDescent="0.2">
      <c r="A2629" s="180" t="s">
        <v>49</v>
      </c>
      <c r="B2629" s="180" t="s">
        <v>336</v>
      </c>
      <c r="C2629" s="180"/>
      <c r="D2629" s="180"/>
      <c r="E2629" s="180"/>
      <c r="F2629" s="180"/>
      <c r="G2629" s="180"/>
      <c r="H2629" s="180"/>
      <c r="I2629" s="180">
        <v>1100202</v>
      </c>
      <c r="J2629" s="180">
        <v>1234229.78</v>
      </c>
    </row>
    <row r="2630" spans="1:10" x14ac:dyDescent="0.2">
      <c r="A2630" s="180" t="s">
        <v>49</v>
      </c>
      <c r="B2630" s="180" t="s">
        <v>337</v>
      </c>
      <c r="C2630" s="180">
        <v>11660</v>
      </c>
      <c r="D2630" s="180">
        <v>12500</v>
      </c>
      <c r="E2630" s="180">
        <v>0</v>
      </c>
      <c r="F2630" s="180">
        <v>5000</v>
      </c>
      <c r="G2630" s="180">
        <v>7201</v>
      </c>
      <c r="H2630" s="180">
        <v>0</v>
      </c>
      <c r="I2630" s="180">
        <v>108750</v>
      </c>
      <c r="J2630" s="180">
        <v>119417.43</v>
      </c>
    </row>
    <row r="2631" spans="1:10" x14ac:dyDescent="0.2">
      <c r="A2631" s="180" t="s">
        <v>49</v>
      </c>
      <c r="B2631" s="180" t="s">
        <v>338</v>
      </c>
      <c r="C2631" s="180"/>
      <c r="D2631" s="180"/>
      <c r="E2631" s="180"/>
      <c r="F2631" s="180"/>
      <c r="G2631" s="180">
        <v>546448</v>
      </c>
      <c r="H2631" s="180">
        <v>0</v>
      </c>
      <c r="I2631" s="180">
        <v>517100</v>
      </c>
      <c r="J2631" s="180">
        <v>517395.64</v>
      </c>
    </row>
    <row r="2632" spans="1:10" x14ac:dyDescent="0.2">
      <c r="A2632" s="180" t="s">
        <v>49</v>
      </c>
      <c r="B2632" s="180" t="s">
        <v>339</v>
      </c>
      <c r="C2632" s="180"/>
      <c r="D2632" s="180"/>
      <c r="E2632" s="180"/>
      <c r="F2632" s="180"/>
      <c r="G2632" s="180"/>
      <c r="H2632" s="180">
        <v>0</v>
      </c>
      <c r="I2632" s="180">
        <v>138250</v>
      </c>
      <c r="J2632" s="180">
        <v>126602.47</v>
      </c>
    </row>
    <row r="2633" spans="1:10" x14ac:dyDescent="0.2">
      <c r="A2633" s="180" t="s">
        <v>49</v>
      </c>
      <c r="B2633" s="180" t="s">
        <v>340</v>
      </c>
      <c r="C2633" s="180">
        <v>19433</v>
      </c>
      <c r="D2633" s="180">
        <v>1250</v>
      </c>
      <c r="E2633" s="180">
        <v>0</v>
      </c>
      <c r="F2633" s="180">
        <v>0</v>
      </c>
      <c r="G2633" s="180">
        <v>13630</v>
      </c>
      <c r="H2633" s="180">
        <v>0</v>
      </c>
      <c r="I2633" s="180">
        <v>312525</v>
      </c>
      <c r="J2633" s="180">
        <v>348042.53</v>
      </c>
    </row>
    <row r="2634" spans="1:10" x14ac:dyDescent="0.2">
      <c r="A2634" s="180" t="s">
        <v>49</v>
      </c>
      <c r="B2634" s="180" t="s">
        <v>341</v>
      </c>
      <c r="C2634" s="180">
        <v>0</v>
      </c>
      <c r="D2634" s="180">
        <v>0</v>
      </c>
      <c r="E2634" s="180">
        <v>0</v>
      </c>
      <c r="F2634" s="180"/>
      <c r="G2634" s="180">
        <v>0</v>
      </c>
      <c r="H2634" s="180">
        <v>0</v>
      </c>
      <c r="I2634" s="180">
        <v>0</v>
      </c>
      <c r="J2634" s="180">
        <v>0</v>
      </c>
    </row>
    <row r="2635" spans="1:10" x14ac:dyDescent="0.2">
      <c r="A2635" s="180" t="s">
        <v>49</v>
      </c>
      <c r="B2635" s="180" t="s">
        <v>342</v>
      </c>
      <c r="C2635" s="180"/>
      <c r="D2635" s="180"/>
      <c r="E2635" s="180"/>
      <c r="F2635" s="180"/>
      <c r="G2635" s="180"/>
      <c r="H2635" s="180"/>
      <c r="I2635" s="180">
        <v>9051567</v>
      </c>
      <c r="J2635" s="180">
        <v>8984862</v>
      </c>
    </row>
    <row r="2636" spans="1:10" x14ac:dyDescent="0.2">
      <c r="A2636" s="180" t="s">
        <v>49</v>
      </c>
      <c r="B2636" s="180" t="s">
        <v>343</v>
      </c>
      <c r="C2636" s="180"/>
      <c r="D2636" s="180"/>
      <c r="E2636" s="180"/>
      <c r="F2636" s="180"/>
      <c r="G2636" s="180"/>
      <c r="H2636" s="180"/>
      <c r="I2636" s="180">
        <v>0</v>
      </c>
      <c r="J2636" s="180">
        <v>0</v>
      </c>
    </row>
    <row r="2637" spans="1:10" x14ac:dyDescent="0.2">
      <c r="A2637" s="180" t="s">
        <v>49</v>
      </c>
      <c r="B2637" s="180" t="s">
        <v>344</v>
      </c>
      <c r="C2637" s="180">
        <v>1610635</v>
      </c>
      <c r="D2637" s="180">
        <v>500</v>
      </c>
      <c r="E2637" s="180">
        <v>0</v>
      </c>
      <c r="F2637" s="180">
        <v>0</v>
      </c>
      <c r="G2637" s="180">
        <v>8538</v>
      </c>
      <c r="H2637" s="180">
        <v>0</v>
      </c>
      <c r="I2637" s="180">
        <v>2204048</v>
      </c>
      <c r="J2637" s="180">
        <v>1896396.31</v>
      </c>
    </row>
    <row r="2638" spans="1:10" x14ac:dyDescent="0.2">
      <c r="A2638" s="180" t="s">
        <v>49</v>
      </c>
      <c r="B2638" s="180" t="s">
        <v>475</v>
      </c>
      <c r="C2638" s="180"/>
      <c r="D2638" s="180">
        <v>37109</v>
      </c>
      <c r="E2638" s="180"/>
      <c r="F2638" s="180">
        <v>0</v>
      </c>
      <c r="G2638" s="180"/>
      <c r="H2638" s="180"/>
      <c r="I2638" s="180">
        <v>311694</v>
      </c>
      <c r="J2638" s="180">
        <v>327251.58999999997</v>
      </c>
    </row>
    <row r="2639" spans="1:10" x14ac:dyDescent="0.2">
      <c r="A2639" s="180" t="s">
        <v>49</v>
      </c>
      <c r="B2639" s="180" t="s">
        <v>332</v>
      </c>
      <c r="C2639" s="180"/>
      <c r="D2639" s="180"/>
      <c r="E2639" s="180">
        <v>0</v>
      </c>
      <c r="F2639" s="180"/>
      <c r="G2639" s="180"/>
      <c r="H2639" s="180"/>
      <c r="I2639" s="180">
        <v>236536</v>
      </c>
      <c r="J2639" s="180">
        <v>234263.67</v>
      </c>
    </row>
    <row r="2640" spans="1:10" x14ac:dyDescent="0.2">
      <c r="A2640" s="180" t="s">
        <v>49</v>
      </c>
      <c r="B2640" s="180" t="s">
        <v>407</v>
      </c>
      <c r="C2640" s="180">
        <v>0</v>
      </c>
      <c r="D2640" s="180">
        <v>0</v>
      </c>
      <c r="E2640" s="180">
        <v>0</v>
      </c>
      <c r="F2640" s="180">
        <v>0</v>
      </c>
      <c r="G2640" s="180">
        <v>568879</v>
      </c>
      <c r="H2640" s="180">
        <v>0</v>
      </c>
      <c r="I2640" s="180">
        <v>1031376</v>
      </c>
      <c r="J2640" s="180">
        <v>990701.11</v>
      </c>
    </row>
    <row r="2641" spans="1:10" x14ac:dyDescent="0.2">
      <c r="A2641" s="180" t="s">
        <v>49</v>
      </c>
      <c r="B2641" s="180" t="s">
        <v>345</v>
      </c>
      <c r="C2641" s="180">
        <v>1641728</v>
      </c>
      <c r="D2641" s="180">
        <v>1108077</v>
      </c>
      <c r="E2641" s="180">
        <v>0</v>
      </c>
      <c r="F2641" s="180">
        <v>5000</v>
      </c>
      <c r="G2641" s="180">
        <v>1144696</v>
      </c>
      <c r="H2641" s="180">
        <v>0</v>
      </c>
      <c r="I2641" s="180">
        <v>25081997</v>
      </c>
      <c r="J2641" s="180">
        <v>24871318.75</v>
      </c>
    </row>
    <row r="2642" spans="1:10" x14ac:dyDescent="0.2">
      <c r="A2642" s="180" t="s">
        <v>49</v>
      </c>
      <c r="B2642" s="180" t="s">
        <v>346</v>
      </c>
      <c r="C2642" s="180">
        <v>0</v>
      </c>
      <c r="D2642" s="180">
        <v>0</v>
      </c>
      <c r="E2642" s="180">
        <v>0</v>
      </c>
      <c r="F2642" s="180">
        <v>0</v>
      </c>
      <c r="G2642" s="180"/>
      <c r="H2642" s="180"/>
      <c r="I2642" s="180">
        <v>0</v>
      </c>
      <c r="J2642" s="180">
        <v>11874331.9</v>
      </c>
    </row>
    <row r="2643" spans="1:10" x14ac:dyDescent="0.2">
      <c r="A2643" s="180" t="s">
        <v>49</v>
      </c>
      <c r="B2643" s="180" t="s">
        <v>446</v>
      </c>
      <c r="C2643" s="180">
        <v>0</v>
      </c>
      <c r="D2643" s="180">
        <v>0</v>
      </c>
      <c r="E2643" s="180">
        <v>0</v>
      </c>
      <c r="F2643" s="180">
        <v>1294351</v>
      </c>
      <c r="G2643" s="180">
        <v>0</v>
      </c>
      <c r="H2643" s="180">
        <v>0</v>
      </c>
      <c r="I2643" s="180">
        <v>1285944</v>
      </c>
      <c r="J2643" s="180">
        <v>1528717.7600000002</v>
      </c>
    </row>
    <row r="2644" spans="1:10" x14ac:dyDescent="0.2">
      <c r="A2644" s="180" t="s">
        <v>49</v>
      </c>
      <c r="B2644" s="180" t="s">
        <v>347</v>
      </c>
      <c r="C2644" s="180">
        <v>0</v>
      </c>
      <c r="D2644" s="180">
        <v>0</v>
      </c>
      <c r="E2644" s="180">
        <v>0</v>
      </c>
      <c r="F2644" s="180"/>
      <c r="G2644" s="180">
        <v>0</v>
      </c>
      <c r="H2644" s="180">
        <v>0</v>
      </c>
      <c r="I2644" s="180">
        <v>500</v>
      </c>
      <c r="J2644" s="180">
        <v>1000</v>
      </c>
    </row>
    <row r="2645" spans="1:10" x14ac:dyDescent="0.2">
      <c r="A2645" s="180" t="s">
        <v>49</v>
      </c>
      <c r="B2645" s="180" t="s">
        <v>348</v>
      </c>
      <c r="C2645" s="180">
        <v>1641728</v>
      </c>
      <c r="D2645" s="180">
        <v>1108077</v>
      </c>
      <c r="E2645" s="180">
        <v>0</v>
      </c>
      <c r="F2645" s="180">
        <v>1299351</v>
      </c>
      <c r="G2645" s="180">
        <v>1144696</v>
      </c>
      <c r="H2645" s="180">
        <v>0</v>
      </c>
      <c r="I2645" s="180">
        <v>26368441</v>
      </c>
      <c r="J2645" s="180">
        <v>38275368.409999996</v>
      </c>
    </row>
    <row r="2646" spans="1:10" x14ac:dyDescent="0.2">
      <c r="A2646" s="180" t="s">
        <v>49</v>
      </c>
      <c r="B2646" s="180" t="s">
        <v>349</v>
      </c>
      <c r="C2646" s="180">
        <v>1517618.66</v>
      </c>
      <c r="D2646" s="180">
        <v>644841.9299999997</v>
      </c>
      <c r="E2646" s="180">
        <v>0</v>
      </c>
      <c r="F2646" s="180">
        <v>315451.45999999903</v>
      </c>
      <c r="G2646" s="180">
        <v>346508.64000000013</v>
      </c>
      <c r="H2646" s="180">
        <v>0</v>
      </c>
      <c r="I2646" s="180">
        <v>13108012.120000008</v>
      </c>
      <c r="J2646" s="180">
        <v>9429572.9800000004</v>
      </c>
    </row>
    <row r="2647" spans="1:10" x14ac:dyDescent="0.2">
      <c r="A2647" s="180" t="s">
        <v>49</v>
      </c>
      <c r="B2647" s="180" t="s">
        <v>350</v>
      </c>
      <c r="C2647" s="180">
        <v>3159346.66</v>
      </c>
      <c r="D2647" s="180">
        <v>1752918.9299999997</v>
      </c>
      <c r="E2647" s="180">
        <v>0</v>
      </c>
      <c r="F2647" s="180">
        <v>1614802.459999999</v>
      </c>
      <c r="G2647" s="180">
        <v>1491204.64</v>
      </c>
      <c r="H2647" s="180">
        <v>0</v>
      </c>
      <c r="I2647" s="180">
        <v>39476453.120000005</v>
      </c>
      <c r="J2647" s="180">
        <v>47704941.390000001</v>
      </c>
    </row>
    <row r="2648" spans="1:10" x14ac:dyDescent="0.2">
      <c r="A2648" s="180" t="s">
        <v>49</v>
      </c>
      <c r="B2648" s="180" t="s">
        <v>376</v>
      </c>
      <c r="C2648" s="180"/>
      <c r="D2648" s="180"/>
      <c r="E2648" s="180"/>
      <c r="F2648" s="180"/>
      <c r="G2648" s="180"/>
      <c r="H2648" s="180"/>
      <c r="I2648" s="180"/>
      <c r="J2648" s="180"/>
    </row>
    <row r="2649" spans="1:10" x14ac:dyDescent="0.2">
      <c r="A2649" s="180" t="s">
        <v>49</v>
      </c>
      <c r="B2649" s="180" t="s">
        <v>377</v>
      </c>
      <c r="C2649" s="180">
        <v>75000</v>
      </c>
      <c r="D2649" s="180">
        <v>15225</v>
      </c>
      <c r="E2649" s="180">
        <v>0</v>
      </c>
      <c r="F2649" s="180"/>
      <c r="G2649" s="180">
        <v>0</v>
      </c>
      <c r="H2649" s="180">
        <v>0</v>
      </c>
      <c r="I2649" s="180">
        <v>14939752</v>
      </c>
      <c r="J2649" s="180">
        <v>13795600.98</v>
      </c>
    </row>
    <row r="2650" spans="1:10" x14ac:dyDescent="0.2">
      <c r="A2650" s="180" t="s">
        <v>49</v>
      </c>
      <c r="B2650" s="180" t="s">
        <v>352</v>
      </c>
      <c r="C2650" s="180">
        <v>0</v>
      </c>
      <c r="D2650" s="180">
        <v>0</v>
      </c>
      <c r="E2650" s="180">
        <v>0</v>
      </c>
      <c r="F2650" s="180"/>
      <c r="G2650" s="180">
        <v>0</v>
      </c>
      <c r="H2650" s="180">
        <v>0</v>
      </c>
      <c r="I2650" s="180">
        <v>452473</v>
      </c>
      <c r="J2650" s="180">
        <v>376509.2</v>
      </c>
    </row>
    <row r="2651" spans="1:10" x14ac:dyDescent="0.2">
      <c r="A2651" s="180" t="s">
        <v>49</v>
      </c>
      <c r="B2651" s="180" t="s">
        <v>353</v>
      </c>
      <c r="C2651" s="180">
        <v>350000</v>
      </c>
      <c r="D2651" s="180">
        <v>92873</v>
      </c>
      <c r="E2651" s="180">
        <v>0</v>
      </c>
      <c r="F2651" s="180"/>
      <c r="G2651" s="180">
        <v>0</v>
      </c>
      <c r="H2651" s="180">
        <v>0</v>
      </c>
      <c r="I2651" s="180">
        <v>813036</v>
      </c>
      <c r="J2651" s="180">
        <v>506187.76</v>
      </c>
    </row>
    <row r="2652" spans="1:10" x14ac:dyDescent="0.2">
      <c r="A2652" s="180" t="s">
        <v>49</v>
      </c>
      <c r="B2652" s="180" t="s">
        <v>354</v>
      </c>
      <c r="C2652" s="180">
        <v>50000</v>
      </c>
      <c r="D2652" s="180">
        <v>0</v>
      </c>
      <c r="E2652" s="180">
        <v>0</v>
      </c>
      <c r="F2652" s="180"/>
      <c r="G2652" s="180">
        <v>0</v>
      </c>
      <c r="H2652" s="180">
        <v>0</v>
      </c>
      <c r="I2652" s="180">
        <v>376557</v>
      </c>
      <c r="J2652" s="180">
        <v>410678.87</v>
      </c>
    </row>
    <row r="2653" spans="1:10" x14ac:dyDescent="0.2">
      <c r="A2653" s="180" t="s">
        <v>49</v>
      </c>
      <c r="B2653" s="180" t="s">
        <v>408</v>
      </c>
      <c r="C2653" s="180">
        <v>0</v>
      </c>
      <c r="D2653" s="180">
        <v>0</v>
      </c>
      <c r="E2653" s="180">
        <v>0</v>
      </c>
      <c r="F2653" s="180"/>
      <c r="G2653" s="180">
        <v>0</v>
      </c>
      <c r="H2653" s="180">
        <v>0</v>
      </c>
      <c r="I2653" s="180">
        <v>843426</v>
      </c>
      <c r="J2653" s="180">
        <v>956632.89</v>
      </c>
    </row>
    <row r="2654" spans="1:10" x14ac:dyDescent="0.2">
      <c r="A2654" s="180" t="s">
        <v>49</v>
      </c>
      <c r="B2654" s="180" t="s">
        <v>423</v>
      </c>
      <c r="C2654" s="180">
        <v>0</v>
      </c>
      <c r="D2654" s="180">
        <v>9135</v>
      </c>
      <c r="E2654" s="180">
        <v>0</v>
      </c>
      <c r="F2654" s="180">
        <v>0</v>
      </c>
      <c r="G2654" s="180">
        <v>0</v>
      </c>
      <c r="H2654" s="180">
        <v>0</v>
      </c>
      <c r="I2654" s="180">
        <v>383526</v>
      </c>
      <c r="J2654" s="180">
        <v>368619.05</v>
      </c>
    </row>
    <row r="2655" spans="1:10" x14ac:dyDescent="0.2">
      <c r="A2655" s="180" t="s">
        <v>49</v>
      </c>
      <c r="B2655" s="180" t="s">
        <v>355</v>
      </c>
      <c r="C2655" s="180">
        <v>25000</v>
      </c>
      <c r="D2655" s="180">
        <v>15000</v>
      </c>
      <c r="E2655" s="180">
        <v>0</v>
      </c>
      <c r="F2655" s="180"/>
      <c r="G2655" s="180">
        <v>0</v>
      </c>
      <c r="H2655" s="180">
        <v>0</v>
      </c>
      <c r="I2655" s="180">
        <v>1743608</v>
      </c>
      <c r="J2655" s="180">
        <v>1663812.35</v>
      </c>
    </row>
    <row r="2656" spans="1:10" x14ac:dyDescent="0.2">
      <c r="A2656" s="180" t="s">
        <v>49</v>
      </c>
      <c r="B2656" s="180" t="s">
        <v>356</v>
      </c>
      <c r="C2656" s="180">
        <v>10000</v>
      </c>
      <c r="D2656" s="180">
        <v>250000</v>
      </c>
      <c r="E2656" s="180">
        <v>0</v>
      </c>
      <c r="F2656" s="180"/>
      <c r="G2656" s="180">
        <v>0</v>
      </c>
      <c r="H2656" s="180">
        <v>0</v>
      </c>
      <c r="I2656" s="180">
        <v>1384237</v>
      </c>
      <c r="J2656" s="180">
        <v>1652990.0799999998</v>
      </c>
    </row>
    <row r="2657" spans="1:10" x14ac:dyDescent="0.2">
      <c r="A2657" s="180" t="s">
        <v>49</v>
      </c>
      <c r="B2657" s="180" t="s">
        <v>409</v>
      </c>
      <c r="C2657" s="180"/>
      <c r="D2657" s="180"/>
      <c r="E2657" s="180"/>
      <c r="F2657" s="180"/>
      <c r="G2657" s="180"/>
      <c r="H2657" s="180"/>
      <c r="I2657" s="180">
        <v>0</v>
      </c>
      <c r="J2657" s="180"/>
    </row>
    <row r="2658" spans="1:10" x14ac:dyDescent="0.2">
      <c r="A2658" s="180" t="s">
        <v>49</v>
      </c>
      <c r="B2658" s="180" t="s">
        <v>378</v>
      </c>
      <c r="C2658" s="180">
        <v>0</v>
      </c>
      <c r="D2658" s="180">
        <v>0</v>
      </c>
      <c r="E2658" s="180">
        <v>0</v>
      </c>
      <c r="F2658" s="180"/>
      <c r="G2658" s="180">
        <v>1350000</v>
      </c>
      <c r="H2658" s="180">
        <v>0</v>
      </c>
      <c r="I2658" s="180">
        <v>1140594</v>
      </c>
      <c r="J2658" s="180">
        <v>1006855.38</v>
      </c>
    </row>
    <row r="2659" spans="1:10" x14ac:dyDescent="0.2">
      <c r="A2659" s="180" t="s">
        <v>49</v>
      </c>
      <c r="B2659" s="180" t="s">
        <v>360</v>
      </c>
      <c r="C2659" s="180">
        <v>750000</v>
      </c>
      <c r="D2659" s="180">
        <v>200000</v>
      </c>
      <c r="E2659" s="180">
        <v>0</v>
      </c>
      <c r="F2659" s="180"/>
      <c r="G2659" s="180"/>
      <c r="H2659" s="180">
        <v>0</v>
      </c>
      <c r="I2659" s="180">
        <v>2640658</v>
      </c>
      <c r="J2659" s="180">
        <v>4388487.45</v>
      </c>
    </row>
    <row r="2660" spans="1:10" x14ac:dyDescent="0.2">
      <c r="A2660" s="180" t="s">
        <v>49</v>
      </c>
      <c r="B2660" s="180" t="s">
        <v>379</v>
      </c>
      <c r="C2660" s="180">
        <v>0</v>
      </c>
      <c r="D2660" s="180">
        <v>0</v>
      </c>
      <c r="E2660" s="180">
        <v>0</v>
      </c>
      <c r="F2660" s="180">
        <v>1294351</v>
      </c>
      <c r="G2660" s="180"/>
      <c r="H2660" s="180"/>
      <c r="I2660" s="180">
        <v>1287544</v>
      </c>
      <c r="J2660" s="180">
        <v>7146389.5</v>
      </c>
    </row>
    <row r="2661" spans="1:10" x14ac:dyDescent="0.2">
      <c r="A2661" s="180" t="s">
        <v>49</v>
      </c>
      <c r="B2661" s="180" t="s">
        <v>362</v>
      </c>
      <c r="C2661" s="180"/>
      <c r="D2661" s="180"/>
      <c r="E2661" s="180"/>
      <c r="F2661" s="180"/>
      <c r="G2661" s="180"/>
      <c r="H2661" s="180"/>
      <c r="I2661" s="180">
        <v>803075</v>
      </c>
      <c r="J2661" s="180">
        <v>794011</v>
      </c>
    </row>
    <row r="2662" spans="1:10" x14ac:dyDescent="0.2">
      <c r="A2662" s="180" t="s">
        <v>49</v>
      </c>
      <c r="B2662" s="180" t="s">
        <v>365</v>
      </c>
      <c r="C2662" s="180">
        <v>1260000</v>
      </c>
      <c r="D2662" s="180">
        <v>582233</v>
      </c>
      <c r="E2662" s="180">
        <v>0</v>
      </c>
      <c r="F2662" s="180">
        <v>1294351</v>
      </c>
      <c r="G2662" s="180">
        <v>1350000</v>
      </c>
      <c r="H2662" s="180">
        <v>0</v>
      </c>
      <c r="I2662" s="180">
        <v>26808486</v>
      </c>
      <c r="J2662" s="180">
        <v>33066774.510000002</v>
      </c>
    </row>
    <row r="2663" spans="1:10" x14ac:dyDescent="0.2">
      <c r="A2663" s="180" t="s">
        <v>49</v>
      </c>
      <c r="B2663" s="180" t="s">
        <v>447</v>
      </c>
      <c r="C2663" s="180">
        <v>611051</v>
      </c>
      <c r="D2663" s="180">
        <v>683300</v>
      </c>
      <c r="E2663" s="180">
        <v>0</v>
      </c>
      <c r="F2663" s="180">
        <v>0</v>
      </c>
      <c r="G2663" s="180">
        <v>0</v>
      </c>
      <c r="H2663" s="180">
        <v>0</v>
      </c>
      <c r="I2663" s="180">
        <v>1324195</v>
      </c>
      <c r="J2663" s="180">
        <v>1530154.7599999998</v>
      </c>
    </row>
    <row r="2664" spans="1:10" x14ac:dyDescent="0.2">
      <c r="A2664" s="180" t="s">
        <v>49</v>
      </c>
      <c r="B2664" s="180" t="s">
        <v>366</v>
      </c>
      <c r="C2664" s="180">
        <v>1871051</v>
      </c>
      <c r="D2664" s="180">
        <v>1265533</v>
      </c>
      <c r="E2664" s="180">
        <v>0</v>
      </c>
      <c r="F2664" s="180">
        <v>1294351</v>
      </c>
      <c r="G2664" s="180">
        <v>1350000</v>
      </c>
      <c r="H2664" s="180">
        <v>0</v>
      </c>
      <c r="I2664" s="180">
        <v>28132681</v>
      </c>
      <c r="J2664" s="180">
        <v>34596929.269999996</v>
      </c>
    </row>
    <row r="2665" spans="1:10" x14ac:dyDescent="0.2">
      <c r="A2665" s="180" t="s">
        <v>49</v>
      </c>
      <c r="B2665" s="180" t="s">
        <v>367</v>
      </c>
      <c r="C2665" s="180">
        <v>1288295.6599999999</v>
      </c>
      <c r="D2665" s="180">
        <v>487385.9299999997</v>
      </c>
      <c r="E2665" s="180">
        <v>0</v>
      </c>
      <c r="F2665" s="180">
        <v>320451.45999999903</v>
      </c>
      <c r="G2665" s="180">
        <v>141204.64000000013</v>
      </c>
      <c r="H2665" s="180">
        <v>0</v>
      </c>
      <c r="I2665" s="180">
        <v>11343772.120000005</v>
      </c>
      <c r="J2665" s="180">
        <v>13108012.120000005</v>
      </c>
    </row>
    <row r="2666" spans="1:10" x14ac:dyDescent="0.2">
      <c r="A2666" s="180" t="s">
        <v>49</v>
      </c>
      <c r="B2666" s="180" t="s">
        <v>368</v>
      </c>
      <c r="C2666" s="180">
        <v>3159346.66</v>
      </c>
      <c r="D2666" s="180">
        <v>1752918.9299999997</v>
      </c>
      <c r="E2666" s="180">
        <v>0</v>
      </c>
      <c r="F2666" s="180">
        <v>1614802.459999999</v>
      </c>
      <c r="G2666" s="180">
        <v>1491204.64</v>
      </c>
      <c r="H2666" s="180">
        <v>0</v>
      </c>
      <c r="I2666" s="180">
        <v>39476453.120000005</v>
      </c>
      <c r="J2666" s="180">
        <v>47704941.390000001</v>
      </c>
    </row>
    <row r="2667" spans="1:10" x14ac:dyDescent="0.2">
      <c r="A2667" s="180" t="s">
        <v>50</v>
      </c>
      <c r="B2667" s="180" t="s">
        <v>333</v>
      </c>
      <c r="C2667" s="180"/>
      <c r="D2667" s="180">
        <v>3612640</v>
      </c>
      <c r="E2667" s="180"/>
      <c r="F2667" s="180">
        <v>2425639</v>
      </c>
      <c r="G2667" s="180"/>
      <c r="H2667" s="180"/>
      <c r="I2667" s="180">
        <v>27669007</v>
      </c>
      <c r="J2667" s="180">
        <v>27313442.920000002</v>
      </c>
    </row>
    <row r="2668" spans="1:10" x14ac:dyDescent="0.2">
      <c r="A2668" s="180" t="s">
        <v>50</v>
      </c>
      <c r="B2668" s="180" t="s">
        <v>334</v>
      </c>
      <c r="C2668" s="180"/>
      <c r="D2668" s="180">
        <v>13655</v>
      </c>
      <c r="E2668" s="180"/>
      <c r="F2668" s="180">
        <v>9161</v>
      </c>
      <c r="G2668" s="180"/>
      <c r="H2668" s="180"/>
      <c r="I2668" s="180">
        <v>109557</v>
      </c>
      <c r="J2668" s="180">
        <v>133313.59</v>
      </c>
    </row>
    <row r="2669" spans="1:10" x14ac:dyDescent="0.2">
      <c r="A2669" s="180" t="s">
        <v>50</v>
      </c>
      <c r="B2669" s="180" t="s">
        <v>335</v>
      </c>
      <c r="C2669" s="180"/>
      <c r="D2669" s="180">
        <v>0</v>
      </c>
      <c r="E2669" s="180"/>
      <c r="F2669" s="180"/>
      <c r="G2669" s="180"/>
      <c r="H2669" s="180"/>
      <c r="I2669" s="180">
        <v>0</v>
      </c>
      <c r="J2669" s="180">
        <v>0</v>
      </c>
    </row>
    <row r="2670" spans="1:10" x14ac:dyDescent="0.2">
      <c r="A2670" s="180" t="s">
        <v>50</v>
      </c>
      <c r="B2670" s="180" t="s">
        <v>336</v>
      </c>
      <c r="C2670" s="180"/>
      <c r="D2670" s="180"/>
      <c r="E2670" s="180"/>
      <c r="F2670" s="180"/>
      <c r="G2670" s="180"/>
      <c r="H2670" s="180"/>
      <c r="I2670" s="180">
        <v>2803606</v>
      </c>
      <c r="J2670" s="180">
        <v>2777493.76</v>
      </c>
    </row>
    <row r="2671" spans="1:10" x14ac:dyDescent="0.2">
      <c r="A2671" s="180" t="s">
        <v>50</v>
      </c>
      <c r="B2671" s="180" t="s">
        <v>337</v>
      </c>
      <c r="C2671" s="180">
        <v>25000</v>
      </c>
      <c r="D2671" s="180">
        <v>45000</v>
      </c>
      <c r="E2671" s="180">
        <v>0</v>
      </c>
      <c r="F2671" s="180">
        <v>10000</v>
      </c>
      <c r="G2671" s="180">
        <v>17000</v>
      </c>
      <c r="H2671" s="180"/>
      <c r="I2671" s="180">
        <v>323613</v>
      </c>
      <c r="J2671" s="180">
        <v>515937.0500000001</v>
      </c>
    </row>
    <row r="2672" spans="1:10" x14ac:dyDescent="0.2">
      <c r="A2672" s="180" t="s">
        <v>50</v>
      </c>
      <c r="B2672" s="180" t="s">
        <v>338</v>
      </c>
      <c r="C2672" s="180"/>
      <c r="D2672" s="180"/>
      <c r="E2672" s="180"/>
      <c r="F2672" s="180"/>
      <c r="G2672" s="180">
        <v>1709031</v>
      </c>
      <c r="H2672" s="180"/>
      <c r="I2672" s="180">
        <v>1699031</v>
      </c>
      <c r="J2672" s="180">
        <v>1505177.38</v>
      </c>
    </row>
    <row r="2673" spans="1:10" x14ac:dyDescent="0.2">
      <c r="A2673" s="180" t="s">
        <v>50</v>
      </c>
      <c r="B2673" s="180" t="s">
        <v>339</v>
      </c>
      <c r="C2673" s="180"/>
      <c r="D2673" s="180"/>
      <c r="E2673" s="180"/>
      <c r="F2673" s="180"/>
      <c r="G2673" s="180"/>
      <c r="H2673" s="180"/>
      <c r="I2673" s="180">
        <v>1195492</v>
      </c>
      <c r="J2673" s="180">
        <v>1141154.33</v>
      </c>
    </row>
    <row r="2674" spans="1:10" x14ac:dyDescent="0.2">
      <c r="A2674" s="180" t="s">
        <v>50</v>
      </c>
      <c r="B2674" s="180" t="s">
        <v>340</v>
      </c>
      <c r="C2674" s="180"/>
      <c r="D2674" s="180">
        <v>25000</v>
      </c>
      <c r="E2674" s="180"/>
      <c r="F2674" s="180">
        <v>1200</v>
      </c>
      <c r="G2674" s="180">
        <v>17603</v>
      </c>
      <c r="H2674" s="180"/>
      <c r="I2674" s="180">
        <v>1115988</v>
      </c>
      <c r="J2674" s="180">
        <v>1080422.24</v>
      </c>
    </row>
    <row r="2675" spans="1:10" x14ac:dyDescent="0.2">
      <c r="A2675" s="180" t="s">
        <v>50</v>
      </c>
      <c r="B2675" s="180" t="s">
        <v>341</v>
      </c>
      <c r="C2675" s="180"/>
      <c r="D2675" s="180"/>
      <c r="E2675" s="180"/>
      <c r="F2675" s="180"/>
      <c r="G2675" s="180"/>
      <c r="H2675" s="180"/>
      <c r="I2675" s="180">
        <v>0</v>
      </c>
      <c r="J2675" s="180">
        <v>0</v>
      </c>
    </row>
    <row r="2676" spans="1:10" x14ac:dyDescent="0.2">
      <c r="A2676" s="180" t="s">
        <v>50</v>
      </c>
      <c r="B2676" s="180" t="s">
        <v>342</v>
      </c>
      <c r="C2676" s="180"/>
      <c r="D2676" s="180"/>
      <c r="E2676" s="180"/>
      <c r="F2676" s="180"/>
      <c r="G2676" s="180"/>
      <c r="H2676" s="180"/>
      <c r="I2676" s="180">
        <v>31569067</v>
      </c>
      <c r="J2676" s="180">
        <v>31416933</v>
      </c>
    </row>
    <row r="2677" spans="1:10" x14ac:dyDescent="0.2">
      <c r="A2677" s="180" t="s">
        <v>50</v>
      </c>
      <c r="B2677" s="180" t="s">
        <v>343</v>
      </c>
      <c r="C2677" s="180"/>
      <c r="D2677" s="180"/>
      <c r="E2677" s="180"/>
      <c r="F2677" s="180"/>
      <c r="G2677" s="180"/>
      <c r="H2677" s="180"/>
      <c r="I2677" s="180">
        <v>0</v>
      </c>
      <c r="J2677" s="180">
        <v>0</v>
      </c>
    </row>
    <row r="2678" spans="1:10" x14ac:dyDescent="0.2">
      <c r="A2678" s="180" t="s">
        <v>50</v>
      </c>
      <c r="B2678" s="180" t="s">
        <v>344</v>
      </c>
      <c r="C2678" s="180">
        <v>4949726</v>
      </c>
      <c r="D2678" s="180">
        <v>1200</v>
      </c>
      <c r="E2678" s="180"/>
      <c r="F2678" s="180">
        <v>790</v>
      </c>
      <c r="G2678" s="180">
        <v>14169</v>
      </c>
      <c r="H2678" s="180"/>
      <c r="I2678" s="180">
        <v>5160944</v>
      </c>
      <c r="J2678" s="180">
        <v>5074580.03</v>
      </c>
    </row>
    <row r="2679" spans="1:10" x14ac:dyDescent="0.2">
      <c r="A2679" s="180" t="s">
        <v>50</v>
      </c>
      <c r="B2679" s="180" t="s">
        <v>475</v>
      </c>
      <c r="C2679" s="180"/>
      <c r="D2679" s="180">
        <v>96534</v>
      </c>
      <c r="E2679" s="180"/>
      <c r="F2679" s="180">
        <v>64816</v>
      </c>
      <c r="G2679" s="180"/>
      <c r="H2679" s="180"/>
      <c r="I2679" s="180">
        <v>732141</v>
      </c>
      <c r="J2679" s="180">
        <v>825856.16</v>
      </c>
    </row>
    <row r="2680" spans="1:10" x14ac:dyDescent="0.2">
      <c r="A2680" s="180" t="s">
        <v>50</v>
      </c>
      <c r="B2680" s="180" t="s">
        <v>332</v>
      </c>
      <c r="C2680" s="180"/>
      <c r="D2680" s="180"/>
      <c r="E2680" s="180"/>
      <c r="F2680" s="180"/>
      <c r="G2680" s="180"/>
      <c r="H2680" s="180"/>
      <c r="I2680" s="180">
        <v>514329</v>
      </c>
      <c r="J2680" s="180">
        <v>456564</v>
      </c>
    </row>
    <row r="2681" spans="1:10" x14ac:dyDescent="0.2">
      <c r="A2681" s="180" t="s">
        <v>50</v>
      </c>
      <c r="B2681" s="180" t="s">
        <v>407</v>
      </c>
      <c r="C2681" s="180"/>
      <c r="D2681" s="180"/>
      <c r="E2681" s="180"/>
      <c r="F2681" s="180"/>
      <c r="G2681" s="180">
        <v>920000</v>
      </c>
      <c r="H2681" s="180"/>
      <c r="I2681" s="180">
        <v>2465349</v>
      </c>
      <c r="J2681" s="180">
        <v>2566267.12</v>
      </c>
    </row>
    <row r="2682" spans="1:10" x14ac:dyDescent="0.2">
      <c r="A2682" s="180" t="s">
        <v>50</v>
      </c>
      <c r="B2682" s="180" t="s">
        <v>345</v>
      </c>
      <c r="C2682" s="180">
        <v>4974726</v>
      </c>
      <c r="D2682" s="180">
        <v>3794029</v>
      </c>
      <c r="E2682" s="180">
        <v>0</v>
      </c>
      <c r="F2682" s="180">
        <v>2511606</v>
      </c>
      <c r="G2682" s="180">
        <v>2677803</v>
      </c>
      <c r="H2682" s="180">
        <v>0</v>
      </c>
      <c r="I2682" s="180">
        <v>75358124</v>
      </c>
      <c r="J2682" s="180">
        <v>74807141.579999998</v>
      </c>
    </row>
    <row r="2683" spans="1:10" x14ac:dyDescent="0.2">
      <c r="A2683" s="180" t="s">
        <v>50</v>
      </c>
      <c r="B2683" s="180" t="s">
        <v>346</v>
      </c>
      <c r="C2683" s="180"/>
      <c r="D2683" s="180"/>
      <c r="E2683" s="180"/>
      <c r="F2683" s="180"/>
      <c r="G2683" s="180"/>
      <c r="H2683" s="180"/>
      <c r="I2683" s="180">
        <v>0</v>
      </c>
      <c r="J2683" s="180">
        <v>1220000</v>
      </c>
    </row>
    <row r="2684" spans="1:10" x14ac:dyDescent="0.2">
      <c r="A2684" s="180" t="s">
        <v>50</v>
      </c>
      <c r="B2684" s="180" t="s">
        <v>446</v>
      </c>
      <c r="C2684" s="180">
        <v>20000</v>
      </c>
      <c r="D2684" s="180">
        <v>25000</v>
      </c>
      <c r="E2684" s="180"/>
      <c r="F2684" s="180">
        <v>2110000</v>
      </c>
      <c r="G2684" s="180"/>
      <c r="H2684" s="180"/>
      <c r="I2684" s="180">
        <v>2888068</v>
      </c>
      <c r="J2684" s="180">
        <v>4841812.9300000006</v>
      </c>
    </row>
    <row r="2685" spans="1:10" x14ac:dyDescent="0.2">
      <c r="A2685" s="180" t="s">
        <v>50</v>
      </c>
      <c r="B2685" s="180" t="s">
        <v>347</v>
      </c>
      <c r="C2685" s="180"/>
      <c r="D2685" s="180"/>
      <c r="E2685" s="180"/>
      <c r="F2685" s="180"/>
      <c r="G2685" s="180"/>
      <c r="H2685" s="180"/>
      <c r="I2685" s="180">
        <v>30000</v>
      </c>
      <c r="J2685" s="180">
        <v>154093.99</v>
      </c>
    </row>
    <row r="2686" spans="1:10" x14ac:dyDescent="0.2">
      <c r="A2686" s="180" t="s">
        <v>50</v>
      </c>
      <c r="B2686" s="180" t="s">
        <v>348</v>
      </c>
      <c r="C2686" s="180">
        <v>4994726</v>
      </c>
      <c r="D2686" s="180">
        <v>3819029</v>
      </c>
      <c r="E2686" s="180">
        <v>0</v>
      </c>
      <c r="F2686" s="180">
        <v>4621606</v>
      </c>
      <c r="G2686" s="180">
        <v>2677803</v>
      </c>
      <c r="H2686" s="180">
        <v>0</v>
      </c>
      <c r="I2686" s="180">
        <v>78276192</v>
      </c>
      <c r="J2686" s="180">
        <v>81023048.5</v>
      </c>
    </row>
    <row r="2687" spans="1:10" x14ac:dyDescent="0.2">
      <c r="A2687" s="180" t="s">
        <v>50</v>
      </c>
      <c r="B2687" s="180" t="s">
        <v>349</v>
      </c>
      <c r="C2687" s="180">
        <v>3093386.24</v>
      </c>
      <c r="D2687" s="180">
        <v>2627478.0300000012</v>
      </c>
      <c r="E2687" s="180">
        <v>0</v>
      </c>
      <c r="F2687" s="180">
        <v>394865.20000000019</v>
      </c>
      <c r="G2687" s="180">
        <v>286082.22999999952</v>
      </c>
      <c r="H2687" s="180">
        <v>0</v>
      </c>
      <c r="I2687" s="180">
        <v>27698681.059999999</v>
      </c>
      <c r="J2687" s="180">
        <v>46694740.859999999</v>
      </c>
    </row>
    <row r="2688" spans="1:10" x14ac:dyDescent="0.2">
      <c r="A2688" s="180" t="s">
        <v>50</v>
      </c>
      <c r="B2688" s="180" t="s">
        <v>350</v>
      </c>
      <c r="C2688" s="180">
        <v>8088112.2400000002</v>
      </c>
      <c r="D2688" s="180">
        <v>6446507.0300000012</v>
      </c>
      <c r="E2688" s="180">
        <v>0</v>
      </c>
      <c r="F2688" s="180">
        <v>5016471.2</v>
      </c>
      <c r="G2688" s="180">
        <v>2963885.2299999995</v>
      </c>
      <c r="H2688" s="180">
        <v>0</v>
      </c>
      <c r="I2688" s="180">
        <v>105974873.06</v>
      </c>
      <c r="J2688" s="180">
        <v>127717789.36</v>
      </c>
    </row>
    <row r="2689" spans="1:10" x14ac:dyDescent="0.2">
      <c r="A2689" s="180" t="s">
        <v>50</v>
      </c>
      <c r="B2689" s="180" t="s">
        <v>376</v>
      </c>
      <c r="C2689" s="180"/>
      <c r="D2689" s="180"/>
      <c r="E2689" s="180"/>
      <c r="F2689" s="180"/>
      <c r="G2689" s="180"/>
      <c r="H2689" s="180"/>
      <c r="I2689" s="180"/>
      <c r="J2689" s="180"/>
    </row>
    <row r="2690" spans="1:10" x14ac:dyDescent="0.2">
      <c r="A2690" s="180" t="s">
        <v>50</v>
      </c>
      <c r="B2690" s="180" t="s">
        <v>377</v>
      </c>
      <c r="C2690" s="180"/>
      <c r="D2690" s="180">
        <v>1697810</v>
      </c>
      <c r="E2690" s="180"/>
      <c r="F2690" s="180"/>
      <c r="G2690" s="180"/>
      <c r="H2690" s="180"/>
      <c r="I2690" s="180">
        <v>45104706</v>
      </c>
      <c r="J2690" s="180">
        <v>41809752.979999997</v>
      </c>
    </row>
    <row r="2691" spans="1:10" x14ac:dyDescent="0.2">
      <c r="A2691" s="180" t="s">
        <v>50</v>
      </c>
      <c r="B2691" s="180" t="s">
        <v>352</v>
      </c>
      <c r="C2691" s="180"/>
      <c r="D2691" s="180"/>
      <c r="E2691" s="180"/>
      <c r="F2691" s="180"/>
      <c r="G2691" s="180"/>
      <c r="H2691" s="180"/>
      <c r="I2691" s="180">
        <v>1982046</v>
      </c>
      <c r="J2691" s="180">
        <v>1724709.95</v>
      </c>
    </row>
    <row r="2692" spans="1:10" x14ac:dyDescent="0.2">
      <c r="A2692" s="180" t="s">
        <v>50</v>
      </c>
      <c r="B2692" s="180" t="s">
        <v>353</v>
      </c>
      <c r="C2692" s="180"/>
      <c r="D2692" s="180"/>
      <c r="E2692" s="180"/>
      <c r="F2692" s="180"/>
      <c r="G2692" s="180"/>
      <c r="H2692" s="180"/>
      <c r="I2692" s="180">
        <v>2260921</v>
      </c>
      <c r="J2692" s="180">
        <v>1909240.34</v>
      </c>
    </row>
    <row r="2693" spans="1:10" x14ac:dyDescent="0.2">
      <c r="A2693" s="180" t="s">
        <v>50</v>
      </c>
      <c r="B2693" s="180" t="s">
        <v>354</v>
      </c>
      <c r="C2693" s="180"/>
      <c r="D2693" s="180"/>
      <c r="E2693" s="180"/>
      <c r="F2693" s="180"/>
      <c r="G2693" s="180"/>
      <c r="H2693" s="180"/>
      <c r="I2693" s="180">
        <v>1161929</v>
      </c>
      <c r="J2693" s="180">
        <v>1068827.05</v>
      </c>
    </row>
    <row r="2694" spans="1:10" x14ac:dyDescent="0.2">
      <c r="A2694" s="180" t="s">
        <v>50</v>
      </c>
      <c r="B2694" s="180" t="s">
        <v>408</v>
      </c>
      <c r="C2694" s="180"/>
      <c r="D2694" s="180"/>
      <c r="E2694" s="180"/>
      <c r="F2694" s="180"/>
      <c r="G2694" s="180"/>
      <c r="H2694" s="180"/>
      <c r="I2694" s="180">
        <v>3692420</v>
      </c>
      <c r="J2694" s="180">
        <v>3514979.41</v>
      </c>
    </row>
    <row r="2695" spans="1:10" x14ac:dyDescent="0.2">
      <c r="A2695" s="180" t="s">
        <v>50</v>
      </c>
      <c r="B2695" s="180" t="s">
        <v>423</v>
      </c>
      <c r="C2695" s="180"/>
      <c r="D2695" s="180">
        <v>464872</v>
      </c>
      <c r="E2695" s="180"/>
      <c r="F2695" s="180"/>
      <c r="G2695" s="180"/>
      <c r="H2695" s="180"/>
      <c r="I2695" s="180">
        <v>1841211</v>
      </c>
      <c r="J2695" s="180">
        <v>1720999.6</v>
      </c>
    </row>
    <row r="2696" spans="1:10" x14ac:dyDescent="0.2">
      <c r="A2696" s="180" t="s">
        <v>50</v>
      </c>
      <c r="B2696" s="180" t="s">
        <v>355</v>
      </c>
      <c r="C2696" s="180"/>
      <c r="D2696" s="180">
        <v>224100</v>
      </c>
      <c r="E2696" s="180"/>
      <c r="F2696" s="180"/>
      <c r="G2696" s="180"/>
      <c r="H2696" s="180"/>
      <c r="I2696" s="180">
        <v>5620092</v>
      </c>
      <c r="J2696" s="180">
        <v>5014041.370000001</v>
      </c>
    </row>
    <row r="2697" spans="1:10" x14ac:dyDescent="0.2">
      <c r="A2697" s="180" t="s">
        <v>50</v>
      </c>
      <c r="B2697" s="180" t="s">
        <v>356</v>
      </c>
      <c r="C2697" s="180"/>
      <c r="D2697" s="180">
        <v>280000</v>
      </c>
      <c r="E2697" s="180"/>
      <c r="F2697" s="180"/>
      <c r="G2697" s="180"/>
      <c r="H2697" s="180"/>
      <c r="I2697" s="180">
        <v>2347665</v>
      </c>
      <c r="J2697" s="180">
        <v>2165869.92</v>
      </c>
    </row>
    <row r="2698" spans="1:10" x14ac:dyDescent="0.2">
      <c r="A2698" s="180" t="s">
        <v>50</v>
      </c>
      <c r="B2698" s="180" t="s">
        <v>409</v>
      </c>
      <c r="C2698" s="180"/>
      <c r="D2698" s="180"/>
      <c r="E2698" s="180"/>
      <c r="F2698" s="180"/>
      <c r="G2698" s="180"/>
      <c r="H2698" s="180"/>
      <c r="I2698" s="180">
        <v>0</v>
      </c>
      <c r="J2698" s="180"/>
    </row>
    <row r="2699" spans="1:10" x14ac:dyDescent="0.2">
      <c r="A2699" s="180" t="s">
        <v>50</v>
      </c>
      <c r="B2699" s="180" t="s">
        <v>378</v>
      </c>
      <c r="C2699" s="180"/>
      <c r="D2699" s="180">
        <v>30000</v>
      </c>
      <c r="E2699" s="180"/>
      <c r="F2699" s="180"/>
      <c r="G2699" s="180">
        <v>2750331</v>
      </c>
      <c r="H2699" s="180"/>
      <c r="I2699" s="180">
        <v>2863809</v>
      </c>
      <c r="J2699" s="180">
        <v>2356417.5300000003</v>
      </c>
    </row>
    <row r="2700" spans="1:10" x14ac:dyDescent="0.2">
      <c r="A2700" s="180" t="s">
        <v>50</v>
      </c>
      <c r="B2700" s="180" t="s">
        <v>360</v>
      </c>
      <c r="C2700" s="180">
        <v>3658437</v>
      </c>
      <c r="D2700" s="180">
        <v>1115337</v>
      </c>
      <c r="E2700" s="180">
        <v>0</v>
      </c>
      <c r="F2700" s="180"/>
      <c r="G2700" s="180"/>
      <c r="H2700" s="180"/>
      <c r="I2700" s="180">
        <v>17824448</v>
      </c>
      <c r="J2700" s="180">
        <v>25747878.209999997</v>
      </c>
    </row>
    <row r="2701" spans="1:10" x14ac:dyDescent="0.2">
      <c r="A2701" s="180" t="s">
        <v>50</v>
      </c>
      <c r="B2701" s="180" t="s">
        <v>379</v>
      </c>
      <c r="C2701" s="180"/>
      <c r="D2701" s="180"/>
      <c r="E2701" s="180"/>
      <c r="F2701" s="180">
        <v>4836025</v>
      </c>
      <c r="G2701" s="180"/>
      <c r="H2701" s="180"/>
      <c r="I2701" s="180">
        <v>5135525</v>
      </c>
      <c r="J2701" s="180">
        <v>5737435.0099999998</v>
      </c>
    </row>
    <row r="2702" spans="1:10" x14ac:dyDescent="0.2">
      <c r="A2702" s="180" t="s">
        <v>50</v>
      </c>
      <c r="B2702" s="180" t="s">
        <v>362</v>
      </c>
      <c r="C2702" s="180"/>
      <c r="D2702" s="180"/>
      <c r="E2702" s="180"/>
      <c r="F2702" s="180"/>
      <c r="G2702" s="180"/>
      <c r="H2702" s="180"/>
      <c r="I2702" s="180">
        <v>2426393</v>
      </c>
      <c r="J2702" s="180">
        <v>2407144</v>
      </c>
    </row>
    <row r="2703" spans="1:10" x14ac:dyDescent="0.2">
      <c r="A2703" s="180" t="s">
        <v>50</v>
      </c>
      <c r="B2703" s="180" t="s">
        <v>365</v>
      </c>
      <c r="C2703" s="180">
        <v>3658437</v>
      </c>
      <c r="D2703" s="180">
        <v>3812119</v>
      </c>
      <c r="E2703" s="180">
        <v>0</v>
      </c>
      <c r="F2703" s="180">
        <v>4836025</v>
      </c>
      <c r="G2703" s="180">
        <v>2750331</v>
      </c>
      <c r="H2703" s="180">
        <v>0</v>
      </c>
      <c r="I2703" s="180">
        <v>92261165</v>
      </c>
      <c r="J2703" s="180">
        <v>95177295.370000005</v>
      </c>
    </row>
    <row r="2704" spans="1:10" x14ac:dyDescent="0.2">
      <c r="A2704" s="180" t="s">
        <v>50</v>
      </c>
      <c r="B2704" s="180" t="s">
        <v>447</v>
      </c>
      <c r="C2704" s="180">
        <v>2110000</v>
      </c>
      <c r="D2704" s="180"/>
      <c r="E2704" s="180"/>
      <c r="F2704" s="180"/>
      <c r="G2704" s="180">
        <v>106493</v>
      </c>
      <c r="H2704" s="180"/>
      <c r="I2704" s="180">
        <v>2815715</v>
      </c>
      <c r="J2704" s="180">
        <v>4841812.9300000006</v>
      </c>
    </row>
    <row r="2705" spans="1:10" x14ac:dyDescent="0.2">
      <c r="A2705" s="180" t="s">
        <v>50</v>
      </c>
      <c r="B2705" s="180" t="s">
        <v>366</v>
      </c>
      <c r="C2705" s="180">
        <v>5768437</v>
      </c>
      <c r="D2705" s="180">
        <v>3812119</v>
      </c>
      <c r="E2705" s="180">
        <v>0</v>
      </c>
      <c r="F2705" s="180">
        <v>4836025</v>
      </c>
      <c r="G2705" s="180">
        <v>2856824</v>
      </c>
      <c r="H2705" s="180">
        <v>0</v>
      </c>
      <c r="I2705" s="180">
        <v>95076880</v>
      </c>
      <c r="J2705" s="180">
        <v>100019108.3</v>
      </c>
    </row>
    <row r="2706" spans="1:10" x14ac:dyDescent="0.2">
      <c r="A2706" s="180" t="s">
        <v>50</v>
      </c>
      <c r="B2706" s="180" t="s">
        <v>367</v>
      </c>
      <c r="C2706" s="180">
        <v>2319675.2400000002</v>
      </c>
      <c r="D2706" s="180">
        <v>2634388.0300000012</v>
      </c>
      <c r="E2706" s="180">
        <v>0</v>
      </c>
      <c r="F2706" s="180">
        <v>180446.20000000019</v>
      </c>
      <c r="G2706" s="180">
        <v>107061.22999999952</v>
      </c>
      <c r="H2706" s="180">
        <v>0</v>
      </c>
      <c r="I2706" s="180">
        <v>10897993.060000002</v>
      </c>
      <c r="J2706" s="180">
        <v>27698681.059999987</v>
      </c>
    </row>
    <row r="2707" spans="1:10" x14ac:dyDescent="0.2">
      <c r="A2707" s="180" t="s">
        <v>50</v>
      </c>
      <c r="B2707" s="180" t="s">
        <v>368</v>
      </c>
      <c r="C2707" s="180">
        <v>8088112.2400000002</v>
      </c>
      <c r="D2707" s="180">
        <v>6446507.0300000012</v>
      </c>
      <c r="E2707" s="180">
        <v>0</v>
      </c>
      <c r="F2707" s="180">
        <v>5016471.2</v>
      </c>
      <c r="G2707" s="180">
        <v>2963885.2299999995</v>
      </c>
      <c r="H2707" s="180">
        <v>0</v>
      </c>
      <c r="I2707" s="180">
        <v>105974873.06</v>
      </c>
      <c r="J2707" s="180">
        <v>127717789.36</v>
      </c>
    </row>
    <row r="2708" spans="1:10" x14ac:dyDescent="0.2">
      <c r="A2708" s="180" t="s">
        <v>51</v>
      </c>
      <c r="B2708" s="180" t="s">
        <v>333</v>
      </c>
      <c r="C2708" s="180"/>
      <c r="D2708" s="180">
        <v>9766003</v>
      </c>
      <c r="E2708" s="180"/>
      <c r="F2708" s="180">
        <v>3241436</v>
      </c>
      <c r="G2708" s="180"/>
      <c r="H2708" s="180"/>
      <c r="I2708" s="180">
        <v>80787292</v>
      </c>
      <c r="J2708" s="180">
        <v>78905036.280000001</v>
      </c>
    </row>
    <row r="2709" spans="1:10" x14ac:dyDescent="0.2">
      <c r="A2709" s="180" t="s">
        <v>51</v>
      </c>
      <c r="B2709" s="180" t="s">
        <v>334</v>
      </c>
      <c r="C2709" s="180"/>
      <c r="D2709" s="180">
        <v>373767</v>
      </c>
      <c r="E2709" s="180"/>
      <c r="F2709" s="180">
        <v>124064</v>
      </c>
      <c r="G2709" s="180"/>
      <c r="H2709" s="180"/>
      <c r="I2709" s="180">
        <v>3579778</v>
      </c>
      <c r="J2709" s="180">
        <v>3642203.47</v>
      </c>
    </row>
    <row r="2710" spans="1:10" x14ac:dyDescent="0.2">
      <c r="A2710" s="180" t="s">
        <v>51</v>
      </c>
      <c r="B2710" s="180" t="s">
        <v>335</v>
      </c>
      <c r="C2710" s="180"/>
      <c r="D2710" s="180">
        <v>0</v>
      </c>
      <c r="E2710" s="180"/>
      <c r="F2710" s="180"/>
      <c r="G2710" s="180"/>
      <c r="H2710" s="180"/>
      <c r="I2710" s="180">
        <v>7809208</v>
      </c>
      <c r="J2710" s="180">
        <v>7304367</v>
      </c>
    </row>
    <row r="2711" spans="1:10" x14ac:dyDescent="0.2">
      <c r="A2711" s="180" t="s">
        <v>51</v>
      </c>
      <c r="B2711" s="180" t="s">
        <v>336</v>
      </c>
      <c r="C2711" s="180"/>
      <c r="D2711" s="180"/>
      <c r="E2711" s="180"/>
      <c r="F2711" s="180"/>
      <c r="G2711" s="180"/>
      <c r="H2711" s="180"/>
      <c r="I2711" s="180">
        <v>5354500</v>
      </c>
      <c r="J2711" s="180">
        <v>4522249.28</v>
      </c>
    </row>
    <row r="2712" spans="1:10" x14ac:dyDescent="0.2">
      <c r="A2712" s="180" t="s">
        <v>51</v>
      </c>
      <c r="B2712" s="180" t="s">
        <v>337</v>
      </c>
      <c r="C2712" s="180">
        <v>41891</v>
      </c>
      <c r="D2712" s="180">
        <v>70865</v>
      </c>
      <c r="E2712" s="180">
        <v>0</v>
      </c>
      <c r="F2712" s="180">
        <v>358758</v>
      </c>
      <c r="G2712" s="180">
        <v>20745</v>
      </c>
      <c r="H2712" s="180">
        <v>0</v>
      </c>
      <c r="I2712" s="180">
        <v>1006348</v>
      </c>
      <c r="J2712" s="180">
        <v>637513.43999999994</v>
      </c>
    </row>
    <row r="2713" spans="1:10" x14ac:dyDescent="0.2">
      <c r="A2713" s="180" t="s">
        <v>51</v>
      </c>
      <c r="B2713" s="180" t="s">
        <v>338</v>
      </c>
      <c r="C2713" s="180"/>
      <c r="D2713" s="180"/>
      <c r="E2713" s="180"/>
      <c r="F2713" s="180"/>
      <c r="G2713" s="180">
        <v>3119646</v>
      </c>
      <c r="H2713" s="180">
        <v>0</v>
      </c>
      <c r="I2713" s="180">
        <v>2964900</v>
      </c>
      <c r="J2713" s="180">
        <v>2805602.49</v>
      </c>
    </row>
    <row r="2714" spans="1:10" x14ac:dyDescent="0.2">
      <c r="A2714" s="180" t="s">
        <v>51</v>
      </c>
      <c r="B2714" s="180" t="s">
        <v>339</v>
      </c>
      <c r="C2714" s="180"/>
      <c r="D2714" s="180"/>
      <c r="E2714" s="180"/>
      <c r="F2714" s="180"/>
      <c r="G2714" s="180"/>
      <c r="H2714" s="180">
        <v>0</v>
      </c>
      <c r="I2714" s="180">
        <v>4709808</v>
      </c>
      <c r="J2714" s="180">
        <v>3989444.67</v>
      </c>
    </row>
    <row r="2715" spans="1:10" x14ac:dyDescent="0.2">
      <c r="A2715" s="180" t="s">
        <v>51</v>
      </c>
      <c r="B2715" s="180" t="s">
        <v>340</v>
      </c>
      <c r="C2715" s="180">
        <v>89970</v>
      </c>
      <c r="D2715" s="180">
        <v>158000</v>
      </c>
      <c r="E2715" s="180">
        <v>0</v>
      </c>
      <c r="F2715" s="180">
        <v>0</v>
      </c>
      <c r="G2715" s="180">
        <v>52500</v>
      </c>
      <c r="H2715" s="180">
        <v>4725140</v>
      </c>
      <c r="I2715" s="180">
        <v>8323897</v>
      </c>
      <c r="J2715" s="180">
        <v>8896038.4499999993</v>
      </c>
    </row>
    <row r="2716" spans="1:10" x14ac:dyDescent="0.2">
      <c r="A2716" s="180" t="s">
        <v>51</v>
      </c>
      <c r="B2716" s="180" t="s">
        <v>341</v>
      </c>
      <c r="C2716" s="180">
        <v>0</v>
      </c>
      <c r="D2716" s="180">
        <v>0</v>
      </c>
      <c r="E2716" s="180">
        <v>0</v>
      </c>
      <c r="F2716" s="180">
        <v>0</v>
      </c>
      <c r="G2716" s="180">
        <v>0</v>
      </c>
      <c r="H2716" s="180">
        <v>0</v>
      </c>
      <c r="I2716" s="180">
        <v>0</v>
      </c>
      <c r="J2716" s="180">
        <v>0</v>
      </c>
    </row>
    <row r="2717" spans="1:10" x14ac:dyDescent="0.2">
      <c r="A2717" s="180" t="s">
        <v>51</v>
      </c>
      <c r="B2717" s="180" t="s">
        <v>342</v>
      </c>
      <c r="C2717" s="180"/>
      <c r="D2717" s="180"/>
      <c r="E2717" s="180"/>
      <c r="F2717" s="180"/>
      <c r="G2717" s="180"/>
      <c r="H2717" s="180"/>
      <c r="I2717" s="180">
        <v>112491547</v>
      </c>
      <c r="J2717" s="180">
        <v>112334612</v>
      </c>
    </row>
    <row r="2718" spans="1:10" x14ac:dyDescent="0.2">
      <c r="A2718" s="180" t="s">
        <v>51</v>
      </c>
      <c r="B2718" s="180" t="s">
        <v>343</v>
      </c>
      <c r="C2718" s="180"/>
      <c r="D2718" s="180"/>
      <c r="E2718" s="180"/>
      <c r="F2718" s="180"/>
      <c r="G2718" s="180"/>
      <c r="H2718" s="180"/>
      <c r="I2718" s="180">
        <v>0</v>
      </c>
      <c r="J2718" s="180">
        <v>0</v>
      </c>
    </row>
    <row r="2719" spans="1:10" x14ac:dyDescent="0.2">
      <c r="A2719" s="180" t="s">
        <v>51</v>
      </c>
      <c r="B2719" s="180" t="s">
        <v>344</v>
      </c>
      <c r="C2719" s="180">
        <v>17565842</v>
      </c>
      <c r="D2719" s="180">
        <v>4000</v>
      </c>
      <c r="E2719" s="180">
        <v>0</v>
      </c>
      <c r="F2719" s="180">
        <v>0</v>
      </c>
      <c r="G2719" s="180">
        <v>66650</v>
      </c>
      <c r="H2719" s="180">
        <v>0</v>
      </c>
      <c r="I2719" s="180">
        <v>19670156</v>
      </c>
      <c r="J2719" s="180">
        <v>18073648.309999999</v>
      </c>
    </row>
    <row r="2720" spans="1:10" x14ac:dyDescent="0.2">
      <c r="A2720" s="180" t="s">
        <v>51</v>
      </c>
      <c r="B2720" s="180" t="s">
        <v>475</v>
      </c>
      <c r="C2720" s="180"/>
      <c r="D2720" s="180">
        <v>328179</v>
      </c>
      <c r="E2720" s="180"/>
      <c r="F2720" s="180">
        <v>108926</v>
      </c>
      <c r="G2720" s="180"/>
      <c r="H2720" s="180"/>
      <c r="I2720" s="180">
        <v>2606666</v>
      </c>
      <c r="J2720" s="180">
        <v>2440733.46</v>
      </c>
    </row>
    <row r="2721" spans="1:10" x14ac:dyDescent="0.2">
      <c r="A2721" s="180" t="s">
        <v>51</v>
      </c>
      <c r="B2721" s="180" t="s">
        <v>332</v>
      </c>
      <c r="C2721" s="180"/>
      <c r="D2721" s="180"/>
      <c r="E2721" s="180">
        <v>0</v>
      </c>
      <c r="F2721" s="180"/>
      <c r="G2721" s="180"/>
      <c r="H2721" s="180"/>
      <c r="I2721" s="180">
        <v>5081471</v>
      </c>
      <c r="J2721" s="180">
        <v>4122763</v>
      </c>
    </row>
    <row r="2722" spans="1:10" x14ac:dyDescent="0.2">
      <c r="A2722" s="180" t="s">
        <v>51</v>
      </c>
      <c r="B2722" s="180" t="s">
        <v>407</v>
      </c>
      <c r="C2722" s="180">
        <v>0</v>
      </c>
      <c r="D2722" s="180">
        <v>0</v>
      </c>
      <c r="E2722" s="180">
        <v>0</v>
      </c>
      <c r="F2722" s="180">
        <v>575555</v>
      </c>
      <c r="G2722" s="180">
        <v>6034231</v>
      </c>
      <c r="H2722" s="180">
        <v>84382</v>
      </c>
      <c r="I2722" s="180">
        <v>12480967</v>
      </c>
      <c r="J2722" s="180">
        <v>12216973.060000001</v>
      </c>
    </row>
    <row r="2723" spans="1:10" x14ac:dyDescent="0.2">
      <c r="A2723" s="180" t="s">
        <v>51</v>
      </c>
      <c r="B2723" s="180" t="s">
        <v>345</v>
      </c>
      <c r="C2723" s="180">
        <v>17697703</v>
      </c>
      <c r="D2723" s="180">
        <v>10700814</v>
      </c>
      <c r="E2723" s="180">
        <v>0</v>
      </c>
      <c r="F2723" s="180">
        <v>4408739</v>
      </c>
      <c r="G2723" s="180">
        <v>9293772</v>
      </c>
      <c r="H2723" s="180">
        <v>4809522</v>
      </c>
      <c r="I2723" s="180">
        <v>266866538</v>
      </c>
      <c r="J2723" s="180">
        <v>259891184.91</v>
      </c>
    </row>
    <row r="2724" spans="1:10" x14ac:dyDescent="0.2">
      <c r="A2724" s="180" t="s">
        <v>51</v>
      </c>
      <c r="B2724" s="180" t="s">
        <v>346</v>
      </c>
      <c r="C2724" s="180">
        <v>0</v>
      </c>
      <c r="D2724" s="180">
        <v>0</v>
      </c>
      <c r="E2724" s="180">
        <v>0</v>
      </c>
      <c r="F2724" s="180">
        <v>0</v>
      </c>
      <c r="G2724" s="180"/>
      <c r="H2724" s="180"/>
      <c r="I2724" s="180">
        <v>0</v>
      </c>
      <c r="J2724" s="180">
        <v>0</v>
      </c>
    </row>
    <row r="2725" spans="1:10" x14ac:dyDescent="0.2">
      <c r="A2725" s="180" t="s">
        <v>51</v>
      </c>
      <c r="B2725" s="180" t="s">
        <v>446</v>
      </c>
      <c r="C2725" s="180">
        <v>1890000</v>
      </c>
      <c r="D2725" s="180">
        <v>0</v>
      </c>
      <c r="E2725" s="180">
        <v>0</v>
      </c>
      <c r="F2725" s="180">
        <v>11327442</v>
      </c>
      <c r="G2725" s="180">
        <v>0</v>
      </c>
      <c r="H2725" s="180">
        <v>78939</v>
      </c>
      <c r="I2725" s="180">
        <v>9822474</v>
      </c>
      <c r="J2725" s="180">
        <v>15310316.720000001</v>
      </c>
    </row>
    <row r="2726" spans="1:10" x14ac:dyDescent="0.2">
      <c r="A2726" s="180" t="s">
        <v>51</v>
      </c>
      <c r="B2726" s="180" t="s">
        <v>347</v>
      </c>
      <c r="C2726" s="180">
        <v>0</v>
      </c>
      <c r="D2726" s="180">
        <v>0</v>
      </c>
      <c r="E2726" s="180">
        <v>0</v>
      </c>
      <c r="F2726" s="180"/>
      <c r="G2726" s="180">
        <v>0</v>
      </c>
      <c r="H2726" s="180">
        <v>0</v>
      </c>
      <c r="I2726" s="180">
        <v>20000</v>
      </c>
      <c r="J2726" s="180">
        <v>384821.06999999995</v>
      </c>
    </row>
    <row r="2727" spans="1:10" x14ac:dyDescent="0.2">
      <c r="A2727" s="180" t="s">
        <v>51</v>
      </c>
      <c r="B2727" s="180" t="s">
        <v>348</v>
      </c>
      <c r="C2727" s="180">
        <v>19587703</v>
      </c>
      <c r="D2727" s="180">
        <v>10700814</v>
      </c>
      <c r="E2727" s="180">
        <v>0</v>
      </c>
      <c r="F2727" s="180">
        <v>15736181</v>
      </c>
      <c r="G2727" s="180">
        <v>9293772</v>
      </c>
      <c r="H2727" s="180">
        <v>4888461</v>
      </c>
      <c r="I2727" s="180">
        <v>276709012</v>
      </c>
      <c r="J2727" s="180">
        <v>275586322.69999999</v>
      </c>
    </row>
    <row r="2728" spans="1:10" x14ac:dyDescent="0.2">
      <c r="A2728" s="180" t="s">
        <v>51</v>
      </c>
      <c r="B2728" s="180" t="s">
        <v>349</v>
      </c>
      <c r="C2728" s="180">
        <v>10999279.800000001</v>
      </c>
      <c r="D2728" s="180">
        <v>9760413.2100000009</v>
      </c>
      <c r="E2728" s="180">
        <v>0</v>
      </c>
      <c r="F2728" s="180">
        <v>16446610.85</v>
      </c>
      <c r="G2728" s="180">
        <v>1483359.540000001</v>
      </c>
      <c r="H2728" s="180">
        <v>-1024991.6799999996</v>
      </c>
      <c r="I2728" s="180">
        <v>71428094.209999964</v>
      </c>
      <c r="J2728" s="180">
        <v>62865548.590000004</v>
      </c>
    </row>
    <row r="2729" spans="1:10" x14ac:dyDescent="0.2">
      <c r="A2729" s="180" t="s">
        <v>51</v>
      </c>
      <c r="B2729" s="180" t="s">
        <v>350</v>
      </c>
      <c r="C2729" s="180">
        <v>30586982.800000001</v>
      </c>
      <c r="D2729" s="180">
        <v>20461227.210000001</v>
      </c>
      <c r="E2729" s="180">
        <v>0</v>
      </c>
      <c r="F2729" s="180">
        <v>32182791.850000001</v>
      </c>
      <c r="G2729" s="180">
        <v>10777131.539999999</v>
      </c>
      <c r="H2729" s="180">
        <v>3863469.32</v>
      </c>
      <c r="I2729" s="180">
        <v>348137106.20999998</v>
      </c>
      <c r="J2729" s="180">
        <v>338451871.28999996</v>
      </c>
    </row>
    <row r="2730" spans="1:10" x14ac:dyDescent="0.2">
      <c r="A2730" s="180" t="s">
        <v>51</v>
      </c>
      <c r="B2730" s="180" t="s">
        <v>376</v>
      </c>
      <c r="C2730" s="180"/>
      <c r="D2730" s="180"/>
      <c r="E2730" s="180"/>
      <c r="F2730" s="180"/>
      <c r="G2730" s="180"/>
      <c r="H2730" s="180"/>
      <c r="I2730" s="180"/>
      <c r="J2730" s="180"/>
    </row>
    <row r="2731" spans="1:10" x14ac:dyDescent="0.2">
      <c r="A2731" s="180" t="s">
        <v>51</v>
      </c>
      <c r="B2731" s="180" t="s">
        <v>377</v>
      </c>
      <c r="C2731" s="180">
        <v>101967</v>
      </c>
      <c r="D2731" s="180">
        <v>0</v>
      </c>
      <c r="E2731" s="180">
        <v>0</v>
      </c>
      <c r="F2731" s="180"/>
      <c r="G2731" s="180">
        <v>0</v>
      </c>
      <c r="H2731" s="180">
        <v>4000</v>
      </c>
      <c r="I2731" s="180">
        <v>144295302</v>
      </c>
      <c r="J2731" s="180">
        <v>137767621.09</v>
      </c>
    </row>
    <row r="2732" spans="1:10" x14ac:dyDescent="0.2">
      <c r="A2732" s="180" t="s">
        <v>51</v>
      </c>
      <c r="B2732" s="180" t="s">
        <v>352</v>
      </c>
      <c r="C2732" s="180">
        <v>54000</v>
      </c>
      <c r="D2732" s="180">
        <v>0</v>
      </c>
      <c r="E2732" s="180">
        <v>0</v>
      </c>
      <c r="F2732" s="180"/>
      <c r="G2732" s="180">
        <v>0</v>
      </c>
      <c r="H2732" s="180">
        <v>0</v>
      </c>
      <c r="I2732" s="180">
        <v>5976874</v>
      </c>
      <c r="J2732" s="180">
        <v>6445115.7799999993</v>
      </c>
    </row>
    <row r="2733" spans="1:10" x14ac:dyDescent="0.2">
      <c r="A2733" s="180" t="s">
        <v>51</v>
      </c>
      <c r="B2733" s="180" t="s">
        <v>353</v>
      </c>
      <c r="C2733" s="180">
        <v>2508033</v>
      </c>
      <c r="D2733" s="180">
        <v>0</v>
      </c>
      <c r="E2733" s="180">
        <v>0</v>
      </c>
      <c r="F2733" s="180"/>
      <c r="G2733" s="180">
        <v>0</v>
      </c>
      <c r="H2733" s="180">
        <v>0</v>
      </c>
      <c r="I2733" s="180">
        <v>21330839</v>
      </c>
      <c r="J2733" s="180">
        <v>16927532.830000002</v>
      </c>
    </row>
    <row r="2734" spans="1:10" x14ac:dyDescent="0.2">
      <c r="A2734" s="180" t="s">
        <v>51</v>
      </c>
      <c r="B2734" s="180" t="s">
        <v>354</v>
      </c>
      <c r="C2734" s="180">
        <v>498772</v>
      </c>
      <c r="D2734" s="180">
        <v>0</v>
      </c>
      <c r="E2734" s="180">
        <v>0</v>
      </c>
      <c r="F2734" s="180"/>
      <c r="G2734" s="180">
        <v>0</v>
      </c>
      <c r="H2734" s="180">
        <v>0</v>
      </c>
      <c r="I2734" s="180">
        <v>6463531</v>
      </c>
      <c r="J2734" s="180">
        <v>5614915.2599999998</v>
      </c>
    </row>
    <row r="2735" spans="1:10" x14ac:dyDescent="0.2">
      <c r="A2735" s="180" t="s">
        <v>51</v>
      </c>
      <c r="B2735" s="180" t="s">
        <v>408</v>
      </c>
      <c r="C2735" s="180">
        <v>0</v>
      </c>
      <c r="D2735" s="180">
        <v>0</v>
      </c>
      <c r="E2735" s="180">
        <v>0</v>
      </c>
      <c r="F2735" s="180"/>
      <c r="G2735" s="180">
        <v>0</v>
      </c>
      <c r="H2735" s="180">
        <v>0</v>
      </c>
      <c r="I2735" s="180">
        <v>13110589</v>
      </c>
      <c r="J2735" s="180">
        <v>13318140.300000001</v>
      </c>
    </row>
    <row r="2736" spans="1:10" x14ac:dyDescent="0.2">
      <c r="A2736" s="180" t="s">
        <v>51</v>
      </c>
      <c r="B2736" s="180" t="s">
        <v>423</v>
      </c>
      <c r="C2736" s="180">
        <v>31667</v>
      </c>
      <c r="D2736" s="180">
        <v>0</v>
      </c>
      <c r="E2736" s="180">
        <v>0</v>
      </c>
      <c r="F2736" s="180">
        <v>0</v>
      </c>
      <c r="G2736" s="180">
        <v>3000</v>
      </c>
      <c r="H2736" s="180">
        <v>14480</v>
      </c>
      <c r="I2736" s="180">
        <v>5729804</v>
      </c>
      <c r="J2736" s="180">
        <v>5841931.3000000007</v>
      </c>
    </row>
    <row r="2737" spans="1:10" x14ac:dyDescent="0.2">
      <c r="A2737" s="180" t="s">
        <v>51</v>
      </c>
      <c r="B2737" s="180" t="s">
        <v>355</v>
      </c>
      <c r="C2737" s="180">
        <v>200448</v>
      </c>
      <c r="D2737" s="180">
        <v>75000</v>
      </c>
      <c r="E2737" s="180">
        <v>0</v>
      </c>
      <c r="F2737" s="180"/>
      <c r="G2737" s="180">
        <v>0</v>
      </c>
      <c r="H2737" s="180">
        <v>91000</v>
      </c>
      <c r="I2737" s="180">
        <v>16170743</v>
      </c>
      <c r="J2737" s="180">
        <v>17543984.739999998</v>
      </c>
    </row>
    <row r="2738" spans="1:10" x14ac:dyDescent="0.2">
      <c r="A2738" s="180" t="s">
        <v>51</v>
      </c>
      <c r="B2738" s="180" t="s">
        <v>356</v>
      </c>
      <c r="C2738" s="180">
        <v>0</v>
      </c>
      <c r="D2738" s="180">
        <v>1000000</v>
      </c>
      <c r="E2738" s="180">
        <v>0</v>
      </c>
      <c r="F2738" s="180"/>
      <c r="G2738" s="180">
        <v>0</v>
      </c>
      <c r="H2738" s="180">
        <v>4500</v>
      </c>
      <c r="I2738" s="180">
        <v>7483526</v>
      </c>
      <c r="J2738" s="180">
        <v>7800256.8200000003</v>
      </c>
    </row>
    <row r="2739" spans="1:10" x14ac:dyDescent="0.2">
      <c r="A2739" s="180" t="s">
        <v>51</v>
      </c>
      <c r="B2739" s="180" t="s">
        <v>409</v>
      </c>
      <c r="C2739" s="180"/>
      <c r="D2739" s="180"/>
      <c r="E2739" s="180"/>
      <c r="F2739" s="180"/>
      <c r="G2739" s="180"/>
      <c r="H2739" s="180"/>
      <c r="I2739" s="180">
        <v>0</v>
      </c>
      <c r="J2739" s="180"/>
    </row>
    <row r="2740" spans="1:10" x14ac:dyDescent="0.2">
      <c r="A2740" s="180" t="s">
        <v>51</v>
      </c>
      <c r="B2740" s="180" t="s">
        <v>378</v>
      </c>
      <c r="C2740" s="180">
        <v>100000</v>
      </c>
      <c r="D2740" s="180">
        <v>0</v>
      </c>
      <c r="E2740" s="180">
        <v>0</v>
      </c>
      <c r="F2740" s="180"/>
      <c r="G2740" s="180">
        <v>8297023</v>
      </c>
      <c r="H2740" s="180">
        <v>4889621</v>
      </c>
      <c r="I2740" s="180">
        <v>12276912</v>
      </c>
      <c r="J2740" s="180">
        <v>12712411.09</v>
      </c>
    </row>
    <row r="2741" spans="1:10" x14ac:dyDescent="0.2">
      <c r="A2741" s="180" t="s">
        <v>51</v>
      </c>
      <c r="B2741" s="180" t="s">
        <v>360</v>
      </c>
      <c r="C2741" s="180">
        <v>1424450</v>
      </c>
      <c r="D2741" s="180">
        <v>7625000</v>
      </c>
      <c r="E2741" s="180">
        <v>0</v>
      </c>
      <c r="F2741" s="180"/>
      <c r="G2741" s="180"/>
      <c r="H2741" s="180">
        <v>0</v>
      </c>
      <c r="I2741" s="180">
        <v>8321450</v>
      </c>
      <c r="J2741" s="180">
        <v>7922502.0700000003</v>
      </c>
    </row>
    <row r="2742" spans="1:10" x14ac:dyDescent="0.2">
      <c r="A2742" s="180" t="s">
        <v>51</v>
      </c>
      <c r="B2742" s="180" t="s">
        <v>379</v>
      </c>
      <c r="C2742" s="180">
        <v>0</v>
      </c>
      <c r="D2742" s="180">
        <v>0</v>
      </c>
      <c r="E2742" s="180">
        <v>0</v>
      </c>
      <c r="F2742" s="180">
        <v>7748528</v>
      </c>
      <c r="G2742" s="180"/>
      <c r="H2742" s="180"/>
      <c r="I2742" s="180">
        <v>7748528</v>
      </c>
      <c r="J2742" s="180">
        <v>12275104.460000001</v>
      </c>
    </row>
    <row r="2743" spans="1:10" x14ac:dyDescent="0.2">
      <c r="A2743" s="180" t="s">
        <v>51</v>
      </c>
      <c r="B2743" s="180" t="s">
        <v>362</v>
      </c>
      <c r="C2743" s="180"/>
      <c r="D2743" s="180"/>
      <c r="E2743" s="180"/>
      <c r="F2743" s="180"/>
      <c r="G2743" s="180"/>
      <c r="H2743" s="180"/>
      <c r="I2743" s="180">
        <v>7754813</v>
      </c>
      <c r="J2743" s="180">
        <v>7722183</v>
      </c>
    </row>
    <row r="2744" spans="1:10" x14ac:dyDescent="0.2">
      <c r="A2744" s="180" t="s">
        <v>51</v>
      </c>
      <c r="B2744" s="180" t="s">
        <v>365</v>
      </c>
      <c r="C2744" s="180">
        <v>4919337</v>
      </c>
      <c r="D2744" s="180">
        <v>8700000</v>
      </c>
      <c r="E2744" s="180">
        <v>0</v>
      </c>
      <c r="F2744" s="180">
        <v>7748528</v>
      </c>
      <c r="G2744" s="180">
        <v>8300023</v>
      </c>
      <c r="H2744" s="180">
        <v>5003601</v>
      </c>
      <c r="I2744" s="180">
        <v>256662911</v>
      </c>
      <c r="J2744" s="180">
        <v>251891698.74000004</v>
      </c>
    </row>
    <row r="2745" spans="1:10" x14ac:dyDescent="0.2">
      <c r="A2745" s="180" t="s">
        <v>51</v>
      </c>
      <c r="B2745" s="180" t="s">
        <v>447</v>
      </c>
      <c r="C2745" s="180">
        <v>13295068</v>
      </c>
      <c r="D2745" s="180">
        <v>1890000</v>
      </c>
      <c r="E2745" s="180"/>
      <c r="F2745" s="180">
        <v>0</v>
      </c>
      <c r="G2745" s="180">
        <v>520000</v>
      </c>
      <c r="H2745" s="180">
        <v>38376</v>
      </c>
      <c r="I2745" s="180">
        <v>9822474</v>
      </c>
      <c r="J2745" s="180">
        <v>15132078.339999998</v>
      </c>
    </row>
    <row r="2746" spans="1:10" x14ac:dyDescent="0.2">
      <c r="A2746" s="180" t="s">
        <v>51</v>
      </c>
      <c r="B2746" s="180" t="s">
        <v>366</v>
      </c>
      <c r="C2746" s="180">
        <v>18214405</v>
      </c>
      <c r="D2746" s="180">
        <v>10590000</v>
      </c>
      <c r="E2746" s="180">
        <v>0</v>
      </c>
      <c r="F2746" s="180">
        <v>7748528</v>
      </c>
      <c r="G2746" s="180">
        <v>8820023</v>
      </c>
      <c r="H2746" s="180">
        <v>5041977</v>
      </c>
      <c r="I2746" s="180">
        <v>266485385</v>
      </c>
      <c r="J2746" s="180">
        <v>267023777.08000004</v>
      </c>
    </row>
    <row r="2747" spans="1:10" x14ac:dyDescent="0.2">
      <c r="A2747" s="180" t="s">
        <v>51</v>
      </c>
      <c r="B2747" s="180" t="s">
        <v>367</v>
      </c>
      <c r="C2747" s="180">
        <v>12372577.800000001</v>
      </c>
      <c r="D2747" s="180">
        <v>9871227.2100000009</v>
      </c>
      <c r="E2747" s="180">
        <v>0</v>
      </c>
      <c r="F2747" s="180">
        <v>24434263.850000001</v>
      </c>
      <c r="G2747" s="180">
        <v>1957108.540000001</v>
      </c>
      <c r="H2747" s="180">
        <v>-1178507.6799999997</v>
      </c>
      <c r="I2747" s="180">
        <v>81651721.209999979</v>
      </c>
      <c r="J2747" s="180">
        <v>71428094.209999919</v>
      </c>
    </row>
    <row r="2748" spans="1:10" x14ac:dyDescent="0.2">
      <c r="A2748" s="180" t="s">
        <v>51</v>
      </c>
      <c r="B2748" s="180" t="s">
        <v>368</v>
      </c>
      <c r="C2748" s="180">
        <v>30586982.800000001</v>
      </c>
      <c r="D2748" s="180">
        <v>20461227.210000001</v>
      </c>
      <c r="E2748" s="180">
        <v>0</v>
      </c>
      <c r="F2748" s="180">
        <v>32182791.850000001</v>
      </c>
      <c r="G2748" s="180">
        <v>10777131.539999999</v>
      </c>
      <c r="H2748" s="180">
        <v>3863469.32</v>
      </c>
      <c r="I2748" s="180">
        <v>348137106.20999998</v>
      </c>
      <c r="J2748" s="180">
        <v>338451871.28999996</v>
      </c>
    </row>
    <row r="2749" spans="1:10" x14ac:dyDescent="0.2">
      <c r="A2749" s="180" t="s">
        <v>52</v>
      </c>
      <c r="B2749" s="180" t="s">
        <v>333</v>
      </c>
      <c r="C2749" s="180"/>
      <c r="D2749" s="180">
        <v>522380</v>
      </c>
      <c r="E2749" s="180"/>
      <c r="F2749" s="180">
        <v>1263788</v>
      </c>
      <c r="G2749" s="180"/>
      <c r="H2749" s="180"/>
      <c r="I2749" s="180">
        <v>5333333</v>
      </c>
      <c r="J2749" s="180">
        <v>4930451.1500000004</v>
      </c>
    </row>
    <row r="2750" spans="1:10" x14ac:dyDescent="0.2">
      <c r="A2750" s="180" t="s">
        <v>52</v>
      </c>
      <c r="B2750" s="180" t="s">
        <v>334</v>
      </c>
      <c r="C2750" s="180"/>
      <c r="D2750" s="180">
        <v>5814</v>
      </c>
      <c r="E2750" s="180"/>
      <c r="F2750" s="180">
        <v>14066</v>
      </c>
      <c r="G2750" s="180"/>
      <c r="H2750" s="180"/>
      <c r="I2750" s="180">
        <v>63792</v>
      </c>
      <c r="J2750" s="180">
        <v>72602.84</v>
      </c>
    </row>
    <row r="2751" spans="1:10" x14ac:dyDescent="0.2">
      <c r="A2751" s="180" t="s">
        <v>52</v>
      </c>
      <c r="B2751" s="180" t="s">
        <v>335</v>
      </c>
      <c r="C2751" s="180"/>
      <c r="D2751" s="180">
        <v>0</v>
      </c>
      <c r="E2751" s="180"/>
      <c r="F2751" s="180"/>
      <c r="G2751" s="180"/>
      <c r="H2751" s="180"/>
      <c r="I2751" s="180">
        <v>476417</v>
      </c>
      <c r="J2751" s="180">
        <v>454808</v>
      </c>
    </row>
    <row r="2752" spans="1:10" x14ac:dyDescent="0.2">
      <c r="A2752" s="180" t="s">
        <v>52</v>
      </c>
      <c r="B2752" s="180" t="s">
        <v>336</v>
      </c>
      <c r="C2752" s="180"/>
      <c r="D2752" s="180"/>
      <c r="E2752" s="180"/>
      <c r="F2752" s="180"/>
      <c r="G2752" s="180"/>
      <c r="H2752" s="180"/>
      <c r="I2752" s="180">
        <v>1500000</v>
      </c>
      <c r="J2752" s="180">
        <v>1608119.74</v>
      </c>
    </row>
    <row r="2753" spans="1:10" x14ac:dyDescent="0.2">
      <c r="A2753" s="180" t="s">
        <v>52</v>
      </c>
      <c r="B2753" s="180" t="s">
        <v>337</v>
      </c>
      <c r="C2753" s="180">
        <v>15000</v>
      </c>
      <c r="D2753" s="180">
        <v>350</v>
      </c>
      <c r="E2753" s="180">
        <v>0</v>
      </c>
      <c r="F2753" s="180">
        <v>40000</v>
      </c>
      <c r="G2753" s="180">
        <v>50</v>
      </c>
      <c r="H2753" s="180">
        <v>0</v>
      </c>
      <c r="I2753" s="180">
        <v>91450</v>
      </c>
      <c r="J2753" s="180">
        <v>83029.460000000006</v>
      </c>
    </row>
    <row r="2754" spans="1:10" x14ac:dyDescent="0.2">
      <c r="A2754" s="180" t="s">
        <v>52</v>
      </c>
      <c r="B2754" s="180" t="s">
        <v>338</v>
      </c>
      <c r="C2754" s="180"/>
      <c r="D2754" s="180"/>
      <c r="E2754" s="180"/>
      <c r="F2754" s="180"/>
      <c r="G2754" s="180">
        <v>530000</v>
      </c>
      <c r="H2754" s="180">
        <v>0</v>
      </c>
      <c r="I2754" s="180">
        <v>500000</v>
      </c>
      <c r="J2754" s="180">
        <v>514456.65</v>
      </c>
    </row>
    <row r="2755" spans="1:10" x14ac:dyDescent="0.2">
      <c r="A2755" s="180" t="s">
        <v>52</v>
      </c>
      <c r="B2755" s="180" t="s">
        <v>339</v>
      </c>
      <c r="C2755" s="180"/>
      <c r="D2755" s="180"/>
      <c r="E2755" s="180"/>
      <c r="F2755" s="180"/>
      <c r="G2755" s="180"/>
      <c r="H2755" s="180">
        <v>0</v>
      </c>
      <c r="I2755" s="180">
        <v>740000</v>
      </c>
      <c r="J2755" s="180">
        <v>709049.8600000001</v>
      </c>
    </row>
    <row r="2756" spans="1:10" x14ac:dyDescent="0.2">
      <c r="A2756" s="180" t="s">
        <v>52</v>
      </c>
      <c r="B2756" s="180" t="s">
        <v>340</v>
      </c>
      <c r="C2756" s="180">
        <v>20000</v>
      </c>
      <c r="D2756" s="180">
        <v>15000</v>
      </c>
      <c r="E2756" s="180">
        <v>0</v>
      </c>
      <c r="F2756" s="180">
        <v>300</v>
      </c>
      <c r="G2756" s="180">
        <v>1800</v>
      </c>
      <c r="H2756" s="180">
        <v>0</v>
      </c>
      <c r="I2756" s="180">
        <v>344300</v>
      </c>
      <c r="J2756" s="180">
        <v>275593.84999999998</v>
      </c>
    </row>
    <row r="2757" spans="1:10" x14ac:dyDescent="0.2">
      <c r="A2757" s="180" t="s">
        <v>52</v>
      </c>
      <c r="B2757" s="180" t="s">
        <v>341</v>
      </c>
      <c r="C2757" s="180">
        <v>0</v>
      </c>
      <c r="D2757" s="180">
        <v>0</v>
      </c>
      <c r="E2757" s="180">
        <v>0</v>
      </c>
      <c r="F2757" s="180">
        <v>0</v>
      </c>
      <c r="G2757" s="180">
        <v>0</v>
      </c>
      <c r="H2757" s="180">
        <v>0</v>
      </c>
      <c r="I2757" s="180">
        <v>0</v>
      </c>
      <c r="J2757" s="180">
        <v>0</v>
      </c>
    </row>
    <row r="2758" spans="1:10" x14ac:dyDescent="0.2">
      <c r="A2758" s="180" t="s">
        <v>52</v>
      </c>
      <c r="B2758" s="180" t="s">
        <v>342</v>
      </c>
      <c r="C2758" s="180"/>
      <c r="D2758" s="180"/>
      <c r="E2758" s="180"/>
      <c r="F2758" s="180"/>
      <c r="G2758" s="180"/>
      <c r="H2758" s="180"/>
      <c r="I2758" s="180">
        <v>9771202</v>
      </c>
      <c r="J2758" s="180">
        <v>9680725</v>
      </c>
    </row>
    <row r="2759" spans="1:10" x14ac:dyDescent="0.2">
      <c r="A2759" s="180" t="s">
        <v>52</v>
      </c>
      <c r="B2759" s="180" t="s">
        <v>343</v>
      </c>
      <c r="C2759" s="180"/>
      <c r="D2759" s="180"/>
      <c r="E2759" s="180"/>
      <c r="F2759" s="180"/>
      <c r="G2759" s="180"/>
      <c r="H2759" s="180"/>
      <c r="I2759" s="180">
        <v>0</v>
      </c>
      <c r="J2759" s="180">
        <v>0</v>
      </c>
    </row>
    <row r="2760" spans="1:10" x14ac:dyDescent="0.2">
      <c r="A2760" s="180" t="s">
        <v>52</v>
      </c>
      <c r="B2760" s="180" t="s">
        <v>344</v>
      </c>
      <c r="C2760" s="180">
        <v>1361700</v>
      </c>
      <c r="D2760" s="180">
        <v>200</v>
      </c>
      <c r="E2760" s="180">
        <v>0</v>
      </c>
      <c r="F2760" s="180">
        <v>500</v>
      </c>
      <c r="G2760" s="180">
        <v>5500</v>
      </c>
      <c r="H2760" s="180">
        <v>0</v>
      </c>
      <c r="I2760" s="180">
        <v>1386925</v>
      </c>
      <c r="J2760" s="180">
        <v>1312008.9399999997</v>
      </c>
    </row>
    <row r="2761" spans="1:10" x14ac:dyDescent="0.2">
      <c r="A2761" s="180" t="s">
        <v>52</v>
      </c>
      <c r="B2761" s="180" t="s">
        <v>475</v>
      </c>
      <c r="C2761" s="180"/>
      <c r="D2761" s="180">
        <v>6432</v>
      </c>
      <c r="E2761" s="180"/>
      <c r="F2761" s="180">
        <v>15560</v>
      </c>
      <c r="G2761" s="180"/>
      <c r="H2761" s="180"/>
      <c r="I2761" s="180">
        <v>79292</v>
      </c>
      <c r="J2761" s="180">
        <v>186237.87</v>
      </c>
    </row>
    <row r="2762" spans="1:10" x14ac:dyDescent="0.2">
      <c r="A2762" s="180" t="s">
        <v>52</v>
      </c>
      <c r="B2762" s="180" t="s">
        <v>332</v>
      </c>
      <c r="C2762" s="180"/>
      <c r="D2762" s="180"/>
      <c r="E2762" s="180">
        <v>0</v>
      </c>
      <c r="F2762" s="180"/>
      <c r="G2762" s="180"/>
      <c r="H2762" s="180"/>
      <c r="I2762" s="180">
        <v>66134</v>
      </c>
      <c r="J2762" s="180">
        <v>66882</v>
      </c>
    </row>
    <row r="2763" spans="1:10" x14ac:dyDescent="0.2">
      <c r="A2763" s="180" t="s">
        <v>52</v>
      </c>
      <c r="B2763" s="180" t="s">
        <v>407</v>
      </c>
      <c r="C2763" s="180">
        <v>0</v>
      </c>
      <c r="D2763" s="180">
        <v>0</v>
      </c>
      <c r="E2763" s="180">
        <v>0</v>
      </c>
      <c r="F2763" s="180">
        <v>0</v>
      </c>
      <c r="G2763" s="180">
        <v>225000</v>
      </c>
      <c r="H2763" s="180">
        <v>0</v>
      </c>
      <c r="I2763" s="180">
        <v>490000</v>
      </c>
      <c r="J2763" s="180">
        <v>510019.55</v>
      </c>
    </row>
    <row r="2764" spans="1:10" x14ac:dyDescent="0.2">
      <c r="A2764" s="180" t="s">
        <v>52</v>
      </c>
      <c r="B2764" s="180" t="s">
        <v>345</v>
      </c>
      <c r="C2764" s="180">
        <v>1396700</v>
      </c>
      <c r="D2764" s="180">
        <v>550176</v>
      </c>
      <c r="E2764" s="180">
        <v>0</v>
      </c>
      <c r="F2764" s="180">
        <v>1334214</v>
      </c>
      <c r="G2764" s="180">
        <v>762350</v>
      </c>
      <c r="H2764" s="180">
        <v>0</v>
      </c>
      <c r="I2764" s="180">
        <v>20842845</v>
      </c>
      <c r="J2764" s="180">
        <v>20403984.910000004</v>
      </c>
    </row>
    <row r="2765" spans="1:10" x14ac:dyDescent="0.2">
      <c r="A2765" s="180" t="s">
        <v>52</v>
      </c>
      <c r="B2765" s="180" t="s">
        <v>346</v>
      </c>
      <c r="C2765" s="180">
        <v>0</v>
      </c>
      <c r="D2765" s="180">
        <v>0</v>
      </c>
      <c r="E2765" s="180">
        <v>0</v>
      </c>
      <c r="F2765" s="180">
        <v>0</v>
      </c>
      <c r="G2765" s="180"/>
      <c r="H2765" s="180"/>
      <c r="I2765" s="180">
        <v>0</v>
      </c>
      <c r="J2765" s="180">
        <v>405000</v>
      </c>
    </row>
    <row r="2766" spans="1:10" x14ac:dyDescent="0.2">
      <c r="A2766" s="180" t="s">
        <v>52</v>
      </c>
      <c r="B2766" s="180" t="s">
        <v>446</v>
      </c>
      <c r="C2766" s="180">
        <v>0</v>
      </c>
      <c r="D2766" s="180">
        <v>0</v>
      </c>
      <c r="E2766" s="180">
        <v>0</v>
      </c>
      <c r="F2766" s="180">
        <v>1185100</v>
      </c>
      <c r="G2766" s="180">
        <v>0</v>
      </c>
      <c r="H2766" s="180">
        <v>0</v>
      </c>
      <c r="I2766" s="180">
        <v>1210595</v>
      </c>
      <c r="J2766" s="180">
        <v>1162908.96</v>
      </c>
    </row>
    <row r="2767" spans="1:10" x14ac:dyDescent="0.2">
      <c r="A2767" s="180" t="s">
        <v>52</v>
      </c>
      <c r="B2767" s="180" t="s">
        <v>347</v>
      </c>
      <c r="C2767" s="180">
        <v>0</v>
      </c>
      <c r="D2767" s="180">
        <v>0</v>
      </c>
      <c r="E2767" s="180">
        <v>0</v>
      </c>
      <c r="F2767" s="180"/>
      <c r="G2767" s="180">
        <v>0</v>
      </c>
      <c r="H2767" s="180">
        <v>0</v>
      </c>
      <c r="I2767" s="180">
        <v>0</v>
      </c>
      <c r="J2767" s="180">
        <v>0</v>
      </c>
    </row>
    <row r="2768" spans="1:10" x14ac:dyDescent="0.2">
      <c r="A2768" s="180" t="s">
        <v>52</v>
      </c>
      <c r="B2768" s="180" t="s">
        <v>348</v>
      </c>
      <c r="C2768" s="180">
        <v>1396700</v>
      </c>
      <c r="D2768" s="180">
        <v>550176</v>
      </c>
      <c r="E2768" s="180">
        <v>0</v>
      </c>
      <c r="F2768" s="180">
        <v>2519314</v>
      </c>
      <c r="G2768" s="180">
        <v>762350</v>
      </c>
      <c r="H2768" s="180">
        <v>0</v>
      </c>
      <c r="I2768" s="180">
        <v>22053440</v>
      </c>
      <c r="J2768" s="180">
        <v>21971893.870000005</v>
      </c>
    </row>
    <row r="2769" spans="1:10" x14ac:dyDescent="0.2">
      <c r="A2769" s="180" t="s">
        <v>52</v>
      </c>
      <c r="B2769" s="180" t="s">
        <v>349</v>
      </c>
      <c r="C2769" s="180">
        <v>1769658.13</v>
      </c>
      <c r="D2769" s="180">
        <v>184458.37</v>
      </c>
      <c r="E2769" s="180">
        <v>0</v>
      </c>
      <c r="F2769" s="180">
        <v>2891603.2300000004</v>
      </c>
      <c r="G2769" s="180">
        <v>-174011.72999999998</v>
      </c>
      <c r="H2769" s="180">
        <v>0</v>
      </c>
      <c r="I2769" s="180">
        <v>7726984.2400000002</v>
      </c>
      <c r="J2769" s="180">
        <v>6481379.3799999999</v>
      </c>
    </row>
    <row r="2770" spans="1:10" x14ac:dyDescent="0.2">
      <c r="A2770" s="180" t="s">
        <v>52</v>
      </c>
      <c r="B2770" s="180" t="s">
        <v>350</v>
      </c>
      <c r="C2770" s="180">
        <v>3166358.13</v>
      </c>
      <c r="D2770" s="180">
        <v>734634.37</v>
      </c>
      <c r="E2770" s="180">
        <v>0</v>
      </c>
      <c r="F2770" s="180">
        <v>5410917.2300000004</v>
      </c>
      <c r="G2770" s="180">
        <v>588338.27</v>
      </c>
      <c r="H2770" s="180">
        <v>0</v>
      </c>
      <c r="I2770" s="180">
        <v>29780424.239999998</v>
      </c>
      <c r="J2770" s="180">
        <v>28453273.250000004</v>
      </c>
    </row>
    <row r="2771" spans="1:10" x14ac:dyDescent="0.2">
      <c r="A2771" s="180" t="s">
        <v>52</v>
      </c>
      <c r="B2771" s="180" t="s">
        <v>376</v>
      </c>
      <c r="C2771" s="180"/>
      <c r="D2771" s="180"/>
      <c r="E2771" s="180"/>
      <c r="F2771" s="180"/>
      <c r="G2771" s="180"/>
      <c r="H2771" s="180"/>
      <c r="I2771" s="180"/>
      <c r="J2771" s="180"/>
    </row>
    <row r="2772" spans="1:10" x14ac:dyDescent="0.2">
      <c r="A2772" s="180" t="s">
        <v>52</v>
      </c>
      <c r="B2772" s="180" t="s">
        <v>377</v>
      </c>
      <c r="C2772" s="180">
        <v>0</v>
      </c>
      <c r="D2772" s="180">
        <v>220000</v>
      </c>
      <c r="E2772" s="180">
        <v>0</v>
      </c>
      <c r="F2772" s="180"/>
      <c r="G2772" s="180">
        <v>0</v>
      </c>
      <c r="H2772" s="180">
        <v>0</v>
      </c>
      <c r="I2772" s="180">
        <v>11912975</v>
      </c>
      <c r="J2772" s="180">
        <v>10658630.73</v>
      </c>
    </row>
    <row r="2773" spans="1:10" x14ac:dyDescent="0.2">
      <c r="A2773" s="180" t="s">
        <v>52</v>
      </c>
      <c r="B2773" s="180" t="s">
        <v>352</v>
      </c>
      <c r="C2773" s="180">
        <v>0</v>
      </c>
      <c r="D2773" s="180">
        <v>0</v>
      </c>
      <c r="E2773" s="180">
        <v>0</v>
      </c>
      <c r="F2773" s="180"/>
      <c r="G2773" s="180">
        <v>0</v>
      </c>
      <c r="H2773" s="180">
        <v>0</v>
      </c>
      <c r="I2773" s="180">
        <v>450988</v>
      </c>
      <c r="J2773" s="180">
        <v>452753.88</v>
      </c>
    </row>
    <row r="2774" spans="1:10" x14ac:dyDescent="0.2">
      <c r="A2774" s="180" t="s">
        <v>52</v>
      </c>
      <c r="B2774" s="180" t="s">
        <v>353</v>
      </c>
      <c r="C2774" s="180">
        <v>0</v>
      </c>
      <c r="D2774" s="180">
        <v>3200</v>
      </c>
      <c r="E2774" s="180">
        <v>0</v>
      </c>
      <c r="F2774" s="180"/>
      <c r="G2774" s="180">
        <v>0</v>
      </c>
      <c r="H2774" s="180">
        <v>0</v>
      </c>
      <c r="I2774" s="180">
        <v>941240</v>
      </c>
      <c r="J2774" s="180">
        <v>868751.59</v>
      </c>
    </row>
    <row r="2775" spans="1:10" x14ac:dyDescent="0.2">
      <c r="A2775" s="180" t="s">
        <v>52</v>
      </c>
      <c r="B2775" s="180" t="s">
        <v>354</v>
      </c>
      <c r="C2775" s="180">
        <v>0</v>
      </c>
      <c r="D2775" s="180">
        <v>0</v>
      </c>
      <c r="E2775" s="180">
        <v>0</v>
      </c>
      <c r="F2775" s="180"/>
      <c r="G2775" s="180">
        <v>0</v>
      </c>
      <c r="H2775" s="180">
        <v>0</v>
      </c>
      <c r="I2775" s="180">
        <v>315651</v>
      </c>
      <c r="J2775" s="180">
        <v>307198.44</v>
      </c>
    </row>
    <row r="2776" spans="1:10" x14ac:dyDescent="0.2">
      <c r="A2776" s="180" t="s">
        <v>52</v>
      </c>
      <c r="B2776" s="180" t="s">
        <v>408</v>
      </c>
      <c r="C2776" s="180">
        <v>0</v>
      </c>
      <c r="D2776" s="180">
        <v>0</v>
      </c>
      <c r="E2776" s="180">
        <v>0</v>
      </c>
      <c r="F2776" s="180"/>
      <c r="G2776" s="180">
        <v>0</v>
      </c>
      <c r="H2776" s="180">
        <v>0</v>
      </c>
      <c r="I2776" s="180">
        <v>858138</v>
      </c>
      <c r="J2776" s="180">
        <v>829542.24</v>
      </c>
    </row>
    <row r="2777" spans="1:10" x14ac:dyDescent="0.2">
      <c r="A2777" s="180" t="s">
        <v>52</v>
      </c>
      <c r="B2777" s="180" t="s">
        <v>423</v>
      </c>
      <c r="C2777" s="180">
        <v>0</v>
      </c>
      <c r="D2777" s="180">
        <v>133800</v>
      </c>
      <c r="E2777" s="180">
        <v>0</v>
      </c>
      <c r="F2777" s="180">
        <v>0</v>
      </c>
      <c r="G2777" s="180">
        <v>0</v>
      </c>
      <c r="H2777" s="180">
        <v>0</v>
      </c>
      <c r="I2777" s="180">
        <v>708637</v>
      </c>
      <c r="J2777" s="180">
        <v>696317.2</v>
      </c>
    </row>
    <row r="2778" spans="1:10" x14ac:dyDescent="0.2">
      <c r="A2778" s="180" t="s">
        <v>52</v>
      </c>
      <c r="B2778" s="180" t="s">
        <v>355</v>
      </c>
      <c r="C2778" s="180">
        <v>255000</v>
      </c>
      <c r="D2778" s="180">
        <v>10000</v>
      </c>
      <c r="E2778" s="180">
        <v>0</v>
      </c>
      <c r="F2778" s="180"/>
      <c r="G2778" s="180">
        <v>0</v>
      </c>
      <c r="H2778" s="180">
        <v>0</v>
      </c>
      <c r="I2778" s="180">
        <v>1811764</v>
      </c>
      <c r="J2778" s="180">
        <v>1299096.25</v>
      </c>
    </row>
    <row r="2779" spans="1:10" x14ac:dyDescent="0.2">
      <c r="A2779" s="180" t="s">
        <v>52</v>
      </c>
      <c r="B2779" s="180" t="s">
        <v>356</v>
      </c>
      <c r="C2779" s="180">
        <v>100000</v>
      </c>
      <c r="D2779" s="180">
        <v>0</v>
      </c>
      <c r="E2779" s="180">
        <v>0</v>
      </c>
      <c r="F2779" s="180"/>
      <c r="G2779" s="180">
        <v>0</v>
      </c>
      <c r="H2779" s="180">
        <v>0</v>
      </c>
      <c r="I2779" s="180">
        <v>696713</v>
      </c>
      <c r="J2779" s="180">
        <v>486678.27</v>
      </c>
    </row>
    <row r="2780" spans="1:10" x14ac:dyDescent="0.2">
      <c r="A2780" s="180" t="s">
        <v>52</v>
      </c>
      <c r="B2780" s="180" t="s">
        <v>409</v>
      </c>
      <c r="C2780" s="180"/>
      <c r="D2780" s="180"/>
      <c r="E2780" s="180"/>
      <c r="F2780" s="180"/>
      <c r="G2780" s="180"/>
      <c r="H2780" s="180"/>
      <c r="I2780" s="180">
        <v>0</v>
      </c>
      <c r="J2780" s="180"/>
    </row>
    <row r="2781" spans="1:10" x14ac:dyDescent="0.2">
      <c r="A2781" s="180" t="s">
        <v>52</v>
      </c>
      <c r="B2781" s="180" t="s">
        <v>378</v>
      </c>
      <c r="C2781" s="180">
        <v>0</v>
      </c>
      <c r="D2781" s="180">
        <v>0</v>
      </c>
      <c r="E2781" s="180">
        <v>0</v>
      </c>
      <c r="F2781" s="180"/>
      <c r="G2781" s="180">
        <v>700000</v>
      </c>
      <c r="H2781" s="180">
        <v>0</v>
      </c>
      <c r="I2781" s="180">
        <v>760000</v>
      </c>
      <c r="J2781" s="180">
        <v>665025.76</v>
      </c>
    </row>
    <row r="2782" spans="1:10" x14ac:dyDescent="0.2">
      <c r="A2782" s="180" t="s">
        <v>52</v>
      </c>
      <c r="B2782" s="180" t="s">
        <v>360</v>
      </c>
      <c r="C2782" s="180">
        <v>320000</v>
      </c>
      <c r="D2782" s="180">
        <v>0</v>
      </c>
      <c r="E2782" s="180">
        <v>0</v>
      </c>
      <c r="F2782" s="180"/>
      <c r="G2782" s="180"/>
      <c r="H2782" s="180">
        <v>0</v>
      </c>
      <c r="I2782" s="180">
        <v>221158</v>
      </c>
      <c r="J2782" s="180">
        <v>760071.98</v>
      </c>
    </row>
    <row r="2783" spans="1:10" x14ac:dyDescent="0.2">
      <c r="A2783" s="180" t="s">
        <v>52</v>
      </c>
      <c r="B2783" s="180" t="s">
        <v>379</v>
      </c>
      <c r="C2783" s="180">
        <v>0</v>
      </c>
      <c r="D2783" s="180">
        <v>0</v>
      </c>
      <c r="E2783" s="180">
        <v>0</v>
      </c>
      <c r="F2783" s="180">
        <v>1357451</v>
      </c>
      <c r="G2783" s="180"/>
      <c r="H2783" s="180"/>
      <c r="I2783" s="180">
        <v>2433092</v>
      </c>
      <c r="J2783" s="180">
        <v>1949615.71</v>
      </c>
    </row>
    <row r="2784" spans="1:10" x14ac:dyDescent="0.2">
      <c r="A2784" s="180" t="s">
        <v>52</v>
      </c>
      <c r="B2784" s="180" t="s">
        <v>362</v>
      </c>
      <c r="C2784" s="180"/>
      <c r="D2784" s="180"/>
      <c r="E2784" s="180"/>
      <c r="F2784" s="180"/>
      <c r="G2784" s="180"/>
      <c r="H2784" s="180"/>
      <c r="I2784" s="180">
        <v>593866</v>
      </c>
      <c r="J2784" s="180">
        <v>589698</v>
      </c>
    </row>
    <row r="2785" spans="1:10" x14ac:dyDescent="0.2">
      <c r="A2785" s="180" t="s">
        <v>52</v>
      </c>
      <c r="B2785" s="180" t="s">
        <v>365</v>
      </c>
      <c r="C2785" s="180">
        <v>675000</v>
      </c>
      <c r="D2785" s="180">
        <v>367000</v>
      </c>
      <c r="E2785" s="180">
        <v>0</v>
      </c>
      <c r="F2785" s="180">
        <v>1357451</v>
      </c>
      <c r="G2785" s="180">
        <v>700000</v>
      </c>
      <c r="H2785" s="180">
        <v>0</v>
      </c>
      <c r="I2785" s="180">
        <v>21704222</v>
      </c>
      <c r="J2785" s="180">
        <v>19563380.050000001</v>
      </c>
    </row>
    <row r="2786" spans="1:10" x14ac:dyDescent="0.2">
      <c r="A2786" s="180" t="s">
        <v>52</v>
      </c>
      <c r="B2786" s="180" t="s">
        <v>447</v>
      </c>
      <c r="C2786" s="180">
        <v>1032018</v>
      </c>
      <c r="D2786" s="180">
        <v>154080</v>
      </c>
      <c r="E2786" s="180">
        <v>0</v>
      </c>
      <c r="F2786" s="180">
        <v>0</v>
      </c>
      <c r="G2786" s="180">
        <v>20000</v>
      </c>
      <c r="H2786" s="180">
        <v>0</v>
      </c>
      <c r="I2786" s="180">
        <v>1169274</v>
      </c>
      <c r="J2786" s="180">
        <v>1162908.96</v>
      </c>
    </row>
    <row r="2787" spans="1:10" x14ac:dyDescent="0.2">
      <c r="A2787" s="180" t="s">
        <v>52</v>
      </c>
      <c r="B2787" s="180" t="s">
        <v>366</v>
      </c>
      <c r="C2787" s="180">
        <v>1707018</v>
      </c>
      <c r="D2787" s="180">
        <v>521080</v>
      </c>
      <c r="E2787" s="180">
        <v>0</v>
      </c>
      <c r="F2787" s="180">
        <v>1357451</v>
      </c>
      <c r="G2787" s="180">
        <v>720000</v>
      </c>
      <c r="H2787" s="180">
        <v>0</v>
      </c>
      <c r="I2787" s="180">
        <v>22873496</v>
      </c>
      <c r="J2787" s="180">
        <v>20726289.010000002</v>
      </c>
    </row>
    <row r="2788" spans="1:10" x14ac:dyDescent="0.2">
      <c r="A2788" s="180" t="s">
        <v>52</v>
      </c>
      <c r="B2788" s="180" t="s">
        <v>367</v>
      </c>
      <c r="C2788" s="180">
        <v>1459340.13</v>
      </c>
      <c r="D2788" s="180">
        <v>213554.37</v>
      </c>
      <c r="E2788" s="180">
        <v>0</v>
      </c>
      <c r="F2788" s="180">
        <v>4053466.23</v>
      </c>
      <c r="G2788" s="180">
        <v>-131661.72999999998</v>
      </c>
      <c r="H2788" s="180">
        <v>0</v>
      </c>
      <c r="I2788" s="180">
        <v>6906928.2400000021</v>
      </c>
      <c r="J2788" s="180">
        <v>7726984.2400000012</v>
      </c>
    </row>
    <row r="2789" spans="1:10" x14ac:dyDescent="0.2">
      <c r="A2789" s="180" t="s">
        <v>52</v>
      </c>
      <c r="B2789" s="180" t="s">
        <v>368</v>
      </c>
      <c r="C2789" s="180">
        <v>3166358.13</v>
      </c>
      <c r="D2789" s="180">
        <v>734634.37</v>
      </c>
      <c r="E2789" s="180">
        <v>0</v>
      </c>
      <c r="F2789" s="180">
        <v>5410917.2300000004</v>
      </c>
      <c r="G2789" s="180">
        <v>588338.27</v>
      </c>
      <c r="H2789" s="180">
        <v>0</v>
      </c>
      <c r="I2789" s="180">
        <v>29780424.239999998</v>
      </c>
      <c r="J2789" s="180">
        <v>28453273.250000004</v>
      </c>
    </row>
    <row r="2790" spans="1:10" x14ac:dyDescent="0.2">
      <c r="A2790" s="180" t="s">
        <v>53</v>
      </c>
      <c r="B2790" s="180" t="s">
        <v>333</v>
      </c>
      <c r="C2790" s="180"/>
      <c r="D2790" s="180">
        <v>221507</v>
      </c>
      <c r="E2790" s="180"/>
      <c r="F2790" s="180">
        <v>0</v>
      </c>
      <c r="G2790" s="180"/>
      <c r="H2790" s="180"/>
      <c r="I2790" s="180">
        <v>4414396</v>
      </c>
      <c r="J2790" s="180">
        <v>4195894.93</v>
      </c>
    </row>
    <row r="2791" spans="1:10" x14ac:dyDescent="0.2">
      <c r="A2791" s="180" t="s">
        <v>53</v>
      </c>
      <c r="B2791" s="180" t="s">
        <v>334</v>
      </c>
      <c r="C2791" s="180"/>
      <c r="D2791" s="180">
        <v>14807</v>
      </c>
      <c r="E2791" s="180"/>
      <c r="F2791" s="180">
        <v>0</v>
      </c>
      <c r="G2791" s="180"/>
      <c r="H2791" s="180"/>
      <c r="I2791" s="180">
        <v>323666</v>
      </c>
      <c r="J2791" s="180">
        <v>329989.83999999997</v>
      </c>
    </row>
    <row r="2792" spans="1:10" x14ac:dyDescent="0.2">
      <c r="A2792" s="180" t="s">
        <v>53</v>
      </c>
      <c r="B2792" s="180" t="s">
        <v>335</v>
      </c>
      <c r="C2792" s="180"/>
      <c r="D2792" s="180">
        <v>107083</v>
      </c>
      <c r="E2792" s="180"/>
      <c r="F2792" s="180"/>
      <c r="G2792" s="180"/>
      <c r="H2792" s="180"/>
      <c r="I2792" s="180">
        <v>161149</v>
      </c>
      <c r="J2792" s="180">
        <v>159386</v>
      </c>
    </row>
    <row r="2793" spans="1:10" x14ac:dyDescent="0.2">
      <c r="A2793" s="180" t="s">
        <v>53</v>
      </c>
      <c r="B2793" s="180" t="s">
        <v>336</v>
      </c>
      <c r="C2793" s="180"/>
      <c r="D2793" s="180"/>
      <c r="E2793" s="180"/>
      <c r="F2793" s="180"/>
      <c r="G2793" s="180"/>
      <c r="H2793" s="180"/>
      <c r="I2793" s="180">
        <v>375658</v>
      </c>
      <c r="J2793" s="180">
        <v>406141.27</v>
      </c>
    </row>
    <row r="2794" spans="1:10" x14ac:dyDescent="0.2">
      <c r="A2794" s="180" t="s">
        <v>53</v>
      </c>
      <c r="B2794" s="180" t="s">
        <v>337</v>
      </c>
      <c r="C2794" s="180">
        <v>11934</v>
      </c>
      <c r="D2794" s="180">
        <v>316</v>
      </c>
      <c r="E2794" s="180">
        <v>0</v>
      </c>
      <c r="F2794" s="180">
        <v>195</v>
      </c>
      <c r="G2794" s="180">
        <v>50</v>
      </c>
      <c r="H2794" s="180">
        <v>0</v>
      </c>
      <c r="I2794" s="180">
        <v>31004</v>
      </c>
      <c r="J2794" s="180">
        <v>29165.1</v>
      </c>
    </row>
    <row r="2795" spans="1:10" x14ac:dyDescent="0.2">
      <c r="A2795" s="180" t="s">
        <v>53</v>
      </c>
      <c r="B2795" s="180" t="s">
        <v>338</v>
      </c>
      <c r="C2795" s="180"/>
      <c r="D2795" s="180"/>
      <c r="E2795" s="180"/>
      <c r="F2795" s="180"/>
      <c r="G2795" s="180">
        <v>221634</v>
      </c>
      <c r="H2795" s="180">
        <v>0</v>
      </c>
      <c r="I2795" s="180">
        <v>218359</v>
      </c>
      <c r="J2795" s="180">
        <v>206779.46</v>
      </c>
    </row>
    <row r="2796" spans="1:10" x14ac:dyDescent="0.2">
      <c r="A2796" s="180" t="s">
        <v>53</v>
      </c>
      <c r="B2796" s="180" t="s">
        <v>339</v>
      </c>
      <c r="C2796" s="180"/>
      <c r="D2796" s="180"/>
      <c r="E2796" s="180"/>
      <c r="F2796" s="180"/>
      <c r="G2796" s="180"/>
      <c r="H2796" s="180">
        <v>0</v>
      </c>
      <c r="I2796" s="180">
        <v>256619</v>
      </c>
      <c r="J2796" s="180">
        <v>224463.88</v>
      </c>
    </row>
    <row r="2797" spans="1:10" x14ac:dyDescent="0.2">
      <c r="A2797" s="180" t="s">
        <v>53</v>
      </c>
      <c r="B2797" s="180" t="s">
        <v>340</v>
      </c>
      <c r="C2797" s="180">
        <v>0</v>
      </c>
      <c r="D2797" s="180">
        <v>5373</v>
      </c>
      <c r="E2797" s="180">
        <v>0</v>
      </c>
      <c r="F2797" s="180">
        <v>0</v>
      </c>
      <c r="G2797" s="180">
        <v>887</v>
      </c>
      <c r="H2797" s="180">
        <v>0</v>
      </c>
      <c r="I2797" s="180">
        <v>349045</v>
      </c>
      <c r="J2797" s="180">
        <v>445608.09</v>
      </c>
    </row>
    <row r="2798" spans="1:10" x14ac:dyDescent="0.2">
      <c r="A2798" s="180" t="s">
        <v>53</v>
      </c>
      <c r="B2798" s="180" t="s">
        <v>341</v>
      </c>
      <c r="C2798" s="180">
        <v>0</v>
      </c>
      <c r="D2798" s="180">
        <v>0</v>
      </c>
      <c r="E2798" s="180">
        <v>0</v>
      </c>
      <c r="F2798" s="180"/>
      <c r="G2798" s="180">
        <v>0</v>
      </c>
      <c r="H2798" s="180">
        <v>0</v>
      </c>
      <c r="I2798" s="180">
        <v>0</v>
      </c>
      <c r="J2798" s="180">
        <v>0</v>
      </c>
    </row>
    <row r="2799" spans="1:10" x14ac:dyDescent="0.2">
      <c r="A2799" s="180" t="s">
        <v>53</v>
      </c>
      <c r="B2799" s="180" t="s">
        <v>342</v>
      </c>
      <c r="C2799" s="180"/>
      <c r="D2799" s="180"/>
      <c r="E2799" s="180"/>
      <c r="F2799" s="180"/>
      <c r="G2799" s="180"/>
      <c r="H2799" s="180"/>
      <c r="I2799" s="180">
        <v>10333872</v>
      </c>
      <c r="J2799" s="180">
        <v>9921411</v>
      </c>
    </row>
    <row r="2800" spans="1:10" x14ac:dyDescent="0.2">
      <c r="A2800" s="180" t="s">
        <v>53</v>
      </c>
      <c r="B2800" s="180" t="s">
        <v>343</v>
      </c>
      <c r="C2800" s="180"/>
      <c r="D2800" s="180"/>
      <c r="E2800" s="180"/>
      <c r="F2800" s="180"/>
      <c r="G2800" s="180"/>
      <c r="H2800" s="180"/>
      <c r="I2800" s="180">
        <v>0</v>
      </c>
      <c r="J2800" s="180">
        <v>0</v>
      </c>
    </row>
    <row r="2801" spans="1:10" x14ac:dyDescent="0.2">
      <c r="A2801" s="180" t="s">
        <v>53</v>
      </c>
      <c r="B2801" s="180" t="s">
        <v>344</v>
      </c>
      <c r="C2801" s="180">
        <v>1331214</v>
      </c>
      <c r="D2801" s="180">
        <v>154</v>
      </c>
      <c r="E2801" s="180">
        <v>0</v>
      </c>
      <c r="F2801" s="180">
        <v>0</v>
      </c>
      <c r="G2801" s="180">
        <v>6036</v>
      </c>
      <c r="H2801" s="180">
        <v>0</v>
      </c>
      <c r="I2801" s="180">
        <v>1364019</v>
      </c>
      <c r="J2801" s="180">
        <v>1290524.7</v>
      </c>
    </row>
    <row r="2802" spans="1:10" x14ac:dyDescent="0.2">
      <c r="A2802" s="180" t="s">
        <v>53</v>
      </c>
      <c r="B2802" s="180" t="s">
        <v>475</v>
      </c>
      <c r="C2802" s="180"/>
      <c r="D2802" s="180">
        <v>5689</v>
      </c>
      <c r="E2802" s="180"/>
      <c r="F2802" s="180">
        <v>0</v>
      </c>
      <c r="G2802" s="180"/>
      <c r="H2802" s="180"/>
      <c r="I2802" s="180">
        <v>102156</v>
      </c>
      <c r="J2802" s="180">
        <v>107681.56</v>
      </c>
    </row>
    <row r="2803" spans="1:10" x14ac:dyDescent="0.2">
      <c r="A2803" s="180" t="s">
        <v>53</v>
      </c>
      <c r="B2803" s="180" t="s">
        <v>332</v>
      </c>
      <c r="C2803" s="180"/>
      <c r="D2803" s="180"/>
      <c r="E2803" s="180">
        <v>0</v>
      </c>
      <c r="F2803" s="180"/>
      <c r="G2803" s="180"/>
      <c r="H2803" s="180"/>
      <c r="I2803" s="180">
        <v>438366</v>
      </c>
      <c r="J2803" s="180">
        <v>414958</v>
      </c>
    </row>
    <row r="2804" spans="1:10" x14ac:dyDescent="0.2">
      <c r="A2804" s="180" t="s">
        <v>53</v>
      </c>
      <c r="B2804" s="180" t="s">
        <v>407</v>
      </c>
      <c r="C2804" s="180">
        <v>0</v>
      </c>
      <c r="D2804" s="180">
        <v>1286</v>
      </c>
      <c r="E2804" s="180">
        <v>0</v>
      </c>
      <c r="F2804" s="180">
        <v>0</v>
      </c>
      <c r="G2804" s="180">
        <v>498277</v>
      </c>
      <c r="H2804" s="180">
        <v>0</v>
      </c>
      <c r="I2804" s="180">
        <v>937161</v>
      </c>
      <c r="J2804" s="180">
        <v>823003.86</v>
      </c>
    </row>
    <row r="2805" spans="1:10" x14ac:dyDescent="0.2">
      <c r="A2805" s="180" t="s">
        <v>53</v>
      </c>
      <c r="B2805" s="180" t="s">
        <v>345</v>
      </c>
      <c r="C2805" s="180">
        <v>1343148</v>
      </c>
      <c r="D2805" s="180">
        <v>356215</v>
      </c>
      <c r="E2805" s="180">
        <v>0</v>
      </c>
      <c r="F2805" s="180">
        <v>195</v>
      </c>
      <c r="G2805" s="180">
        <v>726884</v>
      </c>
      <c r="H2805" s="180">
        <v>0</v>
      </c>
      <c r="I2805" s="180">
        <v>19305470</v>
      </c>
      <c r="J2805" s="180">
        <v>18555007.690000001</v>
      </c>
    </row>
    <row r="2806" spans="1:10" x14ac:dyDescent="0.2">
      <c r="A2806" s="180" t="s">
        <v>53</v>
      </c>
      <c r="B2806" s="180" t="s">
        <v>346</v>
      </c>
      <c r="C2806" s="180">
        <v>0</v>
      </c>
      <c r="D2806" s="180">
        <v>0</v>
      </c>
      <c r="E2806" s="180">
        <v>0</v>
      </c>
      <c r="F2806" s="180">
        <v>0</v>
      </c>
      <c r="G2806" s="180"/>
      <c r="H2806" s="180"/>
      <c r="I2806" s="180">
        <v>5795000</v>
      </c>
      <c r="J2806" s="180">
        <v>0</v>
      </c>
    </row>
    <row r="2807" spans="1:10" x14ac:dyDescent="0.2">
      <c r="A2807" s="180" t="s">
        <v>53</v>
      </c>
      <c r="B2807" s="180" t="s">
        <v>446</v>
      </c>
      <c r="C2807" s="180">
        <v>0</v>
      </c>
      <c r="D2807" s="180">
        <v>42363</v>
      </c>
      <c r="E2807" s="180">
        <v>0</v>
      </c>
      <c r="F2807" s="180">
        <v>687814</v>
      </c>
      <c r="G2807" s="180">
        <v>2437</v>
      </c>
      <c r="H2807" s="180">
        <v>0</v>
      </c>
      <c r="I2807" s="180">
        <v>594767</v>
      </c>
      <c r="J2807" s="180">
        <v>566711.32000000007</v>
      </c>
    </row>
    <row r="2808" spans="1:10" x14ac:dyDescent="0.2">
      <c r="A2808" s="180" t="s">
        <v>53</v>
      </c>
      <c r="B2808" s="180" t="s">
        <v>347</v>
      </c>
      <c r="C2808" s="180">
        <v>0</v>
      </c>
      <c r="D2808" s="180">
        <v>0</v>
      </c>
      <c r="E2808" s="180">
        <v>0</v>
      </c>
      <c r="F2808" s="180"/>
      <c r="G2808" s="180">
        <v>0</v>
      </c>
      <c r="H2808" s="180">
        <v>0</v>
      </c>
      <c r="I2808" s="180">
        <v>0</v>
      </c>
      <c r="J2808" s="180">
        <v>120000</v>
      </c>
    </row>
    <row r="2809" spans="1:10" x14ac:dyDescent="0.2">
      <c r="A2809" s="180" t="s">
        <v>53</v>
      </c>
      <c r="B2809" s="180" t="s">
        <v>348</v>
      </c>
      <c r="C2809" s="180">
        <v>1343148</v>
      </c>
      <c r="D2809" s="180">
        <v>398578</v>
      </c>
      <c r="E2809" s="180">
        <v>0</v>
      </c>
      <c r="F2809" s="180">
        <v>688009</v>
      </c>
      <c r="G2809" s="180">
        <v>729321</v>
      </c>
      <c r="H2809" s="180">
        <v>0</v>
      </c>
      <c r="I2809" s="180">
        <v>25695237</v>
      </c>
      <c r="J2809" s="180">
        <v>19241719.010000002</v>
      </c>
    </row>
    <row r="2810" spans="1:10" x14ac:dyDescent="0.2">
      <c r="A2810" s="180" t="s">
        <v>53</v>
      </c>
      <c r="B2810" s="180" t="s">
        <v>349</v>
      </c>
      <c r="C2810" s="180">
        <v>4833661.76</v>
      </c>
      <c r="D2810" s="180">
        <v>350428.65999999992</v>
      </c>
      <c r="E2810" s="180">
        <v>0</v>
      </c>
      <c r="F2810" s="180">
        <v>364.77000000001863</v>
      </c>
      <c r="G2810" s="180">
        <v>71050.589999999967</v>
      </c>
      <c r="H2810" s="180">
        <v>0</v>
      </c>
      <c r="I2810" s="180">
        <v>6620378.4299999978</v>
      </c>
      <c r="J2810" s="180">
        <v>6030300.9399999995</v>
      </c>
    </row>
    <row r="2811" spans="1:10" x14ac:dyDescent="0.2">
      <c r="A2811" s="180" t="s">
        <v>53</v>
      </c>
      <c r="B2811" s="180" t="s">
        <v>350</v>
      </c>
      <c r="C2811" s="180">
        <v>6176809.7599999998</v>
      </c>
      <c r="D2811" s="180">
        <v>749006.66</v>
      </c>
      <c r="E2811" s="180">
        <v>0</v>
      </c>
      <c r="F2811" s="180">
        <v>688373.77</v>
      </c>
      <c r="G2811" s="180">
        <v>800371.59</v>
      </c>
      <c r="H2811" s="180">
        <v>0</v>
      </c>
      <c r="I2811" s="180">
        <v>32315615.43</v>
      </c>
      <c r="J2811" s="180">
        <v>25272019.949999996</v>
      </c>
    </row>
    <row r="2812" spans="1:10" x14ac:dyDescent="0.2">
      <c r="A2812" s="180" t="s">
        <v>53</v>
      </c>
      <c r="B2812" s="180" t="s">
        <v>376</v>
      </c>
      <c r="C2812" s="180"/>
      <c r="D2812" s="180"/>
      <c r="E2812" s="180"/>
      <c r="F2812" s="180"/>
      <c r="G2812" s="180"/>
      <c r="H2812" s="180"/>
      <c r="I2812" s="180"/>
      <c r="J2812" s="180"/>
    </row>
    <row r="2813" spans="1:10" x14ac:dyDescent="0.2">
      <c r="A2813" s="180" t="s">
        <v>53</v>
      </c>
      <c r="B2813" s="180" t="s">
        <v>377</v>
      </c>
      <c r="C2813" s="180">
        <v>0</v>
      </c>
      <c r="D2813" s="180">
        <v>0</v>
      </c>
      <c r="E2813" s="180">
        <v>0</v>
      </c>
      <c r="F2813" s="180"/>
      <c r="G2813" s="180">
        <v>0</v>
      </c>
      <c r="H2813" s="180">
        <v>0</v>
      </c>
      <c r="I2813" s="180">
        <v>11448249</v>
      </c>
      <c r="J2813" s="180">
        <v>11122676.819999998</v>
      </c>
    </row>
    <row r="2814" spans="1:10" x14ac:dyDescent="0.2">
      <c r="A2814" s="180" t="s">
        <v>53</v>
      </c>
      <c r="B2814" s="180" t="s">
        <v>352</v>
      </c>
      <c r="C2814" s="180">
        <v>0</v>
      </c>
      <c r="D2814" s="180">
        <v>0</v>
      </c>
      <c r="E2814" s="180">
        <v>0</v>
      </c>
      <c r="F2814" s="180"/>
      <c r="G2814" s="180">
        <v>0</v>
      </c>
      <c r="H2814" s="180">
        <v>0</v>
      </c>
      <c r="I2814" s="180">
        <v>493389</v>
      </c>
      <c r="J2814" s="180">
        <v>483045.68</v>
      </c>
    </row>
    <row r="2815" spans="1:10" x14ac:dyDescent="0.2">
      <c r="A2815" s="180" t="s">
        <v>53</v>
      </c>
      <c r="B2815" s="180" t="s">
        <v>353</v>
      </c>
      <c r="C2815" s="180">
        <v>0</v>
      </c>
      <c r="D2815" s="180">
        <v>0</v>
      </c>
      <c r="E2815" s="180">
        <v>0</v>
      </c>
      <c r="F2815" s="180"/>
      <c r="G2815" s="180">
        <v>0</v>
      </c>
      <c r="H2815" s="180">
        <v>0</v>
      </c>
      <c r="I2815" s="180">
        <v>290188</v>
      </c>
      <c r="J2815" s="180">
        <v>436299.89</v>
      </c>
    </row>
    <row r="2816" spans="1:10" x14ac:dyDescent="0.2">
      <c r="A2816" s="180" t="s">
        <v>53</v>
      </c>
      <c r="B2816" s="180" t="s">
        <v>354</v>
      </c>
      <c r="C2816" s="180">
        <v>0</v>
      </c>
      <c r="D2816" s="180">
        <v>0</v>
      </c>
      <c r="E2816" s="180">
        <v>0</v>
      </c>
      <c r="F2816" s="180"/>
      <c r="G2816" s="180">
        <v>0</v>
      </c>
      <c r="H2816" s="180">
        <v>0</v>
      </c>
      <c r="I2816" s="180">
        <v>463530</v>
      </c>
      <c r="J2816" s="180">
        <v>450783.05</v>
      </c>
    </row>
    <row r="2817" spans="1:10" x14ac:dyDescent="0.2">
      <c r="A2817" s="180" t="s">
        <v>53</v>
      </c>
      <c r="B2817" s="180" t="s">
        <v>408</v>
      </c>
      <c r="C2817" s="180">
        <v>0</v>
      </c>
      <c r="D2817" s="180">
        <v>0</v>
      </c>
      <c r="E2817" s="180">
        <v>0</v>
      </c>
      <c r="F2817" s="180"/>
      <c r="G2817" s="180">
        <v>0</v>
      </c>
      <c r="H2817" s="180">
        <v>0</v>
      </c>
      <c r="I2817" s="180">
        <v>806556</v>
      </c>
      <c r="J2817" s="180">
        <v>801778.35</v>
      </c>
    </row>
    <row r="2818" spans="1:10" x14ac:dyDescent="0.2">
      <c r="A2818" s="180" t="s">
        <v>53</v>
      </c>
      <c r="B2818" s="180" t="s">
        <v>423</v>
      </c>
      <c r="C2818" s="180">
        <v>0</v>
      </c>
      <c r="D2818" s="180">
        <v>0</v>
      </c>
      <c r="E2818" s="180">
        <v>0</v>
      </c>
      <c r="F2818" s="180">
        <v>0</v>
      </c>
      <c r="G2818" s="180">
        <v>0</v>
      </c>
      <c r="H2818" s="180">
        <v>0</v>
      </c>
      <c r="I2818" s="180">
        <v>447434</v>
      </c>
      <c r="J2818" s="180">
        <v>436820.51</v>
      </c>
    </row>
    <row r="2819" spans="1:10" x14ac:dyDescent="0.2">
      <c r="A2819" s="180" t="s">
        <v>53</v>
      </c>
      <c r="B2819" s="180" t="s">
        <v>355</v>
      </c>
      <c r="C2819" s="180">
        <v>0</v>
      </c>
      <c r="D2819" s="180">
        <v>0</v>
      </c>
      <c r="E2819" s="180">
        <v>0</v>
      </c>
      <c r="F2819" s="180"/>
      <c r="G2819" s="180">
        <v>0</v>
      </c>
      <c r="H2819" s="180">
        <v>0</v>
      </c>
      <c r="I2819" s="180">
        <v>1085777</v>
      </c>
      <c r="J2819" s="180">
        <v>1107067.3</v>
      </c>
    </row>
    <row r="2820" spans="1:10" x14ac:dyDescent="0.2">
      <c r="A2820" s="180" t="s">
        <v>53</v>
      </c>
      <c r="B2820" s="180" t="s">
        <v>356</v>
      </c>
      <c r="C2820" s="180">
        <v>0</v>
      </c>
      <c r="D2820" s="180">
        <v>0</v>
      </c>
      <c r="E2820" s="180">
        <v>0</v>
      </c>
      <c r="F2820" s="180"/>
      <c r="G2820" s="180">
        <v>0</v>
      </c>
      <c r="H2820" s="180">
        <v>0</v>
      </c>
      <c r="I2820" s="180">
        <v>611812</v>
      </c>
      <c r="J2820" s="180">
        <v>562452.91</v>
      </c>
    </row>
    <row r="2821" spans="1:10" x14ac:dyDescent="0.2">
      <c r="A2821" s="180" t="s">
        <v>53</v>
      </c>
      <c r="B2821" s="180" t="s">
        <v>409</v>
      </c>
      <c r="C2821" s="180"/>
      <c r="D2821" s="180"/>
      <c r="E2821" s="180"/>
      <c r="F2821" s="180"/>
      <c r="G2821" s="180"/>
      <c r="H2821" s="180"/>
      <c r="I2821" s="180">
        <v>0</v>
      </c>
      <c r="J2821" s="180"/>
    </row>
    <row r="2822" spans="1:10" x14ac:dyDescent="0.2">
      <c r="A2822" s="180" t="s">
        <v>53</v>
      </c>
      <c r="B2822" s="180" t="s">
        <v>378</v>
      </c>
      <c r="C2822" s="180">
        <v>0</v>
      </c>
      <c r="D2822" s="180">
        <v>0</v>
      </c>
      <c r="E2822" s="180">
        <v>0</v>
      </c>
      <c r="F2822" s="180"/>
      <c r="G2822" s="180">
        <v>683760</v>
      </c>
      <c r="H2822" s="180">
        <v>0</v>
      </c>
      <c r="I2822" s="180">
        <v>673655</v>
      </c>
      <c r="J2822" s="180">
        <v>663699.27</v>
      </c>
    </row>
    <row r="2823" spans="1:10" x14ac:dyDescent="0.2">
      <c r="A2823" s="180" t="s">
        <v>53</v>
      </c>
      <c r="B2823" s="180" t="s">
        <v>360</v>
      </c>
      <c r="C2823" s="180">
        <v>3541819</v>
      </c>
      <c r="D2823" s="180">
        <v>25461</v>
      </c>
      <c r="E2823" s="180">
        <v>0</v>
      </c>
      <c r="F2823" s="180"/>
      <c r="G2823" s="180"/>
      <c r="H2823" s="180">
        <v>0</v>
      </c>
      <c r="I2823" s="180">
        <v>4753478</v>
      </c>
      <c r="J2823" s="180">
        <v>1607007.4500000002</v>
      </c>
    </row>
    <row r="2824" spans="1:10" x14ac:dyDescent="0.2">
      <c r="A2824" s="180" t="s">
        <v>53</v>
      </c>
      <c r="B2824" s="180" t="s">
        <v>379</v>
      </c>
      <c r="C2824" s="180">
        <v>0</v>
      </c>
      <c r="D2824" s="180">
        <v>0</v>
      </c>
      <c r="E2824" s="180">
        <v>0</v>
      </c>
      <c r="F2824" s="180">
        <v>687815</v>
      </c>
      <c r="G2824" s="180"/>
      <c r="H2824" s="180"/>
      <c r="I2824" s="180">
        <v>550629</v>
      </c>
      <c r="J2824" s="180">
        <v>58915</v>
      </c>
    </row>
    <row r="2825" spans="1:10" x14ac:dyDescent="0.2">
      <c r="A2825" s="180" t="s">
        <v>53</v>
      </c>
      <c r="B2825" s="180" t="s">
        <v>362</v>
      </c>
      <c r="C2825" s="180"/>
      <c r="D2825" s="180"/>
      <c r="E2825" s="180"/>
      <c r="F2825" s="180"/>
      <c r="G2825" s="180"/>
      <c r="H2825" s="180"/>
      <c r="I2825" s="180">
        <v>581161</v>
      </c>
      <c r="J2825" s="180">
        <v>561893</v>
      </c>
    </row>
    <row r="2826" spans="1:10" x14ac:dyDescent="0.2">
      <c r="A2826" s="180" t="s">
        <v>53</v>
      </c>
      <c r="B2826" s="180" t="s">
        <v>365</v>
      </c>
      <c r="C2826" s="180">
        <v>3541819</v>
      </c>
      <c r="D2826" s="180">
        <v>25461</v>
      </c>
      <c r="E2826" s="180">
        <v>0</v>
      </c>
      <c r="F2826" s="180">
        <v>687815</v>
      </c>
      <c r="G2826" s="180">
        <v>683760</v>
      </c>
      <c r="H2826" s="180">
        <v>0</v>
      </c>
      <c r="I2826" s="180">
        <v>22205858</v>
      </c>
      <c r="J2826" s="180">
        <v>18292439.23</v>
      </c>
    </row>
    <row r="2827" spans="1:10" x14ac:dyDescent="0.2">
      <c r="A2827" s="180" t="s">
        <v>53</v>
      </c>
      <c r="B2827" s="180" t="s">
        <v>447</v>
      </c>
      <c r="C2827" s="180">
        <v>454351</v>
      </c>
      <c r="D2827" s="180">
        <v>0</v>
      </c>
      <c r="E2827" s="180">
        <v>0</v>
      </c>
      <c r="F2827" s="180">
        <v>0</v>
      </c>
      <c r="G2827" s="180">
        <v>0</v>
      </c>
      <c r="H2827" s="180">
        <v>0</v>
      </c>
      <c r="I2827" s="180">
        <v>454949</v>
      </c>
      <c r="J2827" s="180">
        <v>359202.29000000004</v>
      </c>
    </row>
    <row r="2828" spans="1:10" x14ac:dyDescent="0.2">
      <c r="A2828" s="180" t="s">
        <v>53</v>
      </c>
      <c r="B2828" s="180" t="s">
        <v>366</v>
      </c>
      <c r="C2828" s="180">
        <v>3996170</v>
      </c>
      <c r="D2828" s="180">
        <v>25461</v>
      </c>
      <c r="E2828" s="180">
        <v>0</v>
      </c>
      <c r="F2828" s="180">
        <v>687815</v>
      </c>
      <c r="G2828" s="180">
        <v>683760</v>
      </c>
      <c r="H2828" s="180">
        <v>0</v>
      </c>
      <c r="I2828" s="180">
        <v>22660807</v>
      </c>
      <c r="J2828" s="180">
        <v>18651641.52</v>
      </c>
    </row>
    <row r="2829" spans="1:10" x14ac:dyDescent="0.2">
      <c r="A2829" s="180" t="s">
        <v>53</v>
      </c>
      <c r="B2829" s="180" t="s">
        <v>367</v>
      </c>
      <c r="C2829" s="180">
        <v>2180639.7599999998</v>
      </c>
      <c r="D2829" s="180">
        <v>723545.66</v>
      </c>
      <c r="E2829" s="180">
        <v>0</v>
      </c>
      <c r="F2829" s="180">
        <v>558.77000000001863</v>
      </c>
      <c r="G2829" s="180">
        <v>116611.58999999995</v>
      </c>
      <c r="H2829" s="180">
        <v>0</v>
      </c>
      <c r="I2829" s="180">
        <v>9654808.4299999997</v>
      </c>
      <c r="J2829" s="180">
        <v>6620378.429999996</v>
      </c>
    </row>
    <row r="2830" spans="1:10" x14ac:dyDescent="0.2">
      <c r="A2830" s="180" t="s">
        <v>53</v>
      </c>
      <c r="B2830" s="180" t="s">
        <v>368</v>
      </c>
      <c r="C2830" s="180">
        <v>6176809.7599999998</v>
      </c>
      <c r="D2830" s="180">
        <v>749006.66</v>
      </c>
      <c r="E2830" s="180">
        <v>0</v>
      </c>
      <c r="F2830" s="180">
        <v>688373.77</v>
      </c>
      <c r="G2830" s="180">
        <v>800371.59</v>
      </c>
      <c r="H2830" s="180">
        <v>0</v>
      </c>
      <c r="I2830" s="180">
        <v>32315615.43</v>
      </c>
      <c r="J2830" s="180">
        <v>25272019.949999996</v>
      </c>
    </row>
    <row r="2831" spans="1:10" x14ac:dyDescent="0.2">
      <c r="A2831" s="180" t="s">
        <v>54</v>
      </c>
      <c r="B2831" s="180" t="s">
        <v>333</v>
      </c>
      <c r="C2831" s="180"/>
      <c r="D2831" s="180">
        <v>104839</v>
      </c>
      <c r="E2831" s="180"/>
      <c r="F2831" s="180">
        <v>0</v>
      </c>
      <c r="G2831" s="180"/>
      <c r="H2831" s="180"/>
      <c r="I2831" s="180">
        <v>3102812</v>
      </c>
      <c r="J2831" s="180">
        <v>2857158.8400000003</v>
      </c>
    </row>
    <row r="2832" spans="1:10" x14ac:dyDescent="0.2">
      <c r="A2832" s="180" t="s">
        <v>54</v>
      </c>
      <c r="B2832" s="180" t="s">
        <v>334</v>
      </c>
      <c r="C2832" s="180"/>
      <c r="D2832" s="180">
        <v>2429</v>
      </c>
      <c r="E2832" s="180"/>
      <c r="F2832" s="180">
        <v>0</v>
      </c>
      <c r="G2832" s="180"/>
      <c r="H2832" s="180"/>
      <c r="I2832" s="180">
        <v>94205</v>
      </c>
      <c r="J2832" s="180">
        <v>93681.75</v>
      </c>
    </row>
    <row r="2833" spans="1:10" x14ac:dyDescent="0.2">
      <c r="A2833" s="180" t="s">
        <v>54</v>
      </c>
      <c r="B2833" s="180" t="s">
        <v>335</v>
      </c>
      <c r="C2833" s="180"/>
      <c r="D2833" s="180">
        <v>0</v>
      </c>
      <c r="E2833" s="180"/>
      <c r="F2833" s="180"/>
      <c r="G2833" s="180"/>
      <c r="H2833" s="180"/>
      <c r="I2833" s="180">
        <v>389248</v>
      </c>
      <c r="J2833" s="180">
        <v>289381</v>
      </c>
    </row>
    <row r="2834" spans="1:10" x14ac:dyDescent="0.2">
      <c r="A2834" s="180" t="s">
        <v>54</v>
      </c>
      <c r="B2834" s="180" t="s">
        <v>336</v>
      </c>
      <c r="C2834" s="180"/>
      <c r="D2834" s="180"/>
      <c r="E2834" s="180"/>
      <c r="F2834" s="180"/>
      <c r="G2834" s="180"/>
      <c r="H2834" s="180"/>
      <c r="I2834" s="180">
        <v>2952848</v>
      </c>
      <c r="J2834" s="180">
        <v>2909209.64</v>
      </c>
    </row>
    <row r="2835" spans="1:10" x14ac:dyDescent="0.2">
      <c r="A2835" s="180" t="s">
        <v>54</v>
      </c>
      <c r="B2835" s="180" t="s">
        <v>337</v>
      </c>
      <c r="C2835" s="180">
        <v>1462</v>
      </c>
      <c r="D2835" s="180">
        <v>0</v>
      </c>
      <c r="E2835" s="180">
        <v>0</v>
      </c>
      <c r="F2835" s="180">
        <v>0</v>
      </c>
      <c r="G2835" s="180">
        <v>188</v>
      </c>
      <c r="H2835" s="180">
        <v>0</v>
      </c>
      <c r="I2835" s="180">
        <v>10566</v>
      </c>
      <c r="J2835" s="180">
        <v>10439.85</v>
      </c>
    </row>
    <row r="2836" spans="1:10" x14ac:dyDescent="0.2">
      <c r="A2836" s="180" t="s">
        <v>54</v>
      </c>
      <c r="B2836" s="180" t="s">
        <v>338</v>
      </c>
      <c r="C2836" s="180"/>
      <c r="D2836" s="180"/>
      <c r="E2836" s="180"/>
      <c r="F2836" s="180"/>
      <c r="G2836" s="180">
        <v>174471</v>
      </c>
      <c r="H2836" s="180">
        <v>0</v>
      </c>
      <c r="I2836" s="180">
        <v>171893</v>
      </c>
      <c r="J2836" s="180">
        <v>198143.69</v>
      </c>
    </row>
    <row r="2837" spans="1:10" x14ac:dyDescent="0.2">
      <c r="A2837" s="180" t="s">
        <v>54</v>
      </c>
      <c r="B2837" s="180" t="s">
        <v>339</v>
      </c>
      <c r="C2837" s="180"/>
      <c r="D2837" s="180"/>
      <c r="E2837" s="180"/>
      <c r="F2837" s="180"/>
      <c r="G2837" s="180"/>
      <c r="H2837" s="180">
        <v>0</v>
      </c>
      <c r="I2837" s="180">
        <v>226203</v>
      </c>
      <c r="J2837" s="180">
        <v>222860.53</v>
      </c>
    </row>
    <row r="2838" spans="1:10" x14ac:dyDescent="0.2">
      <c r="A2838" s="180" t="s">
        <v>54</v>
      </c>
      <c r="B2838" s="180" t="s">
        <v>340</v>
      </c>
      <c r="C2838" s="180">
        <v>0</v>
      </c>
      <c r="D2838" s="180">
        <v>121</v>
      </c>
      <c r="E2838" s="180">
        <v>0</v>
      </c>
      <c r="F2838" s="180">
        <v>0</v>
      </c>
      <c r="G2838" s="180">
        <v>306</v>
      </c>
      <c r="H2838" s="180">
        <v>0</v>
      </c>
      <c r="I2838" s="180">
        <v>182020</v>
      </c>
      <c r="J2838" s="180">
        <v>179381.21</v>
      </c>
    </row>
    <row r="2839" spans="1:10" x14ac:dyDescent="0.2">
      <c r="A2839" s="180" t="s">
        <v>54</v>
      </c>
      <c r="B2839" s="180" t="s">
        <v>341</v>
      </c>
      <c r="C2839" s="180">
        <v>0</v>
      </c>
      <c r="D2839" s="180">
        <v>0</v>
      </c>
      <c r="E2839" s="180">
        <v>0</v>
      </c>
      <c r="F2839" s="180"/>
      <c r="G2839" s="180">
        <v>0</v>
      </c>
      <c r="H2839" s="180">
        <v>0</v>
      </c>
      <c r="I2839" s="180">
        <v>0</v>
      </c>
      <c r="J2839" s="180">
        <v>0</v>
      </c>
    </row>
    <row r="2840" spans="1:10" x14ac:dyDescent="0.2">
      <c r="A2840" s="180" t="s">
        <v>54</v>
      </c>
      <c r="B2840" s="180" t="s">
        <v>342</v>
      </c>
      <c r="C2840" s="180"/>
      <c r="D2840" s="180"/>
      <c r="E2840" s="180"/>
      <c r="F2840" s="180"/>
      <c r="G2840" s="180"/>
      <c r="H2840" s="180"/>
      <c r="I2840" s="180">
        <v>4840545</v>
      </c>
      <c r="J2840" s="180">
        <v>4929494</v>
      </c>
    </row>
    <row r="2841" spans="1:10" x14ac:dyDescent="0.2">
      <c r="A2841" s="180" t="s">
        <v>54</v>
      </c>
      <c r="B2841" s="180" t="s">
        <v>343</v>
      </c>
      <c r="C2841" s="180"/>
      <c r="D2841" s="180"/>
      <c r="E2841" s="180"/>
      <c r="F2841" s="180"/>
      <c r="G2841" s="180"/>
      <c r="H2841" s="180"/>
      <c r="I2841" s="180">
        <v>0</v>
      </c>
      <c r="J2841" s="180">
        <v>0</v>
      </c>
    </row>
    <row r="2842" spans="1:10" x14ac:dyDescent="0.2">
      <c r="A2842" s="180" t="s">
        <v>54</v>
      </c>
      <c r="B2842" s="180" t="s">
        <v>344</v>
      </c>
      <c r="C2842" s="180">
        <v>755481</v>
      </c>
      <c r="D2842" s="180">
        <v>0</v>
      </c>
      <c r="E2842" s="180">
        <v>0</v>
      </c>
      <c r="F2842" s="180">
        <v>0</v>
      </c>
      <c r="G2842" s="180">
        <v>3216</v>
      </c>
      <c r="H2842" s="180">
        <v>0</v>
      </c>
      <c r="I2842" s="180">
        <v>918885</v>
      </c>
      <c r="J2842" s="180">
        <v>769295.34</v>
      </c>
    </row>
    <row r="2843" spans="1:10" x14ac:dyDescent="0.2">
      <c r="A2843" s="180" t="s">
        <v>54</v>
      </c>
      <c r="B2843" s="180" t="s">
        <v>475</v>
      </c>
      <c r="C2843" s="180"/>
      <c r="D2843" s="180">
        <v>1551</v>
      </c>
      <c r="E2843" s="180"/>
      <c r="F2843" s="180">
        <v>0</v>
      </c>
      <c r="G2843" s="180"/>
      <c r="H2843" s="180"/>
      <c r="I2843" s="180">
        <v>50314</v>
      </c>
      <c r="J2843" s="180">
        <v>25448.720000000001</v>
      </c>
    </row>
    <row r="2844" spans="1:10" x14ac:dyDescent="0.2">
      <c r="A2844" s="180" t="s">
        <v>54</v>
      </c>
      <c r="B2844" s="180" t="s">
        <v>332</v>
      </c>
      <c r="C2844" s="180"/>
      <c r="D2844" s="180"/>
      <c r="E2844" s="180">
        <v>0</v>
      </c>
      <c r="F2844" s="180"/>
      <c r="G2844" s="180"/>
      <c r="H2844" s="180"/>
      <c r="I2844" s="180">
        <v>120717</v>
      </c>
      <c r="J2844" s="180">
        <v>118933</v>
      </c>
    </row>
    <row r="2845" spans="1:10" x14ac:dyDescent="0.2">
      <c r="A2845" s="180" t="s">
        <v>54</v>
      </c>
      <c r="B2845" s="180" t="s">
        <v>407</v>
      </c>
      <c r="C2845" s="180">
        <v>0</v>
      </c>
      <c r="D2845" s="180">
        <v>0</v>
      </c>
      <c r="E2845" s="180">
        <v>0</v>
      </c>
      <c r="F2845" s="180">
        <v>0</v>
      </c>
      <c r="G2845" s="180">
        <v>222826</v>
      </c>
      <c r="H2845" s="180">
        <v>0</v>
      </c>
      <c r="I2845" s="180">
        <v>349511</v>
      </c>
      <c r="J2845" s="180">
        <v>381116.96</v>
      </c>
    </row>
    <row r="2846" spans="1:10" x14ac:dyDescent="0.2">
      <c r="A2846" s="180" t="s">
        <v>54</v>
      </c>
      <c r="B2846" s="180" t="s">
        <v>345</v>
      </c>
      <c r="C2846" s="180">
        <v>756943</v>
      </c>
      <c r="D2846" s="180">
        <v>108940</v>
      </c>
      <c r="E2846" s="180">
        <v>0</v>
      </c>
      <c r="F2846" s="180">
        <v>0</v>
      </c>
      <c r="G2846" s="180">
        <v>401007</v>
      </c>
      <c r="H2846" s="180">
        <v>0</v>
      </c>
      <c r="I2846" s="180">
        <v>13409767</v>
      </c>
      <c r="J2846" s="180">
        <v>12984544.530000005</v>
      </c>
    </row>
    <row r="2847" spans="1:10" x14ac:dyDescent="0.2">
      <c r="A2847" s="180" t="s">
        <v>54</v>
      </c>
      <c r="B2847" s="180" t="s">
        <v>346</v>
      </c>
      <c r="C2847" s="180">
        <v>404278</v>
      </c>
      <c r="D2847" s="180">
        <v>0</v>
      </c>
      <c r="E2847" s="180">
        <v>0</v>
      </c>
      <c r="F2847" s="180">
        <v>0</v>
      </c>
      <c r="G2847" s="180"/>
      <c r="H2847" s="180"/>
      <c r="I2847" s="180">
        <v>398304</v>
      </c>
      <c r="J2847" s="180">
        <v>392417.55</v>
      </c>
    </row>
    <row r="2848" spans="1:10" x14ac:dyDescent="0.2">
      <c r="A2848" s="180" t="s">
        <v>54</v>
      </c>
      <c r="B2848" s="180" t="s">
        <v>446</v>
      </c>
      <c r="C2848" s="180">
        <v>0</v>
      </c>
      <c r="D2848" s="180">
        <v>0</v>
      </c>
      <c r="E2848" s="180">
        <v>0</v>
      </c>
      <c r="F2848" s="180">
        <v>111246</v>
      </c>
      <c r="G2848" s="180">
        <v>16913</v>
      </c>
      <c r="H2848" s="180">
        <v>0</v>
      </c>
      <c r="I2848" s="180">
        <v>126265</v>
      </c>
      <c r="J2848" s="180">
        <v>127189.88</v>
      </c>
    </row>
    <row r="2849" spans="1:10" x14ac:dyDescent="0.2">
      <c r="A2849" s="180" t="s">
        <v>54</v>
      </c>
      <c r="B2849" s="180" t="s">
        <v>347</v>
      </c>
      <c r="C2849" s="180">
        <v>25239</v>
      </c>
      <c r="D2849" s="180">
        <v>0</v>
      </c>
      <c r="E2849" s="180">
        <v>0</v>
      </c>
      <c r="F2849" s="180"/>
      <c r="G2849" s="180">
        <v>0</v>
      </c>
      <c r="H2849" s="180">
        <v>0</v>
      </c>
      <c r="I2849" s="180">
        <v>25343</v>
      </c>
      <c r="J2849" s="180">
        <v>24968.75</v>
      </c>
    </row>
    <row r="2850" spans="1:10" x14ac:dyDescent="0.2">
      <c r="A2850" s="180" t="s">
        <v>54</v>
      </c>
      <c r="B2850" s="180" t="s">
        <v>348</v>
      </c>
      <c r="C2850" s="180">
        <v>1186460</v>
      </c>
      <c r="D2850" s="180">
        <v>108940</v>
      </c>
      <c r="E2850" s="180">
        <v>0</v>
      </c>
      <c r="F2850" s="180">
        <v>111246</v>
      </c>
      <c r="G2850" s="180">
        <v>417920</v>
      </c>
      <c r="H2850" s="180">
        <v>0</v>
      </c>
      <c r="I2850" s="180">
        <v>13959679</v>
      </c>
      <c r="J2850" s="180">
        <v>13529120.710000005</v>
      </c>
    </row>
    <row r="2851" spans="1:10" x14ac:dyDescent="0.2">
      <c r="A2851" s="180" t="s">
        <v>54</v>
      </c>
      <c r="B2851" s="180" t="s">
        <v>349</v>
      </c>
      <c r="C2851" s="180">
        <v>347460.68999999994</v>
      </c>
      <c r="D2851" s="180">
        <v>87994.5</v>
      </c>
      <c r="E2851" s="180">
        <v>0</v>
      </c>
      <c r="F2851" s="180">
        <v>0</v>
      </c>
      <c r="G2851" s="180">
        <v>85777.039999999979</v>
      </c>
      <c r="H2851" s="180">
        <v>0</v>
      </c>
      <c r="I2851" s="180">
        <v>3588232.080000001</v>
      </c>
      <c r="J2851" s="180">
        <v>3372253.57</v>
      </c>
    </row>
    <row r="2852" spans="1:10" x14ac:dyDescent="0.2">
      <c r="A2852" s="180" t="s">
        <v>54</v>
      </c>
      <c r="B2852" s="180" t="s">
        <v>350</v>
      </c>
      <c r="C2852" s="180">
        <v>1533920.69</v>
      </c>
      <c r="D2852" s="180">
        <v>196934.5</v>
      </c>
      <c r="E2852" s="180">
        <v>0</v>
      </c>
      <c r="F2852" s="180">
        <v>111246</v>
      </c>
      <c r="G2852" s="180">
        <v>503697.04</v>
      </c>
      <c r="H2852" s="180">
        <v>0</v>
      </c>
      <c r="I2852" s="180">
        <v>17547911.080000002</v>
      </c>
      <c r="J2852" s="180">
        <v>16901374.280000005</v>
      </c>
    </row>
    <row r="2853" spans="1:10" x14ac:dyDescent="0.2">
      <c r="A2853" s="180" t="s">
        <v>54</v>
      </c>
      <c r="B2853" s="180" t="s">
        <v>376</v>
      </c>
      <c r="C2853" s="180"/>
      <c r="D2853" s="180"/>
      <c r="E2853" s="180"/>
      <c r="F2853" s="180"/>
      <c r="G2853" s="180"/>
      <c r="H2853" s="180"/>
      <c r="I2853" s="180"/>
      <c r="J2853" s="180"/>
    </row>
    <row r="2854" spans="1:10" x14ac:dyDescent="0.2">
      <c r="A2854" s="180" t="s">
        <v>54</v>
      </c>
      <c r="B2854" s="180" t="s">
        <v>377</v>
      </c>
      <c r="C2854" s="180">
        <v>3004</v>
      </c>
      <c r="D2854" s="180">
        <v>0</v>
      </c>
      <c r="E2854" s="180">
        <v>0</v>
      </c>
      <c r="F2854" s="180"/>
      <c r="G2854" s="180">
        <v>0</v>
      </c>
      <c r="H2854" s="180">
        <v>0</v>
      </c>
      <c r="I2854" s="180">
        <v>8094014</v>
      </c>
      <c r="J2854" s="180">
        <v>8047247.2999999998</v>
      </c>
    </row>
    <row r="2855" spans="1:10" x14ac:dyDescent="0.2">
      <c r="A2855" s="180" t="s">
        <v>54</v>
      </c>
      <c r="B2855" s="180" t="s">
        <v>352</v>
      </c>
      <c r="C2855" s="180">
        <v>0</v>
      </c>
      <c r="D2855" s="180">
        <v>0</v>
      </c>
      <c r="E2855" s="180">
        <v>0</v>
      </c>
      <c r="F2855" s="180"/>
      <c r="G2855" s="180">
        <v>0</v>
      </c>
      <c r="H2855" s="180">
        <v>0</v>
      </c>
      <c r="I2855" s="180">
        <v>300328</v>
      </c>
      <c r="J2855" s="180">
        <v>213130.8</v>
      </c>
    </row>
    <row r="2856" spans="1:10" x14ac:dyDescent="0.2">
      <c r="A2856" s="180" t="s">
        <v>54</v>
      </c>
      <c r="B2856" s="180" t="s">
        <v>353</v>
      </c>
      <c r="C2856" s="180">
        <v>0</v>
      </c>
      <c r="D2856" s="180">
        <v>0</v>
      </c>
      <c r="E2856" s="180">
        <v>0</v>
      </c>
      <c r="F2856" s="180"/>
      <c r="G2856" s="180">
        <v>0</v>
      </c>
      <c r="H2856" s="180">
        <v>0</v>
      </c>
      <c r="I2856" s="180">
        <v>250127</v>
      </c>
      <c r="J2856" s="180">
        <v>206036.57</v>
      </c>
    </row>
    <row r="2857" spans="1:10" x14ac:dyDescent="0.2">
      <c r="A2857" s="180" t="s">
        <v>54</v>
      </c>
      <c r="B2857" s="180" t="s">
        <v>354</v>
      </c>
      <c r="C2857" s="180">
        <v>0</v>
      </c>
      <c r="D2857" s="180">
        <v>0</v>
      </c>
      <c r="E2857" s="180">
        <v>0</v>
      </c>
      <c r="F2857" s="180"/>
      <c r="G2857" s="180">
        <v>0</v>
      </c>
      <c r="H2857" s="180">
        <v>0</v>
      </c>
      <c r="I2857" s="180">
        <v>335066</v>
      </c>
      <c r="J2857" s="180">
        <v>320261.94</v>
      </c>
    </row>
    <row r="2858" spans="1:10" x14ac:dyDescent="0.2">
      <c r="A2858" s="180" t="s">
        <v>54</v>
      </c>
      <c r="B2858" s="180" t="s">
        <v>408</v>
      </c>
      <c r="C2858" s="180">
        <v>0</v>
      </c>
      <c r="D2858" s="180">
        <v>0</v>
      </c>
      <c r="E2858" s="180">
        <v>0</v>
      </c>
      <c r="F2858" s="180"/>
      <c r="G2858" s="180">
        <v>0</v>
      </c>
      <c r="H2858" s="180">
        <v>0</v>
      </c>
      <c r="I2858" s="180">
        <v>630148</v>
      </c>
      <c r="J2858" s="180">
        <v>609998.15</v>
      </c>
    </row>
    <row r="2859" spans="1:10" x14ac:dyDescent="0.2">
      <c r="A2859" s="180" t="s">
        <v>54</v>
      </c>
      <c r="B2859" s="180" t="s">
        <v>423</v>
      </c>
      <c r="C2859" s="180">
        <v>58276</v>
      </c>
      <c r="D2859" s="180">
        <v>0</v>
      </c>
      <c r="E2859" s="180">
        <v>0</v>
      </c>
      <c r="F2859" s="180">
        <v>0</v>
      </c>
      <c r="G2859" s="180">
        <v>0</v>
      </c>
      <c r="H2859" s="180">
        <v>0</v>
      </c>
      <c r="I2859" s="180">
        <v>240520</v>
      </c>
      <c r="J2859" s="180">
        <v>233712.1</v>
      </c>
    </row>
    <row r="2860" spans="1:10" x14ac:dyDescent="0.2">
      <c r="A2860" s="180" t="s">
        <v>54</v>
      </c>
      <c r="B2860" s="180" t="s">
        <v>355</v>
      </c>
      <c r="C2860" s="180">
        <v>0</v>
      </c>
      <c r="D2860" s="180">
        <v>0</v>
      </c>
      <c r="E2860" s="180">
        <v>0</v>
      </c>
      <c r="F2860" s="180"/>
      <c r="G2860" s="180">
        <v>0</v>
      </c>
      <c r="H2860" s="180">
        <v>0</v>
      </c>
      <c r="I2860" s="180">
        <v>850281</v>
      </c>
      <c r="J2860" s="180">
        <v>828677.74</v>
      </c>
    </row>
    <row r="2861" spans="1:10" x14ac:dyDescent="0.2">
      <c r="A2861" s="180" t="s">
        <v>54</v>
      </c>
      <c r="B2861" s="180" t="s">
        <v>356</v>
      </c>
      <c r="C2861" s="180">
        <v>68525</v>
      </c>
      <c r="D2861" s="180">
        <v>0</v>
      </c>
      <c r="E2861" s="180">
        <v>0</v>
      </c>
      <c r="F2861" s="180"/>
      <c r="G2861" s="180">
        <v>0</v>
      </c>
      <c r="H2861" s="180">
        <v>0</v>
      </c>
      <c r="I2861" s="180">
        <v>680611</v>
      </c>
      <c r="J2861" s="180">
        <v>647295.21</v>
      </c>
    </row>
    <row r="2862" spans="1:10" x14ac:dyDescent="0.2">
      <c r="A2862" s="180" t="s">
        <v>54</v>
      </c>
      <c r="B2862" s="180" t="s">
        <v>409</v>
      </c>
      <c r="C2862" s="180"/>
      <c r="D2862" s="180"/>
      <c r="E2862" s="180"/>
      <c r="F2862" s="180"/>
      <c r="G2862" s="180"/>
      <c r="H2862" s="180"/>
      <c r="I2862" s="180">
        <v>0</v>
      </c>
      <c r="J2862" s="180"/>
    </row>
    <row r="2863" spans="1:10" x14ac:dyDescent="0.2">
      <c r="A2863" s="180" t="s">
        <v>54</v>
      </c>
      <c r="B2863" s="180" t="s">
        <v>378</v>
      </c>
      <c r="C2863" s="180">
        <v>5544</v>
      </c>
      <c r="D2863" s="180">
        <v>0</v>
      </c>
      <c r="E2863" s="180">
        <v>0</v>
      </c>
      <c r="F2863" s="180"/>
      <c r="G2863" s="180">
        <v>413557</v>
      </c>
      <c r="H2863" s="180">
        <v>0</v>
      </c>
      <c r="I2863" s="180">
        <v>412907</v>
      </c>
      <c r="J2863" s="180">
        <v>409306.85</v>
      </c>
    </row>
    <row r="2864" spans="1:10" x14ac:dyDescent="0.2">
      <c r="A2864" s="180" t="s">
        <v>54</v>
      </c>
      <c r="B2864" s="180" t="s">
        <v>360</v>
      </c>
      <c r="C2864" s="180">
        <v>880097</v>
      </c>
      <c r="D2864" s="180">
        <v>86275</v>
      </c>
      <c r="E2864" s="180">
        <v>0</v>
      </c>
      <c r="F2864" s="180"/>
      <c r="G2864" s="180"/>
      <c r="H2864" s="180">
        <v>0</v>
      </c>
      <c r="I2864" s="180">
        <v>952091</v>
      </c>
      <c r="J2864" s="180">
        <v>1251521.3600000001</v>
      </c>
    </row>
    <row r="2865" spans="1:10" x14ac:dyDescent="0.2">
      <c r="A2865" s="180" t="s">
        <v>54</v>
      </c>
      <c r="B2865" s="180" t="s">
        <v>379</v>
      </c>
      <c r="C2865" s="180">
        <v>0</v>
      </c>
      <c r="D2865" s="180">
        <v>0</v>
      </c>
      <c r="E2865" s="180">
        <v>0</v>
      </c>
      <c r="F2865" s="180">
        <v>111246</v>
      </c>
      <c r="G2865" s="180"/>
      <c r="H2865" s="180"/>
      <c r="I2865" s="180">
        <v>109602</v>
      </c>
      <c r="J2865" s="180">
        <v>107982.09</v>
      </c>
    </row>
    <row r="2866" spans="1:10" x14ac:dyDescent="0.2">
      <c r="A2866" s="180" t="s">
        <v>54</v>
      </c>
      <c r="B2866" s="180" t="s">
        <v>362</v>
      </c>
      <c r="C2866" s="180"/>
      <c r="D2866" s="180"/>
      <c r="E2866" s="180"/>
      <c r="F2866" s="180"/>
      <c r="G2866" s="180"/>
      <c r="H2866" s="180"/>
      <c r="I2866" s="180">
        <v>328489</v>
      </c>
      <c r="J2866" s="180">
        <v>329990</v>
      </c>
    </row>
    <row r="2867" spans="1:10" x14ac:dyDescent="0.2">
      <c r="A2867" s="180" t="s">
        <v>54</v>
      </c>
      <c r="B2867" s="180" t="s">
        <v>365</v>
      </c>
      <c r="C2867" s="180">
        <v>1015446</v>
      </c>
      <c r="D2867" s="180">
        <v>86275</v>
      </c>
      <c r="E2867" s="180">
        <v>0</v>
      </c>
      <c r="F2867" s="180">
        <v>111246</v>
      </c>
      <c r="G2867" s="180">
        <v>413557</v>
      </c>
      <c r="H2867" s="180">
        <v>0</v>
      </c>
      <c r="I2867" s="180">
        <v>13184184</v>
      </c>
      <c r="J2867" s="180">
        <v>13205160.109999998</v>
      </c>
    </row>
    <row r="2868" spans="1:10" x14ac:dyDescent="0.2">
      <c r="A2868" s="180" t="s">
        <v>54</v>
      </c>
      <c r="B2868" s="180" t="s">
        <v>447</v>
      </c>
      <c r="C2868" s="180">
        <v>75935</v>
      </c>
      <c r="D2868" s="180">
        <v>0</v>
      </c>
      <c r="E2868" s="180">
        <v>0</v>
      </c>
      <c r="F2868" s="180">
        <v>0</v>
      </c>
      <c r="G2868" s="180">
        <v>0</v>
      </c>
      <c r="H2868" s="180">
        <v>0</v>
      </c>
      <c r="I2868" s="180">
        <v>74813</v>
      </c>
      <c r="J2868" s="180">
        <v>107982.09</v>
      </c>
    </row>
    <row r="2869" spans="1:10" x14ac:dyDescent="0.2">
      <c r="A2869" s="180" t="s">
        <v>54</v>
      </c>
      <c r="B2869" s="180" t="s">
        <v>366</v>
      </c>
      <c r="C2869" s="180">
        <v>1091381</v>
      </c>
      <c r="D2869" s="180">
        <v>86275</v>
      </c>
      <c r="E2869" s="180">
        <v>0</v>
      </c>
      <c r="F2869" s="180">
        <v>111246</v>
      </c>
      <c r="G2869" s="180">
        <v>413557</v>
      </c>
      <c r="H2869" s="180">
        <v>0</v>
      </c>
      <c r="I2869" s="180">
        <v>13258997</v>
      </c>
      <c r="J2869" s="180">
        <v>13313142.199999996</v>
      </c>
    </row>
    <row r="2870" spans="1:10" x14ac:dyDescent="0.2">
      <c r="A2870" s="180" t="s">
        <v>54</v>
      </c>
      <c r="B2870" s="180" t="s">
        <v>367</v>
      </c>
      <c r="C2870" s="180">
        <v>442539.68999999994</v>
      </c>
      <c r="D2870" s="180">
        <v>110659.5</v>
      </c>
      <c r="E2870" s="180">
        <v>0</v>
      </c>
      <c r="F2870" s="180">
        <v>0</v>
      </c>
      <c r="G2870" s="180">
        <v>90140.039999999979</v>
      </c>
      <c r="H2870" s="180">
        <v>0</v>
      </c>
      <c r="I2870" s="180">
        <v>4288914.0800000019</v>
      </c>
      <c r="J2870" s="180">
        <v>3588232.0800000075</v>
      </c>
    </row>
    <row r="2871" spans="1:10" x14ac:dyDescent="0.2">
      <c r="A2871" s="180" t="s">
        <v>54</v>
      </c>
      <c r="B2871" s="180" t="s">
        <v>368</v>
      </c>
      <c r="C2871" s="180">
        <v>1533920.69</v>
      </c>
      <c r="D2871" s="180">
        <v>196934.5</v>
      </c>
      <c r="E2871" s="180">
        <v>0</v>
      </c>
      <c r="F2871" s="180">
        <v>111246</v>
      </c>
      <c r="G2871" s="180">
        <v>503697.04</v>
      </c>
      <c r="H2871" s="180">
        <v>0</v>
      </c>
      <c r="I2871" s="180">
        <v>17547911.080000002</v>
      </c>
      <c r="J2871" s="180">
        <v>16901374.280000005</v>
      </c>
    </row>
    <row r="2872" spans="1:10" x14ac:dyDescent="0.2">
      <c r="A2872" s="180" t="s">
        <v>55</v>
      </c>
      <c r="B2872" s="180" t="s">
        <v>333</v>
      </c>
      <c r="C2872" s="180"/>
      <c r="D2872" s="180">
        <v>202152</v>
      </c>
      <c r="E2872" s="180"/>
      <c r="F2872" s="180">
        <v>388344</v>
      </c>
      <c r="G2872" s="180"/>
      <c r="H2872" s="180"/>
      <c r="I2872" s="180">
        <v>2604666</v>
      </c>
      <c r="J2872" s="180">
        <v>2467500.63</v>
      </c>
    </row>
    <row r="2873" spans="1:10" x14ac:dyDescent="0.2">
      <c r="A2873" s="180" t="s">
        <v>55</v>
      </c>
      <c r="B2873" s="180" t="s">
        <v>334</v>
      </c>
      <c r="C2873" s="180"/>
      <c r="D2873" s="180">
        <v>3283</v>
      </c>
      <c r="E2873" s="180"/>
      <c r="F2873" s="180">
        <v>6306</v>
      </c>
      <c r="G2873" s="180"/>
      <c r="H2873" s="180"/>
      <c r="I2873" s="180">
        <v>46643</v>
      </c>
      <c r="J2873" s="180">
        <v>49468.95</v>
      </c>
    </row>
    <row r="2874" spans="1:10" x14ac:dyDescent="0.2">
      <c r="A2874" s="180" t="s">
        <v>55</v>
      </c>
      <c r="B2874" s="180" t="s">
        <v>335</v>
      </c>
      <c r="C2874" s="180"/>
      <c r="D2874" s="180">
        <v>0</v>
      </c>
      <c r="E2874" s="180"/>
      <c r="F2874" s="180"/>
      <c r="G2874" s="180"/>
      <c r="H2874" s="180"/>
      <c r="I2874" s="180">
        <v>40541</v>
      </c>
      <c r="J2874" s="180">
        <v>26304</v>
      </c>
    </row>
    <row r="2875" spans="1:10" x14ac:dyDescent="0.2">
      <c r="A2875" s="180" t="s">
        <v>55</v>
      </c>
      <c r="B2875" s="180" t="s">
        <v>336</v>
      </c>
      <c r="C2875" s="180"/>
      <c r="D2875" s="180"/>
      <c r="E2875" s="180"/>
      <c r="F2875" s="180"/>
      <c r="G2875" s="180"/>
      <c r="H2875" s="180"/>
      <c r="I2875" s="180">
        <v>526899</v>
      </c>
      <c r="J2875" s="180">
        <v>521274.47</v>
      </c>
    </row>
    <row r="2876" spans="1:10" x14ac:dyDescent="0.2">
      <c r="A2876" s="180" t="s">
        <v>55</v>
      </c>
      <c r="B2876" s="180" t="s">
        <v>337</v>
      </c>
      <c r="C2876" s="180">
        <v>2488</v>
      </c>
      <c r="D2876" s="180">
        <v>1077</v>
      </c>
      <c r="E2876" s="180">
        <v>0</v>
      </c>
      <c r="F2876" s="180">
        <v>1761</v>
      </c>
      <c r="G2876" s="180">
        <v>0</v>
      </c>
      <c r="H2876" s="180">
        <v>0</v>
      </c>
      <c r="I2876" s="180">
        <v>24863</v>
      </c>
      <c r="J2876" s="180">
        <v>70606.42</v>
      </c>
    </row>
    <row r="2877" spans="1:10" x14ac:dyDescent="0.2">
      <c r="A2877" s="180" t="s">
        <v>55</v>
      </c>
      <c r="B2877" s="180" t="s">
        <v>338</v>
      </c>
      <c r="C2877" s="180"/>
      <c r="D2877" s="180"/>
      <c r="E2877" s="180"/>
      <c r="F2877" s="180"/>
      <c r="G2877" s="180">
        <v>120492</v>
      </c>
      <c r="H2877" s="180">
        <v>0</v>
      </c>
      <c r="I2877" s="180">
        <v>118711</v>
      </c>
      <c r="J2877" s="180">
        <v>116956.95</v>
      </c>
    </row>
    <row r="2878" spans="1:10" x14ac:dyDescent="0.2">
      <c r="A2878" s="180" t="s">
        <v>55</v>
      </c>
      <c r="B2878" s="180" t="s">
        <v>339</v>
      </c>
      <c r="C2878" s="180"/>
      <c r="D2878" s="180"/>
      <c r="E2878" s="180"/>
      <c r="F2878" s="180"/>
      <c r="G2878" s="180"/>
      <c r="H2878" s="180">
        <v>0</v>
      </c>
      <c r="I2878" s="180">
        <v>56010</v>
      </c>
      <c r="J2878" s="180">
        <v>55183.05</v>
      </c>
    </row>
    <row r="2879" spans="1:10" x14ac:dyDescent="0.2">
      <c r="A2879" s="180" t="s">
        <v>55</v>
      </c>
      <c r="B2879" s="180" t="s">
        <v>340</v>
      </c>
      <c r="C2879" s="180">
        <v>12397</v>
      </c>
      <c r="D2879" s="180">
        <v>12625</v>
      </c>
      <c r="E2879" s="180">
        <v>0</v>
      </c>
      <c r="F2879" s="180">
        <v>110</v>
      </c>
      <c r="G2879" s="180">
        <v>707</v>
      </c>
      <c r="H2879" s="180">
        <v>0</v>
      </c>
      <c r="I2879" s="180">
        <v>264015</v>
      </c>
      <c r="J2879" s="180">
        <v>261900</v>
      </c>
    </row>
    <row r="2880" spans="1:10" x14ac:dyDescent="0.2">
      <c r="A2880" s="180" t="s">
        <v>55</v>
      </c>
      <c r="B2880" s="180" t="s">
        <v>341</v>
      </c>
      <c r="C2880" s="180">
        <v>0</v>
      </c>
      <c r="D2880" s="180">
        <v>0</v>
      </c>
      <c r="E2880" s="180">
        <v>0</v>
      </c>
      <c r="F2880" s="180"/>
      <c r="G2880" s="180">
        <v>0</v>
      </c>
      <c r="H2880" s="180">
        <v>0</v>
      </c>
      <c r="I2880" s="180">
        <v>0</v>
      </c>
      <c r="J2880" s="180">
        <v>0</v>
      </c>
    </row>
    <row r="2881" spans="1:10" x14ac:dyDescent="0.2">
      <c r="A2881" s="180" t="s">
        <v>55</v>
      </c>
      <c r="B2881" s="180" t="s">
        <v>342</v>
      </c>
      <c r="C2881" s="180"/>
      <c r="D2881" s="180"/>
      <c r="E2881" s="180"/>
      <c r="F2881" s="180"/>
      <c r="G2881" s="180"/>
      <c r="H2881" s="180"/>
      <c r="I2881" s="180">
        <v>2557617</v>
      </c>
      <c r="J2881" s="180">
        <v>2620893</v>
      </c>
    </row>
    <row r="2882" spans="1:10" x14ac:dyDescent="0.2">
      <c r="A2882" s="180" t="s">
        <v>55</v>
      </c>
      <c r="B2882" s="180" t="s">
        <v>343</v>
      </c>
      <c r="C2882" s="180"/>
      <c r="D2882" s="180"/>
      <c r="E2882" s="180"/>
      <c r="F2882" s="180"/>
      <c r="G2882" s="180"/>
      <c r="H2882" s="180"/>
      <c r="I2882" s="180">
        <v>0</v>
      </c>
      <c r="J2882" s="180">
        <v>0</v>
      </c>
    </row>
    <row r="2883" spans="1:10" x14ac:dyDescent="0.2">
      <c r="A2883" s="180" t="s">
        <v>55</v>
      </c>
      <c r="B2883" s="180" t="s">
        <v>344</v>
      </c>
      <c r="C2883" s="180">
        <v>486443</v>
      </c>
      <c r="D2883" s="180">
        <v>98</v>
      </c>
      <c r="E2883" s="180">
        <v>0</v>
      </c>
      <c r="F2883" s="180">
        <v>214</v>
      </c>
      <c r="G2883" s="180">
        <v>1631</v>
      </c>
      <c r="H2883" s="180">
        <v>0</v>
      </c>
      <c r="I2883" s="180">
        <v>584568</v>
      </c>
      <c r="J2883" s="180">
        <v>430699.87</v>
      </c>
    </row>
    <row r="2884" spans="1:10" x14ac:dyDescent="0.2">
      <c r="A2884" s="180" t="s">
        <v>55</v>
      </c>
      <c r="B2884" s="180" t="s">
        <v>475</v>
      </c>
      <c r="C2884" s="180"/>
      <c r="D2884" s="180">
        <v>3142</v>
      </c>
      <c r="E2884" s="180"/>
      <c r="F2884" s="180">
        <v>6034</v>
      </c>
      <c r="G2884" s="180"/>
      <c r="H2884" s="180"/>
      <c r="I2884" s="180">
        <v>36464</v>
      </c>
      <c r="J2884" s="180">
        <v>32624.69</v>
      </c>
    </row>
    <row r="2885" spans="1:10" x14ac:dyDescent="0.2">
      <c r="A2885" s="180" t="s">
        <v>55</v>
      </c>
      <c r="B2885" s="180" t="s">
        <v>332</v>
      </c>
      <c r="C2885" s="180"/>
      <c r="D2885" s="180"/>
      <c r="E2885" s="180">
        <v>0</v>
      </c>
      <c r="F2885" s="180"/>
      <c r="G2885" s="180"/>
      <c r="H2885" s="180"/>
      <c r="I2885" s="180">
        <v>66585</v>
      </c>
      <c r="J2885" s="180">
        <v>65685</v>
      </c>
    </row>
    <row r="2886" spans="1:10" x14ac:dyDescent="0.2">
      <c r="A2886" s="180" t="s">
        <v>55</v>
      </c>
      <c r="B2886" s="180" t="s">
        <v>407</v>
      </c>
      <c r="C2886" s="180">
        <v>0</v>
      </c>
      <c r="D2886" s="180">
        <v>0</v>
      </c>
      <c r="E2886" s="180">
        <v>0</v>
      </c>
      <c r="F2886" s="180">
        <v>0</v>
      </c>
      <c r="G2886" s="180">
        <v>98994</v>
      </c>
      <c r="H2886" s="180">
        <v>0</v>
      </c>
      <c r="I2886" s="180">
        <v>167506</v>
      </c>
      <c r="J2886" s="180">
        <v>166969.22</v>
      </c>
    </row>
    <row r="2887" spans="1:10" x14ac:dyDescent="0.2">
      <c r="A2887" s="180" t="s">
        <v>55</v>
      </c>
      <c r="B2887" s="180" t="s">
        <v>345</v>
      </c>
      <c r="C2887" s="180">
        <v>501328</v>
      </c>
      <c r="D2887" s="180">
        <v>222377</v>
      </c>
      <c r="E2887" s="180">
        <v>0</v>
      </c>
      <c r="F2887" s="180">
        <v>402769</v>
      </c>
      <c r="G2887" s="180">
        <v>221824</v>
      </c>
      <c r="H2887" s="180">
        <v>0</v>
      </c>
      <c r="I2887" s="180">
        <v>7095088</v>
      </c>
      <c r="J2887" s="180">
        <v>6886066.25</v>
      </c>
    </row>
    <row r="2888" spans="1:10" x14ac:dyDescent="0.2">
      <c r="A2888" s="180" t="s">
        <v>55</v>
      </c>
      <c r="B2888" s="180" t="s">
        <v>346</v>
      </c>
      <c r="C2888" s="180">
        <v>0</v>
      </c>
      <c r="D2888" s="180">
        <v>0</v>
      </c>
      <c r="E2888" s="180">
        <v>0</v>
      </c>
      <c r="F2888" s="180">
        <v>0</v>
      </c>
      <c r="G2888" s="180"/>
      <c r="H2888" s="180"/>
      <c r="I2888" s="180">
        <v>0</v>
      </c>
      <c r="J2888" s="180">
        <v>6025800.5499999998</v>
      </c>
    </row>
    <row r="2889" spans="1:10" x14ac:dyDescent="0.2">
      <c r="A2889" s="180" t="s">
        <v>55</v>
      </c>
      <c r="B2889" s="180" t="s">
        <v>446</v>
      </c>
      <c r="C2889" s="180">
        <v>0</v>
      </c>
      <c r="D2889" s="180">
        <v>0</v>
      </c>
      <c r="E2889" s="180">
        <v>0</v>
      </c>
      <c r="F2889" s="180">
        <v>0</v>
      </c>
      <c r="G2889" s="180">
        <v>0</v>
      </c>
      <c r="H2889" s="180">
        <v>0</v>
      </c>
      <c r="I2889" s="180">
        <v>0</v>
      </c>
      <c r="J2889" s="180">
        <v>0</v>
      </c>
    </row>
    <row r="2890" spans="1:10" x14ac:dyDescent="0.2">
      <c r="A2890" s="180" t="s">
        <v>55</v>
      </c>
      <c r="B2890" s="180" t="s">
        <v>347</v>
      </c>
      <c r="C2890" s="180">
        <v>0</v>
      </c>
      <c r="D2890" s="180">
        <v>0</v>
      </c>
      <c r="E2890" s="180">
        <v>0</v>
      </c>
      <c r="F2890" s="180"/>
      <c r="G2890" s="180">
        <v>0</v>
      </c>
      <c r="H2890" s="180">
        <v>0</v>
      </c>
      <c r="I2890" s="180">
        <v>0</v>
      </c>
      <c r="J2890" s="180">
        <v>0</v>
      </c>
    </row>
    <row r="2891" spans="1:10" x14ac:dyDescent="0.2">
      <c r="A2891" s="180" t="s">
        <v>55</v>
      </c>
      <c r="B2891" s="180" t="s">
        <v>348</v>
      </c>
      <c r="C2891" s="180">
        <v>501328</v>
      </c>
      <c r="D2891" s="180">
        <v>222377</v>
      </c>
      <c r="E2891" s="180">
        <v>0</v>
      </c>
      <c r="F2891" s="180">
        <v>402769</v>
      </c>
      <c r="G2891" s="180">
        <v>221824</v>
      </c>
      <c r="H2891" s="180">
        <v>0</v>
      </c>
      <c r="I2891" s="180">
        <v>7095088</v>
      </c>
      <c r="J2891" s="180">
        <v>12911866.800000001</v>
      </c>
    </row>
    <row r="2892" spans="1:10" x14ac:dyDescent="0.2">
      <c r="A2892" s="180" t="s">
        <v>55</v>
      </c>
      <c r="B2892" s="180" t="s">
        <v>349</v>
      </c>
      <c r="C2892" s="180">
        <v>361036.06000000006</v>
      </c>
      <c r="D2892" s="180">
        <v>198013.27000000008</v>
      </c>
      <c r="E2892" s="180">
        <v>981325</v>
      </c>
      <c r="F2892" s="180">
        <v>20174.169999999925</v>
      </c>
      <c r="G2892" s="180">
        <v>51512.25999999998</v>
      </c>
      <c r="H2892" s="180">
        <v>0</v>
      </c>
      <c r="I2892" s="180">
        <v>5899120.2799999993</v>
      </c>
      <c r="J2892" s="180">
        <v>2662181.27</v>
      </c>
    </row>
    <row r="2893" spans="1:10" x14ac:dyDescent="0.2">
      <c r="A2893" s="180" t="s">
        <v>55</v>
      </c>
      <c r="B2893" s="180" t="s">
        <v>350</v>
      </c>
      <c r="C2893" s="180">
        <v>862364.06</v>
      </c>
      <c r="D2893" s="180">
        <v>420390.27000000008</v>
      </c>
      <c r="E2893" s="180">
        <v>981325</v>
      </c>
      <c r="F2893" s="180">
        <v>422943.16999999993</v>
      </c>
      <c r="G2893" s="180">
        <v>273336.26</v>
      </c>
      <c r="H2893" s="180">
        <v>0</v>
      </c>
      <c r="I2893" s="180">
        <v>12994208.279999999</v>
      </c>
      <c r="J2893" s="180">
        <v>15574048.07</v>
      </c>
    </row>
    <row r="2894" spans="1:10" x14ac:dyDescent="0.2">
      <c r="A2894" s="180" t="s">
        <v>55</v>
      </c>
      <c r="B2894" s="180" t="s">
        <v>376</v>
      </c>
      <c r="C2894" s="180"/>
      <c r="D2894" s="180"/>
      <c r="E2894" s="180"/>
      <c r="F2894" s="180"/>
      <c r="G2894" s="180"/>
      <c r="H2894" s="180"/>
      <c r="I2894" s="180"/>
      <c r="J2894" s="180"/>
    </row>
    <row r="2895" spans="1:10" x14ac:dyDescent="0.2">
      <c r="A2895" s="180" t="s">
        <v>55</v>
      </c>
      <c r="B2895" s="180" t="s">
        <v>377</v>
      </c>
      <c r="C2895" s="180">
        <v>0</v>
      </c>
      <c r="D2895" s="180">
        <v>0</v>
      </c>
      <c r="E2895" s="180">
        <v>0</v>
      </c>
      <c r="F2895" s="180"/>
      <c r="G2895" s="180">
        <v>0</v>
      </c>
      <c r="H2895" s="180">
        <v>0</v>
      </c>
      <c r="I2895" s="180">
        <v>4017918</v>
      </c>
      <c r="J2895" s="180">
        <v>3894527.73</v>
      </c>
    </row>
    <row r="2896" spans="1:10" x14ac:dyDescent="0.2">
      <c r="A2896" s="180" t="s">
        <v>55</v>
      </c>
      <c r="B2896" s="180" t="s">
        <v>352</v>
      </c>
      <c r="C2896" s="180">
        <v>0</v>
      </c>
      <c r="D2896" s="180">
        <v>0</v>
      </c>
      <c r="E2896" s="180">
        <v>0</v>
      </c>
      <c r="F2896" s="180"/>
      <c r="G2896" s="180">
        <v>0</v>
      </c>
      <c r="H2896" s="180">
        <v>0</v>
      </c>
      <c r="I2896" s="180">
        <v>132785</v>
      </c>
      <c r="J2896" s="180">
        <v>130388.43</v>
      </c>
    </row>
    <row r="2897" spans="1:10" x14ac:dyDescent="0.2">
      <c r="A2897" s="180" t="s">
        <v>55</v>
      </c>
      <c r="B2897" s="180" t="s">
        <v>353</v>
      </c>
      <c r="C2897" s="180">
        <v>0</v>
      </c>
      <c r="D2897" s="180">
        <v>88650</v>
      </c>
      <c r="E2897" s="180">
        <v>0</v>
      </c>
      <c r="F2897" s="180"/>
      <c r="G2897" s="180">
        <v>0</v>
      </c>
      <c r="H2897" s="180">
        <v>0</v>
      </c>
      <c r="I2897" s="180">
        <v>453025</v>
      </c>
      <c r="J2897" s="180">
        <v>447402.35</v>
      </c>
    </row>
    <row r="2898" spans="1:10" x14ac:dyDescent="0.2">
      <c r="A2898" s="180" t="s">
        <v>55</v>
      </c>
      <c r="B2898" s="180" t="s">
        <v>354</v>
      </c>
      <c r="C2898" s="180">
        <v>2937</v>
      </c>
      <c r="D2898" s="180">
        <v>0</v>
      </c>
      <c r="E2898" s="180">
        <v>0</v>
      </c>
      <c r="F2898" s="180"/>
      <c r="G2898" s="180">
        <v>0</v>
      </c>
      <c r="H2898" s="180">
        <v>0</v>
      </c>
      <c r="I2898" s="180">
        <v>194243</v>
      </c>
      <c r="J2898" s="180">
        <v>190194.08</v>
      </c>
    </row>
    <row r="2899" spans="1:10" x14ac:dyDescent="0.2">
      <c r="A2899" s="180" t="s">
        <v>55</v>
      </c>
      <c r="B2899" s="180" t="s">
        <v>408</v>
      </c>
      <c r="C2899" s="180">
        <v>0</v>
      </c>
      <c r="D2899" s="180">
        <v>0</v>
      </c>
      <c r="E2899" s="180">
        <v>0</v>
      </c>
      <c r="F2899" s="180"/>
      <c r="G2899" s="180">
        <v>0</v>
      </c>
      <c r="H2899" s="180">
        <v>0</v>
      </c>
      <c r="I2899" s="180">
        <v>305315</v>
      </c>
      <c r="J2899" s="180">
        <v>298449.87</v>
      </c>
    </row>
    <row r="2900" spans="1:10" x14ac:dyDescent="0.2">
      <c r="A2900" s="180" t="s">
        <v>55</v>
      </c>
      <c r="B2900" s="180" t="s">
        <v>423</v>
      </c>
      <c r="C2900" s="180">
        <v>0</v>
      </c>
      <c r="D2900" s="180">
        <v>38033</v>
      </c>
      <c r="E2900" s="180">
        <v>0</v>
      </c>
      <c r="F2900" s="180">
        <v>0</v>
      </c>
      <c r="G2900" s="180">
        <v>0</v>
      </c>
      <c r="H2900" s="180">
        <v>0</v>
      </c>
      <c r="I2900" s="180">
        <v>139822</v>
      </c>
      <c r="J2900" s="180">
        <v>137258.85999999999</v>
      </c>
    </row>
    <row r="2901" spans="1:10" x14ac:dyDescent="0.2">
      <c r="A2901" s="180" t="s">
        <v>55</v>
      </c>
      <c r="B2901" s="180" t="s">
        <v>355</v>
      </c>
      <c r="C2901" s="180">
        <v>0</v>
      </c>
      <c r="D2901" s="180">
        <v>2933</v>
      </c>
      <c r="E2901" s="180">
        <v>0</v>
      </c>
      <c r="F2901" s="180"/>
      <c r="G2901" s="180">
        <v>0</v>
      </c>
      <c r="H2901" s="180">
        <v>0</v>
      </c>
      <c r="I2901" s="180">
        <v>347042</v>
      </c>
      <c r="J2901" s="180">
        <v>341904.12</v>
      </c>
    </row>
    <row r="2902" spans="1:10" x14ac:dyDescent="0.2">
      <c r="A2902" s="180" t="s">
        <v>55</v>
      </c>
      <c r="B2902" s="180" t="s">
        <v>356</v>
      </c>
      <c r="C2902" s="180">
        <v>883</v>
      </c>
      <c r="D2902" s="180">
        <v>86502</v>
      </c>
      <c r="E2902" s="180">
        <v>0</v>
      </c>
      <c r="F2902" s="180"/>
      <c r="G2902" s="180">
        <v>0</v>
      </c>
      <c r="H2902" s="180">
        <v>0</v>
      </c>
      <c r="I2902" s="180">
        <v>394324</v>
      </c>
      <c r="J2902" s="180">
        <v>386988.74000000011</v>
      </c>
    </row>
    <row r="2903" spans="1:10" x14ac:dyDescent="0.2">
      <c r="A2903" s="180" t="s">
        <v>55</v>
      </c>
      <c r="B2903" s="180" t="s">
        <v>409</v>
      </c>
      <c r="C2903" s="180"/>
      <c r="D2903" s="180"/>
      <c r="E2903" s="180"/>
      <c r="F2903" s="180"/>
      <c r="G2903" s="180"/>
      <c r="H2903" s="180"/>
      <c r="I2903" s="180">
        <v>0</v>
      </c>
      <c r="J2903" s="180"/>
    </row>
    <row r="2904" spans="1:10" x14ac:dyDescent="0.2">
      <c r="A2904" s="180" t="s">
        <v>55</v>
      </c>
      <c r="B2904" s="180" t="s">
        <v>378</v>
      </c>
      <c r="C2904" s="180">
        <v>0</v>
      </c>
      <c r="D2904" s="180">
        <v>0</v>
      </c>
      <c r="E2904" s="180">
        <v>0</v>
      </c>
      <c r="F2904" s="180"/>
      <c r="G2904" s="180">
        <v>198745</v>
      </c>
      <c r="H2904" s="180">
        <v>0</v>
      </c>
      <c r="I2904" s="180">
        <v>195808</v>
      </c>
      <c r="J2904" s="180">
        <v>192914.23</v>
      </c>
    </row>
    <row r="2905" spans="1:10" x14ac:dyDescent="0.2">
      <c r="A2905" s="180" t="s">
        <v>55</v>
      </c>
      <c r="B2905" s="180" t="s">
        <v>360</v>
      </c>
      <c r="C2905" s="180">
        <v>424224</v>
      </c>
      <c r="D2905" s="180">
        <v>0</v>
      </c>
      <c r="E2905" s="180">
        <v>908782</v>
      </c>
      <c r="F2905" s="180"/>
      <c r="G2905" s="180"/>
      <c r="H2905" s="180">
        <v>0</v>
      </c>
      <c r="I2905" s="180">
        <v>2938923</v>
      </c>
      <c r="J2905" s="180">
        <v>2993180.91</v>
      </c>
    </row>
    <row r="2906" spans="1:10" x14ac:dyDescent="0.2">
      <c r="A2906" s="180" t="s">
        <v>55</v>
      </c>
      <c r="B2906" s="180" t="s">
        <v>379</v>
      </c>
      <c r="C2906" s="180">
        <v>0</v>
      </c>
      <c r="D2906" s="180">
        <v>0</v>
      </c>
      <c r="E2906" s="180">
        <v>0</v>
      </c>
      <c r="F2906" s="180">
        <v>400604</v>
      </c>
      <c r="G2906" s="180"/>
      <c r="H2906" s="180"/>
      <c r="I2906" s="180">
        <v>394684</v>
      </c>
      <c r="J2906" s="180">
        <v>454502.27</v>
      </c>
    </row>
    <row r="2907" spans="1:10" x14ac:dyDescent="0.2">
      <c r="A2907" s="180" t="s">
        <v>55</v>
      </c>
      <c r="B2907" s="180" t="s">
        <v>362</v>
      </c>
      <c r="C2907" s="180"/>
      <c r="D2907" s="180"/>
      <c r="E2907" s="180"/>
      <c r="F2907" s="180"/>
      <c r="G2907" s="180"/>
      <c r="H2907" s="180"/>
      <c r="I2907" s="180">
        <v>204463</v>
      </c>
      <c r="J2907" s="180">
        <v>206143</v>
      </c>
    </row>
    <row r="2908" spans="1:10" x14ac:dyDescent="0.2">
      <c r="A2908" s="180" t="s">
        <v>55</v>
      </c>
      <c r="B2908" s="180" t="s">
        <v>365</v>
      </c>
      <c r="C2908" s="180">
        <v>428044</v>
      </c>
      <c r="D2908" s="180">
        <v>216118</v>
      </c>
      <c r="E2908" s="180">
        <v>908782</v>
      </c>
      <c r="F2908" s="180">
        <v>400604</v>
      </c>
      <c r="G2908" s="180">
        <v>198745</v>
      </c>
      <c r="H2908" s="180">
        <v>0</v>
      </c>
      <c r="I2908" s="180">
        <v>9718352</v>
      </c>
      <c r="J2908" s="180">
        <v>9673854.5899999999</v>
      </c>
    </row>
    <row r="2909" spans="1:10" x14ac:dyDescent="0.2">
      <c r="A2909" s="180" t="s">
        <v>55</v>
      </c>
      <c r="B2909" s="180" t="s">
        <v>447</v>
      </c>
      <c r="C2909" s="180">
        <v>0</v>
      </c>
      <c r="D2909" s="180">
        <v>0</v>
      </c>
      <c r="E2909" s="180">
        <v>0</v>
      </c>
      <c r="F2909" s="180">
        <v>0</v>
      </c>
      <c r="G2909" s="180">
        <v>1106</v>
      </c>
      <c r="H2909" s="180">
        <v>0</v>
      </c>
      <c r="I2909" s="180">
        <v>1089</v>
      </c>
      <c r="J2909" s="180">
        <v>1073.2</v>
      </c>
    </row>
    <row r="2910" spans="1:10" x14ac:dyDescent="0.2">
      <c r="A2910" s="180" t="s">
        <v>55</v>
      </c>
      <c r="B2910" s="180" t="s">
        <v>366</v>
      </c>
      <c r="C2910" s="180">
        <v>428044</v>
      </c>
      <c r="D2910" s="180">
        <v>216118</v>
      </c>
      <c r="E2910" s="180">
        <v>908782</v>
      </c>
      <c r="F2910" s="180">
        <v>400604</v>
      </c>
      <c r="G2910" s="180">
        <v>199851</v>
      </c>
      <c r="H2910" s="180">
        <v>0</v>
      </c>
      <c r="I2910" s="180">
        <v>9719441</v>
      </c>
      <c r="J2910" s="180">
        <v>9674927.7899999991</v>
      </c>
    </row>
    <row r="2911" spans="1:10" x14ac:dyDescent="0.2">
      <c r="A2911" s="180" t="s">
        <v>55</v>
      </c>
      <c r="B2911" s="180" t="s">
        <v>367</v>
      </c>
      <c r="C2911" s="180">
        <v>434320.06000000006</v>
      </c>
      <c r="D2911" s="180">
        <v>204272.27000000008</v>
      </c>
      <c r="E2911" s="180">
        <v>72543</v>
      </c>
      <c r="F2911" s="180">
        <v>22339.169999999925</v>
      </c>
      <c r="G2911" s="180">
        <v>73485.260000000009</v>
      </c>
      <c r="H2911" s="180">
        <v>0</v>
      </c>
      <c r="I2911" s="180">
        <v>3274767.2799999993</v>
      </c>
      <c r="J2911" s="180">
        <v>5899120.2800000012</v>
      </c>
    </row>
    <row r="2912" spans="1:10" x14ac:dyDescent="0.2">
      <c r="A2912" s="180" t="s">
        <v>55</v>
      </c>
      <c r="B2912" s="180" t="s">
        <v>368</v>
      </c>
      <c r="C2912" s="180">
        <v>862364.06</v>
      </c>
      <c r="D2912" s="180">
        <v>420390.27000000008</v>
      </c>
      <c r="E2912" s="180">
        <v>981325</v>
      </c>
      <c r="F2912" s="180">
        <v>422943.16999999993</v>
      </c>
      <c r="G2912" s="180">
        <v>273336.26</v>
      </c>
      <c r="H2912" s="180">
        <v>0</v>
      </c>
      <c r="I2912" s="180">
        <v>12994208.279999999</v>
      </c>
      <c r="J2912" s="180">
        <v>15574048.07</v>
      </c>
    </row>
    <row r="2913" spans="1:10" x14ac:dyDescent="0.2">
      <c r="A2913" s="180" t="s">
        <v>56</v>
      </c>
      <c r="B2913" s="180" t="s">
        <v>333</v>
      </c>
      <c r="C2913" s="180"/>
      <c r="D2913" s="180">
        <v>588027</v>
      </c>
      <c r="E2913" s="180"/>
      <c r="F2913" s="180">
        <v>1587109</v>
      </c>
      <c r="G2913" s="180"/>
      <c r="H2913" s="180"/>
      <c r="I2913" s="180">
        <v>7361441</v>
      </c>
      <c r="J2913" s="180">
        <v>6981439.6799999997</v>
      </c>
    </row>
    <row r="2914" spans="1:10" x14ac:dyDescent="0.2">
      <c r="A2914" s="180" t="s">
        <v>56</v>
      </c>
      <c r="B2914" s="180" t="s">
        <v>334</v>
      </c>
      <c r="C2914" s="180"/>
      <c r="D2914" s="180">
        <v>10265</v>
      </c>
      <c r="E2914" s="180"/>
      <c r="F2914" s="180">
        <v>27704</v>
      </c>
      <c r="G2914" s="180"/>
      <c r="H2914" s="180"/>
      <c r="I2914" s="180">
        <v>156570</v>
      </c>
      <c r="J2914" s="180">
        <v>260579.3</v>
      </c>
    </row>
    <row r="2915" spans="1:10" x14ac:dyDescent="0.2">
      <c r="A2915" s="180" t="s">
        <v>56</v>
      </c>
      <c r="B2915" s="180" t="s">
        <v>335</v>
      </c>
      <c r="C2915" s="180"/>
      <c r="D2915" s="180">
        <v>0</v>
      </c>
      <c r="E2915" s="180"/>
      <c r="F2915" s="180"/>
      <c r="G2915" s="180"/>
      <c r="H2915" s="180"/>
      <c r="I2915" s="180">
        <v>692096</v>
      </c>
      <c r="J2915" s="180">
        <v>671066</v>
      </c>
    </row>
    <row r="2916" spans="1:10" x14ac:dyDescent="0.2">
      <c r="A2916" s="180" t="s">
        <v>56</v>
      </c>
      <c r="B2916" s="180" t="s">
        <v>336</v>
      </c>
      <c r="C2916" s="180"/>
      <c r="D2916" s="180"/>
      <c r="E2916" s="180"/>
      <c r="F2916" s="180"/>
      <c r="G2916" s="180"/>
      <c r="H2916" s="180"/>
      <c r="I2916" s="180">
        <v>1072000</v>
      </c>
      <c r="J2916" s="180">
        <v>1072157.1200000001</v>
      </c>
    </row>
    <row r="2917" spans="1:10" x14ac:dyDescent="0.2">
      <c r="A2917" s="180" t="s">
        <v>56</v>
      </c>
      <c r="B2917" s="180" t="s">
        <v>337</v>
      </c>
      <c r="C2917" s="180">
        <v>30000</v>
      </c>
      <c r="D2917" s="180">
        <v>10000</v>
      </c>
      <c r="E2917" s="180">
        <v>0</v>
      </c>
      <c r="F2917" s="180">
        <v>32000</v>
      </c>
      <c r="G2917" s="180">
        <v>5500</v>
      </c>
      <c r="H2917" s="180">
        <v>0</v>
      </c>
      <c r="I2917" s="180">
        <v>184000</v>
      </c>
      <c r="J2917" s="180">
        <v>132227.31999999998</v>
      </c>
    </row>
    <row r="2918" spans="1:10" x14ac:dyDescent="0.2">
      <c r="A2918" s="180" t="s">
        <v>56</v>
      </c>
      <c r="B2918" s="180" t="s">
        <v>338</v>
      </c>
      <c r="C2918" s="180"/>
      <c r="D2918" s="180"/>
      <c r="E2918" s="180"/>
      <c r="F2918" s="180"/>
      <c r="G2918" s="180">
        <v>584000</v>
      </c>
      <c r="H2918" s="180">
        <v>0</v>
      </c>
      <c r="I2918" s="180">
        <v>584000</v>
      </c>
      <c r="J2918" s="180">
        <v>597340.67000000004</v>
      </c>
    </row>
    <row r="2919" spans="1:10" x14ac:dyDescent="0.2">
      <c r="A2919" s="180" t="s">
        <v>56</v>
      </c>
      <c r="B2919" s="180" t="s">
        <v>339</v>
      </c>
      <c r="C2919" s="180"/>
      <c r="D2919" s="180"/>
      <c r="E2919" s="180"/>
      <c r="F2919" s="180"/>
      <c r="G2919" s="180"/>
      <c r="H2919" s="180">
        <v>0</v>
      </c>
      <c r="I2919" s="180">
        <v>336000</v>
      </c>
      <c r="J2919" s="180">
        <v>408819.34</v>
      </c>
    </row>
    <row r="2920" spans="1:10" x14ac:dyDescent="0.2">
      <c r="A2920" s="180" t="s">
        <v>56</v>
      </c>
      <c r="B2920" s="180" t="s">
        <v>340</v>
      </c>
      <c r="C2920" s="180">
        <v>0</v>
      </c>
      <c r="D2920" s="180">
        <v>8650</v>
      </c>
      <c r="E2920" s="180">
        <v>0</v>
      </c>
      <c r="F2920" s="180">
        <v>0</v>
      </c>
      <c r="G2920" s="180">
        <v>8500</v>
      </c>
      <c r="H2920" s="180">
        <v>0</v>
      </c>
      <c r="I2920" s="180">
        <v>780350</v>
      </c>
      <c r="J2920" s="180">
        <v>797494.78000000014</v>
      </c>
    </row>
    <row r="2921" spans="1:10" x14ac:dyDescent="0.2">
      <c r="A2921" s="180" t="s">
        <v>56</v>
      </c>
      <c r="B2921" s="180" t="s">
        <v>341</v>
      </c>
      <c r="C2921" s="180">
        <v>0</v>
      </c>
      <c r="D2921" s="180">
        <v>0</v>
      </c>
      <c r="E2921" s="180">
        <v>0</v>
      </c>
      <c r="F2921" s="180">
        <v>0</v>
      </c>
      <c r="G2921" s="180">
        <v>0</v>
      </c>
      <c r="H2921" s="180">
        <v>0</v>
      </c>
      <c r="I2921" s="180">
        <v>0</v>
      </c>
      <c r="J2921" s="180">
        <v>0</v>
      </c>
    </row>
    <row r="2922" spans="1:10" x14ac:dyDescent="0.2">
      <c r="A2922" s="180" t="s">
        <v>56</v>
      </c>
      <c r="B2922" s="180" t="s">
        <v>342</v>
      </c>
      <c r="C2922" s="180"/>
      <c r="D2922" s="180"/>
      <c r="E2922" s="180"/>
      <c r="F2922" s="180"/>
      <c r="G2922" s="180"/>
      <c r="H2922" s="180"/>
      <c r="I2922" s="180">
        <v>9321229</v>
      </c>
      <c r="J2922" s="180">
        <v>9316397</v>
      </c>
    </row>
    <row r="2923" spans="1:10" x14ac:dyDescent="0.2">
      <c r="A2923" s="180" t="s">
        <v>56</v>
      </c>
      <c r="B2923" s="180" t="s">
        <v>343</v>
      </c>
      <c r="C2923" s="180"/>
      <c r="D2923" s="180"/>
      <c r="E2923" s="180"/>
      <c r="F2923" s="180"/>
      <c r="G2923" s="180"/>
      <c r="H2923" s="180"/>
      <c r="I2923" s="180">
        <v>0</v>
      </c>
      <c r="J2923" s="180">
        <v>0</v>
      </c>
    </row>
    <row r="2924" spans="1:10" x14ac:dyDescent="0.2">
      <c r="A2924" s="180" t="s">
        <v>56</v>
      </c>
      <c r="B2924" s="180" t="s">
        <v>344</v>
      </c>
      <c r="C2924" s="180">
        <v>1500000</v>
      </c>
      <c r="D2924" s="180">
        <v>190</v>
      </c>
      <c r="E2924" s="180">
        <v>0</v>
      </c>
      <c r="F2924" s="180">
        <v>400</v>
      </c>
      <c r="G2924" s="180">
        <v>5000</v>
      </c>
      <c r="H2924" s="180">
        <v>0</v>
      </c>
      <c r="I2924" s="180">
        <v>1642002</v>
      </c>
      <c r="J2924" s="180">
        <v>1527468.65</v>
      </c>
    </row>
    <row r="2925" spans="1:10" x14ac:dyDescent="0.2">
      <c r="A2925" s="180" t="s">
        <v>56</v>
      </c>
      <c r="B2925" s="180" t="s">
        <v>475</v>
      </c>
      <c r="C2925" s="180"/>
      <c r="D2925" s="180">
        <v>9821</v>
      </c>
      <c r="E2925" s="180"/>
      <c r="F2925" s="180">
        <v>26507</v>
      </c>
      <c r="G2925" s="180"/>
      <c r="H2925" s="180"/>
      <c r="I2925" s="180">
        <v>139193</v>
      </c>
      <c r="J2925" s="180">
        <v>129865</v>
      </c>
    </row>
    <row r="2926" spans="1:10" x14ac:dyDescent="0.2">
      <c r="A2926" s="180" t="s">
        <v>56</v>
      </c>
      <c r="B2926" s="180" t="s">
        <v>332</v>
      </c>
      <c r="C2926" s="180"/>
      <c r="D2926" s="180"/>
      <c r="E2926" s="180">
        <v>0</v>
      </c>
      <c r="F2926" s="180"/>
      <c r="G2926" s="180"/>
      <c r="H2926" s="180"/>
      <c r="I2926" s="180">
        <v>172120</v>
      </c>
      <c r="J2926" s="180">
        <v>152828</v>
      </c>
    </row>
    <row r="2927" spans="1:10" x14ac:dyDescent="0.2">
      <c r="A2927" s="180" t="s">
        <v>56</v>
      </c>
      <c r="B2927" s="180" t="s">
        <v>407</v>
      </c>
      <c r="C2927" s="180">
        <v>0</v>
      </c>
      <c r="D2927" s="180">
        <v>0</v>
      </c>
      <c r="E2927" s="180">
        <v>0</v>
      </c>
      <c r="F2927" s="180">
        <v>0</v>
      </c>
      <c r="G2927" s="180">
        <v>415000</v>
      </c>
      <c r="H2927" s="180">
        <v>0</v>
      </c>
      <c r="I2927" s="180">
        <v>720966</v>
      </c>
      <c r="J2927" s="180">
        <v>686046.32000000007</v>
      </c>
    </row>
    <row r="2928" spans="1:10" x14ac:dyDescent="0.2">
      <c r="A2928" s="180" t="s">
        <v>56</v>
      </c>
      <c r="B2928" s="180" t="s">
        <v>345</v>
      </c>
      <c r="C2928" s="180">
        <v>1530000</v>
      </c>
      <c r="D2928" s="180">
        <v>626953</v>
      </c>
      <c r="E2928" s="180">
        <v>0</v>
      </c>
      <c r="F2928" s="180">
        <v>1673720</v>
      </c>
      <c r="G2928" s="180">
        <v>1018000</v>
      </c>
      <c r="H2928" s="180">
        <v>0</v>
      </c>
      <c r="I2928" s="180">
        <v>23161967</v>
      </c>
      <c r="J2928" s="180">
        <v>22733729.18</v>
      </c>
    </row>
    <row r="2929" spans="1:10" x14ac:dyDescent="0.2">
      <c r="A2929" s="180" t="s">
        <v>56</v>
      </c>
      <c r="B2929" s="180" t="s">
        <v>346</v>
      </c>
      <c r="C2929" s="180">
        <v>0</v>
      </c>
      <c r="D2929" s="180">
        <v>0</v>
      </c>
      <c r="E2929" s="180">
        <v>0</v>
      </c>
      <c r="F2929" s="180">
        <v>0</v>
      </c>
      <c r="G2929" s="180"/>
      <c r="H2929" s="180"/>
      <c r="I2929" s="180">
        <v>0</v>
      </c>
      <c r="J2929" s="180">
        <v>106547.37</v>
      </c>
    </row>
    <row r="2930" spans="1:10" x14ac:dyDescent="0.2">
      <c r="A2930" s="180" t="s">
        <v>56</v>
      </c>
      <c r="B2930" s="180" t="s">
        <v>446</v>
      </c>
      <c r="C2930" s="180">
        <v>0</v>
      </c>
      <c r="D2930" s="180">
        <v>0</v>
      </c>
      <c r="E2930" s="180">
        <v>0</v>
      </c>
      <c r="F2930" s="180">
        <v>1240000</v>
      </c>
      <c r="G2930" s="180">
        <v>17000</v>
      </c>
      <c r="H2930" s="180">
        <v>0</v>
      </c>
      <c r="I2930" s="180">
        <v>1297000</v>
      </c>
      <c r="J2930" s="180">
        <v>1269956.1100000001</v>
      </c>
    </row>
    <row r="2931" spans="1:10" x14ac:dyDescent="0.2">
      <c r="A2931" s="180" t="s">
        <v>56</v>
      </c>
      <c r="B2931" s="180" t="s">
        <v>347</v>
      </c>
      <c r="C2931" s="180">
        <v>0</v>
      </c>
      <c r="D2931" s="180">
        <v>0</v>
      </c>
      <c r="E2931" s="180">
        <v>0</v>
      </c>
      <c r="F2931" s="180"/>
      <c r="G2931" s="180">
        <v>0</v>
      </c>
      <c r="H2931" s="180">
        <v>0</v>
      </c>
      <c r="I2931" s="180">
        <v>0</v>
      </c>
      <c r="J2931" s="180">
        <v>9903</v>
      </c>
    </row>
    <row r="2932" spans="1:10" x14ac:dyDescent="0.2">
      <c r="A2932" s="180" t="s">
        <v>56</v>
      </c>
      <c r="B2932" s="180" t="s">
        <v>348</v>
      </c>
      <c r="C2932" s="180">
        <v>1530000</v>
      </c>
      <c r="D2932" s="180">
        <v>626953</v>
      </c>
      <c r="E2932" s="180">
        <v>0</v>
      </c>
      <c r="F2932" s="180">
        <v>2913720</v>
      </c>
      <c r="G2932" s="180">
        <v>1035000</v>
      </c>
      <c r="H2932" s="180">
        <v>0</v>
      </c>
      <c r="I2932" s="180">
        <v>24458967</v>
      </c>
      <c r="J2932" s="180">
        <v>24120135.66</v>
      </c>
    </row>
    <row r="2933" spans="1:10" x14ac:dyDescent="0.2">
      <c r="A2933" s="180" t="s">
        <v>56</v>
      </c>
      <c r="B2933" s="180" t="s">
        <v>349</v>
      </c>
      <c r="C2933" s="180">
        <v>1280317.27</v>
      </c>
      <c r="D2933" s="180">
        <v>257067.20999999996</v>
      </c>
      <c r="E2933" s="180">
        <v>0</v>
      </c>
      <c r="F2933" s="180">
        <v>1877388.8</v>
      </c>
      <c r="G2933" s="180">
        <v>-49319.150000000023</v>
      </c>
      <c r="H2933" s="180">
        <v>0</v>
      </c>
      <c r="I2933" s="180">
        <v>6705107.4699999988</v>
      </c>
      <c r="J2933" s="180">
        <v>5877765.3499999996</v>
      </c>
    </row>
    <row r="2934" spans="1:10" x14ac:dyDescent="0.2">
      <c r="A2934" s="180" t="s">
        <v>56</v>
      </c>
      <c r="B2934" s="180" t="s">
        <v>350</v>
      </c>
      <c r="C2934" s="180">
        <v>2810317.27</v>
      </c>
      <c r="D2934" s="180">
        <v>884020.21</v>
      </c>
      <c r="E2934" s="180">
        <v>0</v>
      </c>
      <c r="F2934" s="180">
        <v>4791108.8</v>
      </c>
      <c r="G2934" s="180">
        <v>985680.85</v>
      </c>
      <c r="H2934" s="180">
        <v>0</v>
      </c>
      <c r="I2934" s="180">
        <v>31164074.469999999</v>
      </c>
      <c r="J2934" s="180">
        <v>29997901.010000002</v>
      </c>
    </row>
    <row r="2935" spans="1:10" x14ac:dyDescent="0.2">
      <c r="A2935" s="180" t="s">
        <v>56</v>
      </c>
      <c r="B2935" s="180" t="s">
        <v>376</v>
      </c>
      <c r="C2935" s="180"/>
      <c r="D2935" s="180"/>
      <c r="E2935" s="180"/>
      <c r="F2935" s="180"/>
      <c r="G2935" s="180"/>
      <c r="H2935" s="180"/>
      <c r="I2935" s="180"/>
      <c r="J2935" s="180"/>
    </row>
    <row r="2936" spans="1:10" x14ac:dyDescent="0.2">
      <c r="A2936" s="180" t="s">
        <v>56</v>
      </c>
      <c r="B2936" s="180" t="s">
        <v>377</v>
      </c>
      <c r="C2936" s="180">
        <v>72500</v>
      </c>
      <c r="D2936" s="180">
        <v>285000</v>
      </c>
      <c r="E2936" s="180">
        <v>0</v>
      </c>
      <c r="F2936" s="180"/>
      <c r="G2936" s="180">
        <v>0</v>
      </c>
      <c r="H2936" s="180">
        <v>0</v>
      </c>
      <c r="I2936" s="180">
        <v>12576000</v>
      </c>
      <c r="J2936" s="180">
        <v>12097640.130000001</v>
      </c>
    </row>
    <row r="2937" spans="1:10" x14ac:dyDescent="0.2">
      <c r="A2937" s="180" t="s">
        <v>56</v>
      </c>
      <c r="B2937" s="180" t="s">
        <v>352</v>
      </c>
      <c r="C2937" s="180">
        <v>0</v>
      </c>
      <c r="D2937" s="180">
        <v>0</v>
      </c>
      <c r="E2937" s="180">
        <v>0</v>
      </c>
      <c r="F2937" s="180"/>
      <c r="G2937" s="180">
        <v>0</v>
      </c>
      <c r="H2937" s="180">
        <v>0</v>
      </c>
      <c r="I2937" s="180">
        <v>573000</v>
      </c>
      <c r="J2937" s="180">
        <v>543811</v>
      </c>
    </row>
    <row r="2938" spans="1:10" x14ac:dyDescent="0.2">
      <c r="A2938" s="180" t="s">
        <v>56</v>
      </c>
      <c r="B2938" s="180" t="s">
        <v>353</v>
      </c>
      <c r="C2938" s="180">
        <v>0</v>
      </c>
      <c r="D2938" s="180">
        <v>0</v>
      </c>
      <c r="E2938" s="180">
        <v>0</v>
      </c>
      <c r="F2938" s="180"/>
      <c r="G2938" s="180">
        <v>0</v>
      </c>
      <c r="H2938" s="180">
        <v>0</v>
      </c>
      <c r="I2938" s="180">
        <v>1150000</v>
      </c>
      <c r="J2938" s="180">
        <v>919570.18</v>
      </c>
    </row>
    <row r="2939" spans="1:10" x14ac:dyDescent="0.2">
      <c r="A2939" s="180" t="s">
        <v>56</v>
      </c>
      <c r="B2939" s="180" t="s">
        <v>354</v>
      </c>
      <c r="C2939" s="180">
        <v>0</v>
      </c>
      <c r="D2939" s="180">
        <v>0</v>
      </c>
      <c r="E2939" s="180">
        <v>0</v>
      </c>
      <c r="F2939" s="180"/>
      <c r="G2939" s="180">
        <v>1000</v>
      </c>
      <c r="H2939" s="180">
        <v>0</v>
      </c>
      <c r="I2939" s="180">
        <v>327010</v>
      </c>
      <c r="J2939" s="180">
        <v>360150.37</v>
      </c>
    </row>
    <row r="2940" spans="1:10" x14ac:dyDescent="0.2">
      <c r="A2940" s="180" t="s">
        <v>56</v>
      </c>
      <c r="B2940" s="180" t="s">
        <v>408</v>
      </c>
      <c r="C2940" s="180">
        <v>0</v>
      </c>
      <c r="D2940" s="180">
        <v>0</v>
      </c>
      <c r="E2940" s="180">
        <v>0</v>
      </c>
      <c r="F2940" s="180"/>
      <c r="G2940" s="180">
        <v>0</v>
      </c>
      <c r="H2940" s="180">
        <v>0</v>
      </c>
      <c r="I2940" s="180">
        <v>1106960</v>
      </c>
      <c r="J2940" s="180">
        <v>1105445.08</v>
      </c>
    </row>
    <row r="2941" spans="1:10" x14ac:dyDescent="0.2">
      <c r="A2941" s="180" t="s">
        <v>56</v>
      </c>
      <c r="B2941" s="180" t="s">
        <v>423</v>
      </c>
      <c r="C2941" s="180">
        <v>6125</v>
      </c>
      <c r="D2941" s="180">
        <v>35700</v>
      </c>
      <c r="E2941" s="180">
        <v>0</v>
      </c>
      <c r="F2941" s="180">
        <v>0</v>
      </c>
      <c r="G2941" s="180">
        <v>5100</v>
      </c>
      <c r="H2941" s="180">
        <v>0</v>
      </c>
      <c r="I2941" s="180">
        <v>617600</v>
      </c>
      <c r="J2941" s="180">
        <v>554473.38</v>
      </c>
    </row>
    <row r="2942" spans="1:10" x14ac:dyDescent="0.2">
      <c r="A2942" s="180" t="s">
        <v>56</v>
      </c>
      <c r="B2942" s="180" t="s">
        <v>355</v>
      </c>
      <c r="C2942" s="180">
        <v>35700</v>
      </c>
      <c r="D2942" s="180">
        <v>16400</v>
      </c>
      <c r="E2942" s="180">
        <v>0</v>
      </c>
      <c r="F2942" s="180"/>
      <c r="G2942" s="180">
        <v>15300</v>
      </c>
      <c r="H2942" s="180">
        <v>0</v>
      </c>
      <c r="I2942" s="180">
        <v>1580490</v>
      </c>
      <c r="J2942" s="180">
        <v>1619930.17</v>
      </c>
    </row>
    <row r="2943" spans="1:10" x14ac:dyDescent="0.2">
      <c r="A2943" s="180" t="s">
        <v>56</v>
      </c>
      <c r="B2943" s="180" t="s">
        <v>356</v>
      </c>
      <c r="C2943" s="180">
        <v>200000</v>
      </c>
      <c r="D2943" s="180">
        <v>0</v>
      </c>
      <c r="E2943" s="180">
        <v>0</v>
      </c>
      <c r="F2943" s="180"/>
      <c r="G2943" s="180">
        <v>0</v>
      </c>
      <c r="H2943" s="180">
        <v>0</v>
      </c>
      <c r="I2943" s="180">
        <v>634471</v>
      </c>
      <c r="J2943" s="180">
        <v>862745.07999999984</v>
      </c>
    </row>
    <row r="2944" spans="1:10" x14ac:dyDescent="0.2">
      <c r="A2944" s="180" t="s">
        <v>56</v>
      </c>
      <c r="B2944" s="180" t="s">
        <v>409</v>
      </c>
      <c r="C2944" s="180"/>
      <c r="D2944" s="180"/>
      <c r="E2944" s="180"/>
      <c r="F2944" s="180"/>
      <c r="G2944" s="180"/>
      <c r="H2944" s="180"/>
      <c r="I2944" s="180">
        <v>0</v>
      </c>
      <c r="J2944" s="180"/>
    </row>
    <row r="2945" spans="1:10" x14ac:dyDescent="0.2">
      <c r="A2945" s="180" t="s">
        <v>56</v>
      </c>
      <c r="B2945" s="180" t="s">
        <v>378</v>
      </c>
      <c r="C2945" s="180">
        <v>0</v>
      </c>
      <c r="D2945" s="180">
        <v>0</v>
      </c>
      <c r="E2945" s="180">
        <v>0</v>
      </c>
      <c r="F2945" s="180"/>
      <c r="G2945" s="180">
        <v>1020000</v>
      </c>
      <c r="H2945" s="180">
        <v>0</v>
      </c>
      <c r="I2945" s="180">
        <v>1000000</v>
      </c>
      <c r="J2945" s="180">
        <v>1015294.63</v>
      </c>
    </row>
    <row r="2946" spans="1:10" x14ac:dyDescent="0.2">
      <c r="A2946" s="180" t="s">
        <v>56</v>
      </c>
      <c r="B2946" s="180" t="s">
        <v>360</v>
      </c>
      <c r="C2946" s="180">
        <v>400000</v>
      </c>
      <c r="D2946" s="180">
        <v>200000</v>
      </c>
      <c r="E2946" s="180">
        <v>0</v>
      </c>
      <c r="F2946" s="180"/>
      <c r="G2946" s="180"/>
      <c r="H2946" s="180">
        <v>0</v>
      </c>
      <c r="I2946" s="180">
        <v>500000</v>
      </c>
      <c r="J2946" s="180">
        <v>65487.45</v>
      </c>
    </row>
    <row r="2947" spans="1:10" x14ac:dyDescent="0.2">
      <c r="A2947" s="180" t="s">
        <v>56</v>
      </c>
      <c r="B2947" s="180" t="s">
        <v>379</v>
      </c>
      <c r="C2947" s="180">
        <v>0</v>
      </c>
      <c r="D2947" s="180">
        <v>0</v>
      </c>
      <c r="E2947" s="180">
        <v>0</v>
      </c>
      <c r="F2947" s="180">
        <v>2878100</v>
      </c>
      <c r="G2947" s="180"/>
      <c r="H2947" s="180"/>
      <c r="I2947" s="180">
        <v>2278100</v>
      </c>
      <c r="J2947" s="180">
        <v>2257869.96</v>
      </c>
    </row>
    <row r="2948" spans="1:10" x14ac:dyDescent="0.2">
      <c r="A2948" s="180" t="s">
        <v>56</v>
      </c>
      <c r="B2948" s="180" t="s">
        <v>362</v>
      </c>
      <c r="C2948" s="180"/>
      <c r="D2948" s="180"/>
      <c r="E2948" s="180"/>
      <c r="F2948" s="180"/>
      <c r="G2948" s="180"/>
      <c r="H2948" s="180"/>
      <c r="I2948" s="180">
        <v>640794</v>
      </c>
      <c r="J2948" s="180">
        <v>635910</v>
      </c>
    </row>
    <row r="2949" spans="1:10" x14ac:dyDescent="0.2">
      <c r="A2949" s="180" t="s">
        <v>56</v>
      </c>
      <c r="B2949" s="180" t="s">
        <v>365</v>
      </c>
      <c r="C2949" s="180">
        <v>714325</v>
      </c>
      <c r="D2949" s="180">
        <v>537100</v>
      </c>
      <c r="E2949" s="180">
        <v>0</v>
      </c>
      <c r="F2949" s="180">
        <v>2878100</v>
      </c>
      <c r="G2949" s="180">
        <v>1041400</v>
      </c>
      <c r="H2949" s="180">
        <v>0</v>
      </c>
      <c r="I2949" s="180">
        <v>22984425</v>
      </c>
      <c r="J2949" s="180">
        <v>22038327.43</v>
      </c>
    </row>
    <row r="2950" spans="1:10" x14ac:dyDescent="0.2">
      <c r="A2950" s="180" t="s">
        <v>56</v>
      </c>
      <c r="B2950" s="180" t="s">
        <v>447</v>
      </c>
      <c r="C2950" s="180">
        <v>958000</v>
      </c>
      <c r="D2950" s="180">
        <v>289000</v>
      </c>
      <c r="E2950" s="180">
        <v>0</v>
      </c>
      <c r="F2950" s="180">
        <v>0</v>
      </c>
      <c r="G2950" s="180">
        <v>0</v>
      </c>
      <c r="H2950" s="180">
        <v>0</v>
      </c>
      <c r="I2950" s="180">
        <v>1247000</v>
      </c>
      <c r="J2950" s="180">
        <v>1254466.1100000001</v>
      </c>
    </row>
    <row r="2951" spans="1:10" x14ac:dyDescent="0.2">
      <c r="A2951" s="180" t="s">
        <v>56</v>
      </c>
      <c r="B2951" s="180" t="s">
        <v>366</v>
      </c>
      <c r="C2951" s="180">
        <v>1672325</v>
      </c>
      <c r="D2951" s="180">
        <v>826100</v>
      </c>
      <c r="E2951" s="180">
        <v>0</v>
      </c>
      <c r="F2951" s="180">
        <v>2878100</v>
      </c>
      <c r="G2951" s="180">
        <v>1041400</v>
      </c>
      <c r="H2951" s="180">
        <v>0</v>
      </c>
      <c r="I2951" s="180">
        <v>24231425</v>
      </c>
      <c r="J2951" s="180">
        <v>23292793.539999999</v>
      </c>
    </row>
    <row r="2952" spans="1:10" x14ac:dyDescent="0.2">
      <c r="A2952" s="180" t="s">
        <v>56</v>
      </c>
      <c r="B2952" s="180" t="s">
        <v>367</v>
      </c>
      <c r="C2952" s="180">
        <v>1137992.27</v>
      </c>
      <c r="D2952" s="180">
        <v>57920.209999999963</v>
      </c>
      <c r="E2952" s="180">
        <v>0</v>
      </c>
      <c r="F2952" s="180">
        <v>1913008.8</v>
      </c>
      <c r="G2952" s="180">
        <v>-55719.150000000023</v>
      </c>
      <c r="H2952" s="180">
        <v>0</v>
      </c>
      <c r="I2952" s="180">
        <v>6932649.4699999988</v>
      </c>
      <c r="J2952" s="180">
        <v>6705107.4699999988</v>
      </c>
    </row>
    <row r="2953" spans="1:10" x14ac:dyDescent="0.2">
      <c r="A2953" s="180" t="s">
        <v>56</v>
      </c>
      <c r="B2953" s="180" t="s">
        <v>368</v>
      </c>
      <c r="C2953" s="180">
        <v>2810317.27</v>
      </c>
      <c r="D2953" s="180">
        <v>884020.21</v>
      </c>
      <c r="E2953" s="180">
        <v>0</v>
      </c>
      <c r="F2953" s="180">
        <v>4791108.8</v>
      </c>
      <c r="G2953" s="180">
        <v>985680.85</v>
      </c>
      <c r="H2953" s="180">
        <v>0</v>
      </c>
      <c r="I2953" s="180">
        <v>31164074.469999999</v>
      </c>
      <c r="J2953" s="180">
        <v>29997901.010000002</v>
      </c>
    </row>
    <row r="2954" spans="1:10" x14ac:dyDescent="0.2">
      <c r="A2954" s="180" t="s">
        <v>57</v>
      </c>
      <c r="B2954" s="180" t="s">
        <v>333</v>
      </c>
      <c r="C2954" s="180"/>
      <c r="D2954" s="180">
        <v>248273</v>
      </c>
      <c r="E2954" s="180"/>
      <c r="F2954" s="180">
        <v>304109</v>
      </c>
      <c r="G2954" s="180"/>
      <c r="H2954" s="180"/>
      <c r="I2954" s="180">
        <v>2439915</v>
      </c>
      <c r="J2954" s="180">
        <v>2356885.71</v>
      </c>
    </row>
    <row r="2955" spans="1:10" x14ac:dyDescent="0.2">
      <c r="A2955" s="180" t="s">
        <v>57</v>
      </c>
      <c r="B2955" s="180" t="s">
        <v>334</v>
      </c>
      <c r="C2955" s="180"/>
      <c r="D2955" s="180">
        <v>3851</v>
      </c>
      <c r="E2955" s="180"/>
      <c r="F2955" s="180">
        <v>4716</v>
      </c>
      <c r="G2955" s="180"/>
      <c r="H2955" s="180"/>
      <c r="I2955" s="180">
        <v>40910</v>
      </c>
      <c r="J2955" s="180">
        <v>41896.79</v>
      </c>
    </row>
    <row r="2956" spans="1:10" x14ac:dyDescent="0.2">
      <c r="A2956" s="180" t="s">
        <v>57</v>
      </c>
      <c r="B2956" s="180" t="s">
        <v>335</v>
      </c>
      <c r="C2956" s="180"/>
      <c r="D2956" s="180">
        <v>0</v>
      </c>
      <c r="E2956" s="180"/>
      <c r="F2956" s="180"/>
      <c r="G2956" s="180"/>
      <c r="H2956" s="180"/>
      <c r="I2956" s="180">
        <v>0</v>
      </c>
      <c r="J2956" s="180">
        <v>0</v>
      </c>
    </row>
    <row r="2957" spans="1:10" x14ac:dyDescent="0.2">
      <c r="A2957" s="180" t="s">
        <v>57</v>
      </c>
      <c r="B2957" s="180" t="s">
        <v>336</v>
      </c>
      <c r="C2957" s="180"/>
      <c r="D2957" s="180"/>
      <c r="E2957" s="180"/>
      <c r="F2957" s="180"/>
      <c r="G2957" s="180"/>
      <c r="H2957" s="180"/>
      <c r="I2957" s="180">
        <v>376105</v>
      </c>
      <c r="J2957" s="180">
        <v>371851.87</v>
      </c>
    </row>
    <row r="2958" spans="1:10" x14ac:dyDescent="0.2">
      <c r="A2958" s="180" t="s">
        <v>57</v>
      </c>
      <c r="B2958" s="180" t="s">
        <v>337</v>
      </c>
      <c r="C2958" s="180">
        <v>441</v>
      </c>
      <c r="D2958" s="180">
        <v>0</v>
      </c>
      <c r="E2958" s="180">
        <v>0</v>
      </c>
      <c r="F2958" s="180">
        <v>7342</v>
      </c>
      <c r="G2958" s="180">
        <v>8</v>
      </c>
      <c r="H2958" s="180"/>
      <c r="I2958" s="180">
        <v>10517</v>
      </c>
      <c r="J2958" s="180">
        <v>10361.83</v>
      </c>
    </row>
    <row r="2959" spans="1:10" x14ac:dyDescent="0.2">
      <c r="A2959" s="180" t="s">
        <v>57</v>
      </c>
      <c r="B2959" s="180" t="s">
        <v>338</v>
      </c>
      <c r="C2959" s="180"/>
      <c r="D2959" s="180"/>
      <c r="E2959" s="180"/>
      <c r="F2959" s="180"/>
      <c r="G2959" s="180">
        <v>104387</v>
      </c>
      <c r="H2959" s="180">
        <v>0</v>
      </c>
      <c r="I2959" s="180">
        <v>102844</v>
      </c>
      <c r="J2959" s="180">
        <v>101324.62</v>
      </c>
    </row>
    <row r="2960" spans="1:10" x14ac:dyDescent="0.2">
      <c r="A2960" s="180" t="s">
        <v>57</v>
      </c>
      <c r="B2960" s="180" t="s">
        <v>339</v>
      </c>
      <c r="C2960" s="180"/>
      <c r="D2960" s="180"/>
      <c r="E2960" s="180"/>
      <c r="F2960" s="180"/>
      <c r="G2960" s="180"/>
      <c r="H2960" s="180">
        <v>0</v>
      </c>
      <c r="I2960" s="180">
        <v>118307</v>
      </c>
      <c r="J2960" s="180">
        <v>116570.2</v>
      </c>
    </row>
    <row r="2961" spans="1:10" x14ac:dyDescent="0.2">
      <c r="A2961" s="180" t="s">
        <v>57</v>
      </c>
      <c r="B2961" s="180" t="s">
        <v>340</v>
      </c>
      <c r="C2961" s="180">
        <v>36775</v>
      </c>
      <c r="D2961" s="180">
        <v>0</v>
      </c>
      <c r="E2961" s="180">
        <v>0</v>
      </c>
      <c r="F2961" s="180">
        <v>0</v>
      </c>
      <c r="G2961" s="180">
        <v>1777</v>
      </c>
      <c r="H2961" s="180"/>
      <c r="I2961" s="180">
        <v>284083</v>
      </c>
      <c r="J2961" s="180">
        <v>563746.42000000004</v>
      </c>
    </row>
    <row r="2962" spans="1:10" x14ac:dyDescent="0.2">
      <c r="A2962" s="180" t="s">
        <v>57</v>
      </c>
      <c r="B2962" s="180" t="s">
        <v>341</v>
      </c>
      <c r="C2962" s="180">
        <v>0</v>
      </c>
      <c r="D2962" s="180">
        <v>0</v>
      </c>
      <c r="E2962" s="180">
        <v>0</v>
      </c>
      <c r="F2962" s="180"/>
      <c r="G2962" s="180">
        <v>0</v>
      </c>
      <c r="H2962" s="180">
        <v>0</v>
      </c>
      <c r="I2962" s="180">
        <v>0</v>
      </c>
      <c r="J2962" s="180">
        <v>0</v>
      </c>
    </row>
    <row r="2963" spans="1:10" x14ac:dyDescent="0.2">
      <c r="A2963" s="180" t="s">
        <v>57</v>
      </c>
      <c r="B2963" s="180" t="s">
        <v>342</v>
      </c>
      <c r="C2963" s="180"/>
      <c r="D2963" s="180"/>
      <c r="E2963" s="180"/>
      <c r="F2963" s="180"/>
      <c r="G2963" s="180"/>
      <c r="H2963" s="180"/>
      <c r="I2963" s="180">
        <v>3275421</v>
      </c>
      <c r="J2963" s="180">
        <v>3214113</v>
      </c>
    </row>
    <row r="2964" spans="1:10" x14ac:dyDescent="0.2">
      <c r="A2964" s="180" t="s">
        <v>57</v>
      </c>
      <c r="B2964" s="180" t="s">
        <v>343</v>
      </c>
      <c r="C2964" s="180"/>
      <c r="D2964" s="180"/>
      <c r="E2964" s="180"/>
      <c r="F2964" s="180"/>
      <c r="G2964" s="180"/>
      <c r="H2964" s="180"/>
      <c r="I2964" s="180">
        <v>0</v>
      </c>
      <c r="J2964" s="180">
        <v>0</v>
      </c>
    </row>
    <row r="2965" spans="1:10" x14ac:dyDescent="0.2">
      <c r="A2965" s="180" t="s">
        <v>57</v>
      </c>
      <c r="B2965" s="180" t="s">
        <v>344</v>
      </c>
      <c r="C2965" s="180">
        <v>421135</v>
      </c>
      <c r="D2965" s="180">
        <v>110</v>
      </c>
      <c r="E2965" s="180">
        <v>0</v>
      </c>
      <c r="F2965" s="180">
        <v>151</v>
      </c>
      <c r="G2965" s="180">
        <v>1900</v>
      </c>
      <c r="H2965" s="180">
        <v>0</v>
      </c>
      <c r="I2965" s="180">
        <v>436917</v>
      </c>
      <c r="J2965" s="180">
        <v>430461.35000000009</v>
      </c>
    </row>
    <row r="2966" spans="1:10" x14ac:dyDescent="0.2">
      <c r="A2966" s="180" t="s">
        <v>57</v>
      </c>
      <c r="B2966" s="180" t="s">
        <v>475</v>
      </c>
      <c r="C2966" s="180"/>
      <c r="D2966" s="180">
        <v>2564</v>
      </c>
      <c r="E2966" s="180"/>
      <c r="F2966" s="180">
        <v>3140</v>
      </c>
      <c r="G2966" s="180"/>
      <c r="H2966" s="180"/>
      <c r="I2966" s="180">
        <v>23880</v>
      </c>
      <c r="J2966" s="180">
        <v>59760</v>
      </c>
    </row>
    <row r="2967" spans="1:10" x14ac:dyDescent="0.2">
      <c r="A2967" s="180" t="s">
        <v>57</v>
      </c>
      <c r="B2967" s="180" t="s">
        <v>332</v>
      </c>
      <c r="C2967" s="180"/>
      <c r="D2967" s="180"/>
      <c r="E2967" s="180">
        <v>0</v>
      </c>
      <c r="F2967" s="180"/>
      <c r="G2967" s="180"/>
      <c r="H2967" s="180"/>
      <c r="I2967" s="180">
        <v>47869</v>
      </c>
      <c r="J2967" s="180">
        <v>43400</v>
      </c>
    </row>
    <row r="2968" spans="1:10" x14ac:dyDescent="0.2">
      <c r="A2968" s="180" t="s">
        <v>57</v>
      </c>
      <c r="B2968" s="180" t="s">
        <v>407</v>
      </c>
      <c r="C2968" s="180">
        <v>0</v>
      </c>
      <c r="D2968" s="180">
        <v>0</v>
      </c>
      <c r="E2968" s="180">
        <v>0</v>
      </c>
      <c r="F2968" s="180">
        <v>0</v>
      </c>
      <c r="G2968" s="180">
        <v>121461</v>
      </c>
      <c r="H2968" s="180"/>
      <c r="I2968" s="180">
        <v>191881</v>
      </c>
      <c r="J2968" s="180">
        <v>272846.77</v>
      </c>
    </row>
    <row r="2969" spans="1:10" x14ac:dyDescent="0.2">
      <c r="A2969" s="180" t="s">
        <v>57</v>
      </c>
      <c r="B2969" s="180" t="s">
        <v>345</v>
      </c>
      <c r="C2969" s="180">
        <v>458351</v>
      </c>
      <c r="D2969" s="180">
        <v>254798</v>
      </c>
      <c r="E2969" s="180">
        <v>0</v>
      </c>
      <c r="F2969" s="180">
        <v>319458</v>
      </c>
      <c r="G2969" s="180">
        <v>229533</v>
      </c>
      <c r="H2969" s="180">
        <v>0</v>
      </c>
      <c r="I2969" s="180">
        <v>7348649</v>
      </c>
      <c r="J2969" s="180">
        <v>7583218.5599999996</v>
      </c>
    </row>
    <row r="2970" spans="1:10" x14ac:dyDescent="0.2">
      <c r="A2970" s="180" t="s">
        <v>57</v>
      </c>
      <c r="B2970" s="180" t="s">
        <v>346</v>
      </c>
      <c r="C2970" s="180">
        <v>0</v>
      </c>
      <c r="D2970" s="180">
        <v>0</v>
      </c>
      <c r="E2970" s="180">
        <v>0</v>
      </c>
      <c r="F2970" s="180">
        <v>1150466</v>
      </c>
      <c r="G2970" s="180"/>
      <c r="H2970" s="180"/>
      <c r="I2970" s="180">
        <v>1133464</v>
      </c>
      <c r="J2970" s="180">
        <v>1116713.25</v>
      </c>
    </row>
    <row r="2971" spans="1:10" x14ac:dyDescent="0.2">
      <c r="A2971" s="180" t="s">
        <v>57</v>
      </c>
      <c r="B2971" s="180" t="s">
        <v>446</v>
      </c>
      <c r="C2971" s="180">
        <v>0</v>
      </c>
      <c r="D2971" s="180">
        <v>95567</v>
      </c>
      <c r="E2971" s="180">
        <v>0</v>
      </c>
      <c r="F2971" s="180">
        <v>348065</v>
      </c>
      <c r="G2971" s="180">
        <v>0</v>
      </c>
      <c r="H2971" s="180">
        <v>0</v>
      </c>
      <c r="I2971" s="180">
        <v>460147</v>
      </c>
      <c r="J2971" s="180">
        <v>453634.25</v>
      </c>
    </row>
    <row r="2972" spans="1:10" x14ac:dyDescent="0.2">
      <c r="A2972" s="180" t="s">
        <v>57</v>
      </c>
      <c r="B2972" s="180" t="s">
        <v>347</v>
      </c>
      <c r="C2972" s="180">
        <v>0</v>
      </c>
      <c r="D2972" s="180">
        <v>0</v>
      </c>
      <c r="E2972" s="180">
        <v>0</v>
      </c>
      <c r="F2972" s="180"/>
      <c r="G2972" s="180">
        <v>0</v>
      </c>
      <c r="H2972" s="180">
        <v>0</v>
      </c>
      <c r="I2972" s="180">
        <v>175</v>
      </c>
      <c r="J2972" s="180">
        <v>172.49</v>
      </c>
    </row>
    <row r="2973" spans="1:10" x14ac:dyDescent="0.2">
      <c r="A2973" s="180" t="s">
        <v>57</v>
      </c>
      <c r="B2973" s="180" t="s">
        <v>348</v>
      </c>
      <c r="C2973" s="180">
        <v>458351</v>
      </c>
      <c r="D2973" s="180">
        <v>350365</v>
      </c>
      <c r="E2973" s="180">
        <v>0</v>
      </c>
      <c r="F2973" s="180">
        <v>1817989</v>
      </c>
      <c r="G2973" s="180">
        <v>229533</v>
      </c>
      <c r="H2973" s="180">
        <v>0</v>
      </c>
      <c r="I2973" s="180">
        <v>8942435</v>
      </c>
      <c r="J2973" s="180">
        <v>9153738.5500000007</v>
      </c>
    </row>
    <row r="2974" spans="1:10" x14ac:dyDescent="0.2">
      <c r="A2974" s="180" t="s">
        <v>57</v>
      </c>
      <c r="B2974" s="180" t="s">
        <v>349</v>
      </c>
      <c r="C2974" s="180">
        <v>631858.81000000006</v>
      </c>
      <c r="D2974" s="180">
        <v>93152.710000000021</v>
      </c>
      <c r="E2974" s="180">
        <v>14</v>
      </c>
      <c r="F2974" s="180">
        <v>2177461.3199999998</v>
      </c>
      <c r="G2974" s="180">
        <v>-21555.580000000016</v>
      </c>
      <c r="H2974" s="180">
        <v>-217689.99999999991</v>
      </c>
      <c r="I2974" s="180">
        <v>2797272.870000001</v>
      </c>
      <c r="J2974" s="180">
        <v>1424355.5</v>
      </c>
    </row>
    <row r="2975" spans="1:10" x14ac:dyDescent="0.2">
      <c r="A2975" s="180" t="s">
        <v>57</v>
      </c>
      <c r="B2975" s="180" t="s">
        <v>350</v>
      </c>
      <c r="C2975" s="180">
        <v>1090209.81</v>
      </c>
      <c r="D2975" s="180">
        <v>443517.71</v>
      </c>
      <c r="E2975" s="180">
        <v>14</v>
      </c>
      <c r="F2975" s="180">
        <v>3995450.32</v>
      </c>
      <c r="G2975" s="180">
        <v>207977.42</v>
      </c>
      <c r="H2975" s="180">
        <v>-217689.99999999991</v>
      </c>
      <c r="I2975" s="180">
        <v>11739707.869999999</v>
      </c>
      <c r="J2975" s="180">
        <v>10578094.050000001</v>
      </c>
    </row>
    <row r="2976" spans="1:10" x14ac:dyDescent="0.2">
      <c r="A2976" s="180" t="s">
        <v>57</v>
      </c>
      <c r="B2976" s="180" t="s">
        <v>376</v>
      </c>
      <c r="C2976" s="180"/>
      <c r="D2976" s="180"/>
      <c r="E2976" s="180"/>
      <c r="F2976" s="180"/>
      <c r="G2976" s="180"/>
      <c r="H2976" s="180"/>
      <c r="I2976" s="180"/>
      <c r="J2976" s="180"/>
    </row>
    <row r="2977" spans="1:10" x14ac:dyDescent="0.2">
      <c r="A2977" s="180" t="s">
        <v>57</v>
      </c>
      <c r="B2977" s="180" t="s">
        <v>377</v>
      </c>
      <c r="C2977" s="180">
        <v>0</v>
      </c>
      <c r="D2977" s="180">
        <v>0</v>
      </c>
      <c r="E2977" s="180">
        <v>0</v>
      </c>
      <c r="F2977" s="180"/>
      <c r="G2977" s="180">
        <v>0</v>
      </c>
      <c r="H2977" s="180">
        <v>0</v>
      </c>
      <c r="I2977" s="180">
        <v>3884771</v>
      </c>
      <c r="J2977" s="180">
        <v>3672295.28</v>
      </c>
    </row>
    <row r="2978" spans="1:10" x14ac:dyDescent="0.2">
      <c r="A2978" s="180" t="s">
        <v>57</v>
      </c>
      <c r="B2978" s="180" t="s">
        <v>352</v>
      </c>
      <c r="C2978" s="180">
        <v>0</v>
      </c>
      <c r="D2978" s="180">
        <v>0</v>
      </c>
      <c r="E2978" s="180">
        <v>0</v>
      </c>
      <c r="F2978" s="180"/>
      <c r="G2978" s="180">
        <v>0</v>
      </c>
      <c r="H2978" s="180">
        <v>0</v>
      </c>
      <c r="I2978" s="180">
        <v>111158</v>
      </c>
      <c r="J2978" s="180">
        <v>79965.33</v>
      </c>
    </row>
    <row r="2979" spans="1:10" x14ac:dyDescent="0.2">
      <c r="A2979" s="180" t="s">
        <v>57</v>
      </c>
      <c r="B2979" s="180" t="s">
        <v>353</v>
      </c>
      <c r="C2979" s="180">
        <v>0</v>
      </c>
      <c r="D2979" s="180">
        <v>0</v>
      </c>
      <c r="E2979" s="180">
        <v>0</v>
      </c>
      <c r="F2979" s="180"/>
      <c r="G2979" s="180">
        <v>0</v>
      </c>
      <c r="H2979" s="180">
        <v>0</v>
      </c>
      <c r="I2979" s="180">
        <v>98805</v>
      </c>
      <c r="J2979" s="180">
        <v>87904.24</v>
      </c>
    </row>
    <row r="2980" spans="1:10" x14ac:dyDescent="0.2">
      <c r="A2980" s="180" t="s">
        <v>57</v>
      </c>
      <c r="B2980" s="180" t="s">
        <v>354</v>
      </c>
      <c r="C2980" s="180">
        <v>0</v>
      </c>
      <c r="D2980" s="180">
        <v>0</v>
      </c>
      <c r="E2980" s="180">
        <v>0</v>
      </c>
      <c r="F2980" s="180"/>
      <c r="G2980" s="180">
        <v>0</v>
      </c>
      <c r="H2980" s="180">
        <v>0</v>
      </c>
      <c r="I2980" s="180">
        <v>290444</v>
      </c>
      <c r="J2980" s="180">
        <v>318566.28000000003</v>
      </c>
    </row>
    <row r="2981" spans="1:10" x14ac:dyDescent="0.2">
      <c r="A2981" s="180" t="s">
        <v>57</v>
      </c>
      <c r="B2981" s="180" t="s">
        <v>408</v>
      </c>
      <c r="C2981" s="180">
        <v>0</v>
      </c>
      <c r="D2981" s="180">
        <v>0</v>
      </c>
      <c r="E2981" s="180">
        <v>0</v>
      </c>
      <c r="F2981" s="180"/>
      <c r="G2981" s="180">
        <v>0</v>
      </c>
      <c r="H2981" s="180">
        <v>0</v>
      </c>
      <c r="I2981" s="180">
        <v>318727</v>
      </c>
      <c r="J2981" s="180">
        <v>314649.74</v>
      </c>
    </row>
    <row r="2982" spans="1:10" x14ac:dyDescent="0.2">
      <c r="A2982" s="180" t="s">
        <v>57</v>
      </c>
      <c r="B2982" s="180" t="s">
        <v>423</v>
      </c>
      <c r="C2982" s="180">
        <v>0</v>
      </c>
      <c r="D2982" s="180">
        <v>0</v>
      </c>
      <c r="E2982" s="180">
        <v>0</v>
      </c>
      <c r="F2982" s="180">
        <v>0</v>
      </c>
      <c r="G2982" s="180">
        <v>1472</v>
      </c>
      <c r="H2982" s="180"/>
      <c r="I2982" s="180">
        <v>160664</v>
      </c>
      <c r="J2982" s="180">
        <v>157075.24</v>
      </c>
    </row>
    <row r="2983" spans="1:10" x14ac:dyDescent="0.2">
      <c r="A2983" s="180" t="s">
        <v>57</v>
      </c>
      <c r="B2983" s="180" t="s">
        <v>355</v>
      </c>
      <c r="C2983" s="180">
        <v>0</v>
      </c>
      <c r="D2983" s="180">
        <v>0</v>
      </c>
      <c r="E2983" s="180">
        <v>0</v>
      </c>
      <c r="F2983" s="180"/>
      <c r="G2983" s="180">
        <v>0</v>
      </c>
      <c r="H2983" s="180"/>
      <c r="I2983" s="180">
        <v>524268</v>
      </c>
      <c r="J2983" s="180">
        <v>513689.88</v>
      </c>
    </row>
    <row r="2984" spans="1:10" x14ac:dyDescent="0.2">
      <c r="A2984" s="180" t="s">
        <v>57</v>
      </c>
      <c r="B2984" s="180" t="s">
        <v>356</v>
      </c>
      <c r="C2984" s="180">
        <v>110000</v>
      </c>
      <c r="D2984" s="180">
        <v>0</v>
      </c>
      <c r="E2984" s="180">
        <v>0</v>
      </c>
      <c r="F2984" s="180"/>
      <c r="G2984" s="180">
        <v>0</v>
      </c>
      <c r="H2984" s="180">
        <v>0</v>
      </c>
      <c r="I2984" s="180">
        <v>186656</v>
      </c>
      <c r="J2984" s="180">
        <v>260289.5</v>
      </c>
    </row>
    <row r="2985" spans="1:10" x14ac:dyDescent="0.2">
      <c r="A2985" s="180" t="s">
        <v>57</v>
      </c>
      <c r="B2985" s="180" t="s">
        <v>409</v>
      </c>
      <c r="C2985" s="180"/>
      <c r="D2985" s="180"/>
      <c r="E2985" s="180"/>
      <c r="F2985" s="180"/>
      <c r="G2985" s="180"/>
      <c r="H2985" s="180"/>
      <c r="I2985" s="180">
        <v>0</v>
      </c>
      <c r="J2985" s="180"/>
    </row>
    <row r="2986" spans="1:10" x14ac:dyDescent="0.2">
      <c r="A2986" s="180" t="s">
        <v>57</v>
      </c>
      <c r="B2986" s="180" t="s">
        <v>378</v>
      </c>
      <c r="C2986" s="180">
        <v>0</v>
      </c>
      <c r="D2986" s="180">
        <v>0</v>
      </c>
      <c r="E2986" s="180">
        <v>0</v>
      </c>
      <c r="F2986" s="180"/>
      <c r="G2986" s="180">
        <v>232698</v>
      </c>
      <c r="H2986" s="180"/>
      <c r="I2986" s="180">
        <v>263127</v>
      </c>
      <c r="J2986" s="180">
        <v>640531.07000000007</v>
      </c>
    </row>
    <row r="2987" spans="1:10" x14ac:dyDescent="0.2">
      <c r="A2987" s="180" t="s">
        <v>57</v>
      </c>
      <c r="B2987" s="180" t="s">
        <v>360</v>
      </c>
      <c r="C2987" s="180">
        <v>160000</v>
      </c>
      <c r="D2987" s="180">
        <v>249000</v>
      </c>
      <c r="E2987" s="180">
        <v>0</v>
      </c>
      <c r="F2987" s="180"/>
      <c r="G2987" s="180"/>
      <c r="H2987" s="180">
        <v>0</v>
      </c>
      <c r="I2987" s="180">
        <v>487000</v>
      </c>
      <c r="J2987" s="180">
        <v>343958.78</v>
      </c>
    </row>
    <row r="2988" spans="1:10" x14ac:dyDescent="0.2">
      <c r="A2988" s="180" t="s">
        <v>57</v>
      </c>
      <c r="B2988" s="180" t="s">
        <v>379</v>
      </c>
      <c r="C2988" s="180">
        <v>0</v>
      </c>
      <c r="D2988" s="180">
        <v>0</v>
      </c>
      <c r="E2988" s="180">
        <v>0</v>
      </c>
      <c r="F2988" s="180">
        <v>755249</v>
      </c>
      <c r="G2988" s="180"/>
      <c r="H2988" s="180"/>
      <c r="I2988" s="180">
        <v>744088</v>
      </c>
      <c r="J2988" s="180">
        <v>733091.51</v>
      </c>
    </row>
    <row r="2989" spans="1:10" x14ac:dyDescent="0.2">
      <c r="A2989" s="180" t="s">
        <v>57</v>
      </c>
      <c r="B2989" s="180" t="s">
        <v>362</v>
      </c>
      <c r="C2989" s="180"/>
      <c r="D2989" s="180"/>
      <c r="E2989" s="180"/>
      <c r="F2989" s="180"/>
      <c r="G2989" s="180"/>
      <c r="H2989" s="180"/>
      <c r="I2989" s="180">
        <v>201319</v>
      </c>
      <c r="J2989" s="180">
        <v>201622</v>
      </c>
    </row>
    <row r="2990" spans="1:10" x14ac:dyDescent="0.2">
      <c r="A2990" s="180" t="s">
        <v>57</v>
      </c>
      <c r="B2990" s="180" t="s">
        <v>365</v>
      </c>
      <c r="C2990" s="180">
        <v>270000</v>
      </c>
      <c r="D2990" s="180">
        <v>249000</v>
      </c>
      <c r="E2990" s="180">
        <v>0</v>
      </c>
      <c r="F2990" s="180">
        <v>755249</v>
      </c>
      <c r="G2990" s="180">
        <v>234170</v>
      </c>
      <c r="H2990" s="180">
        <v>0</v>
      </c>
      <c r="I2990" s="180">
        <v>7271027</v>
      </c>
      <c r="J2990" s="180">
        <v>7323638.8500000015</v>
      </c>
    </row>
    <row r="2991" spans="1:10" x14ac:dyDescent="0.2">
      <c r="A2991" s="180" t="s">
        <v>57</v>
      </c>
      <c r="B2991" s="180" t="s">
        <v>447</v>
      </c>
      <c r="C2991" s="180">
        <v>413282</v>
      </c>
      <c r="D2991" s="180">
        <v>44258</v>
      </c>
      <c r="E2991" s="180">
        <v>0</v>
      </c>
      <c r="F2991" s="180">
        <v>0</v>
      </c>
      <c r="G2991" s="180">
        <v>0</v>
      </c>
      <c r="H2991" s="180">
        <v>0</v>
      </c>
      <c r="I2991" s="180">
        <v>460367</v>
      </c>
      <c r="J2991" s="180">
        <v>457182.33</v>
      </c>
    </row>
    <row r="2992" spans="1:10" x14ac:dyDescent="0.2">
      <c r="A2992" s="180" t="s">
        <v>57</v>
      </c>
      <c r="B2992" s="180" t="s">
        <v>366</v>
      </c>
      <c r="C2992" s="180">
        <v>683282</v>
      </c>
      <c r="D2992" s="180">
        <v>293258</v>
      </c>
      <c r="E2992" s="180">
        <v>0</v>
      </c>
      <c r="F2992" s="180">
        <v>755249</v>
      </c>
      <c r="G2992" s="180">
        <v>234170</v>
      </c>
      <c r="H2992" s="180">
        <v>0</v>
      </c>
      <c r="I2992" s="180">
        <v>7731394</v>
      </c>
      <c r="J2992" s="180">
        <v>7780821.1800000016</v>
      </c>
    </row>
    <row r="2993" spans="1:10" x14ac:dyDescent="0.2">
      <c r="A2993" s="180" t="s">
        <v>57</v>
      </c>
      <c r="B2993" s="180" t="s">
        <v>367</v>
      </c>
      <c r="C2993" s="180">
        <v>406927.81000000006</v>
      </c>
      <c r="D2993" s="180">
        <v>150259.71000000002</v>
      </c>
      <c r="E2993" s="180">
        <v>14</v>
      </c>
      <c r="F2993" s="180">
        <v>3240201.32</v>
      </c>
      <c r="G2993" s="180">
        <v>-26192.580000000016</v>
      </c>
      <c r="H2993" s="180">
        <v>-217689.99999999991</v>
      </c>
      <c r="I2993" s="180">
        <v>4008313.870000001</v>
      </c>
      <c r="J2993" s="180">
        <v>2797272.8699999992</v>
      </c>
    </row>
    <row r="2994" spans="1:10" x14ac:dyDescent="0.2">
      <c r="A2994" s="180" t="s">
        <v>57</v>
      </c>
      <c r="B2994" s="180" t="s">
        <v>368</v>
      </c>
      <c r="C2994" s="180">
        <v>1090209.81</v>
      </c>
      <c r="D2994" s="180">
        <v>443517.71</v>
      </c>
      <c r="E2994" s="180">
        <v>14</v>
      </c>
      <c r="F2994" s="180">
        <v>3995450.32</v>
      </c>
      <c r="G2994" s="180">
        <v>207977.42</v>
      </c>
      <c r="H2994" s="180">
        <v>-217689.99999999991</v>
      </c>
      <c r="I2994" s="180">
        <v>11739707.869999999</v>
      </c>
      <c r="J2994" s="180">
        <v>10578094.050000001</v>
      </c>
    </row>
    <row r="2995" spans="1:10" x14ac:dyDescent="0.2">
      <c r="A2995" s="180" t="s">
        <v>58</v>
      </c>
      <c r="B2995" s="180" t="s">
        <v>333</v>
      </c>
      <c r="C2995" s="180"/>
      <c r="D2995" s="180">
        <v>47836</v>
      </c>
      <c r="E2995" s="180"/>
      <c r="F2995" s="180">
        <v>424819</v>
      </c>
      <c r="G2995" s="180"/>
      <c r="H2995" s="180"/>
      <c r="I2995" s="180">
        <v>2381625</v>
      </c>
      <c r="J2995" s="180">
        <v>2230263.14</v>
      </c>
    </row>
    <row r="2996" spans="1:10" x14ac:dyDescent="0.2">
      <c r="A2996" s="180" t="s">
        <v>58</v>
      </c>
      <c r="B2996" s="180" t="s">
        <v>334</v>
      </c>
      <c r="C2996" s="180"/>
      <c r="D2996" s="180">
        <v>1619</v>
      </c>
      <c r="E2996" s="180"/>
      <c r="F2996" s="180">
        <v>14379</v>
      </c>
      <c r="G2996" s="180"/>
      <c r="H2996" s="180"/>
      <c r="I2996" s="180">
        <v>88207</v>
      </c>
      <c r="J2996" s="180">
        <v>83559.98</v>
      </c>
    </row>
    <row r="2997" spans="1:10" x14ac:dyDescent="0.2">
      <c r="A2997" s="180" t="s">
        <v>58</v>
      </c>
      <c r="B2997" s="180" t="s">
        <v>335</v>
      </c>
      <c r="C2997" s="180"/>
      <c r="D2997" s="180">
        <v>0</v>
      </c>
      <c r="E2997" s="180"/>
      <c r="F2997" s="180"/>
      <c r="G2997" s="180"/>
      <c r="H2997" s="180"/>
      <c r="I2997" s="180">
        <v>113148</v>
      </c>
      <c r="J2997" s="180">
        <v>179221</v>
      </c>
    </row>
    <row r="2998" spans="1:10" x14ac:dyDescent="0.2">
      <c r="A2998" s="180" t="s">
        <v>58</v>
      </c>
      <c r="B2998" s="180" t="s">
        <v>336</v>
      </c>
      <c r="C2998" s="180"/>
      <c r="D2998" s="180"/>
      <c r="E2998" s="180"/>
      <c r="F2998" s="180"/>
      <c r="G2998" s="180"/>
      <c r="H2998" s="180"/>
      <c r="I2998" s="180">
        <v>575000</v>
      </c>
      <c r="J2998" s="180">
        <v>513607.53</v>
      </c>
    </row>
    <row r="2999" spans="1:10" x14ac:dyDescent="0.2">
      <c r="A2999" s="180" t="s">
        <v>58</v>
      </c>
      <c r="B2999" s="180" t="s">
        <v>337</v>
      </c>
      <c r="C2999" s="180">
        <v>25</v>
      </c>
      <c r="D2999" s="180">
        <v>2</v>
      </c>
      <c r="E2999" s="180"/>
      <c r="F2999" s="180">
        <v>25</v>
      </c>
      <c r="G2999" s="180">
        <v>5</v>
      </c>
      <c r="H2999" s="180"/>
      <c r="I2999" s="180">
        <v>5837</v>
      </c>
      <c r="J2999" s="180">
        <v>3425.65</v>
      </c>
    </row>
    <row r="3000" spans="1:10" x14ac:dyDescent="0.2">
      <c r="A3000" s="180" t="s">
        <v>58</v>
      </c>
      <c r="B3000" s="180" t="s">
        <v>338</v>
      </c>
      <c r="C3000" s="180"/>
      <c r="D3000" s="180"/>
      <c r="E3000" s="180"/>
      <c r="F3000" s="180"/>
      <c r="G3000" s="180">
        <v>200000</v>
      </c>
      <c r="H3000" s="180"/>
      <c r="I3000" s="180">
        <v>192350</v>
      </c>
      <c r="J3000" s="180">
        <v>188893.16</v>
      </c>
    </row>
    <row r="3001" spans="1:10" x14ac:dyDescent="0.2">
      <c r="A3001" s="180" t="s">
        <v>58</v>
      </c>
      <c r="B3001" s="180" t="s">
        <v>339</v>
      </c>
      <c r="C3001" s="180"/>
      <c r="D3001" s="180"/>
      <c r="E3001" s="180"/>
      <c r="F3001" s="180"/>
      <c r="G3001" s="180"/>
      <c r="H3001" s="180"/>
      <c r="I3001" s="180">
        <v>127500</v>
      </c>
      <c r="J3001" s="180">
        <v>128513.41</v>
      </c>
    </row>
    <row r="3002" spans="1:10" x14ac:dyDescent="0.2">
      <c r="A3002" s="180" t="s">
        <v>58</v>
      </c>
      <c r="B3002" s="180" t="s">
        <v>340</v>
      </c>
      <c r="C3002" s="180">
        <v>500</v>
      </c>
      <c r="D3002" s="180">
        <v>20</v>
      </c>
      <c r="E3002" s="180"/>
      <c r="F3002" s="180">
        <v>125</v>
      </c>
      <c r="G3002" s="180">
        <v>2500</v>
      </c>
      <c r="H3002" s="180"/>
      <c r="I3002" s="180">
        <v>389644</v>
      </c>
      <c r="J3002" s="180">
        <v>420340.41</v>
      </c>
    </row>
    <row r="3003" spans="1:10" x14ac:dyDescent="0.2">
      <c r="A3003" s="180" t="s">
        <v>58</v>
      </c>
      <c r="B3003" s="180" t="s">
        <v>341</v>
      </c>
      <c r="C3003" s="180"/>
      <c r="D3003" s="180"/>
      <c r="E3003" s="180"/>
      <c r="F3003" s="180"/>
      <c r="G3003" s="180"/>
      <c r="H3003" s="180"/>
      <c r="I3003" s="180">
        <v>0</v>
      </c>
      <c r="J3003" s="180">
        <v>0</v>
      </c>
    </row>
    <row r="3004" spans="1:10" x14ac:dyDescent="0.2">
      <c r="A3004" s="180" t="s">
        <v>58</v>
      </c>
      <c r="B3004" s="180" t="s">
        <v>342</v>
      </c>
      <c r="C3004" s="180"/>
      <c r="D3004" s="180"/>
      <c r="E3004" s="180"/>
      <c r="F3004" s="180"/>
      <c r="G3004" s="180"/>
      <c r="H3004" s="180"/>
      <c r="I3004" s="180">
        <v>4681173</v>
      </c>
      <c r="J3004" s="180">
        <v>4952972</v>
      </c>
    </row>
    <row r="3005" spans="1:10" x14ac:dyDescent="0.2">
      <c r="A3005" s="180" t="s">
        <v>58</v>
      </c>
      <c r="B3005" s="180" t="s">
        <v>343</v>
      </c>
      <c r="C3005" s="180"/>
      <c r="D3005" s="180"/>
      <c r="E3005" s="180"/>
      <c r="F3005" s="180"/>
      <c r="G3005" s="180"/>
      <c r="H3005" s="180"/>
      <c r="I3005" s="180">
        <v>0</v>
      </c>
      <c r="J3005" s="180">
        <v>0</v>
      </c>
    </row>
    <row r="3006" spans="1:10" x14ac:dyDescent="0.2">
      <c r="A3006" s="180" t="s">
        <v>58</v>
      </c>
      <c r="B3006" s="180" t="s">
        <v>344</v>
      </c>
      <c r="C3006" s="180">
        <v>615000</v>
      </c>
      <c r="D3006" s="180">
        <v>20</v>
      </c>
      <c r="E3006" s="180"/>
      <c r="F3006" s="180">
        <v>125</v>
      </c>
      <c r="G3006" s="180">
        <v>5500</v>
      </c>
      <c r="H3006" s="180"/>
      <c r="I3006" s="180">
        <v>986184</v>
      </c>
      <c r="J3006" s="180">
        <v>685230.02999999991</v>
      </c>
    </row>
    <row r="3007" spans="1:10" x14ac:dyDescent="0.2">
      <c r="A3007" s="180" t="s">
        <v>58</v>
      </c>
      <c r="B3007" s="180" t="s">
        <v>475</v>
      </c>
      <c r="C3007" s="180"/>
      <c r="D3007" s="180">
        <v>488</v>
      </c>
      <c r="E3007" s="180"/>
      <c r="F3007" s="180">
        <v>4331</v>
      </c>
      <c r="G3007" s="180"/>
      <c r="H3007" s="180"/>
      <c r="I3007" s="180">
        <v>22351</v>
      </c>
      <c r="J3007" s="180">
        <v>22659.15</v>
      </c>
    </row>
    <row r="3008" spans="1:10" x14ac:dyDescent="0.2">
      <c r="A3008" s="180" t="s">
        <v>58</v>
      </c>
      <c r="B3008" s="180" t="s">
        <v>332</v>
      </c>
      <c r="C3008" s="180"/>
      <c r="D3008" s="180"/>
      <c r="E3008" s="180"/>
      <c r="F3008" s="180"/>
      <c r="G3008" s="180"/>
      <c r="H3008" s="180"/>
      <c r="I3008" s="180">
        <v>219721</v>
      </c>
      <c r="J3008" s="180">
        <v>243665</v>
      </c>
    </row>
    <row r="3009" spans="1:10" x14ac:dyDescent="0.2">
      <c r="A3009" s="180" t="s">
        <v>58</v>
      </c>
      <c r="B3009" s="180" t="s">
        <v>407</v>
      </c>
      <c r="C3009" s="180"/>
      <c r="D3009" s="180"/>
      <c r="E3009" s="180"/>
      <c r="F3009" s="180"/>
      <c r="G3009" s="180">
        <v>390000</v>
      </c>
      <c r="H3009" s="180"/>
      <c r="I3009" s="180">
        <v>672393</v>
      </c>
      <c r="J3009" s="180">
        <v>1007796.05</v>
      </c>
    </row>
    <row r="3010" spans="1:10" x14ac:dyDescent="0.2">
      <c r="A3010" s="180" t="s">
        <v>58</v>
      </c>
      <c r="B3010" s="180" t="s">
        <v>345</v>
      </c>
      <c r="C3010" s="180">
        <v>615525</v>
      </c>
      <c r="D3010" s="180">
        <v>49985</v>
      </c>
      <c r="E3010" s="180">
        <v>0</v>
      </c>
      <c r="F3010" s="180">
        <v>443804</v>
      </c>
      <c r="G3010" s="180">
        <v>598005</v>
      </c>
      <c r="H3010" s="180">
        <v>0</v>
      </c>
      <c r="I3010" s="180">
        <v>10455133</v>
      </c>
      <c r="J3010" s="180">
        <v>10660146.510000002</v>
      </c>
    </row>
    <row r="3011" spans="1:10" x14ac:dyDescent="0.2">
      <c r="A3011" s="180" t="s">
        <v>58</v>
      </c>
      <c r="B3011" s="180" t="s">
        <v>346</v>
      </c>
      <c r="C3011" s="180"/>
      <c r="D3011" s="180"/>
      <c r="E3011" s="180"/>
      <c r="F3011" s="180"/>
      <c r="G3011" s="180"/>
      <c r="H3011" s="180"/>
      <c r="I3011" s="180">
        <v>0</v>
      </c>
      <c r="J3011" s="180">
        <v>0</v>
      </c>
    </row>
    <row r="3012" spans="1:10" x14ac:dyDescent="0.2">
      <c r="A3012" s="180" t="s">
        <v>58</v>
      </c>
      <c r="B3012" s="180" t="s">
        <v>446</v>
      </c>
      <c r="C3012" s="180"/>
      <c r="D3012" s="180"/>
      <c r="E3012" s="180"/>
      <c r="F3012" s="180">
        <v>377750</v>
      </c>
      <c r="G3012" s="180"/>
      <c r="H3012" s="180"/>
      <c r="I3012" s="180">
        <v>380000</v>
      </c>
      <c r="J3012" s="180">
        <v>399028.25</v>
      </c>
    </row>
    <row r="3013" spans="1:10" x14ac:dyDescent="0.2">
      <c r="A3013" s="180" t="s">
        <v>58</v>
      </c>
      <c r="B3013" s="180" t="s">
        <v>347</v>
      </c>
      <c r="C3013" s="180"/>
      <c r="D3013" s="180"/>
      <c r="E3013" s="180"/>
      <c r="F3013" s="180"/>
      <c r="G3013" s="180"/>
      <c r="H3013" s="180"/>
      <c r="I3013" s="180">
        <v>131990</v>
      </c>
      <c r="J3013" s="180">
        <v>52625.87</v>
      </c>
    </row>
    <row r="3014" spans="1:10" x14ac:dyDescent="0.2">
      <c r="A3014" s="180" t="s">
        <v>58</v>
      </c>
      <c r="B3014" s="180" t="s">
        <v>348</v>
      </c>
      <c r="C3014" s="180">
        <v>615525</v>
      </c>
      <c r="D3014" s="180">
        <v>49985</v>
      </c>
      <c r="E3014" s="180">
        <v>0</v>
      </c>
      <c r="F3014" s="180">
        <v>821554</v>
      </c>
      <c r="G3014" s="180">
        <v>598005</v>
      </c>
      <c r="H3014" s="180">
        <v>0</v>
      </c>
      <c r="I3014" s="180">
        <v>10967123</v>
      </c>
      <c r="J3014" s="180">
        <v>11111800.630000001</v>
      </c>
    </row>
    <row r="3015" spans="1:10" x14ac:dyDescent="0.2">
      <c r="A3015" s="180" t="s">
        <v>58</v>
      </c>
      <c r="B3015" s="180" t="s">
        <v>349</v>
      </c>
      <c r="C3015" s="180">
        <v>130262.83999999984</v>
      </c>
      <c r="D3015" s="180">
        <v>754.38999999999214</v>
      </c>
      <c r="E3015" s="180">
        <v>0</v>
      </c>
      <c r="F3015" s="180">
        <v>22345.559999999939</v>
      </c>
      <c r="G3015" s="180">
        <v>-199707.71</v>
      </c>
      <c r="H3015" s="180">
        <v>0</v>
      </c>
      <c r="I3015" s="180">
        <v>3240373.6299999985</v>
      </c>
      <c r="J3015" s="180">
        <v>3045709.4399999995</v>
      </c>
    </row>
    <row r="3016" spans="1:10" x14ac:dyDescent="0.2">
      <c r="A3016" s="180" t="s">
        <v>58</v>
      </c>
      <c r="B3016" s="180" t="s">
        <v>350</v>
      </c>
      <c r="C3016" s="180">
        <v>745787.83999999985</v>
      </c>
      <c r="D3016" s="180">
        <v>50739.389999999992</v>
      </c>
      <c r="E3016" s="180">
        <v>0</v>
      </c>
      <c r="F3016" s="180">
        <v>843899.56</v>
      </c>
      <c r="G3016" s="180">
        <v>398297.29</v>
      </c>
      <c r="H3016" s="180">
        <v>0</v>
      </c>
      <c r="I3016" s="180">
        <v>14207496.630000001</v>
      </c>
      <c r="J3016" s="180">
        <v>14157510.07</v>
      </c>
    </row>
    <row r="3017" spans="1:10" x14ac:dyDescent="0.2">
      <c r="A3017" s="180" t="s">
        <v>58</v>
      </c>
      <c r="B3017" s="180" t="s">
        <v>376</v>
      </c>
      <c r="C3017" s="180"/>
      <c r="D3017" s="180"/>
      <c r="E3017" s="180"/>
      <c r="F3017" s="180"/>
      <c r="G3017" s="180"/>
      <c r="H3017" s="180"/>
      <c r="I3017" s="180"/>
      <c r="J3017" s="180"/>
    </row>
    <row r="3018" spans="1:10" x14ac:dyDescent="0.2">
      <c r="A3018" s="180" t="s">
        <v>58</v>
      </c>
      <c r="B3018" s="180" t="s">
        <v>377</v>
      </c>
      <c r="C3018" s="180">
        <v>75000</v>
      </c>
      <c r="D3018" s="180"/>
      <c r="E3018" s="180"/>
      <c r="F3018" s="180"/>
      <c r="G3018" s="180"/>
      <c r="H3018" s="180"/>
      <c r="I3018" s="180">
        <v>5513875</v>
      </c>
      <c r="J3018" s="180">
        <v>5511939.8299999991</v>
      </c>
    </row>
    <row r="3019" spans="1:10" x14ac:dyDescent="0.2">
      <c r="A3019" s="180" t="s">
        <v>58</v>
      </c>
      <c r="B3019" s="180" t="s">
        <v>352</v>
      </c>
      <c r="C3019" s="180"/>
      <c r="D3019" s="180"/>
      <c r="E3019" s="180"/>
      <c r="F3019" s="180"/>
      <c r="G3019" s="180"/>
      <c r="H3019" s="180"/>
      <c r="I3019" s="180">
        <v>405500</v>
      </c>
      <c r="J3019" s="180">
        <v>378499.85</v>
      </c>
    </row>
    <row r="3020" spans="1:10" x14ac:dyDescent="0.2">
      <c r="A3020" s="180" t="s">
        <v>58</v>
      </c>
      <c r="B3020" s="180" t="s">
        <v>353</v>
      </c>
      <c r="C3020" s="180">
        <v>50000</v>
      </c>
      <c r="D3020" s="180"/>
      <c r="E3020" s="180"/>
      <c r="F3020" s="180"/>
      <c r="G3020" s="180"/>
      <c r="H3020" s="180"/>
      <c r="I3020" s="180">
        <v>850200</v>
      </c>
      <c r="J3020" s="180">
        <v>732803.01</v>
      </c>
    </row>
    <row r="3021" spans="1:10" x14ac:dyDescent="0.2">
      <c r="A3021" s="180" t="s">
        <v>58</v>
      </c>
      <c r="B3021" s="180" t="s">
        <v>354</v>
      </c>
      <c r="C3021" s="180"/>
      <c r="D3021" s="180"/>
      <c r="E3021" s="180"/>
      <c r="F3021" s="180"/>
      <c r="G3021" s="180"/>
      <c r="H3021" s="180"/>
      <c r="I3021" s="180">
        <v>303756</v>
      </c>
      <c r="J3021" s="180">
        <v>299282.84999999998</v>
      </c>
    </row>
    <row r="3022" spans="1:10" x14ac:dyDescent="0.2">
      <c r="A3022" s="180" t="s">
        <v>58</v>
      </c>
      <c r="B3022" s="180" t="s">
        <v>408</v>
      </c>
      <c r="C3022" s="180"/>
      <c r="D3022" s="180"/>
      <c r="E3022" s="180"/>
      <c r="F3022" s="180"/>
      <c r="G3022" s="180"/>
      <c r="H3022" s="180"/>
      <c r="I3022" s="180">
        <v>385000</v>
      </c>
      <c r="J3022" s="180">
        <v>385944.24</v>
      </c>
    </row>
    <row r="3023" spans="1:10" x14ac:dyDescent="0.2">
      <c r="A3023" s="180" t="s">
        <v>58</v>
      </c>
      <c r="B3023" s="180" t="s">
        <v>423</v>
      </c>
      <c r="C3023" s="180">
        <v>5000</v>
      </c>
      <c r="D3023" s="180">
        <v>11500</v>
      </c>
      <c r="E3023" s="180"/>
      <c r="F3023" s="180"/>
      <c r="G3023" s="180">
        <v>750</v>
      </c>
      <c r="H3023" s="180"/>
      <c r="I3023" s="180">
        <v>200764</v>
      </c>
      <c r="J3023" s="180">
        <v>172146.63999999998</v>
      </c>
    </row>
    <row r="3024" spans="1:10" x14ac:dyDescent="0.2">
      <c r="A3024" s="180" t="s">
        <v>58</v>
      </c>
      <c r="B3024" s="180" t="s">
        <v>355</v>
      </c>
      <c r="C3024" s="180">
        <v>35000</v>
      </c>
      <c r="D3024" s="180">
        <v>25000</v>
      </c>
      <c r="E3024" s="180"/>
      <c r="F3024" s="180"/>
      <c r="G3024" s="180"/>
      <c r="H3024" s="180"/>
      <c r="I3024" s="180">
        <v>871600</v>
      </c>
      <c r="J3024" s="180">
        <v>787713.58</v>
      </c>
    </row>
    <row r="3025" spans="1:10" x14ac:dyDescent="0.2">
      <c r="A3025" s="180" t="s">
        <v>58</v>
      </c>
      <c r="B3025" s="180" t="s">
        <v>356</v>
      </c>
      <c r="C3025" s="180">
        <v>70000</v>
      </c>
      <c r="D3025" s="180"/>
      <c r="E3025" s="180"/>
      <c r="F3025" s="180"/>
      <c r="G3025" s="180"/>
      <c r="H3025" s="180"/>
      <c r="I3025" s="180">
        <v>878800</v>
      </c>
      <c r="J3025" s="180">
        <v>704313.72</v>
      </c>
    </row>
    <row r="3026" spans="1:10" x14ac:dyDescent="0.2">
      <c r="A3026" s="180" t="s">
        <v>58</v>
      </c>
      <c r="B3026" s="180" t="s">
        <v>409</v>
      </c>
      <c r="C3026" s="180"/>
      <c r="D3026" s="180"/>
      <c r="E3026" s="180"/>
      <c r="F3026" s="180"/>
      <c r="G3026" s="180"/>
      <c r="H3026" s="180"/>
      <c r="I3026" s="180">
        <v>0</v>
      </c>
      <c r="J3026" s="180"/>
    </row>
    <row r="3027" spans="1:10" x14ac:dyDescent="0.2">
      <c r="A3027" s="180" t="s">
        <v>58</v>
      </c>
      <c r="B3027" s="180" t="s">
        <v>378</v>
      </c>
      <c r="C3027" s="180"/>
      <c r="D3027" s="180"/>
      <c r="E3027" s="180"/>
      <c r="F3027" s="180"/>
      <c r="G3027" s="180">
        <v>615000</v>
      </c>
      <c r="H3027" s="180"/>
      <c r="I3027" s="180">
        <v>615500</v>
      </c>
      <c r="J3027" s="180">
        <v>561574.04</v>
      </c>
    </row>
    <row r="3028" spans="1:10" x14ac:dyDescent="0.2">
      <c r="A3028" s="180" t="s">
        <v>58</v>
      </c>
      <c r="B3028" s="180" t="s">
        <v>360</v>
      </c>
      <c r="C3028" s="180">
        <v>133000</v>
      </c>
      <c r="D3028" s="180">
        <v>14000</v>
      </c>
      <c r="E3028" s="180"/>
      <c r="F3028" s="180"/>
      <c r="G3028" s="180"/>
      <c r="H3028" s="180"/>
      <c r="I3028" s="180">
        <v>243100</v>
      </c>
      <c r="J3028" s="180">
        <v>56730.11</v>
      </c>
    </row>
    <row r="3029" spans="1:10" x14ac:dyDescent="0.2">
      <c r="A3029" s="180" t="s">
        <v>58</v>
      </c>
      <c r="B3029" s="180" t="s">
        <v>379</v>
      </c>
      <c r="C3029" s="180"/>
      <c r="D3029" s="180"/>
      <c r="E3029" s="180"/>
      <c r="F3029" s="180">
        <v>816948</v>
      </c>
      <c r="G3029" s="180"/>
      <c r="H3029" s="180"/>
      <c r="I3029" s="180">
        <v>657473</v>
      </c>
      <c r="J3029" s="180">
        <v>652032.5</v>
      </c>
    </row>
    <row r="3030" spans="1:10" x14ac:dyDescent="0.2">
      <c r="A3030" s="180" t="s">
        <v>58</v>
      </c>
      <c r="B3030" s="180" t="s">
        <v>362</v>
      </c>
      <c r="C3030" s="180"/>
      <c r="D3030" s="180"/>
      <c r="E3030" s="180"/>
      <c r="F3030" s="180"/>
      <c r="G3030" s="180"/>
      <c r="H3030" s="180"/>
      <c r="I3030" s="180">
        <v>286650</v>
      </c>
      <c r="J3030" s="180">
        <v>290429</v>
      </c>
    </row>
    <row r="3031" spans="1:10" x14ac:dyDescent="0.2">
      <c r="A3031" s="180" t="s">
        <v>58</v>
      </c>
      <c r="B3031" s="180" t="s">
        <v>365</v>
      </c>
      <c r="C3031" s="180">
        <v>368000</v>
      </c>
      <c r="D3031" s="180">
        <v>50500</v>
      </c>
      <c r="E3031" s="180">
        <v>0</v>
      </c>
      <c r="F3031" s="180">
        <v>816948</v>
      </c>
      <c r="G3031" s="180">
        <v>615750</v>
      </c>
      <c r="H3031" s="180">
        <v>0</v>
      </c>
      <c r="I3031" s="180">
        <v>11212218</v>
      </c>
      <c r="J3031" s="180">
        <v>10533409.369999995</v>
      </c>
    </row>
    <row r="3032" spans="1:10" x14ac:dyDescent="0.2">
      <c r="A3032" s="180" t="s">
        <v>58</v>
      </c>
      <c r="B3032" s="180" t="s">
        <v>447</v>
      </c>
      <c r="C3032" s="180">
        <v>377750</v>
      </c>
      <c r="D3032" s="180"/>
      <c r="E3032" s="180"/>
      <c r="F3032" s="180"/>
      <c r="G3032" s="180"/>
      <c r="H3032" s="180"/>
      <c r="I3032" s="180">
        <v>380000</v>
      </c>
      <c r="J3032" s="180">
        <v>383727.07</v>
      </c>
    </row>
    <row r="3033" spans="1:10" x14ac:dyDescent="0.2">
      <c r="A3033" s="180" t="s">
        <v>58</v>
      </c>
      <c r="B3033" s="180" t="s">
        <v>366</v>
      </c>
      <c r="C3033" s="180">
        <v>745750</v>
      </c>
      <c r="D3033" s="180">
        <v>50500</v>
      </c>
      <c r="E3033" s="180">
        <v>0</v>
      </c>
      <c r="F3033" s="180">
        <v>816948</v>
      </c>
      <c r="G3033" s="180">
        <v>615750</v>
      </c>
      <c r="H3033" s="180">
        <v>0</v>
      </c>
      <c r="I3033" s="180">
        <v>11592218</v>
      </c>
      <c r="J3033" s="180">
        <v>10917136.439999998</v>
      </c>
    </row>
    <row r="3034" spans="1:10" x14ac:dyDescent="0.2">
      <c r="A3034" s="180" t="s">
        <v>58</v>
      </c>
      <c r="B3034" s="180" t="s">
        <v>367</v>
      </c>
      <c r="C3034" s="180">
        <v>37.839999999850995</v>
      </c>
      <c r="D3034" s="180">
        <v>239.38999999999217</v>
      </c>
      <c r="E3034" s="180">
        <v>0</v>
      </c>
      <c r="F3034" s="180">
        <v>26951.559999999939</v>
      </c>
      <c r="G3034" s="180">
        <v>-217452.71</v>
      </c>
      <c r="H3034" s="180">
        <v>0</v>
      </c>
      <c r="I3034" s="180">
        <v>2615278.629999999</v>
      </c>
      <c r="J3034" s="180">
        <v>3240373.6300000027</v>
      </c>
    </row>
    <row r="3035" spans="1:10" x14ac:dyDescent="0.2">
      <c r="A3035" s="180" t="s">
        <v>58</v>
      </c>
      <c r="B3035" s="180" t="s">
        <v>368</v>
      </c>
      <c r="C3035" s="180">
        <v>745787.83999999985</v>
      </c>
      <c r="D3035" s="180">
        <v>50739.389999999992</v>
      </c>
      <c r="E3035" s="180">
        <v>0</v>
      </c>
      <c r="F3035" s="180">
        <v>843899.56</v>
      </c>
      <c r="G3035" s="180">
        <v>398297.29</v>
      </c>
      <c r="H3035" s="180">
        <v>0</v>
      </c>
      <c r="I3035" s="180">
        <v>14207496.630000001</v>
      </c>
      <c r="J3035" s="180">
        <v>14157510.07</v>
      </c>
    </row>
    <row r="3036" spans="1:10" x14ac:dyDescent="0.2">
      <c r="A3036" s="180" t="s">
        <v>59</v>
      </c>
      <c r="B3036" s="180" t="s">
        <v>333</v>
      </c>
      <c r="C3036" s="180"/>
      <c r="D3036" s="180">
        <v>304135</v>
      </c>
      <c r="E3036" s="180"/>
      <c r="F3036" s="180">
        <v>0</v>
      </c>
      <c r="G3036" s="180"/>
      <c r="H3036" s="180"/>
      <c r="I3036" s="180">
        <v>3808872</v>
      </c>
      <c r="J3036" s="180">
        <v>3821920.94</v>
      </c>
    </row>
    <row r="3037" spans="1:10" x14ac:dyDescent="0.2">
      <c r="A3037" s="180" t="s">
        <v>59</v>
      </c>
      <c r="B3037" s="180" t="s">
        <v>334</v>
      </c>
      <c r="C3037" s="180"/>
      <c r="D3037" s="180">
        <v>1164</v>
      </c>
      <c r="E3037" s="180"/>
      <c r="F3037" s="180">
        <v>0</v>
      </c>
      <c r="G3037" s="180"/>
      <c r="H3037" s="180"/>
      <c r="I3037" s="180">
        <v>15888</v>
      </c>
      <c r="J3037" s="180">
        <v>15977.72</v>
      </c>
    </row>
    <row r="3038" spans="1:10" x14ac:dyDescent="0.2">
      <c r="A3038" s="180" t="s">
        <v>59</v>
      </c>
      <c r="B3038" s="180" t="s">
        <v>335</v>
      </c>
      <c r="C3038" s="180"/>
      <c r="D3038" s="180">
        <v>0</v>
      </c>
      <c r="E3038" s="180"/>
      <c r="F3038" s="180"/>
      <c r="G3038" s="180"/>
      <c r="H3038" s="180"/>
      <c r="I3038" s="180">
        <v>426028</v>
      </c>
      <c r="J3038" s="180">
        <v>352844</v>
      </c>
    </row>
    <row r="3039" spans="1:10" x14ac:dyDescent="0.2">
      <c r="A3039" s="180" t="s">
        <v>59</v>
      </c>
      <c r="B3039" s="180" t="s">
        <v>336</v>
      </c>
      <c r="C3039" s="180"/>
      <c r="D3039" s="180"/>
      <c r="E3039" s="180"/>
      <c r="F3039" s="180"/>
      <c r="G3039" s="180"/>
      <c r="H3039" s="180"/>
      <c r="I3039" s="180">
        <v>266500</v>
      </c>
      <c r="J3039" s="180">
        <v>125875.14</v>
      </c>
    </row>
    <row r="3040" spans="1:10" x14ac:dyDescent="0.2">
      <c r="A3040" s="180" t="s">
        <v>59</v>
      </c>
      <c r="B3040" s="180" t="s">
        <v>337</v>
      </c>
      <c r="C3040" s="180">
        <v>12000</v>
      </c>
      <c r="D3040" s="180">
        <v>20000</v>
      </c>
      <c r="E3040" s="180"/>
      <c r="F3040" s="180"/>
      <c r="G3040" s="180">
        <v>500</v>
      </c>
      <c r="H3040" s="180"/>
      <c r="I3040" s="180">
        <v>42800</v>
      </c>
      <c r="J3040" s="180">
        <v>35638.01</v>
      </c>
    </row>
    <row r="3041" spans="1:10" x14ac:dyDescent="0.2">
      <c r="A3041" s="180" t="s">
        <v>59</v>
      </c>
      <c r="B3041" s="180" t="s">
        <v>338</v>
      </c>
      <c r="C3041" s="180"/>
      <c r="D3041" s="180"/>
      <c r="E3041" s="180"/>
      <c r="F3041" s="180"/>
      <c r="G3041" s="180">
        <v>205000</v>
      </c>
      <c r="H3041" s="180"/>
      <c r="I3041" s="180">
        <v>200000</v>
      </c>
      <c r="J3041" s="180">
        <v>193889.52</v>
      </c>
    </row>
    <row r="3042" spans="1:10" x14ac:dyDescent="0.2">
      <c r="A3042" s="180" t="s">
        <v>59</v>
      </c>
      <c r="B3042" s="180" t="s">
        <v>339</v>
      </c>
      <c r="C3042" s="180"/>
      <c r="D3042" s="180"/>
      <c r="E3042" s="180"/>
      <c r="F3042" s="180"/>
      <c r="G3042" s="180"/>
      <c r="H3042" s="180"/>
      <c r="I3042" s="180">
        <v>572000</v>
      </c>
      <c r="J3042" s="180">
        <v>571095.69999999995</v>
      </c>
    </row>
    <row r="3043" spans="1:10" x14ac:dyDescent="0.2">
      <c r="A3043" s="180" t="s">
        <v>59</v>
      </c>
      <c r="B3043" s="180" t="s">
        <v>340</v>
      </c>
      <c r="C3043" s="180">
        <v>20000</v>
      </c>
      <c r="D3043" s="180"/>
      <c r="E3043" s="180"/>
      <c r="F3043" s="180"/>
      <c r="G3043" s="180"/>
      <c r="H3043" s="180">
        <v>15000</v>
      </c>
      <c r="I3043" s="180">
        <v>410225</v>
      </c>
      <c r="J3043" s="180">
        <v>464380.24</v>
      </c>
    </row>
    <row r="3044" spans="1:10" x14ac:dyDescent="0.2">
      <c r="A3044" s="180" t="s">
        <v>59</v>
      </c>
      <c r="B3044" s="180" t="s">
        <v>341</v>
      </c>
      <c r="C3044" s="180"/>
      <c r="D3044" s="180"/>
      <c r="E3044" s="180"/>
      <c r="F3044" s="180"/>
      <c r="G3044" s="180"/>
      <c r="H3044" s="180"/>
      <c r="I3044" s="180">
        <v>0</v>
      </c>
      <c r="J3044" s="180">
        <v>0</v>
      </c>
    </row>
    <row r="3045" spans="1:10" x14ac:dyDescent="0.2">
      <c r="A3045" s="180" t="s">
        <v>59</v>
      </c>
      <c r="B3045" s="180" t="s">
        <v>342</v>
      </c>
      <c r="C3045" s="180"/>
      <c r="D3045" s="180"/>
      <c r="E3045" s="180"/>
      <c r="F3045" s="180"/>
      <c r="G3045" s="180"/>
      <c r="H3045" s="180"/>
      <c r="I3045" s="180">
        <v>4644892</v>
      </c>
      <c r="J3045" s="180">
        <v>4521181</v>
      </c>
    </row>
    <row r="3046" spans="1:10" x14ac:dyDescent="0.2">
      <c r="A3046" s="180" t="s">
        <v>59</v>
      </c>
      <c r="B3046" s="180" t="s">
        <v>343</v>
      </c>
      <c r="C3046" s="180"/>
      <c r="D3046" s="180"/>
      <c r="E3046" s="180"/>
      <c r="F3046" s="180"/>
      <c r="G3046" s="180"/>
      <c r="H3046" s="180"/>
      <c r="I3046" s="180">
        <v>40751</v>
      </c>
      <c r="J3046" s="180">
        <v>0</v>
      </c>
    </row>
    <row r="3047" spans="1:10" x14ac:dyDescent="0.2">
      <c r="A3047" s="180" t="s">
        <v>59</v>
      </c>
      <c r="B3047" s="180" t="s">
        <v>344</v>
      </c>
      <c r="C3047" s="180">
        <v>775000</v>
      </c>
      <c r="D3047" s="180">
        <v>3000</v>
      </c>
      <c r="E3047" s="180"/>
      <c r="F3047" s="180"/>
      <c r="G3047" s="180">
        <v>6000</v>
      </c>
      <c r="H3047" s="180"/>
      <c r="I3047" s="180">
        <v>812235</v>
      </c>
      <c r="J3047" s="180">
        <v>843206.3</v>
      </c>
    </row>
    <row r="3048" spans="1:10" x14ac:dyDescent="0.2">
      <c r="A3048" s="180" t="s">
        <v>59</v>
      </c>
      <c r="B3048" s="180" t="s">
        <v>475</v>
      </c>
      <c r="C3048" s="180"/>
      <c r="D3048" s="180">
        <v>3825</v>
      </c>
      <c r="E3048" s="180"/>
      <c r="F3048" s="180">
        <v>0</v>
      </c>
      <c r="G3048" s="180"/>
      <c r="H3048" s="180"/>
      <c r="I3048" s="180">
        <v>42975</v>
      </c>
      <c r="J3048" s="180">
        <v>24045.24</v>
      </c>
    </row>
    <row r="3049" spans="1:10" x14ac:dyDescent="0.2">
      <c r="A3049" s="180" t="s">
        <v>59</v>
      </c>
      <c r="B3049" s="180" t="s">
        <v>332</v>
      </c>
      <c r="C3049" s="180"/>
      <c r="D3049" s="180"/>
      <c r="E3049" s="180"/>
      <c r="F3049" s="180"/>
      <c r="G3049" s="180"/>
      <c r="H3049" s="180"/>
      <c r="I3049" s="180">
        <v>77876</v>
      </c>
      <c r="J3049" s="180">
        <v>78757</v>
      </c>
    </row>
    <row r="3050" spans="1:10" x14ac:dyDescent="0.2">
      <c r="A3050" s="180" t="s">
        <v>59</v>
      </c>
      <c r="B3050" s="180" t="s">
        <v>407</v>
      </c>
      <c r="C3050" s="180"/>
      <c r="D3050" s="180"/>
      <c r="E3050" s="180"/>
      <c r="F3050" s="180"/>
      <c r="G3050" s="180">
        <v>185000</v>
      </c>
      <c r="H3050" s="180"/>
      <c r="I3050" s="180">
        <v>400132</v>
      </c>
      <c r="J3050" s="180">
        <v>358280.98</v>
      </c>
    </row>
    <row r="3051" spans="1:10" x14ac:dyDescent="0.2">
      <c r="A3051" s="180" t="s">
        <v>59</v>
      </c>
      <c r="B3051" s="180" t="s">
        <v>345</v>
      </c>
      <c r="C3051" s="180">
        <v>807000</v>
      </c>
      <c r="D3051" s="180">
        <v>332124</v>
      </c>
      <c r="E3051" s="180">
        <v>0</v>
      </c>
      <c r="F3051" s="180">
        <v>0</v>
      </c>
      <c r="G3051" s="180">
        <v>396500</v>
      </c>
      <c r="H3051" s="180">
        <v>15000</v>
      </c>
      <c r="I3051" s="180">
        <v>11761174</v>
      </c>
      <c r="J3051" s="180">
        <v>11407091.789999999</v>
      </c>
    </row>
    <row r="3052" spans="1:10" x14ac:dyDescent="0.2">
      <c r="A3052" s="180" t="s">
        <v>59</v>
      </c>
      <c r="B3052" s="180" t="s">
        <v>346</v>
      </c>
      <c r="C3052" s="180"/>
      <c r="D3052" s="180"/>
      <c r="E3052" s="180"/>
      <c r="F3052" s="180"/>
      <c r="G3052" s="180"/>
      <c r="H3052" s="180"/>
      <c r="I3052" s="180">
        <v>0</v>
      </c>
      <c r="J3052" s="180">
        <v>0</v>
      </c>
    </row>
    <row r="3053" spans="1:10" x14ac:dyDescent="0.2">
      <c r="A3053" s="180" t="s">
        <v>59</v>
      </c>
      <c r="B3053" s="180" t="s">
        <v>446</v>
      </c>
      <c r="C3053" s="180"/>
      <c r="D3053" s="180"/>
      <c r="E3053" s="180"/>
      <c r="F3053" s="180">
        <v>275370</v>
      </c>
      <c r="G3053" s="180"/>
      <c r="H3053" s="180"/>
      <c r="I3053" s="180">
        <v>270983</v>
      </c>
      <c r="J3053" s="180">
        <v>268846.25</v>
      </c>
    </row>
    <row r="3054" spans="1:10" x14ac:dyDescent="0.2">
      <c r="A3054" s="180" t="s">
        <v>59</v>
      </c>
      <c r="B3054" s="180" t="s">
        <v>347</v>
      </c>
      <c r="C3054" s="180"/>
      <c r="D3054" s="180"/>
      <c r="E3054" s="180"/>
      <c r="F3054" s="180"/>
      <c r="G3054" s="180"/>
      <c r="H3054" s="180"/>
      <c r="I3054" s="180">
        <v>0</v>
      </c>
      <c r="J3054" s="180">
        <v>0</v>
      </c>
    </row>
    <row r="3055" spans="1:10" x14ac:dyDescent="0.2">
      <c r="A3055" s="180" t="s">
        <v>59</v>
      </c>
      <c r="B3055" s="180" t="s">
        <v>348</v>
      </c>
      <c r="C3055" s="180">
        <v>807000</v>
      </c>
      <c r="D3055" s="180">
        <v>332124</v>
      </c>
      <c r="E3055" s="180">
        <v>0</v>
      </c>
      <c r="F3055" s="180">
        <v>275370</v>
      </c>
      <c r="G3055" s="180">
        <v>396500</v>
      </c>
      <c r="H3055" s="180">
        <v>15000</v>
      </c>
      <c r="I3055" s="180">
        <v>12032157</v>
      </c>
      <c r="J3055" s="180">
        <v>11675938.039999999</v>
      </c>
    </row>
    <row r="3056" spans="1:10" x14ac:dyDescent="0.2">
      <c r="A3056" s="180" t="s">
        <v>59</v>
      </c>
      <c r="B3056" s="180" t="s">
        <v>349</v>
      </c>
      <c r="C3056" s="180">
        <v>1655348.4499999995</v>
      </c>
      <c r="D3056" s="180">
        <v>84772.309999999939</v>
      </c>
      <c r="E3056" s="180">
        <v>0</v>
      </c>
      <c r="F3056" s="180">
        <v>0.21999999997206032</v>
      </c>
      <c r="G3056" s="180">
        <v>167151.70999999996</v>
      </c>
      <c r="H3056" s="180">
        <v>853.80000000000291</v>
      </c>
      <c r="I3056" s="180">
        <v>3664354.0200000033</v>
      </c>
      <c r="J3056" s="180">
        <v>3569991.13</v>
      </c>
    </row>
    <row r="3057" spans="1:10" x14ac:dyDescent="0.2">
      <c r="A3057" s="180" t="s">
        <v>59</v>
      </c>
      <c r="B3057" s="180" t="s">
        <v>350</v>
      </c>
      <c r="C3057" s="180">
        <v>2462348.4499999997</v>
      </c>
      <c r="D3057" s="180">
        <v>416896.30999999994</v>
      </c>
      <c r="E3057" s="180">
        <v>0</v>
      </c>
      <c r="F3057" s="180">
        <v>275370.21999999997</v>
      </c>
      <c r="G3057" s="180">
        <v>563651.71</v>
      </c>
      <c r="H3057" s="180">
        <v>15853.800000000005</v>
      </c>
      <c r="I3057" s="180">
        <v>15696511.020000003</v>
      </c>
      <c r="J3057" s="180">
        <v>15245929.170000002</v>
      </c>
    </row>
    <row r="3058" spans="1:10" x14ac:dyDescent="0.2">
      <c r="A3058" s="180" t="s">
        <v>59</v>
      </c>
      <c r="B3058" s="180" t="s">
        <v>376</v>
      </c>
      <c r="C3058" s="180"/>
      <c r="D3058" s="180"/>
      <c r="E3058" s="180"/>
      <c r="F3058" s="180"/>
      <c r="G3058" s="180"/>
      <c r="H3058" s="180"/>
      <c r="I3058" s="180"/>
      <c r="J3058" s="180"/>
    </row>
    <row r="3059" spans="1:10" x14ac:dyDescent="0.2">
      <c r="A3059" s="180" t="s">
        <v>59</v>
      </c>
      <c r="B3059" s="180" t="s">
        <v>377</v>
      </c>
      <c r="C3059" s="180">
        <v>100000</v>
      </c>
      <c r="D3059" s="180">
        <v>30000</v>
      </c>
      <c r="E3059" s="180"/>
      <c r="F3059" s="180"/>
      <c r="G3059" s="180"/>
      <c r="H3059" s="180"/>
      <c r="I3059" s="180">
        <v>7179523.8399999999</v>
      </c>
      <c r="J3059" s="180">
        <v>6980669.3399999999</v>
      </c>
    </row>
    <row r="3060" spans="1:10" x14ac:dyDescent="0.2">
      <c r="A3060" s="180" t="s">
        <v>59</v>
      </c>
      <c r="B3060" s="180" t="s">
        <v>352</v>
      </c>
      <c r="C3060" s="180"/>
      <c r="D3060" s="180"/>
      <c r="E3060" s="180"/>
      <c r="F3060" s="180"/>
      <c r="G3060" s="180"/>
      <c r="H3060" s="180"/>
      <c r="I3060" s="180">
        <v>180000</v>
      </c>
      <c r="J3060" s="180">
        <v>138162.76999999999</v>
      </c>
    </row>
    <row r="3061" spans="1:10" x14ac:dyDescent="0.2">
      <c r="A3061" s="180" t="s">
        <v>59</v>
      </c>
      <c r="B3061" s="180" t="s">
        <v>353</v>
      </c>
      <c r="C3061" s="180"/>
      <c r="D3061" s="180"/>
      <c r="E3061" s="180"/>
      <c r="F3061" s="180"/>
      <c r="G3061" s="180"/>
      <c r="H3061" s="180"/>
      <c r="I3061" s="180">
        <v>575000</v>
      </c>
      <c r="J3061" s="180">
        <v>514817.59</v>
      </c>
    </row>
    <row r="3062" spans="1:10" x14ac:dyDescent="0.2">
      <c r="A3062" s="180" t="s">
        <v>59</v>
      </c>
      <c r="B3062" s="180" t="s">
        <v>354</v>
      </c>
      <c r="C3062" s="180"/>
      <c r="D3062" s="180"/>
      <c r="E3062" s="180"/>
      <c r="F3062" s="180"/>
      <c r="G3062" s="180"/>
      <c r="H3062" s="180"/>
      <c r="I3062" s="180">
        <v>387000</v>
      </c>
      <c r="J3062" s="180">
        <v>346283.56000000006</v>
      </c>
    </row>
    <row r="3063" spans="1:10" x14ac:dyDescent="0.2">
      <c r="A3063" s="180" t="s">
        <v>59</v>
      </c>
      <c r="B3063" s="180" t="s">
        <v>408</v>
      </c>
      <c r="C3063" s="180"/>
      <c r="D3063" s="180"/>
      <c r="E3063" s="180"/>
      <c r="F3063" s="180"/>
      <c r="G3063" s="180"/>
      <c r="H3063" s="180"/>
      <c r="I3063" s="180">
        <v>400000</v>
      </c>
      <c r="J3063" s="180">
        <v>407538.3</v>
      </c>
    </row>
    <row r="3064" spans="1:10" x14ac:dyDescent="0.2">
      <c r="A3064" s="180" t="s">
        <v>59</v>
      </c>
      <c r="B3064" s="180" t="s">
        <v>423</v>
      </c>
      <c r="C3064" s="180"/>
      <c r="D3064" s="180"/>
      <c r="E3064" s="180"/>
      <c r="F3064" s="180"/>
      <c r="G3064" s="180"/>
      <c r="H3064" s="180"/>
      <c r="I3064" s="180">
        <v>138000</v>
      </c>
      <c r="J3064" s="180">
        <v>113536.02</v>
      </c>
    </row>
    <row r="3065" spans="1:10" x14ac:dyDescent="0.2">
      <c r="A3065" s="180" t="s">
        <v>59</v>
      </c>
      <c r="B3065" s="180" t="s">
        <v>355</v>
      </c>
      <c r="C3065" s="180">
        <v>100000</v>
      </c>
      <c r="D3065" s="180">
        <v>50000</v>
      </c>
      <c r="E3065" s="180"/>
      <c r="F3065" s="180"/>
      <c r="G3065" s="180"/>
      <c r="H3065" s="180">
        <v>700</v>
      </c>
      <c r="I3065" s="180">
        <v>1027700</v>
      </c>
      <c r="J3065" s="180">
        <v>976849.47</v>
      </c>
    </row>
    <row r="3066" spans="1:10" x14ac:dyDescent="0.2">
      <c r="A3066" s="180" t="s">
        <v>59</v>
      </c>
      <c r="B3066" s="180" t="s">
        <v>356</v>
      </c>
      <c r="C3066" s="180"/>
      <c r="D3066" s="180">
        <v>182858</v>
      </c>
      <c r="E3066" s="180"/>
      <c r="F3066" s="180"/>
      <c r="G3066" s="180"/>
      <c r="H3066" s="180"/>
      <c r="I3066" s="180">
        <v>421000</v>
      </c>
      <c r="J3066" s="180">
        <v>421159.98</v>
      </c>
    </row>
    <row r="3067" spans="1:10" x14ac:dyDescent="0.2">
      <c r="A3067" s="180" t="s">
        <v>59</v>
      </c>
      <c r="B3067" s="180" t="s">
        <v>409</v>
      </c>
      <c r="C3067" s="180"/>
      <c r="D3067" s="180"/>
      <c r="E3067" s="180"/>
      <c r="F3067" s="180"/>
      <c r="G3067" s="180"/>
      <c r="H3067" s="180"/>
      <c r="I3067" s="180">
        <v>0</v>
      </c>
      <c r="J3067" s="180"/>
    </row>
    <row r="3068" spans="1:10" x14ac:dyDescent="0.2">
      <c r="A3068" s="180" t="s">
        <v>59</v>
      </c>
      <c r="B3068" s="180" t="s">
        <v>378</v>
      </c>
      <c r="C3068" s="180"/>
      <c r="D3068" s="180"/>
      <c r="E3068" s="180"/>
      <c r="F3068" s="180"/>
      <c r="G3068" s="180">
        <v>385000</v>
      </c>
      <c r="H3068" s="180">
        <v>15000</v>
      </c>
      <c r="I3068" s="180">
        <v>385000</v>
      </c>
      <c r="J3068" s="180">
        <v>376055.47</v>
      </c>
    </row>
    <row r="3069" spans="1:10" x14ac:dyDescent="0.2">
      <c r="A3069" s="180" t="s">
        <v>59</v>
      </c>
      <c r="B3069" s="180" t="s">
        <v>360</v>
      </c>
      <c r="C3069" s="180">
        <v>1200000</v>
      </c>
      <c r="D3069" s="180">
        <v>150000</v>
      </c>
      <c r="E3069" s="180"/>
      <c r="F3069" s="180"/>
      <c r="G3069" s="180"/>
      <c r="H3069" s="180"/>
      <c r="I3069" s="180">
        <v>700000</v>
      </c>
      <c r="J3069" s="180">
        <v>316032.03000000003</v>
      </c>
    </row>
    <row r="3070" spans="1:10" x14ac:dyDescent="0.2">
      <c r="A3070" s="180" t="s">
        <v>59</v>
      </c>
      <c r="B3070" s="180" t="s">
        <v>379</v>
      </c>
      <c r="C3070" s="180"/>
      <c r="D3070" s="180"/>
      <c r="E3070" s="180"/>
      <c r="F3070" s="180">
        <v>275370</v>
      </c>
      <c r="G3070" s="180"/>
      <c r="H3070" s="180"/>
      <c r="I3070" s="180">
        <v>270983</v>
      </c>
      <c r="J3070" s="180">
        <v>268846.25</v>
      </c>
    </row>
    <row r="3071" spans="1:10" x14ac:dyDescent="0.2">
      <c r="A3071" s="180" t="s">
        <v>59</v>
      </c>
      <c r="B3071" s="180" t="s">
        <v>362</v>
      </c>
      <c r="C3071" s="180"/>
      <c r="D3071" s="180"/>
      <c r="E3071" s="180"/>
      <c r="F3071" s="180"/>
      <c r="G3071" s="180"/>
      <c r="H3071" s="180"/>
      <c r="I3071" s="180">
        <v>349363</v>
      </c>
      <c r="J3071" s="180">
        <v>345909</v>
      </c>
    </row>
    <row r="3072" spans="1:10" x14ac:dyDescent="0.2">
      <c r="A3072" s="180" t="s">
        <v>59</v>
      </c>
      <c r="B3072" s="180" t="s">
        <v>365</v>
      </c>
      <c r="C3072" s="180">
        <v>1400000</v>
      </c>
      <c r="D3072" s="180">
        <v>412858</v>
      </c>
      <c r="E3072" s="180">
        <v>0</v>
      </c>
      <c r="F3072" s="180">
        <v>275370</v>
      </c>
      <c r="G3072" s="180">
        <v>385000</v>
      </c>
      <c r="H3072" s="180">
        <v>15700</v>
      </c>
      <c r="I3072" s="180">
        <v>12013569.84</v>
      </c>
      <c r="J3072" s="180">
        <v>11205859.779999999</v>
      </c>
    </row>
    <row r="3073" spans="1:10" x14ac:dyDescent="0.2">
      <c r="A3073" s="180" t="s">
        <v>59</v>
      </c>
      <c r="B3073" s="180" t="s">
        <v>447</v>
      </c>
      <c r="C3073" s="180">
        <v>275370</v>
      </c>
      <c r="D3073" s="180"/>
      <c r="E3073" s="180"/>
      <c r="F3073" s="180"/>
      <c r="G3073" s="180"/>
      <c r="H3073" s="180"/>
      <c r="I3073" s="180">
        <v>270983</v>
      </c>
      <c r="J3073" s="180">
        <v>375715.37</v>
      </c>
    </row>
    <row r="3074" spans="1:10" x14ac:dyDescent="0.2">
      <c r="A3074" s="180" t="s">
        <v>59</v>
      </c>
      <c r="B3074" s="180" t="s">
        <v>366</v>
      </c>
      <c r="C3074" s="180">
        <v>1675370</v>
      </c>
      <c r="D3074" s="180">
        <v>412858</v>
      </c>
      <c r="E3074" s="180">
        <v>0</v>
      </c>
      <c r="F3074" s="180">
        <v>275370</v>
      </c>
      <c r="G3074" s="180">
        <v>385000</v>
      </c>
      <c r="H3074" s="180">
        <v>15700</v>
      </c>
      <c r="I3074" s="180">
        <v>12284552.84</v>
      </c>
      <c r="J3074" s="180">
        <v>11581575.15</v>
      </c>
    </row>
    <row r="3075" spans="1:10" x14ac:dyDescent="0.2">
      <c r="A3075" s="180" t="s">
        <v>59</v>
      </c>
      <c r="B3075" s="180" t="s">
        <v>367</v>
      </c>
      <c r="C3075" s="180">
        <v>786978.44999999972</v>
      </c>
      <c r="D3075" s="180">
        <v>4038.309999999939</v>
      </c>
      <c r="E3075" s="180">
        <v>0</v>
      </c>
      <c r="F3075" s="180">
        <v>0.21999999997206032</v>
      </c>
      <c r="G3075" s="180">
        <v>178651.70999999996</v>
      </c>
      <c r="H3075" s="180">
        <v>153.80000000000291</v>
      </c>
      <c r="I3075" s="180">
        <v>3411958.1800000034</v>
      </c>
      <c r="J3075" s="180">
        <v>3664354.0200000014</v>
      </c>
    </row>
    <row r="3076" spans="1:10" x14ac:dyDescent="0.2">
      <c r="A3076" s="180" t="s">
        <v>59</v>
      </c>
      <c r="B3076" s="180" t="s">
        <v>368</v>
      </c>
      <c r="C3076" s="180">
        <v>2462348.4499999997</v>
      </c>
      <c r="D3076" s="180">
        <v>416896.30999999994</v>
      </c>
      <c r="E3076" s="180">
        <v>0</v>
      </c>
      <c r="F3076" s="180">
        <v>275370.21999999997</v>
      </c>
      <c r="G3076" s="180">
        <v>563651.71</v>
      </c>
      <c r="H3076" s="180">
        <v>15853.800000000005</v>
      </c>
      <c r="I3076" s="180">
        <v>15696511.020000003</v>
      </c>
      <c r="J3076" s="180">
        <v>15245929.170000002</v>
      </c>
    </row>
    <row r="3077" spans="1:10" x14ac:dyDescent="0.2">
      <c r="A3077" s="180" t="s">
        <v>60</v>
      </c>
      <c r="B3077" s="180" t="s">
        <v>333</v>
      </c>
      <c r="C3077" s="180"/>
      <c r="D3077" s="180">
        <v>493142</v>
      </c>
      <c r="E3077" s="180"/>
      <c r="F3077" s="180">
        <v>0</v>
      </c>
      <c r="G3077" s="180"/>
      <c r="H3077" s="180"/>
      <c r="I3077" s="180">
        <v>4454861</v>
      </c>
      <c r="J3077" s="180">
        <v>4223084.34</v>
      </c>
    </row>
    <row r="3078" spans="1:10" x14ac:dyDescent="0.2">
      <c r="A3078" s="180" t="s">
        <v>60</v>
      </c>
      <c r="B3078" s="180" t="s">
        <v>334</v>
      </c>
      <c r="C3078" s="180"/>
      <c r="D3078" s="180">
        <v>16790</v>
      </c>
      <c r="E3078" s="180"/>
      <c r="F3078" s="180">
        <v>0</v>
      </c>
      <c r="G3078" s="180"/>
      <c r="H3078" s="180"/>
      <c r="I3078" s="180">
        <v>163772</v>
      </c>
      <c r="J3078" s="180">
        <v>144040</v>
      </c>
    </row>
    <row r="3079" spans="1:10" x14ac:dyDescent="0.2">
      <c r="A3079" s="180" t="s">
        <v>60</v>
      </c>
      <c r="B3079" s="180" t="s">
        <v>335</v>
      </c>
      <c r="C3079" s="180"/>
      <c r="D3079" s="180">
        <v>60990</v>
      </c>
      <c r="E3079" s="180"/>
      <c r="F3079" s="180"/>
      <c r="G3079" s="180"/>
      <c r="H3079" s="180"/>
      <c r="I3079" s="180">
        <v>121980</v>
      </c>
      <c r="J3079" s="180">
        <v>365930</v>
      </c>
    </row>
    <row r="3080" spans="1:10" x14ac:dyDescent="0.2">
      <c r="A3080" s="180" t="s">
        <v>60</v>
      </c>
      <c r="B3080" s="180" t="s">
        <v>336</v>
      </c>
      <c r="C3080" s="180"/>
      <c r="D3080" s="180"/>
      <c r="E3080" s="180"/>
      <c r="F3080" s="180"/>
      <c r="G3080" s="180"/>
      <c r="H3080" s="180"/>
      <c r="I3080" s="180">
        <v>250000</v>
      </c>
      <c r="J3080" s="180">
        <v>246354.21</v>
      </c>
    </row>
    <row r="3081" spans="1:10" x14ac:dyDescent="0.2">
      <c r="A3081" s="180" t="s">
        <v>60</v>
      </c>
      <c r="B3081" s="180" t="s">
        <v>337</v>
      </c>
      <c r="C3081" s="180">
        <v>7750</v>
      </c>
      <c r="D3081" s="180">
        <v>1590</v>
      </c>
      <c r="E3081" s="180"/>
      <c r="F3081" s="180">
        <v>1000</v>
      </c>
      <c r="G3081" s="180">
        <v>380</v>
      </c>
      <c r="H3081" s="180"/>
      <c r="I3081" s="180">
        <v>50720</v>
      </c>
      <c r="J3081" s="180">
        <v>56980.710000000006</v>
      </c>
    </row>
    <row r="3082" spans="1:10" x14ac:dyDescent="0.2">
      <c r="A3082" s="180" t="s">
        <v>60</v>
      </c>
      <c r="B3082" s="180" t="s">
        <v>338</v>
      </c>
      <c r="C3082" s="180"/>
      <c r="D3082" s="180"/>
      <c r="E3082" s="180"/>
      <c r="F3082" s="180"/>
      <c r="G3082" s="180">
        <v>225000</v>
      </c>
      <c r="H3082" s="180"/>
      <c r="I3082" s="180">
        <v>208450</v>
      </c>
      <c r="J3082" s="180">
        <v>204323.21</v>
      </c>
    </row>
    <row r="3083" spans="1:10" x14ac:dyDescent="0.2">
      <c r="A3083" s="180" t="s">
        <v>60</v>
      </c>
      <c r="B3083" s="180" t="s">
        <v>339</v>
      </c>
      <c r="C3083" s="180"/>
      <c r="D3083" s="180"/>
      <c r="E3083" s="180"/>
      <c r="F3083" s="180"/>
      <c r="G3083" s="180"/>
      <c r="H3083" s="180"/>
      <c r="I3083" s="180">
        <v>260000</v>
      </c>
      <c r="J3083" s="180">
        <v>253530.54</v>
      </c>
    </row>
    <row r="3084" spans="1:10" x14ac:dyDescent="0.2">
      <c r="A3084" s="180" t="s">
        <v>60</v>
      </c>
      <c r="B3084" s="180" t="s">
        <v>340</v>
      </c>
      <c r="C3084" s="180"/>
      <c r="D3084" s="180"/>
      <c r="E3084" s="180"/>
      <c r="F3084" s="180"/>
      <c r="G3084" s="180"/>
      <c r="H3084" s="180"/>
      <c r="I3084" s="180">
        <v>231200</v>
      </c>
      <c r="J3084" s="180">
        <v>202449.61</v>
      </c>
    </row>
    <row r="3085" spans="1:10" x14ac:dyDescent="0.2">
      <c r="A3085" s="180" t="s">
        <v>60</v>
      </c>
      <c r="B3085" s="180" t="s">
        <v>341</v>
      </c>
      <c r="C3085" s="180"/>
      <c r="D3085" s="180"/>
      <c r="E3085" s="180"/>
      <c r="F3085" s="180"/>
      <c r="G3085" s="180"/>
      <c r="H3085" s="180"/>
      <c r="I3085" s="180">
        <v>0</v>
      </c>
      <c r="J3085" s="180">
        <v>0</v>
      </c>
    </row>
    <row r="3086" spans="1:10" x14ac:dyDescent="0.2">
      <c r="A3086" s="180" t="s">
        <v>60</v>
      </c>
      <c r="B3086" s="180" t="s">
        <v>342</v>
      </c>
      <c r="C3086" s="180"/>
      <c r="D3086" s="180"/>
      <c r="E3086" s="180"/>
      <c r="F3086" s="180"/>
      <c r="G3086" s="180"/>
      <c r="H3086" s="180"/>
      <c r="I3086" s="180">
        <v>8648032</v>
      </c>
      <c r="J3086" s="180">
        <v>8869942</v>
      </c>
    </row>
    <row r="3087" spans="1:10" x14ac:dyDescent="0.2">
      <c r="A3087" s="180" t="s">
        <v>60</v>
      </c>
      <c r="B3087" s="180" t="s">
        <v>343</v>
      </c>
      <c r="C3087" s="180"/>
      <c r="D3087" s="180"/>
      <c r="E3087" s="180"/>
      <c r="F3087" s="180"/>
      <c r="G3087" s="180"/>
      <c r="H3087" s="180"/>
      <c r="I3087" s="180">
        <v>0</v>
      </c>
      <c r="J3087" s="180">
        <v>0</v>
      </c>
    </row>
    <row r="3088" spans="1:10" x14ac:dyDescent="0.2">
      <c r="A3088" s="180" t="s">
        <v>60</v>
      </c>
      <c r="B3088" s="180" t="s">
        <v>344</v>
      </c>
      <c r="C3088" s="180">
        <v>1300000</v>
      </c>
      <c r="D3088" s="180"/>
      <c r="E3088" s="180"/>
      <c r="F3088" s="180"/>
      <c r="G3088" s="180">
        <v>20000</v>
      </c>
      <c r="H3088" s="180"/>
      <c r="I3088" s="180">
        <v>1288550</v>
      </c>
      <c r="J3088" s="180">
        <v>1263299.8999999999</v>
      </c>
    </row>
    <row r="3089" spans="1:10" x14ac:dyDescent="0.2">
      <c r="A3089" s="180" t="s">
        <v>60</v>
      </c>
      <c r="B3089" s="180" t="s">
        <v>475</v>
      </c>
      <c r="C3089" s="180"/>
      <c r="D3089" s="180">
        <v>8010</v>
      </c>
      <c r="E3089" s="180"/>
      <c r="F3089" s="180">
        <v>0</v>
      </c>
      <c r="G3089" s="180"/>
      <c r="H3089" s="180"/>
      <c r="I3089" s="180">
        <v>68844</v>
      </c>
      <c r="J3089" s="180">
        <v>68824</v>
      </c>
    </row>
    <row r="3090" spans="1:10" x14ac:dyDescent="0.2">
      <c r="A3090" s="180" t="s">
        <v>60</v>
      </c>
      <c r="B3090" s="180" t="s">
        <v>332</v>
      </c>
      <c r="C3090" s="180"/>
      <c r="D3090" s="180"/>
      <c r="E3090" s="180"/>
      <c r="F3090" s="180"/>
      <c r="G3090" s="180"/>
      <c r="H3090" s="180"/>
      <c r="I3090" s="180">
        <v>390000</v>
      </c>
      <c r="J3090" s="180">
        <v>385389</v>
      </c>
    </row>
    <row r="3091" spans="1:10" x14ac:dyDescent="0.2">
      <c r="A3091" s="180" t="s">
        <v>60</v>
      </c>
      <c r="B3091" s="180" t="s">
        <v>407</v>
      </c>
      <c r="C3091" s="180"/>
      <c r="D3091" s="180"/>
      <c r="E3091" s="180"/>
      <c r="F3091" s="180"/>
      <c r="G3091" s="180">
        <v>475000</v>
      </c>
      <c r="H3091" s="180"/>
      <c r="I3091" s="180">
        <v>824350</v>
      </c>
      <c r="J3091" s="180">
        <v>806945.91</v>
      </c>
    </row>
    <row r="3092" spans="1:10" x14ac:dyDescent="0.2">
      <c r="A3092" s="180" t="s">
        <v>60</v>
      </c>
      <c r="B3092" s="180" t="s">
        <v>345</v>
      </c>
      <c r="C3092" s="180">
        <v>1307750</v>
      </c>
      <c r="D3092" s="180">
        <v>580522</v>
      </c>
      <c r="E3092" s="180">
        <v>0</v>
      </c>
      <c r="F3092" s="180">
        <v>1000</v>
      </c>
      <c r="G3092" s="180">
        <v>720380</v>
      </c>
      <c r="H3092" s="180">
        <v>0</v>
      </c>
      <c r="I3092" s="180">
        <v>16960759</v>
      </c>
      <c r="J3092" s="180">
        <v>17091093.43</v>
      </c>
    </row>
    <row r="3093" spans="1:10" x14ac:dyDescent="0.2">
      <c r="A3093" s="180" t="s">
        <v>60</v>
      </c>
      <c r="B3093" s="180" t="s">
        <v>346</v>
      </c>
      <c r="C3093" s="180"/>
      <c r="D3093" s="180"/>
      <c r="E3093" s="180"/>
      <c r="F3093" s="180"/>
      <c r="G3093" s="180"/>
      <c r="H3093" s="180"/>
      <c r="I3093" s="180">
        <v>0</v>
      </c>
      <c r="J3093" s="180">
        <v>8490000</v>
      </c>
    </row>
    <row r="3094" spans="1:10" x14ac:dyDescent="0.2">
      <c r="A3094" s="180" t="s">
        <v>60</v>
      </c>
      <c r="B3094" s="180" t="s">
        <v>446</v>
      </c>
      <c r="C3094" s="180"/>
      <c r="D3094" s="180"/>
      <c r="E3094" s="180"/>
      <c r="F3094" s="180">
        <v>800000</v>
      </c>
      <c r="G3094" s="180"/>
      <c r="H3094" s="180"/>
      <c r="I3094" s="180">
        <v>800000</v>
      </c>
      <c r="J3094" s="180">
        <v>1102114.9400000002</v>
      </c>
    </row>
    <row r="3095" spans="1:10" x14ac:dyDescent="0.2">
      <c r="A3095" s="180" t="s">
        <v>60</v>
      </c>
      <c r="B3095" s="180" t="s">
        <v>347</v>
      </c>
      <c r="C3095" s="180"/>
      <c r="D3095" s="180"/>
      <c r="E3095" s="180"/>
      <c r="F3095" s="180"/>
      <c r="G3095" s="180"/>
      <c r="H3095" s="180"/>
      <c r="I3095" s="180">
        <v>0</v>
      </c>
      <c r="J3095" s="180">
        <v>0</v>
      </c>
    </row>
    <row r="3096" spans="1:10" x14ac:dyDescent="0.2">
      <c r="A3096" s="180" t="s">
        <v>60</v>
      </c>
      <c r="B3096" s="180" t="s">
        <v>348</v>
      </c>
      <c r="C3096" s="180">
        <v>1307750</v>
      </c>
      <c r="D3096" s="180">
        <v>580522</v>
      </c>
      <c r="E3096" s="180">
        <v>0</v>
      </c>
      <c r="F3096" s="180">
        <v>801000</v>
      </c>
      <c r="G3096" s="180">
        <v>720380</v>
      </c>
      <c r="H3096" s="180">
        <v>0</v>
      </c>
      <c r="I3096" s="180">
        <v>17760759</v>
      </c>
      <c r="J3096" s="180">
        <v>26683208.370000001</v>
      </c>
    </row>
    <row r="3097" spans="1:10" x14ac:dyDescent="0.2">
      <c r="A3097" s="180" t="s">
        <v>60</v>
      </c>
      <c r="B3097" s="180" t="s">
        <v>349</v>
      </c>
      <c r="C3097" s="180">
        <v>1634203.7199999995</v>
      </c>
      <c r="D3097" s="180">
        <v>1027587.3299999998</v>
      </c>
      <c r="E3097" s="180">
        <v>49249</v>
      </c>
      <c r="F3097" s="180">
        <v>694610.64999999851</v>
      </c>
      <c r="G3097" s="180">
        <v>1305.199999999837</v>
      </c>
      <c r="H3097" s="180">
        <v>0</v>
      </c>
      <c r="I3097" s="180">
        <v>8067201.9599999981</v>
      </c>
      <c r="J3097" s="180">
        <v>9013196.6600000001</v>
      </c>
    </row>
    <row r="3098" spans="1:10" x14ac:dyDescent="0.2">
      <c r="A3098" s="180" t="s">
        <v>60</v>
      </c>
      <c r="B3098" s="180" t="s">
        <v>350</v>
      </c>
      <c r="C3098" s="180">
        <v>2941953.7199999997</v>
      </c>
      <c r="D3098" s="180">
        <v>1608109.3299999998</v>
      </c>
      <c r="E3098" s="180">
        <v>49249</v>
      </c>
      <c r="F3098" s="180">
        <v>1495610.6499999985</v>
      </c>
      <c r="G3098" s="180">
        <v>721685.19999999984</v>
      </c>
      <c r="H3098" s="180">
        <v>0</v>
      </c>
      <c r="I3098" s="180">
        <v>25827960.959999997</v>
      </c>
      <c r="J3098" s="180">
        <v>35696405.030000001</v>
      </c>
    </row>
    <row r="3099" spans="1:10" x14ac:dyDescent="0.2">
      <c r="A3099" s="180" t="s">
        <v>60</v>
      </c>
      <c r="B3099" s="180" t="s">
        <v>376</v>
      </c>
      <c r="C3099" s="180"/>
      <c r="D3099" s="180"/>
      <c r="E3099" s="180"/>
      <c r="F3099" s="180"/>
      <c r="G3099" s="180"/>
      <c r="H3099" s="180"/>
      <c r="I3099" s="180"/>
      <c r="J3099" s="180"/>
    </row>
    <row r="3100" spans="1:10" x14ac:dyDescent="0.2">
      <c r="A3100" s="180" t="s">
        <v>60</v>
      </c>
      <c r="B3100" s="180" t="s">
        <v>377</v>
      </c>
      <c r="C3100" s="180"/>
      <c r="D3100" s="180"/>
      <c r="E3100" s="180"/>
      <c r="F3100" s="180"/>
      <c r="G3100" s="180"/>
      <c r="H3100" s="180"/>
      <c r="I3100" s="180">
        <v>10057900</v>
      </c>
      <c r="J3100" s="180">
        <v>9847847.3699999992</v>
      </c>
    </row>
    <row r="3101" spans="1:10" x14ac:dyDescent="0.2">
      <c r="A3101" s="180" t="s">
        <v>60</v>
      </c>
      <c r="B3101" s="180" t="s">
        <v>352</v>
      </c>
      <c r="C3101" s="180"/>
      <c r="D3101" s="180"/>
      <c r="E3101" s="180"/>
      <c r="F3101" s="180"/>
      <c r="G3101" s="180"/>
      <c r="H3101" s="180"/>
      <c r="I3101" s="180">
        <v>289000</v>
      </c>
      <c r="J3101" s="180">
        <v>283183.78999999998</v>
      </c>
    </row>
    <row r="3102" spans="1:10" x14ac:dyDescent="0.2">
      <c r="A3102" s="180" t="s">
        <v>60</v>
      </c>
      <c r="B3102" s="180" t="s">
        <v>353</v>
      </c>
      <c r="C3102" s="180">
        <v>85000</v>
      </c>
      <c r="D3102" s="180"/>
      <c r="E3102" s="180"/>
      <c r="F3102" s="180"/>
      <c r="G3102" s="180"/>
      <c r="H3102" s="180"/>
      <c r="I3102" s="180">
        <v>279100</v>
      </c>
      <c r="J3102" s="180">
        <v>273424.69</v>
      </c>
    </row>
    <row r="3103" spans="1:10" x14ac:dyDescent="0.2">
      <c r="A3103" s="180" t="s">
        <v>60</v>
      </c>
      <c r="B3103" s="180" t="s">
        <v>354</v>
      </c>
      <c r="C3103" s="180"/>
      <c r="D3103" s="180"/>
      <c r="E3103" s="180"/>
      <c r="F3103" s="180"/>
      <c r="G3103" s="180">
        <v>500</v>
      </c>
      <c r="H3103" s="180"/>
      <c r="I3103" s="180">
        <v>359600</v>
      </c>
      <c r="J3103" s="180">
        <v>352538.77</v>
      </c>
    </row>
    <row r="3104" spans="1:10" x14ac:dyDescent="0.2">
      <c r="A3104" s="180" t="s">
        <v>60</v>
      </c>
      <c r="B3104" s="180" t="s">
        <v>408</v>
      </c>
      <c r="C3104" s="180"/>
      <c r="D3104" s="180"/>
      <c r="E3104" s="180"/>
      <c r="F3104" s="180"/>
      <c r="G3104" s="180"/>
      <c r="H3104" s="180"/>
      <c r="I3104" s="180">
        <v>978750</v>
      </c>
      <c r="J3104" s="180">
        <v>949553.24</v>
      </c>
    </row>
    <row r="3105" spans="1:10" x14ac:dyDescent="0.2">
      <c r="A3105" s="180" t="s">
        <v>60</v>
      </c>
      <c r="B3105" s="180" t="s">
        <v>423</v>
      </c>
      <c r="C3105" s="180">
        <v>100000</v>
      </c>
      <c r="D3105" s="180">
        <v>40000</v>
      </c>
      <c r="E3105" s="180"/>
      <c r="F3105" s="180"/>
      <c r="G3105" s="180"/>
      <c r="H3105" s="180"/>
      <c r="I3105" s="180">
        <v>450550</v>
      </c>
      <c r="J3105" s="180">
        <v>441516.13</v>
      </c>
    </row>
    <row r="3106" spans="1:10" x14ac:dyDescent="0.2">
      <c r="A3106" s="180" t="s">
        <v>60</v>
      </c>
      <c r="B3106" s="180" t="s">
        <v>355</v>
      </c>
      <c r="C3106" s="180">
        <v>20000</v>
      </c>
      <c r="D3106" s="180">
        <v>160000</v>
      </c>
      <c r="E3106" s="180"/>
      <c r="F3106" s="180"/>
      <c r="G3106" s="180"/>
      <c r="H3106" s="180"/>
      <c r="I3106" s="180">
        <v>1623250</v>
      </c>
      <c r="J3106" s="180">
        <v>1590777.99</v>
      </c>
    </row>
    <row r="3107" spans="1:10" x14ac:dyDescent="0.2">
      <c r="A3107" s="180" t="s">
        <v>60</v>
      </c>
      <c r="B3107" s="180" t="s">
        <v>356</v>
      </c>
      <c r="C3107" s="180"/>
      <c r="D3107" s="180">
        <v>375000</v>
      </c>
      <c r="E3107" s="180"/>
      <c r="F3107" s="180"/>
      <c r="G3107" s="180"/>
      <c r="H3107" s="180"/>
      <c r="I3107" s="180">
        <v>836250</v>
      </c>
      <c r="J3107" s="180">
        <v>819791.43</v>
      </c>
    </row>
    <row r="3108" spans="1:10" x14ac:dyDescent="0.2">
      <c r="A3108" s="180" t="s">
        <v>60</v>
      </c>
      <c r="B3108" s="180" t="s">
        <v>409</v>
      </c>
      <c r="C3108" s="180"/>
      <c r="D3108" s="180"/>
      <c r="E3108" s="180"/>
      <c r="F3108" s="180"/>
      <c r="G3108" s="180"/>
      <c r="H3108" s="180"/>
      <c r="I3108" s="180">
        <v>0</v>
      </c>
      <c r="J3108" s="180"/>
    </row>
    <row r="3109" spans="1:10" x14ac:dyDescent="0.2">
      <c r="A3109" s="180" t="s">
        <v>60</v>
      </c>
      <c r="B3109" s="180" t="s">
        <v>378</v>
      </c>
      <c r="C3109" s="180">
        <v>75000</v>
      </c>
      <c r="D3109" s="180">
        <v>75000</v>
      </c>
      <c r="E3109" s="180"/>
      <c r="F3109" s="180"/>
      <c r="G3109" s="180">
        <v>665000</v>
      </c>
      <c r="H3109" s="180"/>
      <c r="I3109" s="180">
        <v>690800</v>
      </c>
      <c r="J3109" s="180">
        <v>677254.43</v>
      </c>
    </row>
    <row r="3110" spans="1:10" x14ac:dyDescent="0.2">
      <c r="A3110" s="180" t="s">
        <v>60</v>
      </c>
      <c r="B3110" s="180" t="s">
        <v>360</v>
      </c>
      <c r="C3110" s="180">
        <v>200000</v>
      </c>
      <c r="D3110" s="180">
        <v>400000</v>
      </c>
      <c r="E3110" s="180"/>
      <c r="F3110" s="180"/>
      <c r="G3110" s="180"/>
      <c r="H3110" s="180"/>
      <c r="I3110" s="180">
        <v>470000</v>
      </c>
      <c r="J3110" s="180">
        <v>534094.91999999993</v>
      </c>
    </row>
    <row r="3111" spans="1:10" x14ac:dyDescent="0.2">
      <c r="A3111" s="180" t="s">
        <v>60</v>
      </c>
      <c r="B3111" s="180" t="s">
        <v>379</v>
      </c>
      <c r="C3111" s="180"/>
      <c r="D3111" s="180"/>
      <c r="E3111" s="180"/>
      <c r="F3111" s="180">
        <v>800000</v>
      </c>
      <c r="G3111" s="180"/>
      <c r="H3111" s="180"/>
      <c r="I3111" s="180">
        <v>800000</v>
      </c>
      <c r="J3111" s="180">
        <v>10202521.83</v>
      </c>
    </row>
    <row r="3112" spans="1:10" x14ac:dyDescent="0.2">
      <c r="A3112" s="180" t="s">
        <v>60</v>
      </c>
      <c r="B3112" s="180" t="s">
        <v>362</v>
      </c>
      <c r="C3112" s="180"/>
      <c r="D3112" s="180"/>
      <c r="E3112" s="180"/>
      <c r="F3112" s="180"/>
      <c r="G3112" s="180"/>
      <c r="H3112" s="180"/>
      <c r="I3112" s="180">
        <v>560126</v>
      </c>
      <c r="J3112" s="180">
        <v>563545</v>
      </c>
    </row>
    <row r="3113" spans="1:10" x14ac:dyDescent="0.2">
      <c r="A3113" s="180" t="s">
        <v>60</v>
      </c>
      <c r="B3113" s="180" t="s">
        <v>365</v>
      </c>
      <c r="C3113" s="180">
        <v>480000</v>
      </c>
      <c r="D3113" s="180">
        <v>1050000</v>
      </c>
      <c r="E3113" s="180">
        <v>0</v>
      </c>
      <c r="F3113" s="180">
        <v>800000</v>
      </c>
      <c r="G3113" s="180">
        <v>665500</v>
      </c>
      <c r="H3113" s="180">
        <v>0</v>
      </c>
      <c r="I3113" s="180">
        <v>17395326</v>
      </c>
      <c r="J3113" s="180">
        <v>26536049.589999996</v>
      </c>
    </row>
    <row r="3114" spans="1:10" x14ac:dyDescent="0.2">
      <c r="A3114" s="180" t="s">
        <v>60</v>
      </c>
      <c r="B3114" s="180" t="s">
        <v>447</v>
      </c>
      <c r="C3114" s="180">
        <v>800000</v>
      </c>
      <c r="D3114" s="180"/>
      <c r="E3114" s="180"/>
      <c r="F3114" s="180"/>
      <c r="G3114" s="180"/>
      <c r="H3114" s="180"/>
      <c r="I3114" s="180">
        <v>800000</v>
      </c>
      <c r="J3114" s="180">
        <v>1093153.48</v>
      </c>
    </row>
    <row r="3115" spans="1:10" x14ac:dyDescent="0.2">
      <c r="A3115" s="180" t="s">
        <v>60</v>
      </c>
      <c r="B3115" s="180" t="s">
        <v>366</v>
      </c>
      <c r="C3115" s="180">
        <v>1280000</v>
      </c>
      <c r="D3115" s="180">
        <v>1050000</v>
      </c>
      <c r="E3115" s="180">
        <v>0</v>
      </c>
      <c r="F3115" s="180">
        <v>800000</v>
      </c>
      <c r="G3115" s="180">
        <v>665500</v>
      </c>
      <c r="H3115" s="180">
        <v>0</v>
      </c>
      <c r="I3115" s="180">
        <v>18195326</v>
      </c>
      <c r="J3115" s="180">
        <v>27629203.069999997</v>
      </c>
    </row>
    <row r="3116" spans="1:10" x14ac:dyDescent="0.2">
      <c r="A3116" s="180" t="s">
        <v>60</v>
      </c>
      <c r="B3116" s="180" t="s">
        <v>367</v>
      </c>
      <c r="C3116" s="180">
        <v>1661953.7199999995</v>
      </c>
      <c r="D3116" s="180">
        <v>558109.32999999984</v>
      </c>
      <c r="E3116" s="180">
        <v>49249</v>
      </c>
      <c r="F3116" s="180">
        <v>695610.64999999851</v>
      </c>
      <c r="G3116" s="180">
        <v>56185.199999999837</v>
      </c>
      <c r="H3116" s="180">
        <v>0</v>
      </c>
      <c r="I3116" s="180">
        <v>7632634.9599999972</v>
      </c>
      <c r="J3116" s="180">
        <v>8067201.9600000046</v>
      </c>
    </row>
    <row r="3117" spans="1:10" x14ac:dyDescent="0.2">
      <c r="A3117" s="180" t="s">
        <v>60</v>
      </c>
      <c r="B3117" s="180" t="s">
        <v>368</v>
      </c>
      <c r="C3117" s="180">
        <v>2941953.7199999997</v>
      </c>
      <c r="D3117" s="180">
        <v>1608109.3299999998</v>
      </c>
      <c r="E3117" s="180">
        <v>49249</v>
      </c>
      <c r="F3117" s="180">
        <v>1495610.6499999985</v>
      </c>
      <c r="G3117" s="180">
        <v>721685.19999999984</v>
      </c>
      <c r="H3117" s="180">
        <v>0</v>
      </c>
      <c r="I3117" s="180">
        <v>25827960.959999997</v>
      </c>
      <c r="J3117" s="180">
        <v>35696405.030000001</v>
      </c>
    </row>
    <row r="3118" spans="1:10" x14ac:dyDescent="0.2">
      <c r="A3118" s="180" t="s">
        <v>61</v>
      </c>
      <c r="B3118" s="180" t="s">
        <v>333</v>
      </c>
      <c r="C3118" s="180"/>
      <c r="D3118" s="180">
        <v>865125</v>
      </c>
      <c r="E3118" s="180"/>
      <c r="F3118" s="180">
        <v>0</v>
      </c>
      <c r="G3118" s="180"/>
      <c r="H3118" s="180"/>
      <c r="I3118" s="180">
        <v>6605261</v>
      </c>
      <c r="J3118" s="180">
        <v>6314787.6300000008</v>
      </c>
    </row>
    <row r="3119" spans="1:10" x14ac:dyDescent="0.2">
      <c r="A3119" s="180" t="s">
        <v>61</v>
      </c>
      <c r="B3119" s="180" t="s">
        <v>334</v>
      </c>
      <c r="C3119" s="180"/>
      <c r="D3119" s="180">
        <v>35446</v>
      </c>
      <c r="E3119" s="180"/>
      <c r="F3119" s="180">
        <v>0</v>
      </c>
      <c r="G3119" s="180"/>
      <c r="H3119" s="180"/>
      <c r="I3119" s="180">
        <v>324044</v>
      </c>
      <c r="J3119" s="180">
        <v>358934.96</v>
      </c>
    </row>
    <row r="3120" spans="1:10" x14ac:dyDescent="0.2">
      <c r="A3120" s="180" t="s">
        <v>61</v>
      </c>
      <c r="B3120" s="180" t="s">
        <v>335</v>
      </c>
      <c r="C3120" s="180"/>
      <c r="D3120" s="180">
        <v>92893</v>
      </c>
      <c r="E3120" s="180"/>
      <c r="F3120" s="180"/>
      <c r="G3120" s="180"/>
      <c r="H3120" s="180"/>
      <c r="I3120" s="180">
        <v>593478</v>
      </c>
      <c r="J3120" s="180">
        <v>557092</v>
      </c>
    </row>
    <row r="3121" spans="1:10" x14ac:dyDescent="0.2">
      <c r="A3121" s="180" t="s">
        <v>61</v>
      </c>
      <c r="B3121" s="180" t="s">
        <v>336</v>
      </c>
      <c r="C3121" s="180"/>
      <c r="D3121" s="180"/>
      <c r="E3121" s="180"/>
      <c r="F3121" s="180"/>
      <c r="G3121" s="180"/>
      <c r="H3121" s="180"/>
      <c r="I3121" s="180">
        <v>287226</v>
      </c>
      <c r="J3121" s="180">
        <v>348756.19</v>
      </c>
    </row>
    <row r="3122" spans="1:10" x14ac:dyDescent="0.2">
      <c r="A3122" s="180" t="s">
        <v>61</v>
      </c>
      <c r="B3122" s="180" t="s">
        <v>337</v>
      </c>
      <c r="C3122" s="180">
        <v>20000</v>
      </c>
      <c r="D3122" s="180">
        <v>20000</v>
      </c>
      <c r="E3122" s="180">
        <v>35916</v>
      </c>
      <c r="F3122" s="180">
        <v>10000</v>
      </c>
      <c r="G3122" s="180">
        <v>3000</v>
      </c>
      <c r="H3122" s="180"/>
      <c r="I3122" s="180">
        <v>166200</v>
      </c>
      <c r="J3122" s="180">
        <v>145583.21000000002</v>
      </c>
    </row>
    <row r="3123" spans="1:10" x14ac:dyDescent="0.2">
      <c r="A3123" s="180" t="s">
        <v>61</v>
      </c>
      <c r="B3123" s="180" t="s">
        <v>338</v>
      </c>
      <c r="C3123" s="180"/>
      <c r="D3123" s="180"/>
      <c r="E3123" s="180"/>
      <c r="F3123" s="180"/>
      <c r="G3123" s="180">
        <v>360000</v>
      </c>
      <c r="H3123" s="180"/>
      <c r="I3123" s="180">
        <v>344000</v>
      </c>
      <c r="J3123" s="180">
        <v>345423.89</v>
      </c>
    </row>
    <row r="3124" spans="1:10" x14ac:dyDescent="0.2">
      <c r="A3124" s="180" t="s">
        <v>61</v>
      </c>
      <c r="B3124" s="180" t="s">
        <v>339</v>
      </c>
      <c r="C3124" s="180"/>
      <c r="D3124" s="180"/>
      <c r="E3124" s="180"/>
      <c r="F3124" s="180"/>
      <c r="G3124" s="180"/>
      <c r="H3124" s="180"/>
      <c r="I3124" s="180">
        <v>442500</v>
      </c>
      <c r="J3124" s="180">
        <v>445408.4</v>
      </c>
    </row>
    <row r="3125" spans="1:10" x14ac:dyDescent="0.2">
      <c r="A3125" s="180" t="s">
        <v>61</v>
      </c>
      <c r="B3125" s="180" t="s">
        <v>340</v>
      </c>
      <c r="C3125" s="180"/>
      <c r="D3125" s="180">
        <v>100000</v>
      </c>
      <c r="E3125" s="180">
        <v>412600</v>
      </c>
      <c r="F3125" s="180"/>
      <c r="G3125" s="180"/>
      <c r="H3125" s="180"/>
      <c r="I3125" s="180">
        <v>354517</v>
      </c>
      <c r="J3125" s="180">
        <v>424202.59</v>
      </c>
    </row>
    <row r="3126" spans="1:10" x14ac:dyDescent="0.2">
      <c r="A3126" s="180" t="s">
        <v>61</v>
      </c>
      <c r="B3126" s="180" t="s">
        <v>341</v>
      </c>
      <c r="C3126" s="180"/>
      <c r="D3126" s="180"/>
      <c r="E3126" s="180"/>
      <c r="F3126" s="180"/>
      <c r="G3126" s="180"/>
      <c r="H3126" s="180"/>
      <c r="I3126" s="180">
        <v>19544</v>
      </c>
      <c r="J3126" s="180">
        <v>14743.97</v>
      </c>
    </row>
    <row r="3127" spans="1:10" x14ac:dyDescent="0.2">
      <c r="A3127" s="180" t="s">
        <v>61</v>
      </c>
      <c r="B3127" s="180" t="s">
        <v>342</v>
      </c>
      <c r="C3127" s="180"/>
      <c r="D3127" s="180"/>
      <c r="E3127" s="180"/>
      <c r="F3127" s="180"/>
      <c r="G3127" s="180"/>
      <c r="H3127" s="180"/>
      <c r="I3127" s="180">
        <v>9819959</v>
      </c>
      <c r="J3127" s="180">
        <v>9748261</v>
      </c>
    </row>
    <row r="3128" spans="1:10" x14ac:dyDescent="0.2">
      <c r="A3128" s="180" t="s">
        <v>61</v>
      </c>
      <c r="B3128" s="180" t="s">
        <v>343</v>
      </c>
      <c r="C3128" s="180"/>
      <c r="D3128" s="180"/>
      <c r="E3128" s="180"/>
      <c r="F3128" s="180"/>
      <c r="G3128" s="180"/>
      <c r="H3128" s="180"/>
      <c r="I3128" s="180">
        <v>0</v>
      </c>
      <c r="J3128" s="180">
        <v>0</v>
      </c>
    </row>
    <row r="3129" spans="1:10" x14ac:dyDescent="0.2">
      <c r="A3129" s="180" t="s">
        <v>61</v>
      </c>
      <c r="B3129" s="180" t="s">
        <v>344</v>
      </c>
      <c r="C3129" s="180">
        <v>1560000</v>
      </c>
      <c r="D3129" s="180"/>
      <c r="E3129" s="180"/>
      <c r="F3129" s="180"/>
      <c r="G3129" s="180">
        <v>9000</v>
      </c>
      <c r="H3129" s="180"/>
      <c r="I3129" s="180">
        <v>1618134</v>
      </c>
      <c r="J3129" s="180">
        <v>1560791.49</v>
      </c>
    </row>
    <row r="3130" spans="1:10" x14ac:dyDescent="0.2">
      <c r="A3130" s="180" t="s">
        <v>61</v>
      </c>
      <c r="B3130" s="180" t="s">
        <v>475</v>
      </c>
      <c r="C3130" s="180"/>
      <c r="D3130" s="180">
        <v>24261</v>
      </c>
      <c r="E3130" s="180"/>
      <c r="F3130" s="180">
        <v>0</v>
      </c>
      <c r="G3130" s="180"/>
      <c r="H3130" s="180"/>
      <c r="I3130" s="180">
        <v>161963</v>
      </c>
      <c r="J3130" s="180">
        <v>227490.48</v>
      </c>
    </row>
    <row r="3131" spans="1:10" x14ac:dyDescent="0.2">
      <c r="A3131" s="180" t="s">
        <v>61</v>
      </c>
      <c r="B3131" s="180" t="s">
        <v>332</v>
      </c>
      <c r="C3131" s="180"/>
      <c r="D3131" s="180"/>
      <c r="E3131" s="180"/>
      <c r="F3131" s="180"/>
      <c r="G3131" s="180"/>
      <c r="H3131" s="180"/>
      <c r="I3131" s="180">
        <v>503301</v>
      </c>
      <c r="J3131" s="180">
        <v>436826</v>
      </c>
    </row>
    <row r="3132" spans="1:10" x14ac:dyDescent="0.2">
      <c r="A3132" s="180" t="s">
        <v>61</v>
      </c>
      <c r="B3132" s="180" t="s">
        <v>407</v>
      </c>
      <c r="C3132" s="180"/>
      <c r="D3132" s="180"/>
      <c r="E3132" s="180"/>
      <c r="F3132" s="180"/>
      <c r="G3132" s="180">
        <v>670000</v>
      </c>
      <c r="H3132" s="180"/>
      <c r="I3132" s="180">
        <v>1354025</v>
      </c>
      <c r="J3132" s="180">
        <v>1316568.56</v>
      </c>
    </row>
    <row r="3133" spans="1:10" x14ac:dyDescent="0.2">
      <c r="A3133" s="180" t="s">
        <v>61</v>
      </c>
      <c r="B3133" s="180" t="s">
        <v>345</v>
      </c>
      <c r="C3133" s="180">
        <v>1580000</v>
      </c>
      <c r="D3133" s="180">
        <v>1137725</v>
      </c>
      <c r="E3133" s="180">
        <v>448516</v>
      </c>
      <c r="F3133" s="180">
        <v>10000</v>
      </c>
      <c r="G3133" s="180">
        <v>1042000</v>
      </c>
      <c r="H3133" s="180">
        <v>0</v>
      </c>
      <c r="I3133" s="180">
        <v>22594152</v>
      </c>
      <c r="J3133" s="180">
        <v>22244870.370000001</v>
      </c>
    </row>
    <row r="3134" spans="1:10" x14ac:dyDescent="0.2">
      <c r="A3134" s="180" t="s">
        <v>61</v>
      </c>
      <c r="B3134" s="180" t="s">
        <v>346</v>
      </c>
      <c r="C3134" s="180"/>
      <c r="D3134" s="180"/>
      <c r="E3134" s="180"/>
      <c r="F3134" s="180"/>
      <c r="G3134" s="180"/>
      <c r="H3134" s="180"/>
      <c r="I3134" s="180">
        <v>0</v>
      </c>
      <c r="J3134" s="180">
        <v>0</v>
      </c>
    </row>
    <row r="3135" spans="1:10" x14ac:dyDescent="0.2">
      <c r="A3135" s="180" t="s">
        <v>61</v>
      </c>
      <c r="B3135" s="180" t="s">
        <v>446</v>
      </c>
      <c r="C3135" s="180"/>
      <c r="D3135" s="180"/>
      <c r="E3135" s="180">
        <v>987400</v>
      </c>
      <c r="F3135" s="180">
        <v>1859628</v>
      </c>
      <c r="G3135" s="180">
        <v>15000</v>
      </c>
      <c r="H3135" s="180"/>
      <c r="I3135" s="180">
        <v>2059920</v>
      </c>
      <c r="J3135" s="180">
        <v>2045187.81</v>
      </c>
    </row>
    <row r="3136" spans="1:10" x14ac:dyDescent="0.2">
      <c r="A3136" s="180" t="s">
        <v>61</v>
      </c>
      <c r="B3136" s="180" t="s">
        <v>347</v>
      </c>
      <c r="C3136" s="180"/>
      <c r="D3136" s="180"/>
      <c r="E3136" s="180"/>
      <c r="F3136" s="180"/>
      <c r="G3136" s="180"/>
      <c r="H3136" s="180"/>
      <c r="I3136" s="180">
        <v>2400</v>
      </c>
      <c r="J3136" s="180">
        <v>19827.259999999998</v>
      </c>
    </row>
    <row r="3137" spans="1:10" x14ac:dyDescent="0.2">
      <c r="A3137" s="180" t="s">
        <v>61</v>
      </c>
      <c r="B3137" s="180" t="s">
        <v>348</v>
      </c>
      <c r="C3137" s="180">
        <v>1580000</v>
      </c>
      <c r="D3137" s="180">
        <v>1137725</v>
      </c>
      <c r="E3137" s="180">
        <v>1435916</v>
      </c>
      <c r="F3137" s="180">
        <v>1869628</v>
      </c>
      <c r="G3137" s="180">
        <v>1057000</v>
      </c>
      <c r="H3137" s="180">
        <v>0</v>
      </c>
      <c r="I3137" s="180">
        <v>24656472</v>
      </c>
      <c r="J3137" s="180">
        <v>24309885.440000001</v>
      </c>
    </row>
    <row r="3138" spans="1:10" x14ac:dyDescent="0.2">
      <c r="A3138" s="180" t="s">
        <v>61</v>
      </c>
      <c r="B3138" s="180" t="s">
        <v>349</v>
      </c>
      <c r="C3138" s="180">
        <v>1849816.43</v>
      </c>
      <c r="D3138" s="180">
        <v>639688.80000000005</v>
      </c>
      <c r="E3138" s="180">
        <v>514084</v>
      </c>
      <c r="F3138" s="180">
        <v>695737.69000000041</v>
      </c>
      <c r="G3138" s="180">
        <v>81016.699999999953</v>
      </c>
      <c r="H3138" s="180">
        <v>0</v>
      </c>
      <c r="I3138" s="180">
        <v>6517882.5000000009</v>
      </c>
      <c r="J3138" s="180">
        <v>6649915.54</v>
      </c>
    </row>
    <row r="3139" spans="1:10" x14ac:dyDescent="0.2">
      <c r="A3139" s="180" t="s">
        <v>61</v>
      </c>
      <c r="B3139" s="180" t="s">
        <v>350</v>
      </c>
      <c r="C3139" s="180">
        <v>3429816.43</v>
      </c>
      <c r="D3139" s="180">
        <v>1777413.8</v>
      </c>
      <c r="E3139" s="180">
        <v>1950000</v>
      </c>
      <c r="F3139" s="180">
        <v>2565365.6900000004</v>
      </c>
      <c r="G3139" s="180">
        <v>1138016.7</v>
      </c>
      <c r="H3139" s="180">
        <v>0</v>
      </c>
      <c r="I3139" s="180">
        <v>31174354.5</v>
      </c>
      <c r="J3139" s="180">
        <v>30959800.98</v>
      </c>
    </row>
    <row r="3140" spans="1:10" x14ac:dyDescent="0.2">
      <c r="A3140" s="180" t="s">
        <v>61</v>
      </c>
      <c r="B3140" s="180" t="s">
        <v>376</v>
      </c>
      <c r="C3140" s="180"/>
      <c r="D3140" s="180"/>
      <c r="E3140" s="180"/>
      <c r="F3140" s="180"/>
      <c r="G3140" s="180"/>
      <c r="H3140" s="180"/>
      <c r="I3140" s="180"/>
      <c r="J3140" s="180"/>
    </row>
    <row r="3141" spans="1:10" x14ac:dyDescent="0.2">
      <c r="A3141" s="180" t="s">
        <v>61</v>
      </c>
      <c r="B3141" s="180" t="s">
        <v>377</v>
      </c>
      <c r="C3141" s="180"/>
      <c r="D3141" s="180"/>
      <c r="E3141" s="180"/>
      <c r="F3141" s="180"/>
      <c r="G3141" s="180"/>
      <c r="H3141" s="180"/>
      <c r="I3141" s="180">
        <v>12240525</v>
      </c>
      <c r="J3141" s="180">
        <v>12293487.619999999</v>
      </c>
    </row>
    <row r="3142" spans="1:10" x14ac:dyDescent="0.2">
      <c r="A3142" s="180" t="s">
        <v>61</v>
      </c>
      <c r="B3142" s="180" t="s">
        <v>352</v>
      </c>
      <c r="C3142" s="180"/>
      <c r="D3142" s="180"/>
      <c r="E3142" s="180"/>
      <c r="F3142" s="180"/>
      <c r="G3142" s="180"/>
      <c r="H3142" s="180"/>
      <c r="I3142" s="180">
        <v>565240</v>
      </c>
      <c r="J3142" s="180">
        <v>569987.47</v>
      </c>
    </row>
    <row r="3143" spans="1:10" x14ac:dyDescent="0.2">
      <c r="A3143" s="180" t="s">
        <v>61</v>
      </c>
      <c r="B3143" s="180" t="s">
        <v>353</v>
      </c>
      <c r="C3143" s="180"/>
      <c r="D3143" s="180">
        <v>130000</v>
      </c>
      <c r="E3143" s="180"/>
      <c r="F3143" s="180"/>
      <c r="G3143" s="180"/>
      <c r="H3143" s="180"/>
      <c r="I3143" s="180">
        <v>1201564</v>
      </c>
      <c r="J3143" s="180">
        <v>1189268.3999999999</v>
      </c>
    </row>
    <row r="3144" spans="1:10" x14ac:dyDescent="0.2">
      <c r="A3144" s="180" t="s">
        <v>61</v>
      </c>
      <c r="B3144" s="180" t="s">
        <v>354</v>
      </c>
      <c r="C3144" s="180"/>
      <c r="D3144" s="180"/>
      <c r="E3144" s="180"/>
      <c r="F3144" s="180"/>
      <c r="G3144" s="180"/>
      <c r="H3144" s="180"/>
      <c r="I3144" s="180">
        <v>286132</v>
      </c>
      <c r="J3144" s="180">
        <v>342579.83</v>
      </c>
    </row>
    <row r="3145" spans="1:10" x14ac:dyDescent="0.2">
      <c r="A3145" s="180" t="s">
        <v>61</v>
      </c>
      <c r="B3145" s="180" t="s">
        <v>408</v>
      </c>
      <c r="C3145" s="180"/>
      <c r="D3145" s="180"/>
      <c r="E3145" s="180"/>
      <c r="F3145" s="180"/>
      <c r="G3145" s="180"/>
      <c r="H3145" s="180"/>
      <c r="I3145" s="180">
        <v>1208136</v>
      </c>
      <c r="J3145" s="180">
        <v>1268304.6200000001</v>
      </c>
    </row>
    <row r="3146" spans="1:10" x14ac:dyDescent="0.2">
      <c r="A3146" s="180" t="s">
        <v>61</v>
      </c>
      <c r="B3146" s="180" t="s">
        <v>423</v>
      </c>
      <c r="C3146" s="180"/>
      <c r="D3146" s="180"/>
      <c r="E3146" s="180"/>
      <c r="F3146" s="180"/>
      <c r="G3146" s="180"/>
      <c r="H3146" s="180"/>
      <c r="I3146" s="180">
        <v>510891</v>
      </c>
      <c r="J3146" s="180">
        <v>514137.23</v>
      </c>
    </row>
    <row r="3147" spans="1:10" x14ac:dyDescent="0.2">
      <c r="A3147" s="180" t="s">
        <v>61</v>
      </c>
      <c r="B3147" s="180" t="s">
        <v>355</v>
      </c>
      <c r="C3147" s="180"/>
      <c r="D3147" s="180"/>
      <c r="E3147" s="180"/>
      <c r="F3147" s="180"/>
      <c r="G3147" s="180"/>
      <c r="H3147" s="180"/>
      <c r="I3147" s="180">
        <v>1530057</v>
      </c>
      <c r="J3147" s="180">
        <v>1533001.51</v>
      </c>
    </row>
    <row r="3148" spans="1:10" x14ac:dyDescent="0.2">
      <c r="A3148" s="180" t="s">
        <v>61</v>
      </c>
      <c r="B3148" s="180" t="s">
        <v>356</v>
      </c>
      <c r="C3148" s="180"/>
      <c r="D3148" s="180"/>
      <c r="E3148" s="180"/>
      <c r="F3148" s="180"/>
      <c r="G3148" s="180"/>
      <c r="H3148" s="180"/>
      <c r="I3148" s="180">
        <v>578980</v>
      </c>
      <c r="J3148" s="180">
        <v>651041.24</v>
      </c>
    </row>
    <row r="3149" spans="1:10" x14ac:dyDescent="0.2">
      <c r="A3149" s="180" t="s">
        <v>61</v>
      </c>
      <c r="B3149" s="180" t="s">
        <v>409</v>
      </c>
      <c r="C3149" s="180"/>
      <c r="D3149" s="180"/>
      <c r="E3149" s="180"/>
      <c r="F3149" s="180"/>
      <c r="G3149" s="180"/>
      <c r="H3149" s="180"/>
      <c r="I3149" s="180">
        <v>0</v>
      </c>
      <c r="J3149" s="180"/>
    </row>
    <row r="3150" spans="1:10" x14ac:dyDescent="0.2">
      <c r="A3150" s="180" t="s">
        <v>61</v>
      </c>
      <c r="B3150" s="180" t="s">
        <v>378</v>
      </c>
      <c r="C3150" s="180"/>
      <c r="D3150" s="180"/>
      <c r="E3150" s="180"/>
      <c r="F3150" s="180"/>
      <c r="G3150" s="180">
        <v>1000000</v>
      </c>
      <c r="H3150" s="180"/>
      <c r="I3150" s="180">
        <v>971095</v>
      </c>
      <c r="J3150" s="180">
        <v>956433.85</v>
      </c>
    </row>
    <row r="3151" spans="1:10" x14ac:dyDescent="0.2">
      <c r="A3151" s="180" t="s">
        <v>61</v>
      </c>
      <c r="B3151" s="180" t="s">
        <v>360</v>
      </c>
      <c r="C3151" s="180">
        <v>425000</v>
      </c>
      <c r="D3151" s="180">
        <v>545000</v>
      </c>
      <c r="E3151" s="180">
        <v>1950000</v>
      </c>
      <c r="F3151" s="180"/>
      <c r="G3151" s="180"/>
      <c r="H3151" s="180"/>
      <c r="I3151" s="180">
        <v>556875</v>
      </c>
      <c r="J3151" s="180">
        <v>524024.84</v>
      </c>
    </row>
    <row r="3152" spans="1:10" x14ac:dyDescent="0.2">
      <c r="A3152" s="180" t="s">
        <v>61</v>
      </c>
      <c r="B3152" s="180" t="s">
        <v>379</v>
      </c>
      <c r="C3152" s="180">
        <v>3000</v>
      </c>
      <c r="D3152" s="180"/>
      <c r="E3152" s="180"/>
      <c r="F3152" s="180">
        <v>1859628</v>
      </c>
      <c r="G3152" s="180"/>
      <c r="H3152" s="180"/>
      <c r="I3152" s="180">
        <v>1866320</v>
      </c>
      <c r="J3152" s="180">
        <v>1863189.5</v>
      </c>
    </row>
    <row r="3153" spans="1:10" x14ac:dyDescent="0.2">
      <c r="A3153" s="180" t="s">
        <v>61</v>
      </c>
      <c r="B3153" s="180" t="s">
        <v>362</v>
      </c>
      <c r="C3153" s="180"/>
      <c r="D3153" s="180"/>
      <c r="E3153" s="180"/>
      <c r="F3153" s="180"/>
      <c r="G3153" s="180"/>
      <c r="H3153" s="180"/>
      <c r="I3153" s="180">
        <v>709247</v>
      </c>
      <c r="J3153" s="180">
        <v>701365</v>
      </c>
    </row>
    <row r="3154" spans="1:10" x14ac:dyDescent="0.2">
      <c r="A3154" s="180" t="s">
        <v>61</v>
      </c>
      <c r="B3154" s="180" t="s">
        <v>365</v>
      </c>
      <c r="C3154" s="180">
        <v>428000</v>
      </c>
      <c r="D3154" s="180">
        <v>675000</v>
      </c>
      <c r="E3154" s="180">
        <v>1950000</v>
      </c>
      <c r="F3154" s="180">
        <v>1859628</v>
      </c>
      <c r="G3154" s="180">
        <v>1000000</v>
      </c>
      <c r="H3154" s="180">
        <v>0</v>
      </c>
      <c r="I3154" s="180">
        <v>22225062</v>
      </c>
      <c r="J3154" s="180">
        <v>22406821.110000003</v>
      </c>
    </row>
    <row r="3155" spans="1:10" x14ac:dyDescent="0.2">
      <c r="A3155" s="180" t="s">
        <v>61</v>
      </c>
      <c r="B3155" s="180" t="s">
        <v>447</v>
      </c>
      <c r="C3155" s="180">
        <v>2201868</v>
      </c>
      <c r="D3155" s="180">
        <v>645160</v>
      </c>
      <c r="E3155" s="180"/>
      <c r="F3155" s="180"/>
      <c r="G3155" s="180">
        <v>60000</v>
      </c>
      <c r="H3155" s="180"/>
      <c r="I3155" s="180">
        <v>2059920</v>
      </c>
      <c r="J3155" s="180">
        <v>2035097.37</v>
      </c>
    </row>
    <row r="3156" spans="1:10" x14ac:dyDescent="0.2">
      <c r="A3156" s="180" t="s">
        <v>61</v>
      </c>
      <c r="B3156" s="180" t="s">
        <v>366</v>
      </c>
      <c r="C3156" s="180">
        <v>2629868</v>
      </c>
      <c r="D3156" s="180">
        <v>1320160</v>
      </c>
      <c r="E3156" s="180">
        <v>1950000</v>
      </c>
      <c r="F3156" s="180">
        <v>1859628</v>
      </c>
      <c r="G3156" s="180">
        <v>1060000</v>
      </c>
      <c r="H3156" s="180">
        <v>0</v>
      </c>
      <c r="I3156" s="180">
        <v>24284982</v>
      </c>
      <c r="J3156" s="180">
        <v>24441918.480000004</v>
      </c>
    </row>
    <row r="3157" spans="1:10" x14ac:dyDescent="0.2">
      <c r="A3157" s="180" t="s">
        <v>61</v>
      </c>
      <c r="B3157" s="180" t="s">
        <v>367</v>
      </c>
      <c r="C3157" s="180">
        <v>799948.43000000017</v>
      </c>
      <c r="D3157" s="180">
        <v>457253.8000000001</v>
      </c>
      <c r="E3157" s="180">
        <v>0</v>
      </c>
      <c r="F3157" s="180">
        <v>705737.69000000041</v>
      </c>
      <c r="G3157" s="180">
        <v>78016.699999999953</v>
      </c>
      <c r="H3157" s="180">
        <v>0</v>
      </c>
      <c r="I3157" s="180">
        <v>6889372.5</v>
      </c>
      <c r="J3157" s="180">
        <v>6517882.4999999963</v>
      </c>
    </row>
    <row r="3158" spans="1:10" x14ac:dyDescent="0.2">
      <c r="A3158" s="180" t="s">
        <v>61</v>
      </c>
      <c r="B3158" s="180" t="s">
        <v>368</v>
      </c>
      <c r="C3158" s="180">
        <v>3429816.43</v>
      </c>
      <c r="D3158" s="180">
        <v>1777413.8</v>
      </c>
      <c r="E3158" s="180">
        <v>1950000</v>
      </c>
      <c r="F3158" s="180">
        <v>2565365.6900000004</v>
      </c>
      <c r="G3158" s="180">
        <v>1138016.7</v>
      </c>
      <c r="H3158" s="180">
        <v>0</v>
      </c>
      <c r="I3158" s="180">
        <v>31174354.5</v>
      </c>
      <c r="J3158" s="180">
        <v>30959800.98</v>
      </c>
    </row>
    <row r="3159" spans="1:10" x14ac:dyDescent="0.2">
      <c r="A3159" s="180" t="s">
        <v>62</v>
      </c>
      <c r="B3159" s="180" t="s">
        <v>333</v>
      </c>
      <c r="C3159" s="180"/>
      <c r="D3159" s="180">
        <v>121072</v>
      </c>
      <c r="E3159" s="180"/>
      <c r="F3159" s="180">
        <v>0</v>
      </c>
      <c r="G3159" s="180"/>
      <c r="H3159" s="180"/>
      <c r="I3159" s="180">
        <v>1651009</v>
      </c>
      <c r="J3159" s="180">
        <v>1655784.19</v>
      </c>
    </row>
    <row r="3160" spans="1:10" x14ac:dyDescent="0.2">
      <c r="A3160" s="180" t="s">
        <v>62</v>
      </c>
      <c r="B3160" s="180" t="s">
        <v>334</v>
      </c>
      <c r="C3160" s="180"/>
      <c r="D3160" s="180">
        <v>2326</v>
      </c>
      <c r="E3160" s="180"/>
      <c r="F3160" s="180">
        <v>0</v>
      </c>
      <c r="G3160" s="180"/>
      <c r="H3160" s="180"/>
      <c r="I3160" s="180">
        <v>32281</v>
      </c>
      <c r="J3160" s="180">
        <v>12366.03</v>
      </c>
    </row>
    <row r="3161" spans="1:10" x14ac:dyDescent="0.2">
      <c r="A3161" s="180" t="s">
        <v>62</v>
      </c>
      <c r="B3161" s="180" t="s">
        <v>335</v>
      </c>
      <c r="C3161" s="180"/>
      <c r="D3161" s="180">
        <v>77666</v>
      </c>
      <c r="E3161" s="180"/>
      <c r="F3161" s="180"/>
      <c r="G3161" s="180"/>
      <c r="H3161" s="180"/>
      <c r="I3161" s="180">
        <v>147550</v>
      </c>
      <c r="J3161" s="180">
        <v>155111</v>
      </c>
    </row>
    <row r="3162" spans="1:10" x14ac:dyDescent="0.2">
      <c r="A3162" s="180" t="s">
        <v>62</v>
      </c>
      <c r="B3162" s="180" t="s">
        <v>336</v>
      </c>
      <c r="C3162" s="180"/>
      <c r="D3162" s="180"/>
      <c r="E3162" s="180"/>
      <c r="F3162" s="180"/>
      <c r="G3162" s="180"/>
      <c r="H3162" s="180"/>
      <c r="I3162" s="180">
        <v>350000</v>
      </c>
      <c r="J3162" s="180">
        <v>340092.99</v>
      </c>
    </row>
    <row r="3163" spans="1:10" x14ac:dyDescent="0.2">
      <c r="A3163" s="180" t="s">
        <v>62</v>
      </c>
      <c r="B3163" s="180" t="s">
        <v>337</v>
      </c>
      <c r="C3163" s="180">
        <v>6500</v>
      </c>
      <c r="D3163" s="180">
        <v>6000</v>
      </c>
      <c r="E3163" s="180"/>
      <c r="F3163" s="180"/>
      <c r="G3163" s="180">
        <v>1000</v>
      </c>
      <c r="H3163" s="180"/>
      <c r="I3163" s="180">
        <v>26100</v>
      </c>
      <c r="J3163" s="180">
        <v>14638.96</v>
      </c>
    </row>
    <row r="3164" spans="1:10" x14ac:dyDescent="0.2">
      <c r="A3164" s="180" t="s">
        <v>62</v>
      </c>
      <c r="B3164" s="180" t="s">
        <v>338</v>
      </c>
      <c r="C3164" s="180"/>
      <c r="D3164" s="180"/>
      <c r="E3164" s="180"/>
      <c r="F3164" s="180"/>
      <c r="G3164" s="180">
        <v>85000</v>
      </c>
      <c r="H3164" s="180"/>
      <c r="I3164" s="180">
        <v>55000</v>
      </c>
      <c r="J3164" s="180">
        <v>47854.65</v>
      </c>
    </row>
    <row r="3165" spans="1:10" x14ac:dyDescent="0.2">
      <c r="A3165" s="180" t="s">
        <v>62</v>
      </c>
      <c r="B3165" s="180" t="s">
        <v>339</v>
      </c>
      <c r="C3165" s="180"/>
      <c r="D3165" s="180"/>
      <c r="E3165" s="180"/>
      <c r="F3165" s="180"/>
      <c r="G3165" s="180"/>
      <c r="H3165" s="180"/>
      <c r="I3165" s="180">
        <v>50000</v>
      </c>
      <c r="J3165" s="180">
        <v>57916.27</v>
      </c>
    </row>
    <row r="3166" spans="1:10" x14ac:dyDescent="0.2">
      <c r="A3166" s="180" t="s">
        <v>62</v>
      </c>
      <c r="B3166" s="180" t="s">
        <v>340</v>
      </c>
      <c r="C3166" s="180"/>
      <c r="D3166" s="180"/>
      <c r="E3166" s="180"/>
      <c r="F3166" s="180"/>
      <c r="G3166" s="180">
        <v>1000</v>
      </c>
      <c r="H3166" s="180"/>
      <c r="I3166" s="180">
        <v>36100</v>
      </c>
      <c r="J3166" s="180">
        <v>33141.450000000004</v>
      </c>
    </row>
    <row r="3167" spans="1:10" x14ac:dyDescent="0.2">
      <c r="A3167" s="180" t="s">
        <v>62</v>
      </c>
      <c r="B3167" s="180" t="s">
        <v>341</v>
      </c>
      <c r="C3167" s="180"/>
      <c r="D3167" s="180"/>
      <c r="E3167" s="180"/>
      <c r="F3167" s="180"/>
      <c r="G3167" s="180"/>
      <c r="H3167" s="180"/>
      <c r="I3167" s="180">
        <v>0</v>
      </c>
      <c r="J3167" s="180">
        <v>0</v>
      </c>
    </row>
    <row r="3168" spans="1:10" x14ac:dyDescent="0.2">
      <c r="A3168" s="180" t="s">
        <v>62</v>
      </c>
      <c r="B3168" s="180" t="s">
        <v>342</v>
      </c>
      <c r="C3168" s="180"/>
      <c r="D3168" s="180"/>
      <c r="E3168" s="180"/>
      <c r="F3168" s="180"/>
      <c r="G3168" s="180"/>
      <c r="H3168" s="180"/>
      <c r="I3168" s="180">
        <v>1571945</v>
      </c>
      <c r="J3168" s="180">
        <v>1466396</v>
      </c>
    </row>
    <row r="3169" spans="1:10" x14ac:dyDescent="0.2">
      <c r="A3169" s="180" t="s">
        <v>62</v>
      </c>
      <c r="B3169" s="180" t="s">
        <v>343</v>
      </c>
      <c r="C3169" s="180"/>
      <c r="D3169" s="180"/>
      <c r="E3169" s="180"/>
      <c r="F3169" s="180"/>
      <c r="G3169" s="180"/>
      <c r="H3169" s="180"/>
      <c r="I3169" s="180">
        <v>0</v>
      </c>
      <c r="J3169" s="180">
        <v>0</v>
      </c>
    </row>
    <row r="3170" spans="1:10" x14ac:dyDescent="0.2">
      <c r="A3170" s="180" t="s">
        <v>62</v>
      </c>
      <c r="B3170" s="180" t="s">
        <v>344</v>
      </c>
      <c r="C3170" s="180">
        <v>275000</v>
      </c>
      <c r="D3170" s="180"/>
      <c r="E3170" s="180"/>
      <c r="F3170" s="180"/>
      <c r="G3170" s="180">
        <v>4400</v>
      </c>
      <c r="H3170" s="180"/>
      <c r="I3170" s="180">
        <v>252200</v>
      </c>
      <c r="J3170" s="180">
        <v>270484.59000000003</v>
      </c>
    </row>
    <row r="3171" spans="1:10" x14ac:dyDescent="0.2">
      <c r="A3171" s="180" t="s">
        <v>62</v>
      </c>
      <c r="B3171" s="180" t="s">
        <v>475</v>
      </c>
      <c r="C3171" s="180"/>
      <c r="D3171" s="180">
        <v>742</v>
      </c>
      <c r="E3171" s="180"/>
      <c r="F3171" s="180">
        <v>0</v>
      </c>
      <c r="G3171" s="180"/>
      <c r="H3171" s="180"/>
      <c r="I3171" s="180">
        <v>9489</v>
      </c>
      <c r="J3171" s="180">
        <v>5014.5</v>
      </c>
    </row>
    <row r="3172" spans="1:10" x14ac:dyDescent="0.2">
      <c r="A3172" s="180" t="s">
        <v>62</v>
      </c>
      <c r="B3172" s="180" t="s">
        <v>332</v>
      </c>
      <c r="C3172" s="180"/>
      <c r="D3172" s="180"/>
      <c r="E3172" s="180"/>
      <c r="F3172" s="180"/>
      <c r="G3172" s="180"/>
      <c r="H3172" s="180"/>
      <c r="I3172" s="180">
        <v>85000</v>
      </c>
      <c r="J3172" s="180">
        <v>70051</v>
      </c>
    </row>
    <row r="3173" spans="1:10" x14ac:dyDescent="0.2">
      <c r="A3173" s="180" t="s">
        <v>62</v>
      </c>
      <c r="B3173" s="180" t="s">
        <v>407</v>
      </c>
      <c r="C3173" s="180"/>
      <c r="D3173" s="180"/>
      <c r="E3173" s="180"/>
      <c r="F3173" s="180"/>
      <c r="G3173" s="180">
        <v>140000</v>
      </c>
      <c r="H3173" s="180"/>
      <c r="I3173" s="180">
        <v>181000</v>
      </c>
      <c r="J3173" s="180">
        <v>150662.15</v>
      </c>
    </row>
    <row r="3174" spans="1:10" x14ac:dyDescent="0.2">
      <c r="A3174" s="180" t="s">
        <v>62</v>
      </c>
      <c r="B3174" s="180" t="s">
        <v>345</v>
      </c>
      <c r="C3174" s="180">
        <v>281500</v>
      </c>
      <c r="D3174" s="180">
        <v>207806</v>
      </c>
      <c r="E3174" s="180">
        <v>0</v>
      </c>
      <c r="F3174" s="180">
        <v>0</v>
      </c>
      <c r="G3174" s="180">
        <v>231400</v>
      </c>
      <c r="H3174" s="180">
        <v>0</v>
      </c>
      <c r="I3174" s="180">
        <v>4447674</v>
      </c>
      <c r="J3174" s="180">
        <v>4279513.78</v>
      </c>
    </row>
    <row r="3175" spans="1:10" x14ac:dyDescent="0.2">
      <c r="A3175" s="180" t="s">
        <v>62</v>
      </c>
      <c r="B3175" s="180" t="s">
        <v>346</v>
      </c>
      <c r="C3175" s="180"/>
      <c r="D3175" s="180"/>
      <c r="E3175" s="180"/>
      <c r="F3175" s="180"/>
      <c r="G3175" s="180"/>
      <c r="H3175" s="180"/>
      <c r="I3175" s="180">
        <v>0</v>
      </c>
      <c r="J3175" s="180">
        <v>0</v>
      </c>
    </row>
    <row r="3176" spans="1:10" x14ac:dyDescent="0.2">
      <c r="A3176" s="180" t="s">
        <v>62</v>
      </c>
      <c r="B3176" s="180" t="s">
        <v>446</v>
      </c>
      <c r="C3176" s="180"/>
      <c r="D3176" s="180"/>
      <c r="E3176" s="180"/>
      <c r="F3176" s="180">
        <v>97623</v>
      </c>
      <c r="G3176" s="180"/>
      <c r="H3176" s="180"/>
      <c r="I3176" s="180">
        <v>95055</v>
      </c>
      <c r="J3176" s="180">
        <v>146299.4</v>
      </c>
    </row>
    <row r="3177" spans="1:10" x14ac:dyDescent="0.2">
      <c r="A3177" s="180" t="s">
        <v>62</v>
      </c>
      <c r="B3177" s="180" t="s">
        <v>347</v>
      </c>
      <c r="C3177" s="180"/>
      <c r="D3177" s="180"/>
      <c r="E3177" s="180"/>
      <c r="F3177" s="180"/>
      <c r="G3177" s="180"/>
      <c r="H3177" s="180"/>
      <c r="I3177" s="180">
        <v>0</v>
      </c>
      <c r="J3177" s="180">
        <v>0</v>
      </c>
    </row>
    <row r="3178" spans="1:10" x14ac:dyDescent="0.2">
      <c r="A3178" s="180" t="s">
        <v>62</v>
      </c>
      <c r="B3178" s="180" t="s">
        <v>348</v>
      </c>
      <c r="C3178" s="180">
        <v>281500</v>
      </c>
      <c r="D3178" s="180">
        <v>207806</v>
      </c>
      <c r="E3178" s="180">
        <v>0</v>
      </c>
      <c r="F3178" s="180">
        <v>97623</v>
      </c>
      <c r="G3178" s="180">
        <v>231400</v>
      </c>
      <c r="H3178" s="180">
        <v>0</v>
      </c>
      <c r="I3178" s="180">
        <v>4542729</v>
      </c>
      <c r="J3178" s="180">
        <v>4425813.1800000006</v>
      </c>
    </row>
    <row r="3179" spans="1:10" x14ac:dyDescent="0.2">
      <c r="A3179" s="180" t="s">
        <v>62</v>
      </c>
      <c r="B3179" s="180" t="s">
        <v>349</v>
      </c>
      <c r="C3179" s="180">
        <v>406273.1999999999</v>
      </c>
      <c r="D3179" s="180">
        <v>325365.55999999994</v>
      </c>
      <c r="E3179" s="180">
        <v>0</v>
      </c>
      <c r="F3179" s="180">
        <v>95055</v>
      </c>
      <c r="G3179" s="180">
        <v>-39499.079999999987</v>
      </c>
      <c r="H3179" s="180">
        <v>0</v>
      </c>
      <c r="I3179" s="180">
        <v>1964953.5399999996</v>
      </c>
      <c r="J3179" s="180">
        <v>1793799.04</v>
      </c>
    </row>
    <row r="3180" spans="1:10" x14ac:dyDescent="0.2">
      <c r="A3180" s="180" t="s">
        <v>62</v>
      </c>
      <c r="B3180" s="180" t="s">
        <v>350</v>
      </c>
      <c r="C3180" s="180">
        <v>687773.2</v>
      </c>
      <c r="D3180" s="180">
        <v>533171.55999999994</v>
      </c>
      <c r="E3180" s="180">
        <v>0</v>
      </c>
      <c r="F3180" s="180">
        <v>192678</v>
      </c>
      <c r="G3180" s="180">
        <v>191900.92</v>
      </c>
      <c r="H3180" s="180">
        <v>0</v>
      </c>
      <c r="I3180" s="180">
        <v>6507682.5399999991</v>
      </c>
      <c r="J3180" s="180">
        <v>6219612.2200000007</v>
      </c>
    </row>
    <row r="3181" spans="1:10" x14ac:dyDescent="0.2">
      <c r="A3181" s="180" t="s">
        <v>62</v>
      </c>
      <c r="B3181" s="180" t="s">
        <v>376</v>
      </c>
      <c r="C3181" s="180"/>
      <c r="D3181" s="180"/>
      <c r="E3181" s="180"/>
      <c r="F3181" s="180"/>
      <c r="G3181" s="180"/>
      <c r="H3181" s="180"/>
      <c r="I3181" s="180"/>
      <c r="J3181" s="180"/>
    </row>
    <row r="3182" spans="1:10" x14ac:dyDescent="0.2">
      <c r="A3182" s="180" t="s">
        <v>62</v>
      </c>
      <c r="B3182" s="180" t="s">
        <v>377</v>
      </c>
      <c r="C3182" s="180">
        <v>55000</v>
      </c>
      <c r="D3182" s="180"/>
      <c r="E3182" s="180"/>
      <c r="F3182" s="180"/>
      <c r="G3182" s="180"/>
      <c r="H3182" s="180"/>
      <c r="I3182" s="180">
        <v>2675000</v>
      </c>
      <c r="J3182" s="180">
        <v>2604362.89</v>
      </c>
    </row>
    <row r="3183" spans="1:10" x14ac:dyDescent="0.2">
      <c r="A3183" s="180" t="s">
        <v>62</v>
      </c>
      <c r="B3183" s="180" t="s">
        <v>352</v>
      </c>
      <c r="C3183" s="180"/>
      <c r="D3183" s="180">
        <v>35000</v>
      </c>
      <c r="E3183" s="180"/>
      <c r="F3183" s="180"/>
      <c r="G3183" s="180"/>
      <c r="H3183" s="180"/>
      <c r="I3183" s="180">
        <v>32000</v>
      </c>
      <c r="J3183" s="180">
        <v>13116.65</v>
      </c>
    </row>
    <row r="3184" spans="1:10" x14ac:dyDescent="0.2">
      <c r="A3184" s="180" t="s">
        <v>62</v>
      </c>
      <c r="B3184" s="180" t="s">
        <v>353</v>
      </c>
      <c r="C3184" s="180"/>
      <c r="D3184" s="180"/>
      <c r="E3184" s="180"/>
      <c r="F3184" s="180"/>
      <c r="G3184" s="180"/>
      <c r="H3184" s="180"/>
      <c r="I3184" s="180">
        <v>30000</v>
      </c>
      <c r="J3184" s="180">
        <v>35349.22</v>
      </c>
    </row>
    <row r="3185" spans="1:10" x14ac:dyDescent="0.2">
      <c r="A3185" s="180" t="s">
        <v>62</v>
      </c>
      <c r="B3185" s="180" t="s">
        <v>354</v>
      </c>
      <c r="C3185" s="180"/>
      <c r="D3185" s="180"/>
      <c r="E3185" s="180"/>
      <c r="F3185" s="180"/>
      <c r="G3185" s="180"/>
      <c r="H3185" s="180"/>
      <c r="I3185" s="180">
        <v>182000</v>
      </c>
      <c r="J3185" s="180">
        <v>163267.31</v>
      </c>
    </row>
    <row r="3186" spans="1:10" x14ac:dyDescent="0.2">
      <c r="A3186" s="180" t="s">
        <v>62</v>
      </c>
      <c r="B3186" s="180" t="s">
        <v>408</v>
      </c>
      <c r="C3186" s="180"/>
      <c r="D3186" s="180"/>
      <c r="E3186" s="180"/>
      <c r="F3186" s="180"/>
      <c r="G3186" s="180"/>
      <c r="H3186" s="180"/>
      <c r="I3186" s="180">
        <v>232000</v>
      </c>
      <c r="J3186" s="180">
        <v>218567.03</v>
      </c>
    </row>
    <row r="3187" spans="1:10" x14ac:dyDescent="0.2">
      <c r="A3187" s="180" t="s">
        <v>62</v>
      </c>
      <c r="B3187" s="180" t="s">
        <v>423</v>
      </c>
      <c r="C3187" s="180"/>
      <c r="D3187" s="180">
        <v>70000</v>
      </c>
      <c r="E3187" s="180"/>
      <c r="F3187" s="180"/>
      <c r="G3187" s="180"/>
      <c r="H3187" s="180"/>
      <c r="I3187" s="180">
        <v>144000</v>
      </c>
      <c r="J3187" s="180">
        <v>103395.07</v>
      </c>
    </row>
    <row r="3188" spans="1:10" x14ac:dyDescent="0.2">
      <c r="A3188" s="180" t="s">
        <v>62</v>
      </c>
      <c r="B3188" s="180" t="s">
        <v>355</v>
      </c>
      <c r="C3188" s="180">
        <v>60000</v>
      </c>
      <c r="D3188" s="180"/>
      <c r="E3188" s="180"/>
      <c r="F3188" s="180"/>
      <c r="G3188" s="180"/>
      <c r="H3188" s="180"/>
      <c r="I3188" s="180">
        <v>305000</v>
      </c>
      <c r="J3188" s="180">
        <v>263469.14</v>
      </c>
    </row>
    <row r="3189" spans="1:10" x14ac:dyDescent="0.2">
      <c r="A3189" s="180" t="s">
        <v>62</v>
      </c>
      <c r="B3189" s="180" t="s">
        <v>356</v>
      </c>
      <c r="C3189" s="180">
        <v>150000</v>
      </c>
      <c r="D3189" s="180">
        <v>150000</v>
      </c>
      <c r="E3189" s="180"/>
      <c r="F3189" s="180"/>
      <c r="G3189" s="180"/>
      <c r="H3189" s="180"/>
      <c r="I3189" s="180">
        <v>34659</v>
      </c>
      <c r="J3189" s="180">
        <v>213067.18</v>
      </c>
    </row>
    <row r="3190" spans="1:10" x14ac:dyDescent="0.2">
      <c r="A3190" s="180" t="s">
        <v>62</v>
      </c>
      <c r="B3190" s="180" t="s">
        <v>409</v>
      </c>
      <c r="C3190" s="180"/>
      <c r="D3190" s="180"/>
      <c r="E3190" s="180"/>
      <c r="F3190" s="180"/>
      <c r="G3190" s="180"/>
      <c r="H3190" s="180"/>
      <c r="I3190" s="180">
        <v>0</v>
      </c>
      <c r="J3190" s="180"/>
    </row>
    <row r="3191" spans="1:10" x14ac:dyDescent="0.2">
      <c r="A3191" s="180" t="s">
        <v>62</v>
      </c>
      <c r="B3191" s="180" t="s">
        <v>378</v>
      </c>
      <c r="C3191" s="180"/>
      <c r="D3191" s="180"/>
      <c r="E3191" s="180"/>
      <c r="F3191" s="180"/>
      <c r="G3191" s="180">
        <v>190000</v>
      </c>
      <c r="H3191" s="180"/>
      <c r="I3191" s="180">
        <v>160000</v>
      </c>
      <c r="J3191" s="180">
        <v>158634.37</v>
      </c>
    </row>
    <row r="3192" spans="1:10" x14ac:dyDescent="0.2">
      <c r="A3192" s="180" t="s">
        <v>62</v>
      </c>
      <c r="B3192" s="180" t="s">
        <v>360</v>
      </c>
      <c r="C3192" s="180">
        <v>150000</v>
      </c>
      <c r="D3192" s="180">
        <v>150000</v>
      </c>
      <c r="E3192" s="180"/>
      <c r="F3192" s="180"/>
      <c r="G3192" s="180"/>
      <c r="H3192" s="180"/>
      <c r="I3192" s="180">
        <v>175000</v>
      </c>
      <c r="J3192" s="180">
        <v>73827.02</v>
      </c>
    </row>
    <row r="3193" spans="1:10" x14ac:dyDescent="0.2">
      <c r="A3193" s="180" t="s">
        <v>62</v>
      </c>
      <c r="B3193" s="180" t="s">
        <v>379</v>
      </c>
      <c r="C3193" s="180"/>
      <c r="D3193" s="180"/>
      <c r="E3193" s="180"/>
      <c r="F3193" s="180"/>
      <c r="G3193" s="180"/>
      <c r="H3193" s="180"/>
      <c r="I3193" s="180">
        <v>0</v>
      </c>
      <c r="J3193" s="180">
        <v>141299.4</v>
      </c>
    </row>
    <row r="3194" spans="1:10" x14ac:dyDescent="0.2">
      <c r="A3194" s="180" t="s">
        <v>62</v>
      </c>
      <c r="B3194" s="180" t="s">
        <v>362</v>
      </c>
      <c r="C3194" s="180"/>
      <c r="D3194" s="180"/>
      <c r="E3194" s="180"/>
      <c r="F3194" s="180"/>
      <c r="G3194" s="180"/>
      <c r="H3194" s="180"/>
      <c r="I3194" s="180">
        <v>122821</v>
      </c>
      <c r="J3194" s="180">
        <v>124235</v>
      </c>
    </row>
    <row r="3195" spans="1:10" x14ac:dyDescent="0.2">
      <c r="A3195" s="180" t="s">
        <v>62</v>
      </c>
      <c r="B3195" s="180" t="s">
        <v>365</v>
      </c>
      <c r="C3195" s="180">
        <v>415000</v>
      </c>
      <c r="D3195" s="180">
        <v>405000</v>
      </c>
      <c r="E3195" s="180">
        <v>0</v>
      </c>
      <c r="F3195" s="180">
        <v>0</v>
      </c>
      <c r="G3195" s="180">
        <v>190000</v>
      </c>
      <c r="H3195" s="180">
        <v>0</v>
      </c>
      <c r="I3195" s="180">
        <v>4092480</v>
      </c>
      <c r="J3195" s="180">
        <v>4112590.28</v>
      </c>
    </row>
    <row r="3196" spans="1:10" x14ac:dyDescent="0.2">
      <c r="A3196" s="180" t="s">
        <v>62</v>
      </c>
      <c r="B3196" s="180" t="s">
        <v>447</v>
      </c>
      <c r="C3196" s="180">
        <v>97623</v>
      </c>
      <c r="D3196" s="180"/>
      <c r="E3196" s="180"/>
      <c r="F3196" s="180"/>
      <c r="G3196" s="180"/>
      <c r="H3196" s="180"/>
      <c r="I3196" s="180">
        <v>95055</v>
      </c>
      <c r="J3196" s="180">
        <v>142068.4</v>
      </c>
    </row>
    <row r="3197" spans="1:10" x14ac:dyDescent="0.2">
      <c r="A3197" s="180" t="s">
        <v>62</v>
      </c>
      <c r="B3197" s="180" t="s">
        <v>366</v>
      </c>
      <c r="C3197" s="180">
        <v>512623</v>
      </c>
      <c r="D3197" s="180">
        <v>405000</v>
      </c>
      <c r="E3197" s="180">
        <v>0</v>
      </c>
      <c r="F3197" s="180">
        <v>0</v>
      </c>
      <c r="G3197" s="180">
        <v>190000</v>
      </c>
      <c r="H3197" s="180">
        <v>0</v>
      </c>
      <c r="I3197" s="180">
        <v>4187535</v>
      </c>
      <c r="J3197" s="180">
        <v>4254658.6800000006</v>
      </c>
    </row>
    <row r="3198" spans="1:10" x14ac:dyDescent="0.2">
      <c r="A3198" s="180" t="s">
        <v>62</v>
      </c>
      <c r="B3198" s="180" t="s">
        <v>367</v>
      </c>
      <c r="C3198" s="180">
        <v>175150.19999999995</v>
      </c>
      <c r="D3198" s="180">
        <v>128171.55999999994</v>
      </c>
      <c r="E3198" s="180">
        <v>0</v>
      </c>
      <c r="F3198" s="180">
        <v>192678</v>
      </c>
      <c r="G3198" s="180">
        <v>1900.9200000000128</v>
      </c>
      <c r="H3198" s="180">
        <v>0</v>
      </c>
      <c r="I3198" s="180">
        <v>2320147.5399999991</v>
      </c>
      <c r="J3198" s="180">
        <v>1964953.54</v>
      </c>
    </row>
    <row r="3199" spans="1:10" x14ac:dyDescent="0.2">
      <c r="A3199" s="180" t="s">
        <v>62</v>
      </c>
      <c r="B3199" s="180" t="s">
        <v>368</v>
      </c>
      <c r="C3199" s="180">
        <v>687773.2</v>
      </c>
      <c r="D3199" s="180">
        <v>533171.55999999994</v>
      </c>
      <c r="E3199" s="180">
        <v>0</v>
      </c>
      <c r="F3199" s="180">
        <v>192678</v>
      </c>
      <c r="G3199" s="180">
        <v>191900.92</v>
      </c>
      <c r="H3199" s="180">
        <v>0</v>
      </c>
      <c r="I3199" s="180">
        <v>6507682.5399999991</v>
      </c>
      <c r="J3199" s="180">
        <v>6219612.2200000007</v>
      </c>
    </row>
    <row r="3200" spans="1:10" x14ac:dyDescent="0.2">
      <c r="A3200" s="180" t="s">
        <v>63</v>
      </c>
      <c r="B3200" s="180" t="s">
        <v>333</v>
      </c>
      <c r="C3200" s="180"/>
      <c r="D3200" s="180">
        <v>383897</v>
      </c>
      <c r="E3200" s="180"/>
      <c r="F3200" s="180">
        <v>323502</v>
      </c>
      <c r="G3200" s="180"/>
      <c r="H3200" s="180"/>
      <c r="I3200" s="180">
        <v>3467592</v>
      </c>
      <c r="J3200" s="180">
        <v>3591076.03</v>
      </c>
    </row>
    <row r="3201" spans="1:10" x14ac:dyDescent="0.2">
      <c r="A3201" s="180" t="s">
        <v>63</v>
      </c>
      <c r="B3201" s="180" t="s">
        <v>334</v>
      </c>
      <c r="C3201" s="180"/>
      <c r="D3201" s="180">
        <v>6546</v>
      </c>
      <c r="E3201" s="180"/>
      <c r="F3201" s="180">
        <v>5516</v>
      </c>
      <c r="G3201" s="180"/>
      <c r="H3201" s="180"/>
      <c r="I3201" s="180">
        <v>69479</v>
      </c>
      <c r="J3201" s="180">
        <v>70305.11</v>
      </c>
    </row>
    <row r="3202" spans="1:10" x14ac:dyDescent="0.2">
      <c r="A3202" s="180" t="s">
        <v>63</v>
      </c>
      <c r="B3202" s="180" t="s">
        <v>335</v>
      </c>
      <c r="C3202" s="180"/>
      <c r="D3202" s="180">
        <v>0</v>
      </c>
      <c r="E3202" s="180"/>
      <c r="F3202" s="180"/>
      <c r="G3202" s="180"/>
      <c r="H3202" s="180"/>
      <c r="I3202" s="180">
        <v>298570</v>
      </c>
      <c r="J3202" s="180">
        <v>295261</v>
      </c>
    </row>
    <row r="3203" spans="1:10" x14ac:dyDescent="0.2">
      <c r="A3203" s="180" t="s">
        <v>63</v>
      </c>
      <c r="B3203" s="180" t="s">
        <v>336</v>
      </c>
      <c r="C3203" s="180"/>
      <c r="D3203" s="180"/>
      <c r="E3203" s="180"/>
      <c r="F3203" s="180"/>
      <c r="G3203" s="180"/>
      <c r="H3203" s="180"/>
      <c r="I3203" s="180">
        <v>825000</v>
      </c>
      <c r="J3203" s="180">
        <v>816026.9</v>
      </c>
    </row>
    <row r="3204" spans="1:10" x14ac:dyDescent="0.2">
      <c r="A3204" s="180" t="s">
        <v>63</v>
      </c>
      <c r="B3204" s="180" t="s">
        <v>337</v>
      </c>
      <c r="C3204" s="180">
        <v>35000</v>
      </c>
      <c r="D3204" s="180">
        <v>3500</v>
      </c>
      <c r="E3204" s="180">
        <v>50000</v>
      </c>
      <c r="F3204" s="180"/>
      <c r="G3204" s="180">
        <v>3000</v>
      </c>
      <c r="H3204" s="180"/>
      <c r="I3204" s="180">
        <v>85200</v>
      </c>
      <c r="J3204" s="180">
        <v>32017.54</v>
      </c>
    </row>
    <row r="3205" spans="1:10" x14ac:dyDescent="0.2">
      <c r="A3205" s="180" t="s">
        <v>63</v>
      </c>
      <c r="B3205" s="180" t="s">
        <v>338</v>
      </c>
      <c r="C3205" s="180"/>
      <c r="D3205" s="180"/>
      <c r="E3205" s="180"/>
      <c r="F3205" s="180"/>
      <c r="G3205" s="180">
        <v>275000</v>
      </c>
      <c r="H3205" s="180"/>
      <c r="I3205" s="180">
        <v>275000</v>
      </c>
      <c r="J3205" s="180">
        <v>262329.15999999997</v>
      </c>
    </row>
    <row r="3206" spans="1:10" x14ac:dyDescent="0.2">
      <c r="A3206" s="180" t="s">
        <v>63</v>
      </c>
      <c r="B3206" s="180" t="s">
        <v>339</v>
      </c>
      <c r="C3206" s="180"/>
      <c r="D3206" s="180"/>
      <c r="E3206" s="180"/>
      <c r="F3206" s="180"/>
      <c r="G3206" s="180"/>
      <c r="H3206" s="180"/>
      <c r="I3206" s="180">
        <v>326500</v>
      </c>
      <c r="J3206" s="180">
        <v>344050.48</v>
      </c>
    </row>
    <row r="3207" spans="1:10" x14ac:dyDescent="0.2">
      <c r="A3207" s="180" t="s">
        <v>63</v>
      </c>
      <c r="B3207" s="180" t="s">
        <v>340</v>
      </c>
      <c r="C3207" s="180"/>
      <c r="D3207" s="180"/>
      <c r="E3207" s="180">
        <v>4000000</v>
      </c>
      <c r="F3207" s="180"/>
      <c r="G3207" s="180">
        <v>7000</v>
      </c>
      <c r="H3207" s="180"/>
      <c r="I3207" s="180">
        <v>212000</v>
      </c>
      <c r="J3207" s="180">
        <v>271834.8</v>
      </c>
    </row>
    <row r="3208" spans="1:10" x14ac:dyDescent="0.2">
      <c r="A3208" s="180" t="s">
        <v>63</v>
      </c>
      <c r="B3208" s="180" t="s">
        <v>341</v>
      </c>
      <c r="C3208" s="180"/>
      <c r="D3208" s="180"/>
      <c r="E3208" s="180"/>
      <c r="F3208" s="180"/>
      <c r="G3208" s="180"/>
      <c r="H3208" s="180"/>
      <c r="I3208" s="180">
        <v>0</v>
      </c>
      <c r="J3208" s="180">
        <v>0</v>
      </c>
    </row>
    <row r="3209" spans="1:10" x14ac:dyDescent="0.2">
      <c r="A3209" s="180" t="s">
        <v>63</v>
      </c>
      <c r="B3209" s="180" t="s">
        <v>342</v>
      </c>
      <c r="C3209" s="180"/>
      <c r="D3209" s="180"/>
      <c r="E3209" s="180"/>
      <c r="F3209" s="180"/>
      <c r="G3209" s="180"/>
      <c r="H3209" s="180"/>
      <c r="I3209" s="180">
        <v>6502824</v>
      </c>
      <c r="J3209" s="180">
        <v>6158445</v>
      </c>
    </row>
    <row r="3210" spans="1:10" x14ac:dyDescent="0.2">
      <c r="A3210" s="180" t="s">
        <v>63</v>
      </c>
      <c r="B3210" s="180" t="s">
        <v>343</v>
      </c>
      <c r="C3210" s="180"/>
      <c r="D3210" s="180"/>
      <c r="E3210" s="180"/>
      <c r="F3210" s="180"/>
      <c r="G3210" s="180"/>
      <c r="H3210" s="180"/>
      <c r="I3210" s="180">
        <v>0</v>
      </c>
      <c r="J3210" s="180">
        <v>0</v>
      </c>
    </row>
    <row r="3211" spans="1:10" x14ac:dyDescent="0.2">
      <c r="A3211" s="180" t="s">
        <v>63</v>
      </c>
      <c r="B3211" s="180" t="s">
        <v>344</v>
      </c>
      <c r="C3211" s="180">
        <v>1000000</v>
      </c>
      <c r="D3211" s="180"/>
      <c r="E3211" s="180"/>
      <c r="F3211" s="180"/>
      <c r="G3211" s="180">
        <v>5000</v>
      </c>
      <c r="H3211" s="180"/>
      <c r="I3211" s="180">
        <v>930000</v>
      </c>
      <c r="J3211" s="180">
        <v>917240.65</v>
      </c>
    </row>
    <row r="3212" spans="1:10" x14ac:dyDescent="0.2">
      <c r="A3212" s="180" t="s">
        <v>63</v>
      </c>
      <c r="B3212" s="180" t="s">
        <v>475</v>
      </c>
      <c r="C3212" s="180"/>
      <c r="D3212" s="180">
        <v>8195</v>
      </c>
      <c r="E3212" s="180"/>
      <c r="F3212" s="180">
        <v>6905</v>
      </c>
      <c r="G3212" s="180"/>
      <c r="H3212" s="180"/>
      <c r="I3212" s="180">
        <v>71951</v>
      </c>
      <c r="J3212" s="180">
        <v>38913.620000000003</v>
      </c>
    </row>
    <row r="3213" spans="1:10" x14ac:dyDescent="0.2">
      <c r="A3213" s="180" t="s">
        <v>63</v>
      </c>
      <c r="B3213" s="180" t="s">
        <v>332</v>
      </c>
      <c r="C3213" s="180"/>
      <c r="D3213" s="180"/>
      <c r="E3213" s="180"/>
      <c r="F3213" s="180"/>
      <c r="G3213" s="180"/>
      <c r="H3213" s="180"/>
      <c r="I3213" s="180">
        <v>160000</v>
      </c>
      <c r="J3213" s="180">
        <v>184902</v>
      </c>
    </row>
    <row r="3214" spans="1:10" x14ac:dyDescent="0.2">
      <c r="A3214" s="180" t="s">
        <v>63</v>
      </c>
      <c r="B3214" s="180" t="s">
        <v>407</v>
      </c>
      <c r="C3214" s="180"/>
      <c r="D3214" s="180"/>
      <c r="E3214" s="180"/>
      <c r="F3214" s="180"/>
      <c r="G3214" s="180">
        <v>300000</v>
      </c>
      <c r="H3214" s="180"/>
      <c r="I3214" s="180">
        <v>335000</v>
      </c>
      <c r="J3214" s="180">
        <v>430192.1</v>
      </c>
    </row>
    <row r="3215" spans="1:10" x14ac:dyDescent="0.2">
      <c r="A3215" s="180" t="s">
        <v>63</v>
      </c>
      <c r="B3215" s="180" t="s">
        <v>345</v>
      </c>
      <c r="C3215" s="180">
        <v>1035000</v>
      </c>
      <c r="D3215" s="180">
        <v>402138</v>
      </c>
      <c r="E3215" s="180">
        <v>4050000</v>
      </c>
      <c r="F3215" s="180">
        <v>335923</v>
      </c>
      <c r="G3215" s="180">
        <v>590000</v>
      </c>
      <c r="H3215" s="180">
        <v>0</v>
      </c>
      <c r="I3215" s="180">
        <v>13559116</v>
      </c>
      <c r="J3215" s="180">
        <v>13412594.390000001</v>
      </c>
    </row>
    <row r="3216" spans="1:10" x14ac:dyDescent="0.2">
      <c r="A3216" s="180" t="s">
        <v>63</v>
      </c>
      <c r="B3216" s="180" t="s">
        <v>346</v>
      </c>
      <c r="C3216" s="180"/>
      <c r="D3216" s="180"/>
      <c r="E3216" s="180">
        <v>12710000</v>
      </c>
      <c r="F3216" s="180"/>
      <c r="G3216" s="180"/>
      <c r="H3216" s="180"/>
      <c r="I3216" s="180">
        <v>0</v>
      </c>
      <c r="J3216" s="180">
        <v>0</v>
      </c>
    </row>
    <row r="3217" spans="1:10" x14ac:dyDescent="0.2">
      <c r="A3217" s="180" t="s">
        <v>63</v>
      </c>
      <c r="B3217" s="180" t="s">
        <v>446</v>
      </c>
      <c r="C3217" s="180"/>
      <c r="D3217" s="180"/>
      <c r="E3217" s="180">
        <v>0</v>
      </c>
      <c r="F3217" s="180">
        <v>550000</v>
      </c>
      <c r="G3217" s="180"/>
      <c r="H3217" s="180"/>
      <c r="I3217" s="180">
        <v>0</v>
      </c>
      <c r="J3217" s="180">
        <v>5354.87</v>
      </c>
    </row>
    <row r="3218" spans="1:10" x14ac:dyDescent="0.2">
      <c r="A3218" s="180" t="s">
        <v>63</v>
      </c>
      <c r="B3218" s="180" t="s">
        <v>347</v>
      </c>
      <c r="C3218" s="180"/>
      <c r="D3218" s="180"/>
      <c r="E3218" s="180"/>
      <c r="F3218" s="180"/>
      <c r="G3218" s="180"/>
      <c r="H3218" s="180"/>
      <c r="I3218" s="180">
        <v>0</v>
      </c>
      <c r="J3218" s="180">
        <v>30616.95</v>
      </c>
    </row>
    <row r="3219" spans="1:10" x14ac:dyDescent="0.2">
      <c r="A3219" s="180" t="s">
        <v>63</v>
      </c>
      <c r="B3219" s="180" t="s">
        <v>348</v>
      </c>
      <c r="C3219" s="180">
        <v>1035000</v>
      </c>
      <c r="D3219" s="180">
        <v>402138</v>
      </c>
      <c r="E3219" s="180">
        <v>16760000</v>
      </c>
      <c r="F3219" s="180">
        <v>885923</v>
      </c>
      <c r="G3219" s="180">
        <v>590000</v>
      </c>
      <c r="H3219" s="180">
        <v>0</v>
      </c>
      <c r="I3219" s="180">
        <v>13559116</v>
      </c>
      <c r="J3219" s="180">
        <v>13448566.209999995</v>
      </c>
    </row>
    <row r="3220" spans="1:10" x14ac:dyDescent="0.2">
      <c r="A3220" s="180" t="s">
        <v>63</v>
      </c>
      <c r="B3220" s="180" t="s">
        <v>349</v>
      </c>
      <c r="C3220" s="180">
        <v>1374680.62</v>
      </c>
      <c r="D3220" s="180">
        <v>143287.27000000002</v>
      </c>
      <c r="E3220" s="180">
        <v>0</v>
      </c>
      <c r="F3220" s="180">
        <v>0</v>
      </c>
      <c r="G3220" s="180">
        <v>124655.83999999984</v>
      </c>
      <c r="H3220" s="180">
        <v>0</v>
      </c>
      <c r="I3220" s="180">
        <v>4998632.6000000034</v>
      </c>
      <c r="J3220" s="180">
        <v>4348174.76</v>
      </c>
    </row>
    <row r="3221" spans="1:10" x14ac:dyDescent="0.2">
      <c r="A3221" s="180" t="s">
        <v>63</v>
      </c>
      <c r="B3221" s="180" t="s">
        <v>350</v>
      </c>
      <c r="C3221" s="180">
        <v>2409680.62</v>
      </c>
      <c r="D3221" s="180">
        <v>545425.27</v>
      </c>
      <c r="E3221" s="180">
        <v>16760000</v>
      </c>
      <c r="F3221" s="180">
        <v>885923</v>
      </c>
      <c r="G3221" s="180">
        <v>714655.83999999985</v>
      </c>
      <c r="H3221" s="180">
        <v>0</v>
      </c>
      <c r="I3221" s="180">
        <v>18557748.600000001</v>
      </c>
      <c r="J3221" s="180">
        <v>17796740.969999999</v>
      </c>
    </row>
    <row r="3222" spans="1:10" x14ac:dyDescent="0.2">
      <c r="A3222" s="180" t="s">
        <v>63</v>
      </c>
      <c r="B3222" s="180" t="s">
        <v>376</v>
      </c>
      <c r="C3222" s="180"/>
      <c r="D3222" s="180"/>
      <c r="E3222" s="180"/>
      <c r="F3222" s="180"/>
      <c r="G3222" s="180"/>
      <c r="H3222" s="180"/>
      <c r="I3222" s="180"/>
      <c r="J3222" s="180"/>
    </row>
    <row r="3223" spans="1:10" x14ac:dyDescent="0.2">
      <c r="A3223" s="180" t="s">
        <v>63</v>
      </c>
      <c r="B3223" s="180" t="s">
        <v>377</v>
      </c>
      <c r="C3223" s="180">
        <v>70000</v>
      </c>
      <c r="D3223" s="180"/>
      <c r="E3223" s="180"/>
      <c r="F3223" s="180"/>
      <c r="G3223" s="180"/>
      <c r="H3223" s="180"/>
      <c r="I3223" s="180">
        <v>8095000</v>
      </c>
      <c r="J3223" s="180">
        <v>7789057.8799999999</v>
      </c>
    </row>
    <row r="3224" spans="1:10" x14ac:dyDescent="0.2">
      <c r="A3224" s="180" t="s">
        <v>63</v>
      </c>
      <c r="B3224" s="180" t="s">
        <v>352</v>
      </c>
      <c r="C3224" s="180"/>
      <c r="D3224" s="180"/>
      <c r="E3224" s="180"/>
      <c r="F3224" s="180"/>
      <c r="G3224" s="180"/>
      <c r="H3224" s="180"/>
      <c r="I3224" s="180">
        <v>215000</v>
      </c>
      <c r="J3224" s="180">
        <v>199292.15</v>
      </c>
    </row>
    <row r="3225" spans="1:10" x14ac:dyDescent="0.2">
      <c r="A3225" s="180" t="s">
        <v>63</v>
      </c>
      <c r="B3225" s="180" t="s">
        <v>353</v>
      </c>
      <c r="C3225" s="180"/>
      <c r="D3225" s="180"/>
      <c r="E3225" s="180"/>
      <c r="F3225" s="180"/>
      <c r="G3225" s="180"/>
      <c r="H3225" s="180"/>
      <c r="I3225" s="180">
        <v>750000</v>
      </c>
      <c r="J3225" s="180">
        <v>507101.67</v>
      </c>
    </row>
    <row r="3226" spans="1:10" x14ac:dyDescent="0.2">
      <c r="A3226" s="180" t="s">
        <v>63</v>
      </c>
      <c r="B3226" s="180" t="s">
        <v>354</v>
      </c>
      <c r="C3226" s="180"/>
      <c r="D3226" s="180"/>
      <c r="E3226" s="180"/>
      <c r="F3226" s="180"/>
      <c r="G3226" s="180">
        <v>5000</v>
      </c>
      <c r="H3226" s="180"/>
      <c r="I3226" s="180">
        <v>305000</v>
      </c>
      <c r="J3226" s="180">
        <v>288727.63</v>
      </c>
    </row>
    <row r="3227" spans="1:10" x14ac:dyDescent="0.2">
      <c r="A3227" s="180" t="s">
        <v>63</v>
      </c>
      <c r="B3227" s="180" t="s">
        <v>408</v>
      </c>
      <c r="C3227" s="180"/>
      <c r="D3227" s="180"/>
      <c r="E3227" s="180"/>
      <c r="F3227" s="180"/>
      <c r="G3227" s="180"/>
      <c r="H3227" s="180"/>
      <c r="I3227" s="180">
        <v>620000</v>
      </c>
      <c r="J3227" s="180">
        <v>603554.11</v>
      </c>
    </row>
    <row r="3228" spans="1:10" x14ac:dyDescent="0.2">
      <c r="A3228" s="180" t="s">
        <v>63</v>
      </c>
      <c r="B3228" s="180" t="s">
        <v>423</v>
      </c>
      <c r="C3228" s="180"/>
      <c r="D3228" s="180"/>
      <c r="E3228" s="180"/>
      <c r="F3228" s="180"/>
      <c r="G3228" s="180"/>
      <c r="H3228" s="180"/>
      <c r="I3228" s="180">
        <v>350000</v>
      </c>
      <c r="J3228" s="180">
        <v>337978.87</v>
      </c>
    </row>
    <row r="3229" spans="1:10" x14ac:dyDescent="0.2">
      <c r="A3229" s="180" t="s">
        <v>63</v>
      </c>
      <c r="B3229" s="180" t="s">
        <v>355</v>
      </c>
      <c r="C3229" s="180"/>
      <c r="D3229" s="180"/>
      <c r="E3229" s="180"/>
      <c r="F3229" s="180"/>
      <c r="G3229" s="180">
        <v>5000</v>
      </c>
      <c r="H3229" s="180"/>
      <c r="I3229" s="180">
        <v>1055000</v>
      </c>
      <c r="J3229" s="180">
        <v>1002473.25</v>
      </c>
    </row>
    <row r="3230" spans="1:10" x14ac:dyDescent="0.2">
      <c r="A3230" s="180" t="s">
        <v>63</v>
      </c>
      <c r="B3230" s="180" t="s">
        <v>356</v>
      </c>
      <c r="C3230" s="180"/>
      <c r="D3230" s="180">
        <v>50000</v>
      </c>
      <c r="E3230" s="180"/>
      <c r="F3230" s="180"/>
      <c r="G3230" s="180"/>
      <c r="H3230" s="180"/>
      <c r="I3230" s="180">
        <v>435000</v>
      </c>
      <c r="J3230" s="180">
        <v>332527.18</v>
      </c>
    </row>
    <row r="3231" spans="1:10" x14ac:dyDescent="0.2">
      <c r="A3231" s="180" t="s">
        <v>63</v>
      </c>
      <c r="B3231" s="180" t="s">
        <v>409</v>
      </c>
      <c r="C3231" s="180"/>
      <c r="D3231" s="180"/>
      <c r="E3231" s="180"/>
      <c r="F3231" s="180"/>
      <c r="G3231" s="180"/>
      <c r="H3231" s="180"/>
      <c r="I3231" s="180">
        <v>0</v>
      </c>
      <c r="J3231" s="180"/>
    </row>
    <row r="3232" spans="1:10" x14ac:dyDescent="0.2">
      <c r="A3232" s="180" t="s">
        <v>63</v>
      </c>
      <c r="B3232" s="180" t="s">
        <v>378</v>
      </c>
      <c r="C3232" s="180"/>
      <c r="D3232" s="180"/>
      <c r="E3232" s="180"/>
      <c r="F3232" s="180"/>
      <c r="G3232" s="180">
        <v>600000</v>
      </c>
      <c r="H3232" s="180"/>
      <c r="I3232" s="180">
        <v>575000</v>
      </c>
      <c r="J3232" s="180">
        <v>543576.66</v>
      </c>
    </row>
    <row r="3233" spans="1:10" x14ac:dyDescent="0.2">
      <c r="A3233" s="180" t="s">
        <v>63</v>
      </c>
      <c r="B3233" s="180" t="s">
        <v>360</v>
      </c>
      <c r="C3233" s="180">
        <v>1000000</v>
      </c>
      <c r="D3233" s="180">
        <v>400000</v>
      </c>
      <c r="E3233" s="180">
        <v>16760000</v>
      </c>
      <c r="F3233" s="180"/>
      <c r="G3233" s="180"/>
      <c r="H3233" s="180"/>
      <c r="I3233" s="180">
        <v>1385000</v>
      </c>
      <c r="J3233" s="180">
        <v>754964.59</v>
      </c>
    </row>
    <row r="3234" spans="1:10" x14ac:dyDescent="0.2">
      <c r="A3234" s="180" t="s">
        <v>63</v>
      </c>
      <c r="B3234" s="180" t="s">
        <v>379</v>
      </c>
      <c r="C3234" s="180"/>
      <c r="D3234" s="180"/>
      <c r="E3234" s="180"/>
      <c r="F3234" s="180">
        <v>723361</v>
      </c>
      <c r="G3234" s="180"/>
      <c r="H3234" s="180"/>
      <c r="I3234" s="180">
        <v>0</v>
      </c>
      <c r="J3234" s="180">
        <v>0</v>
      </c>
    </row>
    <row r="3235" spans="1:10" x14ac:dyDescent="0.2">
      <c r="A3235" s="180" t="s">
        <v>63</v>
      </c>
      <c r="B3235" s="180" t="s">
        <v>362</v>
      </c>
      <c r="C3235" s="180"/>
      <c r="D3235" s="180"/>
      <c r="E3235" s="180"/>
      <c r="F3235" s="180"/>
      <c r="G3235" s="180"/>
      <c r="H3235" s="180"/>
      <c r="I3235" s="180">
        <v>426077</v>
      </c>
      <c r="J3235" s="180">
        <v>416015</v>
      </c>
    </row>
    <row r="3236" spans="1:10" x14ac:dyDescent="0.2">
      <c r="A3236" s="180" t="s">
        <v>63</v>
      </c>
      <c r="B3236" s="180" t="s">
        <v>365</v>
      </c>
      <c r="C3236" s="180">
        <v>1070000</v>
      </c>
      <c r="D3236" s="180">
        <v>450000</v>
      </c>
      <c r="E3236" s="180">
        <v>16760000</v>
      </c>
      <c r="F3236" s="180">
        <v>723361</v>
      </c>
      <c r="G3236" s="180">
        <v>610000</v>
      </c>
      <c r="H3236" s="180">
        <v>0</v>
      </c>
      <c r="I3236" s="180">
        <v>14211077</v>
      </c>
      <c r="J3236" s="180">
        <v>12775268.99</v>
      </c>
    </row>
    <row r="3237" spans="1:10" x14ac:dyDescent="0.2">
      <c r="A3237" s="180" t="s">
        <v>63</v>
      </c>
      <c r="B3237" s="180" t="s">
        <v>447</v>
      </c>
      <c r="C3237" s="180">
        <v>550000</v>
      </c>
      <c r="D3237" s="180"/>
      <c r="E3237" s="180"/>
      <c r="F3237" s="180"/>
      <c r="G3237" s="180"/>
      <c r="H3237" s="180"/>
      <c r="I3237" s="180">
        <v>0</v>
      </c>
      <c r="J3237" s="180">
        <v>22839.379999999997</v>
      </c>
    </row>
    <row r="3238" spans="1:10" x14ac:dyDescent="0.2">
      <c r="A3238" s="180" t="s">
        <v>63</v>
      </c>
      <c r="B3238" s="180" t="s">
        <v>366</v>
      </c>
      <c r="C3238" s="180">
        <v>1620000</v>
      </c>
      <c r="D3238" s="180">
        <v>450000</v>
      </c>
      <c r="E3238" s="180">
        <v>16760000</v>
      </c>
      <c r="F3238" s="180">
        <v>723361</v>
      </c>
      <c r="G3238" s="180">
        <v>610000</v>
      </c>
      <c r="H3238" s="180">
        <v>0</v>
      </c>
      <c r="I3238" s="180">
        <v>14211077</v>
      </c>
      <c r="J3238" s="180">
        <v>12798108.369999999</v>
      </c>
    </row>
    <row r="3239" spans="1:10" x14ac:dyDescent="0.2">
      <c r="A3239" s="180" t="s">
        <v>63</v>
      </c>
      <c r="B3239" s="180" t="s">
        <v>367</v>
      </c>
      <c r="C3239" s="180">
        <v>789680.62000000011</v>
      </c>
      <c r="D3239" s="180">
        <v>95425.270000000019</v>
      </c>
      <c r="E3239" s="180">
        <v>0</v>
      </c>
      <c r="F3239" s="180">
        <v>162562</v>
      </c>
      <c r="G3239" s="180">
        <v>104655.83999999984</v>
      </c>
      <c r="H3239" s="180">
        <v>0</v>
      </c>
      <c r="I3239" s="180">
        <v>4346671.6000000015</v>
      </c>
      <c r="J3239" s="180">
        <v>4998632.5999999978</v>
      </c>
    </row>
    <row r="3240" spans="1:10" x14ac:dyDescent="0.2">
      <c r="A3240" s="180" t="s">
        <v>63</v>
      </c>
      <c r="B3240" s="180" t="s">
        <v>368</v>
      </c>
      <c r="C3240" s="180">
        <v>2409680.62</v>
      </c>
      <c r="D3240" s="180">
        <v>545425.27</v>
      </c>
      <c r="E3240" s="180">
        <v>16760000</v>
      </c>
      <c r="F3240" s="180">
        <v>885923</v>
      </c>
      <c r="G3240" s="180">
        <v>714655.83999999985</v>
      </c>
      <c r="H3240" s="180">
        <v>0</v>
      </c>
      <c r="I3240" s="180">
        <v>18557748.600000001</v>
      </c>
      <c r="J3240" s="180">
        <v>17796740.969999999</v>
      </c>
    </row>
    <row r="3241" spans="1:10" x14ac:dyDescent="0.2">
      <c r="A3241" s="180" t="s">
        <v>64</v>
      </c>
      <c r="B3241" s="180" t="s">
        <v>333</v>
      </c>
      <c r="C3241" s="180"/>
      <c r="D3241" s="180">
        <v>97834</v>
      </c>
      <c r="E3241" s="180"/>
      <c r="F3241" s="180">
        <v>0</v>
      </c>
      <c r="G3241" s="180"/>
      <c r="H3241" s="180"/>
      <c r="I3241" s="180">
        <v>3102222</v>
      </c>
      <c r="J3241" s="180">
        <v>3021524.88</v>
      </c>
    </row>
    <row r="3242" spans="1:10" x14ac:dyDescent="0.2">
      <c r="A3242" s="180" t="s">
        <v>64</v>
      </c>
      <c r="B3242" s="180" t="s">
        <v>334</v>
      </c>
      <c r="C3242" s="180"/>
      <c r="D3242" s="180">
        <v>5983</v>
      </c>
      <c r="E3242" s="180"/>
      <c r="F3242" s="180">
        <v>0</v>
      </c>
      <c r="G3242" s="180"/>
      <c r="H3242" s="180"/>
      <c r="I3242" s="180">
        <v>176521</v>
      </c>
      <c r="J3242" s="180">
        <v>157333.22000000003</v>
      </c>
    </row>
    <row r="3243" spans="1:10" x14ac:dyDescent="0.2">
      <c r="A3243" s="180" t="s">
        <v>64</v>
      </c>
      <c r="B3243" s="180" t="s">
        <v>335</v>
      </c>
      <c r="C3243" s="180"/>
      <c r="D3243" s="180">
        <v>0</v>
      </c>
      <c r="E3243" s="180"/>
      <c r="F3243" s="180"/>
      <c r="G3243" s="180"/>
      <c r="H3243" s="180"/>
      <c r="I3243" s="180">
        <v>406788</v>
      </c>
      <c r="J3243" s="180">
        <v>402656</v>
      </c>
    </row>
    <row r="3244" spans="1:10" x14ac:dyDescent="0.2">
      <c r="A3244" s="180" t="s">
        <v>64</v>
      </c>
      <c r="B3244" s="180" t="s">
        <v>336</v>
      </c>
      <c r="C3244" s="180"/>
      <c r="D3244" s="180"/>
      <c r="E3244" s="180"/>
      <c r="F3244" s="180"/>
      <c r="G3244" s="180"/>
      <c r="H3244" s="180"/>
      <c r="I3244" s="180">
        <v>1333823</v>
      </c>
      <c r="J3244" s="180">
        <v>972094.23</v>
      </c>
    </row>
    <row r="3245" spans="1:10" x14ac:dyDescent="0.2">
      <c r="A3245" s="180" t="s">
        <v>64</v>
      </c>
      <c r="B3245" s="180" t="s">
        <v>337</v>
      </c>
      <c r="C3245" s="180">
        <v>27000</v>
      </c>
      <c r="D3245" s="180">
        <v>1200</v>
      </c>
      <c r="E3245" s="180"/>
      <c r="F3245" s="180"/>
      <c r="G3245" s="180">
        <v>100</v>
      </c>
      <c r="H3245" s="180"/>
      <c r="I3245" s="180">
        <v>44950</v>
      </c>
      <c r="J3245" s="180">
        <v>9799.41</v>
      </c>
    </row>
    <row r="3246" spans="1:10" x14ac:dyDescent="0.2">
      <c r="A3246" s="180" t="s">
        <v>64</v>
      </c>
      <c r="B3246" s="180" t="s">
        <v>338</v>
      </c>
      <c r="C3246" s="180"/>
      <c r="D3246" s="180"/>
      <c r="E3246" s="180"/>
      <c r="F3246" s="180"/>
      <c r="G3246" s="180">
        <v>270000</v>
      </c>
      <c r="H3246" s="180"/>
      <c r="I3246" s="180">
        <v>270000</v>
      </c>
      <c r="J3246" s="180">
        <v>260395.17</v>
      </c>
    </row>
    <row r="3247" spans="1:10" x14ac:dyDescent="0.2">
      <c r="A3247" s="180" t="s">
        <v>64</v>
      </c>
      <c r="B3247" s="180" t="s">
        <v>339</v>
      </c>
      <c r="C3247" s="180"/>
      <c r="D3247" s="180"/>
      <c r="E3247" s="180"/>
      <c r="F3247" s="180"/>
      <c r="G3247" s="180"/>
      <c r="H3247" s="180"/>
      <c r="I3247" s="180">
        <v>252000</v>
      </c>
      <c r="J3247" s="180">
        <v>230683.04</v>
      </c>
    </row>
    <row r="3248" spans="1:10" x14ac:dyDescent="0.2">
      <c r="A3248" s="180" t="s">
        <v>64</v>
      </c>
      <c r="B3248" s="180" t="s">
        <v>340</v>
      </c>
      <c r="C3248" s="180">
        <v>39000</v>
      </c>
      <c r="D3248" s="180">
        <v>50</v>
      </c>
      <c r="E3248" s="180"/>
      <c r="F3248" s="180"/>
      <c r="G3248" s="180">
        <v>500</v>
      </c>
      <c r="H3248" s="180"/>
      <c r="I3248" s="180">
        <v>220550</v>
      </c>
      <c r="J3248" s="180">
        <v>293740.62</v>
      </c>
    </row>
    <row r="3249" spans="1:10" x14ac:dyDescent="0.2">
      <c r="A3249" s="180" t="s">
        <v>64</v>
      </c>
      <c r="B3249" s="180" t="s">
        <v>341</v>
      </c>
      <c r="C3249" s="180"/>
      <c r="D3249" s="180"/>
      <c r="E3249" s="180"/>
      <c r="F3249" s="180"/>
      <c r="G3249" s="180"/>
      <c r="H3249" s="180"/>
      <c r="I3249" s="180">
        <v>0</v>
      </c>
      <c r="J3249" s="180">
        <v>0</v>
      </c>
    </row>
    <row r="3250" spans="1:10" x14ac:dyDescent="0.2">
      <c r="A3250" s="180" t="s">
        <v>64</v>
      </c>
      <c r="B3250" s="180" t="s">
        <v>342</v>
      </c>
      <c r="C3250" s="180"/>
      <c r="D3250" s="180"/>
      <c r="E3250" s="180"/>
      <c r="F3250" s="180"/>
      <c r="G3250" s="180"/>
      <c r="H3250" s="180"/>
      <c r="I3250" s="180">
        <v>6080938</v>
      </c>
      <c r="J3250" s="180">
        <v>5801258</v>
      </c>
    </row>
    <row r="3251" spans="1:10" x14ac:dyDescent="0.2">
      <c r="A3251" s="180" t="s">
        <v>64</v>
      </c>
      <c r="B3251" s="180" t="s">
        <v>343</v>
      </c>
      <c r="C3251" s="180"/>
      <c r="D3251" s="180"/>
      <c r="E3251" s="180"/>
      <c r="F3251" s="180"/>
      <c r="G3251" s="180"/>
      <c r="H3251" s="180"/>
      <c r="I3251" s="180">
        <v>0</v>
      </c>
      <c r="J3251" s="180">
        <v>0</v>
      </c>
    </row>
    <row r="3252" spans="1:10" x14ac:dyDescent="0.2">
      <c r="A3252" s="180" t="s">
        <v>64</v>
      </c>
      <c r="B3252" s="180" t="s">
        <v>344</v>
      </c>
      <c r="C3252" s="180">
        <v>950000</v>
      </c>
      <c r="D3252" s="180">
        <v>75</v>
      </c>
      <c r="E3252" s="180"/>
      <c r="F3252" s="180"/>
      <c r="G3252" s="180">
        <v>6000</v>
      </c>
      <c r="H3252" s="180"/>
      <c r="I3252" s="180">
        <v>1016680</v>
      </c>
      <c r="J3252" s="180">
        <v>1012973.11</v>
      </c>
    </row>
    <row r="3253" spans="1:10" x14ac:dyDescent="0.2">
      <c r="A3253" s="180" t="s">
        <v>64</v>
      </c>
      <c r="B3253" s="180" t="s">
        <v>475</v>
      </c>
      <c r="C3253" s="180"/>
      <c r="D3253" s="180">
        <v>1644</v>
      </c>
      <c r="E3253" s="180"/>
      <c r="F3253" s="180">
        <v>0</v>
      </c>
      <c r="G3253" s="180"/>
      <c r="H3253" s="180"/>
      <c r="I3253" s="180">
        <v>53933</v>
      </c>
      <c r="J3253" s="180">
        <v>49707.060000000005</v>
      </c>
    </row>
    <row r="3254" spans="1:10" x14ac:dyDescent="0.2">
      <c r="A3254" s="180" t="s">
        <v>64</v>
      </c>
      <c r="B3254" s="180" t="s">
        <v>332</v>
      </c>
      <c r="C3254" s="180"/>
      <c r="D3254" s="180"/>
      <c r="E3254" s="180"/>
      <c r="F3254" s="180"/>
      <c r="G3254" s="180"/>
      <c r="H3254" s="180"/>
      <c r="I3254" s="180">
        <v>415000</v>
      </c>
      <c r="J3254" s="180">
        <v>405110</v>
      </c>
    </row>
    <row r="3255" spans="1:10" x14ac:dyDescent="0.2">
      <c r="A3255" s="180" t="s">
        <v>64</v>
      </c>
      <c r="B3255" s="180" t="s">
        <v>407</v>
      </c>
      <c r="C3255" s="180"/>
      <c r="D3255" s="180"/>
      <c r="E3255" s="180"/>
      <c r="F3255" s="180"/>
      <c r="G3255" s="180">
        <v>375000</v>
      </c>
      <c r="H3255" s="180"/>
      <c r="I3255" s="180">
        <v>540000</v>
      </c>
      <c r="J3255" s="180">
        <v>573639.98</v>
      </c>
    </row>
    <row r="3256" spans="1:10" x14ac:dyDescent="0.2">
      <c r="A3256" s="180" t="s">
        <v>64</v>
      </c>
      <c r="B3256" s="180" t="s">
        <v>345</v>
      </c>
      <c r="C3256" s="180">
        <v>1016000</v>
      </c>
      <c r="D3256" s="180">
        <v>106786</v>
      </c>
      <c r="E3256" s="180">
        <v>0</v>
      </c>
      <c r="F3256" s="180">
        <v>0</v>
      </c>
      <c r="G3256" s="180">
        <v>651600</v>
      </c>
      <c r="H3256" s="180">
        <v>0</v>
      </c>
      <c r="I3256" s="180">
        <v>13913405</v>
      </c>
      <c r="J3256" s="180">
        <v>13190914.720000001</v>
      </c>
    </row>
    <row r="3257" spans="1:10" x14ac:dyDescent="0.2">
      <c r="A3257" s="180" t="s">
        <v>64</v>
      </c>
      <c r="B3257" s="180" t="s">
        <v>346</v>
      </c>
      <c r="C3257" s="180"/>
      <c r="D3257" s="180"/>
      <c r="E3257" s="180"/>
      <c r="F3257" s="180"/>
      <c r="G3257" s="180"/>
      <c r="H3257" s="180"/>
      <c r="I3257" s="180">
        <v>0</v>
      </c>
      <c r="J3257" s="180">
        <v>0</v>
      </c>
    </row>
    <row r="3258" spans="1:10" x14ac:dyDescent="0.2">
      <c r="A3258" s="180" t="s">
        <v>64</v>
      </c>
      <c r="B3258" s="180" t="s">
        <v>446</v>
      </c>
      <c r="C3258" s="180"/>
      <c r="D3258" s="180"/>
      <c r="E3258" s="180"/>
      <c r="F3258" s="180"/>
      <c r="G3258" s="180"/>
      <c r="H3258" s="180"/>
      <c r="I3258" s="180">
        <v>0</v>
      </c>
      <c r="J3258" s="180">
        <v>14356.13</v>
      </c>
    </row>
    <row r="3259" spans="1:10" x14ac:dyDescent="0.2">
      <c r="A3259" s="180" t="s">
        <v>64</v>
      </c>
      <c r="B3259" s="180" t="s">
        <v>347</v>
      </c>
      <c r="C3259" s="180"/>
      <c r="D3259" s="180"/>
      <c r="E3259" s="180"/>
      <c r="F3259" s="180"/>
      <c r="G3259" s="180"/>
      <c r="H3259" s="180"/>
      <c r="I3259" s="180">
        <v>5000</v>
      </c>
      <c r="J3259" s="180">
        <v>30820.75</v>
      </c>
    </row>
    <row r="3260" spans="1:10" x14ac:dyDescent="0.2">
      <c r="A3260" s="180" t="s">
        <v>64</v>
      </c>
      <c r="B3260" s="180" t="s">
        <v>348</v>
      </c>
      <c r="C3260" s="180">
        <v>1016000</v>
      </c>
      <c r="D3260" s="180">
        <v>106786</v>
      </c>
      <c r="E3260" s="180">
        <v>0</v>
      </c>
      <c r="F3260" s="180">
        <v>0</v>
      </c>
      <c r="G3260" s="180">
        <v>651600</v>
      </c>
      <c r="H3260" s="180">
        <v>0</v>
      </c>
      <c r="I3260" s="180">
        <v>13918405</v>
      </c>
      <c r="J3260" s="180">
        <v>13236091.6</v>
      </c>
    </row>
    <row r="3261" spans="1:10" x14ac:dyDescent="0.2">
      <c r="A3261" s="180" t="s">
        <v>64</v>
      </c>
      <c r="B3261" s="180" t="s">
        <v>349</v>
      </c>
      <c r="C3261" s="180">
        <v>2865908.01</v>
      </c>
      <c r="D3261" s="180">
        <v>430221.8600000001</v>
      </c>
      <c r="E3261" s="180">
        <v>0</v>
      </c>
      <c r="F3261" s="180">
        <v>0</v>
      </c>
      <c r="G3261" s="180">
        <v>1712.5699999999488</v>
      </c>
      <c r="H3261" s="180">
        <v>0</v>
      </c>
      <c r="I3261" s="180">
        <v>5954981.580000001</v>
      </c>
      <c r="J3261" s="180">
        <v>5705688.8200000003</v>
      </c>
    </row>
    <row r="3262" spans="1:10" x14ac:dyDescent="0.2">
      <c r="A3262" s="180" t="s">
        <v>64</v>
      </c>
      <c r="B3262" s="180" t="s">
        <v>350</v>
      </c>
      <c r="C3262" s="180">
        <v>3881908.01</v>
      </c>
      <c r="D3262" s="180">
        <v>537007.8600000001</v>
      </c>
      <c r="E3262" s="180">
        <v>0</v>
      </c>
      <c r="F3262" s="180">
        <v>0</v>
      </c>
      <c r="G3262" s="180">
        <v>653312.56999999995</v>
      </c>
      <c r="H3262" s="180">
        <v>0</v>
      </c>
      <c r="I3262" s="180">
        <v>19873386.579999998</v>
      </c>
      <c r="J3262" s="180">
        <v>18941780.420000002</v>
      </c>
    </row>
    <row r="3263" spans="1:10" x14ac:dyDescent="0.2">
      <c r="A3263" s="180" t="s">
        <v>64</v>
      </c>
      <c r="B3263" s="180" t="s">
        <v>376</v>
      </c>
      <c r="C3263" s="180"/>
      <c r="D3263" s="180"/>
      <c r="E3263" s="180"/>
      <c r="F3263" s="180"/>
      <c r="G3263" s="180"/>
      <c r="H3263" s="180"/>
      <c r="I3263" s="180"/>
      <c r="J3263" s="180"/>
    </row>
    <row r="3264" spans="1:10" x14ac:dyDescent="0.2">
      <c r="A3264" s="180" t="s">
        <v>64</v>
      </c>
      <c r="B3264" s="180" t="s">
        <v>377</v>
      </c>
      <c r="C3264" s="180">
        <v>12000</v>
      </c>
      <c r="D3264" s="180"/>
      <c r="E3264" s="180"/>
      <c r="F3264" s="180"/>
      <c r="G3264" s="180"/>
      <c r="H3264" s="180"/>
      <c r="I3264" s="180">
        <v>7630889</v>
      </c>
      <c r="J3264" s="180">
        <v>7446316.1200000001</v>
      </c>
    </row>
    <row r="3265" spans="1:10" x14ac:dyDescent="0.2">
      <c r="A3265" s="180" t="s">
        <v>64</v>
      </c>
      <c r="B3265" s="180" t="s">
        <v>352</v>
      </c>
      <c r="C3265" s="180"/>
      <c r="D3265" s="180"/>
      <c r="E3265" s="180"/>
      <c r="F3265" s="180"/>
      <c r="G3265" s="180"/>
      <c r="H3265" s="180"/>
      <c r="I3265" s="180">
        <v>407793</v>
      </c>
      <c r="J3265" s="180">
        <v>357775.82</v>
      </c>
    </row>
    <row r="3266" spans="1:10" x14ac:dyDescent="0.2">
      <c r="A3266" s="180" t="s">
        <v>64</v>
      </c>
      <c r="B3266" s="180" t="s">
        <v>353</v>
      </c>
      <c r="C3266" s="180">
        <v>215000</v>
      </c>
      <c r="D3266" s="180"/>
      <c r="E3266" s="180"/>
      <c r="F3266" s="180"/>
      <c r="G3266" s="180"/>
      <c r="H3266" s="180"/>
      <c r="I3266" s="180">
        <v>918009</v>
      </c>
      <c r="J3266" s="180">
        <v>882765.84</v>
      </c>
    </row>
    <row r="3267" spans="1:10" x14ac:dyDescent="0.2">
      <c r="A3267" s="180" t="s">
        <v>64</v>
      </c>
      <c r="B3267" s="180" t="s">
        <v>354</v>
      </c>
      <c r="C3267" s="180"/>
      <c r="D3267" s="180"/>
      <c r="E3267" s="180"/>
      <c r="F3267" s="180"/>
      <c r="G3267" s="180"/>
      <c r="H3267" s="180"/>
      <c r="I3267" s="180">
        <v>384694</v>
      </c>
      <c r="J3267" s="180">
        <v>371066.83</v>
      </c>
    </row>
    <row r="3268" spans="1:10" x14ac:dyDescent="0.2">
      <c r="A3268" s="180" t="s">
        <v>64</v>
      </c>
      <c r="B3268" s="180" t="s">
        <v>408</v>
      </c>
      <c r="C3268" s="180"/>
      <c r="D3268" s="180"/>
      <c r="E3268" s="180"/>
      <c r="F3268" s="180"/>
      <c r="G3268" s="180"/>
      <c r="H3268" s="180"/>
      <c r="I3268" s="180">
        <v>639912</v>
      </c>
      <c r="J3268" s="180">
        <v>602259.07999999996</v>
      </c>
    </row>
    <row r="3269" spans="1:10" x14ac:dyDescent="0.2">
      <c r="A3269" s="180" t="s">
        <v>64</v>
      </c>
      <c r="B3269" s="180" t="s">
        <v>423</v>
      </c>
      <c r="C3269" s="180">
        <v>215000</v>
      </c>
      <c r="D3269" s="180"/>
      <c r="E3269" s="180"/>
      <c r="F3269" s="180"/>
      <c r="G3269" s="180"/>
      <c r="H3269" s="180"/>
      <c r="I3269" s="180">
        <v>476136</v>
      </c>
      <c r="J3269" s="180">
        <v>541190.48</v>
      </c>
    </row>
    <row r="3270" spans="1:10" x14ac:dyDescent="0.2">
      <c r="A3270" s="180" t="s">
        <v>64</v>
      </c>
      <c r="B3270" s="180" t="s">
        <v>355</v>
      </c>
      <c r="C3270" s="180">
        <v>100000</v>
      </c>
      <c r="D3270" s="180"/>
      <c r="E3270" s="180"/>
      <c r="F3270" s="180"/>
      <c r="G3270" s="180">
        <v>3000</v>
      </c>
      <c r="H3270" s="180"/>
      <c r="I3270" s="180">
        <v>1376040</v>
      </c>
      <c r="J3270" s="180">
        <v>1086119.8999999999</v>
      </c>
    </row>
    <row r="3271" spans="1:10" x14ac:dyDescent="0.2">
      <c r="A3271" s="180" t="s">
        <v>64</v>
      </c>
      <c r="B3271" s="180" t="s">
        <v>356</v>
      </c>
      <c r="C3271" s="180"/>
      <c r="D3271" s="180">
        <v>160000</v>
      </c>
      <c r="E3271" s="180"/>
      <c r="F3271" s="180"/>
      <c r="G3271" s="180"/>
      <c r="H3271" s="180"/>
      <c r="I3271" s="180">
        <v>510153</v>
      </c>
      <c r="J3271" s="180">
        <v>477189.71</v>
      </c>
    </row>
    <row r="3272" spans="1:10" x14ac:dyDescent="0.2">
      <c r="A3272" s="180" t="s">
        <v>64</v>
      </c>
      <c r="B3272" s="180" t="s">
        <v>409</v>
      </c>
      <c r="C3272" s="180"/>
      <c r="D3272" s="180"/>
      <c r="E3272" s="180"/>
      <c r="F3272" s="180"/>
      <c r="G3272" s="180"/>
      <c r="H3272" s="180"/>
      <c r="I3272" s="180">
        <v>0</v>
      </c>
      <c r="J3272" s="180"/>
    </row>
    <row r="3273" spans="1:10" x14ac:dyDescent="0.2">
      <c r="A3273" s="180" t="s">
        <v>64</v>
      </c>
      <c r="B3273" s="180" t="s">
        <v>378</v>
      </c>
      <c r="C3273" s="180"/>
      <c r="D3273" s="180"/>
      <c r="E3273" s="180"/>
      <c r="F3273" s="180"/>
      <c r="G3273" s="180">
        <v>650000</v>
      </c>
      <c r="H3273" s="180"/>
      <c r="I3273" s="180">
        <v>648500</v>
      </c>
      <c r="J3273" s="180">
        <v>605950.03</v>
      </c>
    </row>
    <row r="3274" spans="1:10" x14ac:dyDescent="0.2">
      <c r="A3274" s="180" t="s">
        <v>64</v>
      </c>
      <c r="B3274" s="180" t="s">
        <v>360</v>
      </c>
      <c r="C3274" s="180">
        <v>500000</v>
      </c>
      <c r="D3274" s="180"/>
      <c r="E3274" s="180"/>
      <c r="F3274" s="180"/>
      <c r="G3274" s="180"/>
      <c r="H3274" s="180"/>
      <c r="I3274" s="180">
        <v>350000</v>
      </c>
      <c r="J3274" s="180">
        <v>190009.9</v>
      </c>
    </row>
    <row r="3275" spans="1:10" x14ac:dyDescent="0.2">
      <c r="A3275" s="180" t="s">
        <v>64</v>
      </c>
      <c r="B3275" s="180" t="s">
        <v>379</v>
      </c>
      <c r="C3275" s="180"/>
      <c r="D3275" s="180"/>
      <c r="E3275" s="180"/>
      <c r="F3275" s="180"/>
      <c r="G3275" s="180"/>
      <c r="H3275" s="180"/>
      <c r="I3275" s="180">
        <v>0</v>
      </c>
      <c r="J3275" s="180">
        <v>0</v>
      </c>
    </row>
    <row r="3276" spans="1:10" x14ac:dyDescent="0.2">
      <c r="A3276" s="180" t="s">
        <v>64</v>
      </c>
      <c r="B3276" s="180" t="s">
        <v>362</v>
      </c>
      <c r="C3276" s="180"/>
      <c r="D3276" s="180"/>
      <c r="E3276" s="180"/>
      <c r="F3276" s="180"/>
      <c r="G3276" s="180"/>
      <c r="H3276" s="180"/>
      <c r="I3276" s="180">
        <v>423373</v>
      </c>
      <c r="J3276" s="180">
        <v>411799</v>
      </c>
    </row>
    <row r="3277" spans="1:10" x14ac:dyDescent="0.2">
      <c r="A3277" s="180" t="s">
        <v>64</v>
      </c>
      <c r="B3277" s="180" t="s">
        <v>365</v>
      </c>
      <c r="C3277" s="180">
        <v>1042000</v>
      </c>
      <c r="D3277" s="180">
        <v>160000</v>
      </c>
      <c r="E3277" s="180">
        <v>0</v>
      </c>
      <c r="F3277" s="180">
        <v>0</v>
      </c>
      <c r="G3277" s="180">
        <v>653000</v>
      </c>
      <c r="H3277" s="180">
        <v>0</v>
      </c>
      <c r="I3277" s="180">
        <v>13765499</v>
      </c>
      <c r="J3277" s="180">
        <v>12972442.710000005</v>
      </c>
    </row>
    <row r="3278" spans="1:10" x14ac:dyDescent="0.2">
      <c r="A3278" s="180" t="s">
        <v>64</v>
      </c>
      <c r="B3278" s="180" t="s">
        <v>447</v>
      </c>
      <c r="C3278" s="180"/>
      <c r="D3278" s="180"/>
      <c r="E3278" s="180"/>
      <c r="F3278" s="180"/>
      <c r="G3278" s="180"/>
      <c r="H3278" s="180"/>
      <c r="I3278" s="180">
        <v>0</v>
      </c>
      <c r="J3278" s="180">
        <v>14356.13</v>
      </c>
    </row>
    <row r="3279" spans="1:10" x14ac:dyDescent="0.2">
      <c r="A3279" s="180" t="s">
        <v>64</v>
      </c>
      <c r="B3279" s="180" t="s">
        <v>366</v>
      </c>
      <c r="C3279" s="180">
        <v>1042000</v>
      </c>
      <c r="D3279" s="180">
        <v>160000</v>
      </c>
      <c r="E3279" s="180">
        <v>0</v>
      </c>
      <c r="F3279" s="180">
        <v>0</v>
      </c>
      <c r="G3279" s="180">
        <v>653000</v>
      </c>
      <c r="H3279" s="180">
        <v>0</v>
      </c>
      <c r="I3279" s="180">
        <v>13765499</v>
      </c>
      <c r="J3279" s="180">
        <v>12986798.840000004</v>
      </c>
    </row>
    <row r="3280" spans="1:10" x14ac:dyDescent="0.2">
      <c r="A3280" s="180" t="s">
        <v>64</v>
      </c>
      <c r="B3280" s="180" t="s">
        <v>367</v>
      </c>
      <c r="C3280" s="180">
        <v>2839908.01</v>
      </c>
      <c r="D3280" s="180">
        <v>377007.8600000001</v>
      </c>
      <c r="E3280" s="180">
        <v>0</v>
      </c>
      <c r="F3280" s="180">
        <v>0</v>
      </c>
      <c r="G3280" s="180">
        <v>312.56999999994878</v>
      </c>
      <c r="H3280" s="180">
        <v>0</v>
      </c>
      <c r="I3280" s="180">
        <v>6107887.5800000019</v>
      </c>
      <c r="J3280" s="180">
        <v>5954981.5799999982</v>
      </c>
    </row>
    <row r="3281" spans="1:10" x14ac:dyDescent="0.2">
      <c r="A3281" s="180" t="s">
        <v>64</v>
      </c>
      <c r="B3281" s="180" t="s">
        <v>368</v>
      </c>
      <c r="C3281" s="180">
        <v>3881908.01</v>
      </c>
      <c r="D3281" s="180">
        <v>537007.8600000001</v>
      </c>
      <c r="E3281" s="180">
        <v>0</v>
      </c>
      <c r="F3281" s="180">
        <v>0</v>
      </c>
      <c r="G3281" s="180">
        <v>653312.56999999995</v>
      </c>
      <c r="H3281" s="180">
        <v>0</v>
      </c>
      <c r="I3281" s="180">
        <v>19873386.579999998</v>
      </c>
      <c r="J3281" s="180">
        <v>18941780.420000002</v>
      </c>
    </row>
    <row r="3282" spans="1:10" x14ac:dyDescent="0.2">
      <c r="A3282" s="180" t="s">
        <v>65</v>
      </c>
      <c r="B3282" s="180" t="s">
        <v>333</v>
      </c>
      <c r="C3282" s="180"/>
      <c r="D3282" s="180">
        <v>871375</v>
      </c>
      <c r="E3282" s="180"/>
      <c r="F3282" s="180">
        <v>227236</v>
      </c>
      <c r="G3282" s="180"/>
      <c r="H3282" s="180"/>
      <c r="I3282" s="180">
        <v>6693823</v>
      </c>
      <c r="J3282" s="180">
        <v>6027978.0700000003</v>
      </c>
    </row>
    <row r="3283" spans="1:10" x14ac:dyDescent="0.2">
      <c r="A3283" s="180" t="s">
        <v>65</v>
      </c>
      <c r="B3283" s="180" t="s">
        <v>334</v>
      </c>
      <c r="C3283" s="180"/>
      <c r="D3283" s="180">
        <v>19332</v>
      </c>
      <c r="E3283" s="180"/>
      <c r="F3283" s="180">
        <v>5039</v>
      </c>
      <c r="G3283" s="180"/>
      <c r="H3283" s="180"/>
      <c r="I3283" s="180">
        <v>184282</v>
      </c>
      <c r="J3283" s="180">
        <v>190669.67</v>
      </c>
    </row>
    <row r="3284" spans="1:10" x14ac:dyDescent="0.2">
      <c r="A3284" s="180" t="s">
        <v>65</v>
      </c>
      <c r="B3284" s="180" t="s">
        <v>335</v>
      </c>
      <c r="C3284" s="180"/>
      <c r="D3284" s="180">
        <v>0</v>
      </c>
      <c r="E3284" s="180"/>
      <c r="F3284" s="180"/>
      <c r="G3284" s="180"/>
      <c r="H3284" s="180"/>
      <c r="I3284" s="180">
        <v>0</v>
      </c>
      <c r="J3284" s="180">
        <v>0</v>
      </c>
    </row>
    <row r="3285" spans="1:10" x14ac:dyDescent="0.2">
      <c r="A3285" s="180" t="s">
        <v>65</v>
      </c>
      <c r="B3285" s="180" t="s">
        <v>336</v>
      </c>
      <c r="C3285" s="180"/>
      <c r="D3285" s="180"/>
      <c r="E3285" s="180"/>
      <c r="F3285" s="180"/>
      <c r="G3285" s="180"/>
      <c r="H3285" s="180"/>
      <c r="I3285" s="180">
        <v>380000</v>
      </c>
      <c r="J3285" s="180">
        <v>420281.62</v>
      </c>
    </row>
    <row r="3286" spans="1:10" x14ac:dyDescent="0.2">
      <c r="A3286" s="180" t="s">
        <v>65</v>
      </c>
      <c r="B3286" s="180" t="s">
        <v>337</v>
      </c>
      <c r="C3286" s="180">
        <v>5000</v>
      </c>
      <c r="D3286" s="180">
        <v>2000</v>
      </c>
      <c r="E3286" s="180"/>
      <c r="F3286" s="180">
        <v>1750</v>
      </c>
      <c r="G3286" s="180">
        <v>500</v>
      </c>
      <c r="H3286" s="180"/>
      <c r="I3286" s="180">
        <v>25975</v>
      </c>
      <c r="J3286" s="180">
        <v>28767.129999999997</v>
      </c>
    </row>
    <row r="3287" spans="1:10" x14ac:dyDescent="0.2">
      <c r="A3287" s="180" t="s">
        <v>65</v>
      </c>
      <c r="B3287" s="180" t="s">
        <v>338</v>
      </c>
      <c r="C3287" s="180"/>
      <c r="D3287" s="180"/>
      <c r="E3287" s="180"/>
      <c r="F3287" s="180"/>
      <c r="G3287" s="180">
        <v>90000</v>
      </c>
      <c r="H3287" s="180"/>
      <c r="I3287" s="180">
        <v>90000</v>
      </c>
      <c r="J3287" s="180">
        <v>201000.9</v>
      </c>
    </row>
    <row r="3288" spans="1:10" x14ac:dyDescent="0.2">
      <c r="A3288" s="180" t="s">
        <v>65</v>
      </c>
      <c r="B3288" s="180" t="s">
        <v>339</v>
      </c>
      <c r="C3288" s="180"/>
      <c r="D3288" s="180"/>
      <c r="E3288" s="180"/>
      <c r="F3288" s="180"/>
      <c r="G3288" s="180"/>
      <c r="H3288" s="180"/>
      <c r="I3288" s="180">
        <v>199500</v>
      </c>
      <c r="J3288" s="180">
        <v>249490.33</v>
      </c>
    </row>
    <row r="3289" spans="1:10" x14ac:dyDescent="0.2">
      <c r="A3289" s="180" t="s">
        <v>65</v>
      </c>
      <c r="B3289" s="180" t="s">
        <v>340</v>
      </c>
      <c r="C3289" s="180"/>
      <c r="D3289" s="180">
        <v>10000</v>
      </c>
      <c r="E3289" s="180"/>
      <c r="F3289" s="180">
        <v>2000</v>
      </c>
      <c r="G3289" s="180">
        <v>5000</v>
      </c>
      <c r="H3289" s="180"/>
      <c r="I3289" s="180">
        <v>164350</v>
      </c>
      <c r="J3289" s="180">
        <v>213403.74</v>
      </c>
    </row>
    <row r="3290" spans="1:10" x14ac:dyDescent="0.2">
      <c r="A3290" s="180" t="s">
        <v>65</v>
      </c>
      <c r="B3290" s="180" t="s">
        <v>341</v>
      </c>
      <c r="C3290" s="180"/>
      <c r="D3290" s="180"/>
      <c r="E3290" s="180"/>
      <c r="F3290" s="180"/>
      <c r="G3290" s="180"/>
      <c r="H3290" s="180"/>
      <c r="I3290" s="180">
        <v>0</v>
      </c>
      <c r="J3290" s="180">
        <v>0</v>
      </c>
    </row>
    <row r="3291" spans="1:10" x14ac:dyDescent="0.2">
      <c r="A3291" s="180" t="s">
        <v>65</v>
      </c>
      <c r="B3291" s="180" t="s">
        <v>342</v>
      </c>
      <c r="C3291" s="180"/>
      <c r="D3291" s="180"/>
      <c r="E3291" s="180"/>
      <c r="F3291" s="180"/>
      <c r="G3291" s="180"/>
      <c r="H3291" s="180"/>
      <c r="I3291" s="180">
        <v>5389771</v>
      </c>
      <c r="J3291" s="180">
        <v>5966252</v>
      </c>
    </row>
    <row r="3292" spans="1:10" x14ac:dyDescent="0.2">
      <c r="A3292" s="180" t="s">
        <v>65</v>
      </c>
      <c r="B3292" s="180" t="s">
        <v>343</v>
      </c>
      <c r="C3292" s="180"/>
      <c r="D3292" s="180"/>
      <c r="E3292" s="180"/>
      <c r="F3292" s="180"/>
      <c r="G3292" s="180"/>
      <c r="H3292" s="180"/>
      <c r="I3292" s="180">
        <v>0</v>
      </c>
      <c r="J3292" s="180">
        <v>0</v>
      </c>
    </row>
    <row r="3293" spans="1:10" x14ac:dyDescent="0.2">
      <c r="A3293" s="180" t="s">
        <v>65</v>
      </c>
      <c r="B3293" s="180" t="s">
        <v>344</v>
      </c>
      <c r="C3293" s="180">
        <v>910886</v>
      </c>
      <c r="D3293" s="180">
        <v>210</v>
      </c>
      <c r="E3293" s="180"/>
      <c r="F3293" s="180">
        <v>50</v>
      </c>
      <c r="G3293" s="180">
        <v>2200</v>
      </c>
      <c r="H3293" s="180"/>
      <c r="I3293" s="180">
        <v>1150699</v>
      </c>
      <c r="J3293" s="180">
        <v>960697.89</v>
      </c>
    </row>
    <row r="3294" spans="1:10" x14ac:dyDescent="0.2">
      <c r="A3294" s="180" t="s">
        <v>65</v>
      </c>
      <c r="B3294" s="180" t="s">
        <v>475</v>
      </c>
      <c r="C3294" s="180"/>
      <c r="D3294" s="180">
        <v>14902</v>
      </c>
      <c r="E3294" s="180"/>
      <c r="F3294" s="180">
        <v>3886</v>
      </c>
      <c r="G3294" s="180"/>
      <c r="H3294" s="180"/>
      <c r="I3294" s="180">
        <v>97169</v>
      </c>
      <c r="J3294" s="180">
        <v>138216.39000000001</v>
      </c>
    </row>
    <row r="3295" spans="1:10" x14ac:dyDescent="0.2">
      <c r="A3295" s="180" t="s">
        <v>65</v>
      </c>
      <c r="B3295" s="180" t="s">
        <v>332</v>
      </c>
      <c r="C3295" s="180"/>
      <c r="D3295" s="180"/>
      <c r="E3295" s="180"/>
      <c r="F3295" s="180"/>
      <c r="G3295" s="180"/>
      <c r="H3295" s="180"/>
      <c r="I3295" s="180">
        <v>277672</v>
      </c>
      <c r="J3295" s="180">
        <v>249956</v>
      </c>
    </row>
    <row r="3296" spans="1:10" x14ac:dyDescent="0.2">
      <c r="A3296" s="180" t="s">
        <v>65</v>
      </c>
      <c r="B3296" s="180" t="s">
        <v>407</v>
      </c>
      <c r="C3296" s="180"/>
      <c r="D3296" s="180"/>
      <c r="E3296" s="180"/>
      <c r="F3296" s="180"/>
      <c r="G3296" s="180">
        <v>320000</v>
      </c>
      <c r="H3296" s="180"/>
      <c r="I3296" s="180">
        <v>544001</v>
      </c>
      <c r="J3296" s="180">
        <v>597560.51</v>
      </c>
    </row>
    <row r="3297" spans="1:10" x14ac:dyDescent="0.2">
      <c r="A3297" s="180" t="s">
        <v>65</v>
      </c>
      <c r="B3297" s="180" t="s">
        <v>345</v>
      </c>
      <c r="C3297" s="180">
        <v>915886</v>
      </c>
      <c r="D3297" s="180">
        <v>917819</v>
      </c>
      <c r="E3297" s="180">
        <v>0</v>
      </c>
      <c r="F3297" s="180">
        <v>239961</v>
      </c>
      <c r="G3297" s="180">
        <v>417700</v>
      </c>
      <c r="H3297" s="180">
        <v>0</v>
      </c>
      <c r="I3297" s="180">
        <v>15197242</v>
      </c>
      <c r="J3297" s="180">
        <v>15244274.250000002</v>
      </c>
    </row>
    <row r="3298" spans="1:10" x14ac:dyDescent="0.2">
      <c r="A3298" s="180" t="s">
        <v>65</v>
      </c>
      <c r="B3298" s="180" t="s">
        <v>346</v>
      </c>
      <c r="C3298" s="180"/>
      <c r="D3298" s="180"/>
      <c r="E3298" s="180"/>
      <c r="F3298" s="180"/>
      <c r="G3298" s="180"/>
      <c r="H3298" s="180"/>
      <c r="I3298" s="180">
        <v>0</v>
      </c>
      <c r="J3298" s="180">
        <v>0</v>
      </c>
    </row>
    <row r="3299" spans="1:10" x14ac:dyDescent="0.2">
      <c r="A3299" s="180" t="s">
        <v>65</v>
      </c>
      <c r="B3299" s="180" t="s">
        <v>446</v>
      </c>
      <c r="C3299" s="180"/>
      <c r="D3299" s="180"/>
      <c r="E3299" s="180"/>
      <c r="F3299" s="180">
        <v>68838</v>
      </c>
      <c r="G3299" s="180"/>
      <c r="H3299" s="180"/>
      <c r="I3299" s="180">
        <v>89747</v>
      </c>
      <c r="J3299" s="180">
        <v>87482.65</v>
      </c>
    </row>
    <row r="3300" spans="1:10" x14ac:dyDescent="0.2">
      <c r="A3300" s="180" t="s">
        <v>65</v>
      </c>
      <c r="B3300" s="180" t="s">
        <v>347</v>
      </c>
      <c r="C3300" s="180"/>
      <c r="D3300" s="180">
        <v>25000</v>
      </c>
      <c r="E3300" s="180"/>
      <c r="F3300" s="180"/>
      <c r="G3300" s="180"/>
      <c r="H3300" s="180"/>
      <c r="I3300" s="180">
        <v>36500</v>
      </c>
      <c r="J3300" s="180">
        <v>54311.27</v>
      </c>
    </row>
    <row r="3301" spans="1:10" x14ac:dyDescent="0.2">
      <c r="A3301" s="180" t="s">
        <v>65</v>
      </c>
      <c r="B3301" s="180" t="s">
        <v>348</v>
      </c>
      <c r="C3301" s="180">
        <v>915886</v>
      </c>
      <c r="D3301" s="180">
        <v>942819</v>
      </c>
      <c r="E3301" s="180">
        <v>0</v>
      </c>
      <c r="F3301" s="180">
        <v>308799</v>
      </c>
      <c r="G3301" s="180">
        <v>417700</v>
      </c>
      <c r="H3301" s="180">
        <v>0</v>
      </c>
      <c r="I3301" s="180">
        <v>15323489</v>
      </c>
      <c r="J3301" s="180">
        <v>15386068.170000002</v>
      </c>
    </row>
    <row r="3302" spans="1:10" x14ac:dyDescent="0.2">
      <c r="A3302" s="180" t="s">
        <v>65</v>
      </c>
      <c r="B3302" s="180" t="s">
        <v>349</v>
      </c>
      <c r="C3302" s="180">
        <v>1007749.0099999998</v>
      </c>
      <c r="D3302" s="180">
        <v>473138.29</v>
      </c>
      <c r="E3302" s="180">
        <v>0</v>
      </c>
      <c r="F3302" s="180">
        <v>346626.68999999994</v>
      </c>
      <c r="G3302" s="180">
        <v>-177388.19000000006</v>
      </c>
      <c r="H3302" s="180">
        <v>0</v>
      </c>
      <c r="I3302" s="180">
        <v>5464327.5700000022</v>
      </c>
      <c r="J3302" s="180">
        <v>4971834.3100000005</v>
      </c>
    </row>
    <row r="3303" spans="1:10" x14ac:dyDescent="0.2">
      <c r="A3303" s="180" t="s">
        <v>65</v>
      </c>
      <c r="B3303" s="180" t="s">
        <v>350</v>
      </c>
      <c r="C3303" s="180">
        <v>1923635.01</v>
      </c>
      <c r="D3303" s="180">
        <v>1415957.29</v>
      </c>
      <c r="E3303" s="180">
        <v>0</v>
      </c>
      <c r="F3303" s="180">
        <v>655425.68999999994</v>
      </c>
      <c r="G3303" s="180">
        <v>240311.80999999991</v>
      </c>
      <c r="H3303" s="180">
        <v>0</v>
      </c>
      <c r="I3303" s="180">
        <v>20787816.57</v>
      </c>
      <c r="J3303" s="180">
        <v>20357902.480000004</v>
      </c>
    </row>
    <row r="3304" spans="1:10" x14ac:dyDescent="0.2">
      <c r="A3304" s="180" t="s">
        <v>65</v>
      </c>
      <c r="B3304" s="180" t="s">
        <v>376</v>
      </c>
      <c r="C3304" s="180"/>
      <c r="D3304" s="180"/>
      <c r="E3304" s="180"/>
      <c r="F3304" s="180"/>
      <c r="G3304" s="180"/>
      <c r="H3304" s="180"/>
      <c r="I3304" s="180"/>
      <c r="J3304" s="180"/>
    </row>
    <row r="3305" spans="1:10" x14ac:dyDescent="0.2">
      <c r="A3305" s="180" t="s">
        <v>65</v>
      </c>
      <c r="B3305" s="180" t="s">
        <v>377</v>
      </c>
      <c r="C3305" s="180">
        <v>200000</v>
      </c>
      <c r="D3305" s="180">
        <v>350000</v>
      </c>
      <c r="E3305" s="180"/>
      <c r="F3305" s="180"/>
      <c r="G3305" s="180"/>
      <c r="H3305" s="180"/>
      <c r="I3305" s="180">
        <v>9275000</v>
      </c>
      <c r="J3305" s="180">
        <v>8836281.5899999999</v>
      </c>
    </row>
    <row r="3306" spans="1:10" x14ac:dyDescent="0.2">
      <c r="A3306" s="180" t="s">
        <v>65</v>
      </c>
      <c r="B3306" s="180" t="s">
        <v>352</v>
      </c>
      <c r="C3306" s="180"/>
      <c r="D3306" s="180">
        <v>20000</v>
      </c>
      <c r="E3306" s="180"/>
      <c r="F3306" s="180"/>
      <c r="G3306" s="180"/>
      <c r="H3306" s="180"/>
      <c r="I3306" s="180">
        <v>535000</v>
      </c>
      <c r="J3306" s="180">
        <v>473797.5</v>
      </c>
    </row>
    <row r="3307" spans="1:10" x14ac:dyDescent="0.2">
      <c r="A3307" s="180" t="s">
        <v>65</v>
      </c>
      <c r="B3307" s="180" t="s">
        <v>353</v>
      </c>
      <c r="C3307" s="180"/>
      <c r="D3307" s="180">
        <v>100000</v>
      </c>
      <c r="E3307" s="180"/>
      <c r="F3307" s="180"/>
      <c r="G3307" s="180"/>
      <c r="H3307" s="180"/>
      <c r="I3307" s="180">
        <v>472000</v>
      </c>
      <c r="J3307" s="180">
        <v>466368.94</v>
      </c>
    </row>
    <row r="3308" spans="1:10" x14ac:dyDescent="0.2">
      <c r="A3308" s="180" t="s">
        <v>65</v>
      </c>
      <c r="B3308" s="180" t="s">
        <v>354</v>
      </c>
      <c r="C3308" s="180"/>
      <c r="D3308" s="180"/>
      <c r="E3308" s="180"/>
      <c r="F3308" s="180"/>
      <c r="G3308" s="180"/>
      <c r="H3308" s="180"/>
      <c r="I3308" s="180">
        <v>355841</v>
      </c>
      <c r="J3308" s="180">
        <v>340796.25</v>
      </c>
    </row>
    <row r="3309" spans="1:10" x14ac:dyDescent="0.2">
      <c r="A3309" s="180" t="s">
        <v>65</v>
      </c>
      <c r="B3309" s="180" t="s">
        <v>408</v>
      </c>
      <c r="C3309" s="180"/>
      <c r="D3309" s="180"/>
      <c r="E3309" s="180"/>
      <c r="F3309" s="180"/>
      <c r="G3309" s="180"/>
      <c r="H3309" s="180"/>
      <c r="I3309" s="180">
        <v>677410</v>
      </c>
      <c r="J3309" s="180">
        <v>685451.74</v>
      </c>
    </row>
    <row r="3310" spans="1:10" x14ac:dyDescent="0.2">
      <c r="A3310" s="180" t="s">
        <v>65</v>
      </c>
      <c r="B3310" s="180" t="s">
        <v>423</v>
      </c>
      <c r="C3310" s="180"/>
      <c r="D3310" s="180">
        <v>15000</v>
      </c>
      <c r="E3310" s="180"/>
      <c r="F3310" s="180"/>
      <c r="G3310" s="180"/>
      <c r="H3310" s="180"/>
      <c r="I3310" s="180">
        <v>200000</v>
      </c>
      <c r="J3310" s="180">
        <v>205059.69</v>
      </c>
    </row>
    <row r="3311" spans="1:10" x14ac:dyDescent="0.2">
      <c r="A3311" s="180" t="s">
        <v>65</v>
      </c>
      <c r="B3311" s="180" t="s">
        <v>355</v>
      </c>
      <c r="C3311" s="180">
        <v>300000</v>
      </c>
      <c r="D3311" s="180">
        <v>15000</v>
      </c>
      <c r="E3311" s="180"/>
      <c r="F3311" s="180"/>
      <c r="G3311" s="180"/>
      <c r="H3311" s="180"/>
      <c r="I3311" s="180">
        <v>1295000</v>
      </c>
      <c r="J3311" s="180">
        <v>1033690.71</v>
      </c>
    </row>
    <row r="3312" spans="1:10" x14ac:dyDescent="0.2">
      <c r="A3312" s="180" t="s">
        <v>65</v>
      </c>
      <c r="B3312" s="180" t="s">
        <v>356</v>
      </c>
      <c r="C3312" s="180">
        <v>150000</v>
      </c>
      <c r="D3312" s="180">
        <v>220000</v>
      </c>
      <c r="E3312" s="180"/>
      <c r="F3312" s="180"/>
      <c r="G3312" s="180"/>
      <c r="H3312" s="180"/>
      <c r="I3312" s="180">
        <v>1081000</v>
      </c>
      <c r="J3312" s="180">
        <v>854367.87</v>
      </c>
    </row>
    <row r="3313" spans="1:10" x14ac:dyDescent="0.2">
      <c r="A3313" s="180" t="s">
        <v>65</v>
      </c>
      <c r="B3313" s="180" t="s">
        <v>409</v>
      </c>
      <c r="C3313" s="180"/>
      <c r="D3313" s="180"/>
      <c r="E3313" s="180"/>
      <c r="F3313" s="180"/>
      <c r="G3313" s="180"/>
      <c r="H3313" s="180"/>
      <c r="I3313" s="180">
        <v>0</v>
      </c>
      <c r="J3313" s="180"/>
    </row>
    <row r="3314" spans="1:10" x14ac:dyDescent="0.2">
      <c r="A3314" s="180" t="s">
        <v>65</v>
      </c>
      <c r="B3314" s="180" t="s">
        <v>378</v>
      </c>
      <c r="C3314" s="180">
        <v>20000</v>
      </c>
      <c r="D3314" s="180">
        <v>30000</v>
      </c>
      <c r="E3314" s="180"/>
      <c r="F3314" s="180"/>
      <c r="G3314" s="180">
        <v>575000</v>
      </c>
      <c r="H3314" s="180"/>
      <c r="I3314" s="180">
        <v>577900</v>
      </c>
      <c r="J3314" s="180">
        <v>551981.67000000004</v>
      </c>
    </row>
    <row r="3315" spans="1:10" x14ac:dyDescent="0.2">
      <c r="A3315" s="180" t="s">
        <v>65</v>
      </c>
      <c r="B3315" s="180" t="s">
        <v>360</v>
      </c>
      <c r="C3315" s="180">
        <v>750000</v>
      </c>
      <c r="D3315" s="180">
        <v>500000</v>
      </c>
      <c r="E3315" s="180"/>
      <c r="F3315" s="180"/>
      <c r="G3315" s="180"/>
      <c r="H3315" s="180"/>
      <c r="I3315" s="180">
        <v>860000</v>
      </c>
      <c r="J3315" s="180">
        <v>627953.79999999993</v>
      </c>
    </row>
    <row r="3316" spans="1:10" x14ac:dyDescent="0.2">
      <c r="A3316" s="180" t="s">
        <v>65</v>
      </c>
      <c r="B3316" s="180" t="s">
        <v>379</v>
      </c>
      <c r="C3316" s="180"/>
      <c r="D3316" s="180"/>
      <c r="E3316" s="180"/>
      <c r="F3316" s="180">
        <v>300113</v>
      </c>
      <c r="G3316" s="180"/>
      <c r="H3316" s="180"/>
      <c r="I3316" s="180">
        <v>297900</v>
      </c>
      <c r="J3316" s="180">
        <v>296037.5</v>
      </c>
    </row>
    <row r="3317" spans="1:10" x14ac:dyDescent="0.2">
      <c r="A3317" s="180" t="s">
        <v>65</v>
      </c>
      <c r="B3317" s="180" t="s">
        <v>362</v>
      </c>
      <c r="C3317" s="180"/>
      <c r="D3317" s="180"/>
      <c r="E3317" s="180"/>
      <c r="F3317" s="180"/>
      <c r="G3317" s="180"/>
      <c r="H3317" s="180"/>
      <c r="I3317" s="180">
        <v>432798</v>
      </c>
      <c r="J3317" s="180">
        <v>434305</v>
      </c>
    </row>
    <row r="3318" spans="1:10" x14ac:dyDescent="0.2">
      <c r="A3318" s="180" t="s">
        <v>65</v>
      </c>
      <c r="B3318" s="180" t="s">
        <v>365</v>
      </c>
      <c r="C3318" s="180">
        <v>1420000</v>
      </c>
      <c r="D3318" s="180">
        <v>1250000</v>
      </c>
      <c r="E3318" s="180">
        <v>0</v>
      </c>
      <c r="F3318" s="180">
        <v>300113</v>
      </c>
      <c r="G3318" s="180">
        <v>575000</v>
      </c>
      <c r="H3318" s="180">
        <v>0</v>
      </c>
      <c r="I3318" s="180">
        <v>16059849</v>
      </c>
      <c r="J3318" s="180">
        <v>14806092.26</v>
      </c>
    </row>
    <row r="3319" spans="1:10" x14ac:dyDescent="0.2">
      <c r="A3319" s="180" t="s">
        <v>65</v>
      </c>
      <c r="B3319" s="180" t="s">
        <v>447</v>
      </c>
      <c r="C3319" s="180">
        <v>67838</v>
      </c>
      <c r="D3319" s="180"/>
      <c r="E3319" s="180"/>
      <c r="F3319" s="180"/>
      <c r="G3319" s="180"/>
      <c r="H3319" s="180"/>
      <c r="I3319" s="180">
        <v>89747</v>
      </c>
      <c r="J3319" s="180">
        <v>87482.65</v>
      </c>
    </row>
    <row r="3320" spans="1:10" x14ac:dyDescent="0.2">
      <c r="A3320" s="180" t="s">
        <v>65</v>
      </c>
      <c r="B3320" s="180" t="s">
        <v>366</v>
      </c>
      <c r="C3320" s="180">
        <v>1487838</v>
      </c>
      <c r="D3320" s="180">
        <v>1250000</v>
      </c>
      <c r="E3320" s="180">
        <v>0</v>
      </c>
      <c r="F3320" s="180">
        <v>300113</v>
      </c>
      <c r="G3320" s="180">
        <v>575000</v>
      </c>
      <c r="H3320" s="180">
        <v>0</v>
      </c>
      <c r="I3320" s="180">
        <v>16149596</v>
      </c>
      <c r="J3320" s="180">
        <v>14893574.91</v>
      </c>
    </row>
    <row r="3321" spans="1:10" x14ac:dyDescent="0.2">
      <c r="A3321" s="180" t="s">
        <v>65</v>
      </c>
      <c r="B3321" s="180" t="s">
        <v>367</v>
      </c>
      <c r="C3321" s="180">
        <v>435797.00999999978</v>
      </c>
      <c r="D3321" s="180">
        <v>165957.29000000004</v>
      </c>
      <c r="E3321" s="180">
        <v>0</v>
      </c>
      <c r="F3321" s="180">
        <v>355312.68999999994</v>
      </c>
      <c r="G3321" s="180">
        <v>-334688.19000000006</v>
      </c>
      <c r="H3321" s="180">
        <v>0</v>
      </c>
      <c r="I3321" s="180">
        <v>4638220.57</v>
      </c>
      <c r="J3321" s="180">
        <v>5464327.570000004</v>
      </c>
    </row>
    <row r="3322" spans="1:10" x14ac:dyDescent="0.2">
      <c r="A3322" s="180" t="s">
        <v>65</v>
      </c>
      <c r="B3322" s="180" t="s">
        <v>368</v>
      </c>
      <c r="C3322" s="180">
        <v>1923635.01</v>
      </c>
      <c r="D3322" s="180">
        <v>1415957.29</v>
      </c>
      <c r="E3322" s="180">
        <v>0</v>
      </c>
      <c r="F3322" s="180">
        <v>655425.68999999994</v>
      </c>
      <c r="G3322" s="180">
        <v>240311.80999999991</v>
      </c>
      <c r="H3322" s="180">
        <v>0</v>
      </c>
      <c r="I3322" s="180">
        <v>20787816.57</v>
      </c>
      <c r="J3322" s="180">
        <v>20357902.480000004</v>
      </c>
    </row>
    <row r="3323" spans="1:10" x14ac:dyDescent="0.2">
      <c r="A3323" s="180" t="s">
        <v>66</v>
      </c>
      <c r="B3323" s="180" t="s">
        <v>333</v>
      </c>
      <c r="C3323" s="180"/>
      <c r="D3323" s="180">
        <v>332743</v>
      </c>
      <c r="E3323" s="180"/>
      <c r="F3323" s="180">
        <v>875196</v>
      </c>
      <c r="G3323" s="180"/>
      <c r="H3323" s="180"/>
      <c r="I3323" s="180">
        <v>5161928</v>
      </c>
      <c r="J3323" s="180">
        <v>4849908.03</v>
      </c>
    </row>
    <row r="3324" spans="1:10" x14ac:dyDescent="0.2">
      <c r="A3324" s="180" t="s">
        <v>66</v>
      </c>
      <c r="B3324" s="180" t="s">
        <v>334</v>
      </c>
      <c r="C3324" s="180"/>
      <c r="D3324" s="180">
        <v>6018</v>
      </c>
      <c r="E3324" s="180"/>
      <c r="F3324" s="180">
        <v>15829</v>
      </c>
      <c r="G3324" s="180"/>
      <c r="H3324" s="180"/>
      <c r="I3324" s="180">
        <v>97809</v>
      </c>
      <c r="J3324" s="180">
        <v>87319.97</v>
      </c>
    </row>
    <row r="3325" spans="1:10" x14ac:dyDescent="0.2">
      <c r="A3325" s="180" t="s">
        <v>66</v>
      </c>
      <c r="B3325" s="180" t="s">
        <v>335</v>
      </c>
      <c r="C3325" s="180"/>
      <c r="D3325" s="180">
        <v>287500</v>
      </c>
      <c r="E3325" s="180"/>
      <c r="F3325" s="180"/>
      <c r="G3325" s="180"/>
      <c r="H3325" s="180"/>
      <c r="I3325" s="180">
        <v>290745</v>
      </c>
      <c r="J3325" s="180">
        <v>286960</v>
      </c>
    </row>
    <row r="3326" spans="1:10" x14ac:dyDescent="0.2">
      <c r="A3326" s="180" t="s">
        <v>66</v>
      </c>
      <c r="B3326" s="180" t="s">
        <v>336</v>
      </c>
      <c r="C3326" s="180"/>
      <c r="D3326" s="180"/>
      <c r="E3326" s="180"/>
      <c r="F3326" s="180"/>
      <c r="G3326" s="180"/>
      <c r="H3326" s="180"/>
      <c r="I3326" s="180">
        <v>395000</v>
      </c>
      <c r="J3326" s="180">
        <v>383628.16</v>
      </c>
    </row>
    <row r="3327" spans="1:10" x14ac:dyDescent="0.2">
      <c r="A3327" s="180" t="s">
        <v>66</v>
      </c>
      <c r="B3327" s="180" t="s">
        <v>337</v>
      </c>
      <c r="C3327" s="180">
        <v>58000</v>
      </c>
      <c r="D3327" s="180">
        <v>30000</v>
      </c>
      <c r="E3327" s="180">
        <v>265000</v>
      </c>
      <c r="F3327" s="180">
        <v>1000</v>
      </c>
      <c r="G3327" s="180">
        <v>17000</v>
      </c>
      <c r="H3327" s="180">
        <v>0</v>
      </c>
      <c r="I3327" s="180">
        <v>234150</v>
      </c>
      <c r="J3327" s="180">
        <v>154690.62</v>
      </c>
    </row>
    <row r="3328" spans="1:10" x14ac:dyDescent="0.2">
      <c r="A3328" s="180" t="s">
        <v>66</v>
      </c>
      <c r="B3328" s="180" t="s">
        <v>338</v>
      </c>
      <c r="C3328" s="180"/>
      <c r="D3328" s="180"/>
      <c r="E3328" s="180"/>
      <c r="F3328" s="180"/>
      <c r="G3328" s="180">
        <v>275000</v>
      </c>
      <c r="H3328" s="180">
        <v>0</v>
      </c>
      <c r="I3328" s="180">
        <v>260000</v>
      </c>
      <c r="J3328" s="180">
        <v>259761.33</v>
      </c>
    </row>
    <row r="3329" spans="1:10" x14ac:dyDescent="0.2">
      <c r="A3329" s="180" t="s">
        <v>66</v>
      </c>
      <c r="B3329" s="180" t="s">
        <v>339</v>
      </c>
      <c r="C3329" s="180"/>
      <c r="D3329" s="180"/>
      <c r="E3329" s="180"/>
      <c r="F3329" s="180"/>
      <c r="G3329" s="180"/>
      <c r="H3329" s="180">
        <v>0</v>
      </c>
      <c r="I3329" s="180">
        <v>350000</v>
      </c>
      <c r="J3329" s="180">
        <v>337078.27999999997</v>
      </c>
    </row>
    <row r="3330" spans="1:10" x14ac:dyDescent="0.2">
      <c r="A3330" s="180" t="s">
        <v>66</v>
      </c>
      <c r="B3330" s="180" t="s">
        <v>340</v>
      </c>
      <c r="C3330" s="180">
        <v>0</v>
      </c>
      <c r="D3330" s="180">
        <v>1000</v>
      </c>
      <c r="E3330" s="180">
        <v>0</v>
      </c>
      <c r="F3330" s="180">
        <v>0</v>
      </c>
      <c r="G3330" s="180">
        <v>1000</v>
      </c>
      <c r="H3330" s="180">
        <v>0</v>
      </c>
      <c r="I3330" s="180">
        <v>145400</v>
      </c>
      <c r="J3330" s="180">
        <v>145112.69999999998</v>
      </c>
    </row>
    <row r="3331" spans="1:10" x14ac:dyDescent="0.2">
      <c r="A3331" s="180" t="s">
        <v>66</v>
      </c>
      <c r="B3331" s="180" t="s">
        <v>341</v>
      </c>
      <c r="C3331" s="180">
        <v>0</v>
      </c>
      <c r="D3331" s="180">
        <v>0</v>
      </c>
      <c r="E3331" s="180">
        <v>0</v>
      </c>
      <c r="F3331" s="180">
        <v>0</v>
      </c>
      <c r="G3331" s="180">
        <v>0</v>
      </c>
      <c r="H3331" s="180">
        <v>0</v>
      </c>
      <c r="I3331" s="180">
        <v>0</v>
      </c>
      <c r="J3331" s="180">
        <v>0</v>
      </c>
    </row>
    <row r="3332" spans="1:10" x14ac:dyDescent="0.2">
      <c r="A3332" s="180" t="s">
        <v>66</v>
      </c>
      <c r="B3332" s="180" t="s">
        <v>342</v>
      </c>
      <c r="C3332" s="180"/>
      <c r="D3332" s="180"/>
      <c r="E3332" s="180"/>
      <c r="F3332" s="180"/>
      <c r="G3332" s="180"/>
      <c r="H3332" s="180"/>
      <c r="I3332" s="180">
        <v>10661212</v>
      </c>
      <c r="J3332" s="180">
        <v>10141260</v>
      </c>
    </row>
    <row r="3333" spans="1:10" x14ac:dyDescent="0.2">
      <c r="A3333" s="180" t="s">
        <v>66</v>
      </c>
      <c r="B3333" s="180" t="s">
        <v>343</v>
      </c>
      <c r="C3333" s="180"/>
      <c r="D3333" s="180"/>
      <c r="E3333" s="180"/>
      <c r="F3333" s="180"/>
      <c r="G3333" s="180"/>
      <c r="H3333" s="180"/>
      <c r="I3333" s="180">
        <v>0</v>
      </c>
      <c r="J3333" s="180">
        <v>0</v>
      </c>
    </row>
    <row r="3334" spans="1:10" x14ac:dyDescent="0.2">
      <c r="A3334" s="180" t="s">
        <v>66</v>
      </c>
      <c r="B3334" s="180" t="s">
        <v>344</v>
      </c>
      <c r="C3334" s="180">
        <v>1800000</v>
      </c>
      <c r="D3334" s="180">
        <v>200</v>
      </c>
      <c r="E3334" s="180">
        <v>0</v>
      </c>
      <c r="F3334" s="180">
        <v>0</v>
      </c>
      <c r="G3334" s="180">
        <v>7000</v>
      </c>
      <c r="H3334" s="180">
        <v>0</v>
      </c>
      <c r="I3334" s="180">
        <v>1664625</v>
      </c>
      <c r="J3334" s="180">
        <v>1381995.73</v>
      </c>
    </row>
    <row r="3335" spans="1:10" x14ac:dyDescent="0.2">
      <c r="A3335" s="180" t="s">
        <v>66</v>
      </c>
      <c r="B3335" s="180" t="s">
        <v>475</v>
      </c>
      <c r="C3335" s="180"/>
      <c r="D3335" s="180">
        <v>9555</v>
      </c>
      <c r="E3335" s="180"/>
      <c r="F3335" s="180">
        <v>25133</v>
      </c>
      <c r="G3335" s="180"/>
      <c r="H3335" s="180"/>
      <c r="I3335" s="180">
        <v>141170</v>
      </c>
      <c r="J3335" s="180">
        <v>134789.38</v>
      </c>
    </row>
    <row r="3336" spans="1:10" x14ac:dyDescent="0.2">
      <c r="A3336" s="180" t="s">
        <v>66</v>
      </c>
      <c r="B3336" s="180" t="s">
        <v>332</v>
      </c>
      <c r="C3336" s="180"/>
      <c r="D3336" s="180"/>
      <c r="E3336" s="180">
        <v>0</v>
      </c>
      <c r="F3336" s="180"/>
      <c r="G3336" s="180"/>
      <c r="H3336" s="180"/>
      <c r="I3336" s="180">
        <v>410000</v>
      </c>
      <c r="J3336" s="180">
        <v>397420</v>
      </c>
    </row>
    <row r="3337" spans="1:10" x14ac:dyDescent="0.2">
      <c r="A3337" s="180" t="s">
        <v>66</v>
      </c>
      <c r="B3337" s="180" t="s">
        <v>407</v>
      </c>
      <c r="C3337" s="180">
        <v>0</v>
      </c>
      <c r="D3337" s="180">
        <v>0</v>
      </c>
      <c r="E3337" s="180">
        <v>0</v>
      </c>
      <c r="F3337" s="180">
        <v>0</v>
      </c>
      <c r="G3337" s="180">
        <v>580000</v>
      </c>
      <c r="H3337" s="180">
        <v>0</v>
      </c>
      <c r="I3337" s="180">
        <v>737000</v>
      </c>
      <c r="J3337" s="180">
        <v>729719.53</v>
      </c>
    </row>
    <row r="3338" spans="1:10" x14ac:dyDescent="0.2">
      <c r="A3338" s="180" t="s">
        <v>66</v>
      </c>
      <c r="B3338" s="180" t="s">
        <v>345</v>
      </c>
      <c r="C3338" s="180">
        <v>1858000</v>
      </c>
      <c r="D3338" s="180">
        <v>667016</v>
      </c>
      <c r="E3338" s="180">
        <v>265000</v>
      </c>
      <c r="F3338" s="180">
        <v>917158</v>
      </c>
      <c r="G3338" s="180">
        <v>880000</v>
      </c>
      <c r="H3338" s="180">
        <v>0</v>
      </c>
      <c r="I3338" s="180">
        <v>20549039</v>
      </c>
      <c r="J3338" s="180">
        <v>19289643.73</v>
      </c>
    </row>
    <row r="3339" spans="1:10" x14ac:dyDescent="0.2">
      <c r="A3339" s="180" t="s">
        <v>66</v>
      </c>
      <c r="B3339" s="180" t="s">
        <v>346</v>
      </c>
      <c r="C3339" s="180">
        <v>0</v>
      </c>
      <c r="D3339" s="180">
        <v>0</v>
      </c>
      <c r="E3339" s="180">
        <v>0</v>
      </c>
      <c r="F3339" s="180">
        <v>0</v>
      </c>
      <c r="G3339" s="180"/>
      <c r="H3339" s="180"/>
      <c r="I3339" s="180">
        <v>12887415</v>
      </c>
      <c r="J3339" s="180">
        <v>0</v>
      </c>
    </row>
    <row r="3340" spans="1:10" x14ac:dyDescent="0.2">
      <c r="A3340" s="180" t="s">
        <v>66</v>
      </c>
      <c r="B3340" s="180" t="s">
        <v>446</v>
      </c>
      <c r="C3340" s="180">
        <v>0</v>
      </c>
      <c r="D3340" s="180">
        <v>0</v>
      </c>
      <c r="E3340" s="180">
        <v>0</v>
      </c>
      <c r="F3340" s="180">
        <v>182616</v>
      </c>
      <c r="G3340" s="180">
        <v>0</v>
      </c>
      <c r="H3340" s="180">
        <v>0</v>
      </c>
      <c r="I3340" s="180">
        <v>182616</v>
      </c>
      <c r="J3340" s="180">
        <v>155869.76999999999</v>
      </c>
    </row>
    <row r="3341" spans="1:10" x14ac:dyDescent="0.2">
      <c r="A3341" s="180" t="s">
        <v>66</v>
      </c>
      <c r="B3341" s="180" t="s">
        <v>347</v>
      </c>
      <c r="C3341" s="180">
        <v>0</v>
      </c>
      <c r="D3341" s="180">
        <v>0</v>
      </c>
      <c r="E3341" s="180">
        <v>0</v>
      </c>
      <c r="F3341" s="180"/>
      <c r="G3341" s="180">
        <v>0</v>
      </c>
      <c r="H3341" s="180">
        <v>0</v>
      </c>
      <c r="I3341" s="180">
        <v>15000</v>
      </c>
      <c r="J3341" s="180">
        <v>14670.23</v>
      </c>
    </row>
    <row r="3342" spans="1:10" x14ac:dyDescent="0.2">
      <c r="A3342" s="180" t="s">
        <v>66</v>
      </c>
      <c r="B3342" s="180" t="s">
        <v>348</v>
      </c>
      <c r="C3342" s="180">
        <v>1858000</v>
      </c>
      <c r="D3342" s="180">
        <v>667016</v>
      </c>
      <c r="E3342" s="180">
        <v>265000</v>
      </c>
      <c r="F3342" s="180">
        <v>1099774</v>
      </c>
      <c r="G3342" s="180">
        <v>880000</v>
      </c>
      <c r="H3342" s="180">
        <v>0</v>
      </c>
      <c r="I3342" s="180">
        <v>33634070</v>
      </c>
      <c r="J3342" s="180">
        <v>19460183.73</v>
      </c>
    </row>
    <row r="3343" spans="1:10" x14ac:dyDescent="0.2">
      <c r="A3343" s="180" t="s">
        <v>66</v>
      </c>
      <c r="B3343" s="180" t="s">
        <v>349</v>
      </c>
      <c r="C3343" s="180">
        <v>1751311.13</v>
      </c>
      <c r="D3343" s="180">
        <v>972714.10999999987</v>
      </c>
      <c r="E3343" s="180">
        <v>9722415</v>
      </c>
      <c r="F3343" s="180">
        <v>27795.129999999888</v>
      </c>
      <c r="G3343" s="180">
        <v>500217.60999999981</v>
      </c>
      <c r="H3343" s="180">
        <v>0</v>
      </c>
      <c r="I3343" s="180">
        <v>7124635.6600000001</v>
      </c>
      <c r="J3343" s="180">
        <v>6739945.9300000006</v>
      </c>
    </row>
    <row r="3344" spans="1:10" x14ac:dyDescent="0.2">
      <c r="A3344" s="180" t="s">
        <v>66</v>
      </c>
      <c r="B3344" s="180" t="s">
        <v>350</v>
      </c>
      <c r="C3344" s="180">
        <v>3609311.13</v>
      </c>
      <c r="D3344" s="180">
        <v>1639730.11</v>
      </c>
      <c r="E3344" s="180">
        <v>9987415</v>
      </c>
      <c r="F3344" s="180">
        <v>1127569.1299999999</v>
      </c>
      <c r="G3344" s="180">
        <v>1380217.61</v>
      </c>
      <c r="H3344" s="180">
        <v>0</v>
      </c>
      <c r="I3344" s="180">
        <v>40758705.659999996</v>
      </c>
      <c r="J3344" s="180">
        <v>26200129.66</v>
      </c>
    </row>
    <row r="3345" spans="1:10" x14ac:dyDescent="0.2">
      <c r="A3345" s="180" t="s">
        <v>66</v>
      </c>
      <c r="B3345" s="180" t="s">
        <v>376</v>
      </c>
      <c r="C3345" s="180"/>
      <c r="D3345" s="180"/>
      <c r="E3345" s="180"/>
      <c r="F3345" s="180"/>
      <c r="G3345" s="180"/>
      <c r="H3345" s="180"/>
      <c r="I3345" s="180"/>
      <c r="J3345" s="180"/>
    </row>
    <row r="3346" spans="1:10" x14ac:dyDescent="0.2">
      <c r="A3346" s="180" t="s">
        <v>66</v>
      </c>
      <c r="B3346" s="180" t="s">
        <v>377</v>
      </c>
      <c r="C3346" s="180">
        <v>0</v>
      </c>
      <c r="D3346" s="180">
        <v>200000</v>
      </c>
      <c r="E3346" s="180">
        <v>0</v>
      </c>
      <c r="F3346" s="180"/>
      <c r="G3346" s="180">
        <v>5000</v>
      </c>
      <c r="H3346" s="180">
        <v>0</v>
      </c>
      <c r="I3346" s="180">
        <v>12727000</v>
      </c>
      <c r="J3346" s="180">
        <v>11938411.699999999</v>
      </c>
    </row>
    <row r="3347" spans="1:10" x14ac:dyDescent="0.2">
      <c r="A3347" s="180" t="s">
        <v>66</v>
      </c>
      <c r="B3347" s="180" t="s">
        <v>352</v>
      </c>
      <c r="C3347" s="180">
        <v>0</v>
      </c>
      <c r="D3347" s="180">
        <v>0</v>
      </c>
      <c r="E3347" s="180">
        <v>0</v>
      </c>
      <c r="F3347" s="180"/>
      <c r="G3347" s="180">
        <v>0</v>
      </c>
      <c r="H3347" s="180">
        <v>0</v>
      </c>
      <c r="I3347" s="180">
        <v>406000</v>
      </c>
      <c r="J3347" s="180">
        <v>393077.94</v>
      </c>
    </row>
    <row r="3348" spans="1:10" x14ac:dyDescent="0.2">
      <c r="A3348" s="180" t="s">
        <v>66</v>
      </c>
      <c r="B3348" s="180" t="s">
        <v>353</v>
      </c>
      <c r="C3348" s="180">
        <v>0</v>
      </c>
      <c r="D3348" s="180">
        <v>50000</v>
      </c>
      <c r="E3348" s="180">
        <v>0</v>
      </c>
      <c r="F3348" s="180"/>
      <c r="G3348" s="180">
        <v>0</v>
      </c>
      <c r="H3348" s="180">
        <v>0</v>
      </c>
      <c r="I3348" s="180">
        <v>475500</v>
      </c>
      <c r="J3348" s="180">
        <v>454637.15</v>
      </c>
    </row>
    <row r="3349" spans="1:10" x14ac:dyDescent="0.2">
      <c r="A3349" s="180" t="s">
        <v>66</v>
      </c>
      <c r="B3349" s="180" t="s">
        <v>354</v>
      </c>
      <c r="C3349" s="180">
        <v>0</v>
      </c>
      <c r="D3349" s="180">
        <v>0</v>
      </c>
      <c r="E3349" s="180">
        <v>0</v>
      </c>
      <c r="F3349" s="180"/>
      <c r="G3349" s="180">
        <v>0</v>
      </c>
      <c r="H3349" s="180">
        <v>0</v>
      </c>
      <c r="I3349" s="180">
        <v>334000</v>
      </c>
      <c r="J3349" s="180">
        <v>320477.76</v>
      </c>
    </row>
    <row r="3350" spans="1:10" x14ac:dyDescent="0.2">
      <c r="A3350" s="180" t="s">
        <v>66</v>
      </c>
      <c r="B3350" s="180" t="s">
        <v>408</v>
      </c>
      <c r="C3350" s="180">
        <v>0</v>
      </c>
      <c r="D3350" s="180">
        <v>0</v>
      </c>
      <c r="E3350" s="180">
        <v>0</v>
      </c>
      <c r="F3350" s="180"/>
      <c r="G3350" s="180">
        <v>0</v>
      </c>
      <c r="H3350" s="180">
        <v>0</v>
      </c>
      <c r="I3350" s="180">
        <v>827000</v>
      </c>
      <c r="J3350" s="180">
        <v>781363.22</v>
      </c>
    </row>
    <row r="3351" spans="1:10" x14ac:dyDescent="0.2">
      <c r="A3351" s="180" t="s">
        <v>66</v>
      </c>
      <c r="B3351" s="180" t="s">
        <v>423</v>
      </c>
      <c r="C3351" s="180">
        <v>30000</v>
      </c>
      <c r="D3351" s="180">
        <v>200000</v>
      </c>
      <c r="E3351" s="180">
        <v>0</v>
      </c>
      <c r="F3351" s="180">
        <v>1000</v>
      </c>
      <c r="G3351" s="180">
        <v>20000</v>
      </c>
      <c r="H3351" s="180">
        <v>0</v>
      </c>
      <c r="I3351" s="180">
        <v>350700</v>
      </c>
      <c r="J3351" s="180">
        <v>444570.31</v>
      </c>
    </row>
    <row r="3352" spans="1:10" x14ac:dyDescent="0.2">
      <c r="A3352" s="180" t="s">
        <v>66</v>
      </c>
      <c r="B3352" s="180" t="s">
        <v>355</v>
      </c>
      <c r="C3352" s="180">
        <v>700000</v>
      </c>
      <c r="D3352" s="180">
        <v>50000</v>
      </c>
      <c r="E3352" s="180"/>
      <c r="F3352" s="180"/>
      <c r="G3352" s="180">
        <v>75000</v>
      </c>
      <c r="H3352" s="180">
        <v>0</v>
      </c>
      <c r="I3352" s="180">
        <v>1620500</v>
      </c>
      <c r="J3352" s="180">
        <v>1603990.87</v>
      </c>
    </row>
    <row r="3353" spans="1:10" x14ac:dyDescent="0.2">
      <c r="A3353" s="180" t="s">
        <v>66</v>
      </c>
      <c r="B3353" s="180" t="s">
        <v>356</v>
      </c>
      <c r="C3353" s="180">
        <v>0</v>
      </c>
      <c r="D3353" s="180">
        <v>200000</v>
      </c>
      <c r="E3353" s="180"/>
      <c r="F3353" s="180"/>
      <c r="G3353" s="180">
        <v>0</v>
      </c>
      <c r="H3353" s="180">
        <v>0</v>
      </c>
      <c r="I3353" s="180">
        <v>817700</v>
      </c>
      <c r="J3353" s="180">
        <v>801222.37000000011</v>
      </c>
    </row>
    <row r="3354" spans="1:10" x14ac:dyDescent="0.2">
      <c r="A3354" s="180" t="s">
        <v>66</v>
      </c>
      <c r="B3354" s="180" t="s">
        <v>409</v>
      </c>
      <c r="C3354" s="180"/>
      <c r="D3354" s="180"/>
      <c r="E3354" s="180"/>
      <c r="F3354" s="180"/>
      <c r="G3354" s="180"/>
      <c r="H3354" s="180"/>
      <c r="I3354" s="180">
        <v>0</v>
      </c>
      <c r="J3354" s="180"/>
    </row>
    <row r="3355" spans="1:10" x14ac:dyDescent="0.2">
      <c r="A3355" s="180" t="s">
        <v>66</v>
      </c>
      <c r="B3355" s="180" t="s">
        <v>378</v>
      </c>
      <c r="C3355" s="180">
        <v>0</v>
      </c>
      <c r="D3355" s="180">
        <v>0</v>
      </c>
      <c r="E3355" s="180">
        <v>0</v>
      </c>
      <c r="F3355" s="180"/>
      <c r="G3355" s="180">
        <v>1250000</v>
      </c>
      <c r="H3355" s="180">
        <v>0</v>
      </c>
      <c r="I3355" s="180">
        <v>710000</v>
      </c>
      <c r="J3355" s="180">
        <v>690332.73</v>
      </c>
    </row>
    <row r="3356" spans="1:10" x14ac:dyDescent="0.2">
      <c r="A3356" s="180" t="s">
        <v>66</v>
      </c>
      <c r="B3356" s="180" t="s">
        <v>360</v>
      </c>
      <c r="C3356" s="180">
        <v>2870000</v>
      </c>
      <c r="D3356" s="180">
        <v>745000</v>
      </c>
      <c r="E3356" s="180">
        <v>9987415</v>
      </c>
      <c r="F3356" s="180"/>
      <c r="G3356" s="180"/>
      <c r="H3356" s="180">
        <v>0</v>
      </c>
      <c r="I3356" s="180">
        <v>5225000</v>
      </c>
      <c r="J3356" s="180">
        <v>703470.17999999993</v>
      </c>
    </row>
    <row r="3357" spans="1:10" x14ac:dyDescent="0.2">
      <c r="A3357" s="180" t="s">
        <v>66</v>
      </c>
      <c r="B3357" s="180" t="s">
        <v>379</v>
      </c>
      <c r="C3357" s="180">
        <v>0</v>
      </c>
      <c r="D3357" s="180">
        <v>0</v>
      </c>
      <c r="E3357" s="180">
        <v>0</v>
      </c>
      <c r="F3357" s="180">
        <v>1123641</v>
      </c>
      <c r="G3357" s="180"/>
      <c r="H3357" s="180"/>
      <c r="I3357" s="180">
        <v>1170848</v>
      </c>
      <c r="J3357" s="180">
        <v>165684</v>
      </c>
    </row>
    <row r="3358" spans="1:10" x14ac:dyDescent="0.2">
      <c r="A3358" s="180" t="s">
        <v>66</v>
      </c>
      <c r="B3358" s="180" t="s">
        <v>362</v>
      </c>
      <c r="C3358" s="180"/>
      <c r="D3358" s="180"/>
      <c r="E3358" s="180"/>
      <c r="F3358" s="180"/>
      <c r="G3358" s="180"/>
      <c r="H3358" s="180"/>
      <c r="I3358" s="180">
        <v>655835</v>
      </c>
      <c r="J3358" s="180">
        <v>623179</v>
      </c>
    </row>
    <row r="3359" spans="1:10" x14ac:dyDescent="0.2">
      <c r="A3359" s="180" t="s">
        <v>66</v>
      </c>
      <c r="B3359" s="180" t="s">
        <v>365</v>
      </c>
      <c r="C3359" s="180">
        <v>3600000</v>
      </c>
      <c r="D3359" s="180">
        <v>1445000</v>
      </c>
      <c r="E3359" s="180">
        <v>9987415</v>
      </c>
      <c r="F3359" s="180">
        <v>1124641</v>
      </c>
      <c r="G3359" s="180">
        <v>1350000</v>
      </c>
      <c r="H3359" s="180">
        <v>0</v>
      </c>
      <c r="I3359" s="180">
        <v>25320083</v>
      </c>
      <c r="J3359" s="180">
        <v>18920417.23</v>
      </c>
    </row>
    <row r="3360" spans="1:10" x14ac:dyDescent="0.2">
      <c r="A3360" s="180" t="s">
        <v>66</v>
      </c>
      <c r="B3360" s="180" t="s">
        <v>447</v>
      </c>
      <c r="C3360" s="180">
        <v>0</v>
      </c>
      <c r="D3360" s="180">
        <v>182616</v>
      </c>
      <c r="E3360" s="180">
        <v>0</v>
      </c>
      <c r="F3360" s="180"/>
      <c r="G3360" s="180">
        <v>0</v>
      </c>
      <c r="H3360" s="180">
        <v>0</v>
      </c>
      <c r="I3360" s="180">
        <v>182616</v>
      </c>
      <c r="J3360" s="180">
        <v>155076.76999999999</v>
      </c>
    </row>
    <row r="3361" spans="1:10" x14ac:dyDescent="0.2">
      <c r="A3361" s="180" t="s">
        <v>66</v>
      </c>
      <c r="B3361" s="180" t="s">
        <v>366</v>
      </c>
      <c r="C3361" s="180">
        <v>3600000</v>
      </c>
      <c r="D3361" s="180">
        <v>1627616</v>
      </c>
      <c r="E3361" s="180">
        <v>9987415</v>
      </c>
      <c r="F3361" s="180">
        <v>1124641</v>
      </c>
      <c r="G3361" s="180">
        <v>1350000</v>
      </c>
      <c r="H3361" s="180">
        <v>0</v>
      </c>
      <c r="I3361" s="180">
        <v>25502699</v>
      </c>
      <c r="J3361" s="180">
        <v>19075494</v>
      </c>
    </row>
    <row r="3362" spans="1:10" x14ac:dyDescent="0.2">
      <c r="A3362" s="180" t="s">
        <v>66</v>
      </c>
      <c r="B3362" s="180" t="s">
        <v>367</v>
      </c>
      <c r="C3362" s="180">
        <v>9311.1299999998882</v>
      </c>
      <c r="D3362" s="180">
        <v>12114.10999999987</v>
      </c>
      <c r="E3362" s="180">
        <v>0</v>
      </c>
      <c r="F3362" s="180">
        <v>2928.1299999998878</v>
      </c>
      <c r="G3362" s="180">
        <v>30217.60999999987</v>
      </c>
      <c r="H3362" s="180">
        <v>0</v>
      </c>
      <c r="I3362" s="180">
        <v>15256006.659999996</v>
      </c>
      <c r="J3362" s="180">
        <v>7124635.6600000001</v>
      </c>
    </row>
    <row r="3363" spans="1:10" x14ac:dyDescent="0.2">
      <c r="A3363" s="180" t="s">
        <v>66</v>
      </c>
      <c r="B3363" s="180" t="s">
        <v>368</v>
      </c>
      <c r="C3363" s="180">
        <v>3609311.13</v>
      </c>
      <c r="D3363" s="180">
        <v>1639730.11</v>
      </c>
      <c r="E3363" s="180">
        <v>9987415</v>
      </c>
      <c r="F3363" s="180">
        <v>1127569.1299999999</v>
      </c>
      <c r="G3363" s="180">
        <v>1380217.61</v>
      </c>
      <c r="H3363" s="180">
        <v>0</v>
      </c>
      <c r="I3363" s="180">
        <v>40758705.659999996</v>
      </c>
      <c r="J3363" s="180">
        <v>26200129.66</v>
      </c>
    </row>
    <row r="3364" spans="1:10" x14ac:dyDescent="0.2">
      <c r="A3364" s="180" t="s">
        <v>67</v>
      </c>
      <c r="B3364" s="180" t="s">
        <v>333</v>
      </c>
      <c r="C3364" s="180"/>
      <c r="D3364" s="180">
        <v>119181</v>
      </c>
      <c r="E3364" s="180"/>
      <c r="F3364" s="180">
        <v>0</v>
      </c>
      <c r="G3364" s="180"/>
      <c r="H3364" s="180"/>
      <c r="I3364" s="180">
        <v>1286139</v>
      </c>
      <c r="J3364" s="180">
        <v>1319263.5</v>
      </c>
    </row>
    <row r="3365" spans="1:10" x14ac:dyDescent="0.2">
      <c r="A3365" s="180" t="s">
        <v>67</v>
      </c>
      <c r="B3365" s="180" t="s">
        <v>334</v>
      </c>
      <c r="C3365" s="180"/>
      <c r="D3365" s="180">
        <v>3911</v>
      </c>
      <c r="E3365" s="180"/>
      <c r="F3365" s="180">
        <v>0</v>
      </c>
      <c r="G3365" s="180"/>
      <c r="H3365" s="180"/>
      <c r="I3365" s="180">
        <v>27908</v>
      </c>
      <c r="J3365" s="180">
        <v>31649.52</v>
      </c>
    </row>
    <row r="3366" spans="1:10" x14ac:dyDescent="0.2">
      <c r="A3366" s="180" t="s">
        <v>67</v>
      </c>
      <c r="B3366" s="180" t="s">
        <v>335</v>
      </c>
      <c r="C3366" s="180"/>
      <c r="D3366" s="180">
        <v>50636</v>
      </c>
      <c r="E3366" s="180"/>
      <c r="F3366" s="180"/>
      <c r="G3366" s="180"/>
      <c r="H3366" s="180"/>
      <c r="I3366" s="180">
        <v>163421</v>
      </c>
      <c r="J3366" s="180">
        <v>202528</v>
      </c>
    </row>
    <row r="3367" spans="1:10" x14ac:dyDescent="0.2">
      <c r="A3367" s="180" t="s">
        <v>67</v>
      </c>
      <c r="B3367" s="180" t="s">
        <v>336</v>
      </c>
      <c r="C3367" s="180"/>
      <c r="D3367" s="180"/>
      <c r="E3367" s="180"/>
      <c r="F3367" s="180"/>
      <c r="G3367" s="180"/>
      <c r="H3367" s="180"/>
      <c r="I3367" s="180">
        <v>165207</v>
      </c>
      <c r="J3367" s="180">
        <v>109227.4</v>
      </c>
    </row>
    <row r="3368" spans="1:10" x14ac:dyDescent="0.2">
      <c r="A3368" s="180" t="s">
        <v>67</v>
      </c>
      <c r="B3368" s="180" t="s">
        <v>337</v>
      </c>
      <c r="C3368" s="180">
        <v>7500</v>
      </c>
      <c r="D3368" s="180">
        <v>5000</v>
      </c>
      <c r="E3368" s="180"/>
      <c r="F3368" s="180"/>
      <c r="G3368" s="180">
        <v>180</v>
      </c>
      <c r="H3368" s="180"/>
      <c r="I3368" s="180">
        <v>39220</v>
      </c>
      <c r="J3368" s="180">
        <v>43072.399999999994</v>
      </c>
    </row>
    <row r="3369" spans="1:10" x14ac:dyDescent="0.2">
      <c r="A3369" s="180" t="s">
        <v>67</v>
      </c>
      <c r="B3369" s="180" t="s">
        <v>338</v>
      </c>
      <c r="C3369" s="180"/>
      <c r="D3369" s="180"/>
      <c r="E3369" s="180"/>
      <c r="F3369" s="180"/>
      <c r="G3369" s="180">
        <v>68500</v>
      </c>
      <c r="H3369" s="180"/>
      <c r="I3369" s="180">
        <v>65500</v>
      </c>
      <c r="J3369" s="180">
        <v>80251.33</v>
      </c>
    </row>
    <row r="3370" spans="1:10" x14ac:dyDescent="0.2">
      <c r="A3370" s="180" t="s">
        <v>67</v>
      </c>
      <c r="B3370" s="180" t="s">
        <v>339</v>
      </c>
      <c r="C3370" s="180"/>
      <c r="D3370" s="180"/>
      <c r="E3370" s="180"/>
      <c r="F3370" s="180"/>
      <c r="G3370" s="180"/>
      <c r="H3370" s="180"/>
      <c r="I3370" s="180">
        <v>90500</v>
      </c>
      <c r="J3370" s="180">
        <v>109257.21</v>
      </c>
    </row>
    <row r="3371" spans="1:10" x14ac:dyDescent="0.2">
      <c r="A3371" s="180" t="s">
        <v>67</v>
      </c>
      <c r="B3371" s="180" t="s">
        <v>340</v>
      </c>
      <c r="C3371" s="180">
        <v>0</v>
      </c>
      <c r="D3371" s="180">
        <v>4500</v>
      </c>
      <c r="E3371" s="180"/>
      <c r="F3371" s="180"/>
      <c r="G3371" s="180">
        <v>650</v>
      </c>
      <c r="H3371" s="180"/>
      <c r="I3371" s="180">
        <v>91229</v>
      </c>
      <c r="J3371" s="180">
        <v>99968.46</v>
      </c>
    </row>
    <row r="3372" spans="1:10" x14ac:dyDescent="0.2">
      <c r="A3372" s="180" t="s">
        <v>67</v>
      </c>
      <c r="B3372" s="180" t="s">
        <v>341</v>
      </c>
      <c r="C3372" s="180">
        <v>0</v>
      </c>
      <c r="D3372" s="180">
        <v>0</v>
      </c>
      <c r="E3372" s="180"/>
      <c r="F3372" s="180"/>
      <c r="G3372" s="180">
        <v>0</v>
      </c>
      <c r="H3372" s="180"/>
      <c r="I3372" s="180">
        <v>0</v>
      </c>
      <c r="J3372" s="180">
        <v>0</v>
      </c>
    </row>
    <row r="3373" spans="1:10" x14ac:dyDescent="0.2">
      <c r="A3373" s="180" t="s">
        <v>67</v>
      </c>
      <c r="B3373" s="180" t="s">
        <v>342</v>
      </c>
      <c r="C3373" s="180"/>
      <c r="D3373" s="180"/>
      <c r="E3373" s="180"/>
      <c r="F3373" s="180"/>
      <c r="G3373" s="180"/>
      <c r="H3373" s="180"/>
      <c r="I3373" s="180">
        <v>2226648</v>
      </c>
      <c r="J3373" s="180">
        <v>2285235</v>
      </c>
    </row>
    <row r="3374" spans="1:10" x14ac:dyDescent="0.2">
      <c r="A3374" s="180" t="s">
        <v>67</v>
      </c>
      <c r="B3374" s="180" t="s">
        <v>343</v>
      </c>
      <c r="C3374" s="180"/>
      <c r="D3374" s="180"/>
      <c r="E3374" s="180"/>
      <c r="F3374" s="180"/>
      <c r="G3374" s="180"/>
      <c r="H3374" s="180"/>
      <c r="I3374" s="180">
        <v>0</v>
      </c>
      <c r="J3374" s="180">
        <v>0</v>
      </c>
    </row>
    <row r="3375" spans="1:10" x14ac:dyDescent="0.2">
      <c r="A3375" s="180" t="s">
        <v>67</v>
      </c>
      <c r="B3375" s="180" t="s">
        <v>344</v>
      </c>
      <c r="C3375" s="180">
        <v>302000</v>
      </c>
      <c r="D3375" s="180">
        <v>60</v>
      </c>
      <c r="E3375" s="180"/>
      <c r="F3375" s="180"/>
      <c r="G3375" s="180">
        <v>1250</v>
      </c>
      <c r="H3375" s="180"/>
      <c r="I3375" s="180">
        <v>322002</v>
      </c>
      <c r="J3375" s="180">
        <v>324875.39999999997</v>
      </c>
    </row>
    <row r="3376" spans="1:10" x14ac:dyDescent="0.2">
      <c r="A3376" s="180" t="s">
        <v>67</v>
      </c>
      <c r="B3376" s="180" t="s">
        <v>475</v>
      </c>
      <c r="C3376" s="180"/>
      <c r="D3376" s="180">
        <v>723</v>
      </c>
      <c r="E3376" s="180"/>
      <c r="F3376" s="180">
        <v>0</v>
      </c>
      <c r="G3376" s="180"/>
      <c r="H3376" s="180"/>
      <c r="I3376" s="180">
        <v>7388</v>
      </c>
      <c r="J3376" s="180">
        <v>6938.36</v>
      </c>
    </row>
    <row r="3377" spans="1:10" x14ac:dyDescent="0.2">
      <c r="A3377" s="180" t="s">
        <v>67</v>
      </c>
      <c r="B3377" s="180" t="s">
        <v>332</v>
      </c>
      <c r="C3377" s="180"/>
      <c r="D3377" s="180"/>
      <c r="E3377" s="180"/>
      <c r="F3377" s="180"/>
      <c r="G3377" s="180"/>
      <c r="H3377" s="180"/>
      <c r="I3377" s="180">
        <v>42882</v>
      </c>
      <c r="J3377" s="180">
        <v>43583.1</v>
      </c>
    </row>
    <row r="3378" spans="1:10" x14ac:dyDescent="0.2">
      <c r="A3378" s="180" t="s">
        <v>67</v>
      </c>
      <c r="B3378" s="180" t="s">
        <v>407</v>
      </c>
      <c r="C3378" s="180">
        <v>0</v>
      </c>
      <c r="D3378" s="180">
        <v>0</v>
      </c>
      <c r="E3378" s="180"/>
      <c r="F3378" s="180"/>
      <c r="G3378" s="180">
        <v>70200</v>
      </c>
      <c r="H3378" s="180"/>
      <c r="I3378" s="180">
        <v>145116</v>
      </c>
      <c r="J3378" s="180">
        <v>128843.48</v>
      </c>
    </row>
    <row r="3379" spans="1:10" x14ac:dyDescent="0.2">
      <c r="A3379" s="180" t="s">
        <v>67</v>
      </c>
      <c r="B3379" s="180" t="s">
        <v>345</v>
      </c>
      <c r="C3379" s="180">
        <v>309500</v>
      </c>
      <c r="D3379" s="180">
        <v>184011</v>
      </c>
      <c r="E3379" s="180">
        <v>0</v>
      </c>
      <c r="F3379" s="180">
        <v>0</v>
      </c>
      <c r="G3379" s="180">
        <v>140780</v>
      </c>
      <c r="H3379" s="180">
        <v>0</v>
      </c>
      <c r="I3379" s="180">
        <v>4673160</v>
      </c>
      <c r="J3379" s="180">
        <v>4784693.1600000011</v>
      </c>
    </row>
    <row r="3380" spans="1:10" x14ac:dyDescent="0.2">
      <c r="A3380" s="180" t="s">
        <v>67</v>
      </c>
      <c r="B3380" s="180" t="s">
        <v>346</v>
      </c>
      <c r="C3380" s="180">
        <v>0</v>
      </c>
      <c r="D3380" s="180">
        <v>0</v>
      </c>
      <c r="E3380" s="180"/>
      <c r="F3380" s="180"/>
      <c r="G3380" s="180"/>
      <c r="H3380" s="180"/>
      <c r="I3380" s="180">
        <v>0</v>
      </c>
      <c r="J3380" s="180">
        <v>0</v>
      </c>
    </row>
    <row r="3381" spans="1:10" x14ac:dyDescent="0.2">
      <c r="A3381" s="180" t="s">
        <v>67</v>
      </c>
      <c r="B3381" s="180" t="s">
        <v>446</v>
      </c>
      <c r="C3381" s="180">
        <v>0</v>
      </c>
      <c r="D3381" s="180">
        <v>0</v>
      </c>
      <c r="E3381" s="180"/>
      <c r="F3381" s="180"/>
      <c r="G3381" s="180">
        <v>0</v>
      </c>
      <c r="H3381" s="180"/>
      <c r="I3381" s="180">
        <v>0</v>
      </c>
      <c r="J3381" s="180">
        <v>4159.74</v>
      </c>
    </row>
    <row r="3382" spans="1:10" x14ac:dyDescent="0.2">
      <c r="A3382" s="180" t="s">
        <v>67</v>
      </c>
      <c r="B3382" s="180" t="s">
        <v>347</v>
      </c>
      <c r="C3382" s="180">
        <v>0</v>
      </c>
      <c r="D3382" s="180">
        <v>0</v>
      </c>
      <c r="E3382" s="180"/>
      <c r="F3382" s="180"/>
      <c r="G3382" s="180">
        <v>0</v>
      </c>
      <c r="H3382" s="180"/>
      <c r="I3382" s="180">
        <v>0</v>
      </c>
      <c r="J3382" s="180">
        <v>0</v>
      </c>
    </row>
    <row r="3383" spans="1:10" x14ac:dyDescent="0.2">
      <c r="A3383" s="180" t="s">
        <v>67</v>
      </c>
      <c r="B3383" s="180" t="s">
        <v>348</v>
      </c>
      <c r="C3383" s="180">
        <v>309500</v>
      </c>
      <c r="D3383" s="180">
        <v>184011</v>
      </c>
      <c r="E3383" s="180">
        <v>0</v>
      </c>
      <c r="F3383" s="180">
        <v>0</v>
      </c>
      <c r="G3383" s="180">
        <v>140780</v>
      </c>
      <c r="H3383" s="180">
        <v>0</v>
      </c>
      <c r="I3383" s="180">
        <v>4673160</v>
      </c>
      <c r="J3383" s="180">
        <v>4788852.9000000013</v>
      </c>
    </row>
    <row r="3384" spans="1:10" x14ac:dyDescent="0.2">
      <c r="A3384" s="180" t="s">
        <v>67</v>
      </c>
      <c r="B3384" s="180" t="s">
        <v>349</v>
      </c>
      <c r="C3384" s="180">
        <v>157245.53000000003</v>
      </c>
      <c r="D3384" s="180">
        <v>499476.98</v>
      </c>
      <c r="E3384" s="180">
        <v>0</v>
      </c>
      <c r="F3384" s="180">
        <v>0</v>
      </c>
      <c r="G3384" s="180">
        <v>23013.830000000016</v>
      </c>
      <c r="H3384" s="180">
        <v>0</v>
      </c>
      <c r="I3384" s="180">
        <v>2080743.9800000009</v>
      </c>
      <c r="J3384" s="180">
        <v>1740026.03</v>
      </c>
    </row>
    <row r="3385" spans="1:10" x14ac:dyDescent="0.2">
      <c r="A3385" s="180" t="s">
        <v>67</v>
      </c>
      <c r="B3385" s="180" t="s">
        <v>350</v>
      </c>
      <c r="C3385" s="180">
        <v>466745.53</v>
      </c>
      <c r="D3385" s="180">
        <v>683487.98</v>
      </c>
      <c r="E3385" s="180">
        <v>0</v>
      </c>
      <c r="F3385" s="180">
        <v>0</v>
      </c>
      <c r="G3385" s="180">
        <v>163793.83000000002</v>
      </c>
      <c r="H3385" s="180">
        <v>0</v>
      </c>
      <c r="I3385" s="180">
        <v>6753903.9800000004</v>
      </c>
      <c r="J3385" s="180">
        <v>6528878.9300000016</v>
      </c>
    </row>
    <row r="3386" spans="1:10" x14ac:dyDescent="0.2">
      <c r="A3386" s="180" t="s">
        <v>67</v>
      </c>
      <c r="B3386" s="180" t="s">
        <v>376</v>
      </c>
      <c r="C3386" s="180"/>
      <c r="D3386" s="180"/>
      <c r="E3386" s="180"/>
      <c r="F3386" s="180"/>
      <c r="G3386" s="180"/>
      <c r="H3386" s="180"/>
      <c r="I3386" s="180"/>
      <c r="J3386" s="180"/>
    </row>
    <row r="3387" spans="1:10" x14ac:dyDescent="0.2">
      <c r="A3387" s="180" t="s">
        <v>67</v>
      </c>
      <c r="B3387" s="180" t="s">
        <v>377</v>
      </c>
      <c r="C3387" s="180">
        <v>50000</v>
      </c>
      <c r="D3387" s="180">
        <v>75000</v>
      </c>
      <c r="E3387" s="180"/>
      <c r="F3387" s="180"/>
      <c r="G3387" s="180">
        <v>0</v>
      </c>
      <c r="H3387" s="180"/>
      <c r="I3387" s="180">
        <v>2915130</v>
      </c>
      <c r="J3387" s="180">
        <v>2973221.35</v>
      </c>
    </row>
    <row r="3388" spans="1:10" x14ac:dyDescent="0.2">
      <c r="A3388" s="180" t="s">
        <v>67</v>
      </c>
      <c r="B3388" s="180" t="s">
        <v>352</v>
      </c>
      <c r="C3388" s="180">
        <v>0</v>
      </c>
      <c r="D3388" s="180">
        <v>0</v>
      </c>
      <c r="E3388" s="180"/>
      <c r="F3388" s="180"/>
      <c r="G3388" s="180">
        <v>0</v>
      </c>
      <c r="H3388" s="180"/>
      <c r="I3388" s="180">
        <v>74000</v>
      </c>
      <c r="J3388" s="180">
        <v>63863.15</v>
      </c>
    </row>
    <row r="3389" spans="1:10" x14ac:dyDescent="0.2">
      <c r="A3389" s="180" t="s">
        <v>67</v>
      </c>
      <c r="B3389" s="180" t="s">
        <v>353</v>
      </c>
      <c r="C3389" s="180">
        <v>50000</v>
      </c>
      <c r="D3389" s="180">
        <v>75000</v>
      </c>
      <c r="E3389" s="180"/>
      <c r="F3389" s="180"/>
      <c r="G3389" s="180">
        <v>0</v>
      </c>
      <c r="H3389" s="180"/>
      <c r="I3389" s="180">
        <v>314515</v>
      </c>
      <c r="J3389" s="180">
        <v>94420.69</v>
      </c>
    </row>
    <row r="3390" spans="1:10" x14ac:dyDescent="0.2">
      <c r="A3390" s="180" t="s">
        <v>67</v>
      </c>
      <c r="B3390" s="180" t="s">
        <v>354</v>
      </c>
      <c r="C3390" s="180">
        <v>0</v>
      </c>
      <c r="D3390" s="180">
        <v>0</v>
      </c>
      <c r="E3390" s="180"/>
      <c r="F3390" s="180"/>
      <c r="G3390" s="180">
        <v>0</v>
      </c>
      <c r="H3390" s="180"/>
      <c r="I3390" s="180">
        <v>111295</v>
      </c>
      <c r="J3390" s="180">
        <v>104214.36</v>
      </c>
    </row>
    <row r="3391" spans="1:10" x14ac:dyDescent="0.2">
      <c r="A3391" s="180" t="s">
        <v>67</v>
      </c>
      <c r="B3391" s="180" t="s">
        <v>408</v>
      </c>
      <c r="C3391" s="180">
        <v>0</v>
      </c>
      <c r="D3391" s="180">
        <v>0</v>
      </c>
      <c r="E3391" s="180"/>
      <c r="F3391" s="180"/>
      <c r="G3391" s="180">
        <v>0</v>
      </c>
      <c r="H3391" s="180"/>
      <c r="I3391" s="180">
        <v>270415</v>
      </c>
      <c r="J3391" s="180">
        <v>262082.18</v>
      </c>
    </row>
    <row r="3392" spans="1:10" x14ac:dyDescent="0.2">
      <c r="A3392" s="180" t="s">
        <v>67</v>
      </c>
      <c r="B3392" s="180" t="s">
        <v>423</v>
      </c>
      <c r="C3392" s="180">
        <v>0</v>
      </c>
      <c r="D3392" s="180">
        <v>0</v>
      </c>
      <c r="E3392" s="180"/>
      <c r="F3392" s="180"/>
      <c r="G3392" s="180">
        <v>0</v>
      </c>
      <c r="H3392" s="180"/>
      <c r="I3392" s="180">
        <v>108427</v>
      </c>
      <c r="J3392" s="180">
        <v>106907.34</v>
      </c>
    </row>
    <row r="3393" spans="1:10" x14ac:dyDescent="0.2">
      <c r="A3393" s="180" t="s">
        <v>67</v>
      </c>
      <c r="B3393" s="180" t="s">
        <v>355</v>
      </c>
      <c r="C3393" s="180">
        <v>0</v>
      </c>
      <c r="D3393" s="180">
        <v>0</v>
      </c>
      <c r="E3393" s="180"/>
      <c r="F3393" s="180"/>
      <c r="G3393" s="180">
        <v>0</v>
      </c>
      <c r="H3393" s="180"/>
      <c r="I3393" s="180">
        <v>257960</v>
      </c>
      <c r="J3393" s="180">
        <v>263142.24</v>
      </c>
    </row>
    <row r="3394" spans="1:10" x14ac:dyDescent="0.2">
      <c r="A3394" s="180" t="s">
        <v>67</v>
      </c>
      <c r="B3394" s="180" t="s">
        <v>356</v>
      </c>
      <c r="C3394" s="180">
        <v>0</v>
      </c>
      <c r="D3394" s="180">
        <v>200000</v>
      </c>
      <c r="E3394" s="180"/>
      <c r="F3394" s="180"/>
      <c r="G3394" s="180">
        <v>0</v>
      </c>
      <c r="H3394" s="180"/>
      <c r="I3394" s="180">
        <v>136047</v>
      </c>
      <c r="J3394" s="180">
        <v>117174.55999999998</v>
      </c>
    </row>
    <row r="3395" spans="1:10" x14ac:dyDescent="0.2">
      <c r="A3395" s="180" t="s">
        <v>67</v>
      </c>
      <c r="B3395" s="180" t="s">
        <v>409</v>
      </c>
      <c r="C3395" s="180"/>
      <c r="D3395" s="180"/>
      <c r="E3395" s="180"/>
      <c r="F3395" s="180"/>
      <c r="G3395" s="180"/>
      <c r="H3395" s="180"/>
      <c r="I3395" s="180">
        <v>0</v>
      </c>
      <c r="J3395" s="180"/>
    </row>
    <row r="3396" spans="1:10" x14ac:dyDescent="0.2">
      <c r="A3396" s="180" t="s">
        <v>67</v>
      </c>
      <c r="B3396" s="180" t="s">
        <v>378</v>
      </c>
      <c r="C3396" s="180">
        <v>0</v>
      </c>
      <c r="D3396" s="180">
        <v>0</v>
      </c>
      <c r="E3396" s="180"/>
      <c r="F3396" s="180"/>
      <c r="G3396" s="180">
        <v>163500</v>
      </c>
      <c r="H3396" s="180"/>
      <c r="I3396" s="180">
        <v>161705</v>
      </c>
      <c r="J3396" s="180">
        <v>150493.47</v>
      </c>
    </row>
    <row r="3397" spans="1:10" x14ac:dyDescent="0.2">
      <c r="A3397" s="180" t="s">
        <v>67</v>
      </c>
      <c r="B3397" s="180" t="s">
        <v>360</v>
      </c>
      <c r="C3397" s="180">
        <v>300000</v>
      </c>
      <c r="D3397" s="180">
        <v>250000</v>
      </c>
      <c r="E3397" s="180"/>
      <c r="F3397" s="180"/>
      <c r="G3397" s="180"/>
      <c r="H3397" s="180"/>
      <c r="I3397" s="180">
        <v>800000</v>
      </c>
      <c r="J3397" s="180">
        <v>154621.87000000002</v>
      </c>
    </row>
    <row r="3398" spans="1:10" x14ac:dyDescent="0.2">
      <c r="A3398" s="180" t="s">
        <v>67</v>
      </c>
      <c r="B3398" s="180" t="s">
        <v>379</v>
      </c>
      <c r="C3398" s="180">
        <v>0</v>
      </c>
      <c r="D3398" s="180">
        <v>0</v>
      </c>
      <c r="E3398" s="180"/>
      <c r="F3398" s="180"/>
      <c r="G3398" s="180"/>
      <c r="H3398" s="180"/>
      <c r="I3398" s="180">
        <v>0</v>
      </c>
      <c r="J3398" s="180">
        <v>0</v>
      </c>
    </row>
    <row r="3399" spans="1:10" x14ac:dyDescent="0.2">
      <c r="A3399" s="180" t="s">
        <v>67</v>
      </c>
      <c r="B3399" s="180" t="s">
        <v>362</v>
      </c>
      <c r="C3399" s="180"/>
      <c r="D3399" s="180"/>
      <c r="E3399" s="180"/>
      <c r="F3399" s="180"/>
      <c r="G3399" s="180"/>
      <c r="H3399" s="180"/>
      <c r="I3399" s="180">
        <v>152122</v>
      </c>
      <c r="J3399" s="180">
        <v>152994</v>
      </c>
    </row>
    <row r="3400" spans="1:10" x14ac:dyDescent="0.2">
      <c r="A3400" s="180" t="s">
        <v>67</v>
      </c>
      <c r="B3400" s="180" t="s">
        <v>365</v>
      </c>
      <c r="C3400" s="180">
        <v>400000</v>
      </c>
      <c r="D3400" s="180">
        <v>600000</v>
      </c>
      <c r="E3400" s="180">
        <v>0</v>
      </c>
      <c r="F3400" s="180">
        <v>0</v>
      </c>
      <c r="G3400" s="180">
        <v>163500</v>
      </c>
      <c r="H3400" s="180">
        <v>0</v>
      </c>
      <c r="I3400" s="180">
        <v>5301616</v>
      </c>
      <c r="J3400" s="180">
        <v>4443135.21</v>
      </c>
    </row>
    <row r="3401" spans="1:10" x14ac:dyDescent="0.2">
      <c r="A3401" s="180" t="s">
        <v>67</v>
      </c>
      <c r="B3401" s="180" t="s">
        <v>447</v>
      </c>
      <c r="C3401" s="180">
        <v>0</v>
      </c>
      <c r="D3401" s="180">
        <v>0</v>
      </c>
      <c r="E3401" s="180"/>
      <c r="F3401" s="180"/>
      <c r="G3401" s="180">
        <v>0</v>
      </c>
      <c r="H3401" s="180"/>
      <c r="I3401" s="180">
        <v>27007</v>
      </c>
      <c r="J3401" s="180">
        <v>4999.74</v>
      </c>
    </row>
    <row r="3402" spans="1:10" x14ac:dyDescent="0.2">
      <c r="A3402" s="180" t="s">
        <v>67</v>
      </c>
      <c r="B3402" s="180" t="s">
        <v>366</v>
      </c>
      <c r="C3402" s="180">
        <v>400000</v>
      </c>
      <c r="D3402" s="180">
        <v>600000</v>
      </c>
      <c r="E3402" s="180">
        <v>0</v>
      </c>
      <c r="F3402" s="180">
        <v>0</v>
      </c>
      <c r="G3402" s="180">
        <v>163500</v>
      </c>
      <c r="H3402" s="180">
        <v>0</v>
      </c>
      <c r="I3402" s="180">
        <v>5328623</v>
      </c>
      <c r="J3402" s="180">
        <v>4448134.95</v>
      </c>
    </row>
    <row r="3403" spans="1:10" x14ac:dyDescent="0.2">
      <c r="A3403" s="180" t="s">
        <v>67</v>
      </c>
      <c r="B3403" s="180" t="s">
        <v>367</v>
      </c>
      <c r="C3403" s="180">
        <v>66745.530000000028</v>
      </c>
      <c r="D3403" s="180">
        <v>83487.979999999981</v>
      </c>
      <c r="E3403" s="180">
        <v>0</v>
      </c>
      <c r="F3403" s="180">
        <v>0</v>
      </c>
      <c r="G3403" s="180">
        <v>293.8300000000163</v>
      </c>
      <c r="H3403" s="180">
        <v>0</v>
      </c>
      <c r="I3403" s="180">
        <v>1425280.9800000004</v>
      </c>
      <c r="J3403" s="180">
        <v>2080743.9800000016</v>
      </c>
    </row>
    <row r="3404" spans="1:10" x14ac:dyDescent="0.2">
      <c r="A3404" s="180" t="s">
        <v>67</v>
      </c>
      <c r="B3404" s="180" t="s">
        <v>368</v>
      </c>
      <c r="C3404" s="180">
        <v>466745.53</v>
      </c>
      <c r="D3404" s="180">
        <v>683487.98</v>
      </c>
      <c r="E3404" s="180">
        <v>0</v>
      </c>
      <c r="F3404" s="180">
        <v>0</v>
      </c>
      <c r="G3404" s="180">
        <v>163793.83000000002</v>
      </c>
      <c r="H3404" s="180">
        <v>0</v>
      </c>
      <c r="I3404" s="180">
        <v>6753903.9800000004</v>
      </c>
      <c r="J3404" s="180">
        <v>6528878.9300000016</v>
      </c>
    </row>
    <row r="3405" spans="1:10" x14ac:dyDescent="0.2">
      <c r="A3405" s="180" t="s">
        <v>68</v>
      </c>
      <c r="B3405" s="180" t="s">
        <v>333</v>
      </c>
      <c r="C3405" s="180"/>
      <c r="D3405" s="180">
        <v>85570</v>
      </c>
      <c r="E3405" s="180"/>
      <c r="F3405" s="180">
        <v>0</v>
      </c>
      <c r="G3405" s="180"/>
      <c r="H3405" s="180"/>
      <c r="I3405" s="180">
        <v>2178017</v>
      </c>
      <c r="J3405" s="180">
        <v>2204679.31</v>
      </c>
    </row>
    <row r="3406" spans="1:10" x14ac:dyDescent="0.2">
      <c r="A3406" s="180" t="s">
        <v>68</v>
      </c>
      <c r="B3406" s="180" t="s">
        <v>334</v>
      </c>
      <c r="C3406" s="180"/>
      <c r="D3406" s="180">
        <v>6023</v>
      </c>
      <c r="E3406" s="180"/>
      <c r="F3406" s="180">
        <v>0</v>
      </c>
      <c r="G3406" s="180"/>
      <c r="H3406" s="180"/>
      <c r="I3406" s="180">
        <v>151184</v>
      </c>
      <c r="J3406" s="180">
        <v>164229.15</v>
      </c>
    </row>
    <row r="3407" spans="1:10" x14ac:dyDescent="0.2">
      <c r="A3407" s="180" t="s">
        <v>68</v>
      </c>
      <c r="B3407" s="180" t="s">
        <v>335</v>
      </c>
      <c r="C3407" s="180"/>
      <c r="D3407" s="180">
        <v>0</v>
      </c>
      <c r="E3407" s="180"/>
      <c r="F3407" s="180"/>
      <c r="G3407" s="180"/>
      <c r="H3407" s="180"/>
      <c r="I3407" s="180">
        <v>21444</v>
      </c>
      <c r="J3407" s="180">
        <v>21926</v>
      </c>
    </row>
    <row r="3408" spans="1:10" x14ac:dyDescent="0.2">
      <c r="A3408" s="180" t="s">
        <v>68</v>
      </c>
      <c r="B3408" s="180" t="s">
        <v>336</v>
      </c>
      <c r="C3408" s="180"/>
      <c r="D3408" s="180"/>
      <c r="E3408" s="180"/>
      <c r="F3408" s="180"/>
      <c r="G3408" s="180"/>
      <c r="H3408" s="180"/>
      <c r="I3408" s="180">
        <v>63128</v>
      </c>
      <c r="J3408" s="180">
        <v>117482.24000000001</v>
      </c>
    </row>
    <row r="3409" spans="1:10" x14ac:dyDescent="0.2">
      <c r="A3409" s="180" t="s">
        <v>68</v>
      </c>
      <c r="B3409" s="180" t="s">
        <v>337</v>
      </c>
      <c r="C3409" s="180">
        <v>2600</v>
      </c>
      <c r="D3409" s="180"/>
      <c r="E3409" s="180"/>
      <c r="F3409" s="180"/>
      <c r="G3409" s="180">
        <v>20</v>
      </c>
      <c r="H3409" s="180"/>
      <c r="I3409" s="180">
        <v>9292</v>
      </c>
      <c r="J3409" s="180">
        <v>9160.52</v>
      </c>
    </row>
    <row r="3410" spans="1:10" x14ac:dyDescent="0.2">
      <c r="A3410" s="180" t="s">
        <v>68</v>
      </c>
      <c r="B3410" s="180" t="s">
        <v>338</v>
      </c>
      <c r="C3410" s="180"/>
      <c r="D3410" s="180"/>
      <c r="E3410" s="180"/>
      <c r="F3410" s="180"/>
      <c r="G3410" s="180">
        <v>54518</v>
      </c>
      <c r="H3410" s="180"/>
      <c r="I3410" s="180">
        <v>54518</v>
      </c>
      <c r="J3410" s="180">
        <v>64710.25</v>
      </c>
    </row>
    <row r="3411" spans="1:10" x14ac:dyDescent="0.2">
      <c r="A3411" s="180" t="s">
        <v>68</v>
      </c>
      <c r="B3411" s="180" t="s">
        <v>339</v>
      </c>
      <c r="C3411" s="180"/>
      <c r="D3411" s="180"/>
      <c r="E3411" s="180"/>
      <c r="F3411" s="180"/>
      <c r="G3411" s="180"/>
      <c r="H3411" s="180"/>
      <c r="I3411" s="180">
        <v>95923</v>
      </c>
      <c r="J3411" s="180">
        <v>100928.24</v>
      </c>
    </row>
    <row r="3412" spans="1:10" x14ac:dyDescent="0.2">
      <c r="A3412" s="180" t="s">
        <v>68</v>
      </c>
      <c r="B3412" s="180" t="s">
        <v>340</v>
      </c>
      <c r="C3412" s="180"/>
      <c r="D3412" s="180"/>
      <c r="E3412" s="180"/>
      <c r="F3412" s="180"/>
      <c r="G3412" s="180">
        <v>800</v>
      </c>
      <c r="H3412" s="180"/>
      <c r="I3412" s="180">
        <v>84665</v>
      </c>
      <c r="J3412" s="180">
        <v>136947.97</v>
      </c>
    </row>
    <row r="3413" spans="1:10" x14ac:dyDescent="0.2">
      <c r="A3413" s="180" t="s">
        <v>68</v>
      </c>
      <c r="B3413" s="180" t="s">
        <v>341</v>
      </c>
      <c r="C3413" s="180"/>
      <c r="D3413" s="180"/>
      <c r="E3413" s="180"/>
      <c r="F3413" s="180"/>
      <c r="G3413" s="180"/>
      <c r="H3413" s="180"/>
      <c r="I3413" s="180">
        <v>0</v>
      </c>
      <c r="J3413" s="180">
        <v>0</v>
      </c>
    </row>
    <row r="3414" spans="1:10" x14ac:dyDescent="0.2">
      <c r="A3414" s="180" t="s">
        <v>68</v>
      </c>
      <c r="B3414" s="180" t="s">
        <v>342</v>
      </c>
      <c r="C3414" s="180"/>
      <c r="D3414" s="180"/>
      <c r="E3414" s="180"/>
      <c r="F3414" s="180"/>
      <c r="G3414" s="180"/>
      <c r="H3414" s="180"/>
      <c r="I3414" s="180">
        <v>1464527</v>
      </c>
      <c r="J3414" s="180">
        <v>1570670</v>
      </c>
    </row>
    <row r="3415" spans="1:10" x14ac:dyDescent="0.2">
      <c r="A3415" s="180" t="s">
        <v>68</v>
      </c>
      <c r="B3415" s="180" t="s">
        <v>343</v>
      </c>
      <c r="C3415" s="180"/>
      <c r="D3415" s="180"/>
      <c r="E3415" s="180"/>
      <c r="F3415" s="180"/>
      <c r="G3415" s="180"/>
      <c r="H3415" s="180"/>
      <c r="I3415" s="180">
        <v>0</v>
      </c>
      <c r="J3415" s="180">
        <v>0</v>
      </c>
    </row>
    <row r="3416" spans="1:10" x14ac:dyDescent="0.2">
      <c r="A3416" s="180" t="s">
        <v>68</v>
      </c>
      <c r="B3416" s="180" t="s">
        <v>344</v>
      </c>
      <c r="C3416" s="180">
        <v>300000</v>
      </c>
      <c r="D3416" s="180"/>
      <c r="E3416" s="180"/>
      <c r="F3416" s="180"/>
      <c r="G3416" s="180">
        <v>900</v>
      </c>
      <c r="H3416" s="180"/>
      <c r="I3416" s="180">
        <v>386156</v>
      </c>
      <c r="J3416" s="180">
        <v>353131.27999999997</v>
      </c>
    </row>
    <row r="3417" spans="1:10" x14ac:dyDescent="0.2">
      <c r="A3417" s="180" t="s">
        <v>68</v>
      </c>
      <c r="B3417" s="180" t="s">
        <v>475</v>
      </c>
      <c r="C3417" s="180"/>
      <c r="D3417" s="180">
        <v>558</v>
      </c>
      <c r="E3417" s="180"/>
      <c r="F3417" s="180">
        <v>0</v>
      </c>
      <c r="G3417" s="180"/>
      <c r="H3417" s="180"/>
      <c r="I3417" s="180">
        <v>13842</v>
      </c>
      <c r="J3417" s="180">
        <v>16149.05</v>
      </c>
    </row>
    <row r="3418" spans="1:10" x14ac:dyDescent="0.2">
      <c r="A3418" s="180" t="s">
        <v>68</v>
      </c>
      <c r="B3418" s="180" t="s">
        <v>332</v>
      </c>
      <c r="C3418" s="180"/>
      <c r="D3418" s="180"/>
      <c r="E3418" s="180"/>
      <c r="F3418" s="180"/>
      <c r="G3418" s="180"/>
      <c r="H3418" s="180"/>
      <c r="I3418" s="180">
        <v>73364</v>
      </c>
      <c r="J3418" s="180">
        <v>54158</v>
      </c>
    </row>
    <row r="3419" spans="1:10" x14ac:dyDescent="0.2">
      <c r="A3419" s="180" t="s">
        <v>68</v>
      </c>
      <c r="B3419" s="180" t="s">
        <v>407</v>
      </c>
      <c r="C3419" s="180"/>
      <c r="D3419" s="180"/>
      <c r="E3419" s="180"/>
      <c r="F3419" s="180"/>
      <c r="G3419" s="180">
        <v>63400</v>
      </c>
      <c r="H3419" s="180"/>
      <c r="I3419" s="180">
        <v>183400</v>
      </c>
      <c r="J3419" s="180">
        <v>222338.04</v>
      </c>
    </row>
    <row r="3420" spans="1:10" x14ac:dyDescent="0.2">
      <c r="A3420" s="180" t="s">
        <v>68</v>
      </c>
      <c r="B3420" s="180" t="s">
        <v>345</v>
      </c>
      <c r="C3420" s="180">
        <v>302600</v>
      </c>
      <c r="D3420" s="180">
        <v>92151</v>
      </c>
      <c r="E3420" s="180">
        <v>0</v>
      </c>
      <c r="F3420" s="180">
        <v>0</v>
      </c>
      <c r="G3420" s="180">
        <v>119638</v>
      </c>
      <c r="H3420" s="180">
        <v>0</v>
      </c>
      <c r="I3420" s="180">
        <v>4779460</v>
      </c>
      <c r="J3420" s="180">
        <v>5036510.05</v>
      </c>
    </row>
    <row r="3421" spans="1:10" x14ac:dyDescent="0.2">
      <c r="A3421" s="180" t="s">
        <v>68</v>
      </c>
      <c r="B3421" s="180" t="s">
        <v>346</v>
      </c>
      <c r="C3421" s="180"/>
      <c r="D3421" s="180"/>
      <c r="E3421" s="180"/>
      <c r="F3421" s="180"/>
      <c r="G3421" s="180"/>
      <c r="H3421" s="180"/>
      <c r="I3421" s="180">
        <v>0</v>
      </c>
      <c r="J3421" s="180">
        <v>0</v>
      </c>
    </row>
    <row r="3422" spans="1:10" x14ac:dyDescent="0.2">
      <c r="A3422" s="180" t="s">
        <v>68</v>
      </c>
      <c r="B3422" s="180" t="s">
        <v>446</v>
      </c>
      <c r="C3422" s="180"/>
      <c r="D3422" s="180"/>
      <c r="E3422" s="180"/>
      <c r="F3422" s="180"/>
      <c r="G3422" s="180"/>
      <c r="H3422" s="180"/>
      <c r="I3422" s="180">
        <v>0</v>
      </c>
      <c r="J3422" s="180">
        <v>3608.67</v>
      </c>
    </row>
    <row r="3423" spans="1:10" x14ac:dyDescent="0.2">
      <c r="A3423" s="180" t="s">
        <v>68</v>
      </c>
      <c r="B3423" s="180" t="s">
        <v>347</v>
      </c>
      <c r="C3423" s="180"/>
      <c r="D3423" s="180"/>
      <c r="E3423" s="180"/>
      <c r="F3423" s="180"/>
      <c r="G3423" s="180"/>
      <c r="H3423" s="180"/>
      <c r="I3423" s="180">
        <v>0</v>
      </c>
      <c r="J3423" s="180">
        <v>0</v>
      </c>
    </row>
    <row r="3424" spans="1:10" x14ac:dyDescent="0.2">
      <c r="A3424" s="180" t="s">
        <v>68</v>
      </c>
      <c r="B3424" s="180" t="s">
        <v>348</v>
      </c>
      <c r="C3424" s="180">
        <v>302600</v>
      </c>
      <c r="D3424" s="180">
        <v>92151</v>
      </c>
      <c r="E3424" s="180">
        <v>0</v>
      </c>
      <c r="F3424" s="180">
        <v>0</v>
      </c>
      <c r="G3424" s="180">
        <v>119638</v>
      </c>
      <c r="H3424" s="180">
        <v>0</v>
      </c>
      <c r="I3424" s="180">
        <v>4779460</v>
      </c>
      <c r="J3424" s="180">
        <v>5040118.72</v>
      </c>
    </row>
    <row r="3425" spans="1:10" x14ac:dyDescent="0.2">
      <c r="A3425" s="180" t="s">
        <v>68</v>
      </c>
      <c r="B3425" s="180" t="s">
        <v>349</v>
      </c>
      <c r="C3425" s="180">
        <v>1394067.35</v>
      </c>
      <c r="D3425" s="180">
        <v>140783.39000000001</v>
      </c>
      <c r="E3425" s="180">
        <v>0</v>
      </c>
      <c r="F3425" s="180">
        <v>0</v>
      </c>
      <c r="G3425" s="180">
        <v>297.41000000000349</v>
      </c>
      <c r="H3425" s="180">
        <v>0</v>
      </c>
      <c r="I3425" s="180">
        <v>3476440.88</v>
      </c>
      <c r="J3425" s="180">
        <v>3791457.28</v>
      </c>
    </row>
    <row r="3426" spans="1:10" x14ac:dyDescent="0.2">
      <c r="A3426" s="180" t="s">
        <v>68</v>
      </c>
      <c r="B3426" s="180" t="s">
        <v>350</v>
      </c>
      <c r="C3426" s="180">
        <v>1696667.35</v>
      </c>
      <c r="D3426" s="180">
        <v>232934.39</v>
      </c>
      <c r="E3426" s="180">
        <v>0</v>
      </c>
      <c r="F3426" s="180">
        <v>0</v>
      </c>
      <c r="G3426" s="180">
        <v>119935.41</v>
      </c>
      <c r="H3426" s="180">
        <v>0</v>
      </c>
      <c r="I3426" s="180">
        <v>8255900.8799999999</v>
      </c>
      <c r="J3426" s="180">
        <v>8831576</v>
      </c>
    </row>
    <row r="3427" spans="1:10" x14ac:dyDescent="0.2">
      <c r="A3427" s="180" t="s">
        <v>68</v>
      </c>
      <c r="B3427" s="180" t="s">
        <v>376</v>
      </c>
      <c r="C3427" s="180"/>
      <c r="D3427" s="180"/>
      <c r="E3427" s="180"/>
      <c r="F3427" s="180"/>
      <c r="G3427" s="180"/>
      <c r="H3427" s="180"/>
      <c r="I3427" s="180"/>
      <c r="J3427" s="180"/>
    </row>
    <row r="3428" spans="1:10" x14ac:dyDescent="0.2">
      <c r="A3428" s="180" t="s">
        <v>68</v>
      </c>
      <c r="B3428" s="180" t="s">
        <v>377</v>
      </c>
      <c r="C3428" s="180"/>
      <c r="D3428" s="180"/>
      <c r="E3428" s="180"/>
      <c r="F3428" s="180"/>
      <c r="G3428" s="180"/>
      <c r="H3428" s="180"/>
      <c r="I3428" s="180">
        <v>3582793</v>
      </c>
      <c r="J3428" s="180">
        <v>3508273.3899999997</v>
      </c>
    </row>
    <row r="3429" spans="1:10" x14ac:dyDescent="0.2">
      <c r="A3429" s="180" t="s">
        <v>68</v>
      </c>
      <c r="B3429" s="180" t="s">
        <v>352</v>
      </c>
      <c r="C3429" s="180"/>
      <c r="D3429" s="180"/>
      <c r="E3429" s="180"/>
      <c r="F3429" s="180"/>
      <c r="G3429" s="180"/>
      <c r="H3429" s="180"/>
      <c r="I3429" s="180">
        <v>86000</v>
      </c>
      <c r="J3429" s="180">
        <v>82523.42</v>
      </c>
    </row>
    <row r="3430" spans="1:10" x14ac:dyDescent="0.2">
      <c r="A3430" s="180" t="s">
        <v>68</v>
      </c>
      <c r="B3430" s="180" t="s">
        <v>353</v>
      </c>
      <c r="C3430" s="180"/>
      <c r="D3430" s="180"/>
      <c r="E3430" s="180"/>
      <c r="F3430" s="180"/>
      <c r="G3430" s="180"/>
      <c r="H3430" s="180"/>
      <c r="I3430" s="180">
        <v>68255</v>
      </c>
      <c r="J3430" s="180">
        <v>63080.77</v>
      </c>
    </row>
    <row r="3431" spans="1:10" x14ac:dyDescent="0.2">
      <c r="A3431" s="180" t="s">
        <v>68</v>
      </c>
      <c r="B3431" s="180" t="s">
        <v>354</v>
      </c>
      <c r="C3431" s="180"/>
      <c r="D3431" s="180"/>
      <c r="E3431" s="180"/>
      <c r="F3431" s="180"/>
      <c r="G3431" s="180"/>
      <c r="H3431" s="180"/>
      <c r="I3431" s="180">
        <v>127500</v>
      </c>
      <c r="J3431" s="180">
        <v>149408.24</v>
      </c>
    </row>
    <row r="3432" spans="1:10" x14ac:dyDescent="0.2">
      <c r="A3432" s="180" t="s">
        <v>68</v>
      </c>
      <c r="B3432" s="180" t="s">
        <v>408</v>
      </c>
      <c r="C3432" s="180"/>
      <c r="D3432" s="180"/>
      <c r="E3432" s="180"/>
      <c r="F3432" s="180"/>
      <c r="G3432" s="180"/>
      <c r="H3432" s="180"/>
      <c r="I3432" s="180">
        <v>248880</v>
      </c>
      <c r="J3432" s="180">
        <v>234504.99</v>
      </c>
    </row>
    <row r="3433" spans="1:10" x14ac:dyDescent="0.2">
      <c r="A3433" s="180" t="s">
        <v>68</v>
      </c>
      <c r="B3433" s="180" t="s">
        <v>423</v>
      </c>
      <c r="C3433" s="180">
        <v>64740</v>
      </c>
      <c r="D3433" s="180"/>
      <c r="E3433" s="180"/>
      <c r="F3433" s="180"/>
      <c r="G3433" s="180"/>
      <c r="H3433" s="180"/>
      <c r="I3433" s="180">
        <v>176152</v>
      </c>
      <c r="J3433" s="180">
        <v>189865.95</v>
      </c>
    </row>
    <row r="3434" spans="1:10" x14ac:dyDescent="0.2">
      <c r="A3434" s="180" t="s">
        <v>68</v>
      </c>
      <c r="B3434" s="180" t="s">
        <v>355</v>
      </c>
      <c r="C3434" s="180"/>
      <c r="D3434" s="180"/>
      <c r="E3434" s="180"/>
      <c r="F3434" s="180"/>
      <c r="G3434" s="180"/>
      <c r="H3434" s="180"/>
      <c r="I3434" s="180">
        <v>389662</v>
      </c>
      <c r="J3434" s="180">
        <v>315715.27</v>
      </c>
    </row>
    <row r="3435" spans="1:10" x14ac:dyDescent="0.2">
      <c r="A3435" s="180" t="s">
        <v>68</v>
      </c>
      <c r="B3435" s="180" t="s">
        <v>356</v>
      </c>
      <c r="C3435" s="180">
        <v>40000</v>
      </c>
      <c r="D3435" s="180">
        <v>85000</v>
      </c>
      <c r="E3435" s="180"/>
      <c r="F3435" s="180"/>
      <c r="G3435" s="180"/>
      <c r="H3435" s="180"/>
      <c r="I3435" s="180">
        <v>302943</v>
      </c>
      <c r="J3435" s="180">
        <v>165709.23000000001</v>
      </c>
    </row>
    <row r="3436" spans="1:10" x14ac:dyDescent="0.2">
      <c r="A3436" s="180" t="s">
        <v>68</v>
      </c>
      <c r="B3436" s="180" t="s">
        <v>409</v>
      </c>
      <c r="C3436" s="180"/>
      <c r="D3436" s="180"/>
      <c r="E3436" s="180"/>
      <c r="F3436" s="180"/>
      <c r="G3436" s="180"/>
      <c r="H3436" s="180"/>
      <c r="I3436" s="180">
        <v>0</v>
      </c>
      <c r="J3436" s="180"/>
    </row>
    <row r="3437" spans="1:10" x14ac:dyDescent="0.2">
      <c r="A3437" s="180" t="s">
        <v>68</v>
      </c>
      <c r="B3437" s="180" t="s">
        <v>378</v>
      </c>
      <c r="C3437" s="180"/>
      <c r="D3437" s="180"/>
      <c r="E3437" s="180"/>
      <c r="F3437" s="180"/>
      <c r="G3437" s="180">
        <v>119000</v>
      </c>
      <c r="H3437" s="180"/>
      <c r="I3437" s="180">
        <v>129000</v>
      </c>
      <c r="J3437" s="180">
        <v>157877.16</v>
      </c>
    </row>
    <row r="3438" spans="1:10" x14ac:dyDescent="0.2">
      <c r="A3438" s="180" t="s">
        <v>68</v>
      </c>
      <c r="B3438" s="180" t="s">
        <v>360</v>
      </c>
      <c r="C3438" s="180">
        <v>500000</v>
      </c>
      <c r="D3438" s="180"/>
      <c r="E3438" s="180"/>
      <c r="F3438" s="180"/>
      <c r="G3438" s="180"/>
      <c r="H3438" s="180"/>
      <c r="I3438" s="180">
        <v>0</v>
      </c>
      <c r="J3438" s="180">
        <v>330211.7</v>
      </c>
    </row>
    <row r="3439" spans="1:10" x14ac:dyDescent="0.2">
      <c r="A3439" s="180" t="s">
        <v>68</v>
      </c>
      <c r="B3439" s="180" t="s">
        <v>379</v>
      </c>
      <c r="C3439" s="180"/>
      <c r="D3439" s="180"/>
      <c r="E3439" s="180"/>
      <c r="F3439" s="180"/>
      <c r="G3439" s="180"/>
      <c r="H3439" s="180"/>
      <c r="I3439" s="180">
        <v>0</v>
      </c>
      <c r="J3439" s="180">
        <v>0</v>
      </c>
    </row>
    <row r="3440" spans="1:10" x14ac:dyDescent="0.2">
      <c r="A3440" s="180" t="s">
        <v>68</v>
      </c>
      <c r="B3440" s="180" t="s">
        <v>362</v>
      </c>
      <c r="C3440" s="180"/>
      <c r="D3440" s="180"/>
      <c r="E3440" s="180"/>
      <c r="F3440" s="180"/>
      <c r="G3440" s="180"/>
      <c r="H3440" s="180"/>
      <c r="I3440" s="180">
        <v>157046</v>
      </c>
      <c r="J3440" s="180">
        <v>157965</v>
      </c>
    </row>
    <row r="3441" spans="1:10" x14ac:dyDescent="0.2">
      <c r="A3441" s="180" t="s">
        <v>68</v>
      </c>
      <c r="B3441" s="180" t="s">
        <v>365</v>
      </c>
      <c r="C3441" s="180">
        <v>604740</v>
      </c>
      <c r="D3441" s="180">
        <v>85000</v>
      </c>
      <c r="E3441" s="180">
        <v>0</v>
      </c>
      <c r="F3441" s="180">
        <v>0</v>
      </c>
      <c r="G3441" s="180">
        <v>119000</v>
      </c>
      <c r="H3441" s="180">
        <v>0</v>
      </c>
      <c r="I3441" s="180">
        <v>5268231</v>
      </c>
      <c r="J3441" s="180">
        <v>5355135.12</v>
      </c>
    </row>
    <row r="3442" spans="1:10" x14ac:dyDescent="0.2">
      <c r="A3442" s="180" t="s">
        <v>68</v>
      </c>
      <c r="B3442" s="180" t="s">
        <v>447</v>
      </c>
      <c r="C3442" s="180"/>
      <c r="D3442" s="180"/>
      <c r="E3442" s="180"/>
      <c r="F3442" s="180"/>
      <c r="G3442" s="180"/>
      <c r="H3442" s="180"/>
      <c r="I3442" s="180">
        <v>0</v>
      </c>
      <c r="J3442" s="180">
        <v>0</v>
      </c>
    </row>
    <row r="3443" spans="1:10" x14ac:dyDescent="0.2">
      <c r="A3443" s="180" t="s">
        <v>68</v>
      </c>
      <c r="B3443" s="180" t="s">
        <v>366</v>
      </c>
      <c r="C3443" s="180">
        <v>604740</v>
      </c>
      <c r="D3443" s="180">
        <v>85000</v>
      </c>
      <c r="E3443" s="180">
        <v>0</v>
      </c>
      <c r="F3443" s="180">
        <v>0</v>
      </c>
      <c r="G3443" s="180">
        <v>119000</v>
      </c>
      <c r="H3443" s="180">
        <v>0</v>
      </c>
      <c r="I3443" s="180">
        <v>5268231</v>
      </c>
      <c r="J3443" s="180">
        <v>5355135.12</v>
      </c>
    </row>
    <row r="3444" spans="1:10" x14ac:dyDescent="0.2">
      <c r="A3444" s="180" t="s">
        <v>68</v>
      </c>
      <c r="B3444" s="180" t="s">
        <v>367</v>
      </c>
      <c r="C3444" s="180">
        <v>1091927.3500000001</v>
      </c>
      <c r="D3444" s="180">
        <v>147934.39000000001</v>
      </c>
      <c r="E3444" s="180">
        <v>0</v>
      </c>
      <c r="F3444" s="180">
        <v>0</v>
      </c>
      <c r="G3444" s="180">
        <v>935.41000000000349</v>
      </c>
      <c r="H3444" s="180">
        <v>0</v>
      </c>
      <c r="I3444" s="180">
        <v>2987669.88</v>
      </c>
      <c r="J3444" s="180">
        <v>3476440.88</v>
      </c>
    </row>
    <row r="3445" spans="1:10" x14ac:dyDescent="0.2">
      <c r="A3445" s="180" t="s">
        <v>68</v>
      </c>
      <c r="B3445" s="180" t="s">
        <v>368</v>
      </c>
      <c r="C3445" s="180">
        <v>1696667.35</v>
      </c>
      <c r="D3445" s="180">
        <v>232934.39</v>
      </c>
      <c r="E3445" s="180">
        <v>0</v>
      </c>
      <c r="F3445" s="180">
        <v>0</v>
      </c>
      <c r="G3445" s="180">
        <v>119935.41</v>
      </c>
      <c r="H3445" s="180">
        <v>0</v>
      </c>
      <c r="I3445" s="180">
        <v>8255900.8799999999</v>
      </c>
      <c r="J3445" s="180">
        <v>8831576</v>
      </c>
    </row>
    <row r="3446" spans="1:10" x14ac:dyDescent="0.2">
      <c r="A3446" s="180" t="s">
        <v>69</v>
      </c>
      <c r="B3446" s="180" t="s">
        <v>333</v>
      </c>
      <c r="C3446" s="180"/>
      <c r="D3446" s="180">
        <v>862115</v>
      </c>
      <c r="E3446" s="180"/>
      <c r="F3446" s="180">
        <v>5499293</v>
      </c>
      <c r="G3446" s="180"/>
      <c r="H3446" s="180"/>
      <c r="I3446" s="180">
        <v>18384788</v>
      </c>
      <c r="J3446" s="180">
        <v>13893202.859999999</v>
      </c>
    </row>
    <row r="3447" spans="1:10" x14ac:dyDescent="0.2">
      <c r="A3447" s="180" t="s">
        <v>69</v>
      </c>
      <c r="B3447" s="180" t="s">
        <v>334</v>
      </c>
      <c r="C3447" s="180"/>
      <c r="D3447" s="180">
        <v>10600</v>
      </c>
      <c r="E3447" s="180"/>
      <c r="F3447" s="180">
        <v>67605</v>
      </c>
      <c r="G3447" s="180"/>
      <c r="H3447" s="180"/>
      <c r="I3447" s="180">
        <v>254117</v>
      </c>
      <c r="J3447" s="180">
        <v>590750.46</v>
      </c>
    </row>
    <row r="3448" spans="1:10" x14ac:dyDescent="0.2">
      <c r="A3448" s="180" t="s">
        <v>69</v>
      </c>
      <c r="B3448" s="180" t="s">
        <v>335</v>
      </c>
      <c r="C3448" s="180"/>
      <c r="D3448" s="180">
        <v>462863</v>
      </c>
      <c r="E3448" s="180"/>
      <c r="F3448" s="180"/>
      <c r="G3448" s="180"/>
      <c r="H3448" s="180"/>
      <c r="I3448" s="180">
        <v>1999366</v>
      </c>
      <c r="J3448" s="180">
        <v>1851123</v>
      </c>
    </row>
    <row r="3449" spans="1:10" x14ac:dyDescent="0.2">
      <c r="A3449" s="180" t="s">
        <v>69</v>
      </c>
      <c r="B3449" s="180" t="s">
        <v>336</v>
      </c>
      <c r="C3449" s="180"/>
      <c r="D3449" s="180"/>
      <c r="E3449" s="180"/>
      <c r="F3449" s="180"/>
      <c r="G3449" s="180"/>
      <c r="H3449" s="180"/>
      <c r="I3449" s="180">
        <v>2404432</v>
      </c>
      <c r="J3449" s="180">
        <v>2517678.11</v>
      </c>
    </row>
    <row r="3450" spans="1:10" x14ac:dyDescent="0.2">
      <c r="A3450" s="180" t="s">
        <v>69</v>
      </c>
      <c r="B3450" s="180" t="s">
        <v>337</v>
      </c>
      <c r="C3450" s="180">
        <v>30840</v>
      </c>
      <c r="D3450" s="180">
        <v>0</v>
      </c>
      <c r="E3450" s="180">
        <v>39314</v>
      </c>
      <c r="F3450" s="180">
        <v>36285</v>
      </c>
      <c r="G3450" s="180">
        <v>3240</v>
      </c>
      <c r="H3450" s="180">
        <v>3119</v>
      </c>
      <c r="I3450" s="180">
        <v>129426</v>
      </c>
      <c r="J3450" s="180">
        <v>109958.47</v>
      </c>
    </row>
    <row r="3451" spans="1:10" x14ac:dyDescent="0.2">
      <c r="A3451" s="180" t="s">
        <v>69</v>
      </c>
      <c r="B3451" s="180" t="s">
        <v>338</v>
      </c>
      <c r="C3451" s="180"/>
      <c r="D3451" s="180"/>
      <c r="E3451" s="180"/>
      <c r="F3451" s="180"/>
      <c r="G3451" s="180">
        <v>811313</v>
      </c>
      <c r="H3451" s="180">
        <v>0</v>
      </c>
      <c r="I3451" s="180">
        <v>769407</v>
      </c>
      <c r="J3451" s="180">
        <v>758036.84</v>
      </c>
    </row>
    <row r="3452" spans="1:10" x14ac:dyDescent="0.2">
      <c r="A3452" s="180" t="s">
        <v>69</v>
      </c>
      <c r="B3452" s="180" t="s">
        <v>339</v>
      </c>
      <c r="C3452" s="180"/>
      <c r="D3452" s="180"/>
      <c r="E3452" s="180"/>
      <c r="F3452" s="180"/>
      <c r="G3452" s="180"/>
      <c r="H3452" s="180">
        <v>0</v>
      </c>
      <c r="I3452" s="180">
        <v>310345</v>
      </c>
      <c r="J3452" s="180">
        <v>302400.98</v>
      </c>
    </row>
    <row r="3453" spans="1:10" x14ac:dyDescent="0.2">
      <c r="A3453" s="180" t="s">
        <v>69</v>
      </c>
      <c r="B3453" s="180" t="s">
        <v>340</v>
      </c>
      <c r="C3453" s="180">
        <v>79250</v>
      </c>
      <c r="D3453" s="180">
        <v>24590</v>
      </c>
      <c r="E3453" s="180">
        <v>0</v>
      </c>
      <c r="F3453" s="180">
        <v>8393</v>
      </c>
      <c r="G3453" s="180">
        <v>3415</v>
      </c>
      <c r="H3453" s="180">
        <v>188047</v>
      </c>
      <c r="I3453" s="180">
        <v>861688</v>
      </c>
      <c r="J3453" s="180">
        <v>1253512.7000000002</v>
      </c>
    </row>
    <row r="3454" spans="1:10" x14ac:dyDescent="0.2">
      <c r="A3454" s="180" t="s">
        <v>69</v>
      </c>
      <c r="B3454" s="180" t="s">
        <v>341</v>
      </c>
      <c r="C3454" s="180">
        <v>0</v>
      </c>
      <c r="D3454" s="180">
        <v>0</v>
      </c>
      <c r="E3454" s="180">
        <v>0</v>
      </c>
      <c r="F3454" s="180"/>
      <c r="G3454" s="180">
        <v>0</v>
      </c>
      <c r="H3454" s="180">
        <v>0</v>
      </c>
      <c r="I3454" s="180">
        <v>0</v>
      </c>
      <c r="J3454" s="180">
        <v>0</v>
      </c>
    </row>
    <row r="3455" spans="1:10" x14ac:dyDescent="0.2">
      <c r="A3455" s="180" t="s">
        <v>69</v>
      </c>
      <c r="B3455" s="180" t="s">
        <v>342</v>
      </c>
      <c r="C3455" s="180"/>
      <c r="D3455" s="180"/>
      <c r="E3455" s="180"/>
      <c r="F3455" s="180"/>
      <c r="G3455" s="180"/>
      <c r="H3455" s="180"/>
      <c r="I3455" s="180">
        <v>12157228</v>
      </c>
      <c r="J3455" s="180">
        <v>11808710</v>
      </c>
    </row>
    <row r="3456" spans="1:10" x14ac:dyDescent="0.2">
      <c r="A3456" s="180" t="s">
        <v>69</v>
      </c>
      <c r="B3456" s="180" t="s">
        <v>343</v>
      </c>
      <c r="C3456" s="180"/>
      <c r="D3456" s="180"/>
      <c r="E3456" s="180"/>
      <c r="F3456" s="180"/>
      <c r="G3456" s="180"/>
      <c r="H3456" s="180"/>
      <c r="I3456" s="180">
        <v>0</v>
      </c>
      <c r="J3456" s="180">
        <v>0</v>
      </c>
    </row>
    <row r="3457" spans="1:10" x14ac:dyDescent="0.2">
      <c r="A3457" s="180" t="s">
        <v>69</v>
      </c>
      <c r="B3457" s="180" t="s">
        <v>344</v>
      </c>
      <c r="C3457" s="180">
        <v>1921178</v>
      </c>
      <c r="D3457" s="180">
        <v>65</v>
      </c>
      <c r="E3457" s="180">
        <v>0</v>
      </c>
      <c r="F3457" s="180">
        <v>680</v>
      </c>
      <c r="G3457" s="180">
        <v>8904</v>
      </c>
      <c r="H3457" s="180">
        <v>15615</v>
      </c>
      <c r="I3457" s="180">
        <v>1969316</v>
      </c>
      <c r="J3457" s="180">
        <v>1931406.4499999995</v>
      </c>
    </row>
    <row r="3458" spans="1:10" x14ac:dyDescent="0.2">
      <c r="A3458" s="180" t="s">
        <v>69</v>
      </c>
      <c r="B3458" s="180" t="s">
        <v>475</v>
      </c>
      <c r="C3458" s="180"/>
      <c r="D3458" s="180">
        <v>42924</v>
      </c>
      <c r="E3458" s="180"/>
      <c r="F3458" s="180">
        <v>273800</v>
      </c>
      <c r="G3458" s="180"/>
      <c r="H3458" s="180"/>
      <c r="I3458" s="180">
        <v>844171</v>
      </c>
      <c r="J3458" s="180">
        <v>760399.59</v>
      </c>
    </row>
    <row r="3459" spans="1:10" x14ac:dyDescent="0.2">
      <c r="A3459" s="180" t="s">
        <v>69</v>
      </c>
      <c r="B3459" s="180" t="s">
        <v>332</v>
      </c>
      <c r="C3459" s="180"/>
      <c r="D3459" s="180"/>
      <c r="E3459" s="180">
        <v>0</v>
      </c>
      <c r="F3459" s="180"/>
      <c r="G3459" s="180"/>
      <c r="H3459" s="180"/>
      <c r="I3459" s="180">
        <v>179780</v>
      </c>
      <c r="J3459" s="180">
        <v>177123</v>
      </c>
    </row>
    <row r="3460" spans="1:10" x14ac:dyDescent="0.2">
      <c r="A3460" s="180" t="s">
        <v>69</v>
      </c>
      <c r="B3460" s="180" t="s">
        <v>407</v>
      </c>
      <c r="C3460" s="180">
        <v>0</v>
      </c>
      <c r="D3460" s="180">
        <v>0</v>
      </c>
      <c r="E3460" s="180">
        <v>0</v>
      </c>
      <c r="F3460" s="180">
        <v>0</v>
      </c>
      <c r="G3460" s="180">
        <v>479775</v>
      </c>
      <c r="H3460" s="180">
        <v>0</v>
      </c>
      <c r="I3460" s="180">
        <v>1315713</v>
      </c>
      <c r="J3460" s="180">
        <v>1296269.77</v>
      </c>
    </row>
    <row r="3461" spans="1:10" x14ac:dyDescent="0.2">
      <c r="A3461" s="180" t="s">
        <v>69</v>
      </c>
      <c r="B3461" s="180" t="s">
        <v>345</v>
      </c>
      <c r="C3461" s="180">
        <v>2031268</v>
      </c>
      <c r="D3461" s="180">
        <v>1403157</v>
      </c>
      <c r="E3461" s="180">
        <v>39314</v>
      </c>
      <c r="F3461" s="180">
        <v>5886056</v>
      </c>
      <c r="G3461" s="180">
        <v>1306647</v>
      </c>
      <c r="H3461" s="180">
        <v>206781</v>
      </c>
      <c r="I3461" s="180">
        <v>41579777</v>
      </c>
      <c r="J3461" s="180">
        <v>37250572.229999997</v>
      </c>
    </row>
    <row r="3462" spans="1:10" x14ac:dyDescent="0.2">
      <c r="A3462" s="180" t="s">
        <v>69</v>
      </c>
      <c r="B3462" s="180" t="s">
        <v>346</v>
      </c>
      <c r="C3462" s="180">
        <v>0</v>
      </c>
      <c r="D3462" s="180">
        <v>0</v>
      </c>
      <c r="E3462" s="180">
        <v>6960687</v>
      </c>
      <c r="F3462" s="180">
        <v>0</v>
      </c>
      <c r="G3462" s="180"/>
      <c r="H3462" s="180"/>
      <c r="I3462" s="180">
        <v>49285000</v>
      </c>
      <c r="J3462" s="180">
        <v>28996482.600000001</v>
      </c>
    </row>
    <row r="3463" spans="1:10" x14ac:dyDescent="0.2">
      <c r="A3463" s="180" t="s">
        <v>69</v>
      </c>
      <c r="B3463" s="180" t="s">
        <v>446</v>
      </c>
      <c r="C3463" s="180">
        <v>0</v>
      </c>
      <c r="D3463" s="180">
        <v>0</v>
      </c>
      <c r="E3463" s="180">
        <v>0</v>
      </c>
      <c r="F3463" s="180">
        <v>0</v>
      </c>
      <c r="G3463" s="180">
        <v>29237</v>
      </c>
      <c r="H3463" s="180">
        <v>4758</v>
      </c>
      <c r="I3463" s="180">
        <v>1361068</v>
      </c>
      <c r="J3463" s="180">
        <v>1340954.1100000001</v>
      </c>
    </row>
    <row r="3464" spans="1:10" x14ac:dyDescent="0.2">
      <c r="A3464" s="180" t="s">
        <v>69</v>
      </c>
      <c r="B3464" s="180" t="s">
        <v>347</v>
      </c>
      <c r="C3464" s="180">
        <v>0</v>
      </c>
      <c r="D3464" s="180">
        <v>12917</v>
      </c>
      <c r="E3464" s="180">
        <v>0</v>
      </c>
      <c r="F3464" s="180"/>
      <c r="G3464" s="180">
        <v>54</v>
      </c>
      <c r="H3464" s="180">
        <v>0</v>
      </c>
      <c r="I3464" s="180">
        <v>54565</v>
      </c>
      <c r="J3464" s="180">
        <v>53757.460000000006</v>
      </c>
    </row>
    <row r="3465" spans="1:10" x14ac:dyDescent="0.2">
      <c r="A3465" s="180" t="s">
        <v>69</v>
      </c>
      <c r="B3465" s="180" t="s">
        <v>348</v>
      </c>
      <c r="C3465" s="180">
        <v>2031268</v>
      </c>
      <c r="D3465" s="180">
        <v>1416074</v>
      </c>
      <c r="E3465" s="180">
        <v>7000001</v>
      </c>
      <c r="F3465" s="180">
        <v>5886056</v>
      </c>
      <c r="G3465" s="180">
        <v>1335938</v>
      </c>
      <c r="H3465" s="180">
        <v>211539</v>
      </c>
      <c r="I3465" s="180">
        <v>92280410</v>
      </c>
      <c r="J3465" s="180">
        <v>67641766.400000006</v>
      </c>
    </row>
    <row r="3466" spans="1:10" x14ac:dyDescent="0.2">
      <c r="A3466" s="180" t="s">
        <v>69</v>
      </c>
      <c r="B3466" s="180" t="s">
        <v>349</v>
      </c>
      <c r="C3466" s="180">
        <v>1330512.2400000002</v>
      </c>
      <c r="D3466" s="180">
        <v>504531.54</v>
      </c>
      <c r="E3466" s="180">
        <v>4199927</v>
      </c>
      <c r="F3466" s="180">
        <v>12624027.090000004</v>
      </c>
      <c r="G3466" s="180">
        <v>129285.60000000033</v>
      </c>
      <c r="H3466" s="180">
        <v>-148690.25999999998</v>
      </c>
      <c r="I3466" s="180">
        <v>32065373.090000007</v>
      </c>
      <c r="J3466" s="180">
        <v>7435547.8099999996</v>
      </c>
    </row>
    <row r="3467" spans="1:10" x14ac:dyDescent="0.2">
      <c r="A3467" s="180" t="s">
        <v>69</v>
      </c>
      <c r="B3467" s="180" t="s">
        <v>350</v>
      </c>
      <c r="C3467" s="180">
        <v>3361780.24</v>
      </c>
      <c r="D3467" s="180">
        <v>1920605.54</v>
      </c>
      <c r="E3467" s="180">
        <v>11199928</v>
      </c>
      <c r="F3467" s="180">
        <v>18510083.090000004</v>
      </c>
      <c r="G3467" s="180">
        <v>1465223.6000000003</v>
      </c>
      <c r="H3467" s="180">
        <v>62848.74000000002</v>
      </c>
      <c r="I3467" s="180">
        <v>124345783.09</v>
      </c>
      <c r="J3467" s="180">
        <v>75077314.209999993</v>
      </c>
    </row>
    <row r="3468" spans="1:10" x14ac:dyDescent="0.2">
      <c r="A3468" s="180" t="s">
        <v>69</v>
      </c>
      <c r="B3468" s="180" t="s">
        <v>376</v>
      </c>
      <c r="C3468" s="180"/>
      <c r="D3468" s="180"/>
      <c r="E3468" s="180"/>
      <c r="F3468" s="180"/>
      <c r="G3468" s="180"/>
      <c r="H3468" s="180"/>
      <c r="I3468" s="180"/>
      <c r="J3468" s="180"/>
    </row>
    <row r="3469" spans="1:10" x14ac:dyDescent="0.2">
      <c r="A3469" s="180" t="s">
        <v>69</v>
      </c>
      <c r="B3469" s="180" t="s">
        <v>377</v>
      </c>
      <c r="C3469" s="180">
        <v>977943</v>
      </c>
      <c r="D3469" s="180">
        <v>350146</v>
      </c>
      <c r="E3469" s="180">
        <v>0</v>
      </c>
      <c r="F3469" s="180"/>
      <c r="G3469" s="180">
        <v>0</v>
      </c>
      <c r="H3469" s="180">
        <v>0</v>
      </c>
      <c r="I3469" s="180">
        <v>20119259</v>
      </c>
      <c r="J3469" s="180">
        <v>17326757.780000001</v>
      </c>
    </row>
    <row r="3470" spans="1:10" x14ac:dyDescent="0.2">
      <c r="A3470" s="180" t="s">
        <v>69</v>
      </c>
      <c r="B3470" s="180" t="s">
        <v>352</v>
      </c>
      <c r="C3470" s="180">
        <v>0</v>
      </c>
      <c r="D3470" s="180">
        <v>0</v>
      </c>
      <c r="E3470" s="180">
        <v>0</v>
      </c>
      <c r="F3470" s="180"/>
      <c r="G3470" s="180">
        <v>0</v>
      </c>
      <c r="H3470" s="180">
        <v>0</v>
      </c>
      <c r="I3470" s="180">
        <v>863741</v>
      </c>
      <c r="J3470" s="180">
        <v>630685.91</v>
      </c>
    </row>
    <row r="3471" spans="1:10" x14ac:dyDescent="0.2">
      <c r="A3471" s="180" t="s">
        <v>69</v>
      </c>
      <c r="B3471" s="180" t="s">
        <v>353</v>
      </c>
      <c r="C3471" s="180">
        <v>0</v>
      </c>
      <c r="D3471" s="180">
        <v>218581</v>
      </c>
      <c r="E3471" s="180">
        <v>0</v>
      </c>
      <c r="F3471" s="180"/>
      <c r="G3471" s="180">
        <v>0</v>
      </c>
      <c r="H3471" s="180">
        <v>0</v>
      </c>
      <c r="I3471" s="180">
        <v>2206901</v>
      </c>
      <c r="J3471" s="180">
        <v>2089974.91</v>
      </c>
    </row>
    <row r="3472" spans="1:10" x14ac:dyDescent="0.2">
      <c r="A3472" s="180" t="s">
        <v>69</v>
      </c>
      <c r="B3472" s="180" t="s">
        <v>354</v>
      </c>
      <c r="C3472" s="180">
        <v>0</v>
      </c>
      <c r="D3472" s="180">
        <v>0</v>
      </c>
      <c r="E3472" s="180">
        <v>0</v>
      </c>
      <c r="F3472" s="180"/>
      <c r="G3472" s="180">
        <v>0</v>
      </c>
      <c r="H3472" s="180">
        <v>0</v>
      </c>
      <c r="I3472" s="180">
        <v>1398005</v>
      </c>
      <c r="J3472" s="180">
        <v>1213507.96</v>
      </c>
    </row>
    <row r="3473" spans="1:10" x14ac:dyDescent="0.2">
      <c r="A3473" s="180" t="s">
        <v>69</v>
      </c>
      <c r="B3473" s="180" t="s">
        <v>408</v>
      </c>
      <c r="C3473" s="180">
        <v>0</v>
      </c>
      <c r="D3473" s="180">
        <v>0</v>
      </c>
      <c r="E3473" s="180">
        <v>0</v>
      </c>
      <c r="F3473" s="180"/>
      <c r="G3473" s="180">
        <v>0</v>
      </c>
      <c r="H3473" s="180">
        <v>0</v>
      </c>
      <c r="I3473" s="180">
        <v>1867519</v>
      </c>
      <c r="J3473" s="180">
        <v>1742061.38</v>
      </c>
    </row>
    <row r="3474" spans="1:10" x14ac:dyDescent="0.2">
      <c r="A3474" s="180" t="s">
        <v>69</v>
      </c>
      <c r="B3474" s="180" t="s">
        <v>423</v>
      </c>
      <c r="C3474" s="180">
        <v>0</v>
      </c>
      <c r="D3474" s="180">
        <v>46335</v>
      </c>
      <c r="E3474" s="180">
        <v>0</v>
      </c>
      <c r="F3474" s="180">
        <v>0</v>
      </c>
      <c r="G3474" s="180">
        <v>1524</v>
      </c>
      <c r="H3474" s="180">
        <v>0</v>
      </c>
      <c r="I3474" s="180">
        <v>368172</v>
      </c>
      <c r="J3474" s="180">
        <v>268279.45</v>
      </c>
    </row>
    <row r="3475" spans="1:10" x14ac:dyDescent="0.2">
      <c r="A3475" s="180" t="s">
        <v>69</v>
      </c>
      <c r="B3475" s="180" t="s">
        <v>355</v>
      </c>
      <c r="C3475" s="180">
        <v>0</v>
      </c>
      <c r="D3475" s="180">
        <v>327442</v>
      </c>
      <c r="E3475" s="180">
        <v>0</v>
      </c>
      <c r="F3475" s="180"/>
      <c r="G3475" s="180">
        <v>0</v>
      </c>
      <c r="H3475" s="180">
        <v>0</v>
      </c>
      <c r="I3475" s="180">
        <v>3313328</v>
      </c>
      <c r="J3475" s="180">
        <v>3196582.31</v>
      </c>
    </row>
    <row r="3476" spans="1:10" x14ac:dyDescent="0.2">
      <c r="A3476" s="180" t="s">
        <v>69</v>
      </c>
      <c r="B3476" s="180" t="s">
        <v>356</v>
      </c>
      <c r="C3476" s="180">
        <v>0</v>
      </c>
      <c r="D3476" s="180">
        <v>287378</v>
      </c>
      <c r="E3476" s="180">
        <v>0</v>
      </c>
      <c r="F3476" s="180"/>
      <c r="G3476" s="180">
        <v>0</v>
      </c>
      <c r="H3476" s="180">
        <v>0</v>
      </c>
      <c r="I3476" s="180">
        <v>1423265</v>
      </c>
      <c r="J3476" s="180">
        <v>1243403.6200000001</v>
      </c>
    </row>
    <row r="3477" spans="1:10" x14ac:dyDescent="0.2">
      <c r="A3477" s="180" t="s">
        <v>69</v>
      </c>
      <c r="B3477" s="180" t="s">
        <v>409</v>
      </c>
      <c r="C3477" s="180"/>
      <c r="D3477" s="180"/>
      <c r="E3477" s="180"/>
      <c r="F3477" s="180"/>
      <c r="G3477" s="180"/>
      <c r="H3477" s="180"/>
      <c r="I3477" s="180">
        <v>0</v>
      </c>
      <c r="J3477" s="180"/>
    </row>
    <row r="3478" spans="1:10" x14ac:dyDescent="0.2">
      <c r="A3478" s="180" t="s">
        <v>69</v>
      </c>
      <c r="B3478" s="180" t="s">
        <v>378</v>
      </c>
      <c r="C3478" s="180">
        <v>0</v>
      </c>
      <c r="D3478" s="180">
        <v>0</v>
      </c>
      <c r="E3478" s="180">
        <v>0</v>
      </c>
      <c r="F3478" s="180"/>
      <c r="G3478" s="180">
        <v>1339395</v>
      </c>
      <c r="H3478" s="180">
        <v>282344</v>
      </c>
      <c r="I3478" s="180">
        <v>1654191</v>
      </c>
      <c r="J3478" s="180">
        <v>1629744.91</v>
      </c>
    </row>
    <row r="3479" spans="1:10" x14ac:dyDescent="0.2">
      <c r="A3479" s="180" t="s">
        <v>69</v>
      </c>
      <c r="B3479" s="180" t="s">
        <v>360</v>
      </c>
      <c r="C3479" s="180">
        <v>620635</v>
      </c>
      <c r="D3479" s="180">
        <v>213659</v>
      </c>
      <c r="E3479" s="180">
        <v>6002933</v>
      </c>
      <c r="F3479" s="180"/>
      <c r="G3479" s="180"/>
      <c r="H3479" s="180">
        <v>0</v>
      </c>
      <c r="I3479" s="180">
        <v>26332286</v>
      </c>
      <c r="J3479" s="180">
        <v>5506533.8100000005</v>
      </c>
    </row>
    <row r="3480" spans="1:10" x14ac:dyDescent="0.2">
      <c r="A3480" s="180" t="s">
        <v>69</v>
      </c>
      <c r="B3480" s="180" t="s">
        <v>379</v>
      </c>
      <c r="C3480" s="180">
        <v>0</v>
      </c>
      <c r="D3480" s="180">
        <v>0</v>
      </c>
      <c r="E3480" s="180">
        <v>44666</v>
      </c>
      <c r="F3480" s="180">
        <v>5570000</v>
      </c>
      <c r="G3480" s="180"/>
      <c r="H3480" s="180"/>
      <c r="I3480" s="180">
        <v>41106562</v>
      </c>
      <c r="J3480" s="180">
        <v>5923409.9300000006</v>
      </c>
    </row>
    <row r="3481" spans="1:10" x14ac:dyDescent="0.2">
      <c r="A3481" s="180" t="s">
        <v>69</v>
      </c>
      <c r="B3481" s="180" t="s">
        <v>362</v>
      </c>
      <c r="C3481" s="180"/>
      <c r="D3481" s="180"/>
      <c r="E3481" s="180"/>
      <c r="F3481" s="180"/>
      <c r="G3481" s="180"/>
      <c r="H3481" s="180"/>
      <c r="I3481" s="180">
        <v>996996</v>
      </c>
      <c r="J3481" s="180">
        <v>899760</v>
      </c>
    </row>
    <row r="3482" spans="1:10" x14ac:dyDescent="0.2">
      <c r="A3482" s="180" t="s">
        <v>69</v>
      </c>
      <c r="B3482" s="180" t="s">
        <v>365</v>
      </c>
      <c r="C3482" s="180">
        <v>1598578</v>
      </c>
      <c r="D3482" s="180">
        <v>1443541</v>
      </c>
      <c r="E3482" s="180">
        <v>6047599</v>
      </c>
      <c r="F3482" s="180">
        <v>5570000</v>
      </c>
      <c r="G3482" s="180">
        <v>1340919</v>
      </c>
      <c r="H3482" s="180">
        <v>282344</v>
      </c>
      <c r="I3482" s="180">
        <v>101650225</v>
      </c>
      <c r="J3482" s="180">
        <v>41670701.969999999</v>
      </c>
    </row>
    <row r="3483" spans="1:10" x14ac:dyDescent="0.2">
      <c r="A3483" s="180" t="s">
        <v>69</v>
      </c>
      <c r="B3483" s="180" t="s">
        <v>447</v>
      </c>
      <c r="C3483" s="180">
        <v>0</v>
      </c>
      <c r="D3483" s="180">
        <v>0</v>
      </c>
      <c r="E3483" s="180">
        <v>0</v>
      </c>
      <c r="F3483" s="180">
        <v>0</v>
      </c>
      <c r="G3483" s="180">
        <v>0</v>
      </c>
      <c r="H3483" s="180">
        <v>0</v>
      </c>
      <c r="I3483" s="180">
        <v>1328654</v>
      </c>
      <c r="J3483" s="180">
        <v>1341239.1499999999</v>
      </c>
    </row>
    <row r="3484" spans="1:10" x14ac:dyDescent="0.2">
      <c r="A3484" s="180" t="s">
        <v>69</v>
      </c>
      <c r="B3484" s="180" t="s">
        <v>366</v>
      </c>
      <c r="C3484" s="180">
        <v>1598578</v>
      </c>
      <c r="D3484" s="180">
        <v>1443541</v>
      </c>
      <c r="E3484" s="180">
        <v>6047599</v>
      </c>
      <c r="F3484" s="180">
        <v>5570000</v>
      </c>
      <c r="G3484" s="180">
        <v>1340919</v>
      </c>
      <c r="H3484" s="180">
        <v>282344</v>
      </c>
      <c r="I3484" s="180">
        <v>102978879</v>
      </c>
      <c r="J3484" s="180">
        <v>43011941.119999997</v>
      </c>
    </row>
    <row r="3485" spans="1:10" x14ac:dyDescent="0.2">
      <c r="A3485" s="180" t="s">
        <v>69</v>
      </c>
      <c r="B3485" s="180" t="s">
        <v>367</v>
      </c>
      <c r="C3485" s="180">
        <v>1763202.2400000002</v>
      </c>
      <c r="D3485" s="180">
        <v>477064.54</v>
      </c>
      <c r="E3485" s="180">
        <v>5152329</v>
      </c>
      <c r="F3485" s="180">
        <v>12940083.090000004</v>
      </c>
      <c r="G3485" s="180">
        <v>124304.60000000033</v>
      </c>
      <c r="H3485" s="180">
        <v>-219495.26</v>
      </c>
      <c r="I3485" s="180">
        <v>21366904.090000004</v>
      </c>
      <c r="J3485" s="180">
        <v>32065373.090000011</v>
      </c>
    </row>
    <row r="3486" spans="1:10" x14ac:dyDescent="0.2">
      <c r="A3486" s="180" t="s">
        <v>69</v>
      </c>
      <c r="B3486" s="180" t="s">
        <v>368</v>
      </c>
      <c r="C3486" s="180">
        <v>3361780.24</v>
      </c>
      <c r="D3486" s="180">
        <v>1920605.54</v>
      </c>
      <c r="E3486" s="180">
        <v>11199928</v>
      </c>
      <c r="F3486" s="180">
        <v>18510083.090000004</v>
      </c>
      <c r="G3486" s="180">
        <v>1465223.6000000003</v>
      </c>
      <c r="H3486" s="180">
        <v>62848.74000000002</v>
      </c>
      <c r="I3486" s="180">
        <v>124345783.09</v>
      </c>
      <c r="J3486" s="180">
        <v>75077314.209999993</v>
      </c>
    </row>
    <row r="3487" spans="1:10" x14ac:dyDescent="0.2">
      <c r="A3487" s="180" t="s">
        <v>70</v>
      </c>
      <c r="B3487" s="180" t="s">
        <v>333</v>
      </c>
      <c r="C3487" s="180"/>
      <c r="D3487" s="180">
        <v>844148</v>
      </c>
      <c r="E3487" s="180"/>
      <c r="F3487" s="180">
        <v>0</v>
      </c>
      <c r="G3487" s="180"/>
      <c r="H3487" s="180"/>
      <c r="I3487" s="180">
        <v>7697875</v>
      </c>
      <c r="J3487" s="180">
        <v>7395482.3099999996</v>
      </c>
    </row>
    <row r="3488" spans="1:10" x14ac:dyDescent="0.2">
      <c r="A3488" s="180" t="s">
        <v>70</v>
      </c>
      <c r="B3488" s="180" t="s">
        <v>334</v>
      </c>
      <c r="C3488" s="180"/>
      <c r="D3488" s="180">
        <v>63121</v>
      </c>
      <c r="E3488" s="180"/>
      <c r="F3488" s="180">
        <v>0</v>
      </c>
      <c r="G3488" s="180"/>
      <c r="H3488" s="180"/>
      <c r="I3488" s="180">
        <v>503588</v>
      </c>
      <c r="J3488" s="180">
        <v>502890.06</v>
      </c>
    </row>
    <row r="3489" spans="1:10" x14ac:dyDescent="0.2">
      <c r="A3489" s="180" t="s">
        <v>70</v>
      </c>
      <c r="B3489" s="180" t="s">
        <v>335</v>
      </c>
      <c r="C3489" s="180"/>
      <c r="D3489" s="180">
        <v>0</v>
      </c>
      <c r="E3489" s="180"/>
      <c r="F3489" s="180"/>
      <c r="G3489" s="180"/>
      <c r="H3489" s="180"/>
      <c r="I3489" s="180">
        <v>557474</v>
      </c>
      <c r="J3489" s="180">
        <v>541200</v>
      </c>
    </row>
    <row r="3490" spans="1:10" x14ac:dyDescent="0.2">
      <c r="A3490" s="180" t="s">
        <v>70</v>
      </c>
      <c r="B3490" s="180" t="s">
        <v>336</v>
      </c>
      <c r="C3490" s="180"/>
      <c r="D3490" s="180"/>
      <c r="E3490" s="180"/>
      <c r="F3490" s="180"/>
      <c r="G3490" s="180"/>
      <c r="H3490" s="180"/>
      <c r="I3490" s="180">
        <v>1840788</v>
      </c>
      <c r="J3490" s="180">
        <v>1483615.39</v>
      </c>
    </row>
    <row r="3491" spans="1:10" x14ac:dyDescent="0.2">
      <c r="A3491" s="180" t="s">
        <v>70</v>
      </c>
      <c r="B3491" s="180" t="s">
        <v>337</v>
      </c>
      <c r="C3491" s="180">
        <v>14616</v>
      </c>
      <c r="D3491" s="180">
        <v>2538</v>
      </c>
      <c r="E3491" s="180">
        <v>0</v>
      </c>
      <c r="F3491" s="180">
        <v>0</v>
      </c>
      <c r="G3491" s="180">
        <v>1015</v>
      </c>
      <c r="H3491" s="180">
        <v>609</v>
      </c>
      <c r="I3491" s="180">
        <v>62001</v>
      </c>
      <c r="J3491" s="180">
        <v>58473.8</v>
      </c>
    </row>
    <row r="3492" spans="1:10" x14ac:dyDescent="0.2">
      <c r="A3492" s="180" t="s">
        <v>70</v>
      </c>
      <c r="B3492" s="180" t="s">
        <v>338</v>
      </c>
      <c r="C3492" s="180"/>
      <c r="D3492" s="180"/>
      <c r="E3492" s="180"/>
      <c r="F3492" s="180"/>
      <c r="G3492" s="180">
        <v>705582</v>
      </c>
      <c r="H3492" s="180">
        <v>0</v>
      </c>
      <c r="I3492" s="180">
        <v>695155</v>
      </c>
      <c r="J3492" s="180">
        <v>395141.68</v>
      </c>
    </row>
    <row r="3493" spans="1:10" x14ac:dyDescent="0.2">
      <c r="A3493" s="180" t="s">
        <v>70</v>
      </c>
      <c r="B3493" s="180" t="s">
        <v>339</v>
      </c>
      <c r="C3493" s="180"/>
      <c r="D3493" s="180"/>
      <c r="E3493" s="180"/>
      <c r="F3493" s="180"/>
      <c r="G3493" s="180"/>
      <c r="H3493" s="180">
        <v>0</v>
      </c>
      <c r="I3493" s="180">
        <v>539676</v>
      </c>
      <c r="J3493" s="180">
        <v>544885.63</v>
      </c>
    </row>
    <row r="3494" spans="1:10" x14ac:dyDescent="0.2">
      <c r="A3494" s="180" t="s">
        <v>70</v>
      </c>
      <c r="B3494" s="180" t="s">
        <v>340</v>
      </c>
      <c r="C3494" s="180">
        <v>0</v>
      </c>
      <c r="D3494" s="180">
        <v>1167</v>
      </c>
      <c r="E3494" s="180">
        <v>0</v>
      </c>
      <c r="F3494" s="180">
        <v>0</v>
      </c>
      <c r="G3494" s="180">
        <v>1117</v>
      </c>
      <c r="H3494" s="180">
        <v>30450</v>
      </c>
      <c r="I3494" s="180">
        <v>229837</v>
      </c>
      <c r="J3494" s="180">
        <v>353314.09</v>
      </c>
    </row>
    <row r="3495" spans="1:10" x14ac:dyDescent="0.2">
      <c r="A3495" s="180" t="s">
        <v>70</v>
      </c>
      <c r="B3495" s="180" t="s">
        <v>341</v>
      </c>
      <c r="C3495" s="180">
        <v>0</v>
      </c>
      <c r="D3495" s="180">
        <v>0</v>
      </c>
      <c r="E3495" s="180">
        <v>0</v>
      </c>
      <c r="F3495" s="180"/>
      <c r="G3495" s="180">
        <v>0</v>
      </c>
      <c r="H3495" s="180">
        <v>0</v>
      </c>
      <c r="I3495" s="180">
        <v>0</v>
      </c>
      <c r="J3495" s="180">
        <v>0</v>
      </c>
    </row>
    <row r="3496" spans="1:10" x14ac:dyDescent="0.2">
      <c r="A3496" s="180" t="s">
        <v>70</v>
      </c>
      <c r="B3496" s="180" t="s">
        <v>342</v>
      </c>
      <c r="C3496" s="180"/>
      <c r="D3496" s="180"/>
      <c r="E3496" s="180"/>
      <c r="F3496" s="180"/>
      <c r="G3496" s="180"/>
      <c r="H3496" s="180"/>
      <c r="I3496" s="180">
        <v>6018485</v>
      </c>
      <c r="J3496" s="180">
        <v>5892990</v>
      </c>
    </row>
    <row r="3497" spans="1:10" x14ac:dyDescent="0.2">
      <c r="A3497" s="180" t="s">
        <v>70</v>
      </c>
      <c r="B3497" s="180" t="s">
        <v>343</v>
      </c>
      <c r="C3497" s="180"/>
      <c r="D3497" s="180"/>
      <c r="E3497" s="180"/>
      <c r="F3497" s="180"/>
      <c r="G3497" s="180"/>
      <c r="H3497" s="180"/>
      <c r="I3497" s="180">
        <v>0</v>
      </c>
      <c r="J3497" s="180">
        <v>0</v>
      </c>
    </row>
    <row r="3498" spans="1:10" x14ac:dyDescent="0.2">
      <c r="A3498" s="180" t="s">
        <v>70</v>
      </c>
      <c r="B3498" s="180" t="s">
        <v>344</v>
      </c>
      <c r="C3498" s="180">
        <v>1208987</v>
      </c>
      <c r="D3498" s="180">
        <v>233</v>
      </c>
      <c r="E3498" s="180">
        <v>0</v>
      </c>
      <c r="F3498" s="180">
        <v>0</v>
      </c>
      <c r="G3498" s="180">
        <v>5801</v>
      </c>
      <c r="H3498" s="180">
        <v>0</v>
      </c>
      <c r="I3498" s="180">
        <v>1247455</v>
      </c>
      <c r="J3498" s="180">
        <v>1271323.48</v>
      </c>
    </row>
    <row r="3499" spans="1:10" x14ac:dyDescent="0.2">
      <c r="A3499" s="180" t="s">
        <v>70</v>
      </c>
      <c r="B3499" s="180" t="s">
        <v>475</v>
      </c>
      <c r="C3499" s="180"/>
      <c r="D3499" s="180">
        <v>19237</v>
      </c>
      <c r="E3499" s="180"/>
      <c r="F3499" s="180">
        <v>0</v>
      </c>
      <c r="G3499" s="180"/>
      <c r="H3499" s="180"/>
      <c r="I3499" s="180">
        <v>163464</v>
      </c>
      <c r="J3499" s="180">
        <v>46548.34</v>
      </c>
    </row>
    <row r="3500" spans="1:10" x14ac:dyDescent="0.2">
      <c r="A3500" s="180" t="s">
        <v>70</v>
      </c>
      <c r="B3500" s="180" t="s">
        <v>332</v>
      </c>
      <c r="C3500" s="180"/>
      <c r="D3500" s="180"/>
      <c r="E3500" s="180">
        <v>0</v>
      </c>
      <c r="F3500" s="180"/>
      <c r="G3500" s="180"/>
      <c r="H3500" s="180"/>
      <c r="I3500" s="180">
        <v>162198</v>
      </c>
      <c r="J3500" s="180">
        <v>145646</v>
      </c>
    </row>
    <row r="3501" spans="1:10" x14ac:dyDescent="0.2">
      <c r="A3501" s="180" t="s">
        <v>70</v>
      </c>
      <c r="B3501" s="180" t="s">
        <v>407</v>
      </c>
      <c r="C3501" s="180">
        <v>0</v>
      </c>
      <c r="D3501" s="180">
        <v>0</v>
      </c>
      <c r="E3501" s="180">
        <v>0</v>
      </c>
      <c r="F3501" s="180">
        <v>0</v>
      </c>
      <c r="G3501" s="180">
        <v>282170</v>
      </c>
      <c r="H3501" s="180">
        <v>0</v>
      </c>
      <c r="I3501" s="180">
        <v>641023</v>
      </c>
      <c r="J3501" s="180">
        <v>528988</v>
      </c>
    </row>
    <row r="3502" spans="1:10" x14ac:dyDescent="0.2">
      <c r="A3502" s="180" t="s">
        <v>70</v>
      </c>
      <c r="B3502" s="180" t="s">
        <v>345</v>
      </c>
      <c r="C3502" s="180">
        <v>1223603</v>
      </c>
      <c r="D3502" s="180">
        <v>930444</v>
      </c>
      <c r="E3502" s="180">
        <v>0</v>
      </c>
      <c r="F3502" s="180">
        <v>0</v>
      </c>
      <c r="G3502" s="180">
        <v>995685</v>
      </c>
      <c r="H3502" s="180">
        <v>31059</v>
      </c>
      <c r="I3502" s="180">
        <v>20359019</v>
      </c>
      <c r="J3502" s="180">
        <v>19160498.780000001</v>
      </c>
    </row>
    <row r="3503" spans="1:10" x14ac:dyDescent="0.2">
      <c r="A3503" s="180" t="s">
        <v>70</v>
      </c>
      <c r="B3503" s="180" t="s">
        <v>346</v>
      </c>
      <c r="C3503" s="180">
        <v>0</v>
      </c>
      <c r="D3503" s="180">
        <v>0</v>
      </c>
      <c r="E3503" s="180">
        <v>0</v>
      </c>
      <c r="F3503" s="180">
        <v>0</v>
      </c>
      <c r="G3503" s="180"/>
      <c r="H3503" s="180"/>
      <c r="I3503" s="180">
        <v>3500000</v>
      </c>
      <c r="J3503" s="180">
        <v>0</v>
      </c>
    </row>
    <row r="3504" spans="1:10" x14ac:dyDescent="0.2">
      <c r="A3504" s="180" t="s">
        <v>70</v>
      </c>
      <c r="B3504" s="180" t="s">
        <v>446</v>
      </c>
      <c r="C3504" s="180">
        <v>0</v>
      </c>
      <c r="D3504" s="180">
        <v>0</v>
      </c>
      <c r="E3504" s="180">
        <v>0</v>
      </c>
      <c r="F3504" s="180">
        <v>756081</v>
      </c>
      <c r="G3504" s="180">
        <v>12185</v>
      </c>
      <c r="H3504" s="180">
        <v>0</v>
      </c>
      <c r="I3504" s="180">
        <v>37005</v>
      </c>
      <c r="J3504" s="180">
        <v>121971.38</v>
      </c>
    </row>
    <row r="3505" spans="1:10" x14ac:dyDescent="0.2">
      <c r="A3505" s="180" t="s">
        <v>70</v>
      </c>
      <c r="B3505" s="180" t="s">
        <v>347</v>
      </c>
      <c r="C3505" s="180">
        <v>0</v>
      </c>
      <c r="D3505" s="180">
        <v>150000</v>
      </c>
      <c r="E3505" s="180">
        <v>0</v>
      </c>
      <c r="F3505" s="180"/>
      <c r="G3505" s="180">
        <v>0</v>
      </c>
      <c r="H3505" s="180">
        <v>0</v>
      </c>
      <c r="I3505" s="180">
        <v>10500</v>
      </c>
      <c r="J3505" s="180">
        <v>5800</v>
      </c>
    </row>
    <row r="3506" spans="1:10" x14ac:dyDescent="0.2">
      <c r="A3506" s="180" t="s">
        <v>70</v>
      </c>
      <c r="B3506" s="180" t="s">
        <v>348</v>
      </c>
      <c r="C3506" s="180">
        <v>1223603</v>
      </c>
      <c r="D3506" s="180">
        <v>1080444</v>
      </c>
      <c r="E3506" s="180">
        <v>0</v>
      </c>
      <c r="F3506" s="180">
        <v>756081</v>
      </c>
      <c r="G3506" s="180">
        <v>1007870</v>
      </c>
      <c r="H3506" s="180">
        <v>31059</v>
      </c>
      <c r="I3506" s="180">
        <v>23906524</v>
      </c>
      <c r="J3506" s="180">
        <v>19288270.16</v>
      </c>
    </row>
    <row r="3507" spans="1:10" x14ac:dyDescent="0.2">
      <c r="A3507" s="180" t="s">
        <v>70</v>
      </c>
      <c r="B3507" s="180" t="s">
        <v>349</v>
      </c>
      <c r="C3507" s="180">
        <v>2881732.29</v>
      </c>
      <c r="D3507" s="180">
        <v>347247.60000000009</v>
      </c>
      <c r="E3507" s="180">
        <v>0</v>
      </c>
      <c r="F3507" s="180">
        <v>549836.29</v>
      </c>
      <c r="G3507" s="180">
        <v>267195.54000000004</v>
      </c>
      <c r="H3507" s="180">
        <v>-110.70999999999913</v>
      </c>
      <c r="I3507" s="180">
        <v>7443373.0800000019</v>
      </c>
      <c r="J3507" s="180">
        <v>5755502.5399999991</v>
      </c>
    </row>
    <row r="3508" spans="1:10" x14ac:dyDescent="0.2">
      <c r="A3508" s="180" t="s">
        <v>70</v>
      </c>
      <c r="B3508" s="180" t="s">
        <v>350</v>
      </c>
      <c r="C3508" s="180">
        <v>4105335.29</v>
      </c>
      <c r="D3508" s="180">
        <v>1427691.6</v>
      </c>
      <c r="E3508" s="180">
        <v>0</v>
      </c>
      <c r="F3508" s="180">
        <v>1305917.29</v>
      </c>
      <c r="G3508" s="180">
        <v>1275065.54</v>
      </c>
      <c r="H3508" s="180">
        <v>30948.29</v>
      </c>
      <c r="I3508" s="180">
        <v>31349897.079999998</v>
      </c>
      <c r="J3508" s="180">
        <v>25043772.699999999</v>
      </c>
    </row>
    <row r="3509" spans="1:10" x14ac:dyDescent="0.2">
      <c r="A3509" s="180" t="s">
        <v>70</v>
      </c>
      <c r="B3509" s="180" t="s">
        <v>376</v>
      </c>
      <c r="C3509" s="180"/>
      <c r="D3509" s="180"/>
      <c r="E3509" s="180"/>
      <c r="F3509" s="180"/>
      <c r="G3509" s="180"/>
      <c r="H3509" s="180"/>
      <c r="I3509" s="180"/>
      <c r="J3509" s="180"/>
    </row>
    <row r="3510" spans="1:10" x14ac:dyDescent="0.2">
      <c r="A3510" s="180" t="s">
        <v>70</v>
      </c>
      <c r="B3510" s="180" t="s">
        <v>377</v>
      </c>
      <c r="C3510" s="180">
        <v>0</v>
      </c>
      <c r="D3510" s="180">
        <v>0</v>
      </c>
      <c r="E3510" s="180">
        <v>0</v>
      </c>
      <c r="F3510" s="180"/>
      <c r="G3510" s="180">
        <v>0</v>
      </c>
      <c r="H3510" s="180">
        <v>29665</v>
      </c>
      <c r="I3510" s="180">
        <v>11007110</v>
      </c>
      <c r="J3510" s="180">
        <v>9888109.5</v>
      </c>
    </row>
    <row r="3511" spans="1:10" x14ac:dyDescent="0.2">
      <c r="A3511" s="180" t="s">
        <v>70</v>
      </c>
      <c r="B3511" s="180" t="s">
        <v>352</v>
      </c>
      <c r="C3511" s="180">
        <v>0</v>
      </c>
      <c r="D3511" s="180">
        <v>0</v>
      </c>
      <c r="E3511" s="180">
        <v>0</v>
      </c>
      <c r="F3511" s="180"/>
      <c r="G3511" s="180">
        <v>0</v>
      </c>
      <c r="H3511" s="180">
        <v>0</v>
      </c>
      <c r="I3511" s="180">
        <v>207956</v>
      </c>
      <c r="J3511" s="180">
        <v>202020.66</v>
      </c>
    </row>
    <row r="3512" spans="1:10" x14ac:dyDescent="0.2">
      <c r="A3512" s="180" t="s">
        <v>70</v>
      </c>
      <c r="B3512" s="180" t="s">
        <v>353</v>
      </c>
      <c r="C3512" s="180">
        <v>0</v>
      </c>
      <c r="D3512" s="180">
        <v>0</v>
      </c>
      <c r="E3512" s="180">
        <v>0</v>
      </c>
      <c r="F3512" s="180"/>
      <c r="G3512" s="180">
        <v>0</v>
      </c>
      <c r="H3512" s="180">
        <v>0</v>
      </c>
      <c r="I3512" s="180">
        <v>791538</v>
      </c>
      <c r="J3512" s="180">
        <v>782547.04</v>
      </c>
    </row>
    <row r="3513" spans="1:10" x14ac:dyDescent="0.2">
      <c r="A3513" s="180" t="s">
        <v>70</v>
      </c>
      <c r="B3513" s="180" t="s">
        <v>354</v>
      </c>
      <c r="C3513" s="180">
        <v>0</v>
      </c>
      <c r="D3513" s="180">
        <v>0</v>
      </c>
      <c r="E3513" s="180">
        <v>0</v>
      </c>
      <c r="F3513" s="180"/>
      <c r="G3513" s="180">
        <v>0</v>
      </c>
      <c r="H3513" s="180">
        <v>0</v>
      </c>
      <c r="I3513" s="180">
        <v>624001</v>
      </c>
      <c r="J3513" s="180">
        <v>603831.63</v>
      </c>
    </row>
    <row r="3514" spans="1:10" x14ac:dyDescent="0.2">
      <c r="A3514" s="180" t="s">
        <v>70</v>
      </c>
      <c r="B3514" s="180" t="s">
        <v>408</v>
      </c>
      <c r="C3514" s="180">
        <v>0</v>
      </c>
      <c r="D3514" s="180">
        <v>0</v>
      </c>
      <c r="E3514" s="180">
        <v>0</v>
      </c>
      <c r="F3514" s="180"/>
      <c r="G3514" s="180">
        <v>0</v>
      </c>
      <c r="H3514" s="180">
        <v>0</v>
      </c>
      <c r="I3514" s="180">
        <v>812565</v>
      </c>
      <c r="J3514" s="180">
        <v>790396.96</v>
      </c>
    </row>
    <row r="3515" spans="1:10" x14ac:dyDescent="0.2">
      <c r="A3515" s="180" t="s">
        <v>70</v>
      </c>
      <c r="B3515" s="180" t="s">
        <v>423</v>
      </c>
      <c r="C3515" s="180">
        <v>0</v>
      </c>
      <c r="D3515" s="180">
        <v>0</v>
      </c>
      <c r="E3515" s="180">
        <v>0</v>
      </c>
      <c r="F3515" s="180">
        <v>0</v>
      </c>
      <c r="G3515" s="180">
        <v>0</v>
      </c>
      <c r="H3515" s="180">
        <v>0</v>
      </c>
      <c r="I3515" s="180">
        <v>106614</v>
      </c>
      <c r="J3515" s="180">
        <v>132039.22</v>
      </c>
    </row>
    <row r="3516" spans="1:10" x14ac:dyDescent="0.2">
      <c r="A3516" s="180" t="s">
        <v>70</v>
      </c>
      <c r="B3516" s="180" t="s">
        <v>355</v>
      </c>
      <c r="C3516" s="180">
        <v>0</v>
      </c>
      <c r="D3516" s="180">
        <v>0</v>
      </c>
      <c r="E3516" s="180">
        <v>0</v>
      </c>
      <c r="F3516" s="180"/>
      <c r="G3516" s="180">
        <v>0</v>
      </c>
      <c r="H3516" s="180">
        <v>0</v>
      </c>
      <c r="I3516" s="180">
        <v>1400117</v>
      </c>
      <c r="J3516" s="180">
        <v>1357851.62</v>
      </c>
    </row>
    <row r="3517" spans="1:10" x14ac:dyDescent="0.2">
      <c r="A3517" s="180" t="s">
        <v>70</v>
      </c>
      <c r="B3517" s="180" t="s">
        <v>356</v>
      </c>
      <c r="C3517" s="180">
        <v>0</v>
      </c>
      <c r="D3517" s="180">
        <v>193183</v>
      </c>
      <c r="E3517" s="180">
        <v>0</v>
      </c>
      <c r="F3517" s="180"/>
      <c r="G3517" s="180">
        <v>0</v>
      </c>
      <c r="H3517" s="180">
        <v>0</v>
      </c>
      <c r="I3517" s="180">
        <v>613137</v>
      </c>
      <c r="J3517" s="180">
        <v>638019.90999999992</v>
      </c>
    </row>
    <row r="3518" spans="1:10" x14ac:dyDescent="0.2">
      <c r="A3518" s="180" t="s">
        <v>70</v>
      </c>
      <c r="B3518" s="180" t="s">
        <v>409</v>
      </c>
      <c r="C3518" s="180"/>
      <c r="D3518" s="180"/>
      <c r="E3518" s="180"/>
      <c r="F3518" s="180"/>
      <c r="G3518" s="180"/>
      <c r="H3518" s="180"/>
      <c r="I3518" s="180">
        <v>0</v>
      </c>
      <c r="J3518" s="180"/>
    </row>
    <row r="3519" spans="1:10" x14ac:dyDescent="0.2">
      <c r="A3519" s="180" t="s">
        <v>70</v>
      </c>
      <c r="B3519" s="180" t="s">
        <v>378</v>
      </c>
      <c r="C3519" s="180">
        <v>0</v>
      </c>
      <c r="D3519" s="180">
        <v>0</v>
      </c>
      <c r="E3519" s="180">
        <v>0</v>
      </c>
      <c r="F3519" s="180"/>
      <c r="G3519" s="180">
        <v>855905</v>
      </c>
      <c r="H3519" s="180">
        <v>0</v>
      </c>
      <c r="I3519" s="180">
        <v>715177</v>
      </c>
      <c r="J3519" s="180">
        <v>630762.14</v>
      </c>
    </row>
    <row r="3520" spans="1:10" x14ac:dyDescent="0.2">
      <c r="A3520" s="180" t="s">
        <v>70</v>
      </c>
      <c r="B3520" s="180" t="s">
        <v>360</v>
      </c>
      <c r="C3520" s="180">
        <v>2046060</v>
      </c>
      <c r="D3520" s="180">
        <v>667007</v>
      </c>
      <c r="E3520" s="180">
        <v>0</v>
      </c>
      <c r="F3520" s="180"/>
      <c r="G3520" s="180"/>
      <c r="H3520" s="180">
        <v>0</v>
      </c>
      <c r="I3520" s="180">
        <v>3461150</v>
      </c>
      <c r="J3520" s="180">
        <v>1238042.48</v>
      </c>
    </row>
    <row r="3521" spans="1:10" x14ac:dyDescent="0.2">
      <c r="A3521" s="180" t="s">
        <v>70</v>
      </c>
      <c r="B3521" s="180" t="s">
        <v>379</v>
      </c>
      <c r="C3521" s="180">
        <v>40600</v>
      </c>
      <c r="D3521" s="180">
        <v>0</v>
      </c>
      <c r="E3521" s="180">
        <v>0</v>
      </c>
      <c r="F3521" s="180">
        <v>756081</v>
      </c>
      <c r="G3521" s="180"/>
      <c r="H3521" s="180"/>
      <c r="I3521" s="180">
        <v>40000</v>
      </c>
      <c r="J3521" s="180">
        <v>642331.12</v>
      </c>
    </row>
    <row r="3522" spans="1:10" x14ac:dyDescent="0.2">
      <c r="A3522" s="180" t="s">
        <v>70</v>
      </c>
      <c r="B3522" s="180" t="s">
        <v>362</v>
      </c>
      <c r="C3522" s="180"/>
      <c r="D3522" s="180"/>
      <c r="E3522" s="180"/>
      <c r="F3522" s="180"/>
      <c r="G3522" s="180"/>
      <c r="H3522" s="180"/>
      <c r="I3522" s="180">
        <v>559269</v>
      </c>
      <c r="J3522" s="180">
        <v>547929</v>
      </c>
    </row>
    <row r="3523" spans="1:10" x14ac:dyDescent="0.2">
      <c r="A3523" s="180" t="s">
        <v>70</v>
      </c>
      <c r="B3523" s="180" t="s">
        <v>365</v>
      </c>
      <c r="C3523" s="180">
        <v>2086660</v>
      </c>
      <c r="D3523" s="180">
        <v>860190</v>
      </c>
      <c r="E3523" s="180">
        <v>0</v>
      </c>
      <c r="F3523" s="180">
        <v>756081</v>
      </c>
      <c r="G3523" s="180">
        <v>855905</v>
      </c>
      <c r="H3523" s="180">
        <v>29665</v>
      </c>
      <c r="I3523" s="180">
        <v>20338634</v>
      </c>
      <c r="J3523" s="180">
        <v>17453881.280000001</v>
      </c>
    </row>
    <row r="3524" spans="1:10" x14ac:dyDescent="0.2">
      <c r="A3524" s="180" t="s">
        <v>70</v>
      </c>
      <c r="B3524" s="180" t="s">
        <v>447</v>
      </c>
      <c r="C3524" s="180">
        <v>755808</v>
      </c>
      <c r="D3524" s="180">
        <v>0</v>
      </c>
      <c r="E3524" s="180">
        <v>0</v>
      </c>
      <c r="F3524" s="180">
        <v>0</v>
      </c>
      <c r="G3524" s="180">
        <v>57050</v>
      </c>
      <c r="H3524" s="180">
        <v>0</v>
      </c>
      <c r="I3524" s="180">
        <v>1311799</v>
      </c>
      <c r="J3524" s="180">
        <v>146518.34</v>
      </c>
    </row>
    <row r="3525" spans="1:10" x14ac:dyDescent="0.2">
      <c r="A3525" s="180" t="s">
        <v>70</v>
      </c>
      <c r="B3525" s="180" t="s">
        <v>366</v>
      </c>
      <c r="C3525" s="180">
        <v>2842468</v>
      </c>
      <c r="D3525" s="180">
        <v>860190</v>
      </c>
      <c r="E3525" s="180">
        <v>0</v>
      </c>
      <c r="F3525" s="180">
        <v>756081</v>
      </c>
      <c r="G3525" s="180">
        <v>912955</v>
      </c>
      <c r="H3525" s="180">
        <v>29665</v>
      </c>
      <c r="I3525" s="180">
        <v>21650433</v>
      </c>
      <c r="J3525" s="180">
        <v>17600399.620000001</v>
      </c>
    </row>
    <row r="3526" spans="1:10" x14ac:dyDescent="0.2">
      <c r="A3526" s="180" t="s">
        <v>70</v>
      </c>
      <c r="B3526" s="180" t="s">
        <v>367</v>
      </c>
      <c r="C3526" s="180">
        <v>1262867.29</v>
      </c>
      <c r="D3526" s="180">
        <v>567501.60000000009</v>
      </c>
      <c r="E3526" s="180">
        <v>0</v>
      </c>
      <c r="F3526" s="180">
        <v>549836.29</v>
      </c>
      <c r="G3526" s="180">
        <v>362110.54</v>
      </c>
      <c r="H3526" s="180">
        <v>1283.2900000000009</v>
      </c>
      <c r="I3526" s="180">
        <v>9699464.0800000019</v>
      </c>
      <c r="J3526" s="180">
        <v>7443373.0799999982</v>
      </c>
    </row>
    <row r="3527" spans="1:10" x14ac:dyDescent="0.2">
      <c r="A3527" s="180" t="s">
        <v>70</v>
      </c>
      <c r="B3527" s="180" t="s">
        <v>368</v>
      </c>
      <c r="C3527" s="180">
        <v>4105335.29</v>
      </c>
      <c r="D3527" s="180">
        <v>1427691.6</v>
      </c>
      <c r="E3527" s="180">
        <v>0</v>
      </c>
      <c r="F3527" s="180">
        <v>1305917.29</v>
      </c>
      <c r="G3527" s="180">
        <v>1275065.54</v>
      </c>
      <c r="H3527" s="180">
        <v>30948.29</v>
      </c>
      <c r="I3527" s="180">
        <v>31349897.079999998</v>
      </c>
      <c r="J3527" s="180">
        <v>25043772.699999999</v>
      </c>
    </row>
    <row r="3528" spans="1:10" x14ac:dyDescent="0.2">
      <c r="A3528" s="180" t="s">
        <v>71</v>
      </c>
      <c r="B3528" s="180" t="s">
        <v>333</v>
      </c>
      <c r="C3528" s="180"/>
      <c r="D3528" s="180">
        <v>952970</v>
      </c>
      <c r="E3528" s="180"/>
      <c r="F3528" s="180">
        <v>0</v>
      </c>
      <c r="G3528" s="180"/>
      <c r="H3528" s="180"/>
      <c r="I3528" s="180">
        <v>13988721</v>
      </c>
      <c r="J3528" s="180">
        <v>13914976.109999999</v>
      </c>
    </row>
    <row r="3529" spans="1:10" x14ac:dyDescent="0.2">
      <c r="A3529" s="180" t="s">
        <v>71</v>
      </c>
      <c r="B3529" s="180" t="s">
        <v>334</v>
      </c>
      <c r="C3529" s="180"/>
      <c r="D3529" s="180">
        <v>75202</v>
      </c>
      <c r="E3529" s="180"/>
      <c r="F3529" s="180">
        <v>0</v>
      </c>
      <c r="G3529" s="180"/>
      <c r="H3529" s="180"/>
      <c r="I3529" s="180">
        <v>1035626</v>
      </c>
      <c r="J3529" s="180">
        <v>1116994.01</v>
      </c>
    </row>
    <row r="3530" spans="1:10" x14ac:dyDescent="0.2">
      <c r="A3530" s="180" t="s">
        <v>71</v>
      </c>
      <c r="B3530" s="180" t="s">
        <v>335</v>
      </c>
      <c r="C3530" s="180"/>
      <c r="D3530" s="180">
        <v>0</v>
      </c>
      <c r="E3530" s="180"/>
      <c r="F3530" s="180"/>
      <c r="G3530" s="180"/>
      <c r="H3530" s="180"/>
      <c r="I3530" s="180">
        <v>1507370</v>
      </c>
      <c r="J3530" s="180">
        <v>1482544</v>
      </c>
    </row>
    <row r="3531" spans="1:10" x14ac:dyDescent="0.2">
      <c r="A3531" s="180" t="s">
        <v>71</v>
      </c>
      <c r="B3531" s="180" t="s">
        <v>336</v>
      </c>
      <c r="C3531" s="180"/>
      <c r="D3531" s="180"/>
      <c r="E3531" s="180"/>
      <c r="F3531" s="180"/>
      <c r="G3531" s="180"/>
      <c r="H3531" s="180"/>
      <c r="I3531" s="180">
        <v>909951</v>
      </c>
      <c r="J3531" s="180">
        <v>437626.85</v>
      </c>
    </row>
    <row r="3532" spans="1:10" x14ac:dyDescent="0.2">
      <c r="A3532" s="180" t="s">
        <v>71</v>
      </c>
      <c r="B3532" s="180" t="s">
        <v>337</v>
      </c>
      <c r="C3532" s="180">
        <v>30000</v>
      </c>
      <c r="D3532" s="180"/>
      <c r="E3532" s="180"/>
      <c r="F3532" s="180"/>
      <c r="G3532" s="180">
        <v>19500</v>
      </c>
      <c r="H3532" s="180"/>
      <c r="I3532" s="180">
        <v>249300</v>
      </c>
      <c r="J3532" s="180">
        <v>280191.92</v>
      </c>
    </row>
    <row r="3533" spans="1:10" x14ac:dyDescent="0.2">
      <c r="A3533" s="180" t="s">
        <v>71</v>
      </c>
      <c r="B3533" s="180" t="s">
        <v>338</v>
      </c>
      <c r="C3533" s="180"/>
      <c r="D3533" s="180"/>
      <c r="E3533" s="180"/>
      <c r="F3533" s="180"/>
      <c r="G3533" s="180">
        <v>475000</v>
      </c>
      <c r="H3533" s="180"/>
      <c r="I3533" s="180">
        <v>474450</v>
      </c>
      <c r="J3533" s="180">
        <v>474498.8</v>
      </c>
    </row>
    <row r="3534" spans="1:10" x14ac:dyDescent="0.2">
      <c r="A3534" s="180" t="s">
        <v>71</v>
      </c>
      <c r="B3534" s="180" t="s">
        <v>339</v>
      </c>
      <c r="C3534" s="180"/>
      <c r="D3534" s="180"/>
      <c r="E3534" s="180"/>
      <c r="F3534" s="180"/>
      <c r="G3534" s="180"/>
      <c r="H3534" s="180"/>
      <c r="I3534" s="180">
        <v>537700</v>
      </c>
      <c r="J3534" s="180">
        <v>559264.52</v>
      </c>
    </row>
    <row r="3535" spans="1:10" x14ac:dyDescent="0.2">
      <c r="A3535" s="180" t="s">
        <v>71</v>
      </c>
      <c r="B3535" s="180" t="s">
        <v>340</v>
      </c>
      <c r="C3535" s="180"/>
      <c r="D3535" s="180"/>
      <c r="E3535" s="180"/>
      <c r="F3535" s="180"/>
      <c r="G3535" s="180">
        <v>200</v>
      </c>
      <c r="H3535" s="180"/>
      <c r="I3535" s="180">
        <v>562450</v>
      </c>
      <c r="J3535" s="180">
        <v>1020087.17</v>
      </c>
    </row>
    <row r="3536" spans="1:10" x14ac:dyDescent="0.2">
      <c r="A3536" s="180" t="s">
        <v>71</v>
      </c>
      <c r="B3536" s="180" t="s">
        <v>341</v>
      </c>
      <c r="C3536" s="180"/>
      <c r="D3536" s="180"/>
      <c r="E3536" s="180"/>
      <c r="F3536" s="180"/>
      <c r="G3536" s="180"/>
      <c r="H3536" s="180"/>
      <c r="I3536" s="180">
        <v>0</v>
      </c>
      <c r="J3536" s="180">
        <v>0</v>
      </c>
    </row>
    <row r="3537" spans="1:10" x14ac:dyDescent="0.2">
      <c r="A3537" s="180" t="s">
        <v>71</v>
      </c>
      <c r="B3537" s="180" t="s">
        <v>342</v>
      </c>
      <c r="C3537" s="180"/>
      <c r="D3537" s="180"/>
      <c r="E3537" s="180"/>
      <c r="F3537" s="180"/>
      <c r="G3537" s="180"/>
      <c r="H3537" s="180"/>
      <c r="I3537" s="180">
        <v>28412166</v>
      </c>
      <c r="J3537" s="180">
        <v>27744279</v>
      </c>
    </row>
    <row r="3538" spans="1:10" x14ac:dyDescent="0.2">
      <c r="A3538" s="180" t="s">
        <v>71</v>
      </c>
      <c r="B3538" s="180" t="s">
        <v>343</v>
      </c>
      <c r="C3538" s="180"/>
      <c r="D3538" s="180"/>
      <c r="E3538" s="180"/>
      <c r="F3538" s="180"/>
      <c r="G3538" s="180"/>
      <c r="H3538" s="180"/>
      <c r="I3538" s="180">
        <v>0</v>
      </c>
      <c r="J3538" s="180">
        <v>0</v>
      </c>
    </row>
    <row r="3539" spans="1:10" x14ac:dyDescent="0.2">
      <c r="A3539" s="180" t="s">
        <v>71</v>
      </c>
      <c r="B3539" s="180" t="s">
        <v>344</v>
      </c>
      <c r="C3539" s="180">
        <v>3600000</v>
      </c>
      <c r="D3539" s="180">
        <v>450</v>
      </c>
      <c r="E3539" s="180"/>
      <c r="F3539" s="180"/>
      <c r="G3539" s="180">
        <v>15400</v>
      </c>
      <c r="H3539" s="180"/>
      <c r="I3539" s="180">
        <v>3873694</v>
      </c>
      <c r="J3539" s="180">
        <v>3856885.19</v>
      </c>
    </row>
    <row r="3540" spans="1:10" x14ac:dyDescent="0.2">
      <c r="A3540" s="180" t="s">
        <v>71</v>
      </c>
      <c r="B3540" s="180" t="s">
        <v>475</v>
      </c>
      <c r="C3540" s="180"/>
      <c r="D3540" s="180">
        <v>43262</v>
      </c>
      <c r="E3540" s="180"/>
      <c r="F3540" s="180">
        <v>0</v>
      </c>
      <c r="G3540" s="180"/>
      <c r="H3540" s="180"/>
      <c r="I3540" s="180">
        <v>567969</v>
      </c>
      <c r="J3540" s="180">
        <v>607803.19999999995</v>
      </c>
    </row>
    <row r="3541" spans="1:10" x14ac:dyDescent="0.2">
      <c r="A3541" s="180" t="s">
        <v>71</v>
      </c>
      <c r="B3541" s="180" t="s">
        <v>332</v>
      </c>
      <c r="C3541" s="180"/>
      <c r="D3541" s="180"/>
      <c r="E3541" s="180"/>
      <c r="F3541" s="180"/>
      <c r="G3541" s="180"/>
      <c r="H3541" s="180"/>
      <c r="I3541" s="180">
        <v>1109024</v>
      </c>
      <c r="J3541" s="180">
        <v>1170171</v>
      </c>
    </row>
    <row r="3542" spans="1:10" x14ac:dyDescent="0.2">
      <c r="A3542" s="180" t="s">
        <v>71</v>
      </c>
      <c r="B3542" s="180" t="s">
        <v>407</v>
      </c>
      <c r="C3542" s="180"/>
      <c r="D3542" s="180"/>
      <c r="E3542" s="180"/>
      <c r="F3542" s="180"/>
      <c r="G3542" s="180">
        <v>1308000</v>
      </c>
      <c r="H3542" s="180"/>
      <c r="I3542" s="180">
        <v>2752194</v>
      </c>
      <c r="J3542" s="180">
        <v>2690402.8499999996</v>
      </c>
    </row>
    <row r="3543" spans="1:10" x14ac:dyDescent="0.2">
      <c r="A3543" s="180" t="s">
        <v>71</v>
      </c>
      <c r="B3543" s="180" t="s">
        <v>345</v>
      </c>
      <c r="C3543" s="180">
        <v>3630000</v>
      </c>
      <c r="D3543" s="180">
        <v>1071884</v>
      </c>
      <c r="E3543" s="180">
        <v>0</v>
      </c>
      <c r="F3543" s="180">
        <v>0</v>
      </c>
      <c r="G3543" s="180">
        <v>1818100</v>
      </c>
      <c r="H3543" s="180">
        <v>0</v>
      </c>
      <c r="I3543" s="180">
        <v>55980615</v>
      </c>
      <c r="J3543" s="180">
        <v>55355724.620000005</v>
      </c>
    </row>
    <row r="3544" spans="1:10" x14ac:dyDescent="0.2">
      <c r="A3544" s="180" t="s">
        <v>71</v>
      </c>
      <c r="B3544" s="180" t="s">
        <v>346</v>
      </c>
      <c r="C3544" s="180"/>
      <c r="D3544" s="180"/>
      <c r="E3544" s="180"/>
      <c r="F3544" s="180"/>
      <c r="G3544" s="180"/>
      <c r="H3544" s="180"/>
      <c r="I3544" s="180">
        <v>0</v>
      </c>
      <c r="J3544" s="180">
        <v>0</v>
      </c>
    </row>
    <row r="3545" spans="1:10" x14ac:dyDescent="0.2">
      <c r="A3545" s="180" t="s">
        <v>71</v>
      </c>
      <c r="B3545" s="180" t="s">
        <v>446</v>
      </c>
      <c r="C3545" s="180"/>
      <c r="D3545" s="180"/>
      <c r="E3545" s="180"/>
      <c r="F3545" s="180">
        <v>4444300</v>
      </c>
      <c r="G3545" s="180"/>
      <c r="H3545" s="180"/>
      <c r="I3545" s="180">
        <v>3654180</v>
      </c>
      <c r="J3545" s="180">
        <v>7733987.2300000004</v>
      </c>
    </row>
    <row r="3546" spans="1:10" x14ac:dyDescent="0.2">
      <c r="A3546" s="180" t="s">
        <v>71</v>
      </c>
      <c r="B3546" s="180" t="s">
        <v>347</v>
      </c>
      <c r="C3546" s="180"/>
      <c r="D3546" s="180"/>
      <c r="E3546" s="180"/>
      <c r="F3546" s="180"/>
      <c r="G3546" s="180"/>
      <c r="H3546" s="180"/>
      <c r="I3546" s="180">
        <v>1000</v>
      </c>
      <c r="J3546" s="180">
        <v>4015.2</v>
      </c>
    </row>
    <row r="3547" spans="1:10" x14ac:dyDescent="0.2">
      <c r="A3547" s="180" t="s">
        <v>71</v>
      </c>
      <c r="B3547" s="180" t="s">
        <v>348</v>
      </c>
      <c r="C3547" s="180">
        <v>3630000</v>
      </c>
      <c r="D3547" s="180">
        <v>1071884</v>
      </c>
      <c r="E3547" s="180">
        <v>0</v>
      </c>
      <c r="F3547" s="180">
        <v>4444300</v>
      </c>
      <c r="G3547" s="180">
        <v>1818100</v>
      </c>
      <c r="H3547" s="180">
        <v>0</v>
      </c>
      <c r="I3547" s="180">
        <v>59635795</v>
      </c>
      <c r="J3547" s="180">
        <v>63093727.050000019</v>
      </c>
    </row>
    <row r="3548" spans="1:10" x14ac:dyDescent="0.2">
      <c r="A3548" s="180" t="s">
        <v>71</v>
      </c>
      <c r="B3548" s="180" t="s">
        <v>349</v>
      </c>
      <c r="C3548" s="180">
        <v>3114913.7300000004</v>
      </c>
      <c r="D3548" s="180">
        <v>99669.909999999916</v>
      </c>
      <c r="E3548" s="180">
        <v>0</v>
      </c>
      <c r="F3548" s="180">
        <v>19557.269999999553</v>
      </c>
      <c r="G3548" s="180">
        <v>1386385.8499999996</v>
      </c>
      <c r="H3548" s="180">
        <v>297170.09000000003</v>
      </c>
      <c r="I3548" s="180">
        <v>11219366.970000004</v>
      </c>
      <c r="J3548" s="180">
        <v>13890787.42</v>
      </c>
    </row>
    <row r="3549" spans="1:10" x14ac:dyDescent="0.2">
      <c r="A3549" s="180" t="s">
        <v>71</v>
      </c>
      <c r="B3549" s="180" t="s">
        <v>350</v>
      </c>
      <c r="C3549" s="180">
        <v>6744913.7300000004</v>
      </c>
      <c r="D3549" s="180">
        <v>1171553.9099999999</v>
      </c>
      <c r="E3549" s="180">
        <v>0</v>
      </c>
      <c r="F3549" s="180">
        <v>4463857.2699999996</v>
      </c>
      <c r="G3549" s="180">
        <v>3204485.8499999996</v>
      </c>
      <c r="H3549" s="180">
        <v>297170.09000000003</v>
      </c>
      <c r="I3549" s="180">
        <v>70855161.969999999</v>
      </c>
      <c r="J3549" s="180">
        <v>76984514.470000014</v>
      </c>
    </row>
    <row r="3550" spans="1:10" x14ac:dyDescent="0.2">
      <c r="A3550" s="180" t="s">
        <v>71</v>
      </c>
      <c r="B3550" s="180" t="s">
        <v>376</v>
      </c>
      <c r="C3550" s="180"/>
      <c r="D3550" s="180"/>
      <c r="E3550" s="180"/>
      <c r="F3550" s="180"/>
      <c r="G3550" s="180"/>
      <c r="H3550" s="180"/>
      <c r="I3550" s="180"/>
      <c r="J3550" s="180"/>
    </row>
    <row r="3551" spans="1:10" x14ac:dyDescent="0.2">
      <c r="A3551" s="180" t="s">
        <v>71</v>
      </c>
      <c r="B3551" s="180" t="s">
        <v>377</v>
      </c>
      <c r="C3551" s="180"/>
      <c r="D3551" s="180">
        <v>215400</v>
      </c>
      <c r="E3551" s="180"/>
      <c r="F3551" s="180"/>
      <c r="G3551" s="180"/>
      <c r="H3551" s="180"/>
      <c r="I3551" s="180">
        <v>31684815</v>
      </c>
      <c r="J3551" s="180">
        <v>31373834.710000005</v>
      </c>
    </row>
    <row r="3552" spans="1:10" x14ac:dyDescent="0.2">
      <c r="A3552" s="180" t="s">
        <v>71</v>
      </c>
      <c r="B3552" s="180" t="s">
        <v>352</v>
      </c>
      <c r="C3552" s="180"/>
      <c r="D3552" s="180"/>
      <c r="E3552" s="180"/>
      <c r="F3552" s="180"/>
      <c r="G3552" s="180"/>
      <c r="H3552" s="180"/>
      <c r="I3552" s="180">
        <v>2543719</v>
      </c>
      <c r="J3552" s="180">
        <v>2423278.8600000003</v>
      </c>
    </row>
    <row r="3553" spans="1:10" x14ac:dyDescent="0.2">
      <c r="A3553" s="180" t="s">
        <v>71</v>
      </c>
      <c r="B3553" s="180" t="s">
        <v>353</v>
      </c>
      <c r="C3553" s="180"/>
      <c r="D3553" s="180"/>
      <c r="E3553" s="180"/>
      <c r="F3553" s="180"/>
      <c r="G3553" s="180"/>
      <c r="H3553" s="180"/>
      <c r="I3553" s="180">
        <v>1428570</v>
      </c>
      <c r="J3553" s="180">
        <v>827028.8</v>
      </c>
    </row>
    <row r="3554" spans="1:10" x14ac:dyDescent="0.2">
      <c r="A3554" s="180" t="s">
        <v>71</v>
      </c>
      <c r="B3554" s="180" t="s">
        <v>354</v>
      </c>
      <c r="C3554" s="180"/>
      <c r="D3554" s="180"/>
      <c r="E3554" s="180"/>
      <c r="F3554" s="180"/>
      <c r="G3554" s="180"/>
      <c r="H3554" s="180"/>
      <c r="I3554" s="180">
        <v>851515</v>
      </c>
      <c r="J3554" s="180">
        <v>1057175.3500000001</v>
      </c>
    </row>
    <row r="3555" spans="1:10" x14ac:dyDescent="0.2">
      <c r="A3555" s="180" t="s">
        <v>71</v>
      </c>
      <c r="B3555" s="180" t="s">
        <v>408</v>
      </c>
      <c r="C3555" s="180"/>
      <c r="D3555" s="180"/>
      <c r="E3555" s="180"/>
      <c r="F3555" s="180"/>
      <c r="G3555" s="180"/>
      <c r="H3555" s="180"/>
      <c r="I3555" s="180">
        <v>2443061</v>
      </c>
      <c r="J3555" s="180">
        <v>2340324.44</v>
      </c>
    </row>
    <row r="3556" spans="1:10" x14ac:dyDescent="0.2">
      <c r="A3556" s="180" t="s">
        <v>71</v>
      </c>
      <c r="B3556" s="180" t="s">
        <v>423</v>
      </c>
      <c r="C3556" s="180"/>
      <c r="D3556" s="180"/>
      <c r="E3556" s="180"/>
      <c r="F3556" s="180"/>
      <c r="G3556" s="180">
        <v>75000</v>
      </c>
      <c r="H3556" s="180"/>
      <c r="I3556" s="180">
        <v>1462246</v>
      </c>
      <c r="J3556" s="180">
        <v>1835382.61</v>
      </c>
    </row>
    <row r="3557" spans="1:10" x14ac:dyDescent="0.2">
      <c r="A3557" s="180" t="s">
        <v>71</v>
      </c>
      <c r="B3557" s="180" t="s">
        <v>355</v>
      </c>
      <c r="C3557" s="180"/>
      <c r="D3557" s="180">
        <v>67500</v>
      </c>
      <c r="E3557" s="180"/>
      <c r="F3557" s="180"/>
      <c r="G3557" s="180">
        <v>40000</v>
      </c>
      <c r="H3557" s="180"/>
      <c r="I3557" s="180">
        <v>4866057</v>
      </c>
      <c r="J3557" s="180">
        <v>4884363.0399999991</v>
      </c>
    </row>
    <row r="3558" spans="1:10" x14ac:dyDescent="0.2">
      <c r="A3558" s="180" t="s">
        <v>71</v>
      </c>
      <c r="B3558" s="180" t="s">
        <v>356</v>
      </c>
      <c r="C3558" s="180"/>
      <c r="D3558" s="180">
        <v>66700</v>
      </c>
      <c r="E3558" s="180"/>
      <c r="F3558" s="180"/>
      <c r="G3558" s="180"/>
      <c r="H3558" s="180"/>
      <c r="I3558" s="180">
        <v>1434141</v>
      </c>
      <c r="J3558" s="180">
        <v>1552687.01</v>
      </c>
    </row>
    <row r="3559" spans="1:10" x14ac:dyDescent="0.2">
      <c r="A3559" s="180" t="s">
        <v>71</v>
      </c>
      <c r="B3559" s="180" t="s">
        <v>409</v>
      </c>
      <c r="C3559" s="180"/>
      <c r="D3559" s="180"/>
      <c r="E3559" s="180"/>
      <c r="F3559" s="180"/>
      <c r="G3559" s="180"/>
      <c r="H3559" s="180"/>
      <c r="I3559" s="180">
        <v>0</v>
      </c>
      <c r="J3559" s="180"/>
    </row>
    <row r="3560" spans="1:10" x14ac:dyDescent="0.2">
      <c r="A3560" s="180" t="s">
        <v>71</v>
      </c>
      <c r="B3560" s="180" t="s">
        <v>378</v>
      </c>
      <c r="C3560" s="180"/>
      <c r="D3560" s="180"/>
      <c r="E3560" s="180"/>
      <c r="F3560" s="180"/>
      <c r="G3560" s="180">
        <v>1700000</v>
      </c>
      <c r="H3560" s="180"/>
      <c r="I3560" s="180">
        <v>1612380</v>
      </c>
      <c r="J3560" s="180">
        <v>1665906.07</v>
      </c>
    </row>
    <row r="3561" spans="1:10" x14ac:dyDescent="0.2">
      <c r="A3561" s="180" t="s">
        <v>71</v>
      </c>
      <c r="B3561" s="180" t="s">
        <v>360</v>
      </c>
      <c r="C3561" s="180"/>
      <c r="D3561" s="180">
        <v>443270</v>
      </c>
      <c r="E3561" s="180"/>
      <c r="F3561" s="180"/>
      <c r="G3561" s="180"/>
      <c r="H3561" s="180"/>
      <c r="I3561" s="180">
        <v>690100</v>
      </c>
      <c r="J3561" s="180">
        <v>546337.04</v>
      </c>
    </row>
    <row r="3562" spans="1:10" x14ac:dyDescent="0.2">
      <c r="A3562" s="180" t="s">
        <v>71</v>
      </c>
      <c r="B3562" s="180" t="s">
        <v>379</v>
      </c>
      <c r="C3562" s="180"/>
      <c r="D3562" s="180"/>
      <c r="E3562" s="180"/>
      <c r="F3562" s="180">
        <v>4447300</v>
      </c>
      <c r="G3562" s="180"/>
      <c r="H3562" s="180"/>
      <c r="I3562" s="180">
        <v>3659200</v>
      </c>
      <c r="J3562" s="180">
        <v>7604670.46</v>
      </c>
    </row>
    <row r="3563" spans="1:10" x14ac:dyDescent="0.2">
      <c r="A3563" s="180" t="s">
        <v>71</v>
      </c>
      <c r="B3563" s="180" t="s">
        <v>362</v>
      </c>
      <c r="C3563" s="180"/>
      <c r="D3563" s="180"/>
      <c r="E3563" s="180"/>
      <c r="F3563" s="180"/>
      <c r="G3563" s="180"/>
      <c r="H3563" s="180"/>
      <c r="I3563" s="180">
        <v>1692673</v>
      </c>
      <c r="J3563" s="180">
        <v>1693955</v>
      </c>
    </row>
    <row r="3564" spans="1:10" x14ac:dyDescent="0.2">
      <c r="A3564" s="180" t="s">
        <v>71</v>
      </c>
      <c r="B3564" s="180" t="s">
        <v>365</v>
      </c>
      <c r="C3564" s="180">
        <v>0</v>
      </c>
      <c r="D3564" s="180">
        <v>792870</v>
      </c>
      <c r="E3564" s="180">
        <v>0</v>
      </c>
      <c r="F3564" s="180">
        <v>4447300</v>
      </c>
      <c r="G3564" s="180">
        <v>1815000</v>
      </c>
      <c r="H3564" s="180">
        <v>0</v>
      </c>
      <c r="I3564" s="180">
        <v>54368477</v>
      </c>
      <c r="J3564" s="180">
        <v>57804943.390000001</v>
      </c>
    </row>
    <row r="3565" spans="1:10" x14ac:dyDescent="0.2">
      <c r="A3565" s="180" t="s">
        <v>71</v>
      </c>
      <c r="B3565" s="180" t="s">
        <v>447</v>
      </c>
      <c r="C3565" s="180">
        <v>4311000</v>
      </c>
      <c r="D3565" s="180">
        <v>133300</v>
      </c>
      <c r="E3565" s="180"/>
      <c r="F3565" s="180"/>
      <c r="G3565" s="180"/>
      <c r="H3565" s="180"/>
      <c r="I3565" s="180">
        <v>3654180</v>
      </c>
      <c r="J3565" s="180">
        <v>7960204.1099999985</v>
      </c>
    </row>
    <row r="3566" spans="1:10" x14ac:dyDescent="0.2">
      <c r="A3566" s="180" t="s">
        <v>71</v>
      </c>
      <c r="B3566" s="180" t="s">
        <v>366</v>
      </c>
      <c r="C3566" s="180">
        <v>4311000</v>
      </c>
      <c r="D3566" s="180">
        <v>926170</v>
      </c>
      <c r="E3566" s="180">
        <v>0</v>
      </c>
      <c r="F3566" s="180">
        <v>4447300</v>
      </c>
      <c r="G3566" s="180">
        <v>1815000</v>
      </c>
      <c r="H3566" s="180">
        <v>0</v>
      </c>
      <c r="I3566" s="180">
        <v>58022657</v>
      </c>
      <c r="J3566" s="180">
        <v>65765147.5</v>
      </c>
    </row>
    <row r="3567" spans="1:10" x14ac:dyDescent="0.2">
      <c r="A3567" s="180" t="s">
        <v>71</v>
      </c>
      <c r="B3567" s="180" t="s">
        <v>367</v>
      </c>
      <c r="C3567" s="180">
        <v>2433913.7300000004</v>
      </c>
      <c r="D3567" s="180">
        <v>245383.90999999992</v>
      </c>
      <c r="E3567" s="180">
        <v>0</v>
      </c>
      <c r="F3567" s="180">
        <v>16557.269999999553</v>
      </c>
      <c r="G3567" s="180">
        <v>1389485.8499999996</v>
      </c>
      <c r="H3567" s="180">
        <v>297170.09000000003</v>
      </c>
      <c r="I3567" s="180">
        <v>12832504.970000001</v>
      </c>
      <c r="J3567" s="180">
        <v>11219366.970000014</v>
      </c>
    </row>
    <row r="3568" spans="1:10" x14ac:dyDescent="0.2">
      <c r="A3568" s="180" t="s">
        <v>71</v>
      </c>
      <c r="B3568" s="180" t="s">
        <v>368</v>
      </c>
      <c r="C3568" s="180">
        <v>6744913.7300000004</v>
      </c>
      <c r="D3568" s="180">
        <v>1171553.9099999999</v>
      </c>
      <c r="E3568" s="180">
        <v>0</v>
      </c>
      <c r="F3568" s="180">
        <v>4463857.2699999996</v>
      </c>
      <c r="G3568" s="180">
        <v>3204485.8499999996</v>
      </c>
      <c r="H3568" s="180">
        <v>297170.09000000003</v>
      </c>
      <c r="I3568" s="180">
        <v>70855161.969999999</v>
      </c>
      <c r="J3568" s="180">
        <v>76984514.470000014</v>
      </c>
    </row>
    <row r="3569" spans="1:10" x14ac:dyDescent="0.2">
      <c r="A3569" s="180" t="s">
        <v>72</v>
      </c>
      <c r="B3569" s="180" t="s">
        <v>333</v>
      </c>
      <c r="C3569" s="180"/>
      <c r="D3569" s="180">
        <v>212221</v>
      </c>
      <c r="E3569" s="180"/>
      <c r="F3569" s="180">
        <v>858244</v>
      </c>
      <c r="G3569" s="180"/>
      <c r="H3569" s="180"/>
      <c r="I3569" s="180">
        <v>3370704</v>
      </c>
      <c r="J3569" s="180">
        <v>3095851.01</v>
      </c>
    </row>
    <row r="3570" spans="1:10" x14ac:dyDescent="0.2">
      <c r="A3570" s="180" t="s">
        <v>72</v>
      </c>
      <c r="B3570" s="180" t="s">
        <v>334</v>
      </c>
      <c r="C3570" s="180"/>
      <c r="D3570" s="180">
        <v>6182</v>
      </c>
      <c r="E3570" s="180"/>
      <c r="F3570" s="180">
        <v>25004</v>
      </c>
      <c r="G3570" s="180"/>
      <c r="H3570" s="180"/>
      <c r="I3570" s="180">
        <v>114055</v>
      </c>
      <c r="J3570" s="180">
        <v>202885.14</v>
      </c>
    </row>
    <row r="3571" spans="1:10" x14ac:dyDescent="0.2">
      <c r="A3571" s="180" t="s">
        <v>72</v>
      </c>
      <c r="B3571" s="180" t="s">
        <v>335</v>
      </c>
      <c r="C3571" s="180"/>
      <c r="D3571" s="180">
        <v>0</v>
      </c>
      <c r="E3571" s="180"/>
      <c r="F3571" s="180"/>
      <c r="G3571" s="180"/>
      <c r="H3571" s="180"/>
      <c r="I3571" s="180">
        <v>327959</v>
      </c>
      <c r="J3571" s="180">
        <v>331843</v>
      </c>
    </row>
    <row r="3572" spans="1:10" x14ac:dyDescent="0.2">
      <c r="A3572" s="180" t="s">
        <v>72</v>
      </c>
      <c r="B3572" s="180" t="s">
        <v>336</v>
      </c>
      <c r="C3572" s="180"/>
      <c r="D3572" s="180"/>
      <c r="E3572" s="180"/>
      <c r="F3572" s="180"/>
      <c r="G3572" s="180"/>
      <c r="H3572" s="180"/>
      <c r="I3572" s="180">
        <v>230000</v>
      </c>
      <c r="J3572" s="180">
        <v>230007.95</v>
      </c>
    </row>
    <row r="3573" spans="1:10" x14ac:dyDescent="0.2">
      <c r="A3573" s="180" t="s">
        <v>72</v>
      </c>
      <c r="B3573" s="180" t="s">
        <v>337</v>
      </c>
      <c r="C3573" s="180">
        <v>3000</v>
      </c>
      <c r="D3573" s="180">
        <v>100</v>
      </c>
      <c r="E3573" s="180"/>
      <c r="F3573" s="180"/>
      <c r="G3573" s="180">
        <v>500</v>
      </c>
      <c r="H3573" s="180"/>
      <c r="I3573" s="180">
        <v>6344</v>
      </c>
      <c r="J3573" s="180">
        <v>23288.57</v>
      </c>
    </row>
    <row r="3574" spans="1:10" x14ac:dyDescent="0.2">
      <c r="A3574" s="180" t="s">
        <v>72</v>
      </c>
      <c r="B3574" s="180" t="s">
        <v>338</v>
      </c>
      <c r="C3574" s="180"/>
      <c r="D3574" s="180"/>
      <c r="E3574" s="180"/>
      <c r="F3574" s="180"/>
      <c r="G3574" s="180">
        <v>150000</v>
      </c>
      <c r="H3574" s="180"/>
      <c r="I3574" s="180">
        <v>150000</v>
      </c>
      <c r="J3574" s="180">
        <v>149146.95000000001</v>
      </c>
    </row>
    <row r="3575" spans="1:10" x14ac:dyDescent="0.2">
      <c r="A3575" s="180" t="s">
        <v>72</v>
      </c>
      <c r="B3575" s="180" t="s">
        <v>339</v>
      </c>
      <c r="C3575" s="180"/>
      <c r="D3575" s="180"/>
      <c r="E3575" s="180"/>
      <c r="F3575" s="180"/>
      <c r="G3575" s="180"/>
      <c r="H3575" s="180"/>
      <c r="I3575" s="180">
        <v>20000</v>
      </c>
      <c r="J3575" s="180">
        <v>22736.54</v>
      </c>
    </row>
    <row r="3576" spans="1:10" x14ac:dyDescent="0.2">
      <c r="A3576" s="180" t="s">
        <v>72</v>
      </c>
      <c r="B3576" s="180" t="s">
        <v>340</v>
      </c>
      <c r="C3576" s="180"/>
      <c r="D3576" s="180"/>
      <c r="E3576" s="180"/>
      <c r="F3576" s="180"/>
      <c r="G3576" s="180">
        <v>1000</v>
      </c>
      <c r="H3576" s="180"/>
      <c r="I3576" s="180">
        <v>99000</v>
      </c>
      <c r="J3576" s="180">
        <v>134940.62</v>
      </c>
    </row>
    <row r="3577" spans="1:10" x14ac:dyDescent="0.2">
      <c r="A3577" s="180" t="s">
        <v>72</v>
      </c>
      <c r="B3577" s="180" t="s">
        <v>341</v>
      </c>
      <c r="C3577" s="180"/>
      <c r="D3577" s="180"/>
      <c r="E3577" s="180"/>
      <c r="F3577" s="180"/>
      <c r="G3577" s="180"/>
      <c r="H3577" s="180"/>
      <c r="I3577" s="180">
        <v>0</v>
      </c>
      <c r="J3577" s="180">
        <v>0</v>
      </c>
    </row>
    <row r="3578" spans="1:10" x14ac:dyDescent="0.2">
      <c r="A3578" s="180" t="s">
        <v>72</v>
      </c>
      <c r="B3578" s="180" t="s">
        <v>342</v>
      </c>
      <c r="C3578" s="180"/>
      <c r="D3578" s="180"/>
      <c r="E3578" s="180"/>
      <c r="F3578" s="180"/>
      <c r="G3578" s="180"/>
      <c r="H3578" s="180"/>
      <c r="I3578" s="180">
        <v>5147171</v>
      </c>
      <c r="J3578" s="180">
        <v>4870092</v>
      </c>
    </row>
    <row r="3579" spans="1:10" x14ac:dyDescent="0.2">
      <c r="A3579" s="180" t="s">
        <v>72</v>
      </c>
      <c r="B3579" s="180" t="s">
        <v>343</v>
      </c>
      <c r="C3579" s="180"/>
      <c r="D3579" s="180"/>
      <c r="E3579" s="180"/>
      <c r="F3579" s="180"/>
      <c r="G3579" s="180"/>
      <c r="H3579" s="180"/>
      <c r="I3579" s="180">
        <v>0</v>
      </c>
      <c r="J3579" s="180">
        <v>0</v>
      </c>
    </row>
    <row r="3580" spans="1:10" x14ac:dyDescent="0.2">
      <c r="A3580" s="180" t="s">
        <v>72</v>
      </c>
      <c r="B3580" s="180" t="s">
        <v>344</v>
      </c>
      <c r="C3580" s="180">
        <v>680000</v>
      </c>
      <c r="D3580" s="180"/>
      <c r="E3580" s="180"/>
      <c r="F3580" s="180"/>
      <c r="G3580" s="180">
        <v>2500</v>
      </c>
      <c r="H3580" s="180"/>
      <c r="I3580" s="180">
        <v>675307</v>
      </c>
      <c r="J3580" s="180">
        <v>698986.85</v>
      </c>
    </row>
    <row r="3581" spans="1:10" x14ac:dyDescent="0.2">
      <c r="A3581" s="180" t="s">
        <v>72</v>
      </c>
      <c r="B3581" s="180" t="s">
        <v>475</v>
      </c>
      <c r="C3581" s="180"/>
      <c r="D3581" s="180">
        <v>1951</v>
      </c>
      <c r="E3581" s="180"/>
      <c r="F3581" s="180">
        <v>7888</v>
      </c>
      <c r="G3581" s="180"/>
      <c r="H3581" s="180"/>
      <c r="I3581" s="180">
        <v>38155</v>
      </c>
      <c r="J3581" s="180">
        <v>31096.77</v>
      </c>
    </row>
    <row r="3582" spans="1:10" x14ac:dyDescent="0.2">
      <c r="A3582" s="180" t="s">
        <v>72</v>
      </c>
      <c r="B3582" s="180" t="s">
        <v>332</v>
      </c>
      <c r="C3582" s="180"/>
      <c r="D3582" s="180"/>
      <c r="E3582" s="180"/>
      <c r="F3582" s="180"/>
      <c r="G3582" s="180"/>
      <c r="H3582" s="180"/>
      <c r="I3582" s="180">
        <v>130000</v>
      </c>
      <c r="J3582" s="180">
        <v>143627</v>
      </c>
    </row>
    <row r="3583" spans="1:10" x14ac:dyDescent="0.2">
      <c r="A3583" s="180" t="s">
        <v>72</v>
      </c>
      <c r="B3583" s="180" t="s">
        <v>407</v>
      </c>
      <c r="C3583" s="180"/>
      <c r="D3583" s="180"/>
      <c r="E3583" s="180"/>
      <c r="F3583" s="180"/>
      <c r="G3583" s="180">
        <v>220000</v>
      </c>
      <c r="H3583" s="180"/>
      <c r="I3583" s="180">
        <v>379853</v>
      </c>
      <c r="J3583" s="180">
        <v>355700.63</v>
      </c>
    </row>
    <row r="3584" spans="1:10" x14ac:dyDescent="0.2">
      <c r="A3584" s="180" t="s">
        <v>72</v>
      </c>
      <c r="B3584" s="180" t="s">
        <v>345</v>
      </c>
      <c r="C3584" s="180">
        <v>683000</v>
      </c>
      <c r="D3584" s="180">
        <v>220454</v>
      </c>
      <c r="E3584" s="180">
        <v>0</v>
      </c>
      <c r="F3584" s="180">
        <v>891136</v>
      </c>
      <c r="G3584" s="180">
        <v>374000</v>
      </c>
      <c r="H3584" s="180">
        <v>0</v>
      </c>
      <c r="I3584" s="180">
        <v>10688548</v>
      </c>
      <c r="J3584" s="180">
        <v>10290203.029999999</v>
      </c>
    </row>
    <row r="3585" spans="1:10" x14ac:dyDescent="0.2">
      <c r="A3585" s="180" t="s">
        <v>72</v>
      </c>
      <c r="B3585" s="180" t="s">
        <v>346</v>
      </c>
      <c r="C3585" s="180"/>
      <c r="D3585" s="180"/>
      <c r="E3585" s="180"/>
      <c r="F3585" s="180"/>
      <c r="G3585" s="180"/>
      <c r="H3585" s="180"/>
      <c r="I3585" s="180">
        <v>0</v>
      </c>
      <c r="J3585" s="180">
        <v>0</v>
      </c>
    </row>
    <row r="3586" spans="1:10" x14ac:dyDescent="0.2">
      <c r="A3586" s="180" t="s">
        <v>72</v>
      </c>
      <c r="B3586" s="180" t="s">
        <v>446</v>
      </c>
      <c r="C3586" s="180"/>
      <c r="D3586" s="180"/>
      <c r="E3586" s="180"/>
      <c r="F3586" s="180"/>
      <c r="G3586" s="180"/>
      <c r="H3586" s="180"/>
      <c r="I3586" s="180">
        <v>0</v>
      </c>
      <c r="J3586" s="180">
        <v>336450.23</v>
      </c>
    </row>
    <row r="3587" spans="1:10" x14ac:dyDescent="0.2">
      <c r="A3587" s="180" t="s">
        <v>72</v>
      </c>
      <c r="B3587" s="180" t="s">
        <v>347</v>
      </c>
      <c r="C3587" s="180"/>
      <c r="D3587" s="180"/>
      <c r="E3587" s="180"/>
      <c r="F3587" s="180"/>
      <c r="G3587" s="180"/>
      <c r="H3587" s="180"/>
      <c r="I3587" s="180">
        <v>0</v>
      </c>
      <c r="J3587" s="180">
        <v>99180.61</v>
      </c>
    </row>
    <row r="3588" spans="1:10" x14ac:dyDescent="0.2">
      <c r="A3588" s="180" t="s">
        <v>72</v>
      </c>
      <c r="B3588" s="180" t="s">
        <v>348</v>
      </c>
      <c r="C3588" s="180">
        <v>683000</v>
      </c>
      <c r="D3588" s="180">
        <v>220454</v>
      </c>
      <c r="E3588" s="180">
        <v>0</v>
      </c>
      <c r="F3588" s="180">
        <v>891136</v>
      </c>
      <c r="G3588" s="180">
        <v>374000</v>
      </c>
      <c r="H3588" s="180">
        <v>0</v>
      </c>
      <c r="I3588" s="180">
        <v>10688548</v>
      </c>
      <c r="J3588" s="180">
        <v>10725833.869999999</v>
      </c>
    </row>
    <row r="3589" spans="1:10" x14ac:dyDescent="0.2">
      <c r="A3589" s="180" t="s">
        <v>72</v>
      </c>
      <c r="B3589" s="180" t="s">
        <v>349</v>
      </c>
      <c r="C3589" s="180">
        <v>2074270.6399999997</v>
      </c>
      <c r="D3589" s="180">
        <v>65981.97000000003</v>
      </c>
      <c r="E3589" s="180">
        <v>0</v>
      </c>
      <c r="F3589" s="180">
        <v>394450.61</v>
      </c>
      <c r="G3589" s="180">
        <v>16525.339999999967</v>
      </c>
      <c r="H3589" s="180">
        <v>0</v>
      </c>
      <c r="I3589" s="180">
        <v>4501437.8999999985</v>
      </c>
      <c r="J3589" s="180">
        <v>3631507.24</v>
      </c>
    </row>
    <row r="3590" spans="1:10" x14ac:dyDescent="0.2">
      <c r="A3590" s="180" t="s">
        <v>72</v>
      </c>
      <c r="B3590" s="180" t="s">
        <v>350</v>
      </c>
      <c r="C3590" s="180">
        <v>2757270.6399999997</v>
      </c>
      <c r="D3590" s="180">
        <v>286435.97000000003</v>
      </c>
      <c r="E3590" s="180">
        <v>0</v>
      </c>
      <c r="F3590" s="180">
        <v>1285586.6100000001</v>
      </c>
      <c r="G3590" s="180">
        <v>390525.34</v>
      </c>
      <c r="H3590" s="180">
        <v>0</v>
      </c>
      <c r="I3590" s="180">
        <v>15189985.9</v>
      </c>
      <c r="J3590" s="180">
        <v>14357341.109999999</v>
      </c>
    </row>
    <row r="3591" spans="1:10" x14ac:dyDescent="0.2">
      <c r="A3591" s="180" t="s">
        <v>72</v>
      </c>
      <c r="B3591" s="180" t="s">
        <v>376</v>
      </c>
      <c r="C3591" s="180"/>
      <c r="D3591" s="180"/>
      <c r="E3591" s="180"/>
      <c r="F3591" s="180"/>
      <c r="G3591" s="180"/>
      <c r="H3591" s="180"/>
      <c r="I3591" s="180"/>
      <c r="J3591" s="180"/>
    </row>
    <row r="3592" spans="1:10" x14ac:dyDescent="0.2">
      <c r="A3592" s="180" t="s">
        <v>72</v>
      </c>
      <c r="B3592" s="180" t="s">
        <v>377</v>
      </c>
      <c r="C3592" s="180"/>
      <c r="D3592" s="180">
        <v>90000</v>
      </c>
      <c r="E3592" s="180"/>
      <c r="F3592" s="180"/>
      <c r="G3592" s="180"/>
      <c r="H3592" s="180"/>
      <c r="I3592" s="180">
        <v>6048470</v>
      </c>
      <c r="J3592" s="180">
        <v>5891159.3999999994</v>
      </c>
    </row>
    <row r="3593" spans="1:10" x14ac:dyDescent="0.2">
      <c r="A3593" s="180" t="s">
        <v>72</v>
      </c>
      <c r="B3593" s="180" t="s">
        <v>352</v>
      </c>
      <c r="C3593" s="180"/>
      <c r="D3593" s="180"/>
      <c r="E3593" s="180"/>
      <c r="F3593" s="180"/>
      <c r="G3593" s="180"/>
      <c r="H3593" s="180"/>
      <c r="I3593" s="180">
        <v>118078</v>
      </c>
      <c r="J3593" s="180">
        <v>118060.17</v>
      </c>
    </row>
    <row r="3594" spans="1:10" x14ac:dyDescent="0.2">
      <c r="A3594" s="180" t="s">
        <v>72</v>
      </c>
      <c r="B3594" s="180" t="s">
        <v>353</v>
      </c>
      <c r="C3594" s="180">
        <v>29000</v>
      </c>
      <c r="D3594" s="180"/>
      <c r="E3594" s="180"/>
      <c r="F3594" s="180"/>
      <c r="G3594" s="180"/>
      <c r="H3594" s="180"/>
      <c r="I3594" s="180">
        <v>119411</v>
      </c>
      <c r="J3594" s="180">
        <v>69519.42</v>
      </c>
    </row>
    <row r="3595" spans="1:10" x14ac:dyDescent="0.2">
      <c r="A3595" s="180" t="s">
        <v>72</v>
      </c>
      <c r="B3595" s="180" t="s">
        <v>354</v>
      </c>
      <c r="C3595" s="180"/>
      <c r="D3595" s="180"/>
      <c r="E3595" s="180"/>
      <c r="F3595" s="180"/>
      <c r="G3595" s="180"/>
      <c r="H3595" s="180"/>
      <c r="I3595" s="180">
        <v>318190</v>
      </c>
      <c r="J3595" s="180">
        <v>319188.37</v>
      </c>
    </row>
    <row r="3596" spans="1:10" x14ac:dyDescent="0.2">
      <c r="A3596" s="180" t="s">
        <v>72</v>
      </c>
      <c r="B3596" s="180" t="s">
        <v>408</v>
      </c>
      <c r="C3596" s="180"/>
      <c r="D3596" s="180"/>
      <c r="E3596" s="180"/>
      <c r="F3596" s="180"/>
      <c r="G3596" s="180"/>
      <c r="H3596" s="180"/>
      <c r="I3596" s="180">
        <v>386842</v>
      </c>
      <c r="J3596" s="180">
        <v>385398.45</v>
      </c>
    </row>
    <row r="3597" spans="1:10" x14ac:dyDescent="0.2">
      <c r="A3597" s="180" t="s">
        <v>72</v>
      </c>
      <c r="B3597" s="180" t="s">
        <v>423</v>
      </c>
      <c r="C3597" s="180"/>
      <c r="D3597" s="180">
        <v>50000</v>
      </c>
      <c r="E3597" s="180"/>
      <c r="F3597" s="180"/>
      <c r="G3597" s="180"/>
      <c r="H3597" s="180"/>
      <c r="I3597" s="180">
        <v>189801</v>
      </c>
      <c r="J3597" s="180">
        <v>191732.73</v>
      </c>
    </row>
    <row r="3598" spans="1:10" x14ac:dyDescent="0.2">
      <c r="A3598" s="180" t="s">
        <v>72</v>
      </c>
      <c r="B3598" s="180" t="s">
        <v>355</v>
      </c>
      <c r="C3598" s="180">
        <v>100000</v>
      </c>
      <c r="D3598" s="180">
        <v>2000</v>
      </c>
      <c r="E3598" s="180"/>
      <c r="F3598" s="180"/>
      <c r="G3598" s="180"/>
      <c r="H3598" s="180"/>
      <c r="I3598" s="180">
        <v>609394</v>
      </c>
      <c r="J3598" s="180">
        <v>614293.18999999994</v>
      </c>
    </row>
    <row r="3599" spans="1:10" x14ac:dyDescent="0.2">
      <c r="A3599" s="180" t="s">
        <v>72</v>
      </c>
      <c r="B3599" s="180" t="s">
        <v>356</v>
      </c>
      <c r="C3599" s="180"/>
      <c r="D3599" s="180">
        <v>62000</v>
      </c>
      <c r="E3599" s="180"/>
      <c r="F3599" s="180"/>
      <c r="G3599" s="180"/>
      <c r="H3599" s="180"/>
      <c r="I3599" s="180">
        <v>424879</v>
      </c>
      <c r="J3599" s="180">
        <v>418204.08</v>
      </c>
    </row>
    <row r="3600" spans="1:10" x14ac:dyDescent="0.2">
      <c r="A3600" s="180" t="s">
        <v>72</v>
      </c>
      <c r="B3600" s="180" t="s">
        <v>409</v>
      </c>
      <c r="C3600" s="180"/>
      <c r="D3600" s="180"/>
      <c r="E3600" s="180"/>
      <c r="F3600" s="180"/>
      <c r="G3600" s="180"/>
      <c r="H3600" s="180"/>
      <c r="I3600" s="180">
        <v>0</v>
      </c>
      <c r="J3600" s="180"/>
    </row>
    <row r="3601" spans="1:10" x14ac:dyDescent="0.2">
      <c r="A3601" s="180" t="s">
        <v>72</v>
      </c>
      <c r="B3601" s="180" t="s">
        <v>378</v>
      </c>
      <c r="C3601" s="180"/>
      <c r="D3601" s="180"/>
      <c r="E3601" s="180"/>
      <c r="F3601" s="180"/>
      <c r="G3601" s="180">
        <v>390000</v>
      </c>
      <c r="H3601" s="180"/>
      <c r="I3601" s="180">
        <v>390000</v>
      </c>
      <c r="J3601" s="180">
        <v>390696.33</v>
      </c>
    </row>
    <row r="3602" spans="1:10" x14ac:dyDescent="0.2">
      <c r="A3602" s="180" t="s">
        <v>72</v>
      </c>
      <c r="B3602" s="180" t="s">
        <v>360</v>
      </c>
      <c r="C3602" s="180">
        <v>700000</v>
      </c>
      <c r="D3602" s="180">
        <v>7000</v>
      </c>
      <c r="E3602" s="180"/>
      <c r="F3602" s="180"/>
      <c r="G3602" s="180"/>
      <c r="H3602" s="180"/>
      <c r="I3602" s="180">
        <v>657000</v>
      </c>
      <c r="J3602" s="180">
        <v>148152.51999999999</v>
      </c>
    </row>
    <row r="3603" spans="1:10" x14ac:dyDescent="0.2">
      <c r="A3603" s="180" t="s">
        <v>72</v>
      </c>
      <c r="B3603" s="180" t="s">
        <v>379</v>
      </c>
      <c r="C3603" s="180"/>
      <c r="D3603" s="180"/>
      <c r="E3603" s="180"/>
      <c r="F3603" s="180">
        <v>418248</v>
      </c>
      <c r="G3603" s="180"/>
      <c r="H3603" s="180"/>
      <c r="I3603" s="180">
        <v>497483</v>
      </c>
      <c r="J3603" s="180">
        <v>717715</v>
      </c>
    </row>
    <row r="3604" spans="1:10" x14ac:dyDescent="0.2">
      <c r="A3604" s="180" t="s">
        <v>72</v>
      </c>
      <c r="B3604" s="180" t="s">
        <v>362</v>
      </c>
      <c r="C3604" s="180"/>
      <c r="D3604" s="180"/>
      <c r="E3604" s="180"/>
      <c r="F3604" s="180"/>
      <c r="G3604" s="180"/>
      <c r="H3604" s="180"/>
      <c r="I3604" s="180">
        <v>307945</v>
      </c>
      <c r="J3604" s="180">
        <v>298530</v>
      </c>
    </row>
    <row r="3605" spans="1:10" x14ac:dyDescent="0.2">
      <c r="A3605" s="180" t="s">
        <v>72</v>
      </c>
      <c r="B3605" s="180" t="s">
        <v>365</v>
      </c>
      <c r="C3605" s="180">
        <v>829000</v>
      </c>
      <c r="D3605" s="180">
        <v>211000</v>
      </c>
      <c r="E3605" s="180">
        <v>0</v>
      </c>
      <c r="F3605" s="180">
        <v>418248</v>
      </c>
      <c r="G3605" s="180">
        <v>390000</v>
      </c>
      <c r="H3605" s="180">
        <v>0</v>
      </c>
      <c r="I3605" s="180">
        <v>10067493</v>
      </c>
      <c r="J3605" s="180">
        <v>9562649.6600000001</v>
      </c>
    </row>
    <row r="3606" spans="1:10" x14ac:dyDescent="0.2">
      <c r="A3606" s="180" t="s">
        <v>72</v>
      </c>
      <c r="B3606" s="180" t="s">
        <v>447</v>
      </c>
      <c r="C3606" s="180"/>
      <c r="D3606" s="180"/>
      <c r="E3606" s="180"/>
      <c r="F3606" s="180"/>
      <c r="G3606" s="180">
        <v>10000</v>
      </c>
      <c r="H3606" s="180"/>
      <c r="I3606" s="180">
        <v>25000</v>
      </c>
      <c r="J3606" s="180">
        <v>293253.55</v>
      </c>
    </row>
    <row r="3607" spans="1:10" x14ac:dyDescent="0.2">
      <c r="A3607" s="180" t="s">
        <v>72</v>
      </c>
      <c r="B3607" s="180" t="s">
        <v>366</v>
      </c>
      <c r="C3607" s="180">
        <v>829000</v>
      </c>
      <c r="D3607" s="180">
        <v>211000</v>
      </c>
      <c r="E3607" s="180">
        <v>0</v>
      </c>
      <c r="F3607" s="180">
        <v>418248</v>
      </c>
      <c r="G3607" s="180">
        <v>400000</v>
      </c>
      <c r="H3607" s="180">
        <v>0</v>
      </c>
      <c r="I3607" s="180">
        <v>10092493</v>
      </c>
      <c r="J3607" s="180">
        <v>9855903.2100000009</v>
      </c>
    </row>
    <row r="3608" spans="1:10" x14ac:dyDescent="0.2">
      <c r="A3608" s="180" t="s">
        <v>72</v>
      </c>
      <c r="B3608" s="180" t="s">
        <v>367</v>
      </c>
      <c r="C3608" s="180">
        <v>1928270.6399999997</v>
      </c>
      <c r="D3608" s="180">
        <v>75435.97000000003</v>
      </c>
      <c r="E3608" s="180">
        <v>0</v>
      </c>
      <c r="F3608" s="180">
        <v>867338.60999999987</v>
      </c>
      <c r="G3608" s="180">
        <v>-9474.6600000000326</v>
      </c>
      <c r="H3608" s="180">
        <v>0</v>
      </c>
      <c r="I3608" s="180">
        <v>5097492.8999999985</v>
      </c>
      <c r="J3608" s="180">
        <v>4501437.9000000004</v>
      </c>
    </row>
    <row r="3609" spans="1:10" x14ac:dyDescent="0.2">
      <c r="A3609" s="180" t="s">
        <v>72</v>
      </c>
      <c r="B3609" s="180" t="s">
        <v>368</v>
      </c>
      <c r="C3609" s="180">
        <v>2757270.6399999997</v>
      </c>
      <c r="D3609" s="180">
        <v>286435.97000000003</v>
      </c>
      <c r="E3609" s="180">
        <v>0</v>
      </c>
      <c r="F3609" s="180">
        <v>1285586.6100000001</v>
      </c>
      <c r="G3609" s="180">
        <v>390525.34</v>
      </c>
      <c r="H3609" s="180">
        <v>0</v>
      </c>
      <c r="I3609" s="180">
        <v>15189985.9</v>
      </c>
      <c r="J3609" s="180">
        <v>14357341.109999999</v>
      </c>
    </row>
    <row r="3610" spans="1:10" x14ac:dyDescent="0.2">
      <c r="A3610" s="180" t="s">
        <v>73</v>
      </c>
      <c r="B3610" s="180" t="s">
        <v>333</v>
      </c>
      <c r="C3610" s="180"/>
      <c r="D3610" s="180">
        <v>2089255</v>
      </c>
      <c r="E3610" s="180"/>
      <c r="F3610" s="180">
        <v>7191298</v>
      </c>
      <c r="G3610" s="180"/>
      <c r="H3610" s="180"/>
      <c r="I3610" s="180">
        <v>32099559</v>
      </c>
      <c r="J3610" s="180">
        <v>30673342.550000001</v>
      </c>
    </row>
    <row r="3611" spans="1:10" x14ac:dyDescent="0.2">
      <c r="A3611" s="180" t="s">
        <v>73</v>
      </c>
      <c r="B3611" s="180" t="s">
        <v>334</v>
      </c>
      <c r="C3611" s="180"/>
      <c r="D3611" s="180">
        <v>143657</v>
      </c>
      <c r="E3611" s="180"/>
      <c r="F3611" s="180">
        <v>494466</v>
      </c>
      <c r="G3611" s="180"/>
      <c r="H3611" s="180"/>
      <c r="I3611" s="180">
        <v>2374304</v>
      </c>
      <c r="J3611" s="180">
        <v>2126455.13</v>
      </c>
    </row>
    <row r="3612" spans="1:10" x14ac:dyDescent="0.2">
      <c r="A3612" s="180" t="s">
        <v>73</v>
      </c>
      <c r="B3612" s="180" t="s">
        <v>335</v>
      </c>
      <c r="C3612" s="180"/>
      <c r="D3612" s="180">
        <v>0</v>
      </c>
      <c r="E3612" s="180"/>
      <c r="F3612" s="180"/>
      <c r="G3612" s="180"/>
      <c r="H3612" s="180"/>
      <c r="I3612" s="180">
        <v>0</v>
      </c>
      <c r="J3612" s="180">
        <v>0</v>
      </c>
    </row>
    <row r="3613" spans="1:10" x14ac:dyDescent="0.2">
      <c r="A3613" s="180" t="s">
        <v>73</v>
      </c>
      <c r="B3613" s="180" t="s">
        <v>336</v>
      </c>
      <c r="C3613" s="180"/>
      <c r="D3613" s="180"/>
      <c r="E3613" s="180"/>
      <c r="F3613" s="180"/>
      <c r="G3613" s="180"/>
      <c r="H3613" s="180"/>
      <c r="I3613" s="180">
        <v>5300449</v>
      </c>
      <c r="J3613" s="180">
        <v>5196518.66</v>
      </c>
    </row>
    <row r="3614" spans="1:10" x14ac:dyDescent="0.2">
      <c r="A3614" s="180" t="s">
        <v>73</v>
      </c>
      <c r="B3614" s="180" t="s">
        <v>337</v>
      </c>
      <c r="C3614" s="180">
        <v>36484</v>
      </c>
      <c r="D3614" s="180"/>
      <c r="E3614" s="180">
        <v>20000</v>
      </c>
      <c r="F3614" s="180"/>
      <c r="G3614" s="180">
        <v>185</v>
      </c>
      <c r="H3614" s="180">
        <v>267</v>
      </c>
      <c r="I3614" s="180">
        <v>375685</v>
      </c>
      <c r="J3614" s="180">
        <v>295362.7</v>
      </c>
    </row>
    <row r="3615" spans="1:10" x14ac:dyDescent="0.2">
      <c r="A3615" s="180" t="s">
        <v>73</v>
      </c>
      <c r="B3615" s="180" t="s">
        <v>338</v>
      </c>
      <c r="C3615" s="180"/>
      <c r="D3615" s="180"/>
      <c r="E3615" s="180"/>
      <c r="F3615" s="180"/>
      <c r="G3615" s="180">
        <v>1599625</v>
      </c>
      <c r="H3615" s="180"/>
      <c r="I3615" s="180">
        <v>1568260</v>
      </c>
      <c r="J3615" s="180">
        <v>1537509.53</v>
      </c>
    </row>
    <row r="3616" spans="1:10" x14ac:dyDescent="0.2">
      <c r="A3616" s="180" t="s">
        <v>73</v>
      </c>
      <c r="B3616" s="180" t="s">
        <v>339</v>
      </c>
      <c r="C3616" s="180"/>
      <c r="D3616" s="180"/>
      <c r="E3616" s="180"/>
      <c r="F3616" s="180"/>
      <c r="G3616" s="180"/>
      <c r="H3616" s="180">
        <v>11077</v>
      </c>
      <c r="I3616" s="180">
        <v>1422050</v>
      </c>
      <c r="J3616" s="180">
        <v>1421056.86</v>
      </c>
    </row>
    <row r="3617" spans="1:10" x14ac:dyDescent="0.2">
      <c r="A3617" s="180" t="s">
        <v>73</v>
      </c>
      <c r="B3617" s="180" t="s">
        <v>340</v>
      </c>
      <c r="C3617" s="180"/>
      <c r="D3617" s="180"/>
      <c r="E3617" s="180"/>
      <c r="F3617" s="180"/>
      <c r="G3617" s="180">
        <v>20710</v>
      </c>
      <c r="H3617" s="180">
        <v>2616518</v>
      </c>
      <c r="I3617" s="180">
        <v>3340972</v>
      </c>
      <c r="J3617" s="180">
        <v>3434087.52</v>
      </c>
    </row>
    <row r="3618" spans="1:10" x14ac:dyDescent="0.2">
      <c r="A3618" s="180" t="s">
        <v>73</v>
      </c>
      <c r="B3618" s="180" t="s">
        <v>341</v>
      </c>
      <c r="C3618" s="180"/>
      <c r="D3618" s="180"/>
      <c r="E3618" s="180"/>
      <c r="F3618" s="180"/>
      <c r="G3618" s="180"/>
      <c r="H3618" s="180"/>
      <c r="I3618" s="180">
        <v>0</v>
      </c>
      <c r="J3618" s="180">
        <v>0</v>
      </c>
    </row>
    <row r="3619" spans="1:10" x14ac:dyDescent="0.2">
      <c r="A3619" s="180" t="s">
        <v>73</v>
      </c>
      <c r="B3619" s="180" t="s">
        <v>342</v>
      </c>
      <c r="C3619" s="180"/>
      <c r="D3619" s="180"/>
      <c r="E3619" s="180"/>
      <c r="F3619" s="180"/>
      <c r="G3619" s="180"/>
      <c r="H3619" s="180"/>
      <c r="I3619" s="180">
        <v>30772331</v>
      </c>
      <c r="J3619" s="180">
        <v>29884975</v>
      </c>
    </row>
    <row r="3620" spans="1:10" x14ac:dyDescent="0.2">
      <c r="A3620" s="180" t="s">
        <v>73</v>
      </c>
      <c r="B3620" s="180" t="s">
        <v>343</v>
      </c>
      <c r="C3620" s="180"/>
      <c r="D3620" s="180"/>
      <c r="E3620" s="180"/>
      <c r="F3620" s="180"/>
      <c r="G3620" s="180"/>
      <c r="H3620" s="180"/>
      <c r="I3620" s="180">
        <v>0</v>
      </c>
      <c r="J3620" s="180">
        <v>0</v>
      </c>
    </row>
    <row r="3621" spans="1:10" x14ac:dyDescent="0.2">
      <c r="A3621" s="180" t="s">
        <v>73</v>
      </c>
      <c r="B3621" s="180" t="s">
        <v>344</v>
      </c>
      <c r="C3621" s="180">
        <v>5083397</v>
      </c>
      <c r="D3621" s="180"/>
      <c r="E3621" s="180"/>
      <c r="F3621" s="180"/>
      <c r="G3621" s="180">
        <v>20710</v>
      </c>
      <c r="H3621" s="180">
        <v>70033</v>
      </c>
      <c r="I3621" s="180">
        <v>5327475</v>
      </c>
      <c r="J3621" s="180">
        <v>5080720.8000000007</v>
      </c>
    </row>
    <row r="3622" spans="1:10" x14ac:dyDescent="0.2">
      <c r="A3622" s="180" t="s">
        <v>73</v>
      </c>
      <c r="B3622" s="180" t="s">
        <v>475</v>
      </c>
      <c r="C3622" s="180"/>
      <c r="D3622" s="180">
        <v>98470</v>
      </c>
      <c r="E3622" s="180"/>
      <c r="F3622" s="180">
        <v>338936</v>
      </c>
      <c r="G3622" s="180"/>
      <c r="H3622" s="180"/>
      <c r="I3622" s="180">
        <v>1459013</v>
      </c>
      <c r="J3622" s="180">
        <v>1312482.1599999999</v>
      </c>
    </row>
    <row r="3623" spans="1:10" x14ac:dyDescent="0.2">
      <c r="A3623" s="180" t="s">
        <v>73</v>
      </c>
      <c r="B3623" s="180" t="s">
        <v>332</v>
      </c>
      <c r="C3623" s="180"/>
      <c r="D3623" s="180"/>
      <c r="E3623" s="180"/>
      <c r="F3623" s="180"/>
      <c r="G3623" s="180"/>
      <c r="H3623" s="180"/>
      <c r="I3623" s="180">
        <v>491411</v>
      </c>
      <c r="J3623" s="180">
        <v>518997</v>
      </c>
    </row>
    <row r="3624" spans="1:10" x14ac:dyDescent="0.2">
      <c r="A3624" s="180" t="s">
        <v>73</v>
      </c>
      <c r="B3624" s="180" t="s">
        <v>407</v>
      </c>
      <c r="C3624" s="180"/>
      <c r="D3624" s="180"/>
      <c r="E3624" s="180"/>
      <c r="F3624" s="180"/>
      <c r="G3624" s="180">
        <v>1233945</v>
      </c>
      <c r="H3624" s="180"/>
      <c r="I3624" s="180">
        <v>2212634</v>
      </c>
      <c r="J3624" s="180">
        <v>2540874.6</v>
      </c>
    </row>
    <row r="3625" spans="1:10" x14ac:dyDescent="0.2">
      <c r="A3625" s="180" t="s">
        <v>73</v>
      </c>
      <c r="B3625" s="180" t="s">
        <v>345</v>
      </c>
      <c r="C3625" s="180">
        <v>5119881</v>
      </c>
      <c r="D3625" s="180">
        <v>2331382</v>
      </c>
      <c r="E3625" s="180">
        <v>20000</v>
      </c>
      <c r="F3625" s="180">
        <v>8024700</v>
      </c>
      <c r="G3625" s="180">
        <v>2875175</v>
      </c>
      <c r="H3625" s="180">
        <v>2697895</v>
      </c>
      <c r="I3625" s="180">
        <v>86744143</v>
      </c>
      <c r="J3625" s="180">
        <v>84022382.510000005</v>
      </c>
    </row>
    <row r="3626" spans="1:10" x14ac:dyDescent="0.2">
      <c r="A3626" s="180" t="s">
        <v>73</v>
      </c>
      <c r="B3626" s="180" t="s">
        <v>346</v>
      </c>
      <c r="C3626" s="180"/>
      <c r="D3626" s="180"/>
      <c r="E3626" s="180"/>
      <c r="F3626" s="180"/>
      <c r="G3626" s="180"/>
      <c r="H3626" s="180"/>
      <c r="I3626" s="180">
        <v>17902026</v>
      </c>
      <c r="J3626" s="180">
        <v>21403859.899999999</v>
      </c>
    </row>
    <row r="3627" spans="1:10" x14ac:dyDescent="0.2">
      <c r="A3627" s="180" t="s">
        <v>73</v>
      </c>
      <c r="B3627" s="180" t="s">
        <v>446</v>
      </c>
      <c r="C3627" s="180"/>
      <c r="D3627" s="180"/>
      <c r="E3627" s="180"/>
      <c r="F3627" s="180">
        <v>1305536</v>
      </c>
      <c r="G3627" s="180"/>
      <c r="H3627" s="180"/>
      <c r="I3627" s="180">
        <v>2383450</v>
      </c>
      <c r="J3627" s="180">
        <v>2906337.51</v>
      </c>
    </row>
    <row r="3628" spans="1:10" x14ac:dyDescent="0.2">
      <c r="A3628" s="180" t="s">
        <v>73</v>
      </c>
      <c r="B3628" s="180" t="s">
        <v>347</v>
      </c>
      <c r="C3628" s="180"/>
      <c r="D3628" s="180"/>
      <c r="E3628" s="180"/>
      <c r="F3628" s="180"/>
      <c r="G3628" s="180"/>
      <c r="H3628" s="180"/>
      <c r="I3628" s="180">
        <v>0</v>
      </c>
      <c r="J3628" s="180">
        <v>0</v>
      </c>
    </row>
    <row r="3629" spans="1:10" x14ac:dyDescent="0.2">
      <c r="A3629" s="180" t="s">
        <v>73</v>
      </c>
      <c r="B3629" s="180" t="s">
        <v>348</v>
      </c>
      <c r="C3629" s="180">
        <v>5119881</v>
      </c>
      <c r="D3629" s="180">
        <v>2331382</v>
      </c>
      <c r="E3629" s="180">
        <v>20000</v>
      </c>
      <c r="F3629" s="180">
        <v>9330236</v>
      </c>
      <c r="G3629" s="180">
        <v>2875175</v>
      </c>
      <c r="H3629" s="180">
        <v>2697895</v>
      </c>
      <c r="I3629" s="180">
        <v>107029619</v>
      </c>
      <c r="J3629" s="180">
        <v>108332579.92</v>
      </c>
    </row>
    <row r="3630" spans="1:10" x14ac:dyDescent="0.2">
      <c r="A3630" s="180" t="s">
        <v>73</v>
      </c>
      <c r="B3630" s="180" t="s">
        <v>349</v>
      </c>
      <c r="C3630" s="180">
        <v>7738300.6199999964</v>
      </c>
      <c r="D3630" s="180">
        <v>904674.44999999972</v>
      </c>
      <c r="E3630" s="180">
        <v>3033332</v>
      </c>
      <c r="F3630" s="180">
        <v>222517.68999999759</v>
      </c>
      <c r="G3630" s="180">
        <v>38285</v>
      </c>
      <c r="H3630" s="180">
        <v>-81421.519999999553</v>
      </c>
      <c r="I3630" s="180">
        <v>27817969.059999999</v>
      </c>
      <c r="J3630" s="180">
        <v>33575094.670000002</v>
      </c>
    </row>
    <row r="3631" spans="1:10" x14ac:dyDescent="0.2">
      <c r="A3631" s="180" t="s">
        <v>73</v>
      </c>
      <c r="B3631" s="180" t="s">
        <v>350</v>
      </c>
      <c r="C3631" s="180">
        <v>12858181.619999995</v>
      </c>
      <c r="D3631" s="180">
        <v>3236056.4499999997</v>
      </c>
      <c r="E3631" s="180">
        <v>3053332</v>
      </c>
      <c r="F3631" s="180">
        <v>9552753.6899999976</v>
      </c>
      <c r="G3631" s="180">
        <v>2913460</v>
      </c>
      <c r="H3631" s="180">
        <v>2616473.4800000004</v>
      </c>
      <c r="I3631" s="180">
        <v>134847588.06</v>
      </c>
      <c r="J3631" s="180">
        <v>141907674.59</v>
      </c>
    </row>
    <row r="3632" spans="1:10" x14ac:dyDescent="0.2">
      <c r="A3632" s="180" t="s">
        <v>73</v>
      </c>
      <c r="B3632" s="180" t="s">
        <v>376</v>
      </c>
      <c r="C3632" s="180"/>
      <c r="D3632" s="180"/>
      <c r="E3632" s="180"/>
      <c r="F3632" s="180"/>
      <c r="G3632" s="180"/>
      <c r="H3632" s="180"/>
      <c r="I3632" s="180"/>
      <c r="J3632" s="180"/>
    </row>
    <row r="3633" spans="1:10" x14ac:dyDescent="0.2">
      <c r="A3633" s="180" t="s">
        <v>73</v>
      </c>
      <c r="B3633" s="180" t="s">
        <v>377</v>
      </c>
      <c r="C3633" s="180">
        <v>426795</v>
      </c>
      <c r="D3633" s="180">
        <v>125000</v>
      </c>
      <c r="E3633" s="180"/>
      <c r="F3633" s="180"/>
      <c r="G3633" s="180"/>
      <c r="H3633" s="180">
        <v>3090</v>
      </c>
      <c r="I3633" s="180">
        <v>43290094</v>
      </c>
      <c r="J3633" s="180">
        <v>41024855.340000004</v>
      </c>
    </row>
    <row r="3634" spans="1:10" x14ac:dyDescent="0.2">
      <c r="A3634" s="180" t="s">
        <v>73</v>
      </c>
      <c r="B3634" s="180" t="s">
        <v>352</v>
      </c>
      <c r="C3634" s="180"/>
      <c r="D3634" s="180"/>
      <c r="E3634" s="180"/>
      <c r="F3634" s="180"/>
      <c r="G3634" s="180"/>
      <c r="H3634" s="180"/>
      <c r="I3634" s="180">
        <v>2291825</v>
      </c>
      <c r="J3634" s="180">
        <v>2105811.0699999998</v>
      </c>
    </row>
    <row r="3635" spans="1:10" x14ac:dyDescent="0.2">
      <c r="A3635" s="180" t="s">
        <v>73</v>
      </c>
      <c r="B3635" s="180" t="s">
        <v>353</v>
      </c>
      <c r="C3635" s="180">
        <v>140000</v>
      </c>
      <c r="D3635" s="180">
        <v>500000</v>
      </c>
      <c r="E3635" s="180"/>
      <c r="F3635" s="180"/>
      <c r="G3635" s="180"/>
      <c r="H3635" s="180"/>
      <c r="I3635" s="180">
        <v>5480656</v>
      </c>
      <c r="J3635" s="180">
        <v>5170553.57</v>
      </c>
    </row>
    <row r="3636" spans="1:10" x14ac:dyDescent="0.2">
      <c r="A3636" s="180" t="s">
        <v>73</v>
      </c>
      <c r="B3636" s="180" t="s">
        <v>354</v>
      </c>
      <c r="C3636" s="180"/>
      <c r="D3636" s="180"/>
      <c r="E3636" s="180"/>
      <c r="F3636" s="180"/>
      <c r="G3636" s="180"/>
      <c r="H3636" s="180"/>
      <c r="I3636" s="180">
        <v>713082</v>
      </c>
      <c r="J3636" s="180">
        <v>687626.75</v>
      </c>
    </row>
    <row r="3637" spans="1:10" x14ac:dyDescent="0.2">
      <c r="A3637" s="180" t="s">
        <v>73</v>
      </c>
      <c r="B3637" s="180" t="s">
        <v>408</v>
      </c>
      <c r="C3637" s="180"/>
      <c r="D3637" s="180"/>
      <c r="E3637" s="180"/>
      <c r="F3637" s="180"/>
      <c r="G3637" s="180"/>
      <c r="H3637" s="180"/>
      <c r="I3637" s="180">
        <v>3583552</v>
      </c>
      <c r="J3637" s="180">
        <v>3421750.18</v>
      </c>
    </row>
    <row r="3638" spans="1:10" x14ac:dyDescent="0.2">
      <c r="A3638" s="180" t="s">
        <v>73</v>
      </c>
      <c r="B3638" s="180" t="s">
        <v>423</v>
      </c>
      <c r="C3638" s="180"/>
      <c r="D3638" s="180"/>
      <c r="E3638" s="180"/>
      <c r="F3638" s="180"/>
      <c r="G3638" s="180"/>
      <c r="H3638" s="180">
        <v>17000</v>
      </c>
      <c r="I3638" s="180">
        <v>1545108</v>
      </c>
      <c r="J3638" s="180">
        <v>1272725.7599999998</v>
      </c>
    </row>
    <row r="3639" spans="1:10" x14ac:dyDescent="0.2">
      <c r="A3639" s="180" t="s">
        <v>73</v>
      </c>
      <c r="B3639" s="180" t="s">
        <v>355</v>
      </c>
      <c r="C3639" s="180"/>
      <c r="D3639" s="180">
        <v>433477</v>
      </c>
      <c r="E3639" s="180"/>
      <c r="F3639" s="180"/>
      <c r="G3639" s="180"/>
      <c r="H3639" s="180">
        <v>27500</v>
      </c>
      <c r="I3639" s="180">
        <v>5923914</v>
      </c>
      <c r="J3639" s="180">
        <v>5564970.7599999998</v>
      </c>
    </row>
    <row r="3640" spans="1:10" x14ac:dyDescent="0.2">
      <c r="A3640" s="180" t="s">
        <v>73</v>
      </c>
      <c r="B3640" s="180" t="s">
        <v>356</v>
      </c>
      <c r="C3640" s="180"/>
      <c r="D3640" s="180">
        <v>429500</v>
      </c>
      <c r="E3640" s="180"/>
      <c r="F3640" s="180"/>
      <c r="G3640" s="180"/>
      <c r="H3640" s="180"/>
      <c r="I3640" s="180">
        <v>3047593</v>
      </c>
      <c r="J3640" s="180">
        <v>3175588.5</v>
      </c>
    </row>
    <row r="3641" spans="1:10" x14ac:dyDescent="0.2">
      <c r="A3641" s="180" t="s">
        <v>73</v>
      </c>
      <c r="B3641" s="180" t="s">
        <v>409</v>
      </c>
      <c r="C3641" s="180"/>
      <c r="D3641" s="180"/>
      <c r="E3641" s="180"/>
      <c r="F3641" s="180"/>
      <c r="G3641" s="180"/>
      <c r="H3641" s="180"/>
      <c r="I3641" s="180">
        <v>0</v>
      </c>
      <c r="J3641" s="180"/>
    </row>
    <row r="3642" spans="1:10" x14ac:dyDescent="0.2">
      <c r="A3642" s="180" t="s">
        <v>73</v>
      </c>
      <c r="B3642" s="180" t="s">
        <v>378</v>
      </c>
      <c r="C3642" s="180"/>
      <c r="D3642" s="180"/>
      <c r="E3642" s="180"/>
      <c r="F3642" s="180"/>
      <c r="G3642" s="180">
        <v>2877422</v>
      </c>
      <c r="H3642" s="180">
        <v>2636378</v>
      </c>
      <c r="I3642" s="180">
        <v>5484813</v>
      </c>
      <c r="J3642" s="180">
        <v>5371588.4800000004</v>
      </c>
    </row>
    <row r="3643" spans="1:10" x14ac:dyDescent="0.2">
      <c r="A3643" s="180" t="s">
        <v>73</v>
      </c>
      <c r="B3643" s="180" t="s">
        <v>360</v>
      </c>
      <c r="C3643" s="180">
        <v>5181000</v>
      </c>
      <c r="D3643" s="180">
        <v>1275000</v>
      </c>
      <c r="E3643" s="180">
        <v>3053332</v>
      </c>
      <c r="F3643" s="180"/>
      <c r="G3643" s="180"/>
      <c r="H3643" s="180"/>
      <c r="I3643" s="180">
        <v>28271962</v>
      </c>
      <c r="J3643" s="180">
        <v>26745504.079999998</v>
      </c>
    </row>
    <row r="3644" spans="1:10" x14ac:dyDescent="0.2">
      <c r="A3644" s="180" t="s">
        <v>73</v>
      </c>
      <c r="B3644" s="180" t="s">
        <v>379</v>
      </c>
      <c r="C3644" s="180">
        <v>0</v>
      </c>
      <c r="D3644" s="180"/>
      <c r="E3644" s="180"/>
      <c r="F3644" s="180">
        <v>9192300</v>
      </c>
      <c r="G3644" s="180"/>
      <c r="H3644" s="180"/>
      <c r="I3644" s="180">
        <v>8594489</v>
      </c>
      <c r="J3644" s="180">
        <v>14371184.529999999</v>
      </c>
    </row>
    <row r="3645" spans="1:10" x14ac:dyDescent="0.2">
      <c r="A3645" s="180" t="s">
        <v>73</v>
      </c>
      <c r="B3645" s="180" t="s">
        <v>362</v>
      </c>
      <c r="C3645" s="180"/>
      <c r="D3645" s="180"/>
      <c r="E3645" s="180"/>
      <c r="F3645" s="180"/>
      <c r="G3645" s="180"/>
      <c r="H3645" s="180"/>
      <c r="I3645" s="180">
        <v>2347624</v>
      </c>
      <c r="J3645" s="180">
        <v>2271209</v>
      </c>
    </row>
    <row r="3646" spans="1:10" x14ac:dyDescent="0.2">
      <c r="A3646" s="180" t="s">
        <v>73</v>
      </c>
      <c r="B3646" s="180" t="s">
        <v>365</v>
      </c>
      <c r="C3646" s="180">
        <v>5747795</v>
      </c>
      <c r="D3646" s="180">
        <v>2762977</v>
      </c>
      <c r="E3646" s="180">
        <v>3053332</v>
      </c>
      <c r="F3646" s="180">
        <v>9192300</v>
      </c>
      <c r="G3646" s="180">
        <v>2877422</v>
      </c>
      <c r="H3646" s="180">
        <v>2683968</v>
      </c>
      <c r="I3646" s="180">
        <v>110574712</v>
      </c>
      <c r="J3646" s="180">
        <v>111183368.02</v>
      </c>
    </row>
    <row r="3647" spans="1:10" x14ac:dyDescent="0.2">
      <c r="A3647" s="180" t="s">
        <v>73</v>
      </c>
      <c r="B3647" s="180" t="s">
        <v>447</v>
      </c>
      <c r="C3647" s="180">
        <v>1305536</v>
      </c>
      <c r="D3647" s="180"/>
      <c r="E3647" s="180"/>
      <c r="F3647" s="180"/>
      <c r="G3647" s="180"/>
      <c r="H3647" s="180"/>
      <c r="I3647" s="180">
        <v>2383450</v>
      </c>
      <c r="J3647" s="180">
        <v>2906337.51</v>
      </c>
    </row>
    <row r="3648" spans="1:10" x14ac:dyDescent="0.2">
      <c r="A3648" s="180" t="s">
        <v>73</v>
      </c>
      <c r="B3648" s="180" t="s">
        <v>366</v>
      </c>
      <c r="C3648" s="180">
        <v>7053331</v>
      </c>
      <c r="D3648" s="180">
        <v>2762977</v>
      </c>
      <c r="E3648" s="180">
        <v>3053332</v>
      </c>
      <c r="F3648" s="180">
        <v>9192300</v>
      </c>
      <c r="G3648" s="180">
        <v>2877422</v>
      </c>
      <c r="H3648" s="180">
        <v>2683968</v>
      </c>
      <c r="I3648" s="180">
        <v>112958162</v>
      </c>
      <c r="J3648" s="180">
        <v>114089705.53</v>
      </c>
    </row>
    <row r="3649" spans="1:10" x14ac:dyDescent="0.2">
      <c r="A3649" s="180" t="s">
        <v>73</v>
      </c>
      <c r="B3649" s="180" t="s">
        <v>367</v>
      </c>
      <c r="C3649" s="180">
        <v>5804850.6199999973</v>
      </c>
      <c r="D3649" s="180">
        <v>473079.44999999966</v>
      </c>
      <c r="E3649" s="180">
        <v>0</v>
      </c>
      <c r="F3649" s="180">
        <v>360453.68999999762</v>
      </c>
      <c r="G3649" s="180">
        <v>36038</v>
      </c>
      <c r="H3649" s="180">
        <v>-67494.519999999553</v>
      </c>
      <c r="I3649" s="180">
        <v>21889426.059999999</v>
      </c>
      <c r="J3649" s="180">
        <v>27817969.059999999</v>
      </c>
    </row>
    <row r="3650" spans="1:10" x14ac:dyDescent="0.2">
      <c r="A3650" s="180" t="s">
        <v>73</v>
      </c>
      <c r="B3650" s="180" t="s">
        <v>368</v>
      </c>
      <c r="C3650" s="180">
        <v>12858181.619999995</v>
      </c>
      <c r="D3650" s="180">
        <v>3236056.4499999997</v>
      </c>
      <c r="E3650" s="180">
        <v>3053332</v>
      </c>
      <c r="F3650" s="180">
        <v>9552753.6899999976</v>
      </c>
      <c r="G3650" s="180">
        <v>2913460</v>
      </c>
      <c r="H3650" s="180">
        <v>2616473.4800000004</v>
      </c>
      <c r="I3650" s="180">
        <v>134847588.06</v>
      </c>
      <c r="J3650" s="180">
        <v>141907674.59</v>
      </c>
    </row>
    <row r="3651" spans="1:10" x14ac:dyDescent="0.2">
      <c r="A3651" s="180" t="s">
        <v>74</v>
      </c>
      <c r="B3651" s="180" t="s">
        <v>333</v>
      </c>
      <c r="C3651" s="180"/>
      <c r="D3651" s="180">
        <v>273867</v>
      </c>
      <c r="E3651" s="180"/>
      <c r="F3651" s="180">
        <v>0</v>
      </c>
      <c r="G3651" s="180"/>
      <c r="H3651" s="180"/>
      <c r="I3651" s="180">
        <v>2258104</v>
      </c>
      <c r="J3651" s="180">
        <v>2163771.17</v>
      </c>
    </row>
    <row r="3652" spans="1:10" x14ac:dyDescent="0.2">
      <c r="A3652" s="180" t="s">
        <v>74</v>
      </c>
      <c r="B3652" s="180" t="s">
        <v>334</v>
      </c>
      <c r="C3652" s="180"/>
      <c r="D3652" s="180">
        <v>5591</v>
      </c>
      <c r="E3652" s="180"/>
      <c r="F3652" s="180">
        <v>0</v>
      </c>
      <c r="G3652" s="180"/>
      <c r="H3652" s="180"/>
      <c r="I3652" s="180">
        <v>51257</v>
      </c>
      <c r="J3652" s="180">
        <v>63350.5</v>
      </c>
    </row>
    <row r="3653" spans="1:10" x14ac:dyDescent="0.2">
      <c r="A3653" s="180" t="s">
        <v>74</v>
      </c>
      <c r="B3653" s="180" t="s">
        <v>335</v>
      </c>
      <c r="C3653" s="180"/>
      <c r="D3653" s="180">
        <v>0</v>
      </c>
      <c r="E3653" s="180"/>
      <c r="F3653" s="180"/>
      <c r="G3653" s="180"/>
      <c r="H3653" s="180"/>
      <c r="I3653" s="180">
        <v>243000</v>
      </c>
      <c r="J3653" s="180">
        <v>208820</v>
      </c>
    </row>
    <row r="3654" spans="1:10" x14ac:dyDescent="0.2">
      <c r="A3654" s="180" t="s">
        <v>74</v>
      </c>
      <c r="B3654" s="180" t="s">
        <v>336</v>
      </c>
      <c r="C3654" s="180"/>
      <c r="D3654" s="180"/>
      <c r="E3654" s="180"/>
      <c r="F3654" s="180"/>
      <c r="G3654" s="180"/>
      <c r="H3654" s="180"/>
      <c r="I3654" s="180">
        <v>200000</v>
      </c>
      <c r="J3654" s="180">
        <v>211969.6</v>
      </c>
    </row>
    <row r="3655" spans="1:10" x14ac:dyDescent="0.2">
      <c r="A3655" s="180" t="s">
        <v>74</v>
      </c>
      <c r="B3655" s="180" t="s">
        <v>337</v>
      </c>
      <c r="C3655" s="180"/>
      <c r="D3655" s="180"/>
      <c r="E3655" s="180"/>
      <c r="F3655" s="180">
        <v>3000</v>
      </c>
      <c r="G3655" s="180"/>
      <c r="H3655" s="180"/>
      <c r="I3655" s="180">
        <v>13400</v>
      </c>
      <c r="J3655" s="180">
        <v>11956.93</v>
      </c>
    </row>
    <row r="3656" spans="1:10" x14ac:dyDescent="0.2">
      <c r="A3656" s="180" t="s">
        <v>74</v>
      </c>
      <c r="B3656" s="180" t="s">
        <v>338</v>
      </c>
      <c r="C3656" s="180"/>
      <c r="D3656" s="180"/>
      <c r="E3656" s="180"/>
      <c r="F3656" s="180"/>
      <c r="G3656" s="180">
        <v>120000</v>
      </c>
      <c r="H3656" s="180"/>
      <c r="I3656" s="180">
        <v>116629</v>
      </c>
      <c r="J3656" s="180">
        <v>116628.77</v>
      </c>
    </row>
    <row r="3657" spans="1:10" x14ac:dyDescent="0.2">
      <c r="A3657" s="180" t="s">
        <v>74</v>
      </c>
      <c r="B3657" s="180" t="s">
        <v>339</v>
      </c>
      <c r="C3657" s="180"/>
      <c r="D3657" s="180"/>
      <c r="E3657" s="180"/>
      <c r="F3657" s="180"/>
      <c r="G3657" s="180"/>
      <c r="H3657" s="180"/>
      <c r="I3657" s="180">
        <v>216000</v>
      </c>
      <c r="J3657" s="180">
        <v>216828.36</v>
      </c>
    </row>
    <row r="3658" spans="1:10" x14ac:dyDescent="0.2">
      <c r="A3658" s="180" t="s">
        <v>74</v>
      </c>
      <c r="B3658" s="180" t="s">
        <v>340</v>
      </c>
      <c r="C3658" s="180">
        <v>25000</v>
      </c>
      <c r="D3658" s="180"/>
      <c r="E3658" s="180"/>
      <c r="F3658" s="180"/>
      <c r="G3658" s="180">
        <v>1500</v>
      </c>
      <c r="H3658" s="180"/>
      <c r="I3658" s="180">
        <v>68900</v>
      </c>
      <c r="J3658" s="180">
        <v>73842.67</v>
      </c>
    </row>
    <row r="3659" spans="1:10" x14ac:dyDescent="0.2">
      <c r="A3659" s="180" t="s">
        <v>74</v>
      </c>
      <c r="B3659" s="180" t="s">
        <v>341</v>
      </c>
      <c r="C3659" s="180"/>
      <c r="D3659" s="180"/>
      <c r="E3659" s="180"/>
      <c r="F3659" s="180"/>
      <c r="G3659" s="180"/>
      <c r="H3659" s="180"/>
      <c r="I3659" s="180">
        <v>0</v>
      </c>
      <c r="J3659" s="180">
        <v>0</v>
      </c>
    </row>
    <row r="3660" spans="1:10" x14ac:dyDescent="0.2">
      <c r="A3660" s="180" t="s">
        <v>74</v>
      </c>
      <c r="B3660" s="180" t="s">
        <v>342</v>
      </c>
      <c r="C3660" s="180"/>
      <c r="D3660" s="180"/>
      <c r="E3660" s="180"/>
      <c r="F3660" s="180"/>
      <c r="G3660" s="180"/>
      <c r="H3660" s="180"/>
      <c r="I3660" s="180">
        <v>3078203</v>
      </c>
      <c r="J3660" s="180">
        <v>3262625</v>
      </c>
    </row>
    <row r="3661" spans="1:10" x14ac:dyDescent="0.2">
      <c r="A3661" s="180" t="s">
        <v>74</v>
      </c>
      <c r="B3661" s="180" t="s">
        <v>343</v>
      </c>
      <c r="C3661" s="180"/>
      <c r="D3661" s="180"/>
      <c r="E3661" s="180"/>
      <c r="F3661" s="180"/>
      <c r="G3661" s="180"/>
      <c r="H3661" s="180"/>
      <c r="I3661" s="180">
        <v>0</v>
      </c>
      <c r="J3661" s="180">
        <v>0</v>
      </c>
    </row>
    <row r="3662" spans="1:10" x14ac:dyDescent="0.2">
      <c r="A3662" s="180" t="s">
        <v>74</v>
      </c>
      <c r="B3662" s="180" t="s">
        <v>344</v>
      </c>
      <c r="C3662" s="180">
        <v>465000</v>
      </c>
      <c r="D3662" s="180"/>
      <c r="E3662" s="180"/>
      <c r="F3662" s="180"/>
      <c r="G3662" s="180">
        <v>1500</v>
      </c>
      <c r="H3662" s="180"/>
      <c r="I3662" s="180">
        <v>531500</v>
      </c>
      <c r="J3662" s="180">
        <v>480875.94000000006</v>
      </c>
    </row>
    <row r="3663" spans="1:10" x14ac:dyDescent="0.2">
      <c r="A3663" s="180" t="s">
        <v>74</v>
      </c>
      <c r="B3663" s="180" t="s">
        <v>475</v>
      </c>
      <c r="C3663" s="180"/>
      <c r="D3663" s="180">
        <v>1052</v>
      </c>
      <c r="E3663" s="180"/>
      <c r="F3663" s="180">
        <v>0</v>
      </c>
      <c r="G3663" s="180"/>
      <c r="H3663" s="180"/>
      <c r="I3663" s="180">
        <v>8297</v>
      </c>
      <c r="J3663" s="180">
        <v>9095.16</v>
      </c>
    </row>
    <row r="3664" spans="1:10" x14ac:dyDescent="0.2">
      <c r="A3664" s="180" t="s">
        <v>74</v>
      </c>
      <c r="B3664" s="180" t="s">
        <v>332</v>
      </c>
      <c r="C3664" s="180"/>
      <c r="D3664" s="180"/>
      <c r="E3664" s="180"/>
      <c r="F3664" s="180"/>
      <c r="G3664" s="180"/>
      <c r="H3664" s="180"/>
      <c r="I3664" s="180">
        <v>30024</v>
      </c>
      <c r="J3664" s="180">
        <v>29551</v>
      </c>
    </row>
    <row r="3665" spans="1:10" x14ac:dyDescent="0.2">
      <c r="A3665" s="180" t="s">
        <v>74</v>
      </c>
      <c r="B3665" s="180" t="s">
        <v>407</v>
      </c>
      <c r="C3665" s="180"/>
      <c r="D3665" s="180"/>
      <c r="E3665" s="180"/>
      <c r="F3665" s="180"/>
      <c r="G3665" s="180">
        <v>105000</v>
      </c>
      <c r="H3665" s="180"/>
      <c r="I3665" s="180">
        <v>170000</v>
      </c>
      <c r="J3665" s="180">
        <v>170766.24</v>
      </c>
    </row>
    <row r="3666" spans="1:10" x14ac:dyDescent="0.2">
      <c r="A3666" s="180" t="s">
        <v>74</v>
      </c>
      <c r="B3666" s="180" t="s">
        <v>345</v>
      </c>
      <c r="C3666" s="180">
        <v>490000</v>
      </c>
      <c r="D3666" s="180">
        <v>280510</v>
      </c>
      <c r="E3666" s="180">
        <v>0</v>
      </c>
      <c r="F3666" s="180">
        <v>3000</v>
      </c>
      <c r="G3666" s="180">
        <v>228000</v>
      </c>
      <c r="H3666" s="180">
        <v>0</v>
      </c>
      <c r="I3666" s="180">
        <v>6985314</v>
      </c>
      <c r="J3666" s="180">
        <v>7020081.3400000008</v>
      </c>
    </row>
    <row r="3667" spans="1:10" x14ac:dyDescent="0.2">
      <c r="A3667" s="180" t="s">
        <v>74</v>
      </c>
      <c r="B3667" s="180" t="s">
        <v>346</v>
      </c>
      <c r="C3667" s="180"/>
      <c r="D3667" s="180"/>
      <c r="E3667" s="180"/>
      <c r="F3667" s="180"/>
      <c r="G3667" s="180"/>
      <c r="H3667" s="180"/>
      <c r="I3667" s="180">
        <v>0</v>
      </c>
      <c r="J3667" s="180">
        <v>0</v>
      </c>
    </row>
    <row r="3668" spans="1:10" x14ac:dyDescent="0.2">
      <c r="A3668" s="180" t="s">
        <v>74</v>
      </c>
      <c r="B3668" s="180" t="s">
        <v>446</v>
      </c>
      <c r="C3668" s="180"/>
      <c r="D3668" s="180"/>
      <c r="E3668" s="180"/>
      <c r="F3668" s="180">
        <v>320000</v>
      </c>
      <c r="G3668" s="180"/>
      <c r="H3668" s="180"/>
      <c r="I3668" s="180">
        <v>320000</v>
      </c>
      <c r="J3668" s="180">
        <v>298133.65000000002</v>
      </c>
    </row>
    <row r="3669" spans="1:10" x14ac:dyDescent="0.2">
      <c r="A3669" s="180" t="s">
        <v>74</v>
      </c>
      <c r="B3669" s="180" t="s">
        <v>347</v>
      </c>
      <c r="C3669" s="180"/>
      <c r="D3669" s="180"/>
      <c r="E3669" s="180"/>
      <c r="F3669" s="180"/>
      <c r="G3669" s="180"/>
      <c r="H3669" s="180"/>
      <c r="I3669" s="180">
        <v>0</v>
      </c>
      <c r="J3669" s="180">
        <v>0</v>
      </c>
    </row>
    <row r="3670" spans="1:10" x14ac:dyDescent="0.2">
      <c r="A3670" s="180" t="s">
        <v>74</v>
      </c>
      <c r="B3670" s="180" t="s">
        <v>348</v>
      </c>
      <c r="C3670" s="180">
        <v>490000</v>
      </c>
      <c r="D3670" s="180">
        <v>280510</v>
      </c>
      <c r="E3670" s="180">
        <v>0</v>
      </c>
      <c r="F3670" s="180">
        <v>323000</v>
      </c>
      <c r="G3670" s="180">
        <v>228000</v>
      </c>
      <c r="H3670" s="180">
        <v>0</v>
      </c>
      <c r="I3670" s="180">
        <v>7305314</v>
      </c>
      <c r="J3670" s="180">
        <v>7318214.9900000012</v>
      </c>
    </row>
    <row r="3671" spans="1:10" x14ac:dyDescent="0.2">
      <c r="A3671" s="180" t="s">
        <v>74</v>
      </c>
      <c r="B3671" s="180" t="s">
        <v>349</v>
      </c>
      <c r="C3671" s="180">
        <v>422192.34000000008</v>
      </c>
      <c r="D3671" s="180">
        <v>102873.70999999996</v>
      </c>
      <c r="E3671" s="180">
        <v>0</v>
      </c>
      <c r="F3671" s="180">
        <v>423623.04</v>
      </c>
      <c r="G3671" s="180">
        <v>53236.549999999981</v>
      </c>
      <c r="H3671" s="180">
        <v>0</v>
      </c>
      <c r="I3671" s="180">
        <v>2223402.96</v>
      </c>
      <c r="J3671" s="180">
        <v>3267656.26</v>
      </c>
    </row>
    <row r="3672" spans="1:10" x14ac:dyDescent="0.2">
      <c r="A3672" s="180" t="s">
        <v>74</v>
      </c>
      <c r="B3672" s="180" t="s">
        <v>350</v>
      </c>
      <c r="C3672" s="180">
        <v>912192.34</v>
      </c>
      <c r="D3672" s="180">
        <v>383383.71</v>
      </c>
      <c r="E3672" s="180">
        <v>0</v>
      </c>
      <c r="F3672" s="180">
        <v>746623.04</v>
      </c>
      <c r="G3672" s="180">
        <v>281236.55</v>
      </c>
      <c r="H3672" s="180">
        <v>0</v>
      </c>
      <c r="I3672" s="180">
        <v>9528716.9600000009</v>
      </c>
      <c r="J3672" s="180">
        <v>10585871.25</v>
      </c>
    </row>
    <row r="3673" spans="1:10" x14ac:dyDescent="0.2">
      <c r="A3673" s="180" t="s">
        <v>74</v>
      </c>
      <c r="B3673" s="180" t="s">
        <v>376</v>
      </c>
      <c r="C3673" s="180"/>
      <c r="D3673" s="180"/>
      <c r="E3673" s="180"/>
      <c r="F3673" s="180"/>
      <c r="G3673" s="180"/>
      <c r="H3673" s="180"/>
      <c r="I3673" s="180"/>
      <c r="J3673" s="180"/>
    </row>
    <row r="3674" spans="1:10" x14ac:dyDescent="0.2">
      <c r="A3674" s="180" t="s">
        <v>74</v>
      </c>
      <c r="B3674" s="180" t="s">
        <v>377</v>
      </c>
      <c r="C3674" s="180"/>
      <c r="D3674" s="180"/>
      <c r="E3674" s="180"/>
      <c r="F3674" s="180"/>
      <c r="G3674" s="180"/>
      <c r="H3674" s="180"/>
      <c r="I3674" s="180">
        <v>4745000</v>
      </c>
      <c r="J3674" s="180">
        <v>4723960.67</v>
      </c>
    </row>
    <row r="3675" spans="1:10" x14ac:dyDescent="0.2">
      <c r="A3675" s="180" t="s">
        <v>74</v>
      </c>
      <c r="B3675" s="180" t="s">
        <v>352</v>
      </c>
      <c r="C3675" s="180"/>
      <c r="D3675" s="180"/>
      <c r="E3675" s="180"/>
      <c r="F3675" s="180"/>
      <c r="G3675" s="180"/>
      <c r="H3675" s="180"/>
      <c r="I3675" s="180">
        <v>95000</v>
      </c>
      <c r="J3675" s="180">
        <v>81756.06</v>
      </c>
    </row>
    <row r="3676" spans="1:10" x14ac:dyDescent="0.2">
      <c r="A3676" s="180" t="s">
        <v>74</v>
      </c>
      <c r="B3676" s="180" t="s">
        <v>353</v>
      </c>
      <c r="C3676" s="180"/>
      <c r="D3676" s="180">
        <v>5000</v>
      </c>
      <c r="E3676" s="180"/>
      <c r="F3676" s="180"/>
      <c r="G3676" s="180"/>
      <c r="H3676" s="180"/>
      <c r="I3676" s="180">
        <v>200000</v>
      </c>
      <c r="J3676" s="180">
        <v>219742.61</v>
      </c>
    </row>
    <row r="3677" spans="1:10" x14ac:dyDescent="0.2">
      <c r="A3677" s="180" t="s">
        <v>74</v>
      </c>
      <c r="B3677" s="180" t="s">
        <v>354</v>
      </c>
      <c r="C3677" s="180"/>
      <c r="D3677" s="180"/>
      <c r="E3677" s="180"/>
      <c r="F3677" s="180"/>
      <c r="G3677" s="180"/>
      <c r="H3677" s="180"/>
      <c r="I3677" s="180">
        <v>75000</v>
      </c>
      <c r="J3677" s="180">
        <v>42184.82</v>
      </c>
    </row>
    <row r="3678" spans="1:10" x14ac:dyDescent="0.2">
      <c r="A3678" s="180" t="s">
        <v>74</v>
      </c>
      <c r="B3678" s="180" t="s">
        <v>408</v>
      </c>
      <c r="C3678" s="180"/>
      <c r="D3678" s="180"/>
      <c r="E3678" s="180"/>
      <c r="F3678" s="180"/>
      <c r="G3678" s="180"/>
      <c r="H3678" s="180"/>
      <c r="I3678" s="180">
        <v>315000</v>
      </c>
      <c r="J3678" s="180">
        <v>278245.06</v>
      </c>
    </row>
    <row r="3679" spans="1:10" x14ac:dyDescent="0.2">
      <c r="A3679" s="180" t="s">
        <v>74</v>
      </c>
      <c r="B3679" s="180" t="s">
        <v>423</v>
      </c>
      <c r="C3679" s="180"/>
      <c r="D3679" s="180"/>
      <c r="E3679" s="180"/>
      <c r="F3679" s="180"/>
      <c r="G3679" s="180"/>
      <c r="H3679" s="180"/>
      <c r="I3679" s="180">
        <v>142000</v>
      </c>
      <c r="J3679" s="180">
        <v>132627.54999999999</v>
      </c>
    </row>
    <row r="3680" spans="1:10" x14ac:dyDescent="0.2">
      <c r="A3680" s="180" t="s">
        <v>74</v>
      </c>
      <c r="B3680" s="180" t="s">
        <v>355</v>
      </c>
      <c r="C3680" s="180">
        <v>10000</v>
      </c>
      <c r="D3680" s="180"/>
      <c r="E3680" s="180"/>
      <c r="F3680" s="180"/>
      <c r="G3680" s="180"/>
      <c r="H3680" s="180"/>
      <c r="I3680" s="180">
        <v>455000</v>
      </c>
      <c r="J3680" s="180">
        <v>401762.44</v>
      </c>
    </row>
    <row r="3681" spans="1:10" x14ac:dyDescent="0.2">
      <c r="A3681" s="180" t="s">
        <v>74</v>
      </c>
      <c r="B3681" s="180" t="s">
        <v>356</v>
      </c>
      <c r="C3681" s="180">
        <v>50000</v>
      </c>
      <c r="D3681" s="180"/>
      <c r="E3681" s="180"/>
      <c r="F3681" s="180"/>
      <c r="G3681" s="180"/>
      <c r="H3681" s="180"/>
      <c r="I3681" s="180">
        <v>165000</v>
      </c>
      <c r="J3681" s="180">
        <v>149130.23000000001</v>
      </c>
    </row>
    <row r="3682" spans="1:10" x14ac:dyDescent="0.2">
      <c r="A3682" s="180" t="s">
        <v>74</v>
      </c>
      <c r="B3682" s="180" t="s">
        <v>409</v>
      </c>
      <c r="C3682" s="180"/>
      <c r="D3682" s="180"/>
      <c r="E3682" s="180"/>
      <c r="F3682" s="180"/>
      <c r="G3682" s="180"/>
      <c r="H3682" s="180"/>
      <c r="I3682" s="180">
        <v>0</v>
      </c>
      <c r="J3682" s="180"/>
    </row>
    <row r="3683" spans="1:10" x14ac:dyDescent="0.2">
      <c r="A3683" s="180" t="s">
        <v>74</v>
      </c>
      <c r="B3683" s="180" t="s">
        <v>378</v>
      </c>
      <c r="C3683" s="180"/>
      <c r="D3683" s="180"/>
      <c r="E3683" s="180"/>
      <c r="F3683" s="180"/>
      <c r="G3683" s="180">
        <v>228000</v>
      </c>
      <c r="H3683" s="180"/>
      <c r="I3683" s="180">
        <v>219629</v>
      </c>
      <c r="J3683" s="180">
        <v>207174.49</v>
      </c>
    </row>
    <row r="3684" spans="1:10" x14ac:dyDescent="0.2">
      <c r="A3684" s="180" t="s">
        <v>74</v>
      </c>
      <c r="B3684" s="180" t="s">
        <v>360</v>
      </c>
      <c r="C3684" s="180">
        <v>500000</v>
      </c>
      <c r="D3684" s="180">
        <v>270000</v>
      </c>
      <c r="E3684" s="180"/>
      <c r="F3684" s="180"/>
      <c r="G3684" s="180"/>
      <c r="H3684" s="180"/>
      <c r="I3684" s="180">
        <v>700000</v>
      </c>
      <c r="J3684" s="180">
        <v>1123000.25</v>
      </c>
    </row>
    <row r="3685" spans="1:10" x14ac:dyDescent="0.2">
      <c r="A3685" s="180" t="s">
        <v>74</v>
      </c>
      <c r="B3685" s="180" t="s">
        <v>379</v>
      </c>
      <c r="C3685" s="180"/>
      <c r="D3685" s="180"/>
      <c r="E3685" s="180"/>
      <c r="F3685" s="180">
        <v>320000</v>
      </c>
      <c r="G3685" s="180"/>
      <c r="H3685" s="180"/>
      <c r="I3685" s="180">
        <v>285000</v>
      </c>
      <c r="J3685" s="180">
        <v>285151.83</v>
      </c>
    </row>
    <row r="3686" spans="1:10" x14ac:dyDescent="0.2">
      <c r="A3686" s="180" t="s">
        <v>74</v>
      </c>
      <c r="B3686" s="180" t="s">
        <v>362</v>
      </c>
      <c r="C3686" s="180"/>
      <c r="D3686" s="180"/>
      <c r="E3686" s="180"/>
      <c r="F3686" s="180"/>
      <c r="G3686" s="180"/>
      <c r="H3686" s="180"/>
      <c r="I3686" s="180">
        <v>199122</v>
      </c>
      <c r="J3686" s="180">
        <v>202013</v>
      </c>
    </row>
    <row r="3687" spans="1:10" x14ac:dyDescent="0.2">
      <c r="A3687" s="180" t="s">
        <v>74</v>
      </c>
      <c r="B3687" s="180" t="s">
        <v>365</v>
      </c>
      <c r="C3687" s="180">
        <v>560000</v>
      </c>
      <c r="D3687" s="180">
        <v>275000</v>
      </c>
      <c r="E3687" s="180">
        <v>0</v>
      </c>
      <c r="F3687" s="180">
        <v>320000</v>
      </c>
      <c r="G3687" s="180">
        <v>228000</v>
      </c>
      <c r="H3687" s="180">
        <v>0</v>
      </c>
      <c r="I3687" s="180">
        <v>7595751</v>
      </c>
      <c r="J3687" s="180">
        <v>7846749.0099999998</v>
      </c>
    </row>
    <row r="3688" spans="1:10" x14ac:dyDescent="0.2">
      <c r="A3688" s="180" t="s">
        <v>74</v>
      </c>
      <c r="B3688" s="180" t="s">
        <v>447</v>
      </c>
      <c r="C3688" s="180">
        <v>240000</v>
      </c>
      <c r="D3688" s="180">
        <v>80000</v>
      </c>
      <c r="E3688" s="180"/>
      <c r="F3688" s="180"/>
      <c r="G3688" s="180"/>
      <c r="H3688" s="180"/>
      <c r="I3688" s="180">
        <v>320000</v>
      </c>
      <c r="J3688" s="180">
        <v>515719.28</v>
      </c>
    </row>
    <row r="3689" spans="1:10" x14ac:dyDescent="0.2">
      <c r="A3689" s="180" t="s">
        <v>74</v>
      </c>
      <c r="B3689" s="180" t="s">
        <v>366</v>
      </c>
      <c r="C3689" s="180">
        <v>800000</v>
      </c>
      <c r="D3689" s="180">
        <v>355000</v>
      </c>
      <c r="E3689" s="180">
        <v>0</v>
      </c>
      <c r="F3689" s="180">
        <v>320000</v>
      </c>
      <c r="G3689" s="180">
        <v>228000</v>
      </c>
      <c r="H3689" s="180">
        <v>0</v>
      </c>
      <c r="I3689" s="180">
        <v>7915751</v>
      </c>
      <c r="J3689" s="180">
        <v>8362468.290000001</v>
      </c>
    </row>
    <row r="3690" spans="1:10" x14ac:dyDescent="0.2">
      <c r="A3690" s="180" t="s">
        <v>74</v>
      </c>
      <c r="B3690" s="180" t="s">
        <v>367</v>
      </c>
      <c r="C3690" s="180">
        <v>112192.34000000008</v>
      </c>
      <c r="D3690" s="180">
        <v>28383.709999999963</v>
      </c>
      <c r="E3690" s="180">
        <v>0</v>
      </c>
      <c r="F3690" s="180">
        <v>426623.04</v>
      </c>
      <c r="G3690" s="180">
        <v>53236.549999999981</v>
      </c>
      <c r="H3690" s="180">
        <v>0</v>
      </c>
      <c r="I3690" s="180">
        <v>1612965.9600000009</v>
      </c>
      <c r="J3690" s="180">
        <v>2223402.959999999</v>
      </c>
    </row>
    <row r="3691" spans="1:10" x14ac:dyDescent="0.2">
      <c r="A3691" s="180" t="s">
        <v>74</v>
      </c>
      <c r="B3691" s="180" t="s">
        <v>368</v>
      </c>
      <c r="C3691" s="180">
        <v>912192.34</v>
      </c>
      <c r="D3691" s="180">
        <v>383383.71</v>
      </c>
      <c r="E3691" s="180">
        <v>0</v>
      </c>
      <c r="F3691" s="180">
        <v>746623.04</v>
      </c>
      <c r="G3691" s="180">
        <v>281236.55</v>
      </c>
      <c r="H3691" s="180">
        <v>0</v>
      </c>
      <c r="I3691" s="180">
        <v>9528716.9600000009</v>
      </c>
      <c r="J3691" s="180">
        <v>10585871.25</v>
      </c>
    </row>
    <row r="3692" spans="1:10" x14ac:dyDescent="0.2">
      <c r="A3692" s="180" t="s">
        <v>75</v>
      </c>
      <c r="B3692" s="180" t="s">
        <v>333</v>
      </c>
      <c r="C3692" s="180"/>
      <c r="D3692" s="180">
        <v>522950</v>
      </c>
      <c r="E3692" s="180"/>
      <c r="F3692" s="180">
        <v>0</v>
      </c>
      <c r="G3692" s="180"/>
      <c r="H3692" s="180"/>
      <c r="I3692" s="180">
        <v>2812874</v>
      </c>
      <c r="J3692" s="180">
        <v>3115142.45</v>
      </c>
    </row>
    <row r="3693" spans="1:10" x14ac:dyDescent="0.2">
      <c r="A3693" s="180" t="s">
        <v>75</v>
      </c>
      <c r="B3693" s="180" t="s">
        <v>334</v>
      </c>
      <c r="C3693" s="180"/>
      <c r="D3693" s="180">
        <v>8279</v>
      </c>
      <c r="E3693" s="180"/>
      <c r="F3693" s="180">
        <v>0</v>
      </c>
      <c r="G3693" s="180"/>
      <c r="H3693" s="180"/>
      <c r="I3693" s="180">
        <v>54821</v>
      </c>
      <c r="J3693" s="180">
        <v>211312.1</v>
      </c>
    </row>
    <row r="3694" spans="1:10" x14ac:dyDescent="0.2">
      <c r="A3694" s="180" t="s">
        <v>75</v>
      </c>
      <c r="B3694" s="180" t="s">
        <v>335</v>
      </c>
      <c r="C3694" s="180"/>
      <c r="D3694" s="180">
        <v>0</v>
      </c>
      <c r="E3694" s="180"/>
      <c r="F3694" s="180"/>
      <c r="G3694" s="180"/>
      <c r="H3694" s="180"/>
      <c r="I3694" s="180">
        <v>0</v>
      </c>
      <c r="J3694" s="180">
        <v>227282</v>
      </c>
    </row>
    <row r="3695" spans="1:10" x14ac:dyDescent="0.2">
      <c r="A3695" s="180" t="s">
        <v>75</v>
      </c>
      <c r="B3695" s="180" t="s">
        <v>336</v>
      </c>
      <c r="C3695" s="180"/>
      <c r="D3695" s="180"/>
      <c r="E3695" s="180"/>
      <c r="F3695" s="180"/>
      <c r="G3695" s="180"/>
      <c r="H3695" s="180"/>
      <c r="I3695" s="180">
        <v>195000</v>
      </c>
      <c r="J3695" s="180">
        <v>196737.47</v>
      </c>
    </row>
    <row r="3696" spans="1:10" x14ac:dyDescent="0.2">
      <c r="A3696" s="180" t="s">
        <v>75</v>
      </c>
      <c r="B3696" s="180" t="s">
        <v>337</v>
      </c>
      <c r="C3696" s="180">
        <v>1500</v>
      </c>
      <c r="D3696" s="180">
        <v>1500</v>
      </c>
      <c r="E3696" s="180"/>
      <c r="F3696" s="180">
        <v>1500</v>
      </c>
      <c r="G3696" s="180"/>
      <c r="H3696" s="180"/>
      <c r="I3696" s="180">
        <v>44500</v>
      </c>
      <c r="J3696" s="180">
        <v>24769.5</v>
      </c>
    </row>
    <row r="3697" spans="1:10" x14ac:dyDescent="0.2">
      <c r="A3697" s="180" t="s">
        <v>75</v>
      </c>
      <c r="B3697" s="180" t="s">
        <v>338</v>
      </c>
      <c r="C3697" s="180"/>
      <c r="D3697" s="180"/>
      <c r="E3697" s="180"/>
      <c r="F3697" s="180"/>
      <c r="G3697" s="180">
        <v>120000</v>
      </c>
      <c r="H3697" s="180"/>
      <c r="I3697" s="180">
        <v>117000</v>
      </c>
      <c r="J3697" s="180">
        <v>116470.83</v>
      </c>
    </row>
    <row r="3698" spans="1:10" x14ac:dyDescent="0.2">
      <c r="A3698" s="180" t="s">
        <v>75</v>
      </c>
      <c r="B3698" s="180" t="s">
        <v>339</v>
      </c>
      <c r="C3698" s="180"/>
      <c r="D3698" s="180"/>
      <c r="E3698" s="180"/>
      <c r="F3698" s="180"/>
      <c r="G3698" s="180"/>
      <c r="H3698" s="180"/>
      <c r="I3698" s="180">
        <v>0</v>
      </c>
      <c r="J3698" s="180">
        <v>82678.81</v>
      </c>
    </row>
    <row r="3699" spans="1:10" x14ac:dyDescent="0.2">
      <c r="A3699" s="180" t="s">
        <v>75</v>
      </c>
      <c r="B3699" s="180" t="s">
        <v>340</v>
      </c>
      <c r="C3699" s="180"/>
      <c r="D3699" s="180"/>
      <c r="E3699" s="180"/>
      <c r="F3699" s="180"/>
      <c r="G3699" s="180">
        <v>2000</v>
      </c>
      <c r="H3699" s="180"/>
      <c r="I3699" s="180">
        <v>200000</v>
      </c>
      <c r="J3699" s="180">
        <v>135515.28999999998</v>
      </c>
    </row>
    <row r="3700" spans="1:10" x14ac:dyDescent="0.2">
      <c r="A3700" s="180" t="s">
        <v>75</v>
      </c>
      <c r="B3700" s="180" t="s">
        <v>341</v>
      </c>
      <c r="C3700" s="180"/>
      <c r="D3700" s="180"/>
      <c r="E3700" s="180"/>
      <c r="F3700" s="180"/>
      <c r="G3700" s="180"/>
      <c r="H3700" s="180"/>
      <c r="I3700" s="180">
        <v>22000</v>
      </c>
      <c r="J3700" s="180">
        <v>0</v>
      </c>
    </row>
    <row r="3701" spans="1:10" x14ac:dyDescent="0.2">
      <c r="A3701" s="180" t="s">
        <v>75</v>
      </c>
      <c r="B3701" s="180" t="s">
        <v>342</v>
      </c>
      <c r="C3701" s="180"/>
      <c r="D3701" s="180"/>
      <c r="E3701" s="180"/>
      <c r="F3701" s="180"/>
      <c r="G3701" s="180"/>
      <c r="H3701" s="180"/>
      <c r="I3701" s="180">
        <v>2799785</v>
      </c>
      <c r="J3701" s="180">
        <v>2663450</v>
      </c>
    </row>
    <row r="3702" spans="1:10" x14ac:dyDescent="0.2">
      <c r="A3702" s="180" t="s">
        <v>75</v>
      </c>
      <c r="B3702" s="180" t="s">
        <v>343</v>
      </c>
      <c r="C3702" s="180"/>
      <c r="D3702" s="180"/>
      <c r="E3702" s="180"/>
      <c r="F3702" s="180"/>
      <c r="G3702" s="180"/>
      <c r="H3702" s="180"/>
      <c r="I3702" s="180">
        <v>0</v>
      </c>
      <c r="J3702" s="180">
        <v>0</v>
      </c>
    </row>
    <row r="3703" spans="1:10" x14ac:dyDescent="0.2">
      <c r="A3703" s="180" t="s">
        <v>75</v>
      </c>
      <c r="B3703" s="180" t="s">
        <v>344</v>
      </c>
      <c r="C3703" s="180">
        <v>485000</v>
      </c>
      <c r="D3703" s="180"/>
      <c r="E3703" s="180"/>
      <c r="F3703" s="180"/>
      <c r="G3703" s="180">
        <v>2000</v>
      </c>
      <c r="H3703" s="180"/>
      <c r="I3703" s="180">
        <v>502100</v>
      </c>
      <c r="J3703" s="180">
        <v>498882.07</v>
      </c>
    </row>
    <row r="3704" spans="1:10" x14ac:dyDescent="0.2">
      <c r="A3704" s="180" t="s">
        <v>75</v>
      </c>
      <c r="B3704" s="180" t="s">
        <v>475</v>
      </c>
      <c r="C3704" s="180"/>
      <c r="D3704" s="180">
        <v>18867</v>
      </c>
      <c r="E3704" s="180"/>
      <c r="F3704" s="180">
        <v>0</v>
      </c>
      <c r="G3704" s="180"/>
      <c r="H3704" s="180"/>
      <c r="I3704" s="180">
        <v>104171</v>
      </c>
      <c r="J3704" s="180">
        <v>120771.11</v>
      </c>
    </row>
    <row r="3705" spans="1:10" x14ac:dyDescent="0.2">
      <c r="A3705" s="180" t="s">
        <v>75</v>
      </c>
      <c r="B3705" s="180" t="s">
        <v>332</v>
      </c>
      <c r="C3705" s="180"/>
      <c r="D3705" s="180"/>
      <c r="E3705" s="180"/>
      <c r="F3705" s="180"/>
      <c r="G3705" s="180"/>
      <c r="H3705" s="180"/>
      <c r="I3705" s="180">
        <v>58623</v>
      </c>
      <c r="J3705" s="180">
        <v>70277</v>
      </c>
    </row>
    <row r="3706" spans="1:10" x14ac:dyDescent="0.2">
      <c r="A3706" s="180" t="s">
        <v>75</v>
      </c>
      <c r="B3706" s="180" t="s">
        <v>407</v>
      </c>
      <c r="C3706" s="180"/>
      <c r="D3706" s="180"/>
      <c r="E3706" s="180"/>
      <c r="F3706" s="180"/>
      <c r="G3706" s="180">
        <v>145000</v>
      </c>
      <c r="H3706" s="180"/>
      <c r="I3706" s="180">
        <v>265500</v>
      </c>
      <c r="J3706" s="180">
        <v>245722.22</v>
      </c>
    </row>
    <row r="3707" spans="1:10" x14ac:dyDescent="0.2">
      <c r="A3707" s="180" t="s">
        <v>75</v>
      </c>
      <c r="B3707" s="180" t="s">
        <v>345</v>
      </c>
      <c r="C3707" s="180">
        <v>486500</v>
      </c>
      <c r="D3707" s="180">
        <v>551596</v>
      </c>
      <c r="E3707" s="180">
        <v>0</v>
      </c>
      <c r="F3707" s="180">
        <v>1500</v>
      </c>
      <c r="G3707" s="180">
        <v>269000</v>
      </c>
      <c r="H3707" s="180">
        <v>0</v>
      </c>
      <c r="I3707" s="180">
        <v>7176374</v>
      </c>
      <c r="J3707" s="180">
        <v>7709010.8500000015</v>
      </c>
    </row>
    <row r="3708" spans="1:10" x14ac:dyDescent="0.2">
      <c r="A3708" s="180" t="s">
        <v>75</v>
      </c>
      <c r="B3708" s="180" t="s">
        <v>346</v>
      </c>
      <c r="C3708" s="180"/>
      <c r="D3708" s="180"/>
      <c r="E3708" s="180"/>
      <c r="F3708" s="180"/>
      <c r="G3708" s="180"/>
      <c r="H3708" s="180"/>
      <c r="I3708" s="180">
        <v>0</v>
      </c>
      <c r="J3708" s="180">
        <v>0</v>
      </c>
    </row>
    <row r="3709" spans="1:10" x14ac:dyDescent="0.2">
      <c r="A3709" s="180" t="s">
        <v>75</v>
      </c>
      <c r="B3709" s="180" t="s">
        <v>446</v>
      </c>
      <c r="C3709" s="180"/>
      <c r="D3709" s="180"/>
      <c r="E3709" s="180"/>
      <c r="F3709" s="180">
        <v>400000</v>
      </c>
      <c r="G3709" s="180"/>
      <c r="H3709" s="180"/>
      <c r="I3709" s="180">
        <v>400000</v>
      </c>
      <c r="J3709" s="180">
        <v>414860.89</v>
      </c>
    </row>
    <row r="3710" spans="1:10" x14ac:dyDescent="0.2">
      <c r="A3710" s="180" t="s">
        <v>75</v>
      </c>
      <c r="B3710" s="180" t="s">
        <v>347</v>
      </c>
      <c r="C3710" s="180"/>
      <c r="D3710" s="180"/>
      <c r="E3710" s="180"/>
      <c r="F3710" s="180"/>
      <c r="G3710" s="180"/>
      <c r="H3710" s="180"/>
      <c r="I3710" s="180">
        <v>0</v>
      </c>
      <c r="J3710" s="180">
        <v>0</v>
      </c>
    </row>
    <row r="3711" spans="1:10" x14ac:dyDescent="0.2">
      <c r="A3711" s="180" t="s">
        <v>75</v>
      </c>
      <c r="B3711" s="180" t="s">
        <v>348</v>
      </c>
      <c r="C3711" s="180">
        <v>486500</v>
      </c>
      <c r="D3711" s="180">
        <v>551596</v>
      </c>
      <c r="E3711" s="180">
        <v>0</v>
      </c>
      <c r="F3711" s="180">
        <v>401500</v>
      </c>
      <c r="G3711" s="180">
        <v>269000</v>
      </c>
      <c r="H3711" s="180">
        <v>0</v>
      </c>
      <c r="I3711" s="180">
        <v>7576374</v>
      </c>
      <c r="J3711" s="180">
        <v>8123871.7400000012</v>
      </c>
    </row>
    <row r="3712" spans="1:10" x14ac:dyDescent="0.2">
      <c r="A3712" s="180" t="s">
        <v>75</v>
      </c>
      <c r="B3712" s="180" t="s">
        <v>349</v>
      </c>
      <c r="C3712" s="180">
        <v>56436.909999999923</v>
      </c>
      <c r="D3712" s="180">
        <v>249517.85</v>
      </c>
      <c r="E3712" s="180">
        <v>0</v>
      </c>
      <c r="F3712" s="180">
        <v>233618.48</v>
      </c>
      <c r="G3712" s="180">
        <v>-76956.010000000009</v>
      </c>
      <c r="H3712" s="180">
        <v>27643.95</v>
      </c>
      <c r="I3712" s="180">
        <v>3184251.2000000016</v>
      </c>
      <c r="J3712" s="180">
        <v>2505841.3400000003</v>
      </c>
    </row>
    <row r="3713" spans="1:10" x14ac:dyDescent="0.2">
      <c r="A3713" s="180" t="s">
        <v>75</v>
      </c>
      <c r="B3713" s="180" t="s">
        <v>350</v>
      </c>
      <c r="C3713" s="180">
        <v>542936.90999999992</v>
      </c>
      <c r="D3713" s="180">
        <v>801113.85</v>
      </c>
      <c r="E3713" s="180">
        <v>0</v>
      </c>
      <c r="F3713" s="180">
        <v>635118.48</v>
      </c>
      <c r="G3713" s="180">
        <v>192043.99</v>
      </c>
      <c r="H3713" s="180">
        <v>27643.95</v>
      </c>
      <c r="I3713" s="180">
        <v>10760625.199999999</v>
      </c>
      <c r="J3713" s="180">
        <v>10629713.080000002</v>
      </c>
    </row>
    <row r="3714" spans="1:10" x14ac:dyDescent="0.2">
      <c r="A3714" s="180" t="s">
        <v>75</v>
      </c>
      <c r="B3714" s="180" t="s">
        <v>376</v>
      </c>
      <c r="C3714" s="180"/>
      <c r="D3714" s="180"/>
      <c r="E3714" s="180"/>
      <c r="F3714" s="180"/>
      <c r="G3714" s="180"/>
      <c r="H3714" s="180"/>
      <c r="I3714" s="180"/>
      <c r="J3714" s="180"/>
    </row>
    <row r="3715" spans="1:10" x14ac:dyDescent="0.2">
      <c r="A3715" s="180" t="s">
        <v>75</v>
      </c>
      <c r="B3715" s="180" t="s">
        <v>377</v>
      </c>
      <c r="C3715" s="180"/>
      <c r="D3715" s="180"/>
      <c r="E3715" s="180"/>
      <c r="F3715" s="180"/>
      <c r="G3715" s="180"/>
      <c r="H3715" s="180"/>
      <c r="I3715" s="180">
        <v>4160000</v>
      </c>
      <c r="J3715" s="180">
        <v>4111542.59</v>
      </c>
    </row>
    <row r="3716" spans="1:10" x14ac:dyDescent="0.2">
      <c r="A3716" s="180" t="s">
        <v>75</v>
      </c>
      <c r="B3716" s="180" t="s">
        <v>352</v>
      </c>
      <c r="C3716" s="180"/>
      <c r="D3716" s="180"/>
      <c r="E3716" s="180"/>
      <c r="F3716" s="180"/>
      <c r="G3716" s="180"/>
      <c r="H3716" s="180"/>
      <c r="I3716" s="180">
        <v>65000</v>
      </c>
      <c r="J3716" s="180">
        <v>59253.31</v>
      </c>
    </row>
    <row r="3717" spans="1:10" x14ac:dyDescent="0.2">
      <c r="A3717" s="180" t="s">
        <v>75</v>
      </c>
      <c r="B3717" s="180" t="s">
        <v>353</v>
      </c>
      <c r="C3717" s="180">
        <v>70000</v>
      </c>
      <c r="D3717" s="180">
        <v>70000</v>
      </c>
      <c r="E3717" s="180"/>
      <c r="F3717" s="180"/>
      <c r="G3717" s="180"/>
      <c r="H3717" s="180"/>
      <c r="I3717" s="180">
        <v>190000</v>
      </c>
      <c r="J3717" s="180">
        <v>185959.43</v>
      </c>
    </row>
    <row r="3718" spans="1:10" x14ac:dyDescent="0.2">
      <c r="A3718" s="180" t="s">
        <v>75</v>
      </c>
      <c r="B3718" s="180" t="s">
        <v>354</v>
      </c>
      <c r="C3718" s="180"/>
      <c r="D3718" s="180"/>
      <c r="E3718" s="180"/>
      <c r="F3718" s="180"/>
      <c r="G3718" s="180"/>
      <c r="H3718" s="180"/>
      <c r="I3718" s="180">
        <v>125000</v>
      </c>
      <c r="J3718" s="180">
        <v>69005.77</v>
      </c>
    </row>
    <row r="3719" spans="1:10" x14ac:dyDescent="0.2">
      <c r="A3719" s="180" t="s">
        <v>75</v>
      </c>
      <c r="B3719" s="180" t="s">
        <v>408</v>
      </c>
      <c r="C3719" s="180"/>
      <c r="D3719" s="180"/>
      <c r="E3719" s="180"/>
      <c r="F3719" s="180"/>
      <c r="G3719" s="180"/>
      <c r="H3719" s="180"/>
      <c r="I3719" s="180">
        <v>355000</v>
      </c>
      <c r="J3719" s="180">
        <v>345741.8</v>
      </c>
    </row>
    <row r="3720" spans="1:10" x14ac:dyDescent="0.2">
      <c r="A3720" s="180" t="s">
        <v>75</v>
      </c>
      <c r="B3720" s="180" t="s">
        <v>423</v>
      </c>
      <c r="C3720" s="180"/>
      <c r="D3720" s="180"/>
      <c r="E3720" s="180"/>
      <c r="F3720" s="180"/>
      <c r="G3720" s="180"/>
      <c r="H3720" s="180"/>
      <c r="I3720" s="180">
        <v>196000</v>
      </c>
      <c r="J3720" s="180">
        <v>183994.63</v>
      </c>
    </row>
    <row r="3721" spans="1:10" x14ac:dyDescent="0.2">
      <c r="A3721" s="180" t="s">
        <v>75</v>
      </c>
      <c r="B3721" s="180" t="s">
        <v>355</v>
      </c>
      <c r="C3721" s="180">
        <v>10000</v>
      </c>
      <c r="D3721" s="180">
        <v>50000</v>
      </c>
      <c r="E3721" s="180"/>
      <c r="F3721" s="180"/>
      <c r="G3721" s="180"/>
      <c r="H3721" s="180"/>
      <c r="I3721" s="180">
        <v>635000</v>
      </c>
      <c r="J3721" s="180">
        <v>643610.61</v>
      </c>
    </row>
    <row r="3722" spans="1:10" x14ac:dyDescent="0.2">
      <c r="A3722" s="180" t="s">
        <v>75</v>
      </c>
      <c r="B3722" s="180" t="s">
        <v>356</v>
      </c>
      <c r="C3722" s="180">
        <v>50000</v>
      </c>
      <c r="D3722" s="180">
        <v>100000</v>
      </c>
      <c r="E3722" s="180"/>
      <c r="F3722" s="180"/>
      <c r="G3722" s="180"/>
      <c r="H3722" s="180"/>
      <c r="I3722" s="180">
        <v>360000</v>
      </c>
      <c r="J3722" s="180">
        <v>330036.47000000003</v>
      </c>
    </row>
    <row r="3723" spans="1:10" x14ac:dyDescent="0.2">
      <c r="A3723" s="180" t="s">
        <v>75</v>
      </c>
      <c r="B3723" s="180" t="s">
        <v>409</v>
      </c>
      <c r="C3723" s="180"/>
      <c r="D3723" s="180"/>
      <c r="E3723" s="180"/>
      <c r="F3723" s="180"/>
      <c r="G3723" s="180"/>
      <c r="H3723" s="180"/>
      <c r="I3723" s="180">
        <v>0</v>
      </c>
      <c r="J3723" s="180"/>
    </row>
    <row r="3724" spans="1:10" x14ac:dyDescent="0.2">
      <c r="A3724" s="180" t="s">
        <v>75</v>
      </c>
      <c r="B3724" s="180" t="s">
        <v>378</v>
      </c>
      <c r="C3724" s="180"/>
      <c r="D3724" s="180"/>
      <c r="E3724" s="180"/>
      <c r="F3724" s="180"/>
      <c r="G3724" s="180">
        <v>260000</v>
      </c>
      <c r="H3724" s="180"/>
      <c r="I3724" s="180">
        <v>260000</v>
      </c>
      <c r="J3724" s="180">
        <v>262011.14</v>
      </c>
    </row>
    <row r="3725" spans="1:10" x14ac:dyDescent="0.2">
      <c r="A3725" s="180" t="s">
        <v>75</v>
      </c>
      <c r="B3725" s="180" t="s">
        <v>360</v>
      </c>
      <c r="C3725" s="180">
        <v>120000</v>
      </c>
      <c r="D3725" s="180">
        <v>440000</v>
      </c>
      <c r="E3725" s="180"/>
      <c r="F3725" s="180"/>
      <c r="G3725" s="180"/>
      <c r="H3725" s="180"/>
      <c r="I3725" s="180">
        <v>650000</v>
      </c>
      <c r="J3725" s="180">
        <v>217902.48</v>
      </c>
    </row>
    <row r="3726" spans="1:10" x14ac:dyDescent="0.2">
      <c r="A3726" s="180" t="s">
        <v>75</v>
      </c>
      <c r="B3726" s="180" t="s">
        <v>379</v>
      </c>
      <c r="C3726" s="180"/>
      <c r="D3726" s="180"/>
      <c r="E3726" s="180"/>
      <c r="F3726" s="180">
        <v>401500</v>
      </c>
      <c r="G3726" s="180"/>
      <c r="H3726" s="180"/>
      <c r="I3726" s="180">
        <v>401500</v>
      </c>
      <c r="J3726" s="180">
        <v>424291.26</v>
      </c>
    </row>
    <row r="3727" spans="1:10" x14ac:dyDescent="0.2">
      <c r="A3727" s="180" t="s">
        <v>75</v>
      </c>
      <c r="B3727" s="180" t="s">
        <v>362</v>
      </c>
      <c r="C3727" s="180"/>
      <c r="D3727" s="180"/>
      <c r="E3727" s="180"/>
      <c r="F3727" s="180"/>
      <c r="G3727" s="180"/>
      <c r="H3727" s="180"/>
      <c r="I3727" s="180">
        <v>207745</v>
      </c>
      <c r="J3727" s="180">
        <v>202001</v>
      </c>
    </row>
    <row r="3728" spans="1:10" x14ac:dyDescent="0.2">
      <c r="A3728" s="180" t="s">
        <v>75</v>
      </c>
      <c r="B3728" s="180" t="s">
        <v>365</v>
      </c>
      <c r="C3728" s="180">
        <v>250000</v>
      </c>
      <c r="D3728" s="180">
        <v>660000</v>
      </c>
      <c r="E3728" s="180">
        <v>0</v>
      </c>
      <c r="F3728" s="180">
        <v>401500</v>
      </c>
      <c r="G3728" s="180">
        <v>260000</v>
      </c>
      <c r="H3728" s="180">
        <v>0</v>
      </c>
      <c r="I3728" s="180">
        <v>7605245</v>
      </c>
      <c r="J3728" s="180">
        <v>7035350.4899999993</v>
      </c>
    </row>
    <row r="3729" spans="1:10" x14ac:dyDescent="0.2">
      <c r="A3729" s="180" t="s">
        <v>75</v>
      </c>
      <c r="B3729" s="180" t="s">
        <v>447</v>
      </c>
      <c r="C3729" s="180">
        <v>290000</v>
      </c>
      <c r="D3729" s="180">
        <v>110000</v>
      </c>
      <c r="E3729" s="180"/>
      <c r="F3729" s="180"/>
      <c r="G3729" s="180"/>
      <c r="H3729" s="180"/>
      <c r="I3729" s="180">
        <v>400000</v>
      </c>
      <c r="J3729" s="180">
        <v>410111.39</v>
      </c>
    </row>
    <row r="3730" spans="1:10" x14ac:dyDescent="0.2">
      <c r="A3730" s="180" t="s">
        <v>75</v>
      </c>
      <c r="B3730" s="180" t="s">
        <v>366</v>
      </c>
      <c r="C3730" s="180">
        <v>540000</v>
      </c>
      <c r="D3730" s="180">
        <v>770000</v>
      </c>
      <c r="E3730" s="180">
        <v>0</v>
      </c>
      <c r="F3730" s="180">
        <v>401500</v>
      </c>
      <c r="G3730" s="180">
        <v>260000</v>
      </c>
      <c r="H3730" s="180">
        <v>0</v>
      </c>
      <c r="I3730" s="180">
        <v>8005245</v>
      </c>
      <c r="J3730" s="180">
        <v>7445461.879999999</v>
      </c>
    </row>
    <row r="3731" spans="1:10" x14ac:dyDescent="0.2">
      <c r="A3731" s="180" t="s">
        <v>75</v>
      </c>
      <c r="B3731" s="180" t="s">
        <v>367</v>
      </c>
      <c r="C3731" s="180">
        <v>2936.9099999999162</v>
      </c>
      <c r="D3731" s="180">
        <v>31113.849999999977</v>
      </c>
      <c r="E3731" s="180">
        <v>0</v>
      </c>
      <c r="F3731" s="180">
        <v>233618.48</v>
      </c>
      <c r="G3731" s="180">
        <v>-67956.010000000009</v>
      </c>
      <c r="H3731" s="180">
        <v>27643.95</v>
      </c>
      <c r="I3731" s="180">
        <v>2755380.2000000011</v>
      </c>
      <c r="J3731" s="180">
        <v>3184251.200000003</v>
      </c>
    </row>
    <row r="3732" spans="1:10" x14ac:dyDescent="0.2">
      <c r="A3732" s="180" t="s">
        <v>75</v>
      </c>
      <c r="B3732" s="180" t="s">
        <v>368</v>
      </c>
      <c r="C3732" s="180">
        <v>542936.90999999992</v>
      </c>
      <c r="D3732" s="180">
        <v>801113.85</v>
      </c>
      <c r="E3732" s="180">
        <v>0</v>
      </c>
      <c r="F3732" s="180">
        <v>635118.48</v>
      </c>
      <c r="G3732" s="180">
        <v>192043.99</v>
      </c>
      <c r="H3732" s="180">
        <v>27643.95</v>
      </c>
      <c r="I3732" s="180">
        <v>10760625.199999999</v>
      </c>
      <c r="J3732" s="180">
        <v>10629713.080000002</v>
      </c>
    </row>
    <row r="3733" spans="1:10" x14ac:dyDescent="0.2">
      <c r="A3733" s="180" t="s">
        <v>76</v>
      </c>
      <c r="B3733" s="180" t="s">
        <v>333</v>
      </c>
      <c r="C3733" s="180"/>
      <c r="D3733" s="180">
        <v>245521</v>
      </c>
      <c r="E3733" s="180"/>
      <c r="F3733" s="180">
        <v>0</v>
      </c>
      <c r="G3733" s="180"/>
      <c r="H3733" s="180"/>
      <c r="I3733" s="180">
        <v>3146013</v>
      </c>
      <c r="J3733" s="180">
        <v>2996774.2799999993</v>
      </c>
    </row>
    <row r="3734" spans="1:10" x14ac:dyDescent="0.2">
      <c r="A3734" s="180" t="s">
        <v>76</v>
      </c>
      <c r="B3734" s="180" t="s">
        <v>334</v>
      </c>
      <c r="C3734" s="180"/>
      <c r="D3734" s="180">
        <v>5177</v>
      </c>
      <c r="E3734" s="180"/>
      <c r="F3734" s="180">
        <v>0</v>
      </c>
      <c r="G3734" s="180"/>
      <c r="H3734" s="180"/>
      <c r="I3734" s="180">
        <v>60519</v>
      </c>
      <c r="J3734" s="180">
        <v>797093.81</v>
      </c>
    </row>
    <row r="3735" spans="1:10" x14ac:dyDescent="0.2">
      <c r="A3735" s="180" t="s">
        <v>76</v>
      </c>
      <c r="B3735" s="180" t="s">
        <v>335</v>
      </c>
      <c r="C3735" s="180"/>
      <c r="D3735" s="180">
        <v>0</v>
      </c>
      <c r="E3735" s="180"/>
      <c r="F3735" s="180"/>
      <c r="G3735" s="180"/>
      <c r="H3735" s="180"/>
      <c r="I3735" s="180">
        <v>341683</v>
      </c>
      <c r="J3735" s="180">
        <v>350719</v>
      </c>
    </row>
    <row r="3736" spans="1:10" x14ac:dyDescent="0.2">
      <c r="A3736" s="180" t="s">
        <v>76</v>
      </c>
      <c r="B3736" s="180" t="s">
        <v>336</v>
      </c>
      <c r="C3736" s="180"/>
      <c r="D3736" s="180"/>
      <c r="E3736" s="180"/>
      <c r="F3736" s="180"/>
      <c r="G3736" s="180"/>
      <c r="H3736" s="180"/>
      <c r="I3736" s="180">
        <v>71400</v>
      </c>
      <c r="J3736" s="180">
        <v>79657.679999999993</v>
      </c>
    </row>
    <row r="3737" spans="1:10" x14ac:dyDescent="0.2">
      <c r="A3737" s="180" t="s">
        <v>76</v>
      </c>
      <c r="B3737" s="180" t="s">
        <v>337</v>
      </c>
      <c r="C3737" s="180">
        <v>412</v>
      </c>
      <c r="D3737" s="180">
        <v>67</v>
      </c>
      <c r="E3737" s="180"/>
      <c r="F3737" s="180">
        <v>103</v>
      </c>
      <c r="G3737" s="180">
        <v>73</v>
      </c>
      <c r="H3737" s="180"/>
      <c r="I3737" s="180">
        <v>12280</v>
      </c>
      <c r="J3737" s="180">
        <v>15607.67</v>
      </c>
    </row>
    <row r="3738" spans="1:10" x14ac:dyDescent="0.2">
      <c r="A3738" s="180" t="s">
        <v>76</v>
      </c>
      <c r="B3738" s="180" t="s">
        <v>338</v>
      </c>
      <c r="C3738" s="180"/>
      <c r="D3738" s="180"/>
      <c r="E3738" s="180"/>
      <c r="F3738" s="180"/>
      <c r="G3738" s="180">
        <v>109242</v>
      </c>
      <c r="H3738" s="180"/>
      <c r="I3738" s="180">
        <v>107100</v>
      </c>
      <c r="J3738" s="180">
        <v>77663.83</v>
      </c>
    </row>
    <row r="3739" spans="1:10" x14ac:dyDescent="0.2">
      <c r="A3739" s="180" t="s">
        <v>76</v>
      </c>
      <c r="B3739" s="180" t="s">
        <v>339</v>
      </c>
      <c r="C3739" s="180"/>
      <c r="D3739" s="180"/>
      <c r="E3739" s="180"/>
      <c r="F3739" s="180"/>
      <c r="G3739" s="180"/>
      <c r="H3739" s="180">
        <v>3500</v>
      </c>
      <c r="I3739" s="180">
        <v>71094</v>
      </c>
      <c r="J3739" s="180">
        <v>87658.89</v>
      </c>
    </row>
    <row r="3740" spans="1:10" x14ac:dyDescent="0.2">
      <c r="A3740" s="180" t="s">
        <v>76</v>
      </c>
      <c r="B3740" s="180" t="s">
        <v>340</v>
      </c>
      <c r="C3740" s="180"/>
      <c r="D3740" s="180">
        <v>206</v>
      </c>
      <c r="E3740" s="180"/>
      <c r="F3740" s="180"/>
      <c r="G3740" s="180">
        <v>260</v>
      </c>
      <c r="H3740" s="180"/>
      <c r="I3740" s="180">
        <v>170270</v>
      </c>
      <c r="J3740" s="180">
        <v>315246.70999999996</v>
      </c>
    </row>
    <row r="3741" spans="1:10" x14ac:dyDescent="0.2">
      <c r="A3741" s="180" t="s">
        <v>76</v>
      </c>
      <c r="B3741" s="180" t="s">
        <v>341</v>
      </c>
      <c r="C3741" s="180"/>
      <c r="D3741" s="180"/>
      <c r="E3741" s="180"/>
      <c r="F3741" s="180"/>
      <c r="G3741" s="180"/>
      <c r="H3741" s="180"/>
      <c r="I3741" s="180">
        <v>0</v>
      </c>
      <c r="J3741" s="180">
        <v>0</v>
      </c>
    </row>
    <row r="3742" spans="1:10" x14ac:dyDescent="0.2">
      <c r="A3742" s="180" t="s">
        <v>76</v>
      </c>
      <c r="B3742" s="180" t="s">
        <v>342</v>
      </c>
      <c r="C3742" s="180"/>
      <c r="D3742" s="180"/>
      <c r="E3742" s="180"/>
      <c r="F3742" s="180"/>
      <c r="G3742" s="180"/>
      <c r="H3742" s="180"/>
      <c r="I3742" s="180">
        <v>5607511</v>
      </c>
      <c r="J3742" s="180">
        <v>5902900</v>
      </c>
    </row>
    <row r="3743" spans="1:10" x14ac:dyDescent="0.2">
      <c r="A3743" s="180" t="s">
        <v>76</v>
      </c>
      <c r="B3743" s="180" t="s">
        <v>343</v>
      </c>
      <c r="C3743" s="180"/>
      <c r="D3743" s="180"/>
      <c r="E3743" s="180"/>
      <c r="F3743" s="180"/>
      <c r="G3743" s="180"/>
      <c r="H3743" s="180"/>
      <c r="I3743" s="180">
        <v>0</v>
      </c>
      <c r="J3743" s="180">
        <v>0</v>
      </c>
    </row>
    <row r="3744" spans="1:10" x14ac:dyDescent="0.2">
      <c r="A3744" s="180" t="s">
        <v>76</v>
      </c>
      <c r="B3744" s="180" t="s">
        <v>344</v>
      </c>
      <c r="C3744" s="180">
        <v>798405</v>
      </c>
      <c r="D3744" s="180">
        <v>2020</v>
      </c>
      <c r="E3744" s="180"/>
      <c r="F3744" s="180"/>
      <c r="G3744" s="180">
        <v>8323</v>
      </c>
      <c r="H3744" s="180"/>
      <c r="I3744" s="180">
        <v>928160</v>
      </c>
      <c r="J3744" s="180">
        <v>859941.52</v>
      </c>
    </row>
    <row r="3745" spans="1:10" x14ac:dyDescent="0.2">
      <c r="A3745" s="180" t="s">
        <v>76</v>
      </c>
      <c r="B3745" s="180" t="s">
        <v>475</v>
      </c>
      <c r="C3745" s="180"/>
      <c r="D3745" s="180">
        <v>1864</v>
      </c>
      <c r="E3745" s="180"/>
      <c r="F3745" s="180">
        <v>0</v>
      </c>
      <c r="G3745" s="180"/>
      <c r="H3745" s="180"/>
      <c r="I3745" s="180">
        <v>24810</v>
      </c>
      <c r="J3745" s="180">
        <v>16448.38</v>
      </c>
    </row>
    <row r="3746" spans="1:10" x14ac:dyDescent="0.2">
      <c r="A3746" s="180" t="s">
        <v>76</v>
      </c>
      <c r="B3746" s="180" t="s">
        <v>332</v>
      </c>
      <c r="C3746" s="180"/>
      <c r="D3746" s="180"/>
      <c r="E3746" s="180"/>
      <c r="F3746" s="180"/>
      <c r="G3746" s="180"/>
      <c r="H3746" s="180"/>
      <c r="I3746" s="180">
        <v>336639</v>
      </c>
      <c r="J3746" s="180">
        <v>276635.12</v>
      </c>
    </row>
    <row r="3747" spans="1:10" x14ac:dyDescent="0.2">
      <c r="A3747" s="180" t="s">
        <v>76</v>
      </c>
      <c r="B3747" s="180" t="s">
        <v>407</v>
      </c>
      <c r="C3747" s="180"/>
      <c r="D3747" s="180"/>
      <c r="E3747" s="180"/>
      <c r="F3747" s="180"/>
      <c r="G3747" s="180">
        <v>416160</v>
      </c>
      <c r="H3747" s="180"/>
      <c r="I3747" s="180">
        <v>530400</v>
      </c>
      <c r="J3747" s="180">
        <v>574812.59</v>
      </c>
    </row>
    <row r="3748" spans="1:10" x14ac:dyDescent="0.2">
      <c r="A3748" s="180" t="s">
        <v>76</v>
      </c>
      <c r="B3748" s="180" t="s">
        <v>345</v>
      </c>
      <c r="C3748" s="180">
        <v>798817</v>
      </c>
      <c r="D3748" s="180">
        <v>254855</v>
      </c>
      <c r="E3748" s="180">
        <v>0</v>
      </c>
      <c r="F3748" s="180">
        <v>103</v>
      </c>
      <c r="G3748" s="180">
        <v>534058</v>
      </c>
      <c r="H3748" s="180">
        <v>3500</v>
      </c>
      <c r="I3748" s="180">
        <v>11407879</v>
      </c>
      <c r="J3748" s="180">
        <v>12351159.48</v>
      </c>
    </row>
    <row r="3749" spans="1:10" x14ac:dyDescent="0.2">
      <c r="A3749" s="180" t="s">
        <v>76</v>
      </c>
      <c r="B3749" s="180" t="s">
        <v>346</v>
      </c>
      <c r="C3749" s="180"/>
      <c r="D3749" s="180"/>
      <c r="E3749" s="180"/>
      <c r="F3749" s="180"/>
      <c r="G3749" s="180"/>
      <c r="H3749" s="180"/>
      <c r="I3749" s="180">
        <v>0</v>
      </c>
      <c r="J3749" s="180">
        <v>0</v>
      </c>
    </row>
    <row r="3750" spans="1:10" x14ac:dyDescent="0.2">
      <c r="A3750" s="180" t="s">
        <v>76</v>
      </c>
      <c r="B3750" s="180" t="s">
        <v>446</v>
      </c>
      <c r="C3750" s="180"/>
      <c r="D3750" s="180"/>
      <c r="E3750" s="180"/>
      <c r="F3750" s="180">
        <v>548346</v>
      </c>
      <c r="G3750" s="180"/>
      <c r="H3750" s="180">
        <v>30000</v>
      </c>
      <c r="I3750" s="180">
        <v>575541</v>
      </c>
      <c r="J3750" s="180">
        <v>555361.14</v>
      </c>
    </row>
    <row r="3751" spans="1:10" x14ac:dyDescent="0.2">
      <c r="A3751" s="180" t="s">
        <v>76</v>
      </c>
      <c r="B3751" s="180" t="s">
        <v>347</v>
      </c>
      <c r="C3751" s="180"/>
      <c r="D3751" s="180"/>
      <c r="E3751" s="180"/>
      <c r="F3751" s="180"/>
      <c r="G3751" s="180"/>
      <c r="H3751" s="180"/>
      <c r="I3751" s="180">
        <v>0</v>
      </c>
      <c r="J3751" s="180">
        <v>0</v>
      </c>
    </row>
    <row r="3752" spans="1:10" x14ac:dyDescent="0.2">
      <c r="A3752" s="180" t="s">
        <v>76</v>
      </c>
      <c r="B3752" s="180" t="s">
        <v>348</v>
      </c>
      <c r="C3752" s="180">
        <v>798817</v>
      </c>
      <c r="D3752" s="180">
        <v>254855</v>
      </c>
      <c r="E3752" s="180">
        <v>0</v>
      </c>
      <c r="F3752" s="180">
        <v>548449</v>
      </c>
      <c r="G3752" s="180">
        <v>534058</v>
      </c>
      <c r="H3752" s="180">
        <v>33500</v>
      </c>
      <c r="I3752" s="180">
        <v>11983420</v>
      </c>
      <c r="J3752" s="180">
        <v>12906520.619999999</v>
      </c>
    </row>
    <row r="3753" spans="1:10" x14ac:dyDescent="0.2">
      <c r="A3753" s="180" t="s">
        <v>76</v>
      </c>
      <c r="B3753" s="180" t="s">
        <v>349</v>
      </c>
      <c r="C3753" s="180">
        <v>544934.81000000006</v>
      </c>
      <c r="D3753" s="180">
        <v>164976.35000000003</v>
      </c>
      <c r="E3753" s="180">
        <v>0</v>
      </c>
      <c r="F3753" s="180">
        <v>727583.46999999962</v>
      </c>
      <c r="G3753" s="180">
        <v>148721.94999999995</v>
      </c>
      <c r="H3753" s="180">
        <v>11146.030000000006</v>
      </c>
      <c r="I3753" s="180">
        <v>6306668.9099999964</v>
      </c>
      <c r="J3753" s="180">
        <v>5519382.29</v>
      </c>
    </row>
    <row r="3754" spans="1:10" x14ac:dyDescent="0.2">
      <c r="A3754" s="180" t="s">
        <v>76</v>
      </c>
      <c r="B3754" s="180" t="s">
        <v>350</v>
      </c>
      <c r="C3754" s="180">
        <v>1343751.81</v>
      </c>
      <c r="D3754" s="180">
        <v>419831.35</v>
      </c>
      <c r="E3754" s="180">
        <v>0</v>
      </c>
      <c r="F3754" s="180">
        <v>1276032.4699999995</v>
      </c>
      <c r="G3754" s="180">
        <v>682779.95</v>
      </c>
      <c r="H3754" s="180">
        <v>44646.030000000006</v>
      </c>
      <c r="I3754" s="180">
        <v>18290088.909999996</v>
      </c>
      <c r="J3754" s="180">
        <v>18425902.91</v>
      </c>
    </row>
    <row r="3755" spans="1:10" x14ac:dyDescent="0.2">
      <c r="A3755" s="180" t="s">
        <v>76</v>
      </c>
      <c r="B3755" s="180" t="s">
        <v>376</v>
      </c>
      <c r="C3755" s="180"/>
      <c r="D3755" s="180"/>
      <c r="E3755" s="180"/>
      <c r="F3755" s="180"/>
      <c r="G3755" s="180"/>
      <c r="H3755" s="180"/>
      <c r="I3755" s="180"/>
      <c r="J3755" s="180"/>
    </row>
    <row r="3756" spans="1:10" x14ac:dyDescent="0.2">
      <c r="A3756" s="180" t="s">
        <v>76</v>
      </c>
      <c r="B3756" s="180" t="s">
        <v>377</v>
      </c>
      <c r="C3756" s="180"/>
      <c r="D3756" s="180"/>
      <c r="E3756" s="180"/>
      <c r="F3756" s="180"/>
      <c r="G3756" s="180"/>
      <c r="H3756" s="180">
        <v>2071</v>
      </c>
      <c r="I3756" s="180">
        <v>6786407</v>
      </c>
      <c r="J3756" s="180">
        <v>6666088.919999999</v>
      </c>
    </row>
    <row r="3757" spans="1:10" x14ac:dyDescent="0.2">
      <c r="A3757" s="180" t="s">
        <v>76</v>
      </c>
      <c r="B3757" s="180" t="s">
        <v>352</v>
      </c>
      <c r="C3757" s="180"/>
      <c r="D3757" s="180"/>
      <c r="E3757" s="180"/>
      <c r="F3757" s="180"/>
      <c r="G3757" s="180"/>
      <c r="H3757" s="180"/>
      <c r="I3757" s="180">
        <v>217761</v>
      </c>
      <c r="J3757" s="180">
        <v>218163.89</v>
      </c>
    </row>
    <row r="3758" spans="1:10" x14ac:dyDescent="0.2">
      <c r="A3758" s="180" t="s">
        <v>76</v>
      </c>
      <c r="B3758" s="180" t="s">
        <v>353</v>
      </c>
      <c r="C3758" s="180">
        <v>103530</v>
      </c>
      <c r="D3758" s="180">
        <v>4141</v>
      </c>
      <c r="E3758" s="180"/>
      <c r="F3758" s="180"/>
      <c r="G3758" s="180"/>
      <c r="H3758" s="180"/>
      <c r="I3758" s="180">
        <v>457583</v>
      </c>
      <c r="J3758" s="180">
        <v>564783.91</v>
      </c>
    </row>
    <row r="3759" spans="1:10" x14ac:dyDescent="0.2">
      <c r="A3759" s="180" t="s">
        <v>76</v>
      </c>
      <c r="B3759" s="180" t="s">
        <v>354</v>
      </c>
      <c r="C3759" s="180"/>
      <c r="D3759" s="180"/>
      <c r="E3759" s="180"/>
      <c r="F3759" s="180"/>
      <c r="G3759" s="180"/>
      <c r="H3759" s="180"/>
      <c r="I3759" s="180">
        <v>212148</v>
      </c>
      <c r="J3759" s="180">
        <v>254877.66</v>
      </c>
    </row>
    <row r="3760" spans="1:10" x14ac:dyDescent="0.2">
      <c r="A3760" s="180" t="s">
        <v>76</v>
      </c>
      <c r="B3760" s="180" t="s">
        <v>408</v>
      </c>
      <c r="C3760" s="180"/>
      <c r="D3760" s="180">
        <v>25883</v>
      </c>
      <c r="E3760" s="180"/>
      <c r="F3760" s="180"/>
      <c r="G3760" s="180"/>
      <c r="H3760" s="180"/>
      <c r="I3760" s="180">
        <v>413008</v>
      </c>
      <c r="J3760" s="180">
        <v>317667.40000000002</v>
      </c>
    </row>
    <row r="3761" spans="1:10" x14ac:dyDescent="0.2">
      <c r="A3761" s="180" t="s">
        <v>76</v>
      </c>
      <c r="B3761" s="180" t="s">
        <v>423</v>
      </c>
      <c r="C3761" s="180"/>
      <c r="D3761" s="180">
        <v>1035</v>
      </c>
      <c r="E3761" s="180"/>
      <c r="F3761" s="180"/>
      <c r="G3761" s="180"/>
      <c r="H3761" s="180"/>
      <c r="I3761" s="180">
        <v>338416</v>
      </c>
      <c r="J3761" s="180">
        <v>265592.86</v>
      </c>
    </row>
    <row r="3762" spans="1:10" x14ac:dyDescent="0.2">
      <c r="A3762" s="180" t="s">
        <v>76</v>
      </c>
      <c r="B3762" s="180" t="s">
        <v>355</v>
      </c>
      <c r="C3762" s="180">
        <v>6212</v>
      </c>
      <c r="D3762" s="180"/>
      <c r="E3762" s="180"/>
      <c r="F3762" s="180"/>
      <c r="G3762" s="180"/>
      <c r="H3762" s="180">
        <v>5177</v>
      </c>
      <c r="I3762" s="180">
        <v>887620</v>
      </c>
      <c r="J3762" s="180">
        <v>810745.54</v>
      </c>
    </row>
    <row r="3763" spans="1:10" x14ac:dyDescent="0.2">
      <c r="A3763" s="180" t="s">
        <v>76</v>
      </c>
      <c r="B3763" s="180" t="s">
        <v>356</v>
      </c>
      <c r="C3763" s="180">
        <v>118034</v>
      </c>
      <c r="D3763" s="180">
        <v>102667</v>
      </c>
      <c r="E3763" s="180"/>
      <c r="F3763" s="180"/>
      <c r="G3763" s="180"/>
      <c r="H3763" s="180"/>
      <c r="I3763" s="180">
        <v>554265</v>
      </c>
      <c r="J3763" s="180">
        <v>331956.64</v>
      </c>
    </row>
    <row r="3764" spans="1:10" x14ac:dyDescent="0.2">
      <c r="A3764" s="180" t="s">
        <v>76</v>
      </c>
      <c r="B3764" s="180" t="s">
        <v>409</v>
      </c>
      <c r="C3764" s="180"/>
      <c r="D3764" s="180"/>
      <c r="E3764" s="180"/>
      <c r="F3764" s="180"/>
      <c r="G3764" s="180"/>
      <c r="H3764" s="180"/>
      <c r="I3764" s="180">
        <v>0</v>
      </c>
      <c r="J3764" s="180"/>
    </row>
    <row r="3765" spans="1:10" x14ac:dyDescent="0.2">
      <c r="A3765" s="180" t="s">
        <v>76</v>
      </c>
      <c r="B3765" s="180" t="s">
        <v>378</v>
      </c>
      <c r="C3765" s="180"/>
      <c r="D3765" s="180"/>
      <c r="E3765" s="180"/>
      <c r="F3765" s="180"/>
      <c r="G3765" s="180">
        <v>520352</v>
      </c>
      <c r="H3765" s="180">
        <v>36236</v>
      </c>
      <c r="I3765" s="180">
        <v>550418</v>
      </c>
      <c r="J3765" s="180">
        <v>504318.5500000001</v>
      </c>
    </row>
    <row r="3766" spans="1:10" x14ac:dyDescent="0.2">
      <c r="A3766" s="180" t="s">
        <v>76</v>
      </c>
      <c r="B3766" s="180" t="s">
        <v>360</v>
      </c>
      <c r="C3766" s="180">
        <v>155295</v>
      </c>
      <c r="D3766" s="180">
        <v>128377</v>
      </c>
      <c r="E3766" s="180"/>
      <c r="F3766" s="180"/>
      <c r="G3766" s="180"/>
      <c r="H3766" s="180"/>
      <c r="I3766" s="180">
        <v>279480</v>
      </c>
      <c r="J3766" s="180">
        <v>362412.99</v>
      </c>
    </row>
    <row r="3767" spans="1:10" x14ac:dyDescent="0.2">
      <c r="A3767" s="180" t="s">
        <v>76</v>
      </c>
      <c r="B3767" s="180" t="s">
        <v>379</v>
      </c>
      <c r="C3767" s="180"/>
      <c r="D3767" s="180"/>
      <c r="E3767" s="180"/>
      <c r="F3767" s="180">
        <v>548346</v>
      </c>
      <c r="G3767" s="180"/>
      <c r="H3767" s="180"/>
      <c r="I3767" s="180">
        <v>546351</v>
      </c>
      <c r="J3767" s="180">
        <v>898437.5</v>
      </c>
    </row>
    <row r="3768" spans="1:10" x14ac:dyDescent="0.2">
      <c r="A3768" s="180" t="s">
        <v>76</v>
      </c>
      <c r="B3768" s="180" t="s">
        <v>362</v>
      </c>
      <c r="C3768" s="180"/>
      <c r="D3768" s="180"/>
      <c r="E3768" s="180"/>
      <c r="F3768" s="180"/>
      <c r="G3768" s="180"/>
      <c r="H3768" s="180"/>
      <c r="I3768" s="180">
        <v>368940</v>
      </c>
      <c r="J3768" s="180">
        <v>368827</v>
      </c>
    </row>
    <row r="3769" spans="1:10" x14ac:dyDescent="0.2">
      <c r="A3769" s="180" t="s">
        <v>76</v>
      </c>
      <c r="B3769" s="180" t="s">
        <v>365</v>
      </c>
      <c r="C3769" s="180">
        <v>383071</v>
      </c>
      <c r="D3769" s="180">
        <v>262103</v>
      </c>
      <c r="E3769" s="180">
        <v>0</v>
      </c>
      <c r="F3769" s="180">
        <v>548346</v>
      </c>
      <c r="G3769" s="180">
        <v>520352</v>
      </c>
      <c r="H3769" s="180">
        <v>43484</v>
      </c>
      <c r="I3769" s="180">
        <v>11612397</v>
      </c>
      <c r="J3769" s="180">
        <v>11563872.859999999</v>
      </c>
    </row>
    <row r="3770" spans="1:10" x14ac:dyDescent="0.2">
      <c r="A3770" s="180" t="s">
        <v>76</v>
      </c>
      <c r="B3770" s="180" t="s">
        <v>447</v>
      </c>
      <c r="C3770" s="180">
        <v>548346</v>
      </c>
      <c r="D3770" s="180"/>
      <c r="E3770" s="180"/>
      <c r="F3770" s="180"/>
      <c r="G3770" s="180"/>
      <c r="H3770" s="180"/>
      <c r="I3770" s="180">
        <v>575541</v>
      </c>
      <c r="J3770" s="180">
        <v>555361.14</v>
      </c>
    </row>
    <row r="3771" spans="1:10" x14ac:dyDescent="0.2">
      <c r="A3771" s="180" t="s">
        <v>76</v>
      </c>
      <c r="B3771" s="180" t="s">
        <v>366</v>
      </c>
      <c r="C3771" s="180">
        <v>931417</v>
      </c>
      <c r="D3771" s="180">
        <v>262103</v>
      </c>
      <c r="E3771" s="180">
        <v>0</v>
      </c>
      <c r="F3771" s="180">
        <v>548346</v>
      </c>
      <c r="G3771" s="180">
        <v>520352</v>
      </c>
      <c r="H3771" s="180">
        <v>43484</v>
      </c>
      <c r="I3771" s="180">
        <v>12187938</v>
      </c>
      <c r="J3771" s="180">
        <v>12119234.000000002</v>
      </c>
    </row>
    <row r="3772" spans="1:10" x14ac:dyDescent="0.2">
      <c r="A3772" s="180" t="s">
        <v>76</v>
      </c>
      <c r="B3772" s="180" t="s">
        <v>367</v>
      </c>
      <c r="C3772" s="180">
        <v>412334.81000000006</v>
      </c>
      <c r="D3772" s="180">
        <v>157728.35000000003</v>
      </c>
      <c r="E3772" s="180">
        <v>0</v>
      </c>
      <c r="F3772" s="180">
        <v>727686.46999999962</v>
      </c>
      <c r="G3772" s="180">
        <v>162427.94999999995</v>
      </c>
      <c r="H3772" s="180">
        <v>1162.0300000000061</v>
      </c>
      <c r="I3772" s="180">
        <v>6102150.9099999964</v>
      </c>
      <c r="J3772" s="180">
        <v>6306668.9099999983</v>
      </c>
    </row>
    <row r="3773" spans="1:10" x14ac:dyDescent="0.2">
      <c r="A3773" s="180" t="s">
        <v>76</v>
      </c>
      <c r="B3773" s="180" t="s">
        <v>368</v>
      </c>
      <c r="C3773" s="180">
        <v>1343751.81</v>
      </c>
      <c r="D3773" s="180">
        <v>419831.35</v>
      </c>
      <c r="E3773" s="180">
        <v>0</v>
      </c>
      <c r="F3773" s="180">
        <v>1276032.4699999995</v>
      </c>
      <c r="G3773" s="180">
        <v>682779.95</v>
      </c>
      <c r="H3773" s="180">
        <v>44646.030000000006</v>
      </c>
      <c r="I3773" s="180">
        <v>18290088.909999996</v>
      </c>
      <c r="J3773" s="180">
        <v>18425902.91</v>
      </c>
    </row>
    <row r="3774" spans="1:10" x14ac:dyDescent="0.2">
      <c r="A3774" s="180" t="s">
        <v>77</v>
      </c>
      <c r="B3774" s="180" t="s">
        <v>333</v>
      </c>
      <c r="C3774" s="180"/>
      <c r="D3774" s="180">
        <v>351091</v>
      </c>
      <c r="E3774" s="180"/>
      <c r="F3774" s="180">
        <v>0</v>
      </c>
      <c r="G3774" s="180"/>
      <c r="H3774" s="180"/>
      <c r="I3774" s="180">
        <v>2258086</v>
      </c>
      <c r="J3774" s="180">
        <v>2096018.97</v>
      </c>
    </row>
    <row r="3775" spans="1:10" x14ac:dyDescent="0.2">
      <c r="A3775" s="180" t="s">
        <v>77</v>
      </c>
      <c r="B3775" s="180" t="s">
        <v>334</v>
      </c>
      <c r="C3775" s="180"/>
      <c r="D3775" s="180">
        <v>3105</v>
      </c>
      <c r="E3775" s="180"/>
      <c r="F3775" s="180">
        <v>0</v>
      </c>
      <c r="G3775" s="180"/>
      <c r="H3775" s="180"/>
      <c r="I3775" s="180">
        <v>21817</v>
      </c>
      <c r="J3775" s="180">
        <v>115036.14</v>
      </c>
    </row>
    <row r="3776" spans="1:10" x14ac:dyDescent="0.2">
      <c r="A3776" s="180" t="s">
        <v>77</v>
      </c>
      <c r="B3776" s="180" t="s">
        <v>335</v>
      </c>
      <c r="C3776" s="180"/>
      <c r="D3776" s="180">
        <v>0</v>
      </c>
      <c r="E3776" s="180"/>
      <c r="F3776" s="180"/>
      <c r="G3776" s="180"/>
      <c r="H3776" s="180"/>
      <c r="I3776" s="180">
        <v>139733</v>
      </c>
      <c r="J3776" s="180">
        <v>136090</v>
      </c>
    </row>
    <row r="3777" spans="1:10" x14ac:dyDescent="0.2">
      <c r="A3777" s="180" t="s">
        <v>77</v>
      </c>
      <c r="B3777" s="180" t="s">
        <v>336</v>
      </c>
      <c r="C3777" s="180"/>
      <c r="D3777" s="180"/>
      <c r="E3777" s="180"/>
      <c r="F3777" s="180"/>
      <c r="G3777" s="180"/>
      <c r="H3777" s="180"/>
      <c r="I3777" s="180">
        <v>89165</v>
      </c>
      <c r="J3777" s="180">
        <v>167178.94</v>
      </c>
    </row>
    <row r="3778" spans="1:10" x14ac:dyDescent="0.2">
      <c r="A3778" s="180" t="s">
        <v>77</v>
      </c>
      <c r="B3778" s="180" t="s">
        <v>337</v>
      </c>
      <c r="C3778" s="180">
        <v>5573</v>
      </c>
      <c r="D3778" s="180">
        <v>4357</v>
      </c>
      <c r="E3778" s="180"/>
      <c r="F3778" s="180">
        <v>2871</v>
      </c>
      <c r="G3778" s="180">
        <v>348</v>
      </c>
      <c r="H3778" s="180"/>
      <c r="I3778" s="180">
        <v>57928</v>
      </c>
      <c r="J3778" s="180">
        <v>32066.99</v>
      </c>
    </row>
    <row r="3779" spans="1:10" x14ac:dyDescent="0.2">
      <c r="A3779" s="180" t="s">
        <v>77</v>
      </c>
      <c r="B3779" s="180" t="s">
        <v>338</v>
      </c>
      <c r="C3779" s="180"/>
      <c r="D3779" s="180"/>
      <c r="E3779" s="180"/>
      <c r="F3779" s="180"/>
      <c r="G3779" s="180">
        <v>65784</v>
      </c>
      <c r="H3779" s="180"/>
      <c r="I3779" s="180">
        <v>62651</v>
      </c>
      <c r="J3779" s="180">
        <v>114336.52</v>
      </c>
    </row>
    <row r="3780" spans="1:10" x14ac:dyDescent="0.2">
      <c r="A3780" s="180" t="s">
        <v>77</v>
      </c>
      <c r="B3780" s="180" t="s">
        <v>339</v>
      </c>
      <c r="C3780" s="180"/>
      <c r="D3780" s="180"/>
      <c r="E3780" s="180"/>
      <c r="F3780" s="180"/>
      <c r="G3780" s="180"/>
      <c r="H3780" s="180"/>
      <c r="I3780" s="180">
        <v>184131</v>
      </c>
      <c r="J3780" s="180">
        <v>198244.9</v>
      </c>
    </row>
    <row r="3781" spans="1:10" x14ac:dyDescent="0.2">
      <c r="A3781" s="180" t="s">
        <v>77</v>
      </c>
      <c r="B3781" s="180" t="s">
        <v>340</v>
      </c>
      <c r="C3781" s="180"/>
      <c r="D3781" s="180">
        <v>19425</v>
      </c>
      <c r="E3781" s="180"/>
      <c r="F3781" s="180"/>
      <c r="G3781" s="180">
        <v>8356</v>
      </c>
      <c r="H3781" s="180"/>
      <c r="I3781" s="180">
        <v>192422</v>
      </c>
      <c r="J3781" s="180">
        <v>240641.90999999997</v>
      </c>
    </row>
    <row r="3782" spans="1:10" x14ac:dyDescent="0.2">
      <c r="A3782" s="180" t="s">
        <v>77</v>
      </c>
      <c r="B3782" s="180" t="s">
        <v>341</v>
      </c>
      <c r="C3782" s="180"/>
      <c r="D3782" s="180"/>
      <c r="E3782" s="180"/>
      <c r="F3782" s="180"/>
      <c r="G3782" s="180"/>
      <c r="H3782" s="180"/>
      <c r="I3782" s="180">
        <v>0</v>
      </c>
      <c r="J3782" s="180">
        <v>0</v>
      </c>
    </row>
    <row r="3783" spans="1:10" x14ac:dyDescent="0.2">
      <c r="A3783" s="180" t="s">
        <v>77</v>
      </c>
      <c r="B3783" s="180" t="s">
        <v>342</v>
      </c>
      <c r="C3783" s="180"/>
      <c r="D3783" s="180"/>
      <c r="E3783" s="180"/>
      <c r="F3783" s="180"/>
      <c r="G3783" s="180"/>
      <c r="H3783" s="180"/>
      <c r="I3783" s="180">
        <v>2686845</v>
      </c>
      <c r="J3783" s="180">
        <v>2453544</v>
      </c>
    </row>
    <row r="3784" spans="1:10" x14ac:dyDescent="0.2">
      <c r="A3784" s="180" t="s">
        <v>77</v>
      </c>
      <c r="B3784" s="180" t="s">
        <v>343</v>
      </c>
      <c r="C3784" s="180"/>
      <c r="D3784" s="180"/>
      <c r="E3784" s="180"/>
      <c r="F3784" s="180"/>
      <c r="G3784" s="180"/>
      <c r="H3784" s="180"/>
      <c r="I3784" s="180">
        <v>0</v>
      </c>
      <c r="J3784" s="180">
        <v>0</v>
      </c>
    </row>
    <row r="3785" spans="1:10" x14ac:dyDescent="0.2">
      <c r="A3785" s="180" t="s">
        <v>77</v>
      </c>
      <c r="B3785" s="180" t="s">
        <v>344</v>
      </c>
      <c r="C3785" s="180">
        <v>404474</v>
      </c>
      <c r="D3785" s="180"/>
      <c r="E3785" s="180"/>
      <c r="F3785" s="180"/>
      <c r="G3785" s="180">
        <v>1650</v>
      </c>
      <c r="H3785" s="180"/>
      <c r="I3785" s="180">
        <v>412608</v>
      </c>
      <c r="J3785" s="180">
        <v>421296.17999999993</v>
      </c>
    </row>
    <row r="3786" spans="1:10" x14ac:dyDescent="0.2">
      <c r="A3786" s="180" t="s">
        <v>77</v>
      </c>
      <c r="B3786" s="180" t="s">
        <v>475</v>
      </c>
      <c r="C3786" s="180"/>
      <c r="D3786" s="180">
        <v>7575</v>
      </c>
      <c r="E3786" s="180"/>
      <c r="F3786" s="180">
        <v>0</v>
      </c>
      <c r="G3786" s="180"/>
      <c r="H3786" s="180"/>
      <c r="I3786" s="180">
        <v>45680</v>
      </c>
      <c r="J3786" s="180">
        <v>50690.600000000006</v>
      </c>
    </row>
    <row r="3787" spans="1:10" x14ac:dyDescent="0.2">
      <c r="A3787" s="180" t="s">
        <v>77</v>
      </c>
      <c r="B3787" s="180" t="s">
        <v>332</v>
      </c>
      <c r="C3787" s="180"/>
      <c r="D3787" s="180"/>
      <c r="E3787" s="180"/>
      <c r="F3787" s="180"/>
      <c r="G3787" s="180"/>
      <c r="H3787" s="180"/>
      <c r="I3787" s="180">
        <v>73019</v>
      </c>
      <c r="J3787" s="180">
        <v>73845</v>
      </c>
    </row>
    <row r="3788" spans="1:10" x14ac:dyDescent="0.2">
      <c r="A3788" s="180" t="s">
        <v>77</v>
      </c>
      <c r="B3788" s="180" t="s">
        <v>407</v>
      </c>
      <c r="C3788" s="180"/>
      <c r="D3788" s="180"/>
      <c r="E3788" s="180"/>
      <c r="F3788" s="180"/>
      <c r="G3788" s="180">
        <v>96334</v>
      </c>
      <c r="H3788" s="180"/>
      <c r="I3788" s="180">
        <v>183705</v>
      </c>
      <c r="J3788" s="180">
        <v>306569.96999999997</v>
      </c>
    </row>
    <row r="3789" spans="1:10" x14ac:dyDescent="0.2">
      <c r="A3789" s="180" t="s">
        <v>77</v>
      </c>
      <c r="B3789" s="180" t="s">
        <v>345</v>
      </c>
      <c r="C3789" s="180">
        <v>410047</v>
      </c>
      <c r="D3789" s="180">
        <v>385553</v>
      </c>
      <c r="E3789" s="180">
        <v>0</v>
      </c>
      <c r="F3789" s="180">
        <v>2871</v>
      </c>
      <c r="G3789" s="180">
        <v>172472</v>
      </c>
      <c r="H3789" s="180">
        <v>0</v>
      </c>
      <c r="I3789" s="180">
        <v>6407790</v>
      </c>
      <c r="J3789" s="180">
        <v>6405560.1199999992</v>
      </c>
    </row>
    <row r="3790" spans="1:10" x14ac:dyDescent="0.2">
      <c r="A3790" s="180" t="s">
        <v>77</v>
      </c>
      <c r="B3790" s="180" t="s">
        <v>346</v>
      </c>
      <c r="C3790" s="180"/>
      <c r="D3790" s="180"/>
      <c r="E3790" s="180"/>
      <c r="F3790" s="180"/>
      <c r="G3790" s="180"/>
      <c r="H3790" s="180"/>
      <c r="I3790" s="180">
        <v>0</v>
      </c>
      <c r="J3790" s="180">
        <v>0</v>
      </c>
    </row>
    <row r="3791" spans="1:10" x14ac:dyDescent="0.2">
      <c r="A3791" s="180" t="s">
        <v>77</v>
      </c>
      <c r="B3791" s="180" t="s">
        <v>446</v>
      </c>
      <c r="C3791" s="180"/>
      <c r="D3791" s="180"/>
      <c r="E3791" s="180"/>
      <c r="F3791" s="180">
        <v>300000</v>
      </c>
      <c r="G3791" s="180"/>
      <c r="H3791" s="180"/>
      <c r="I3791" s="180">
        <v>227000</v>
      </c>
      <c r="J3791" s="180">
        <v>224436.31</v>
      </c>
    </row>
    <row r="3792" spans="1:10" x14ac:dyDescent="0.2">
      <c r="A3792" s="180" t="s">
        <v>77</v>
      </c>
      <c r="B3792" s="180" t="s">
        <v>347</v>
      </c>
      <c r="C3792" s="180"/>
      <c r="D3792" s="180">
        <v>31000</v>
      </c>
      <c r="E3792" s="180"/>
      <c r="F3792" s="180"/>
      <c r="G3792" s="180"/>
      <c r="H3792" s="180"/>
      <c r="I3792" s="180">
        <v>31500</v>
      </c>
      <c r="J3792" s="180">
        <v>20946.75</v>
      </c>
    </row>
    <row r="3793" spans="1:10" x14ac:dyDescent="0.2">
      <c r="A3793" s="180" t="s">
        <v>77</v>
      </c>
      <c r="B3793" s="180" t="s">
        <v>348</v>
      </c>
      <c r="C3793" s="180">
        <v>410047</v>
      </c>
      <c r="D3793" s="180">
        <v>416553</v>
      </c>
      <c r="E3793" s="180">
        <v>0</v>
      </c>
      <c r="F3793" s="180">
        <v>302871</v>
      </c>
      <c r="G3793" s="180">
        <v>172472</v>
      </c>
      <c r="H3793" s="180">
        <v>0</v>
      </c>
      <c r="I3793" s="180">
        <v>6666290</v>
      </c>
      <c r="J3793" s="180">
        <v>6650943.1799999988</v>
      </c>
    </row>
    <row r="3794" spans="1:10" x14ac:dyDescent="0.2">
      <c r="A3794" s="180" t="s">
        <v>77</v>
      </c>
      <c r="B3794" s="180" t="s">
        <v>349</v>
      </c>
      <c r="C3794" s="180">
        <v>279080.77</v>
      </c>
      <c r="D3794" s="180">
        <v>232341.32999999996</v>
      </c>
      <c r="E3794" s="180">
        <v>0</v>
      </c>
      <c r="F3794" s="180">
        <v>229817.35</v>
      </c>
      <c r="G3794" s="180">
        <v>179533.60000000003</v>
      </c>
      <c r="H3794" s="180">
        <v>0</v>
      </c>
      <c r="I3794" s="180">
        <v>3397215.4000000004</v>
      </c>
      <c r="J3794" s="180">
        <v>3268651.2199999997</v>
      </c>
    </row>
    <row r="3795" spans="1:10" x14ac:dyDescent="0.2">
      <c r="A3795" s="180" t="s">
        <v>77</v>
      </c>
      <c r="B3795" s="180" t="s">
        <v>350</v>
      </c>
      <c r="C3795" s="180">
        <v>689127.77</v>
      </c>
      <c r="D3795" s="180">
        <v>648894.32999999996</v>
      </c>
      <c r="E3795" s="180">
        <v>0</v>
      </c>
      <c r="F3795" s="180">
        <v>532688.35</v>
      </c>
      <c r="G3795" s="180">
        <v>352005.60000000003</v>
      </c>
      <c r="H3795" s="180">
        <v>0</v>
      </c>
      <c r="I3795" s="180">
        <v>10063505.4</v>
      </c>
      <c r="J3795" s="180">
        <v>9919594.3999999985</v>
      </c>
    </row>
    <row r="3796" spans="1:10" x14ac:dyDescent="0.2">
      <c r="A3796" s="180" t="s">
        <v>77</v>
      </c>
      <c r="B3796" s="180" t="s">
        <v>376</v>
      </c>
      <c r="C3796" s="180"/>
      <c r="D3796" s="180"/>
      <c r="E3796" s="180"/>
      <c r="F3796" s="180"/>
      <c r="G3796" s="180"/>
      <c r="H3796" s="180"/>
      <c r="I3796" s="180"/>
      <c r="J3796" s="180"/>
    </row>
    <row r="3797" spans="1:10" x14ac:dyDescent="0.2">
      <c r="A3797" s="180" t="s">
        <v>77</v>
      </c>
      <c r="B3797" s="180" t="s">
        <v>377</v>
      </c>
      <c r="C3797" s="180"/>
      <c r="D3797" s="180">
        <v>63567</v>
      </c>
      <c r="E3797" s="180"/>
      <c r="F3797" s="180"/>
      <c r="G3797" s="180"/>
      <c r="H3797" s="180"/>
      <c r="I3797" s="180">
        <v>4453265</v>
      </c>
      <c r="J3797" s="180">
        <v>3682021.67</v>
      </c>
    </row>
    <row r="3798" spans="1:10" x14ac:dyDescent="0.2">
      <c r="A3798" s="180" t="s">
        <v>77</v>
      </c>
      <c r="B3798" s="180" t="s">
        <v>352</v>
      </c>
      <c r="C3798" s="180"/>
      <c r="D3798" s="180"/>
      <c r="E3798" s="180"/>
      <c r="F3798" s="180"/>
      <c r="G3798" s="180"/>
      <c r="H3798" s="180"/>
      <c r="I3798" s="180">
        <v>153169</v>
      </c>
      <c r="J3798" s="180">
        <v>135540.29999999999</v>
      </c>
    </row>
    <row r="3799" spans="1:10" x14ac:dyDescent="0.2">
      <c r="A3799" s="180" t="s">
        <v>77</v>
      </c>
      <c r="B3799" s="180" t="s">
        <v>353</v>
      </c>
      <c r="C3799" s="180"/>
      <c r="D3799" s="180">
        <v>102547</v>
      </c>
      <c r="E3799" s="180"/>
      <c r="F3799" s="180"/>
      <c r="G3799" s="180"/>
      <c r="H3799" s="180"/>
      <c r="I3799" s="180">
        <v>176663</v>
      </c>
      <c r="J3799" s="180">
        <v>319681.08</v>
      </c>
    </row>
    <row r="3800" spans="1:10" x14ac:dyDescent="0.2">
      <c r="A3800" s="180" t="s">
        <v>77</v>
      </c>
      <c r="B3800" s="180" t="s">
        <v>354</v>
      </c>
      <c r="C3800" s="180"/>
      <c r="D3800" s="180"/>
      <c r="E3800" s="180"/>
      <c r="F3800" s="180"/>
      <c r="G3800" s="180"/>
      <c r="H3800" s="180"/>
      <c r="I3800" s="180">
        <v>171780</v>
      </c>
      <c r="J3800" s="180">
        <v>167286.06</v>
      </c>
    </row>
    <row r="3801" spans="1:10" x14ac:dyDescent="0.2">
      <c r="A3801" s="180" t="s">
        <v>77</v>
      </c>
      <c r="B3801" s="180" t="s">
        <v>408</v>
      </c>
      <c r="C3801" s="180"/>
      <c r="D3801" s="180"/>
      <c r="E3801" s="180"/>
      <c r="F3801" s="180"/>
      <c r="G3801" s="180"/>
      <c r="H3801" s="180"/>
      <c r="I3801" s="180">
        <v>236197</v>
      </c>
      <c r="J3801" s="180">
        <v>181006.22</v>
      </c>
    </row>
    <row r="3802" spans="1:10" x14ac:dyDescent="0.2">
      <c r="A3802" s="180" t="s">
        <v>77</v>
      </c>
      <c r="B3802" s="180" t="s">
        <v>423</v>
      </c>
      <c r="C3802" s="180"/>
      <c r="D3802" s="180">
        <v>49740</v>
      </c>
      <c r="E3802" s="180"/>
      <c r="F3802" s="180"/>
      <c r="G3802" s="180"/>
      <c r="H3802" s="180"/>
      <c r="I3802" s="180">
        <v>158189</v>
      </c>
      <c r="J3802" s="180">
        <v>151356.34</v>
      </c>
    </row>
    <row r="3803" spans="1:10" x14ac:dyDescent="0.2">
      <c r="A3803" s="180" t="s">
        <v>77</v>
      </c>
      <c r="B3803" s="180" t="s">
        <v>355</v>
      </c>
      <c r="C3803" s="180">
        <v>225914</v>
      </c>
      <c r="D3803" s="180">
        <v>192259</v>
      </c>
      <c r="E3803" s="180"/>
      <c r="F3803" s="180"/>
      <c r="G3803" s="180">
        <v>60000</v>
      </c>
      <c r="H3803" s="180"/>
      <c r="I3803" s="180">
        <v>747914</v>
      </c>
      <c r="J3803" s="180">
        <v>430784.1</v>
      </c>
    </row>
    <row r="3804" spans="1:10" x14ac:dyDescent="0.2">
      <c r="A3804" s="180" t="s">
        <v>77</v>
      </c>
      <c r="B3804" s="180" t="s">
        <v>356</v>
      </c>
      <c r="C3804" s="180">
        <v>140000</v>
      </c>
      <c r="D3804" s="180">
        <v>19152</v>
      </c>
      <c r="E3804" s="180"/>
      <c r="F3804" s="180"/>
      <c r="G3804" s="180"/>
      <c r="H3804" s="180"/>
      <c r="I3804" s="180">
        <v>357586</v>
      </c>
      <c r="J3804" s="180">
        <v>332119.21999999997</v>
      </c>
    </row>
    <row r="3805" spans="1:10" x14ac:dyDescent="0.2">
      <c r="A3805" s="180" t="s">
        <v>77</v>
      </c>
      <c r="B3805" s="180" t="s">
        <v>409</v>
      </c>
      <c r="C3805" s="180"/>
      <c r="D3805" s="180"/>
      <c r="E3805" s="180"/>
      <c r="F3805" s="180"/>
      <c r="G3805" s="180"/>
      <c r="H3805" s="180"/>
      <c r="I3805" s="180">
        <v>0</v>
      </c>
      <c r="J3805" s="180"/>
    </row>
    <row r="3806" spans="1:10" x14ac:dyDescent="0.2">
      <c r="A3806" s="180" t="s">
        <v>77</v>
      </c>
      <c r="B3806" s="180" t="s">
        <v>378</v>
      </c>
      <c r="C3806" s="180"/>
      <c r="D3806" s="180"/>
      <c r="E3806" s="180"/>
      <c r="F3806" s="180"/>
      <c r="G3806" s="180">
        <v>241388</v>
      </c>
      <c r="H3806" s="180"/>
      <c r="I3806" s="180">
        <v>210388</v>
      </c>
      <c r="J3806" s="180">
        <v>237733.07</v>
      </c>
    </row>
    <row r="3807" spans="1:10" x14ac:dyDescent="0.2">
      <c r="A3807" s="180" t="s">
        <v>77</v>
      </c>
      <c r="B3807" s="180" t="s">
        <v>360</v>
      </c>
      <c r="C3807" s="180"/>
      <c r="D3807" s="180">
        <v>33517</v>
      </c>
      <c r="E3807" s="180"/>
      <c r="F3807" s="180"/>
      <c r="G3807" s="180"/>
      <c r="H3807" s="180"/>
      <c r="I3807" s="180">
        <v>41781</v>
      </c>
      <c r="J3807" s="180">
        <v>261556.13</v>
      </c>
    </row>
    <row r="3808" spans="1:10" x14ac:dyDescent="0.2">
      <c r="A3808" s="180" t="s">
        <v>77</v>
      </c>
      <c r="B3808" s="180" t="s">
        <v>379</v>
      </c>
      <c r="C3808" s="180"/>
      <c r="D3808" s="180"/>
      <c r="E3808" s="180"/>
      <c r="F3808" s="180">
        <v>300000</v>
      </c>
      <c r="G3808" s="180"/>
      <c r="H3808" s="180"/>
      <c r="I3808" s="180">
        <v>227000</v>
      </c>
      <c r="J3808" s="180">
        <v>226117.5</v>
      </c>
    </row>
    <row r="3809" spans="1:10" x14ac:dyDescent="0.2">
      <c r="A3809" s="180" t="s">
        <v>77</v>
      </c>
      <c r="B3809" s="180" t="s">
        <v>362</v>
      </c>
      <c r="C3809" s="180"/>
      <c r="D3809" s="180"/>
      <c r="E3809" s="180"/>
      <c r="F3809" s="180"/>
      <c r="G3809" s="180"/>
      <c r="H3809" s="180"/>
      <c r="I3809" s="180">
        <v>184105</v>
      </c>
      <c r="J3809" s="180">
        <v>172662</v>
      </c>
    </row>
    <row r="3810" spans="1:10" x14ac:dyDescent="0.2">
      <c r="A3810" s="180" t="s">
        <v>77</v>
      </c>
      <c r="B3810" s="180" t="s">
        <v>365</v>
      </c>
      <c r="C3810" s="180">
        <v>365914</v>
      </c>
      <c r="D3810" s="180">
        <v>460782</v>
      </c>
      <c r="E3810" s="180">
        <v>0</v>
      </c>
      <c r="F3810" s="180">
        <v>300000</v>
      </c>
      <c r="G3810" s="180">
        <v>301388</v>
      </c>
      <c r="H3810" s="180">
        <v>0</v>
      </c>
      <c r="I3810" s="180">
        <v>7118037</v>
      </c>
      <c r="J3810" s="180">
        <v>6297863.6899999985</v>
      </c>
    </row>
    <row r="3811" spans="1:10" x14ac:dyDescent="0.2">
      <c r="A3811" s="180" t="s">
        <v>77</v>
      </c>
      <c r="B3811" s="180" t="s">
        <v>447</v>
      </c>
      <c r="C3811" s="180">
        <v>300000</v>
      </c>
      <c r="D3811" s="180"/>
      <c r="E3811" s="180"/>
      <c r="F3811" s="180"/>
      <c r="G3811" s="180"/>
      <c r="H3811" s="180"/>
      <c r="I3811" s="180">
        <v>227000</v>
      </c>
      <c r="J3811" s="180">
        <v>224515.31</v>
      </c>
    </row>
    <row r="3812" spans="1:10" x14ac:dyDescent="0.2">
      <c r="A3812" s="180" t="s">
        <v>77</v>
      </c>
      <c r="B3812" s="180" t="s">
        <v>366</v>
      </c>
      <c r="C3812" s="180">
        <v>665914</v>
      </c>
      <c r="D3812" s="180">
        <v>460782</v>
      </c>
      <c r="E3812" s="180">
        <v>0</v>
      </c>
      <c r="F3812" s="180">
        <v>300000</v>
      </c>
      <c r="G3812" s="180">
        <v>301388</v>
      </c>
      <c r="H3812" s="180">
        <v>0</v>
      </c>
      <c r="I3812" s="180">
        <v>7345037</v>
      </c>
      <c r="J3812" s="180">
        <v>6522378.9999999981</v>
      </c>
    </row>
    <row r="3813" spans="1:10" x14ac:dyDescent="0.2">
      <c r="A3813" s="180" t="s">
        <v>77</v>
      </c>
      <c r="B3813" s="180" t="s">
        <v>367</v>
      </c>
      <c r="C3813" s="180">
        <v>23213.770000000019</v>
      </c>
      <c r="D3813" s="180">
        <v>188112.32999999996</v>
      </c>
      <c r="E3813" s="180">
        <v>0</v>
      </c>
      <c r="F3813" s="180">
        <v>232688.35</v>
      </c>
      <c r="G3813" s="180">
        <v>50617.600000000035</v>
      </c>
      <c r="H3813" s="180">
        <v>0</v>
      </c>
      <c r="I3813" s="180">
        <v>2718468.4000000004</v>
      </c>
      <c r="J3813" s="180">
        <v>3397215.4000000004</v>
      </c>
    </row>
    <row r="3814" spans="1:10" x14ac:dyDescent="0.2">
      <c r="A3814" s="180" t="s">
        <v>77</v>
      </c>
      <c r="B3814" s="180" t="s">
        <v>368</v>
      </c>
      <c r="C3814" s="180">
        <v>689127.77</v>
      </c>
      <c r="D3814" s="180">
        <v>648894.32999999996</v>
      </c>
      <c r="E3814" s="180">
        <v>0</v>
      </c>
      <c r="F3814" s="180">
        <v>532688.35</v>
      </c>
      <c r="G3814" s="180">
        <v>352005.60000000003</v>
      </c>
      <c r="H3814" s="180">
        <v>0</v>
      </c>
      <c r="I3814" s="180">
        <v>10063505.4</v>
      </c>
      <c r="J3814" s="180">
        <v>9919594.3999999985</v>
      </c>
    </row>
    <row r="3815" spans="1:10" x14ac:dyDescent="0.2">
      <c r="A3815" s="180" t="s">
        <v>78</v>
      </c>
      <c r="B3815" s="180" t="s">
        <v>333</v>
      </c>
      <c r="C3815" s="180"/>
      <c r="D3815" s="180">
        <v>253754</v>
      </c>
      <c r="E3815" s="180"/>
      <c r="F3815" s="180">
        <v>413175</v>
      </c>
      <c r="G3815" s="180"/>
      <c r="H3815" s="180"/>
      <c r="I3815" s="180">
        <v>3416236</v>
      </c>
      <c r="J3815" s="180">
        <v>3163641.23</v>
      </c>
    </row>
    <row r="3816" spans="1:10" x14ac:dyDescent="0.2">
      <c r="A3816" s="180" t="s">
        <v>78</v>
      </c>
      <c r="B3816" s="180" t="s">
        <v>334</v>
      </c>
      <c r="C3816" s="180"/>
      <c r="D3816" s="180">
        <v>11746</v>
      </c>
      <c r="E3816" s="180"/>
      <c r="F3816" s="180">
        <v>19125</v>
      </c>
      <c r="G3816" s="180"/>
      <c r="H3816" s="180"/>
      <c r="I3816" s="180">
        <v>180835</v>
      </c>
      <c r="J3816" s="180">
        <v>187150.62</v>
      </c>
    </row>
    <row r="3817" spans="1:10" x14ac:dyDescent="0.2">
      <c r="A3817" s="180" t="s">
        <v>78</v>
      </c>
      <c r="B3817" s="180" t="s">
        <v>335</v>
      </c>
      <c r="C3817" s="180"/>
      <c r="D3817" s="180">
        <v>0</v>
      </c>
      <c r="E3817" s="180"/>
      <c r="F3817" s="180"/>
      <c r="G3817" s="180"/>
      <c r="H3817" s="180"/>
      <c r="I3817" s="180">
        <v>160591</v>
      </c>
      <c r="J3817" s="180">
        <v>171952</v>
      </c>
    </row>
    <row r="3818" spans="1:10" x14ac:dyDescent="0.2">
      <c r="A3818" s="180" t="s">
        <v>78</v>
      </c>
      <c r="B3818" s="180" t="s">
        <v>336</v>
      </c>
      <c r="C3818" s="180"/>
      <c r="D3818" s="180"/>
      <c r="E3818" s="180"/>
      <c r="F3818" s="180"/>
      <c r="G3818" s="180"/>
      <c r="H3818" s="180"/>
      <c r="I3818" s="180">
        <v>850179</v>
      </c>
      <c r="J3818" s="180">
        <v>964431.35999999999</v>
      </c>
    </row>
    <row r="3819" spans="1:10" x14ac:dyDescent="0.2">
      <c r="A3819" s="180" t="s">
        <v>78</v>
      </c>
      <c r="B3819" s="180" t="s">
        <v>337</v>
      </c>
      <c r="C3819" s="180">
        <v>3000</v>
      </c>
      <c r="D3819" s="180"/>
      <c r="E3819" s="180"/>
      <c r="F3819" s="180"/>
      <c r="G3819" s="180">
        <v>80000</v>
      </c>
      <c r="H3819" s="180"/>
      <c r="I3819" s="180">
        <v>96500</v>
      </c>
      <c r="J3819" s="180">
        <v>12799.83</v>
      </c>
    </row>
    <row r="3820" spans="1:10" x14ac:dyDescent="0.2">
      <c r="A3820" s="180" t="s">
        <v>78</v>
      </c>
      <c r="B3820" s="180" t="s">
        <v>338</v>
      </c>
      <c r="C3820" s="180"/>
      <c r="D3820" s="180"/>
      <c r="E3820" s="180"/>
      <c r="F3820" s="180"/>
      <c r="G3820" s="180"/>
      <c r="H3820" s="180"/>
      <c r="I3820" s="180">
        <v>0</v>
      </c>
      <c r="J3820" s="180">
        <v>74645.03</v>
      </c>
    </row>
    <row r="3821" spans="1:10" x14ac:dyDescent="0.2">
      <c r="A3821" s="180" t="s">
        <v>78</v>
      </c>
      <c r="B3821" s="180" t="s">
        <v>339</v>
      </c>
      <c r="C3821" s="180"/>
      <c r="D3821" s="180"/>
      <c r="E3821" s="180"/>
      <c r="F3821" s="180"/>
      <c r="G3821" s="180"/>
      <c r="H3821" s="180"/>
      <c r="I3821" s="180">
        <v>226000</v>
      </c>
      <c r="J3821" s="180">
        <v>232984.48</v>
      </c>
    </row>
    <row r="3822" spans="1:10" x14ac:dyDescent="0.2">
      <c r="A3822" s="180" t="s">
        <v>78</v>
      </c>
      <c r="B3822" s="180" t="s">
        <v>340</v>
      </c>
      <c r="C3822" s="180"/>
      <c r="D3822" s="180"/>
      <c r="E3822" s="180"/>
      <c r="F3822" s="180"/>
      <c r="G3822" s="180">
        <v>700</v>
      </c>
      <c r="H3822" s="180"/>
      <c r="I3822" s="180">
        <v>202344</v>
      </c>
      <c r="J3822" s="180">
        <v>305501.63</v>
      </c>
    </row>
    <row r="3823" spans="1:10" x14ac:dyDescent="0.2">
      <c r="A3823" s="180" t="s">
        <v>78</v>
      </c>
      <c r="B3823" s="180" t="s">
        <v>341</v>
      </c>
      <c r="C3823" s="180"/>
      <c r="D3823" s="180"/>
      <c r="E3823" s="180"/>
      <c r="F3823" s="180"/>
      <c r="G3823" s="180"/>
      <c r="H3823" s="180"/>
      <c r="I3823" s="180">
        <v>0</v>
      </c>
      <c r="J3823" s="180">
        <v>0</v>
      </c>
    </row>
    <row r="3824" spans="1:10" x14ac:dyDescent="0.2">
      <c r="A3824" s="180" t="s">
        <v>78</v>
      </c>
      <c r="B3824" s="180" t="s">
        <v>342</v>
      </c>
      <c r="C3824" s="180"/>
      <c r="D3824" s="180"/>
      <c r="E3824" s="180"/>
      <c r="F3824" s="180"/>
      <c r="G3824" s="180"/>
      <c r="H3824" s="180"/>
      <c r="I3824" s="180">
        <v>2308287</v>
      </c>
      <c r="J3824" s="180">
        <v>2479526</v>
      </c>
    </row>
    <row r="3825" spans="1:10" x14ac:dyDescent="0.2">
      <c r="A3825" s="180" t="s">
        <v>78</v>
      </c>
      <c r="B3825" s="180" t="s">
        <v>343</v>
      </c>
      <c r="C3825" s="180"/>
      <c r="D3825" s="180"/>
      <c r="E3825" s="180"/>
      <c r="F3825" s="180"/>
      <c r="G3825" s="180"/>
      <c r="H3825" s="180"/>
      <c r="I3825" s="180">
        <v>0</v>
      </c>
      <c r="J3825" s="180">
        <v>0</v>
      </c>
    </row>
    <row r="3826" spans="1:10" x14ac:dyDescent="0.2">
      <c r="A3826" s="180" t="s">
        <v>78</v>
      </c>
      <c r="B3826" s="180" t="s">
        <v>344</v>
      </c>
      <c r="C3826" s="180">
        <v>400000</v>
      </c>
      <c r="D3826" s="180"/>
      <c r="E3826" s="180"/>
      <c r="F3826" s="180"/>
      <c r="G3826" s="180">
        <v>1800</v>
      </c>
      <c r="H3826" s="180"/>
      <c r="I3826" s="180">
        <v>587036</v>
      </c>
      <c r="J3826" s="180">
        <v>415116.68</v>
      </c>
    </row>
    <row r="3827" spans="1:10" x14ac:dyDescent="0.2">
      <c r="A3827" s="180" t="s">
        <v>78</v>
      </c>
      <c r="B3827" s="180" t="s">
        <v>475</v>
      </c>
      <c r="C3827" s="180"/>
      <c r="D3827" s="180">
        <v>6848</v>
      </c>
      <c r="E3827" s="180"/>
      <c r="F3827" s="180">
        <v>11151</v>
      </c>
      <c r="G3827" s="180"/>
      <c r="H3827" s="180"/>
      <c r="I3827" s="180">
        <v>57669</v>
      </c>
      <c r="J3827" s="180">
        <v>48093.630000000005</v>
      </c>
    </row>
    <row r="3828" spans="1:10" x14ac:dyDescent="0.2">
      <c r="A3828" s="180" t="s">
        <v>78</v>
      </c>
      <c r="B3828" s="180" t="s">
        <v>332</v>
      </c>
      <c r="C3828" s="180"/>
      <c r="D3828" s="180"/>
      <c r="E3828" s="180"/>
      <c r="F3828" s="180"/>
      <c r="G3828" s="180"/>
      <c r="H3828" s="180"/>
      <c r="I3828" s="180">
        <v>97444</v>
      </c>
      <c r="J3828" s="180">
        <v>108747</v>
      </c>
    </row>
    <row r="3829" spans="1:10" x14ac:dyDescent="0.2">
      <c r="A3829" s="180" t="s">
        <v>78</v>
      </c>
      <c r="B3829" s="180" t="s">
        <v>407</v>
      </c>
      <c r="C3829" s="180"/>
      <c r="D3829" s="180"/>
      <c r="E3829" s="180"/>
      <c r="F3829" s="180"/>
      <c r="G3829" s="180">
        <v>135000</v>
      </c>
      <c r="H3829" s="180"/>
      <c r="I3829" s="180">
        <v>230000</v>
      </c>
      <c r="J3829" s="180">
        <v>200527.7</v>
      </c>
    </row>
    <row r="3830" spans="1:10" x14ac:dyDescent="0.2">
      <c r="A3830" s="180" t="s">
        <v>78</v>
      </c>
      <c r="B3830" s="180" t="s">
        <v>345</v>
      </c>
      <c r="C3830" s="180">
        <v>403000</v>
      </c>
      <c r="D3830" s="180">
        <v>272348</v>
      </c>
      <c r="E3830" s="180">
        <v>0</v>
      </c>
      <c r="F3830" s="180">
        <v>443451</v>
      </c>
      <c r="G3830" s="180">
        <v>217500</v>
      </c>
      <c r="H3830" s="180">
        <v>0</v>
      </c>
      <c r="I3830" s="180">
        <v>8413121</v>
      </c>
      <c r="J3830" s="180">
        <v>8365117.1900000004</v>
      </c>
    </row>
    <row r="3831" spans="1:10" x14ac:dyDescent="0.2">
      <c r="A3831" s="180" t="s">
        <v>78</v>
      </c>
      <c r="B3831" s="180" t="s">
        <v>346</v>
      </c>
      <c r="C3831" s="180"/>
      <c r="D3831" s="180"/>
      <c r="E3831" s="180"/>
      <c r="F3831" s="180"/>
      <c r="G3831" s="180"/>
      <c r="H3831" s="180"/>
      <c r="I3831" s="180">
        <v>0</v>
      </c>
      <c r="J3831" s="180">
        <v>0</v>
      </c>
    </row>
    <row r="3832" spans="1:10" x14ac:dyDescent="0.2">
      <c r="A3832" s="180" t="s">
        <v>78</v>
      </c>
      <c r="B3832" s="180" t="s">
        <v>446</v>
      </c>
      <c r="C3832" s="180"/>
      <c r="D3832" s="180"/>
      <c r="E3832" s="180"/>
      <c r="F3832" s="180">
        <v>139494</v>
      </c>
      <c r="G3832" s="180"/>
      <c r="H3832" s="180"/>
      <c r="I3832" s="180">
        <v>142094</v>
      </c>
      <c r="J3832" s="180">
        <v>144975.90000000002</v>
      </c>
    </row>
    <row r="3833" spans="1:10" x14ac:dyDescent="0.2">
      <c r="A3833" s="180" t="s">
        <v>78</v>
      </c>
      <c r="B3833" s="180" t="s">
        <v>347</v>
      </c>
      <c r="C3833" s="180"/>
      <c r="D3833" s="180"/>
      <c r="E3833" s="180"/>
      <c r="F3833" s="180"/>
      <c r="G3833" s="180"/>
      <c r="H3833" s="180"/>
      <c r="I3833" s="180">
        <v>17010</v>
      </c>
      <c r="J3833" s="180">
        <v>8105.59</v>
      </c>
    </row>
    <row r="3834" spans="1:10" x14ac:dyDescent="0.2">
      <c r="A3834" s="180" t="s">
        <v>78</v>
      </c>
      <c r="B3834" s="180" t="s">
        <v>348</v>
      </c>
      <c r="C3834" s="180">
        <v>403000</v>
      </c>
      <c r="D3834" s="180">
        <v>272348</v>
      </c>
      <c r="E3834" s="180">
        <v>0</v>
      </c>
      <c r="F3834" s="180">
        <v>582945</v>
      </c>
      <c r="G3834" s="180">
        <v>217500</v>
      </c>
      <c r="H3834" s="180">
        <v>0</v>
      </c>
      <c r="I3834" s="180">
        <v>8572225</v>
      </c>
      <c r="J3834" s="180">
        <v>8518198.6799999997</v>
      </c>
    </row>
    <row r="3835" spans="1:10" x14ac:dyDescent="0.2">
      <c r="A3835" s="180" t="s">
        <v>78</v>
      </c>
      <c r="B3835" s="180" t="s">
        <v>349</v>
      </c>
      <c r="C3835" s="180">
        <v>220572.36999999988</v>
      </c>
      <c r="D3835" s="180">
        <v>2393.8399999999674</v>
      </c>
      <c r="E3835" s="180">
        <v>0</v>
      </c>
      <c r="F3835" s="180">
        <v>220384.78000000003</v>
      </c>
      <c r="G3835" s="180">
        <v>-24940.170000000038</v>
      </c>
      <c r="H3835" s="180">
        <v>0</v>
      </c>
      <c r="I3835" s="180">
        <v>1299366.1700000002</v>
      </c>
      <c r="J3835" s="180">
        <v>940961.45</v>
      </c>
    </row>
    <row r="3836" spans="1:10" x14ac:dyDescent="0.2">
      <c r="A3836" s="180" t="s">
        <v>78</v>
      </c>
      <c r="B3836" s="180" t="s">
        <v>350</v>
      </c>
      <c r="C3836" s="180">
        <v>623572.36999999988</v>
      </c>
      <c r="D3836" s="180">
        <v>274741.83999999997</v>
      </c>
      <c r="E3836" s="180">
        <v>0</v>
      </c>
      <c r="F3836" s="180">
        <v>803329.78</v>
      </c>
      <c r="G3836" s="180">
        <v>192559.82999999996</v>
      </c>
      <c r="H3836" s="180">
        <v>0</v>
      </c>
      <c r="I3836" s="180">
        <v>9871591.1699999999</v>
      </c>
      <c r="J3836" s="180">
        <v>9459160.1300000008</v>
      </c>
    </row>
    <row r="3837" spans="1:10" x14ac:dyDescent="0.2">
      <c r="A3837" s="180" t="s">
        <v>78</v>
      </c>
      <c r="B3837" s="180" t="s">
        <v>376</v>
      </c>
      <c r="C3837" s="180"/>
      <c r="D3837" s="180"/>
      <c r="E3837" s="180"/>
      <c r="F3837" s="180"/>
      <c r="G3837" s="180"/>
      <c r="H3837" s="180"/>
      <c r="I3837" s="180"/>
      <c r="J3837" s="180"/>
    </row>
    <row r="3838" spans="1:10" x14ac:dyDescent="0.2">
      <c r="A3838" s="180" t="s">
        <v>78</v>
      </c>
      <c r="B3838" s="180" t="s">
        <v>377</v>
      </c>
      <c r="C3838" s="180"/>
      <c r="D3838" s="180"/>
      <c r="E3838" s="180"/>
      <c r="F3838" s="180"/>
      <c r="G3838" s="180"/>
      <c r="H3838" s="180"/>
      <c r="I3838" s="180">
        <v>4701000</v>
      </c>
      <c r="J3838" s="180">
        <v>4475798.209999999</v>
      </c>
    </row>
    <row r="3839" spans="1:10" x14ac:dyDescent="0.2">
      <c r="A3839" s="180" t="s">
        <v>78</v>
      </c>
      <c r="B3839" s="180" t="s">
        <v>352</v>
      </c>
      <c r="C3839" s="180"/>
      <c r="D3839" s="180"/>
      <c r="E3839" s="180"/>
      <c r="F3839" s="180"/>
      <c r="G3839" s="180"/>
      <c r="H3839" s="180"/>
      <c r="I3839" s="180">
        <v>132000</v>
      </c>
      <c r="J3839" s="180">
        <v>129018.58</v>
      </c>
    </row>
    <row r="3840" spans="1:10" x14ac:dyDescent="0.2">
      <c r="A3840" s="180" t="s">
        <v>78</v>
      </c>
      <c r="B3840" s="180" t="s">
        <v>353</v>
      </c>
      <c r="C3840" s="180">
        <v>30000</v>
      </c>
      <c r="D3840" s="180">
        <v>50000</v>
      </c>
      <c r="E3840" s="180"/>
      <c r="F3840" s="180"/>
      <c r="G3840" s="180"/>
      <c r="H3840" s="180"/>
      <c r="I3840" s="180">
        <v>412000</v>
      </c>
      <c r="J3840" s="180">
        <v>490310.04</v>
      </c>
    </row>
    <row r="3841" spans="1:10" x14ac:dyDescent="0.2">
      <c r="A3841" s="180" t="s">
        <v>78</v>
      </c>
      <c r="B3841" s="180" t="s">
        <v>354</v>
      </c>
      <c r="C3841" s="180"/>
      <c r="D3841" s="180"/>
      <c r="E3841" s="180"/>
      <c r="F3841" s="180"/>
      <c r="G3841" s="180"/>
      <c r="H3841" s="180"/>
      <c r="I3841" s="180">
        <v>249673</v>
      </c>
      <c r="J3841" s="180">
        <v>257419.76</v>
      </c>
    </row>
    <row r="3842" spans="1:10" x14ac:dyDescent="0.2">
      <c r="A3842" s="180" t="s">
        <v>78</v>
      </c>
      <c r="B3842" s="180" t="s">
        <v>408</v>
      </c>
      <c r="C3842" s="180"/>
      <c r="D3842" s="180"/>
      <c r="E3842" s="180"/>
      <c r="F3842" s="180"/>
      <c r="G3842" s="180"/>
      <c r="H3842" s="180"/>
      <c r="I3842" s="180">
        <v>430000</v>
      </c>
      <c r="J3842" s="180">
        <v>423609.45</v>
      </c>
    </row>
    <row r="3843" spans="1:10" x14ac:dyDescent="0.2">
      <c r="A3843" s="180" t="s">
        <v>78</v>
      </c>
      <c r="B3843" s="180" t="s">
        <v>423</v>
      </c>
      <c r="C3843" s="180"/>
      <c r="D3843" s="180"/>
      <c r="E3843" s="180"/>
      <c r="F3843" s="180"/>
      <c r="G3843" s="180"/>
      <c r="H3843" s="180"/>
      <c r="I3843" s="180">
        <v>110000</v>
      </c>
      <c r="J3843" s="180">
        <v>105504.3</v>
      </c>
    </row>
    <row r="3844" spans="1:10" x14ac:dyDescent="0.2">
      <c r="A3844" s="180" t="s">
        <v>78</v>
      </c>
      <c r="B3844" s="180" t="s">
        <v>355</v>
      </c>
      <c r="C3844" s="180"/>
      <c r="D3844" s="180">
        <v>10000</v>
      </c>
      <c r="E3844" s="180"/>
      <c r="F3844" s="180"/>
      <c r="G3844" s="180"/>
      <c r="H3844" s="180"/>
      <c r="I3844" s="180">
        <v>610000</v>
      </c>
      <c r="J3844" s="180">
        <v>545523.75</v>
      </c>
    </row>
    <row r="3845" spans="1:10" x14ac:dyDescent="0.2">
      <c r="A3845" s="180" t="s">
        <v>78</v>
      </c>
      <c r="B3845" s="180" t="s">
        <v>356</v>
      </c>
      <c r="C3845" s="180">
        <v>75000</v>
      </c>
      <c r="D3845" s="180">
        <v>35000</v>
      </c>
      <c r="E3845" s="180"/>
      <c r="F3845" s="180"/>
      <c r="G3845" s="180"/>
      <c r="H3845" s="180"/>
      <c r="I3845" s="180">
        <v>670000</v>
      </c>
      <c r="J3845" s="180">
        <v>482366.57</v>
      </c>
    </row>
    <row r="3846" spans="1:10" x14ac:dyDescent="0.2">
      <c r="A3846" s="180" t="s">
        <v>78</v>
      </c>
      <c r="B3846" s="180" t="s">
        <v>409</v>
      </c>
      <c r="C3846" s="180"/>
      <c r="D3846" s="180"/>
      <c r="E3846" s="180"/>
      <c r="F3846" s="180"/>
      <c r="G3846" s="180"/>
      <c r="H3846" s="180"/>
      <c r="I3846" s="180">
        <v>0</v>
      </c>
      <c r="J3846" s="180"/>
    </row>
    <row r="3847" spans="1:10" x14ac:dyDescent="0.2">
      <c r="A3847" s="180" t="s">
        <v>78</v>
      </c>
      <c r="B3847" s="180" t="s">
        <v>378</v>
      </c>
      <c r="C3847" s="180"/>
      <c r="D3847" s="180"/>
      <c r="E3847" s="180"/>
      <c r="F3847" s="180"/>
      <c r="G3847" s="180">
        <v>220000</v>
      </c>
      <c r="H3847" s="180"/>
      <c r="I3847" s="180">
        <v>200000</v>
      </c>
      <c r="J3847" s="180">
        <v>217702.59</v>
      </c>
    </row>
    <row r="3848" spans="1:10" x14ac:dyDescent="0.2">
      <c r="A3848" s="180" t="s">
        <v>78</v>
      </c>
      <c r="B3848" s="180" t="s">
        <v>360</v>
      </c>
      <c r="C3848" s="180">
        <v>375000</v>
      </c>
      <c r="D3848" s="180">
        <v>125000</v>
      </c>
      <c r="E3848" s="180"/>
      <c r="F3848" s="180"/>
      <c r="G3848" s="180"/>
      <c r="H3848" s="180"/>
      <c r="I3848" s="180">
        <v>570000</v>
      </c>
      <c r="J3848" s="180">
        <v>120148.55</v>
      </c>
    </row>
    <row r="3849" spans="1:10" x14ac:dyDescent="0.2">
      <c r="A3849" s="180" t="s">
        <v>78</v>
      </c>
      <c r="B3849" s="180" t="s">
        <v>379</v>
      </c>
      <c r="C3849" s="180"/>
      <c r="D3849" s="180"/>
      <c r="E3849" s="180"/>
      <c r="F3849" s="180">
        <v>571794</v>
      </c>
      <c r="G3849" s="180"/>
      <c r="H3849" s="180"/>
      <c r="I3849" s="180">
        <v>575119</v>
      </c>
      <c r="J3849" s="180">
        <v>580331.26</v>
      </c>
    </row>
    <row r="3850" spans="1:10" x14ac:dyDescent="0.2">
      <c r="A3850" s="180" t="s">
        <v>78</v>
      </c>
      <c r="B3850" s="180" t="s">
        <v>362</v>
      </c>
      <c r="C3850" s="180"/>
      <c r="D3850" s="180"/>
      <c r="E3850" s="180"/>
      <c r="F3850" s="180"/>
      <c r="G3850" s="180"/>
      <c r="H3850" s="180"/>
      <c r="I3850" s="180">
        <v>185250</v>
      </c>
      <c r="J3850" s="180">
        <v>187085</v>
      </c>
    </row>
    <row r="3851" spans="1:10" x14ac:dyDescent="0.2">
      <c r="A3851" s="180" t="s">
        <v>78</v>
      </c>
      <c r="B3851" s="180" t="s">
        <v>365</v>
      </c>
      <c r="C3851" s="180">
        <v>480000</v>
      </c>
      <c r="D3851" s="180">
        <v>220000</v>
      </c>
      <c r="E3851" s="180">
        <v>0</v>
      </c>
      <c r="F3851" s="180">
        <v>571794</v>
      </c>
      <c r="G3851" s="180">
        <v>220000</v>
      </c>
      <c r="H3851" s="180">
        <v>0</v>
      </c>
      <c r="I3851" s="180">
        <v>8845042</v>
      </c>
      <c r="J3851" s="180">
        <v>8014818.0599999987</v>
      </c>
    </row>
    <row r="3852" spans="1:10" x14ac:dyDescent="0.2">
      <c r="A3852" s="180" t="s">
        <v>78</v>
      </c>
      <c r="B3852" s="180" t="s">
        <v>447</v>
      </c>
      <c r="C3852" s="180">
        <v>139494</v>
      </c>
      <c r="D3852" s="180"/>
      <c r="E3852" s="180"/>
      <c r="F3852" s="180"/>
      <c r="G3852" s="180"/>
      <c r="H3852" s="180"/>
      <c r="I3852" s="180">
        <v>142794</v>
      </c>
      <c r="J3852" s="180">
        <v>144975.90000000002</v>
      </c>
    </row>
    <row r="3853" spans="1:10" x14ac:dyDescent="0.2">
      <c r="A3853" s="180" t="s">
        <v>78</v>
      </c>
      <c r="B3853" s="180" t="s">
        <v>366</v>
      </c>
      <c r="C3853" s="180">
        <v>619494</v>
      </c>
      <c r="D3853" s="180">
        <v>220000</v>
      </c>
      <c r="E3853" s="180">
        <v>0</v>
      </c>
      <c r="F3853" s="180">
        <v>571794</v>
      </c>
      <c r="G3853" s="180">
        <v>220000</v>
      </c>
      <c r="H3853" s="180">
        <v>0</v>
      </c>
      <c r="I3853" s="180">
        <v>8987836</v>
      </c>
      <c r="J3853" s="180">
        <v>8159793.959999999</v>
      </c>
    </row>
    <row r="3854" spans="1:10" x14ac:dyDescent="0.2">
      <c r="A3854" s="180" t="s">
        <v>78</v>
      </c>
      <c r="B3854" s="180" t="s">
        <v>367</v>
      </c>
      <c r="C3854" s="180">
        <v>4078.3699999998794</v>
      </c>
      <c r="D3854" s="180">
        <v>54741.839999999967</v>
      </c>
      <c r="E3854" s="180">
        <v>0</v>
      </c>
      <c r="F3854" s="180">
        <v>231535.78000000003</v>
      </c>
      <c r="G3854" s="180">
        <v>-27440.170000000038</v>
      </c>
      <c r="H3854" s="180">
        <v>0</v>
      </c>
      <c r="I3854" s="180">
        <v>883755.17</v>
      </c>
      <c r="J3854" s="180">
        <v>1299366.17</v>
      </c>
    </row>
    <row r="3855" spans="1:10" x14ac:dyDescent="0.2">
      <c r="A3855" s="180" t="s">
        <v>78</v>
      </c>
      <c r="B3855" s="180" t="s">
        <v>368</v>
      </c>
      <c r="C3855" s="180">
        <v>623572.36999999988</v>
      </c>
      <c r="D3855" s="180">
        <v>274741.83999999997</v>
      </c>
      <c r="E3855" s="180">
        <v>0</v>
      </c>
      <c r="F3855" s="180">
        <v>803329.78</v>
      </c>
      <c r="G3855" s="180">
        <v>192559.82999999996</v>
      </c>
      <c r="H3855" s="180">
        <v>0</v>
      </c>
      <c r="I3855" s="180">
        <v>9871591.1699999999</v>
      </c>
      <c r="J3855" s="180">
        <v>9459160.1300000008</v>
      </c>
    </row>
    <row r="3856" spans="1:10" x14ac:dyDescent="0.2">
      <c r="A3856" s="180" t="s">
        <v>79</v>
      </c>
      <c r="B3856" s="180" t="s">
        <v>333</v>
      </c>
      <c r="C3856" s="180"/>
      <c r="D3856" s="180">
        <v>3830647</v>
      </c>
      <c r="E3856" s="180"/>
      <c r="F3856" s="180">
        <v>1124444</v>
      </c>
      <c r="G3856" s="180"/>
      <c r="H3856" s="180"/>
      <c r="I3856" s="180">
        <v>36347937</v>
      </c>
      <c r="J3856" s="180">
        <v>34053954.600000001</v>
      </c>
    </row>
    <row r="3857" spans="1:10" x14ac:dyDescent="0.2">
      <c r="A3857" s="180" t="s">
        <v>79</v>
      </c>
      <c r="B3857" s="180" t="s">
        <v>334</v>
      </c>
      <c r="C3857" s="180"/>
      <c r="D3857" s="180">
        <v>110597</v>
      </c>
      <c r="E3857" s="180"/>
      <c r="F3857" s="180">
        <v>32469</v>
      </c>
      <c r="G3857" s="180"/>
      <c r="H3857" s="180"/>
      <c r="I3857" s="180">
        <v>1065999</v>
      </c>
      <c r="J3857" s="180">
        <v>1620917.5499999998</v>
      </c>
    </row>
    <row r="3858" spans="1:10" x14ac:dyDescent="0.2">
      <c r="A3858" s="180" t="s">
        <v>79</v>
      </c>
      <c r="B3858" s="180" t="s">
        <v>335</v>
      </c>
      <c r="C3858" s="180"/>
      <c r="D3858" s="180">
        <v>0</v>
      </c>
      <c r="E3858" s="180"/>
      <c r="F3858" s="180"/>
      <c r="G3858" s="180"/>
      <c r="H3858" s="180"/>
      <c r="I3858" s="180">
        <v>0</v>
      </c>
      <c r="J3858" s="180">
        <v>0</v>
      </c>
    </row>
    <row r="3859" spans="1:10" x14ac:dyDescent="0.2">
      <c r="A3859" s="180" t="s">
        <v>79</v>
      </c>
      <c r="B3859" s="180" t="s">
        <v>336</v>
      </c>
      <c r="C3859" s="180"/>
      <c r="D3859" s="180"/>
      <c r="E3859" s="180"/>
      <c r="F3859" s="180"/>
      <c r="G3859" s="180"/>
      <c r="H3859" s="180"/>
      <c r="I3859" s="180">
        <v>2800000</v>
      </c>
      <c r="J3859" s="180">
        <v>2851185.24</v>
      </c>
    </row>
    <row r="3860" spans="1:10" x14ac:dyDescent="0.2">
      <c r="A3860" s="180" t="s">
        <v>79</v>
      </c>
      <c r="B3860" s="180" t="s">
        <v>337</v>
      </c>
      <c r="C3860" s="180">
        <v>65000</v>
      </c>
      <c r="D3860" s="180"/>
      <c r="E3860" s="180"/>
      <c r="F3860" s="180">
        <v>120000</v>
      </c>
      <c r="G3860" s="180">
        <v>1800</v>
      </c>
      <c r="H3860" s="180"/>
      <c r="I3860" s="180">
        <v>336800</v>
      </c>
      <c r="J3860" s="180">
        <v>326735.60000000003</v>
      </c>
    </row>
    <row r="3861" spans="1:10" x14ac:dyDescent="0.2">
      <c r="A3861" s="180" t="s">
        <v>79</v>
      </c>
      <c r="B3861" s="180" t="s">
        <v>338</v>
      </c>
      <c r="C3861" s="180"/>
      <c r="D3861" s="180"/>
      <c r="E3861" s="180"/>
      <c r="F3861" s="180"/>
      <c r="G3861" s="180">
        <v>250000</v>
      </c>
      <c r="H3861" s="180"/>
      <c r="I3861" s="180">
        <v>250000</v>
      </c>
      <c r="J3861" s="180">
        <v>406220.46</v>
      </c>
    </row>
    <row r="3862" spans="1:10" x14ac:dyDescent="0.2">
      <c r="A3862" s="180" t="s">
        <v>79</v>
      </c>
      <c r="B3862" s="180" t="s">
        <v>339</v>
      </c>
      <c r="C3862" s="180"/>
      <c r="D3862" s="180"/>
      <c r="E3862" s="180"/>
      <c r="F3862" s="180"/>
      <c r="G3862" s="180"/>
      <c r="H3862" s="180"/>
      <c r="I3862" s="180">
        <v>1000000</v>
      </c>
      <c r="J3862" s="180">
        <v>1028545.41</v>
      </c>
    </row>
    <row r="3863" spans="1:10" x14ac:dyDescent="0.2">
      <c r="A3863" s="180" t="s">
        <v>79</v>
      </c>
      <c r="B3863" s="180" t="s">
        <v>340</v>
      </c>
      <c r="C3863" s="180">
        <v>1500000</v>
      </c>
      <c r="D3863" s="180"/>
      <c r="E3863" s="180"/>
      <c r="F3863" s="180"/>
      <c r="G3863" s="180">
        <v>20000</v>
      </c>
      <c r="H3863" s="180"/>
      <c r="I3863" s="180">
        <v>3220000</v>
      </c>
      <c r="J3863" s="180">
        <v>5011556.21</v>
      </c>
    </row>
    <row r="3864" spans="1:10" x14ac:dyDescent="0.2">
      <c r="A3864" s="180" t="s">
        <v>79</v>
      </c>
      <c r="B3864" s="180" t="s">
        <v>341</v>
      </c>
      <c r="C3864" s="180"/>
      <c r="D3864" s="180"/>
      <c r="E3864" s="180"/>
      <c r="F3864" s="180"/>
      <c r="G3864" s="180"/>
      <c r="H3864" s="180"/>
      <c r="I3864" s="180">
        <v>0</v>
      </c>
      <c r="J3864" s="180">
        <v>0</v>
      </c>
    </row>
    <row r="3865" spans="1:10" x14ac:dyDescent="0.2">
      <c r="A3865" s="180" t="s">
        <v>79</v>
      </c>
      <c r="B3865" s="180" t="s">
        <v>342</v>
      </c>
      <c r="C3865" s="180"/>
      <c r="D3865" s="180"/>
      <c r="E3865" s="180"/>
      <c r="F3865" s="180"/>
      <c r="G3865" s="180"/>
      <c r="H3865" s="180"/>
      <c r="I3865" s="180">
        <v>71507643</v>
      </c>
      <c r="J3865" s="180">
        <v>71301275</v>
      </c>
    </row>
    <row r="3866" spans="1:10" x14ac:dyDescent="0.2">
      <c r="A3866" s="180" t="s">
        <v>79</v>
      </c>
      <c r="B3866" s="180" t="s">
        <v>343</v>
      </c>
      <c r="C3866" s="180"/>
      <c r="D3866" s="180"/>
      <c r="E3866" s="180"/>
      <c r="F3866" s="180"/>
      <c r="G3866" s="180"/>
      <c r="H3866" s="180"/>
      <c r="I3866" s="180">
        <v>0</v>
      </c>
      <c r="J3866" s="180">
        <v>0</v>
      </c>
    </row>
    <row r="3867" spans="1:10" x14ac:dyDescent="0.2">
      <c r="A3867" s="180" t="s">
        <v>79</v>
      </c>
      <c r="B3867" s="180" t="s">
        <v>344</v>
      </c>
      <c r="C3867" s="180">
        <v>8800000</v>
      </c>
      <c r="D3867" s="180"/>
      <c r="E3867" s="180"/>
      <c r="F3867" s="180"/>
      <c r="G3867" s="180">
        <v>46000</v>
      </c>
      <c r="H3867" s="180"/>
      <c r="I3867" s="180">
        <v>9821000</v>
      </c>
      <c r="J3867" s="180">
        <v>9757579.660000002</v>
      </c>
    </row>
    <row r="3868" spans="1:10" x14ac:dyDescent="0.2">
      <c r="A3868" s="180" t="s">
        <v>79</v>
      </c>
      <c r="B3868" s="180" t="s">
        <v>475</v>
      </c>
      <c r="C3868" s="180"/>
      <c r="D3868" s="180">
        <v>154960</v>
      </c>
      <c r="E3868" s="180"/>
      <c r="F3868" s="180">
        <v>45487</v>
      </c>
      <c r="G3868" s="180"/>
      <c r="H3868" s="180"/>
      <c r="I3868" s="180">
        <v>1396048</v>
      </c>
      <c r="J3868" s="180">
        <v>1321885.1499999999</v>
      </c>
    </row>
    <row r="3869" spans="1:10" x14ac:dyDescent="0.2">
      <c r="A3869" s="180" t="s">
        <v>79</v>
      </c>
      <c r="B3869" s="180" t="s">
        <v>332</v>
      </c>
      <c r="C3869" s="180"/>
      <c r="D3869" s="180"/>
      <c r="E3869" s="180"/>
      <c r="F3869" s="180"/>
      <c r="G3869" s="180"/>
      <c r="H3869" s="180"/>
      <c r="I3869" s="180">
        <v>2900000</v>
      </c>
      <c r="J3869" s="180">
        <v>2797774.58</v>
      </c>
    </row>
    <row r="3870" spans="1:10" x14ac:dyDescent="0.2">
      <c r="A3870" s="180" t="s">
        <v>79</v>
      </c>
      <c r="B3870" s="180" t="s">
        <v>407</v>
      </c>
      <c r="C3870" s="180"/>
      <c r="D3870" s="180"/>
      <c r="E3870" s="180"/>
      <c r="F3870" s="180"/>
      <c r="G3870" s="180">
        <v>5100000</v>
      </c>
      <c r="H3870" s="180"/>
      <c r="I3870" s="180">
        <v>9100000</v>
      </c>
      <c r="J3870" s="180">
        <v>9028380.8100000005</v>
      </c>
    </row>
    <row r="3871" spans="1:10" x14ac:dyDescent="0.2">
      <c r="A3871" s="180" t="s">
        <v>79</v>
      </c>
      <c r="B3871" s="180" t="s">
        <v>345</v>
      </c>
      <c r="C3871" s="180">
        <v>10365000</v>
      </c>
      <c r="D3871" s="180">
        <v>4096204</v>
      </c>
      <c r="E3871" s="180">
        <v>0</v>
      </c>
      <c r="F3871" s="180">
        <v>1322400</v>
      </c>
      <c r="G3871" s="180">
        <v>5417800</v>
      </c>
      <c r="H3871" s="180">
        <v>0</v>
      </c>
      <c r="I3871" s="180">
        <v>139745427</v>
      </c>
      <c r="J3871" s="180">
        <v>139506010.26999998</v>
      </c>
    </row>
    <row r="3872" spans="1:10" x14ac:dyDescent="0.2">
      <c r="A3872" s="180" t="s">
        <v>79</v>
      </c>
      <c r="B3872" s="180" t="s">
        <v>346</v>
      </c>
      <c r="C3872" s="180"/>
      <c r="D3872" s="180"/>
      <c r="E3872" s="180">
        <v>9500000</v>
      </c>
      <c r="F3872" s="180"/>
      <c r="G3872" s="180"/>
      <c r="H3872" s="180"/>
      <c r="I3872" s="180">
        <v>31524000</v>
      </c>
      <c r="J3872" s="180">
        <v>16132000</v>
      </c>
    </row>
    <row r="3873" spans="1:10" x14ac:dyDescent="0.2">
      <c r="A3873" s="180" t="s">
        <v>79</v>
      </c>
      <c r="B3873" s="180" t="s">
        <v>446</v>
      </c>
      <c r="C3873" s="180"/>
      <c r="D3873" s="180"/>
      <c r="E3873" s="180"/>
      <c r="F3873" s="180">
        <v>6993392</v>
      </c>
      <c r="G3873" s="180"/>
      <c r="H3873" s="180"/>
      <c r="I3873" s="180">
        <v>10749145</v>
      </c>
      <c r="J3873" s="180">
        <v>9199326.2799999993</v>
      </c>
    </row>
    <row r="3874" spans="1:10" x14ac:dyDescent="0.2">
      <c r="A3874" s="180" t="s">
        <v>79</v>
      </c>
      <c r="B3874" s="180" t="s">
        <v>347</v>
      </c>
      <c r="C3874" s="180"/>
      <c r="D3874" s="180"/>
      <c r="E3874" s="180"/>
      <c r="F3874" s="180"/>
      <c r="G3874" s="180"/>
      <c r="H3874" s="180"/>
      <c r="I3874" s="180">
        <v>0</v>
      </c>
      <c r="J3874" s="180">
        <v>0</v>
      </c>
    </row>
    <row r="3875" spans="1:10" x14ac:dyDescent="0.2">
      <c r="A3875" s="180" t="s">
        <v>79</v>
      </c>
      <c r="B3875" s="180" t="s">
        <v>348</v>
      </c>
      <c r="C3875" s="180">
        <v>10365000</v>
      </c>
      <c r="D3875" s="180">
        <v>4096204</v>
      </c>
      <c r="E3875" s="180">
        <v>9500000</v>
      </c>
      <c r="F3875" s="180">
        <v>8315792</v>
      </c>
      <c r="G3875" s="180">
        <v>5417800</v>
      </c>
      <c r="H3875" s="180">
        <v>0</v>
      </c>
      <c r="I3875" s="180">
        <v>182018572</v>
      </c>
      <c r="J3875" s="180">
        <v>164837336.54999998</v>
      </c>
    </row>
    <row r="3876" spans="1:10" x14ac:dyDescent="0.2">
      <c r="A3876" s="180" t="s">
        <v>79</v>
      </c>
      <c r="B3876" s="180" t="s">
        <v>349</v>
      </c>
      <c r="C3876" s="180">
        <v>4228868.4399999976</v>
      </c>
      <c r="D3876" s="180">
        <v>2347144.62</v>
      </c>
      <c r="E3876" s="180">
        <v>26711988</v>
      </c>
      <c r="F3876" s="180">
        <v>7009455.7399999984</v>
      </c>
      <c r="G3876" s="180">
        <v>932112.42000000086</v>
      </c>
      <c r="H3876" s="180">
        <v>0</v>
      </c>
      <c r="I3876" s="180">
        <v>26250399.079999991</v>
      </c>
      <c r="J3876" s="180">
        <v>28629643.75</v>
      </c>
    </row>
    <row r="3877" spans="1:10" x14ac:dyDescent="0.2">
      <c r="A3877" s="180" t="s">
        <v>79</v>
      </c>
      <c r="B3877" s="180" t="s">
        <v>350</v>
      </c>
      <c r="C3877" s="180">
        <v>14593868.439999998</v>
      </c>
      <c r="D3877" s="180">
        <v>6443348.6200000001</v>
      </c>
      <c r="E3877" s="180">
        <v>36211988</v>
      </c>
      <c r="F3877" s="180">
        <v>15325247.739999998</v>
      </c>
      <c r="G3877" s="180">
        <v>6349912.4200000009</v>
      </c>
      <c r="H3877" s="180">
        <v>0</v>
      </c>
      <c r="I3877" s="180">
        <v>208268971.08000001</v>
      </c>
      <c r="J3877" s="180">
        <v>193466980.30000001</v>
      </c>
    </row>
    <row r="3878" spans="1:10" x14ac:dyDescent="0.2">
      <c r="A3878" s="180" t="s">
        <v>79</v>
      </c>
      <c r="B3878" s="180" t="s">
        <v>376</v>
      </c>
      <c r="C3878" s="180"/>
      <c r="D3878" s="180"/>
      <c r="E3878" s="180"/>
      <c r="F3878" s="180"/>
      <c r="G3878" s="180"/>
      <c r="H3878" s="180"/>
      <c r="I3878" s="180"/>
      <c r="J3878" s="180"/>
    </row>
    <row r="3879" spans="1:10" x14ac:dyDescent="0.2">
      <c r="A3879" s="180" t="s">
        <v>79</v>
      </c>
      <c r="B3879" s="180" t="s">
        <v>377</v>
      </c>
      <c r="C3879" s="180">
        <v>950000</v>
      </c>
      <c r="D3879" s="180">
        <v>150000</v>
      </c>
      <c r="E3879" s="180"/>
      <c r="F3879" s="180"/>
      <c r="G3879" s="180"/>
      <c r="H3879" s="180"/>
      <c r="I3879" s="180">
        <v>81661835</v>
      </c>
      <c r="J3879" s="180">
        <v>80657124.269999996</v>
      </c>
    </row>
    <row r="3880" spans="1:10" x14ac:dyDescent="0.2">
      <c r="A3880" s="180" t="s">
        <v>79</v>
      </c>
      <c r="B3880" s="180" t="s">
        <v>352</v>
      </c>
      <c r="C3880" s="180"/>
      <c r="D3880" s="180"/>
      <c r="E3880" s="180"/>
      <c r="F3880" s="180"/>
      <c r="G3880" s="180"/>
      <c r="H3880" s="180"/>
      <c r="I3880" s="180">
        <v>4828765.17</v>
      </c>
      <c r="J3880" s="180">
        <v>4772696.6500000004</v>
      </c>
    </row>
    <row r="3881" spans="1:10" x14ac:dyDescent="0.2">
      <c r="A3881" s="180" t="s">
        <v>79</v>
      </c>
      <c r="B3881" s="180" t="s">
        <v>353</v>
      </c>
      <c r="C3881" s="180"/>
      <c r="D3881" s="180">
        <v>30000</v>
      </c>
      <c r="E3881" s="180"/>
      <c r="F3881" s="180"/>
      <c r="G3881" s="180"/>
      <c r="H3881" s="180"/>
      <c r="I3881" s="180">
        <v>5063300</v>
      </c>
      <c r="J3881" s="180">
        <v>4992651.0599999996</v>
      </c>
    </row>
    <row r="3882" spans="1:10" x14ac:dyDescent="0.2">
      <c r="A3882" s="180" t="s">
        <v>79</v>
      </c>
      <c r="B3882" s="180" t="s">
        <v>354</v>
      </c>
      <c r="C3882" s="180">
        <v>24000</v>
      </c>
      <c r="D3882" s="180"/>
      <c r="E3882" s="180"/>
      <c r="F3882" s="180"/>
      <c r="G3882" s="180"/>
      <c r="H3882" s="180"/>
      <c r="I3882" s="180">
        <v>2282000</v>
      </c>
      <c r="J3882" s="180">
        <v>2227759.8800000004</v>
      </c>
    </row>
    <row r="3883" spans="1:10" x14ac:dyDescent="0.2">
      <c r="A3883" s="180" t="s">
        <v>79</v>
      </c>
      <c r="B3883" s="180" t="s">
        <v>408</v>
      </c>
      <c r="C3883" s="180"/>
      <c r="D3883" s="180">
        <v>5000</v>
      </c>
      <c r="E3883" s="180"/>
      <c r="F3883" s="180"/>
      <c r="G3883" s="180">
        <v>25297.53</v>
      </c>
      <c r="H3883" s="180"/>
      <c r="I3883" s="180">
        <v>6434612.5300000003</v>
      </c>
      <c r="J3883" s="180">
        <v>6354830.6499999994</v>
      </c>
    </row>
    <row r="3884" spans="1:10" x14ac:dyDescent="0.2">
      <c r="A3884" s="180" t="s">
        <v>79</v>
      </c>
      <c r="B3884" s="180" t="s">
        <v>423</v>
      </c>
      <c r="C3884" s="180">
        <v>250000</v>
      </c>
      <c r="D3884" s="180">
        <v>500000</v>
      </c>
      <c r="E3884" s="180"/>
      <c r="F3884" s="180"/>
      <c r="G3884" s="180">
        <v>1218.08</v>
      </c>
      <c r="H3884" s="180"/>
      <c r="I3884" s="180">
        <v>5161218.08</v>
      </c>
      <c r="J3884" s="180">
        <v>5054054.3499999996</v>
      </c>
    </row>
    <row r="3885" spans="1:10" x14ac:dyDescent="0.2">
      <c r="A3885" s="180" t="s">
        <v>79</v>
      </c>
      <c r="B3885" s="180" t="s">
        <v>355</v>
      </c>
      <c r="C3885" s="180"/>
      <c r="D3885" s="180">
        <v>750000</v>
      </c>
      <c r="E3885" s="180"/>
      <c r="F3885" s="180"/>
      <c r="G3885" s="180">
        <v>86609.65</v>
      </c>
      <c r="H3885" s="180"/>
      <c r="I3885" s="180">
        <v>9836609.6500000004</v>
      </c>
      <c r="J3885" s="180">
        <v>9763922.3499999996</v>
      </c>
    </row>
    <row r="3886" spans="1:10" x14ac:dyDescent="0.2">
      <c r="A3886" s="180" t="s">
        <v>79</v>
      </c>
      <c r="B3886" s="180" t="s">
        <v>356</v>
      </c>
      <c r="C3886" s="180"/>
      <c r="D3886" s="180">
        <v>1000000</v>
      </c>
      <c r="E3886" s="180"/>
      <c r="F3886" s="180"/>
      <c r="G3886" s="180"/>
      <c r="H3886" s="180"/>
      <c r="I3886" s="180">
        <v>5112300</v>
      </c>
      <c r="J3886" s="180">
        <v>4937153.75</v>
      </c>
    </row>
    <row r="3887" spans="1:10" x14ac:dyDescent="0.2">
      <c r="A3887" s="180" t="s">
        <v>79</v>
      </c>
      <c r="B3887" s="180" t="s">
        <v>409</v>
      </c>
      <c r="C3887" s="180"/>
      <c r="D3887" s="180"/>
      <c r="E3887" s="180"/>
      <c r="F3887" s="180"/>
      <c r="G3887" s="180"/>
      <c r="H3887" s="180"/>
      <c r="I3887" s="180">
        <v>0</v>
      </c>
      <c r="J3887" s="180"/>
    </row>
    <row r="3888" spans="1:10" x14ac:dyDescent="0.2">
      <c r="A3888" s="180" t="s">
        <v>79</v>
      </c>
      <c r="B3888" s="180" t="s">
        <v>378</v>
      </c>
      <c r="C3888" s="180"/>
      <c r="D3888" s="180"/>
      <c r="E3888" s="180"/>
      <c r="F3888" s="180"/>
      <c r="G3888" s="180">
        <v>5300000</v>
      </c>
      <c r="H3888" s="180"/>
      <c r="I3888" s="180">
        <v>5300000</v>
      </c>
      <c r="J3888" s="180">
        <v>5485582.8099999996</v>
      </c>
    </row>
    <row r="3889" spans="1:10" x14ac:dyDescent="0.2">
      <c r="A3889" s="180" t="s">
        <v>79</v>
      </c>
      <c r="B3889" s="180" t="s">
        <v>360</v>
      </c>
      <c r="C3889" s="180">
        <v>2800000</v>
      </c>
      <c r="D3889" s="180">
        <v>1750000</v>
      </c>
      <c r="E3889" s="180">
        <v>20000000</v>
      </c>
      <c r="F3889" s="180"/>
      <c r="G3889" s="180"/>
      <c r="H3889" s="180"/>
      <c r="I3889" s="180">
        <v>7600000</v>
      </c>
      <c r="J3889" s="180">
        <v>3728727.7700000009</v>
      </c>
    </row>
    <row r="3890" spans="1:10" x14ac:dyDescent="0.2">
      <c r="A3890" s="180" t="s">
        <v>79</v>
      </c>
      <c r="B3890" s="180" t="s">
        <v>379</v>
      </c>
      <c r="C3890" s="180"/>
      <c r="D3890" s="180"/>
      <c r="E3890" s="180"/>
      <c r="F3890" s="180">
        <v>7528000</v>
      </c>
      <c r="G3890" s="180"/>
      <c r="H3890" s="180"/>
      <c r="I3890" s="180">
        <v>6000000</v>
      </c>
      <c r="J3890" s="180">
        <v>25126138.18</v>
      </c>
    </row>
    <row r="3891" spans="1:10" x14ac:dyDescent="0.2">
      <c r="A3891" s="180" t="s">
        <v>79</v>
      </c>
      <c r="B3891" s="180" t="s">
        <v>362</v>
      </c>
      <c r="C3891" s="180"/>
      <c r="D3891" s="180"/>
      <c r="E3891" s="180"/>
      <c r="F3891" s="180"/>
      <c r="G3891" s="180"/>
      <c r="H3891" s="180"/>
      <c r="I3891" s="180">
        <v>4340347</v>
      </c>
      <c r="J3891" s="180">
        <v>4323348</v>
      </c>
    </row>
    <row r="3892" spans="1:10" x14ac:dyDescent="0.2">
      <c r="A3892" s="180" t="s">
        <v>79</v>
      </c>
      <c r="B3892" s="180" t="s">
        <v>365</v>
      </c>
      <c r="C3892" s="180">
        <v>4024000</v>
      </c>
      <c r="D3892" s="180">
        <v>4185000</v>
      </c>
      <c r="E3892" s="180">
        <v>20000000</v>
      </c>
      <c r="F3892" s="180">
        <v>7528000</v>
      </c>
      <c r="G3892" s="180">
        <v>5413125.2599999998</v>
      </c>
      <c r="H3892" s="180">
        <v>0</v>
      </c>
      <c r="I3892" s="180">
        <v>143620987.43000001</v>
      </c>
      <c r="J3892" s="180">
        <v>157423989.72</v>
      </c>
    </row>
    <row r="3893" spans="1:10" x14ac:dyDescent="0.2">
      <c r="A3893" s="180" t="s">
        <v>79</v>
      </c>
      <c r="B3893" s="180" t="s">
        <v>447</v>
      </c>
      <c r="C3893" s="180">
        <v>6993392</v>
      </c>
      <c r="D3893" s="180"/>
      <c r="E3893" s="180"/>
      <c r="F3893" s="180"/>
      <c r="G3893" s="180"/>
      <c r="H3893" s="180"/>
      <c r="I3893" s="180">
        <v>10524820</v>
      </c>
      <c r="J3893" s="180">
        <v>9792591.5000000019</v>
      </c>
    </row>
    <row r="3894" spans="1:10" x14ac:dyDescent="0.2">
      <c r="A3894" s="180" t="s">
        <v>79</v>
      </c>
      <c r="B3894" s="180" t="s">
        <v>366</v>
      </c>
      <c r="C3894" s="180">
        <v>11017392</v>
      </c>
      <c r="D3894" s="180">
        <v>4185000</v>
      </c>
      <c r="E3894" s="180">
        <v>20000000</v>
      </c>
      <c r="F3894" s="180">
        <v>7528000</v>
      </c>
      <c r="G3894" s="180">
        <v>5413125.2599999998</v>
      </c>
      <c r="H3894" s="180">
        <v>0</v>
      </c>
      <c r="I3894" s="180">
        <v>154145807.43000001</v>
      </c>
      <c r="J3894" s="180">
        <v>167216581.22</v>
      </c>
    </row>
    <row r="3895" spans="1:10" x14ac:dyDescent="0.2">
      <c r="A3895" s="180" t="s">
        <v>79</v>
      </c>
      <c r="B3895" s="180" t="s">
        <v>367</v>
      </c>
      <c r="C3895" s="180">
        <v>3576476.4399999976</v>
      </c>
      <c r="D3895" s="180">
        <v>2258348.62</v>
      </c>
      <c r="E3895" s="180">
        <v>16211988</v>
      </c>
      <c r="F3895" s="180">
        <v>7797247.7399999984</v>
      </c>
      <c r="G3895" s="180">
        <v>936787.16000000108</v>
      </c>
      <c r="H3895" s="180">
        <v>0</v>
      </c>
      <c r="I3895" s="180">
        <v>54123163.649999976</v>
      </c>
      <c r="J3895" s="180">
        <v>26250399.079999983</v>
      </c>
    </row>
    <row r="3896" spans="1:10" x14ac:dyDescent="0.2">
      <c r="A3896" s="180" t="s">
        <v>79</v>
      </c>
      <c r="B3896" s="180" t="s">
        <v>368</v>
      </c>
      <c r="C3896" s="180">
        <v>14593868.439999998</v>
      </c>
      <c r="D3896" s="180">
        <v>6443348.6200000001</v>
      </c>
      <c r="E3896" s="180">
        <v>36211988</v>
      </c>
      <c r="F3896" s="180">
        <v>15325247.739999998</v>
      </c>
      <c r="G3896" s="180">
        <v>6349912.4200000009</v>
      </c>
      <c r="H3896" s="180">
        <v>0</v>
      </c>
      <c r="I3896" s="180">
        <v>208268971.08000001</v>
      </c>
      <c r="J3896" s="180">
        <v>193466980.30000001</v>
      </c>
    </row>
    <row r="3897" spans="1:10" x14ac:dyDescent="0.2">
      <c r="A3897" s="180" t="s">
        <v>80</v>
      </c>
      <c r="B3897" s="180" t="s">
        <v>333</v>
      </c>
      <c r="C3897" s="180"/>
      <c r="D3897" s="180">
        <v>304392</v>
      </c>
      <c r="E3897" s="180"/>
      <c r="F3897" s="180">
        <v>968431</v>
      </c>
      <c r="G3897" s="180"/>
      <c r="H3897" s="180"/>
      <c r="I3897" s="180">
        <v>7077891</v>
      </c>
      <c r="J3897" s="180">
        <v>6802074.5899999999</v>
      </c>
    </row>
    <row r="3898" spans="1:10" x14ac:dyDescent="0.2">
      <c r="A3898" s="180" t="s">
        <v>80</v>
      </c>
      <c r="B3898" s="180" t="s">
        <v>334</v>
      </c>
      <c r="C3898" s="180"/>
      <c r="D3898" s="180">
        <v>13496</v>
      </c>
      <c r="E3898" s="180"/>
      <c r="F3898" s="180">
        <v>42941</v>
      </c>
      <c r="G3898" s="180"/>
      <c r="H3898" s="180"/>
      <c r="I3898" s="180">
        <v>342985</v>
      </c>
      <c r="J3898" s="180">
        <v>300440.19999999995</v>
      </c>
    </row>
    <row r="3899" spans="1:10" x14ac:dyDescent="0.2">
      <c r="A3899" s="180" t="s">
        <v>80</v>
      </c>
      <c r="B3899" s="180" t="s">
        <v>335</v>
      </c>
      <c r="C3899" s="180"/>
      <c r="D3899" s="180">
        <v>155026</v>
      </c>
      <c r="E3899" s="180"/>
      <c r="F3899" s="180"/>
      <c r="G3899" s="180"/>
      <c r="H3899" s="180"/>
      <c r="I3899" s="180">
        <v>461543</v>
      </c>
      <c r="J3899" s="180">
        <v>154912</v>
      </c>
    </row>
    <row r="3900" spans="1:10" x14ac:dyDescent="0.2">
      <c r="A3900" s="180" t="s">
        <v>80</v>
      </c>
      <c r="B3900" s="180" t="s">
        <v>336</v>
      </c>
      <c r="C3900" s="180"/>
      <c r="D3900" s="180"/>
      <c r="E3900" s="180"/>
      <c r="F3900" s="180"/>
      <c r="G3900" s="180"/>
      <c r="H3900" s="180"/>
      <c r="I3900" s="180">
        <v>600000</v>
      </c>
      <c r="J3900" s="180">
        <v>844991.04</v>
      </c>
    </row>
    <row r="3901" spans="1:10" x14ac:dyDescent="0.2">
      <c r="A3901" s="180" t="s">
        <v>80</v>
      </c>
      <c r="B3901" s="180" t="s">
        <v>337</v>
      </c>
      <c r="C3901" s="180">
        <v>4000</v>
      </c>
      <c r="D3901" s="180">
        <v>3000</v>
      </c>
      <c r="E3901" s="180"/>
      <c r="F3901" s="180">
        <v>2000</v>
      </c>
      <c r="G3901" s="180">
        <v>5000</v>
      </c>
      <c r="H3901" s="180"/>
      <c r="I3901" s="180">
        <v>16800</v>
      </c>
      <c r="J3901" s="180">
        <v>11634.05</v>
      </c>
    </row>
    <row r="3902" spans="1:10" x14ac:dyDescent="0.2">
      <c r="A3902" s="180" t="s">
        <v>80</v>
      </c>
      <c r="B3902" s="180" t="s">
        <v>338</v>
      </c>
      <c r="C3902" s="180"/>
      <c r="D3902" s="180"/>
      <c r="E3902" s="180"/>
      <c r="F3902" s="180"/>
      <c r="G3902" s="180">
        <v>275000</v>
      </c>
      <c r="H3902" s="180"/>
      <c r="I3902" s="180">
        <v>270000</v>
      </c>
      <c r="J3902" s="180">
        <v>262971.3</v>
      </c>
    </row>
    <row r="3903" spans="1:10" x14ac:dyDescent="0.2">
      <c r="A3903" s="180" t="s">
        <v>80</v>
      </c>
      <c r="B3903" s="180" t="s">
        <v>339</v>
      </c>
      <c r="C3903" s="180"/>
      <c r="D3903" s="180"/>
      <c r="E3903" s="180"/>
      <c r="F3903" s="180"/>
      <c r="G3903" s="180"/>
      <c r="H3903" s="180"/>
      <c r="I3903" s="180">
        <v>459100</v>
      </c>
      <c r="J3903" s="180">
        <v>458765.68</v>
      </c>
    </row>
    <row r="3904" spans="1:10" x14ac:dyDescent="0.2">
      <c r="A3904" s="180" t="s">
        <v>80</v>
      </c>
      <c r="B3904" s="180" t="s">
        <v>340</v>
      </c>
      <c r="C3904" s="180">
        <v>300000</v>
      </c>
      <c r="D3904" s="180">
        <v>500</v>
      </c>
      <c r="E3904" s="180"/>
      <c r="F3904" s="180">
        <v>1000</v>
      </c>
      <c r="G3904" s="180">
        <v>3000</v>
      </c>
      <c r="H3904" s="180"/>
      <c r="I3904" s="180">
        <v>574209</v>
      </c>
      <c r="J3904" s="180">
        <v>418429.25999999989</v>
      </c>
    </row>
    <row r="3905" spans="1:10" x14ac:dyDescent="0.2">
      <c r="A3905" s="180" t="s">
        <v>80</v>
      </c>
      <c r="B3905" s="180" t="s">
        <v>341</v>
      </c>
      <c r="C3905" s="180"/>
      <c r="D3905" s="180"/>
      <c r="E3905" s="180"/>
      <c r="F3905" s="180"/>
      <c r="G3905" s="180"/>
      <c r="H3905" s="180"/>
      <c r="I3905" s="180">
        <v>0</v>
      </c>
      <c r="J3905" s="180">
        <v>0</v>
      </c>
    </row>
    <row r="3906" spans="1:10" x14ac:dyDescent="0.2">
      <c r="A3906" s="180" t="s">
        <v>80</v>
      </c>
      <c r="B3906" s="180" t="s">
        <v>342</v>
      </c>
      <c r="C3906" s="180"/>
      <c r="D3906" s="180"/>
      <c r="E3906" s="180"/>
      <c r="F3906" s="180"/>
      <c r="G3906" s="180"/>
      <c r="H3906" s="180"/>
      <c r="I3906" s="180">
        <v>9841280</v>
      </c>
      <c r="J3906" s="180">
        <v>9910984</v>
      </c>
    </row>
    <row r="3907" spans="1:10" x14ac:dyDescent="0.2">
      <c r="A3907" s="180" t="s">
        <v>80</v>
      </c>
      <c r="B3907" s="180" t="s">
        <v>343</v>
      </c>
      <c r="C3907" s="180"/>
      <c r="D3907" s="180"/>
      <c r="E3907" s="180"/>
      <c r="F3907" s="180"/>
      <c r="G3907" s="180"/>
      <c r="H3907" s="180"/>
      <c r="I3907" s="180">
        <v>0</v>
      </c>
      <c r="J3907" s="180">
        <v>0</v>
      </c>
    </row>
    <row r="3908" spans="1:10" x14ac:dyDescent="0.2">
      <c r="A3908" s="180" t="s">
        <v>80</v>
      </c>
      <c r="B3908" s="180" t="s">
        <v>344</v>
      </c>
      <c r="C3908" s="180">
        <v>1500000</v>
      </c>
      <c r="D3908" s="180">
        <v>15000</v>
      </c>
      <c r="E3908" s="180"/>
      <c r="F3908" s="180">
        <v>400</v>
      </c>
      <c r="G3908" s="180">
        <v>7000</v>
      </c>
      <c r="H3908" s="180"/>
      <c r="I3908" s="180">
        <v>1533300</v>
      </c>
      <c r="J3908" s="180">
        <v>1484384.13</v>
      </c>
    </row>
    <row r="3909" spans="1:10" x14ac:dyDescent="0.2">
      <c r="A3909" s="180" t="s">
        <v>80</v>
      </c>
      <c r="B3909" s="180" t="s">
        <v>475</v>
      </c>
      <c r="C3909" s="180"/>
      <c r="D3909" s="180">
        <v>6344</v>
      </c>
      <c r="E3909" s="180"/>
      <c r="F3909" s="180">
        <v>20181</v>
      </c>
      <c r="G3909" s="180"/>
      <c r="H3909" s="180"/>
      <c r="I3909" s="180">
        <v>158098</v>
      </c>
      <c r="J3909" s="180">
        <v>142247.82</v>
      </c>
    </row>
    <row r="3910" spans="1:10" x14ac:dyDescent="0.2">
      <c r="A3910" s="180" t="s">
        <v>80</v>
      </c>
      <c r="B3910" s="180" t="s">
        <v>332</v>
      </c>
      <c r="C3910" s="180"/>
      <c r="D3910" s="180"/>
      <c r="E3910" s="180"/>
      <c r="F3910" s="180"/>
      <c r="G3910" s="180"/>
      <c r="H3910" s="180"/>
      <c r="I3910" s="180">
        <v>400000</v>
      </c>
      <c r="J3910" s="180">
        <v>409145</v>
      </c>
    </row>
    <row r="3911" spans="1:10" x14ac:dyDescent="0.2">
      <c r="A3911" s="180" t="s">
        <v>80</v>
      </c>
      <c r="B3911" s="180" t="s">
        <v>407</v>
      </c>
      <c r="C3911" s="180"/>
      <c r="D3911" s="180"/>
      <c r="E3911" s="180"/>
      <c r="F3911" s="180"/>
      <c r="G3911" s="180">
        <v>630000</v>
      </c>
      <c r="H3911" s="180"/>
      <c r="I3911" s="180">
        <v>960000</v>
      </c>
      <c r="J3911" s="180">
        <v>961266.27</v>
      </c>
    </row>
    <row r="3912" spans="1:10" x14ac:dyDescent="0.2">
      <c r="A3912" s="180" t="s">
        <v>80</v>
      </c>
      <c r="B3912" s="180" t="s">
        <v>345</v>
      </c>
      <c r="C3912" s="180">
        <v>1804000</v>
      </c>
      <c r="D3912" s="180">
        <v>497758</v>
      </c>
      <c r="E3912" s="180">
        <v>0</v>
      </c>
      <c r="F3912" s="180">
        <v>1034953</v>
      </c>
      <c r="G3912" s="180">
        <v>920000</v>
      </c>
      <c r="H3912" s="180">
        <v>0</v>
      </c>
      <c r="I3912" s="180">
        <v>22695206</v>
      </c>
      <c r="J3912" s="180">
        <v>22162245.339999996</v>
      </c>
    </row>
    <row r="3913" spans="1:10" x14ac:dyDescent="0.2">
      <c r="A3913" s="180" t="s">
        <v>80</v>
      </c>
      <c r="B3913" s="180" t="s">
        <v>346</v>
      </c>
      <c r="C3913" s="180"/>
      <c r="D3913" s="180"/>
      <c r="E3913" s="180"/>
      <c r="F3913" s="180"/>
      <c r="G3913" s="180"/>
      <c r="H3913" s="180"/>
      <c r="I3913" s="180">
        <v>0</v>
      </c>
      <c r="J3913" s="180">
        <v>0</v>
      </c>
    </row>
    <row r="3914" spans="1:10" x14ac:dyDescent="0.2">
      <c r="A3914" s="180" t="s">
        <v>80</v>
      </c>
      <c r="B3914" s="180" t="s">
        <v>446</v>
      </c>
      <c r="C3914" s="180"/>
      <c r="D3914" s="180"/>
      <c r="E3914" s="180"/>
      <c r="F3914" s="180"/>
      <c r="G3914" s="180"/>
      <c r="H3914" s="180"/>
      <c r="I3914" s="180">
        <v>10000</v>
      </c>
      <c r="J3914" s="180">
        <v>9636.2000000000007</v>
      </c>
    </row>
    <row r="3915" spans="1:10" x14ac:dyDescent="0.2">
      <c r="A3915" s="180" t="s">
        <v>80</v>
      </c>
      <c r="B3915" s="180" t="s">
        <v>347</v>
      </c>
      <c r="C3915" s="180"/>
      <c r="D3915" s="180"/>
      <c r="E3915" s="180"/>
      <c r="F3915" s="180"/>
      <c r="G3915" s="180"/>
      <c r="H3915" s="180"/>
      <c r="I3915" s="180">
        <v>0</v>
      </c>
      <c r="J3915" s="180">
        <v>0</v>
      </c>
    </row>
    <row r="3916" spans="1:10" x14ac:dyDescent="0.2">
      <c r="A3916" s="180" t="s">
        <v>80</v>
      </c>
      <c r="B3916" s="180" t="s">
        <v>348</v>
      </c>
      <c r="C3916" s="180">
        <v>1804000</v>
      </c>
      <c r="D3916" s="180">
        <v>497758</v>
      </c>
      <c r="E3916" s="180">
        <v>0</v>
      </c>
      <c r="F3916" s="180">
        <v>1034953</v>
      </c>
      <c r="G3916" s="180">
        <v>920000</v>
      </c>
      <c r="H3916" s="180">
        <v>0</v>
      </c>
      <c r="I3916" s="180">
        <v>22705206</v>
      </c>
      <c r="J3916" s="180">
        <v>22171881.539999995</v>
      </c>
    </row>
    <row r="3917" spans="1:10" x14ac:dyDescent="0.2">
      <c r="A3917" s="180" t="s">
        <v>80</v>
      </c>
      <c r="B3917" s="180" t="s">
        <v>349</v>
      </c>
      <c r="C3917" s="180">
        <v>904455.36000000034</v>
      </c>
      <c r="D3917" s="180">
        <v>1367951.0100000002</v>
      </c>
      <c r="E3917" s="180">
        <v>0</v>
      </c>
      <c r="F3917" s="180">
        <v>136881.09000000008</v>
      </c>
      <c r="G3917" s="180">
        <v>249888.99000000025</v>
      </c>
      <c r="H3917" s="180">
        <v>0</v>
      </c>
      <c r="I3917" s="180">
        <v>5564979.4300000044</v>
      </c>
      <c r="J3917" s="180">
        <v>4226771.8600000003</v>
      </c>
    </row>
    <row r="3918" spans="1:10" x14ac:dyDescent="0.2">
      <c r="A3918" s="180" t="s">
        <v>80</v>
      </c>
      <c r="B3918" s="180" t="s">
        <v>350</v>
      </c>
      <c r="C3918" s="180">
        <v>2708455.3600000003</v>
      </c>
      <c r="D3918" s="180">
        <v>1865709.01</v>
      </c>
      <c r="E3918" s="180">
        <v>0</v>
      </c>
      <c r="F3918" s="180">
        <v>1171834.0900000001</v>
      </c>
      <c r="G3918" s="180">
        <v>1169888.9900000002</v>
      </c>
      <c r="H3918" s="180">
        <v>0</v>
      </c>
      <c r="I3918" s="180">
        <v>28270185.430000003</v>
      </c>
      <c r="J3918" s="180">
        <v>26398653.399999995</v>
      </c>
    </row>
    <row r="3919" spans="1:10" x14ac:dyDescent="0.2">
      <c r="A3919" s="180" t="s">
        <v>80</v>
      </c>
      <c r="B3919" s="180" t="s">
        <v>376</v>
      </c>
      <c r="C3919" s="180"/>
      <c r="D3919" s="180"/>
      <c r="E3919" s="180"/>
      <c r="F3919" s="180"/>
      <c r="G3919" s="180"/>
      <c r="H3919" s="180"/>
      <c r="I3919" s="180"/>
      <c r="J3919" s="180"/>
    </row>
    <row r="3920" spans="1:10" x14ac:dyDescent="0.2">
      <c r="A3920" s="180" t="s">
        <v>80</v>
      </c>
      <c r="B3920" s="180" t="s">
        <v>377</v>
      </c>
      <c r="C3920" s="180">
        <v>0</v>
      </c>
      <c r="D3920" s="180">
        <v>0</v>
      </c>
      <c r="E3920" s="180"/>
      <c r="F3920" s="180"/>
      <c r="G3920" s="180">
        <v>0</v>
      </c>
      <c r="H3920" s="180"/>
      <c r="I3920" s="180">
        <v>13017327</v>
      </c>
      <c r="J3920" s="180">
        <v>12313498.939999999</v>
      </c>
    </row>
    <row r="3921" spans="1:10" x14ac:dyDescent="0.2">
      <c r="A3921" s="180" t="s">
        <v>80</v>
      </c>
      <c r="B3921" s="180" t="s">
        <v>352</v>
      </c>
      <c r="C3921" s="180">
        <v>0</v>
      </c>
      <c r="D3921" s="180">
        <v>0</v>
      </c>
      <c r="E3921" s="180"/>
      <c r="F3921" s="180"/>
      <c r="G3921" s="180">
        <v>0</v>
      </c>
      <c r="H3921" s="180"/>
      <c r="I3921" s="180">
        <v>505000</v>
      </c>
      <c r="J3921" s="180">
        <v>487525.02</v>
      </c>
    </row>
    <row r="3922" spans="1:10" x14ac:dyDescent="0.2">
      <c r="A3922" s="180" t="s">
        <v>80</v>
      </c>
      <c r="B3922" s="180" t="s">
        <v>353</v>
      </c>
      <c r="C3922" s="180">
        <v>560000</v>
      </c>
      <c r="D3922" s="180">
        <v>0</v>
      </c>
      <c r="E3922" s="180"/>
      <c r="F3922" s="180"/>
      <c r="G3922" s="180">
        <v>0</v>
      </c>
      <c r="H3922" s="180"/>
      <c r="I3922" s="180">
        <v>1000000</v>
      </c>
      <c r="J3922" s="180">
        <v>877827.36</v>
      </c>
    </row>
    <row r="3923" spans="1:10" x14ac:dyDescent="0.2">
      <c r="A3923" s="180" t="s">
        <v>80</v>
      </c>
      <c r="B3923" s="180" t="s">
        <v>354</v>
      </c>
      <c r="C3923" s="180">
        <v>0</v>
      </c>
      <c r="D3923" s="180">
        <v>0</v>
      </c>
      <c r="E3923" s="180"/>
      <c r="F3923" s="180"/>
      <c r="G3923" s="180">
        <v>0</v>
      </c>
      <c r="H3923" s="180"/>
      <c r="I3923" s="180">
        <v>364500</v>
      </c>
      <c r="J3923" s="180">
        <v>349826.37</v>
      </c>
    </row>
    <row r="3924" spans="1:10" x14ac:dyDescent="0.2">
      <c r="A3924" s="180" t="s">
        <v>80</v>
      </c>
      <c r="B3924" s="180" t="s">
        <v>408</v>
      </c>
      <c r="C3924" s="180">
        <v>0</v>
      </c>
      <c r="D3924" s="180">
        <v>0</v>
      </c>
      <c r="E3924" s="180"/>
      <c r="F3924" s="180"/>
      <c r="G3924" s="180">
        <v>85400</v>
      </c>
      <c r="H3924" s="180"/>
      <c r="I3924" s="180">
        <v>1088400</v>
      </c>
      <c r="J3924" s="180">
        <v>1053707.8799999999</v>
      </c>
    </row>
    <row r="3925" spans="1:10" x14ac:dyDescent="0.2">
      <c r="A3925" s="180" t="s">
        <v>80</v>
      </c>
      <c r="B3925" s="180" t="s">
        <v>423</v>
      </c>
      <c r="C3925" s="180">
        <v>200</v>
      </c>
      <c r="D3925" s="180">
        <v>0</v>
      </c>
      <c r="E3925" s="180"/>
      <c r="F3925" s="180"/>
      <c r="G3925" s="180">
        <v>660</v>
      </c>
      <c r="H3925" s="180"/>
      <c r="I3925" s="180">
        <v>238860</v>
      </c>
      <c r="J3925" s="180">
        <v>216873.72</v>
      </c>
    </row>
    <row r="3926" spans="1:10" x14ac:dyDescent="0.2">
      <c r="A3926" s="180" t="s">
        <v>80</v>
      </c>
      <c r="B3926" s="180" t="s">
        <v>355</v>
      </c>
      <c r="C3926" s="180">
        <v>0</v>
      </c>
      <c r="D3926" s="180">
        <v>50000</v>
      </c>
      <c r="E3926" s="180"/>
      <c r="F3926" s="180"/>
      <c r="G3926" s="180">
        <v>0</v>
      </c>
      <c r="H3926" s="180"/>
      <c r="I3926" s="180">
        <v>1373000</v>
      </c>
      <c r="J3926" s="180">
        <v>1361202.5699999998</v>
      </c>
    </row>
    <row r="3927" spans="1:10" x14ac:dyDescent="0.2">
      <c r="A3927" s="180" t="s">
        <v>80</v>
      </c>
      <c r="B3927" s="180" t="s">
        <v>356</v>
      </c>
      <c r="C3927" s="180">
        <v>0</v>
      </c>
      <c r="D3927" s="180">
        <v>150000</v>
      </c>
      <c r="E3927" s="180"/>
      <c r="F3927" s="180"/>
      <c r="G3927" s="180">
        <v>0</v>
      </c>
      <c r="H3927" s="180"/>
      <c r="I3927" s="180">
        <v>695000</v>
      </c>
      <c r="J3927" s="180">
        <v>724835.79</v>
      </c>
    </row>
    <row r="3928" spans="1:10" x14ac:dyDescent="0.2">
      <c r="A3928" s="180" t="s">
        <v>80</v>
      </c>
      <c r="B3928" s="180" t="s">
        <v>409</v>
      </c>
      <c r="C3928" s="180"/>
      <c r="D3928" s="180"/>
      <c r="E3928" s="180"/>
      <c r="F3928" s="180"/>
      <c r="G3928" s="180"/>
      <c r="H3928" s="180"/>
      <c r="I3928" s="180">
        <v>0</v>
      </c>
      <c r="J3928" s="180"/>
    </row>
    <row r="3929" spans="1:10" x14ac:dyDescent="0.2">
      <c r="A3929" s="180" t="s">
        <v>80</v>
      </c>
      <c r="B3929" s="180" t="s">
        <v>378</v>
      </c>
      <c r="C3929" s="180"/>
      <c r="D3929" s="180"/>
      <c r="E3929" s="180"/>
      <c r="F3929" s="180"/>
      <c r="G3929" s="180">
        <v>900000</v>
      </c>
      <c r="H3929" s="180"/>
      <c r="I3929" s="180">
        <v>819229</v>
      </c>
      <c r="J3929" s="180">
        <v>819218.91</v>
      </c>
    </row>
    <row r="3930" spans="1:10" x14ac:dyDescent="0.2">
      <c r="A3930" s="180" t="s">
        <v>80</v>
      </c>
      <c r="B3930" s="180" t="s">
        <v>360</v>
      </c>
      <c r="C3930" s="180">
        <v>1100000</v>
      </c>
      <c r="D3930" s="180">
        <v>750000</v>
      </c>
      <c r="E3930" s="180"/>
      <c r="F3930" s="180"/>
      <c r="G3930" s="180"/>
      <c r="H3930" s="180"/>
      <c r="I3930" s="180">
        <v>3000000</v>
      </c>
      <c r="J3930" s="180">
        <v>948469.47</v>
      </c>
    </row>
    <row r="3931" spans="1:10" x14ac:dyDescent="0.2">
      <c r="A3931" s="180" t="s">
        <v>80</v>
      </c>
      <c r="B3931" s="180" t="s">
        <v>379</v>
      </c>
      <c r="C3931" s="180"/>
      <c r="D3931" s="180"/>
      <c r="E3931" s="180"/>
      <c r="F3931" s="180">
        <v>1000550</v>
      </c>
      <c r="G3931" s="180"/>
      <c r="H3931" s="180"/>
      <c r="I3931" s="180">
        <v>1000550</v>
      </c>
      <c r="J3931" s="180">
        <v>998805</v>
      </c>
    </row>
    <row r="3932" spans="1:10" x14ac:dyDescent="0.2">
      <c r="A3932" s="180" t="s">
        <v>80</v>
      </c>
      <c r="B3932" s="180" t="s">
        <v>362</v>
      </c>
      <c r="C3932" s="180"/>
      <c r="D3932" s="180"/>
      <c r="E3932" s="180"/>
      <c r="F3932" s="180"/>
      <c r="G3932" s="180"/>
      <c r="H3932" s="180"/>
      <c r="I3932" s="180">
        <v>654955</v>
      </c>
      <c r="J3932" s="180">
        <v>645805</v>
      </c>
    </row>
    <row r="3933" spans="1:10" x14ac:dyDescent="0.2">
      <c r="A3933" s="180" t="s">
        <v>80</v>
      </c>
      <c r="B3933" s="180" t="s">
        <v>365</v>
      </c>
      <c r="C3933" s="180">
        <v>1660200</v>
      </c>
      <c r="D3933" s="180">
        <v>950000</v>
      </c>
      <c r="E3933" s="180">
        <v>0</v>
      </c>
      <c r="F3933" s="180">
        <v>1000550</v>
      </c>
      <c r="G3933" s="180">
        <v>986060</v>
      </c>
      <c r="H3933" s="180">
        <v>0</v>
      </c>
      <c r="I3933" s="180">
        <v>23756821</v>
      </c>
      <c r="J3933" s="180">
        <v>20797596.029999997</v>
      </c>
    </row>
    <row r="3934" spans="1:10" x14ac:dyDescent="0.2">
      <c r="A3934" s="180" t="s">
        <v>80</v>
      </c>
      <c r="B3934" s="180" t="s">
        <v>447</v>
      </c>
      <c r="C3934" s="180"/>
      <c r="D3934" s="180"/>
      <c r="E3934" s="180"/>
      <c r="F3934" s="180"/>
      <c r="G3934" s="180"/>
      <c r="H3934" s="180"/>
      <c r="I3934" s="180">
        <v>10000</v>
      </c>
      <c r="J3934" s="180">
        <v>36077.94</v>
      </c>
    </row>
    <row r="3935" spans="1:10" x14ac:dyDescent="0.2">
      <c r="A3935" s="180" t="s">
        <v>80</v>
      </c>
      <c r="B3935" s="180" t="s">
        <v>366</v>
      </c>
      <c r="C3935" s="180">
        <v>1660200</v>
      </c>
      <c r="D3935" s="180">
        <v>950000</v>
      </c>
      <c r="E3935" s="180">
        <v>0</v>
      </c>
      <c r="F3935" s="180">
        <v>1000550</v>
      </c>
      <c r="G3935" s="180">
        <v>986060</v>
      </c>
      <c r="H3935" s="180">
        <v>0</v>
      </c>
      <c r="I3935" s="180">
        <v>23766821</v>
      </c>
      <c r="J3935" s="180">
        <v>20833673.969999999</v>
      </c>
    </row>
    <row r="3936" spans="1:10" x14ac:dyDescent="0.2">
      <c r="A3936" s="180" t="s">
        <v>80</v>
      </c>
      <c r="B3936" s="180" t="s">
        <v>367</v>
      </c>
      <c r="C3936" s="180">
        <v>1048255.3600000005</v>
      </c>
      <c r="D3936" s="180">
        <v>915709.01000000036</v>
      </c>
      <c r="E3936" s="180">
        <v>0</v>
      </c>
      <c r="F3936" s="180">
        <v>171284.09000000008</v>
      </c>
      <c r="G3936" s="180">
        <v>183828.99000000025</v>
      </c>
      <c r="H3936" s="180">
        <v>0</v>
      </c>
      <c r="I3936" s="180">
        <v>4503364.4300000034</v>
      </c>
      <c r="J3936" s="180">
        <v>5564979.429999996</v>
      </c>
    </row>
    <row r="3937" spans="1:10" x14ac:dyDescent="0.2">
      <c r="A3937" s="180" t="s">
        <v>80</v>
      </c>
      <c r="B3937" s="180" t="s">
        <v>368</v>
      </c>
      <c r="C3937" s="180">
        <v>2708455.3600000003</v>
      </c>
      <c r="D3937" s="180">
        <v>1865709.01</v>
      </c>
      <c r="E3937" s="180">
        <v>0</v>
      </c>
      <c r="F3937" s="180">
        <v>1171834.0900000001</v>
      </c>
      <c r="G3937" s="180">
        <v>1169888.9900000002</v>
      </c>
      <c r="H3937" s="180">
        <v>0</v>
      </c>
      <c r="I3937" s="180">
        <v>28270185.430000003</v>
      </c>
      <c r="J3937" s="180">
        <v>26398653.399999995</v>
      </c>
    </row>
    <row r="3938" spans="1:10" x14ac:dyDescent="0.2">
      <c r="A3938" s="180" t="s">
        <v>81</v>
      </c>
      <c r="B3938" s="180" t="s">
        <v>333</v>
      </c>
      <c r="C3938" s="180"/>
      <c r="D3938" s="180">
        <v>1824587</v>
      </c>
      <c r="E3938" s="180"/>
      <c r="F3938" s="180">
        <v>4574352</v>
      </c>
      <c r="G3938" s="180"/>
      <c r="H3938" s="180"/>
      <c r="I3938" s="180">
        <v>18332677</v>
      </c>
      <c r="J3938" s="180">
        <v>16193820.670000002</v>
      </c>
    </row>
    <row r="3939" spans="1:10" x14ac:dyDescent="0.2">
      <c r="A3939" s="180" t="s">
        <v>81</v>
      </c>
      <c r="B3939" s="180" t="s">
        <v>334</v>
      </c>
      <c r="C3939" s="180"/>
      <c r="D3939" s="180">
        <v>41675</v>
      </c>
      <c r="E3939" s="180"/>
      <c r="F3939" s="180">
        <v>101078</v>
      </c>
      <c r="G3939" s="180"/>
      <c r="H3939" s="180"/>
      <c r="I3939" s="180">
        <v>465645</v>
      </c>
      <c r="J3939" s="180">
        <v>454571</v>
      </c>
    </row>
    <row r="3940" spans="1:10" x14ac:dyDescent="0.2">
      <c r="A3940" s="180" t="s">
        <v>81</v>
      </c>
      <c r="B3940" s="180" t="s">
        <v>335</v>
      </c>
      <c r="C3940" s="180"/>
      <c r="D3940" s="180">
        <v>0</v>
      </c>
      <c r="E3940" s="180"/>
      <c r="F3940" s="180"/>
      <c r="G3940" s="180"/>
      <c r="H3940" s="180"/>
      <c r="I3940" s="180">
        <v>0</v>
      </c>
      <c r="J3940" s="180">
        <v>0</v>
      </c>
    </row>
    <row r="3941" spans="1:10" x14ac:dyDescent="0.2">
      <c r="A3941" s="180" t="s">
        <v>81</v>
      </c>
      <c r="B3941" s="180" t="s">
        <v>336</v>
      </c>
      <c r="C3941" s="180"/>
      <c r="D3941" s="180"/>
      <c r="E3941" s="180"/>
      <c r="F3941" s="180"/>
      <c r="G3941" s="180"/>
      <c r="H3941" s="180"/>
      <c r="I3941" s="180">
        <v>2903523</v>
      </c>
      <c r="J3941" s="180">
        <v>2651626.7599999998</v>
      </c>
    </row>
    <row r="3942" spans="1:10" x14ac:dyDescent="0.2">
      <c r="A3942" s="180" t="s">
        <v>81</v>
      </c>
      <c r="B3942" s="180" t="s">
        <v>337</v>
      </c>
      <c r="C3942" s="180">
        <v>97803</v>
      </c>
      <c r="D3942" s="180">
        <v>4743</v>
      </c>
      <c r="E3942" s="180">
        <v>319977</v>
      </c>
      <c r="F3942" s="180">
        <v>11584</v>
      </c>
      <c r="G3942" s="180">
        <v>2960</v>
      </c>
      <c r="H3942" s="180">
        <v>77</v>
      </c>
      <c r="I3942" s="180">
        <v>330455</v>
      </c>
      <c r="J3942" s="180">
        <v>285209.81</v>
      </c>
    </row>
    <row r="3943" spans="1:10" x14ac:dyDescent="0.2">
      <c r="A3943" s="180" t="s">
        <v>81</v>
      </c>
      <c r="B3943" s="180" t="s">
        <v>338</v>
      </c>
      <c r="C3943" s="180"/>
      <c r="D3943" s="180"/>
      <c r="E3943" s="180"/>
      <c r="F3943" s="180"/>
      <c r="G3943" s="180">
        <v>1379050</v>
      </c>
      <c r="H3943" s="180"/>
      <c r="I3943" s="180">
        <v>1203435</v>
      </c>
      <c r="J3943" s="180">
        <v>1120504.81</v>
      </c>
    </row>
    <row r="3944" spans="1:10" x14ac:dyDescent="0.2">
      <c r="A3944" s="180" t="s">
        <v>81</v>
      </c>
      <c r="B3944" s="180" t="s">
        <v>339</v>
      </c>
      <c r="C3944" s="180"/>
      <c r="D3944" s="180"/>
      <c r="E3944" s="180"/>
      <c r="F3944" s="180"/>
      <c r="G3944" s="180"/>
      <c r="H3944" s="180"/>
      <c r="I3944" s="180">
        <v>645950</v>
      </c>
      <c r="J3944" s="180">
        <v>647567.73</v>
      </c>
    </row>
    <row r="3945" spans="1:10" x14ac:dyDescent="0.2">
      <c r="A3945" s="180" t="s">
        <v>81</v>
      </c>
      <c r="B3945" s="180" t="s">
        <v>340</v>
      </c>
      <c r="C3945" s="180"/>
      <c r="D3945" s="180"/>
      <c r="E3945" s="180"/>
      <c r="F3945" s="180">
        <v>725646</v>
      </c>
      <c r="G3945" s="180">
        <v>28450</v>
      </c>
      <c r="H3945" s="180">
        <v>1120</v>
      </c>
      <c r="I3945" s="180">
        <v>635313</v>
      </c>
      <c r="J3945" s="180">
        <v>1335526.54</v>
      </c>
    </row>
    <row r="3946" spans="1:10" x14ac:dyDescent="0.2">
      <c r="A3946" s="180" t="s">
        <v>81</v>
      </c>
      <c r="B3946" s="180" t="s">
        <v>341</v>
      </c>
      <c r="C3946" s="180"/>
      <c r="D3946" s="180"/>
      <c r="E3946" s="180"/>
      <c r="F3946" s="180"/>
      <c r="G3946" s="180"/>
      <c r="H3946" s="180"/>
      <c r="I3946" s="180">
        <v>0</v>
      </c>
      <c r="J3946" s="180">
        <v>0</v>
      </c>
    </row>
    <row r="3947" spans="1:10" x14ac:dyDescent="0.2">
      <c r="A3947" s="180" t="s">
        <v>81</v>
      </c>
      <c r="B3947" s="180" t="s">
        <v>342</v>
      </c>
      <c r="C3947" s="180"/>
      <c r="D3947" s="180"/>
      <c r="E3947" s="180"/>
      <c r="F3947" s="180"/>
      <c r="G3947" s="180"/>
      <c r="H3947" s="180"/>
      <c r="I3947" s="180">
        <v>17518763</v>
      </c>
      <c r="J3947" s="180">
        <v>16765280</v>
      </c>
    </row>
    <row r="3948" spans="1:10" x14ac:dyDescent="0.2">
      <c r="A3948" s="180" t="s">
        <v>81</v>
      </c>
      <c r="B3948" s="180" t="s">
        <v>343</v>
      </c>
      <c r="C3948" s="180"/>
      <c r="D3948" s="180"/>
      <c r="E3948" s="180"/>
      <c r="F3948" s="180"/>
      <c r="G3948" s="180"/>
      <c r="H3948" s="180"/>
      <c r="I3948" s="180">
        <v>0</v>
      </c>
      <c r="J3948" s="180">
        <v>0</v>
      </c>
    </row>
    <row r="3949" spans="1:10" x14ac:dyDescent="0.2">
      <c r="A3949" s="180" t="s">
        <v>81</v>
      </c>
      <c r="B3949" s="180" t="s">
        <v>344</v>
      </c>
      <c r="C3949" s="180">
        <v>2896039</v>
      </c>
      <c r="D3949" s="180">
        <v>220</v>
      </c>
      <c r="E3949" s="180"/>
      <c r="F3949" s="180"/>
      <c r="G3949" s="180">
        <v>32890</v>
      </c>
      <c r="H3949" s="180"/>
      <c r="I3949" s="180">
        <v>2932738</v>
      </c>
      <c r="J3949" s="180">
        <v>2777629.0399999996</v>
      </c>
    </row>
    <row r="3950" spans="1:10" x14ac:dyDescent="0.2">
      <c r="A3950" s="180" t="s">
        <v>81</v>
      </c>
      <c r="B3950" s="180" t="s">
        <v>475</v>
      </c>
      <c r="C3950" s="180"/>
      <c r="D3950" s="180">
        <v>81801</v>
      </c>
      <c r="E3950" s="180"/>
      <c r="F3950" s="180">
        <v>198379</v>
      </c>
      <c r="G3950" s="180"/>
      <c r="H3950" s="180"/>
      <c r="I3950" s="180">
        <v>796610</v>
      </c>
      <c r="J3950" s="180">
        <v>767373.23</v>
      </c>
    </row>
    <row r="3951" spans="1:10" x14ac:dyDescent="0.2">
      <c r="A3951" s="180" t="s">
        <v>81</v>
      </c>
      <c r="B3951" s="180" t="s">
        <v>332</v>
      </c>
      <c r="C3951" s="180"/>
      <c r="D3951" s="180"/>
      <c r="E3951" s="180"/>
      <c r="F3951" s="180"/>
      <c r="G3951" s="180"/>
      <c r="H3951" s="180"/>
      <c r="I3951" s="180">
        <v>136262</v>
      </c>
      <c r="J3951" s="180">
        <v>136464</v>
      </c>
    </row>
    <row r="3952" spans="1:10" x14ac:dyDescent="0.2">
      <c r="A3952" s="180" t="s">
        <v>81</v>
      </c>
      <c r="B3952" s="180" t="s">
        <v>407</v>
      </c>
      <c r="C3952" s="180"/>
      <c r="D3952" s="180"/>
      <c r="E3952" s="180"/>
      <c r="F3952" s="180"/>
      <c r="G3952" s="180">
        <v>519440</v>
      </c>
      <c r="H3952" s="180"/>
      <c r="I3952" s="180">
        <v>1230557</v>
      </c>
      <c r="J3952" s="180">
        <v>1176229.74</v>
      </c>
    </row>
    <row r="3953" spans="1:10" x14ac:dyDescent="0.2">
      <c r="A3953" s="180" t="s">
        <v>81</v>
      </c>
      <c r="B3953" s="180" t="s">
        <v>345</v>
      </c>
      <c r="C3953" s="180">
        <v>2993842</v>
      </c>
      <c r="D3953" s="180">
        <v>1953026</v>
      </c>
      <c r="E3953" s="180">
        <v>319977</v>
      </c>
      <c r="F3953" s="180">
        <v>5611039</v>
      </c>
      <c r="G3953" s="180">
        <v>1962790</v>
      </c>
      <c r="H3953" s="180">
        <v>1197</v>
      </c>
      <c r="I3953" s="180">
        <v>47131928</v>
      </c>
      <c r="J3953" s="180">
        <v>44311803.329999991</v>
      </c>
    </row>
    <row r="3954" spans="1:10" x14ac:dyDescent="0.2">
      <c r="A3954" s="180" t="s">
        <v>81</v>
      </c>
      <c r="B3954" s="180" t="s">
        <v>346</v>
      </c>
      <c r="C3954" s="180"/>
      <c r="D3954" s="180"/>
      <c r="E3954" s="180">
        <v>26000000</v>
      </c>
      <c r="F3954" s="180"/>
      <c r="G3954" s="180"/>
      <c r="H3954" s="180"/>
      <c r="I3954" s="180">
        <v>21206886</v>
      </c>
      <c r="J3954" s="180">
        <v>0</v>
      </c>
    </row>
    <row r="3955" spans="1:10" x14ac:dyDescent="0.2">
      <c r="A3955" s="180" t="s">
        <v>81</v>
      </c>
      <c r="B3955" s="180" t="s">
        <v>446</v>
      </c>
      <c r="C3955" s="180"/>
      <c r="D3955" s="180"/>
      <c r="E3955" s="180"/>
      <c r="F3955" s="180">
        <v>554913</v>
      </c>
      <c r="G3955" s="180"/>
      <c r="H3955" s="180"/>
      <c r="I3955" s="180">
        <v>580526</v>
      </c>
      <c r="J3955" s="180">
        <v>683015.51</v>
      </c>
    </row>
    <row r="3956" spans="1:10" x14ac:dyDescent="0.2">
      <c r="A3956" s="180" t="s">
        <v>81</v>
      </c>
      <c r="B3956" s="180" t="s">
        <v>347</v>
      </c>
      <c r="C3956" s="180"/>
      <c r="D3956" s="180"/>
      <c r="E3956" s="180"/>
      <c r="F3956" s="180"/>
      <c r="G3956" s="180"/>
      <c r="H3956" s="180"/>
      <c r="I3956" s="180">
        <v>0</v>
      </c>
      <c r="J3956" s="180">
        <v>0</v>
      </c>
    </row>
    <row r="3957" spans="1:10" x14ac:dyDescent="0.2">
      <c r="A3957" s="180" t="s">
        <v>81</v>
      </c>
      <c r="B3957" s="180" t="s">
        <v>348</v>
      </c>
      <c r="C3957" s="180">
        <v>2993842</v>
      </c>
      <c r="D3957" s="180">
        <v>1953026</v>
      </c>
      <c r="E3957" s="180">
        <v>26319977</v>
      </c>
      <c r="F3957" s="180">
        <v>6165952</v>
      </c>
      <c r="G3957" s="180">
        <v>1962790</v>
      </c>
      <c r="H3957" s="180">
        <v>1197</v>
      </c>
      <c r="I3957" s="180">
        <v>68919340</v>
      </c>
      <c r="J3957" s="180">
        <v>44994818.839999989</v>
      </c>
    </row>
    <row r="3958" spans="1:10" x14ac:dyDescent="0.2">
      <c r="A3958" s="180" t="s">
        <v>81</v>
      </c>
      <c r="B3958" s="180" t="s">
        <v>349</v>
      </c>
      <c r="C3958" s="180">
        <v>4843605.41</v>
      </c>
      <c r="D3958" s="180">
        <v>1697547.0100000002</v>
      </c>
      <c r="E3958" s="180">
        <v>11999650</v>
      </c>
      <c r="F3958" s="180">
        <v>5643162.3399999999</v>
      </c>
      <c r="G3958" s="180">
        <v>533302.21</v>
      </c>
      <c r="H3958" s="180">
        <v>45118.16</v>
      </c>
      <c r="I3958" s="180">
        <v>23357383.190000005</v>
      </c>
      <c r="J3958" s="180">
        <v>19734413.52</v>
      </c>
    </row>
    <row r="3959" spans="1:10" x14ac:dyDescent="0.2">
      <c r="A3959" s="180" t="s">
        <v>81</v>
      </c>
      <c r="B3959" s="180" t="s">
        <v>350</v>
      </c>
      <c r="C3959" s="180">
        <v>7837447.4100000001</v>
      </c>
      <c r="D3959" s="180">
        <v>3650573.01</v>
      </c>
      <c r="E3959" s="180">
        <v>38319627</v>
      </c>
      <c r="F3959" s="180">
        <v>11809114.34</v>
      </c>
      <c r="G3959" s="180">
        <v>2496092.21</v>
      </c>
      <c r="H3959" s="180">
        <v>46315.16</v>
      </c>
      <c r="I3959" s="180">
        <v>92276723.189999998</v>
      </c>
      <c r="J3959" s="180">
        <v>64729232.359999985</v>
      </c>
    </row>
    <row r="3960" spans="1:10" x14ac:dyDescent="0.2">
      <c r="A3960" s="180" t="s">
        <v>81</v>
      </c>
      <c r="B3960" s="180" t="s">
        <v>376</v>
      </c>
      <c r="C3960" s="180"/>
      <c r="D3960" s="180"/>
      <c r="E3960" s="180"/>
      <c r="F3960" s="180"/>
      <c r="G3960" s="180"/>
      <c r="H3960" s="180"/>
      <c r="I3960" s="180"/>
      <c r="J3960" s="180"/>
    </row>
    <row r="3961" spans="1:10" x14ac:dyDescent="0.2">
      <c r="A3961" s="180" t="s">
        <v>81</v>
      </c>
      <c r="B3961" s="180" t="s">
        <v>377</v>
      </c>
      <c r="C3961" s="180"/>
      <c r="D3961" s="180"/>
      <c r="E3961" s="180"/>
      <c r="F3961" s="180"/>
      <c r="G3961" s="180"/>
      <c r="H3961" s="180"/>
      <c r="I3961" s="180">
        <v>23513956</v>
      </c>
      <c r="J3961" s="180">
        <v>20517887.559999999</v>
      </c>
    </row>
    <row r="3962" spans="1:10" x14ac:dyDescent="0.2">
      <c r="A3962" s="180" t="s">
        <v>81</v>
      </c>
      <c r="B3962" s="180" t="s">
        <v>352</v>
      </c>
      <c r="C3962" s="180"/>
      <c r="D3962" s="180"/>
      <c r="E3962" s="180"/>
      <c r="F3962" s="180"/>
      <c r="G3962" s="180"/>
      <c r="H3962" s="180"/>
      <c r="I3962" s="180">
        <v>978830</v>
      </c>
      <c r="J3962" s="180">
        <v>910539.91</v>
      </c>
    </row>
    <row r="3963" spans="1:10" x14ac:dyDescent="0.2">
      <c r="A3963" s="180" t="s">
        <v>81</v>
      </c>
      <c r="B3963" s="180" t="s">
        <v>353</v>
      </c>
      <c r="C3963" s="180"/>
      <c r="D3963" s="180"/>
      <c r="E3963" s="180"/>
      <c r="F3963" s="180"/>
      <c r="G3963" s="180"/>
      <c r="H3963" s="180"/>
      <c r="I3963" s="180">
        <v>2540713</v>
      </c>
      <c r="J3963" s="180">
        <v>2363453.66</v>
      </c>
    </row>
    <row r="3964" spans="1:10" x14ac:dyDescent="0.2">
      <c r="A3964" s="180" t="s">
        <v>81</v>
      </c>
      <c r="B3964" s="180" t="s">
        <v>354</v>
      </c>
      <c r="C3964" s="180"/>
      <c r="D3964" s="180"/>
      <c r="E3964" s="180"/>
      <c r="F3964" s="180"/>
      <c r="G3964" s="180"/>
      <c r="H3964" s="180"/>
      <c r="I3964" s="180">
        <v>747076</v>
      </c>
      <c r="J3964" s="180">
        <v>694954.3</v>
      </c>
    </row>
    <row r="3965" spans="1:10" x14ac:dyDescent="0.2">
      <c r="A3965" s="180" t="s">
        <v>81</v>
      </c>
      <c r="B3965" s="180" t="s">
        <v>408</v>
      </c>
      <c r="C3965" s="180"/>
      <c r="D3965" s="180"/>
      <c r="E3965" s="180"/>
      <c r="F3965" s="180"/>
      <c r="G3965" s="180"/>
      <c r="H3965" s="180"/>
      <c r="I3965" s="180">
        <v>1578765</v>
      </c>
      <c r="J3965" s="180">
        <v>1468617.82</v>
      </c>
    </row>
    <row r="3966" spans="1:10" x14ac:dyDescent="0.2">
      <c r="A3966" s="180" t="s">
        <v>81</v>
      </c>
      <c r="B3966" s="180" t="s">
        <v>423</v>
      </c>
      <c r="C3966" s="180"/>
      <c r="D3966" s="180"/>
      <c r="E3966" s="180"/>
      <c r="F3966" s="180">
        <v>5500</v>
      </c>
      <c r="G3966" s="180"/>
      <c r="H3966" s="180"/>
      <c r="I3966" s="180">
        <v>438129</v>
      </c>
      <c r="J3966" s="180">
        <v>407562.07</v>
      </c>
    </row>
    <row r="3967" spans="1:10" x14ac:dyDescent="0.2">
      <c r="A3967" s="180" t="s">
        <v>81</v>
      </c>
      <c r="B3967" s="180" t="s">
        <v>355</v>
      </c>
      <c r="C3967" s="180"/>
      <c r="D3967" s="180"/>
      <c r="E3967" s="180"/>
      <c r="F3967" s="180"/>
      <c r="G3967" s="180"/>
      <c r="H3967" s="180"/>
      <c r="I3967" s="180">
        <v>4945456</v>
      </c>
      <c r="J3967" s="180">
        <v>2950903.24</v>
      </c>
    </row>
    <row r="3968" spans="1:10" x14ac:dyDescent="0.2">
      <c r="A3968" s="180" t="s">
        <v>81</v>
      </c>
      <c r="B3968" s="180" t="s">
        <v>356</v>
      </c>
      <c r="C3968" s="180"/>
      <c r="D3968" s="180">
        <v>210000</v>
      </c>
      <c r="E3968" s="180"/>
      <c r="F3968" s="180"/>
      <c r="G3968" s="180"/>
      <c r="H3968" s="180"/>
      <c r="I3968" s="180">
        <v>1522821</v>
      </c>
      <c r="J3968" s="180">
        <v>1569137.78</v>
      </c>
    </row>
    <row r="3969" spans="1:10" x14ac:dyDescent="0.2">
      <c r="A3969" s="180" t="s">
        <v>81</v>
      </c>
      <c r="B3969" s="180" t="s">
        <v>409</v>
      </c>
      <c r="C3969" s="180"/>
      <c r="D3969" s="180"/>
      <c r="E3969" s="180"/>
      <c r="F3969" s="180"/>
      <c r="G3969" s="180"/>
      <c r="H3969" s="180"/>
      <c r="I3969" s="180">
        <v>0</v>
      </c>
      <c r="J3969" s="180"/>
    </row>
    <row r="3970" spans="1:10" x14ac:dyDescent="0.2">
      <c r="A3970" s="180" t="s">
        <v>81</v>
      </c>
      <c r="B3970" s="180" t="s">
        <v>378</v>
      </c>
      <c r="C3970" s="180"/>
      <c r="D3970" s="180"/>
      <c r="E3970" s="180"/>
      <c r="F3970" s="180"/>
      <c r="G3970" s="180">
        <v>1948623</v>
      </c>
      <c r="H3970" s="180"/>
      <c r="I3970" s="180">
        <v>1804300</v>
      </c>
      <c r="J3970" s="180">
        <v>1672538.17</v>
      </c>
    </row>
    <row r="3971" spans="1:10" x14ac:dyDescent="0.2">
      <c r="A3971" s="180" t="s">
        <v>81</v>
      </c>
      <c r="B3971" s="180" t="s">
        <v>360</v>
      </c>
      <c r="C3971" s="180">
        <v>7780000</v>
      </c>
      <c r="D3971" s="180">
        <v>3350000</v>
      </c>
      <c r="E3971" s="180">
        <v>24255455</v>
      </c>
      <c r="F3971" s="180"/>
      <c r="G3971" s="180"/>
      <c r="H3971" s="180">
        <v>10000</v>
      </c>
      <c r="I3971" s="180">
        <v>12224857</v>
      </c>
      <c r="J3971" s="180">
        <v>3993683.89</v>
      </c>
    </row>
    <row r="3972" spans="1:10" x14ac:dyDescent="0.2">
      <c r="A3972" s="180" t="s">
        <v>81</v>
      </c>
      <c r="B3972" s="180" t="s">
        <v>379</v>
      </c>
      <c r="C3972" s="180"/>
      <c r="D3972" s="180"/>
      <c r="E3972" s="180"/>
      <c r="F3972" s="180">
        <v>5230343</v>
      </c>
      <c r="G3972" s="180"/>
      <c r="H3972" s="180"/>
      <c r="I3972" s="180">
        <v>7564128</v>
      </c>
      <c r="J3972" s="180">
        <v>3113476.26</v>
      </c>
    </row>
    <row r="3973" spans="1:10" x14ac:dyDescent="0.2">
      <c r="A3973" s="180" t="s">
        <v>81</v>
      </c>
      <c r="B3973" s="180" t="s">
        <v>362</v>
      </c>
      <c r="C3973" s="180"/>
      <c r="D3973" s="180"/>
      <c r="E3973" s="180"/>
      <c r="F3973" s="180"/>
      <c r="G3973" s="180"/>
      <c r="H3973" s="180"/>
      <c r="I3973" s="180">
        <v>1225741</v>
      </c>
      <c r="J3973" s="180">
        <v>1153382</v>
      </c>
    </row>
    <row r="3974" spans="1:10" x14ac:dyDescent="0.2">
      <c r="A3974" s="180" t="s">
        <v>81</v>
      </c>
      <c r="B3974" s="180" t="s">
        <v>365</v>
      </c>
      <c r="C3974" s="180">
        <v>7780000</v>
      </c>
      <c r="D3974" s="180">
        <v>3560000</v>
      </c>
      <c r="E3974" s="180">
        <v>24255455</v>
      </c>
      <c r="F3974" s="180">
        <v>5235843</v>
      </c>
      <c r="G3974" s="180">
        <v>1948623</v>
      </c>
      <c r="H3974" s="180">
        <v>10000</v>
      </c>
      <c r="I3974" s="180">
        <v>59084772</v>
      </c>
      <c r="J3974" s="180">
        <v>40816136.659999996</v>
      </c>
    </row>
    <row r="3975" spans="1:10" x14ac:dyDescent="0.2">
      <c r="A3975" s="180" t="s">
        <v>81</v>
      </c>
      <c r="B3975" s="180" t="s">
        <v>447</v>
      </c>
      <c r="C3975" s="180">
        <v>554913</v>
      </c>
      <c r="D3975" s="180"/>
      <c r="E3975" s="180"/>
      <c r="F3975" s="180"/>
      <c r="G3975" s="180"/>
      <c r="H3975" s="180"/>
      <c r="I3975" s="180">
        <v>580826</v>
      </c>
      <c r="J3975" s="180">
        <v>555712.51</v>
      </c>
    </row>
    <row r="3976" spans="1:10" x14ac:dyDescent="0.2">
      <c r="A3976" s="180" t="s">
        <v>81</v>
      </c>
      <c r="B3976" s="180" t="s">
        <v>366</v>
      </c>
      <c r="C3976" s="180">
        <v>8334913</v>
      </c>
      <c r="D3976" s="180">
        <v>3560000</v>
      </c>
      <c r="E3976" s="180">
        <v>24255455</v>
      </c>
      <c r="F3976" s="180">
        <v>5235843</v>
      </c>
      <c r="G3976" s="180">
        <v>1948623</v>
      </c>
      <c r="H3976" s="180">
        <v>10000</v>
      </c>
      <c r="I3976" s="180">
        <v>59665598</v>
      </c>
      <c r="J3976" s="180">
        <v>41371849.170000002</v>
      </c>
    </row>
    <row r="3977" spans="1:10" x14ac:dyDescent="0.2">
      <c r="A3977" s="180" t="s">
        <v>81</v>
      </c>
      <c r="B3977" s="180" t="s">
        <v>367</v>
      </c>
      <c r="C3977" s="180">
        <v>-497465.58999999985</v>
      </c>
      <c r="D3977" s="180">
        <v>90573.010000000242</v>
      </c>
      <c r="E3977" s="180">
        <v>14064172</v>
      </c>
      <c r="F3977" s="180">
        <v>6573271.3399999999</v>
      </c>
      <c r="G3977" s="180">
        <v>547469.21</v>
      </c>
      <c r="H3977" s="180">
        <v>36315.160000000003</v>
      </c>
      <c r="I3977" s="180">
        <v>32611125.190000001</v>
      </c>
      <c r="J3977" s="180">
        <v>23357383.189999983</v>
      </c>
    </row>
    <row r="3978" spans="1:10" x14ac:dyDescent="0.2">
      <c r="A3978" s="180" t="s">
        <v>81</v>
      </c>
      <c r="B3978" s="180" t="s">
        <v>368</v>
      </c>
      <c r="C3978" s="180">
        <v>7837447.4100000001</v>
      </c>
      <c r="D3978" s="180">
        <v>3650573.01</v>
      </c>
      <c r="E3978" s="180">
        <v>38319627</v>
      </c>
      <c r="F3978" s="180">
        <v>11809114.34</v>
      </c>
      <c r="G3978" s="180">
        <v>2496092.21</v>
      </c>
      <c r="H3978" s="180">
        <v>46315.16</v>
      </c>
      <c r="I3978" s="180">
        <v>92276723.189999998</v>
      </c>
      <c r="J3978" s="180">
        <v>64729232.359999985</v>
      </c>
    </row>
    <row r="3979" spans="1:10" x14ac:dyDescent="0.2">
      <c r="A3979" s="180" t="s">
        <v>82</v>
      </c>
      <c r="B3979" s="180" t="s">
        <v>333</v>
      </c>
      <c r="C3979" s="180"/>
      <c r="D3979" s="180">
        <v>47485</v>
      </c>
      <c r="E3979" s="180"/>
      <c r="F3979" s="180">
        <v>582766</v>
      </c>
      <c r="G3979" s="180"/>
      <c r="H3979" s="180"/>
      <c r="I3979" s="180">
        <v>1945906</v>
      </c>
      <c r="J3979" s="180">
        <v>1728881.0399999998</v>
      </c>
    </row>
    <row r="3980" spans="1:10" x14ac:dyDescent="0.2">
      <c r="A3980" s="180" t="s">
        <v>82</v>
      </c>
      <c r="B3980" s="180" t="s">
        <v>334</v>
      </c>
      <c r="C3980" s="180"/>
      <c r="D3980" s="180">
        <v>472</v>
      </c>
      <c r="E3980" s="180"/>
      <c r="F3980" s="180">
        <v>5794</v>
      </c>
      <c r="G3980" s="180"/>
      <c r="H3980" s="180"/>
      <c r="I3980" s="180">
        <v>100592</v>
      </c>
      <c r="J3980" s="180">
        <v>105882.98</v>
      </c>
    </row>
    <row r="3981" spans="1:10" x14ac:dyDescent="0.2">
      <c r="A3981" s="180" t="s">
        <v>82</v>
      </c>
      <c r="B3981" s="180" t="s">
        <v>335</v>
      </c>
      <c r="C3981" s="180"/>
      <c r="D3981" s="180">
        <v>0</v>
      </c>
      <c r="E3981" s="180"/>
      <c r="F3981" s="180"/>
      <c r="G3981" s="180"/>
      <c r="H3981" s="180"/>
      <c r="I3981" s="180">
        <v>29892</v>
      </c>
      <c r="J3981" s="180">
        <v>29822</v>
      </c>
    </row>
    <row r="3982" spans="1:10" x14ac:dyDescent="0.2">
      <c r="A3982" s="180" t="s">
        <v>82</v>
      </c>
      <c r="B3982" s="180" t="s">
        <v>336</v>
      </c>
      <c r="C3982" s="180"/>
      <c r="D3982" s="180"/>
      <c r="E3982" s="180"/>
      <c r="F3982" s="180"/>
      <c r="G3982" s="180"/>
      <c r="H3982" s="180"/>
      <c r="I3982" s="180">
        <v>1501391</v>
      </c>
      <c r="J3982" s="180">
        <v>1426175.28</v>
      </c>
    </row>
    <row r="3983" spans="1:10" x14ac:dyDescent="0.2">
      <c r="A3983" s="180" t="s">
        <v>82</v>
      </c>
      <c r="B3983" s="180" t="s">
        <v>337</v>
      </c>
      <c r="C3983" s="180">
        <v>0</v>
      </c>
      <c r="D3983" s="180">
        <v>0</v>
      </c>
      <c r="E3983" s="180">
        <v>0</v>
      </c>
      <c r="F3983" s="180">
        <v>0</v>
      </c>
      <c r="G3983" s="180">
        <v>0</v>
      </c>
      <c r="H3983" s="180">
        <v>0</v>
      </c>
      <c r="I3983" s="180">
        <v>25000</v>
      </c>
      <c r="J3983" s="180">
        <v>21769.75</v>
      </c>
    </row>
    <row r="3984" spans="1:10" x14ac:dyDescent="0.2">
      <c r="A3984" s="180" t="s">
        <v>82</v>
      </c>
      <c r="B3984" s="180" t="s">
        <v>338</v>
      </c>
      <c r="C3984" s="180"/>
      <c r="D3984" s="180"/>
      <c r="E3984" s="180"/>
      <c r="F3984" s="180"/>
      <c r="G3984" s="180">
        <v>243828</v>
      </c>
      <c r="H3984" s="180">
        <v>0</v>
      </c>
      <c r="I3984" s="180">
        <v>249693</v>
      </c>
      <c r="J3984" s="180">
        <v>226107.51999999999</v>
      </c>
    </row>
    <row r="3985" spans="1:10" x14ac:dyDescent="0.2">
      <c r="A3985" s="180" t="s">
        <v>82</v>
      </c>
      <c r="B3985" s="180" t="s">
        <v>339</v>
      </c>
      <c r="C3985" s="180"/>
      <c r="D3985" s="180"/>
      <c r="E3985" s="180"/>
      <c r="F3985" s="180"/>
      <c r="G3985" s="180"/>
      <c r="H3985" s="180">
        <v>0</v>
      </c>
      <c r="I3985" s="180">
        <v>154962</v>
      </c>
      <c r="J3985" s="180">
        <v>149498.54999999999</v>
      </c>
    </row>
    <row r="3986" spans="1:10" x14ac:dyDescent="0.2">
      <c r="A3986" s="180" t="s">
        <v>82</v>
      </c>
      <c r="B3986" s="180" t="s">
        <v>340</v>
      </c>
      <c r="C3986" s="180">
        <v>0</v>
      </c>
      <c r="D3986" s="180">
        <v>28</v>
      </c>
      <c r="E3986" s="180">
        <v>0</v>
      </c>
      <c r="F3986" s="180">
        <v>22</v>
      </c>
      <c r="G3986" s="180">
        <v>6882</v>
      </c>
      <c r="H3986" s="180">
        <v>276471</v>
      </c>
      <c r="I3986" s="180">
        <v>368371</v>
      </c>
      <c r="J3986" s="180">
        <v>378816.05</v>
      </c>
    </row>
    <row r="3987" spans="1:10" x14ac:dyDescent="0.2">
      <c r="A3987" s="180" t="s">
        <v>82</v>
      </c>
      <c r="B3987" s="180" t="s">
        <v>341</v>
      </c>
      <c r="C3987" s="180">
        <v>0</v>
      </c>
      <c r="D3987" s="180">
        <v>0</v>
      </c>
      <c r="E3987" s="180">
        <v>0</v>
      </c>
      <c r="F3987" s="180"/>
      <c r="G3987" s="180">
        <v>0</v>
      </c>
      <c r="H3987" s="180">
        <v>0</v>
      </c>
      <c r="I3987" s="180">
        <v>0</v>
      </c>
      <c r="J3987" s="180">
        <v>0</v>
      </c>
    </row>
    <row r="3988" spans="1:10" x14ac:dyDescent="0.2">
      <c r="A3988" s="180" t="s">
        <v>82</v>
      </c>
      <c r="B3988" s="180" t="s">
        <v>342</v>
      </c>
      <c r="C3988" s="180"/>
      <c r="D3988" s="180"/>
      <c r="E3988" s="180"/>
      <c r="F3988" s="180"/>
      <c r="G3988" s="180"/>
      <c r="H3988" s="180"/>
      <c r="I3988" s="180">
        <v>3460503</v>
      </c>
      <c r="J3988" s="180">
        <v>3317170</v>
      </c>
    </row>
    <row r="3989" spans="1:10" x14ac:dyDescent="0.2">
      <c r="A3989" s="180" t="s">
        <v>82</v>
      </c>
      <c r="B3989" s="180" t="s">
        <v>343</v>
      </c>
      <c r="C3989" s="180"/>
      <c r="D3989" s="180"/>
      <c r="E3989" s="180"/>
      <c r="F3989" s="180"/>
      <c r="G3989" s="180"/>
      <c r="H3989" s="180"/>
      <c r="I3989" s="180">
        <v>0</v>
      </c>
      <c r="J3989" s="180">
        <v>0</v>
      </c>
    </row>
    <row r="3990" spans="1:10" x14ac:dyDescent="0.2">
      <c r="A3990" s="180" t="s">
        <v>82</v>
      </c>
      <c r="B3990" s="180" t="s">
        <v>344</v>
      </c>
      <c r="C3990" s="180">
        <v>524186</v>
      </c>
      <c r="D3990" s="180">
        <v>0</v>
      </c>
      <c r="E3990" s="180">
        <v>0</v>
      </c>
      <c r="F3990" s="180">
        <v>0</v>
      </c>
      <c r="G3990" s="180">
        <v>2676</v>
      </c>
      <c r="H3990" s="180">
        <v>27546</v>
      </c>
      <c r="I3990" s="180">
        <v>584461</v>
      </c>
      <c r="J3990" s="180">
        <v>516500.63</v>
      </c>
    </row>
    <row r="3991" spans="1:10" x14ac:dyDescent="0.2">
      <c r="A3991" s="180" t="s">
        <v>82</v>
      </c>
      <c r="B3991" s="180" t="s">
        <v>475</v>
      </c>
      <c r="C3991" s="180"/>
      <c r="D3991" s="180">
        <v>427</v>
      </c>
      <c r="E3991" s="180"/>
      <c r="F3991" s="180">
        <v>5239</v>
      </c>
      <c r="G3991" s="180"/>
      <c r="H3991" s="180"/>
      <c r="I3991" s="180">
        <v>17071</v>
      </c>
      <c r="J3991" s="180">
        <v>184.69000000000003</v>
      </c>
    </row>
    <row r="3992" spans="1:10" x14ac:dyDescent="0.2">
      <c r="A3992" s="180" t="s">
        <v>82</v>
      </c>
      <c r="B3992" s="180" t="s">
        <v>332</v>
      </c>
      <c r="C3992" s="180"/>
      <c r="D3992" s="180"/>
      <c r="E3992" s="180">
        <v>0</v>
      </c>
      <c r="F3992" s="180"/>
      <c r="G3992" s="180"/>
      <c r="H3992" s="180"/>
      <c r="I3992" s="180">
        <v>61996</v>
      </c>
      <c r="J3992" s="180">
        <v>56225</v>
      </c>
    </row>
    <row r="3993" spans="1:10" x14ac:dyDescent="0.2">
      <c r="A3993" s="180" t="s">
        <v>82</v>
      </c>
      <c r="B3993" s="180" t="s">
        <v>407</v>
      </c>
      <c r="C3993" s="180">
        <v>0</v>
      </c>
      <c r="D3993" s="180">
        <v>0</v>
      </c>
      <c r="E3993" s="180">
        <v>0</v>
      </c>
      <c r="F3993" s="180">
        <v>0</v>
      </c>
      <c r="G3993" s="180">
        <v>100448</v>
      </c>
      <c r="H3993" s="180">
        <v>0</v>
      </c>
      <c r="I3993" s="180">
        <v>128073</v>
      </c>
      <c r="J3993" s="180">
        <v>188137.83</v>
      </c>
    </row>
    <row r="3994" spans="1:10" x14ac:dyDescent="0.2">
      <c r="A3994" s="180" t="s">
        <v>82</v>
      </c>
      <c r="B3994" s="180" t="s">
        <v>345</v>
      </c>
      <c r="C3994" s="180">
        <v>524186</v>
      </c>
      <c r="D3994" s="180">
        <v>48412</v>
      </c>
      <c r="E3994" s="180">
        <v>0</v>
      </c>
      <c r="F3994" s="180">
        <v>593821</v>
      </c>
      <c r="G3994" s="180">
        <v>353834</v>
      </c>
      <c r="H3994" s="180">
        <v>304017</v>
      </c>
      <c r="I3994" s="180">
        <v>8627911</v>
      </c>
      <c r="J3994" s="180">
        <v>8145171.3200000003</v>
      </c>
    </row>
    <row r="3995" spans="1:10" x14ac:dyDescent="0.2">
      <c r="A3995" s="180" t="s">
        <v>82</v>
      </c>
      <c r="B3995" s="180" t="s">
        <v>346</v>
      </c>
      <c r="C3995" s="180">
        <v>0</v>
      </c>
      <c r="D3995" s="180">
        <v>0</v>
      </c>
      <c r="E3995" s="180">
        <v>0</v>
      </c>
      <c r="F3995" s="180">
        <v>0</v>
      </c>
      <c r="G3995" s="180"/>
      <c r="H3995" s="180"/>
      <c r="I3995" s="180">
        <v>0</v>
      </c>
      <c r="J3995" s="180">
        <v>0</v>
      </c>
    </row>
    <row r="3996" spans="1:10" x14ac:dyDescent="0.2">
      <c r="A3996" s="180" t="s">
        <v>82</v>
      </c>
      <c r="B3996" s="180" t="s">
        <v>446</v>
      </c>
      <c r="C3996" s="180">
        <v>0</v>
      </c>
      <c r="D3996" s="180">
        <v>0</v>
      </c>
      <c r="E3996" s="180">
        <v>0</v>
      </c>
      <c r="F3996" s="180">
        <v>223870</v>
      </c>
      <c r="G3996" s="180">
        <v>0</v>
      </c>
      <c r="H3996" s="180">
        <v>0</v>
      </c>
      <c r="I3996" s="180">
        <v>222745</v>
      </c>
      <c r="J3996" s="180">
        <v>222732.5</v>
      </c>
    </row>
    <row r="3997" spans="1:10" x14ac:dyDescent="0.2">
      <c r="A3997" s="180" t="s">
        <v>82</v>
      </c>
      <c r="B3997" s="180" t="s">
        <v>347</v>
      </c>
      <c r="C3997" s="180">
        <v>0</v>
      </c>
      <c r="D3997" s="180">
        <v>0</v>
      </c>
      <c r="E3997" s="180">
        <v>0</v>
      </c>
      <c r="F3997" s="180"/>
      <c r="G3997" s="180">
        <v>0</v>
      </c>
      <c r="H3997" s="180">
        <v>0</v>
      </c>
      <c r="I3997" s="180">
        <v>351</v>
      </c>
      <c r="J3997" s="180">
        <v>795.54</v>
      </c>
    </row>
    <row r="3998" spans="1:10" x14ac:dyDescent="0.2">
      <c r="A3998" s="180" t="s">
        <v>82</v>
      </c>
      <c r="B3998" s="180" t="s">
        <v>348</v>
      </c>
      <c r="C3998" s="180">
        <v>524186</v>
      </c>
      <c r="D3998" s="180">
        <v>48412</v>
      </c>
      <c r="E3998" s="180">
        <v>0</v>
      </c>
      <c r="F3998" s="180">
        <v>817691</v>
      </c>
      <c r="G3998" s="180">
        <v>353834</v>
      </c>
      <c r="H3998" s="180">
        <v>304017</v>
      </c>
      <c r="I3998" s="180">
        <v>8851007</v>
      </c>
      <c r="J3998" s="180">
        <v>8368699.3600000003</v>
      </c>
    </row>
    <row r="3999" spans="1:10" x14ac:dyDescent="0.2">
      <c r="A3999" s="180" t="s">
        <v>82</v>
      </c>
      <c r="B3999" s="180" t="s">
        <v>349</v>
      </c>
      <c r="C3999" s="180">
        <v>677674.70000000007</v>
      </c>
      <c r="D3999" s="180">
        <v>4799.8700000000099</v>
      </c>
      <c r="E3999" s="180">
        <v>0</v>
      </c>
      <c r="F3999" s="180">
        <v>39862.219999999965</v>
      </c>
      <c r="G3999" s="180">
        <v>88670.889999999956</v>
      </c>
      <c r="H3999" s="180">
        <v>95006.719999999972</v>
      </c>
      <c r="I3999" s="180">
        <v>3010351.2500000005</v>
      </c>
      <c r="J3999" s="180">
        <v>2508064.4700000002</v>
      </c>
    </row>
    <row r="4000" spans="1:10" x14ac:dyDescent="0.2">
      <c r="A4000" s="180" t="s">
        <v>82</v>
      </c>
      <c r="B4000" s="180" t="s">
        <v>350</v>
      </c>
      <c r="C4000" s="180">
        <v>1201860.7000000002</v>
      </c>
      <c r="D4000" s="180">
        <v>53211.87000000001</v>
      </c>
      <c r="E4000" s="180">
        <v>0</v>
      </c>
      <c r="F4000" s="180">
        <v>857553.22</v>
      </c>
      <c r="G4000" s="180">
        <v>442504.89</v>
      </c>
      <c r="H4000" s="180">
        <v>399023.72</v>
      </c>
      <c r="I4000" s="180">
        <v>11861358.25</v>
      </c>
      <c r="J4000" s="180">
        <v>10876763.83</v>
      </c>
    </row>
    <row r="4001" spans="1:10" x14ac:dyDescent="0.2">
      <c r="A4001" s="180" t="s">
        <v>82</v>
      </c>
      <c r="B4001" s="180" t="s">
        <v>376</v>
      </c>
      <c r="C4001" s="180"/>
      <c r="D4001" s="180"/>
      <c r="E4001" s="180"/>
      <c r="F4001" s="180"/>
      <c r="G4001" s="180"/>
      <c r="H4001" s="180"/>
      <c r="I4001" s="180"/>
      <c r="J4001" s="180"/>
    </row>
    <row r="4002" spans="1:10" x14ac:dyDescent="0.2">
      <c r="A4002" s="180" t="s">
        <v>82</v>
      </c>
      <c r="B4002" s="180" t="s">
        <v>377</v>
      </c>
      <c r="C4002" s="180">
        <v>20000</v>
      </c>
      <c r="D4002" s="180">
        <v>20000</v>
      </c>
      <c r="E4002" s="180">
        <v>0</v>
      </c>
      <c r="F4002" s="180"/>
      <c r="G4002" s="180">
        <v>0</v>
      </c>
      <c r="H4002" s="180">
        <v>13150</v>
      </c>
      <c r="I4002" s="180">
        <v>4717361</v>
      </c>
      <c r="J4002" s="180">
        <v>4706758.91</v>
      </c>
    </row>
    <row r="4003" spans="1:10" x14ac:dyDescent="0.2">
      <c r="A4003" s="180" t="s">
        <v>82</v>
      </c>
      <c r="B4003" s="180" t="s">
        <v>352</v>
      </c>
      <c r="C4003" s="180">
        <v>0</v>
      </c>
      <c r="D4003" s="180">
        <v>20000</v>
      </c>
      <c r="E4003" s="180">
        <v>0</v>
      </c>
      <c r="F4003" s="180"/>
      <c r="G4003" s="180">
        <v>0</v>
      </c>
      <c r="H4003" s="180">
        <v>0</v>
      </c>
      <c r="I4003" s="180">
        <v>121689</v>
      </c>
      <c r="J4003" s="180">
        <v>120824.86</v>
      </c>
    </row>
    <row r="4004" spans="1:10" x14ac:dyDescent="0.2">
      <c r="A4004" s="180" t="s">
        <v>82</v>
      </c>
      <c r="B4004" s="180" t="s">
        <v>353</v>
      </c>
      <c r="C4004" s="180">
        <v>0</v>
      </c>
      <c r="D4004" s="180">
        <v>0</v>
      </c>
      <c r="E4004" s="180">
        <v>0</v>
      </c>
      <c r="F4004" s="180"/>
      <c r="G4004" s="180">
        <v>0</v>
      </c>
      <c r="H4004" s="180">
        <v>0</v>
      </c>
      <c r="I4004" s="180">
        <v>152089</v>
      </c>
      <c r="J4004" s="180">
        <v>145299.79</v>
      </c>
    </row>
    <row r="4005" spans="1:10" x14ac:dyDescent="0.2">
      <c r="A4005" s="180" t="s">
        <v>82</v>
      </c>
      <c r="B4005" s="180" t="s">
        <v>354</v>
      </c>
      <c r="C4005" s="180">
        <v>0</v>
      </c>
      <c r="D4005" s="180">
        <v>0</v>
      </c>
      <c r="E4005" s="180">
        <v>0</v>
      </c>
      <c r="F4005" s="180"/>
      <c r="G4005" s="180">
        <v>0</v>
      </c>
      <c r="H4005" s="180">
        <v>0</v>
      </c>
      <c r="I4005" s="180">
        <v>296453</v>
      </c>
      <c r="J4005" s="180">
        <v>286028.39999999997</v>
      </c>
    </row>
    <row r="4006" spans="1:10" x14ac:dyDescent="0.2">
      <c r="A4006" s="180" t="s">
        <v>82</v>
      </c>
      <c r="B4006" s="180" t="s">
        <v>408</v>
      </c>
      <c r="C4006" s="180">
        <v>0</v>
      </c>
      <c r="D4006" s="180">
        <v>0</v>
      </c>
      <c r="E4006" s="180">
        <v>0</v>
      </c>
      <c r="F4006" s="180"/>
      <c r="G4006" s="180">
        <v>0</v>
      </c>
      <c r="H4006" s="180">
        <v>0</v>
      </c>
      <c r="I4006" s="180">
        <v>346579</v>
      </c>
      <c r="J4006" s="180">
        <v>348409.07</v>
      </c>
    </row>
    <row r="4007" spans="1:10" x14ac:dyDescent="0.2">
      <c r="A4007" s="180" t="s">
        <v>82</v>
      </c>
      <c r="B4007" s="180" t="s">
        <v>423</v>
      </c>
      <c r="C4007" s="180">
        <v>0</v>
      </c>
      <c r="D4007" s="180">
        <v>0</v>
      </c>
      <c r="E4007" s="180">
        <v>0</v>
      </c>
      <c r="F4007" s="180">
        <v>0</v>
      </c>
      <c r="G4007" s="180">
        <v>0</v>
      </c>
      <c r="H4007" s="180">
        <v>450</v>
      </c>
      <c r="I4007" s="180">
        <v>77458</v>
      </c>
      <c r="J4007" s="180">
        <v>93925.9</v>
      </c>
    </row>
    <row r="4008" spans="1:10" x14ac:dyDescent="0.2">
      <c r="A4008" s="180" t="s">
        <v>82</v>
      </c>
      <c r="B4008" s="180" t="s">
        <v>355</v>
      </c>
      <c r="C4008" s="180">
        <v>105000</v>
      </c>
      <c r="D4008" s="180">
        <v>8000</v>
      </c>
      <c r="E4008" s="180">
        <v>0</v>
      </c>
      <c r="F4008" s="180"/>
      <c r="G4008" s="180">
        <v>0</v>
      </c>
      <c r="H4008" s="180">
        <v>0</v>
      </c>
      <c r="I4008" s="180">
        <v>525041</v>
      </c>
      <c r="J4008" s="180">
        <v>434263.67</v>
      </c>
    </row>
    <row r="4009" spans="1:10" x14ac:dyDescent="0.2">
      <c r="A4009" s="180" t="s">
        <v>82</v>
      </c>
      <c r="B4009" s="180" t="s">
        <v>356</v>
      </c>
      <c r="C4009" s="180">
        <v>70000</v>
      </c>
      <c r="D4009" s="180">
        <v>0</v>
      </c>
      <c r="E4009" s="180">
        <v>0</v>
      </c>
      <c r="F4009" s="180"/>
      <c r="G4009" s="180">
        <v>0</v>
      </c>
      <c r="H4009" s="180">
        <v>0</v>
      </c>
      <c r="I4009" s="180">
        <v>311555</v>
      </c>
      <c r="J4009" s="180">
        <v>340183.81999999995</v>
      </c>
    </row>
    <row r="4010" spans="1:10" x14ac:dyDescent="0.2">
      <c r="A4010" s="180" t="s">
        <v>82</v>
      </c>
      <c r="B4010" s="180" t="s">
        <v>409</v>
      </c>
      <c r="C4010" s="180"/>
      <c r="D4010" s="180"/>
      <c r="E4010" s="180"/>
      <c r="F4010" s="180"/>
      <c r="G4010" s="180"/>
      <c r="H4010" s="180"/>
      <c r="I4010" s="180">
        <v>0</v>
      </c>
      <c r="J4010" s="180"/>
    </row>
    <row r="4011" spans="1:10" x14ac:dyDescent="0.2">
      <c r="A4011" s="180" t="s">
        <v>82</v>
      </c>
      <c r="B4011" s="180" t="s">
        <v>378</v>
      </c>
      <c r="C4011" s="180">
        <v>0</v>
      </c>
      <c r="D4011" s="180">
        <v>0</v>
      </c>
      <c r="E4011" s="180">
        <v>0</v>
      </c>
      <c r="F4011" s="180"/>
      <c r="G4011" s="180">
        <v>347156</v>
      </c>
      <c r="H4011" s="180">
        <v>265359</v>
      </c>
      <c r="I4011" s="180">
        <v>628620</v>
      </c>
      <c r="J4011" s="180">
        <v>642344.71</v>
      </c>
    </row>
    <row r="4012" spans="1:10" x14ac:dyDescent="0.2">
      <c r="A4012" s="180" t="s">
        <v>82</v>
      </c>
      <c r="B4012" s="180" t="s">
        <v>360</v>
      </c>
      <c r="C4012" s="180">
        <v>25800</v>
      </c>
      <c r="D4012" s="180">
        <v>0</v>
      </c>
      <c r="E4012" s="180">
        <v>0</v>
      </c>
      <c r="F4012" s="180"/>
      <c r="G4012" s="180"/>
      <c r="H4012" s="180">
        <v>0</v>
      </c>
      <c r="I4012" s="180">
        <v>103051</v>
      </c>
      <c r="J4012" s="180">
        <v>82711.850000000006</v>
      </c>
    </row>
    <row r="4013" spans="1:10" x14ac:dyDescent="0.2">
      <c r="A4013" s="180" t="s">
        <v>82</v>
      </c>
      <c r="B4013" s="180" t="s">
        <v>379</v>
      </c>
      <c r="C4013" s="180">
        <v>0</v>
      </c>
      <c r="D4013" s="180">
        <v>0</v>
      </c>
      <c r="E4013" s="180">
        <v>0</v>
      </c>
      <c r="F4013" s="180">
        <v>812430</v>
      </c>
      <c r="G4013" s="180"/>
      <c r="H4013" s="180"/>
      <c r="I4013" s="180">
        <v>222745</v>
      </c>
      <c r="J4013" s="180">
        <v>222732.5</v>
      </c>
    </row>
    <row r="4014" spans="1:10" x14ac:dyDescent="0.2">
      <c r="A4014" s="180" t="s">
        <v>82</v>
      </c>
      <c r="B4014" s="180" t="s">
        <v>362</v>
      </c>
      <c r="C4014" s="180"/>
      <c r="D4014" s="180"/>
      <c r="E4014" s="180"/>
      <c r="F4014" s="180"/>
      <c r="G4014" s="180"/>
      <c r="H4014" s="180"/>
      <c r="I4014" s="180">
        <v>223017</v>
      </c>
      <c r="J4014" s="180">
        <v>215644</v>
      </c>
    </row>
    <row r="4015" spans="1:10" x14ac:dyDescent="0.2">
      <c r="A4015" s="180" t="s">
        <v>82</v>
      </c>
      <c r="B4015" s="180" t="s">
        <v>365</v>
      </c>
      <c r="C4015" s="180">
        <v>220800</v>
      </c>
      <c r="D4015" s="180">
        <v>48000</v>
      </c>
      <c r="E4015" s="180">
        <v>0</v>
      </c>
      <c r="F4015" s="180">
        <v>812430</v>
      </c>
      <c r="G4015" s="180">
        <v>347156</v>
      </c>
      <c r="H4015" s="180">
        <v>278959</v>
      </c>
      <c r="I4015" s="180">
        <v>7725658</v>
      </c>
      <c r="J4015" s="180">
        <v>7639127.4800000014</v>
      </c>
    </row>
    <row r="4016" spans="1:10" x14ac:dyDescent="0.2">
      <c r="A4016" s="180" t="s">
        <v>82</v>
      </c>
      <c r="B4016" s="180" t="s">
        <v>447</v>
      </c>
      <c r="C4016" s="180">
        <v>175331</v>
      </c>
      <c r="D4016" s="180">
        <v>0</v>
      </c>
      <c r="E4016" s="180">
        <v>0</v>
      </c>
      <c r="F4016" s="180">
        <v>0</v>
      </c>
      <c r="G4016" s="180">
        <v>0</v>
      </c>
      <c r="H4016" s="180">
        <v>0</v>
      </c>
      <c r="I4016" s="180">
        <v>188861</v>
      </c>
      <c r="J4016" s="180">
        <v>227285.1</v>
      </c>
    </row>
    <row r="4017" spans="1:10" x14ac:dyDescent="0.2">
      <c r="A4017" s="180" t="s">
        <v>82</v>
      </c>
      <c r="B4017" s="180" t="s">
        <v>366</v>
      </c>
      <c r="C4017" s="180">
        <v>396131</v>
      </c>
      <c r="D4017" s="180">
        <v>48000</v>
      </c>
      <c r="E4017" s="180">
        <v>0</v>
      </c>
      <c r="F4017" s="180">
        <v>812430</v>
      </c>
      <c r="G4017" s="180">
        <v>347156</v>
      </c>
      <c r="H4017" s="180">
        <v>278959</v>
      </c>
      <c r="I4017" s="180">
        <v>7914519</v>
      </c>
      <c r="J4017" s="180">
        <v>7866412.580000001</v>
      </c>
    </row>
    <row r="4018" spans="1:10" x14ac:dyDescent="0.2">
      <c r="A4018" s="180" t="s">
        <v>82</v>
      </c>
      <c r="B4018" s="180" t="s">
        <v>367</v>
      </c>
      <c r="C4018" s="180">
        <v>805729.70000000019</v>
      </c>
      <c r="D4018" s="180">
        <v>5211.8700000000099</v>
      </c>
      <c r="E4018" s="180">
        <v>0</v>
      </c>
      <c r="F4018" s="180">
        <v>45123.219999999965</v>
      </c>
      <c r="G4018" s="180">
        <v>95348.889999999956</v>
      </c>
      <c r="H4018" s="180">
        <v>120064.71999999996</v>
      </c>
      <c r="I4018" s="180">
        <v>3946839.25</v>
      </c>
      <c r="J4018" s="180">
        <v>3010351.2499999991</v>
      </c>
    </row>
    <row r="4019" spans="1:10" x14ac:dyDescent="0.2">
      <c r="A4019" s="180" t="s">
        <v>82</v>
      </c>
      <c r="B4019" s="180" t="s">
        <v>368</v>
      </c>
      <c r="C4019" s="180">
        <v>1201860.7000000002</v>
      </c>
      <c r="D4019" s="180">
        <v>53211.87000000001</v>
      </c>
      <c r="E4019" s="180">
        <v>0</v>
      </c>
      <c r="F4019" s="180">
        <v>857553.22</v>
      </c>
      <c r="G4019" s="180">
        <v>442504.89</v>
      </c>
      <c r="H4019" s="180">
        <v>399023.72</v>
      </c>
      <c r="I4019" s="180">
        <v>11861358.25</v>
      </c>
      <c r="J4019" s="180">
        <v>10876763.83</v>
      </c>
    </row>
    <row r="4020" spans="1:10" x14ac:dyDescent="0.2">
      <c r="A4020" s="180" t="s">
        <v>83</v>
      </c>
      <c r="B4020" s="180" t="s">
        <v>333</v>
      </c>
      <c r="C4020" s="180"/>
      <c r="D4020" s="180">
        <v>7587259</v>
      </c>
      <c r="E4020" s="180"/>
      <c r="F4020" s="180">
        <v>0</v>
      </c>
      <c r="G4020" s="180"/>
      <c r="H4020" s="180"/>
      <c r="I4020" s="180">
        <v>65578188</v>
      </c>
      <c r="J4020" s="180">
        <v>64976207.039999999</v>
      </c>
    </row>
    <row r="4021" spans="1:10" x14ac:dyDescent="0.2">
      <c r="A4021" s="180" t="s">
        <v>83</v>
      </c>
      <c r="B4021" s="180" t="s">
        <v>334</v>
      </c>
      <c r="C4021" s="180"/>
      <c r="D4021" s="180">
        <v>322413</v>
      </c>
      <c r="E4021" s="180"/>
      <c r="F4021" s="180">
        <v>0</v>
      </c>
      <c r="G4021" s="180"/>
      <c r="H4021" s="180"/>
      <c r="I4021" s="180">
        <v>3049721</v>
      </c>
      <c r="J4021" s="180">
        <v>3409461.79</v>
      </c>
    </row>
    <row r="4022" spans="1:10" x14ac:dyDescent="0.2">
      <c r="A4022" s="180" t="s">
        <v>83</v>
      </c>
      <c r="B4022" s="180" t="s">
        <v>335</v>
      </c>
      <c r="C4022" s="180"/>
      <c r="D4022" s="180">
        <v>0</v>
      </c>
      <c r="E4022" s="180"/>
      <c r="F4022" s="180"/>
      <c r="G4022" s="180"/>
      <c r="H4022" s="180"/>
      <c r="I4022" s="180">
        <v>0</v>
      </c>
      <c r="J4022" s="180">
        <v>0</v>
      </c>
    </row>
    <row r="4023" spans="1:10" x14ac:dyDescent="0.2">
      <c r="A4023" s="180" t="s">
        <v>83</v>
      </c>
      <c r="B4023" s="180" t="s">
        <v>336</v>
      </c>
      <c r="C4023" s="180"/>
      <c r="D4023" s="180"/>
      <c r="E4023" s="180"/>
      <c r="F4023" s="180"/>
      <c r="G4023" s="180"/>
      <c r="H4023" s="180"/>
      <c r="I4023" s="180">
        <v>1500000</v>
      </c>
      <c r="J4023" s="180">
        <v>1441258.77</v>
      </c>
    </row>
    <row r="4024" spans="1:10" x14ac:dyDescent="0.2">
      <c r="A4024" s="180" t="s">
        <v>83</v>
      </c>
      <c r="B4024" s="180" t="s">
        <v>337</v>
      </c>
      <c r="C4024" s="180">
        <v>64900</v>
      </c>
      <c r="D4024" s="180">
        <v>43000</v>
      </c>
      <c r="E4024" s="180"/>
      <c r="F4024" s="180"/>
      <c r="G4024" s="180">
        <v>20000</v>
      </c>
      <c r="H4024" s="180">
        <v>2000</v>
      </c>
      <c r="I4024" s="180">
        <v>1630300</v>
      </c>
      <c r="J4024" s="180">
        <v>1013556.01</v>
      </c>
    </row>
    <row r="4025" spans="1:10" x14ac:dyDescent="0.2">
      <c r="A4025" s="180" t="s">
        <v>83</v>
      </c>
      <c r="B4025" s="180" t="s">
        <v>338</v>
      </c>
      <c r="C4025" s="180"/>
      <c r="D4025" s="180"/>
      <c r="E4025" s="180"/>
      <c r="F4025" s="180"/>
      <c r="G4025" s="180">
        <v>1821000</v>
      </c>
      <c r="H4025" s="180"/>
      <c r="I4025" s="180">
        <v>1820450</v>
      </c>
      <c r="J4025" s="180">
        <v>1947459.66</v>
      </c>
    </row>
    <row r="4026" spans="1:10" x14ac:dyDescent="0.2">
      <c r="A4026" s="180" t="s">
        <v>83</v>
      </c>
      <c r="B4026" s="180" t="s">
        <v>339</v>
      </c>
      <c r="C4026" s="180"/>
      <c r="D4026" s="180"/>
      <c r="E4026" s="180"/>
      <c r="F4026" s="180"/>
      <c r="G4026" s="180"/>
      <c r="H4026" s="180"/>
      <c r="I4026" s="180">
        <v>1227000</v>
      </c>
      <c r="J4026" s="180">
        <v>1241637.49</v>
      </c>
    </row>
    <row r="4027" spans="1:10" x14ac:dyDescent="0.2">
      <c r="A4027" s="180" t="s">
        <v>83</v>
      </c>
      <c r="B4027" s="180" t="s">
        <v>340</v>
      </c>
      <c r="C4027" s="180">
        <v>67250</v>
      </c>
      <c r="D4027" s="180">
        <v>113000</v>
      </c>
      <c r="E4027" s="180"/>
      <c r="F4027" s="180"/>
      <c r="G4027" s="180">
        <v>75000</v>
      </c>
      <c r="H4027" s="180">
        <v>644000</v>
      </c>
      <c r="I4027" s="180">
        <v>5901187</v>
      </c>
      <c r="J4027" s="180">
        <v>5505722.4100000001</v>
      </c>
    </row>
    <row r="4028" spans="1:10" x14ac:dyDescent="0.2">
      <c r="A4028" s="180" t="s">
        <v>83</v>
      </c>
      <c r="B4028" s="180" t="s">
        <v>341</v>
      </c>
      <c r="C4028" s="180"/>
      <c r="D4028" s="180"/>
      <c r="E4028" s="180"/>
      <c r="F4028" s="180"/>
      <c r="G4028" s="180"/>
      <c r="H4028" s="180"/>
      <c r="I4028" s="180">
        <v>0</v>
      </c>
      <c r="J4028" s="180">
        <v>0</v>
      </c>
    </row>
    <row r="4029" spans="1:10" x14ac:dyDescent="0.2">
      <c r="A4029" s="180" t="s">
        <v>83</v>
      </c>
      <c r="B4029" s="180" t="s">
        <v>342</v>
      </c>
      <c r="C4029" s="180"/>
      <c r="D4029" s="180"/>
      <c r="E4029" s="180"/>
      <c r="F4029" s="180"/>
      <c r="G4029" s="180"/>
      <c r="H4029" s="180"/>
      <c r="I4029" s="180">
        <v>112732114</v>
      </c>
      <c r="J4029" s="180">
        <v>111990916</v>
      </c>
    </row>
    <row r="4030" spans="1:10" x14ac:dyDescent="0.2">
      <c r="A4030" s="180" t="s">
        <v>83</v>
      </c>
      <c r="B4030" s="180" t="s">
        <v>343</v>
      </c>
      <c r="C4030" s="180"/>
      <c r="D4030" s="180"/>
      <c r="E4030" s="180"/>
      <c r="F4030" s="180"/>
      <c r="G4030" s="180"/>
      <c r="H4030" s="180"/>
      <c r="I4030" s="180">
        <v>0</v>
      </c>
      <c r="J4030" s="180">
        <v>0</v>
      </c>
    </row>
    <row r="4031" spans="1:10" x14ac:dyDescent="0.2">
      <c r="A4031" s="180" t="s">
        <v>83</v>
      </c>
      <c r="B4031" s="180" t="s">
        <v>344</v>
      </c>
      <c r="C4031" s="180">
        <v>14465000</v>
      </c>
      <c r="D4031" s="180"/>
      <c r="E4031" s="180"/>
      <c r="F4031" s="180"/>
      <c r="G4031" s="180">
        <v>60000</v>
      </c>
      <c r="H4031" s="180"/>
      <c r="I4031" s="180">
        <v>14526250</v>
      </c>
      <c r="J4031" s="180">
        <v>16913681.98</v>
      </c>
    </row>
    <row r="4032" spans="1:10" x14ac:dyDescent="0.2">
      <c r="A4032" s="180" t="s">
        <v>83</v>
      </c>
      <c r="B4032" s="180" t="s">
        <v>475</v>
      </c>
      <c r="C4032" s="180"/>
      <c r="D4032" s="180">
        <v>285371</v>
      </c>
      <c r="E4032" s="180"/>
      <c r="F4032" s="180">
        <v>0</v>
      </c>
      <c r="G4032" s="180"/>
      <c r="H4032" s="180"/>
      <c r="I4032" s="180">
        <v>2347092</v>
      </c>
      <c r="J4032" s="180">
        <v>2366600.02</v>
      </c>
    </row>
    <row r="4033" spans="1:10" x14ac:dyDescent="0.2">
      <c r="A4033" s="180" t="s">
        <v>83</v>
      </c>
      <c r="B4033" s="180" t="s">
        <v>332</v>
      </c>
      <c r="C4033" s="180"/>
      <c r="D4033" s="180"/>
      <c r="E4033" s="180"/>
      <c r="F4033" s="180"/>
      <c r="G4033" s="180"/>
      <c r="H4033" s="180"/>
      <c r="I4033" s="180">
        <v>5700000</v>
      </c>
      <c r="J4033" s="180">
        <v>5932276.8499999996</v>
      </c>
    </row>
    <row r="4034" spans="1:10" x14ac:dyDescent="0.2">
      <c r="A4034" s="180" t="s">
        <v>83</v>
      </c>
      <c r="B4034" s="180" t="s">
        <v>407</v>
      </c>
      <c r="C4034" s="180"/>
      <c r="D4034" s="180"/>
      <c r="E4034" s="180"/>
      <c r="F4034" s="180"/>
      <c r="G4034" s="180">
        <v>6147000</v>
      </c>
      <c r="H4034" s="180"/>
      <c r="I4034" s="180">
        <v>11946500</v>
      </c>
      <c r="J4034" s="180">
        <v>12108045.52</v>
      </c>
    </row>
    <row r="4035" spans="1:10" x14ac:dyDescent="0.2">
      <c r="A4035" s="180" t="s">
        <v>83</v>
      </c>
      <c r="B4035" s="180" t="s">
        <v>345</v>
      </c>
      <c r="C4035" s="180">
        <v>14597150</v>
      </c>
      <c r="D4035" s="180">
        <v>8351043</v>
      </c>
      <c r="E4035" s="180">
        <v>0</v>
      </c>
      <c r="F4035" s="180">
        <v>0</v>
      </c>
      <c r="G4035" s="180">
        <v>8123000</v>
      </c>
      <c r="H4035" s="180">
        <v>646000</v>
      </c>
      <c r="I4035" s="180">
        <v>227958802</v>
      </c>
      <c r="J4035" s="180">
        <v>228846823.53999999</v>
      </c>
    </row>
    <row r="4036" spans="1:10" x14ac:dyDescent="0.2">
      <c r="A4036" s="180" t="s">
        <v>83</v>
      </c>
      <c r="B4036" s="180" t="s">
        <v>346</v>
      </c>
      <c r="C4036" s="180"/>
      <c r="D4036" s="180"/>
      <c r="E4036" s="180"/>
      <c r="F4036" s="180"/>
      <c r="G4036" s="180"/>
      <c r="H4036" s="180"/>
      <c r="I4036" s="180">
        <v>0</v>
      </c>
      <c r="J4036" s="180">
        <v>0</v>
      </c>
    </row>
    <row r="4037" spans="1:10" x14ac:dyDescent="0.2">
      <c r="A4037" s="180" t="s">
        <v>83</v>
      </c>
      <c r="B4037" s="180" t="s">
        <v>446</v>
      </c>
      <c r="C4037" s="180"/>
      <c r="D4037" s="180"/>
      <c r="E4037" s="180"/>
      <c r="F4037" s="180">
        <v>2398775</v>
      </c>
      <c r="G4037" s="180"/>
      <c r="H4037" s="180"/>
      <c r="I4037" s="180">
        <v>2398775</v>
      </c>
      <c r="J4037" s="180">
        <v>3240811.06</v>
      </c>
    </row>
    <row r="4038" spans="1:10" x14ac:dyDescent="0.2">
      <c r="A4038" s="180" t="s">
        <v>83</v>
      </c>
      <c r="B4038" s="180" t="s">
        <v>347</v>
      </c>
      <c r="C4038" s="180"/>
      <c r="D4038" s="180"/>
      <c r="E4038" s="180"/>
      <c r="F4038" s="180"/>
      <c r="G4038" s="180"/>
      <c r="H4038" s="180"/>
      <c r="I4038" s="180">
        <v>0</v>
      </c>
      <c r="J4038" s="180">
        <v>0</v>
      </c>
    </row>
    <row r="4039" spans="1:10" x14ac:dyDescent="0.2">
      <c r="A4039" s="180" t="s">
        <v>83</v>
      </c>
      <c r="B4039" s="180" t="s">
        <v>348</v>
      </c>
      <c r="C4039" s="180">
        <v>14597150</v>
      </c>
      <c r="D4039" s="180">
        <v>8351043</v>
      </c>
      <c r="E4039" s="180">
        <v>0</v>
      </c>
      <c r="F4039" s="180">
        <v>2398775</v>
      </c>
      <c r="G4039" s="180">
        <v>8123000</v>
      </c>
      <c r="H4039" s="180">
        <v>646000</v>
      </c>
      <c r="I4039" s="180">
        <v>230357577</v>
      </c>
      <c r="J4039" s="180">
        <v>232087634.59999999</v>
      </c>
    </row>
    <row r="4040" spans="1:10" x14ac:dyDescent="0.2">
      <c r="A4040" s="180" t="s">
        <v>83</v>
      </c>
      <c r="B4040" s="180" t="s">
        <v>349</v>
      </c>
      <c r="C4040" s="180">
        <v>3526734.6400000006</v>
      </c>
      <c r="D4040" s="180">
        <v>1094624.9499999993</v>
      </c>
      <c r="E4040" s="180">
        <v>0</v>
      </c>
      <c r="F4040" s="180">
        <v>1956997.3499999996</v>
      </c>
      <c r="G4040" s="180">
        <v>959071.08999999787</v>
      </c>
      <c r="H4040" s="180">
        <v>61085.300000000047</v>
      </c>
      <c r="I4040" s="180">
        <v>37015795.599999979</v>
      </c>
      <c r="J4040" s="180">
        <v>37886799.710000001</v>
      </c>
    </row>
    <row r="4041" spans="1:10" x14ac:dyDescent="0.2">
      <c r="A4041" s="180" t="s">
        <v>83</v>
      </c>
      <c r="B4041" s="180" t="s">
        <v>350</v>
      </c>
      <c r="C4041" s="180">
        <v>18123884.640000001</v>
      </c>
      <c r="D4041" s="180">
        <v>9445667.9499999993</v>
      </c>
      <c r="E4041" s="180">
        <v>0</v>
      </c>
      <c r="F4041" s="180">
        <v>4355772.3499999996</v>
      </c>
      <c r="G4041" s="180">
        <v>9082071.089999998</v>
      </c>
      <c r="H4041" s="180">
        <v>707085.3</v>
      </c>
      <c r="I4041" s="180">
        <v>267373372.59999996</v>
      </c>
      <c r="J4041" s="180">
        <v>269974434.31</v>
      </c>
    </row>
    <row r="4042" spans="1:10" x14ac:dyDescent="0.2">
      <c r="A4042" s="180" t="s">
        <v>83</v>
      </c>
      <c r="B4042" s="180" t="s">
        <v>376</v>
      </c>
      <c r="C4042" s="180"/>
      <c r="D4042" s="180"/>
      <c r="E4042" s="180"/>
      <c r="F4042" s="180"/>
      <c r="G4042" s="180"/>
      <c r="H4042" s="180"/>
      <c r="I4042" s="180"/>
      <c r="J4042" s="180"/>
    </row>
    <row r="4043" spans="1:10" x14ac:dyDescent="0.2">
      <c r="A4043" s="180" t="s">
        <v>83</v>
      </c>
      <c r="B4043" s="180" t="s">
        <v>377</v>
      </c>
      <c r="C4043" s="180">
        <v>700000</v>
      </c>
      <c r="D4043" s="180">
        <v>925000</v>
      </c>
      <c r="E4043" s="180"/>
      <c r="F4043" s="180"/>
      <c r="G4043" s="180"/>
      <c r="H4043" s="180">
        <v>81600</v>
      </c>
      <c r="I4043" s="180">
        <v>128707527</v>
      </c>
      <c r="J4043" s="180">
        <v>126829623.28</v>
      </c>
    </row>
    <row r="4044" spans="1:10" x14ac:dyDescent="0.2">
      <c r="A4044" s="180" t="s">
        <v>83</v>
      </c>
      <c r="B4044" s="180" t="s">
        <v>352</v>
      </c>
      <c r="C4044" s="180"/>
      <c r="D4044" s="180"/>
      <c r="E4044" s="180"/>
      <c r="F4044" s="180"/>
      <c r="G4044" s="180"/>
      <c r="H4044" s="180">
        <v>559000</v>
      </c>
      <c r="I4044" s="180">
        <v>14028711</v>
      </c>
      <c r="J4044" s="180">
        <v>16041177.810000001</v>
      </c>
    </row>
    <row r="4045" spans="1:10" x14ac:dyDescent="0.2">
      <c r="A4045" s="180" t="s">
        <v>83</v>
      </c>
      <c r="B4045" s="180" t="s">
        <v>353</v>
      </c>
      <c r="C4045" s="180">
        <v>200000</v>
      </c>
      <c r="D4045" s="180"/>
      <c r="E4045" s="180"/>
      <c r="F4045" s="180"/>
      <c r="G4045" s="180"/>
      <c r="H4045" s="180"/>
      <c r="I4045" s="180">
        <v>5673750</v>
      </c>
      <c r="J4045" s="180">
        <v>6486820.9300000006</v>
      </c>
    </row>
    <row r="4046" spans="1:10" x14ac:dyDescent="0.2">
      <c r="A4046" s="180" t="s">
        <v>83</v>
      </c>
      <c r="B4046" s="180" t="s">
        <v>354</v>
      </c>
      <c r="C4046" s="180"/>
      <c r="D4046" s="180"/>
      <c r="E4046" s="180"/>
      <c r="F4046" s="180"/>
      <c r="G4046" s="180">
        <v>175000</v>
      </c>
      <c r="H4046" s="180"/>
      <c r="I4046" s="180">
        <v>8226396</v>
      </c>
      <c r="J4046" s="180">
        <v>7094069.3799999999</v>
      </c>
    </row>
    <row r="4047" spans="1:10" x14ac:dyDescent="0.2">
      <c r="A4047" s="180" t="s">
        <v>83</v>
      </c>
      <c r="B4047" s="180" t="s">
        <v>408</v>
      </c>
      <c r="C4047" s="180"/>
      <c r="D4047" s="180"/>
      <c r="E4047" s="180"/>
      <c r="F4047" s="180"/>
      <c r="G4047" s="180"/>
      <c r="H4047" s="180">
        <v>11500</v>
      </c>
      <c r="I4047" s="180">
        <v>9808099</v>
      </c>
      <c r="J4047" s="180">
        <v>10801654.359999999</v>
      </c>
    </row>
    <row r="4048" spans="1:10" x14ac:dyDescent="0.2">
      <c r="A4048" s="180" t="s">
        <v>83</v>
      </c>
      <c r="B4048" s="180" t="s">
        <v>423</v>
      </c>
      <c r="C4048" s="180">
        <v>350000</v>
      </c>
      <c r="D4048" s="180">
        <v>500000</v>
      </c>
      <c r="E4048" s="180"/>
      <c r="F4048" s="180"/>
      <c r="G4048" s="180">
        <v>500</v>
      </c>
      <c r="H4048" s="180"/>
      <c r="I4048" s="180">
        <v>5059343</v>
      </c>
      <c r="J4048" s="180">
        <v>5794599.3600000003</v>
      </c>
    </row>
    <row r="4049" spans="1:10" x14ac:dyDescent="0.2">
      <c r="A4049" s="180" t="s">
        <v>83</v>
      </c>
      <c r="B4049" s="180" t="s">
        <v>355</v>
      </c>
      <c r="C4049" s="180">
        <v>300000</v>
      </c>
      <c r="D4049" s="180">
        <v>950000</v>
      </c>
      <c r="E4049" s="180"/>
      <c r="F4049" s="180"/>
      <c r="G4049" s="180"/>
      <c r="H4049" s="180">
        <v>7500</v>
      </c>
      <c r="I4049" s="180">
        <v>13743797</v>
      </c>
      <c r="J4049" s="180">
        <v>12923970.760000002</v>
      </c>
    </row>
    <row r="4050" spans="1:10" x14ac:dyDescent="0.2">
      <c r="A4050" s="180" t="s">
        <v>83</v>
      </c>
      <c r="B4050" s="180" t="s">
        <v>356</v>
      </c>
      <c r="C4050" s="180"/>
      <c r="D4050" s="180">
        <v>575000</v>
      </c>
      <c r="E4050" s="180"/>
      <c r="F4050" s="180"/>
      <c r="G4050" s="180"/>
      <c r="H4050" s="180">
        <v>38000</v>
      </c>
      <c r="I4050" s="180">
        <v>7044864</v>
      </c>
      <c r="J4050" s="180">
        <v>7292583.1200000001</v>
      </c>
    </row>
    <row r="4051" spans="1:10" x14ac:dyDescent="0.2">
      <c r="A4051" s="180" t="s">
        <v>83</v>
      </c>
      <c r="B4051" s="180" t="s">
        <v>409</v>
      </c>
      <c r="C4051" s="180"/>
      <c r="D4051" s="180"/>
      <c r="E4051" s="180"/>
      <c r="F4051" s="180"/>
      <c r="G4051" s="180"/>
      <c r="H4051" s="180"/>
      <c r="I4051" s="180">
        <v>0</v>
      </c>
      <c r="J4051" s="180"/>
    </row>
    <row r="4052" spans="1:10" x14ac:dyDescent="0.2">
      <c r="A4052" s="180" t="s">
        <v>83</v>
      </c>
      <c r="B4052" s="180" t="s">
        <v>378</v>
      </c>
      <c r="C4052" s="180">
        <v>120000</v>
      </c>
      <c r="D4052" s="180"/>
      <c r="E4052" s="180"/>
      <c r="F4052" s="180"/>
      <c r="G4052" s="180">
        <v>8000000</v>
      </c>
      <c r="H4052" s="180"/>
      <c r="I4052" s="180">
        <v>8151560</v>
      </c>
      <c r="J4052" s="180">
        <v>8664096.9600000009</v>
      </c>
    </row>
    <row r="4053" spans="1:10" x14ac:dyDescent="0.2">
      <c r="A4053" s="180" t="s">
        <v>83</v>
      </c>
      <c r="B4053" s="180" t="s">
        <v>360</v>
      </c>
      <c r="C4053" s="180">
        <v>11700000</v>
      </c>
      <c r="D4053" s="180">
        <v>6350000</v>
      </c>
      <c r="E4053" s="180"/>
      <c r="F4053" s="180"/>
      <c r="G4053" s="180"/>
      <c r="H4053" s="180"/>
      <c r="I4053" s="180">
        <v>19378234</v>
      </c>
      <c r="J4053" s="180">
        <v>12688496.9</v>
      </c>
    </row>
    <row r="4054" spans="1:10" x14ac:dyDescent="0.2">
      <c r="A4054" s="180" t="s">
        <v>83</v>
      </c>
      <c r="B4054" s="180" t="s">
        <v>379</v>
      </c>
      <c r="C4054" s="180"/>
      <c r="D4054" s="180"/>
      <c r="E4054" s="180"/>
      <c r="F4054" s="180">
        <v>2398775</v>
      </c>
      <c r="G4054" s="180"/>
      <c r="H4054" s="180"/>
      <c r="I4054" s="180">
        <v>2398775</v>
      </c>
      <c r="J4054" s="180">
        <v>2398575</v>
      </c>
    </row>
    <row r="4055" spans="1:10" x14ac:dyDescent="0.2">
      <c r="A4055" s="180" t="s">
        <v>83</v>
      </c>
      <c r="B4055" s="180" t="s">
        <v>362</v>
      </c>
      <c r="C4055" s="180"/>
      <c r="D4055" s="180"/>
      <c r="E4055" s="180"/>
      <c r="F4055" s="180"/>
      <c r="G4055" s="180"/>
      <c r="H4055" s="180"/>
      <c r="I4055" s="180">
        <v>7310665</v>
      </c>
      <c r="J4055" s="180">
        <v>7269964</v>
      </c>
    </row>
    <row r="4056" spans="1:10" x14ac:dyDescent="0.2">
      <c r="A4056" s="180" t="s">
        <v>83</v>
      </c>
      <c r="B4056" s="180" t="s">
        <v>365</v>
      </c>
      <c r="C4056" s="180">
        <v>13370000</v>
      </c>
      <c r="D4056" s="180">
        <v>9300000</v>
      </c>
      <c r="E4056" s="180">
        <v>0</v>
      </c>
      <c r="F4056" s="180">
        <v>2398775</v>
      </c>
      <c r="G4056" s="180">
        <v>8175500</v>
      </c>
      <c r="H4056" s="180">
        <v>697600</v>
      </c>
      <c r="I4056" s="180">
        <v>229531721</v>
      </c>
      <c r="J4056" s="180">
        <v>224285631.86000001</v>
      </c>
    </row>
    <row r="4057" spans="1:10" x14ac:dyDescent="0.2">
      <c r="A4057" s="180" t="s">
        <v>83</v>
      </c>
      <c r="B4057" s="180" t="s">
        <v>447</v>
      </c>
      <c r="C4057" s="180">
        <v>4330000</v>
      </c>
      <c r="D4057" s="180"/>
      <c r="E4057" s="180"/>
      <c r="F4057" s="180"/>
      <c r="G4057" s="180"/>
      <c r="H4057" s="180"/>
      <c r="I4057" s="180">
        <v>4330575</v>
      </c>
      <c r="J4057" s="180">
        <v>8673006.8499999996</v>
      </c>
    </row>
    <row r="4058" spans="1:10" x14ac:dyDescent="0.2">
      <c r="A4058" s="180" t="s">
        <v>83</v>
      </c>
      <c r="B4058" s="180" t="s">
        <v>366</v>
      </c>
      <c r="C4058" s="180">
        <v>17700000</v>
      </c>
      <c r="D4058" s="180">
        <v>9300000</v>
      </c>
      <c r="E4058" s="180">
        <v>0</v>
      </c>
      <c r="F4058" s="180">
        <v>2398775</v>
      </c>
      <c r="G4058" s="180">
        <v>8175500</v>
      </c>
      <c r="H4058" s="180">
        <v>697600</v>
      </c>
      <c r="I4058" s="180">
        <v>233862296</v>
      </c>
      <c r="J4058" s="180">
        <v>232958638.71000001</v>
      </c>
    </row>
    <row r="4059" spans="1:10" x14ac:dyDescent="0.2">
      <c r="A4059" s="180" t="s">
        <v>83</v>
      </c>
      <c r="B4059" s="180" t="s">
        <v>367</v>
      </c>
      <c r="C4059" s="180">
        <v>423884.6400000006</v>
      </c>
      <c r="D4059" s="180">
        <v>145667.94999999923</v>
      </c>
      <c r="E4059" s="180">
        <v>0</v>
      </c>
      <c r="F4059" s="180">
        <v>1956997.3499999996</v>
      </c>
      <c r="G4059" s="180">
        <v>906571.08999999787</v>
      </c>
      <c r="H4059" s="180">
        <v>9485.3000000000466</v>
      </c>
      <c r="I4059" s="180">
        <v>33511076.599999964</v>
      </c>
      <c r="J4059" s="180">
        <v>37015795.599999994</v>
      </c>
    </row>
    <row r="4060" spans="1:10" x14ac:dyDescent="0.2">
      <c r="A4060" s="180" t="s">
        <v>83</v>
      </c>
      <c r="B4060" s="180" t="s">
        <v>368</v>
      </c>
      <c r="C4060" s="180">
        <v>18123884.640000001</v>
      </c>
      <c r="D4060" s="180">
        <v>9445667.9499999993</v>
      </c>
      <c r="E4060" s="180">
        <v>0</v>
      </c>
      <c r="F4060" s="180">
        <v>4355772.3499999996</v>
      </c>
      <c r="G4060" s="180">
        <v>9082071.089999998</v>
      </c>
      <c r="H4060" s="180">
        <v>707085.3</v>
      </c>
      <c r="I4060" s="180">
        <v>267373372.59999996</v>
      </c>
      <c r="J4060" s="180">
        <v>269974434.31</v>
      </c>
    </row>
    <row r="4061" spans="1:10" x14ac:dyDescent="0.2">
      <c r="A4061" s="180" t="s">
        <v>84</v>
      </c>
      <c r="B4061" s="180" t="s">
        <v>333</v>
      </c>
      <c r="C4061" s="180"/>
      <c r="D4061" s="180">
        <v>118451</v>
      </c>
      <c r="E4061" s="180"/>
      <c r="F4061" s="180">
        <v>961718</v>
      </c>
      <c r="G4061" s="180"/>
      <c r="H4061" s="180"/>
      <c r="I4061" s="180">
        <v>5471339</v>
      </c>
      <c r="J4061" s="180">
        <v>4718289.0999999996</v>
      </c>
    </row>
    <row r="4062" spans="1:10" x14ac:dyDescent="0.2">
      <c r="A4062" s="180" t="s">
        <v>84</v>
      </c>
      <c r="B4062" s="180" t="s">
        <v>334</v>
      </c>
      <c r="C4062" s="180"/>
      <c r="D4062" s="180">
        <v>902</v>
      </c>
      <c r="E4062" s="180"/>
      <c r="F4062" s="180">
        <v>7320</v>
      </c>
      <c r="G4062" s="180"/>
      <c r="H4062" s="180"/>
      <c r="I4062" s="180">
        <v>44511</v>
      </c>
      <c r="J4062" s="180">
        <v>44128.119999999995</v>
      </c>
    </row>
    <row r="4063" spans="1:10" x14ac:dyDescent="0.2">
      <c r="A4063" s="180" t="s">
        <v>84</v>
      </c>
      <c r="B4063" s="180" t="s">
        <v>335</v>
      </c>
      <c r="C4063" s="180"/>
      <c r="D4063" s="180">
        <v>0</v>
      </c>
      <c r="E4063" s="180"/>
      <c r="F4063" s="180"/>
      <c r="G4063" s="180"/>
      <c r="H4063" s="180"/>
      <c r="I4063" s="180">
        <v>63329</v>
      </c>
      <c r="J4063" s="180">
        <v>59220</v>
      </c>
    </row>
    <row r="4064" spans="1:10" x14ac:dyDescent="0.2">
      <c r="A4064" s="180" t="s">
        <v>84</v>
      </c>
      <c r="B4064" s="180" t="s">
        <v>336</v>
      </c>
      <c r="C4064" s="180"/>
      <c r="D4064" s="180"/>
      <c r="E4064" s="180"/>
      <c r="F4064" s="180"/>
      <c r="G4064" s="180"/>
      <c r="H4064" s="180"/>
      <c r="I4064" s="180">
        <v>1000000</v>
      </c>
      <c r="J4064" s="180">
        <v>1024554.13</v>
      </c>
    </row>
    <row r="4065" spans="1:10" x14ac:dyDescent="0.2">
      <c r="A4065" s="180" t="s">
        <v>84</v>
      </c>
      <c r="B4065" s="180" t="s">
        <v>337</v>
      </c>
      <c r="C4065" s="180">
        <v>25000</v>
      </c>
      <c r="D4065" s="180">
        <v>750</v>
      </c>
      <c r="E4065" s="180">
        <v>50000</v>
      </c>
      <c r="F4065" s="180">
        <v>1500</v>
      </c>
      <c r="G4065" s="180">
        <v>800</v>
      </c>
      <c r="H4065" s="180"/>
      <c r="I4065" s="180">
        <v>130350</v>
      </c>
      <c r="J4065" s="180">
        <v>127384.41</v>
      </c>
    </row>
    <row r="4066" spans="1:10" x14ac:dyDescent="0.2">
      <c r="A4066" s="180" t="s">
        <v>84</v>
      </c>
      <c r="B4066" s="180" t="s">
        <v>338</v>
      </c>
      <c r="C4066" s="180"/>
      <c r="D4066" s="180"/>
      <c r="E4066" s="180"/>
      <c r="F4066" s="180"/>
      <c r="G4066" s="180">
        <v>270000</v>
      </c>
      <c r="H4066" s="180"/>
      <c r="I4066" s="180">
        <v>270000</v>
      </c>
      <c r="J4066" s="180">
        <v>272259.06</v>
      </c>
    </row>
    <row r="4067" spans="1:10" x14ac:dyDescent="0.2">
      <c r="A4067" s="180" t="s">
        <v>84</v>
      </c>
      <c r="B4067" s="180" t="s">
        <v>339</v>
      </c>
      <c r="C4067" s="180"/>
      <c r="D4067" s="180"/>
      <c r="E4067" s="180"/>
      <c r="F4067" s="180"/>
      <c r="G4067" s="180"/>
      <c r="H4067" s="180"/>
      <c r="I4067" s="180">
        <v>210000</v>
      </c>
      <c r="J4067" s="180">
        <v>209422.31</v>
      </c>
    </row>
    <row r="4068" spans="1:10" x14ac:dyDescent="0.2">
      <c r="A4068" s="180" t="s">
        <v>84</v>
      </c>
      <c r="B4068" s="180" t="s">
        <v>340</v>
      </c>
      <c r="C4068" s="180"/>
      <c r="D4068" s="180"/>
      <c r="E4068" s="180"/>
      <c r="F4068" s="180"/>
      <c r="G4068" s="180">
        <v>10000</v>
      </c>
      <c r="H4068" s="180"/>
      <c r="I4068" s="180">
        <v>168500</v>
      </c>
      <c r="J4068" s="180">
        <v>184675.8</v>
      </c>
    </row>
    <row r="4069" spans="1:10" x14ac:dyDescent="0.2">
      <c r="A4069" s="180" t="s">
        <v>84</v>
      </c>
      <c r="B4069" s="180" t="s">
        <v>341</v>
      </c>
      <c r="C4069" s="180"/>
      <c r="D4069" s="180"/>
      <c r="E4069" s="180"/>
      <c r="F4069" s="180"/>
      <c r="G4069" s="180"/>
      <c r="H4069" s="180"/>
      <c r="I4069" s="180">
        <v>0</v>
      </c>
      <c r="J4069" s="180">
        <v>0</v>
      </c>
    </row>
    <row r="4070" spans="1:10" x14ac:dyDescent="0.2">
      <c r="A4070" s="180" t="s">
        <v>84</v>
      </c>
      <c r="B4070" s="180" t="s">
        <v>342</v>
      </c>
      <c r="C4070" s="180"/>
      <c r="D4070" s="180"/>
      <c r="E4070" s="180"/>
      <c r="F4070" s="180"/>
      <c r="G4070" s="180"/>
      <c r="H4070" s="180"/>
      <c r="I4070" s="180">
        <v>7409626</v>
      </c>
      <c r="J4070" s="180">
        <v>7837772</v>
      </c>
    </row>
    <row r="4071" spans="1:10" x14ac:dyDescent="0.2">
      <c r="A4071" s="180" t="s">
        <v>84</v>
      </c>
      <c r="B4071" s="180" t="s">
        <v>343</v>
      </c>
      <c r="C4071" s="180"/>
      <c r="D4071" s="180"/>
      <c r="E4071" s="180"/>
      <c r="F4071" s="180"/>
      <c r="G4071" s="180"/>
      <c r="H4071" s="180"/>
      <c r="I4071" s="180">
        <v>0</v>
      </c>
      <c r="J4071" s="180">
        <v>0</v>
      </c>
    </row>
    <row r="4072" spans="1:10" x14ac:dyDescent="0.2">
      <c r="A4072" s="180" t="s">
        <v>84</v>
      </c>
      <c r="B4072" s="180" t="s">
        <v>344</v>
      </c>
      <c r="C4072" s="180">
        <v>1170000</v>
      </c>
      <c r="D4072" s="180">
        <v>50</v>
      </c>
      <c r="E4072" s="180"/>
      <c r="F4072" s="180"/>
      <c r="G4072" s="180">
        <v>5000</v>
      </c>
      <c r="H4072" s="180"/>
      <c r="I4072" s="180">
        <v>1545463</v>
      </c>
      <c r="J4072" s="180">
        <v>1156733.06</v>
      </c>
    </row>
    <row r="4073" spans="1:10" x14ac:dyDescent="0.2">
      <c r="A4073" s="180" t="s">
        <v>84</v>
      </c>
      <c r="B4073" s="180" t="s">
        <v>475</v>
      </c>
      <c r="C4073" s="180"/>
      <c r="D4073" s="180">
        <v>1400</v>
      </c>
      <c r="E4073" s="180"/>
      <c r="F4073" s="180">
        <v>11363</v>
      </c>
      <c r="G4073" s="180"/>
      <c r="H4073" s="180"/>
      <c r="I4073" s="180">
        <v>57812</v>
      </c>
      <c r="J4073" s="180">
        <v>59642.17</v>
      </c>
    </row>
    <row r="4074" spans="1:10" x14ac:dyDescent="0.2">
      <c r="A4074" s="180" t="s">
        <v>84</v>
      </c>
      <c r="B4074" s="180" t="s">
        <v>332</v>
      </c>
      <c r="C4074" s="180"/>
      <c r="D4074" s="180"/>
      <c r="E4074" s="180"/>
      <c r="F4074" s="180"/>
      <c r="G4074" s="180"/>
      <c r="H4074" s="180"/>
      <c r="I4074" s="180">
        <v>414647</v>
      </c>
      <c r="J4074" s="180">
        <v>419338</v>
      </c>
    </row>
    <row r="4075" spans="1:10" x14ac:dyDescent="0.2">
      <c r="A4075" s="180" t="s">
        <v>84</v>
      </c>
      <c r="B4075" s="180" t="s">
        <v>407</v>
      </c>
      <c r="C4075" s="180"/>
      <c r="D4075" s="180"/>
      <c r="E4075" s="180"/>
      <c r="F4075" s="180"/>
      <c r="G4075" s="180">
        <v>450000</v>
      </c>
      <c r="H4075" s="180"/>
      <c r="I4075" s="180">
        <v>805000</v>
      </c>
      <c r="J4075" s="180">
        <v>823538.15</v>
      </c>
    </row>
    <row r="4076" spans="1:10" x14ac:dyDescent="0.2">
      <c r="A4076" s="180" t="s">
        <v>84</v>
      </c>
      <c r="B4076" s="180" t="s">
        <v>345</v>
      </c>
      <c r="C4076" s="180">
        <v>1195000</v>
      </c>
      <c r="D4076" s="180">
        <v>121553</v>
      </c>
      <c r="E4076" s="180">
        <v>50000</v>
      </c>
      <c r="F4076" s="180">
        <v>981901</v>
      </c>
      <c r="G4076" s="180">
        <v>735800</v>
      </c>
      <c r="H4076" s="180">
        <v>0</v>
      </c>
      <c r="I4076" s="180">
        <v>17590577</v>
      </c>
      <c r="J4076" s="180">
        <v>16936956.309999999</v>
      </c>
    </row>
    <row r="4077" spans="1:10" x14ac:dyDescent="0.2">
      <c r="A4077" s="180" t="s">
        <v>84</v>
      </c>
      <c r="B4077" s="180" t="s">
        <v>346</v>
      </c>
      <c r="C4077" s="180"/>
      <c r="D4077" s="180"/>
      <c r="E4077" s="180"/>
      <c r="F4077" s="180"/>
      <c r="G4077" s="180"/>
      <c r="H4077" s="180"/>
      <c r="I4077" s="180">
        <v>0</v>
      </c>
      <c r="J4077" s="180">
        <v>7605024.0499999998</v>
      </c>
    </row>
    <row r="4078" spans="1:10" x14ac:dyDescent="0.2">
      <c r="A4078" s="180" t="s">
        <v>84</v>
      </c>
      <c r="B4078" s="180" t="s">
        <v>446</v>
      </c>
      <c r="C4078" s="180"/>
      <c r="D4078" s="180"/>
      <c r="E4078" s="180"/>
      <c r="F4078" s="180">
        <v>776313</v>
      </c>
      <c r="G4078" s="180"/>
      <c r="H4078" s="180"/>
      <c r="I4078" s="180">
        <v>787396</v>
      </c>
      <c r="J4078" s="180">
        <v>804313.28</v>
      </c>
    </row>
    <row r="4079" spans="1:10" x14ac:dyDescent="0.2">
      <c r="A4079" s="180" t="s">
        <v>84</v>
      </c>
      <c r="B4079" s="180" t="s">
        <v>347</v>
      </c>
      <c r="C4079" s="180"/>
      <c r="D4079" s="180"/>
      <c r="E4079" s="180"/>
      <c r="F4079" s="180"/>
      <c r="G4079" s="180"/>
      <c r="H4079" s="180"/>
      <c r="I4079" s="180">
        <v>26854</v>
      </c>
      <c r="J4079" s="180">
        <v>74086.52</v>
      </c>
    </row>
    <row r="4080" spans="1:10" x14ac:dyDescent="0.2">
      <c r="A4080" s="180" t="s">
        <v>84</v>
      </c>
      <c r="B4080" s="180" t="s">
        <v>348</v>
      </c>
      <c r="C4080" s="180">
        <v>1195000</v>
      </c>
      <c r="D4080" s="180">
        <v>121553</v>
      </c>
      <c r="E4080" s="180">
        <v>50000</v>
      </c>
      <c r="F4080" s="180">
        <v>1758214</v>
      </c>
      <c r="G4080" s="180">
        <v>735800</v>
      </c>
      <c r="H4080" s="180">
        <v>0</v>
      </c>
      <c r="I4080" s="180">
        <v>18404827</v>
      </c>
      <c r="J4080" s="180">
        <v>25420380.16</v>
      </c>
    </row>
    <row r="4081" spans="1:10" x14ac:dyDescent="0.2">
      <c r="A4081" s="180" t="s">
        <v>84</v>
      </c>
      <c r="B4081" s="180" t="s">
        <v>349</v>
      </c>
      <c r="C4081" s="180">
        <v>333435.12000000011</v>
      </c>
      <c r="D4081" s="180">
        <v>39748.109999999986</v>
      </c>
      <c r="E4081" s="180">
        <v>2204612</v>
      </c>
      <c r="F4081" s="180">
        <v>1397257.4499999995</v>
      </c>
      <c r="G4081" s="180">
        <v>124229.75999999999</v>
      </c>
      <c r="H4081" s="180">
        <v>0</v>
      </c>
      <c r="I4081" s="180">
        <v>9175868.8599999994</v>
      </c>
      <c r="J4081" s="180">
        <v>5345159.7300000004</v>
      </c>
    </row>
    <row r="4082" spans="1:10" x14ac:dyDescent="0.2">
      <c r="A4082" s="180" t="s">
        <v>84</v>
      </c>
      <c r="B4082" s="180" t="s">
        <v>350</v>
      </c>
      <c r="C4082" s="180">
        <v>1528435.12</v>
      </c>
      <c r="D4082" s="180">
        <v>161301.10999999999</v>
      </c>
      <c r="E4082" s="180">
        <v>2254612</v>
      </c>
      <c r="F4082" s="180">
        <v>3155471.4499999997</v>
      </c>
      <c r="G4082" s="180">
        <v>860029.76</v>
      </c>
      <c r="H4082" s="180">
        <v>0</v>
      </c>
      <c r="I4082" s="180">
        <v>27580695.859999999</v>
      </c>
      <c r="J4082" s="180">
        <v>30765539.890000001</v>
      </c>
    </row>
    <row r="4083" spans="1:10" x14ac:dyDescent="0.2">
      <c r="A4083" s="180" t="s">
        <v>84</v>
      </c>
      <c r="B4083" s="180" t="s">
        <v>376</v>
      </c>
      <c r="C4083" s="180"/>
      <c r="D4083" s="180"/>
      <c r="E4083" s="180"/>
      <c r="F4083" s="180"/>
      <c r="G4083" s="180"/>
      <c r="H4083" s="180"/>
      <c r="I4083" s="180"/>
      <c r="J4083" s="180"/>
    </row>
    <row r="4084" spans="1:10" x14ac:dyDescent="0.2">
      <c r="A4084" s="180" t="s">
        <v>84</v>
      </c>
      <c r="B4084" s="180" t="s">
        <v>377</v>
      </c>
      <c r="C4084" s="180"/>
      <c r="D4084" s="180"/>
      <c r="E4084" s="180"/>
      <c r="F4084" s="180"/>
      <c r="G4084" s="180"/>
      <c r="H4084" s="180"/>
      <c r="I4084" s="180">
        <v>9126000</v>
      </c>
      <c r="J4084" s="180">
        <v>8939824.7000000011</v>
      </c>
    </row>
    <row r="4085" spans="1:10" x14ac:dyDescent="0.2">
      <c r="A4085" s="180" t="s">
        <v>84</v>
      </c>
      <c r="B4085" s="180" t="s">
        <v>352</v>
      </c>
      <c r="C4085" s="180"/>
      <c r="D4085" s="180"/>
      <c r="E4085" s="180"/>
      <c r="F4085" s="180"/>
      <c r="G4085" s="180"/>
      <c r="H4085" s="180"/>
      <c r="I4085" s="180">
        <v>270000</v>
      </c>
      <c r="J4085" s="180">
        <v>273489.65000000002</v>
      </c>
    </row>
    <row r="4086" spans="1:10" x14ac:dyDescent="0.2">
      <c r="A4086" s="180" t="s">
        <v>84</v>
      </c>
      <c r="B4086" s="180" t="s">
        <v>353</v>
      </c>
      <c r="C4086" s="180"/>
      <c r="D4086" s="180"/>
      <c r="E4086" s="180"/>
      <c r="F4086" s="180"/>
      <c r="G4086" s="180"/>
      <c r="H4086" s="180"/>
      <c r="I4086" s="180">
        <v>1091000</v>
      </c>
      <c r="J4086" s="180">
        <v>771060.91</v>
      </c>
    </row>
    <row r="4087" spans="1:10" x14ac:dyDescent="0.2">
      <c r="A4087" s="180" t="s">
        <v>84</v>
      </c>
      <c r="B4087" s="180" t="s">
        <v>354</v>
      </c>
      <c r="C4087" s="180"/>
      <c r="D4087" s="180"/>
      <c r="E4087" s="180"/>
      <c r="F4087" s="180"/>
      <c r="G4087" s="180"/>
      <c r="H4087" s="180"/>
      <c r="I4087" s="180">
        <v>456578</v>
      </c>
      <c r="J4087" s="180">
        <v>452266.62</v>
      </c>
    </row>
    <row r="4088" spans="1:10" x14ac:dyDescent="0.2">
      <c r="A4088" s="180" t="s">
        <v>84</v>
      </c>
      <c r="B4088" s="180" t="s">
        <v>408</v>
      </c>
      <c r="C4088" s="180"/>
      <c r="D4088" s="180"/>
      <c r="E4088" s="180"/>
      <c r="F4088" s="180"/>
      <c r="G4088" s="180">
        <v>57000</v>
      </c>
      <c r="H4088" s="180"/>
      <c r="I4088" s="180">
        <v>841000</v>
      </c>
      <c r="J4088" s="180">
        <v>879808.3</v>
      </c>
    </row>
    <row r="4089" spans="1:10" x14ac:dyDescent="0.2">
      <c r="A4089" s="180" t="s">
        <v>84</v>
      </c>
      <c r="B4089" s="180" t="s">
        <v>423</v>
      </c>
      <c r="C4089" s="180">
        <v>100000</v>
      </c>
      <c r="D4089" s="180"/>
      <c r="E4089" s="180"/>
      <c r="F4089" s="180"/>
      <c r="G4089" s="180"/>
      <c r="H4089" s="180"/>
      <c r="I4089" s="180">
        <v>740000</v>
      </c>
      <c r="J4089" s="180">
        <v>602291.80000000005</v>
      </c>
    </row>
    <row r="4090" spans="1:10" x14ac:dyDescent="0.2">
      <c r="A4090" s="180" t="s">
        <v>84</v>
      </c>
      <c r="B4090" s="180" t="s">
        <v>355</v>
      </c>
      <c r="C4090" s="180"/>
      <c r="D4090" s="180">
        <v>25000</v>
      </c>
      <c r="E4090" s="180"/>
      <c r="F4090" s="180"/>
      <c r="G4090" s="180"/>
      <c r="H4090" s="180"/>
      <c r="I4090" s="180">
        <v>1308000</v>
      </c>
      <c r="J4090" s="180">
        <v>1335085.6200000001</v>
      </c>
    </row>
    <row r="4091" spans="1:10" x14ac:dyDescent="0.2">
      <c r="A4091" s="180" t="s">
        <v>84</v>
      </c>
      <c r="B4091" s="180" t="s">
        <v>356</v>
      </c>
      <c r="C4091" s="180"/>
      <c r="D4091" s="180">
        <v>90000</v>
      </c>
      <c r="E4091" s="180"/>
      <c r="F4091" s="180"/>
      <c r="G4091" s="180"/>
      <c r="H4091" s="180"/>
      <c r="I4091" s="180">
        <v>1047021</v>
      </c>
      <c r="J4091" s="180">
        <v>1195717.73</v>
      </c>
    </row>
    <row r="4092" spans="1:10" x14ac:dyDescent="0.2">
      <c r="A4092" s="180" t="s">
        <v>84</v>
      </c>
      <c r="B4092" s="180" t="s">
        <v>409</v>
      </c>
      <c r="C4092" s="180"/>
      <c r="D4092" s="180"/>
      <c r="E4092" s="180"/>
      <c r="F4092" s="180"/>
      <c r="G4092" s="180"/>
      <c r="H4092" s="180"/>
      <c r="I4092" s="180">
        <v>0</v>
      </c>
      <c r="J4092" s="180"/>
    </row>
    <row r="4093" spans="1:10" x14ac:dyDescent="0.2">
      <c r="A4093" s="180" t="s">
        <v>84</v>
      </c>
      <c r="B4093" s="180" t="s">
        <v>378</v>
      </c>
      <c r="C4093" s="180"/>
      <c r="D4093" s="180"/>
      <c r="E4093" s="180"/>
      <c r="F4093" s="180"/>
      <c r="G4093" s="180">
        <v>760000</v>
      </c>
      <c r="H4093" s="180"/>
      <c r="I4093" s="180">
        <v>755000</v>
      </c>
      <c r="J4093" s="180">
        <v>753118.37</v>
      </c>
    </row>
    <row r="4094" spans="1:10" x14ac:dyDescent="0.2">
      <c r="A4094" s="180" t="s">
        <v>84</v>
      </c>
      <c r="B4094" s="180" t="s">
        <v>360</v>
      </c>
      <c r="C4094" s="180">
        <v>550000</v>
      </c>
      <c r="D4094" s="180">
        <v>40000</v>
      </c>
      <c r="E4094" s="180">
        <v>2225000</v>
      </c>
      <c r="F4094" s="180"/>
      <c r="G4094" s="180"/>
      <c r="H4094" s="180"/>
      <c r="I4094" s="180">
        <v>1928000</v>
      </c>
      <c r="J4094" s="180">
        <v>3714952.37</v>
      </c>
    </row>
    <row r="4095" spans="1:10" x14ac:dyDescent="0.2">
      <c r="A4095" s="180" t="s">
        <v>84</v>
      </c>
      <c r="B4095" s="180" t="s">
        <v>379</v>
      </c>
      <c r="C4095" s="180"/>
      <c r="D4095" s="180"/>
      <c r="E4095" s="180"/>
      <c r="F4095" s="180">
        <v>1270351</v>
      </c>
      <c r="G4095" s="180"/>
      <c r="H4095" s="180"/>
      <c r="I4095" s="180">
        <v>1272451</v>
      </c>
      <c r="J4095" s="180">
        <v>1372288.02</v>
      </c>
    </row>
    <row r="4096" spans="1:10" x14ac:dyDescent="0.2">
      <c r="A4096" s="180" t="s">
        <v>84</v>
      </c>
      <c r="B4096" s="180" t="s">
        <v>362</v>
      </c>
      <c r="C4096" s="180"/>
      <c r="D4096" s="180"/>
      <c r="E4096" s="180"/>
      <c r="F4096" s="180"/>
      <c r="G4096" s="180"/>
      <c r="H4096" s="180"/>
      <c r="I4096" s="180">
        <v>490062</v>
      </c>
      <c r="J4096" s="180">
        <v>493438</v>
      </c>
    </row>
    <row r="4097" spans="1:10" x14ac:dyDescent="0.2">
      <c r="A4097" s="180" t="s">
        <v>84</v>
      </c>
      <c r="B4097" s="180" t="s">
        <v>365</v>
      </c>
      <c r="C4097" s="180">
        <v>650000</v>
      </c>
      <c r="D4097" s="180">
        <v>155000</v>
      </c>
      <c r="E4097" s="180">
        <v>2225000</v>
      </c>
      <c r="F4097" s="180">
        <v>1270351</v>
      </c>
      <c r="G4097" s="180">
        <v>817000</v>
      </c>
      <c r="H4097" s="180">
        <v>0</v>
      </c>
      <c r="I4097" s="180">
        <v>19325112</v>
      </c>
      <c r="J4097" s="180">
        <v>20783342.09</v>
      </c>
    </row>
    <row r="4098" spans="1:10" x14ac:dyDescent="0.2">
      <c r="A4098" s="180" t="s">
        <v>84</v>
      </c>
      <c r="B4098" s="180" t="s">
        <v>447</v>
      </c>
      <c r="C4098" s="180">
        <v>776313</v>
      </c>
      <c r="D4098" s="180"/>
      <c r="E4098" s="180"/>
      <c r="F4098" s="180"/>
      <c r="G4098" s="180"/>
      <c r="H4098" s="180"/>
      <c r="I4098" s="180">
        <v>783213</v>
      </c>
      <c r="J4098" s="180">
        <v>806328.94</v>
      </c>
    </row>
    <row r="4099" spans="1:10" x14ac:dyDescent="0.2">
      <c r="A4099" s="180" t="s">
        <v>84</v>
      </c>
      <c r="B4099" s="180" t="s">
        <v>366</v>
      </c>
      <c r="C4099" s="180">
        <v>1426313</v>
      </c>
      <c r="D4099" s="180">
        <v>155000</v>
      </c>
      <c r="E4099" s="180">
        <v>2225000</v>
      </c>
      <c r="F4099" s="180">
        <v>1270351</v>
      </c>
      <c r="G4099" s="180">
        <v>817000</v>
      </c>
      <c r="H4099" s="180">
        <v>0</v>
      </c>
      <c r="I4099" s="180">
        <v>20108325</v>
      </c>
      <c r="J4099" s="180">
        <v>21589671.030000001</v>
      </c>
    </row>
    <row r="4100" spans="1:10" x14ac:dyDescent="0.2">
      <c r="A4100" s="180" t="s">
        <v>84</v>
      </c>
      <c r="B4100" s="180" t="s">
        <v>367</v>
      </c>
      <c r="C4100" s="180">
        <v>102122.12000000013</v>
      </c>
      <c r="D4100" s="180">
        <v>6301.109999999986</v>
      </c>
      <c r="E4100" s="180">
        <v>29612</v>
      </c>
      <c r="F4100" s="180">
        <v>1885120.4499999995</v>
      </c>
      <c r="G4100" s="180">
        <v>43029.760000000009</v>
      </c>
      <c r="H4100" s="180">
        <v>0</v>
      </c>
      <c r="I4100" s="180">
        <v>7472370.8600000003</v>
      </c>
      <c r="J4100" s="180">
        <v>9175868.8599999994</v>
      </c>
    </row>
    <row r="4101" spans="1:10" x14ac:dyDescent="0.2">
      <c r="A4101" s="180" t="s">
        <v>84</v>
      </c>
      <c r="B4101" s="180" t="s">
        <v>368</v>
      </c>
      <c r="C4101" s="180">
        <v>1528435.12</v>
      </c>
      <c r="D4101" s="180">
        <v>161301.10999999999</v>
      </c>
      <c r="E4101" s="180">
        <v>2254612</v>
      </c>
      <c r="F4101" s="180">
        <v>3155471.4499999997</v>
      </c>
      <c r="G4101" s="180">
        <v>860029.76</v>
      </c>
      <c r="H4101" s="180">
        <v>0</v>
      </c>
      <c r="I4101" s="180">
        <v>27580695.859999999</v>
      </c>
      <c r="J4101" s="180">
        <v>30765539.890000001</v>
      </c>
    </row>
    <row r="4102" spans="1:10" x14ac:dyDescent="0.2">
      <c r="A4102" s="180" t="s">
        <v>85</v>
      </c>
      <c r="B4102" s="180" t="s">
        <v>333</v>
      </c>
      <c r="C4102" s="180"/>
      <c r="D4102" s="180">
        <v>1360899</v>
      </c>
      <c r="E4102" s="180"/>
      <c r="F4102" s="180">
        <v>1260902</v>
      </c>
      <c r="G4102" s="180"/>
      <c r="H4102" s="180"/>
      <c r="I4102" s="180">
        <v>10249653</v>
      </c>
      <c r="J4102" s="180">
        <v>9957815.0800000019</v>
      </c>
    </row>
    <row r="4103" spans="1:10" x14ac:dyDescent="0.2">
      <c r="A4103" s="180" t="s">
        <v>85</v>
      </c>
      <c r="B4103" s="180" t="s">
        <v>334</v>
      </c>
      <c r="C4103" s="180"/>
      <c r="D4103" s="180">
        <v>14180</v>
      </c>
      <c r="E4103" s="180"/>
      <c r="F4103" s="180">
        <v>13136</v>
      </c>
      <c r="G4103" s="180"/>
      <c r="H4103" s="180"/>
      <c r="I4103" s="180">
        <v>115735</v>
      </c>
      <c r="J4103" s="180">
        <v>98402.23</v>
      </c>
    </row>
    <row r="4104" spans="1:10" x14ac:dyDescent="0.2">
      <c r="A4104" s="180" t="s">
        <v>85</v>
      </c>
      <c r="B4104" s="180" t="s">
        <v>335</v>
      </c>
      <c r="C4104" s="180"/>
      <c r="D4104" s="180">
        <v>0</v>
      </c>
      <c r="E4104" s="180"/>
      <c r="F4104" s="180"/>
      <c r="G4104" s="180"/>
      <c r="H4104" s="180"/>
      <c r="I4104" s="180">
        <v>921053</v>
      </c>
      <c r="J4104" s="180">
        <v>803338</v>
      </c>
    </row>
    <row r="4105" spans="1:10" x14ac:dyDescent="0.2">
      <c r="A4105" s="180" t="s">
        <v>85</v>
      </c>
      <c r="B4105" s="180" t="s">
        <v>336</v>
      </c>
      <c r="C4105" s="180"/>
      <c r="D4105" s="180"/>
      <c r="E4105" s="180"/>
      <c r="F4105" s="180"/>
      <c r="G4105" s="180"/>
      <c r="H4105" s="180"/>
      <c r="I4105" s="180">
        <v>3791000</v>
      </c>
      <c r="J4105" s="180">
        <v>3277908.09</v>
      </c>
    </row>
    <row r="4106" spans="1:10" x14ac:dyDescent="0.2">
      <c r="A4106" s="180" t="s">
        <v>85</v>
      </c>
      <c r="B4106" s="180" t="s">
        <v>337</v>
      </c>
      <c r="C4106" s="180">
        <v>5000</v>
      </c>
      <c r="D4106" s="180"/>
      <c r="E4106" s="180"/>
      <c r="F4106" s="180"/>
      <c r="G4106" s="180">
        <v>1000</v>
      </c>
      <c r="H4106" s="180"/>
      <c r="I4106" s="180">
        <v>14320</v>
      </c>
      <c r="J4106" s="180">
        <v>40332.89</v>
      </c>
    </row>
    <row r="4107" spans="1:10" x14ac:dyDescent="0.2">
      <c r="A4107" s="180" t="s">
        <v>85</v>
      </c>
      <c r="B4107" s="180" t="s">
        <v>338</v>
      </c>
      <c r="C4107" s="180"/>
      <c r="D4107" s="180"/>
      <c r="E4107" s="180"/>
      <c r="F4107" s="180"/>
      <c r="G4107" s="180">
        <v>750000</v>
      </c>
      <c r="H4107" s="180"/>
      <c r="I4107" s="180">
        <v>716000</v>
      </c>
      <c r="J4107" s="180">
        <v>685309.95</v>
      </c>
    </row>
    <row r="4108" spans="1:10" x14ac:dyDescent="0.2">
      <c r="A4108" s="180" t="s">
        <v>85</v>
      </c>
      <c r="B4108" s="180" t="s">
        <v>339</v>
      </c>
      <c r="C4108" s="180"/>
      <c r="D4108" s="180"/>
      <c r="E4108" s="180"/>
      <c r="F4108" s="180"/>
      <c r="G4108" s="180"/>
      <c r="H4108" s="180"/>
      <c r="I4108" s="180">
        <v>1062950</v>
      </c>
      <c r="J4108" s="180">
        <v>905823.02</v>
      </c>
    </row>
    <row r="4109" spans="1:10" x14ac:dyDescent="0.2">
      <c r="A4109" s="180" t="s">
        <v>85</v>
      </c>
      <c r="B4109" s="180" t="s">
        <v>340</v>
      </c>
      <c r="C4109" s="180"/>
      <c r="D4109" s="180"/>
      <c r="E4109" s="180"/>
      <c r="F4109" s="180"/>
      <c r="G4109" s="180">
        <v>11000</v>
      </c>
      <c r="H4109" s="180">
        <v>2000</v>
      </c>
      <c r="I4109" s="180">
        <v>1034315</v>
      </c>
      <c r="J4109" s="180">
        <v>1091485.28</v>
      </c>
    </row>
    <row r="4110" spans="1:10" x14ac:dyDescent="0.2">
      <c r="A4110" s="180" t="s">
        <v>85</v>
      </c>
      <c r="B4110" s="180" t="s">
        <v>341</v>
      </c>
      <c r="C4110" s="180"/>
      <c r="D4110" s="180"/>
      <c r="E4110" s="180"/>
      <c r="F4110" s="180"/>
      <c r="G4110" s="180"/>
      <c r="H4110" s="180"/>
      <c r="I4110" s="180">
        <v>0</v>
      </c>
      <c r="J4110" s="180">
        <v>0</v>
      </c>
    </row>
    <row r="4111" spans="1:10" x14ac:dyDescent="0.2">
      <c r="A4111" s="180" t="s">
        <v>85</v>
      </c>
      <c r="B4111" s="180" t="s">
        <v>342</v>
      </c>
      <c r="C4111" s="180"/>
      <c r="D4111" s="180"/>
      <c r="E4111" s="180"/>
      <c r="F4111" s="180"/>
      <c r="G4111" s="180"/>
      <c r="H4111" s="180"/>
      <c r="I4111" s="180">
        <v>9093107</v>
      </c>
      <c r="J4111" s="180">
        <v>9108438</v>
      </c>
    </row>
    <row r="4112" spans="1:10" x14ac:dyDescent="0.2">
      <c r="A4112" s="180" t="s">
        <v>85</v>
      </c>
      <c r="B4112" s="180" t="s">
        <v>343</v>
      </c>
      <c r="C4112" s="180"/>
      <c r="D4112" s="180"/>
      <c r="E4112" s="180"/>
      <c r="F4112" s="180"/>
      <c r="G4112" s="180"/>
      <c r="H4112" s="180"/>
      <c r="I4112" s="180">
        <v>0</v>
      </c>
      <c r="J4112" s="180">
        <v>0</v>
      </c>
    </row>
    <row r="4113" spans="1:10" x14ac:dyDescent="0.2">
      <c r="A4113" s="180" t="s">
        <v>85</v>
      </c>
      <c r="B4113" s="180" t="s">
        <v>344</v>
      </c>
      <c r="C4113" s="180">
        <v>1570000</v>
      </c>
      <c r="D4113" s="180"/>
      <c r="E4113" s="180"/>
      <c r="F4113" s="180"/>
      <c r="G4113" s="180">
        <v>11000</v>
      </c>
      <c r="H4113" s="180"/>
      <c r="I4113" s="180">
        <v>1678752</v>
      </c>
      <c r="J4113" s="180">
        <v>1638411.87</v>
      </c>
    </row>
    <row r="4114" spans="1:10" x14ac:dyDescent="0.2">
      <c r="A4114" s="180" t="s">
        <v>85</v>
      </c>
      <c r="B4114" s="180" t="s">
        <v>475</v>
      </c>
      <c r="C4114" s="180"/>
      <c r="D4114" s="180">
        <v>26366</v>
      </c>
      <c r="E4114" s="180"/>
      <c r="F4114" s="180">
        <v>24428</v>
      </c>
      <c r="G4114" s="180"/>
      <c r="H4114" s="180"/>
      <c r="I4114" s="180">
        <v>186634</v>
      </c>
      <c r="J4114" s="180">
        <v>189412.23</v>
      </c>
    </row>
    <row r="4115" spans="1:10" x14ac:dyDescent="0.2">
      <c r="A4115" s="180" t="s">
        <v>85</v>
      </c>
      <c r="B4115" s="180" t="s">
        <v>332</v>
      </c>
      <c r="C4115" s="180"/>
      <c r="D4115" s="180"/>
      <c r="E4115" s="180"/>
      <c r="F4115" s="180"/>
      <c r="G4115" s="180"/>
      <c r="H4115" s="180"/>
      <c r="I4115" s="180">
        <v>178000</v>
      </c>
      <c r="J4115" s="180">
        <v>169320</v>
      </c>
    </row>
    <row r="4116" spans="1:10" x14ac:dyDescent="0.2">
      <c r="A4116" s="180" t="s">
        <v>85</v>
      </c>
      <c r="B4116" s="180" t="s">
        <v>407</v>
      </c>
      <c r="C4116" s="180"/>
      <c r="D4116" s="180"/>
      <c r="E4116" s="180"/>
      <c r="F4116" s="180"/>
      <c r="G4116" s="180">
        <v>435000</v>
      </c>
      <c r="H4116" s="180"/>
      <c r="I4116" s="180">
        <v>602000</v>
      </c>
      <c r="J4116" s="180">
        <v>807782.62999999989</v>
      </c>
    </row>
    <row r="4117" spans="1:10" x14ac:dyDescent="0.2">
      <c r="A4117" s="180" t="s">
        <v>85</v>
      </c>
      <c r="B4117" s="180" t="s">
        <v>345</v>
      </c>
      <c r="C4117" s="180">
        <v>1575000</v>
      </c>
      <c r="D4117" s="180">
        <v>1401445</v>
      </c>
      <c r="E4117" s="180">
        <v>0</v>
      </c>
      <c r="F4117" s="180">
        <v>1298466</v>
      </c>
      <c r="G4117" s="180">
        <v>1208000</v>
      </c>
      <c r="H4117" s="180">
        <v>2000</v>
      </c>
      <c r="I4117" s="180">
        <v>29643519</v>
      </c>
      <c r="J4117" s="180">
        <v>28773779.270000003</v>
      </c>
    </row>
    <row r="4118" spans="1:10" x14ac:dyDescent="0.2">
      <c r="A4118" s="180" t="s">
        <v>85</v>
      </c>
      <c r="B4118" s="180" t="s">
        <v>346</v>
      </c>
      <c r="C4118" s="180"/>
      <c r="D4118" s="180"/>
      <c r="E4118" s="180"/>
      <c r="F4118" s="180"/>
      <c r="G4118" s="180"/>
      <c r="H4118" s="180"/>
      <c r="I4118" s="180">
        <v>0</v>
      </c>
      <c r="J4118" s="180">
        <v>0</v>
      </c>
    </row>
    <row r="4119" spans="1:10" x14ac:dyDescent="0.2">
      <c r="A4119" s="180" t="s">
        <v>85</v>
      </c>
      <c r="B4119" s="180" t="s">
        <v>446</v>
      </c>
      <c r="C4119" s="180"/>
      <c r="D4119" s="180"/>
      <c r="E4119" s="180"/>
      <c r="F4119" s="180">
        <v>1632481</v>
      </c>
      <c r="G4119" s="180"/>
      <c r="H4119" s="180"/>
      <c r="I4119" s="180">
        <v>1241234</v>
      </c>
      <c r="J4119" s="180">
        <v>1748079.24</v>
      </c>
    </row>
    <row r="4120" spans="1:10" x14ac:dyDescent="0.2">
      <c r="A4120" s="180" t="s">
        <v>85</v>
      </c>
      <c r="B4120" s="180" t="s">
        <v>347</v>
      </c>
      <c r="C4120" s="180"/>
      <c r="D4120" s="180"/>
      <c r="E4120" s="180"/>
      <c r="F4120" s="180"/>
      <c r="G4120" s="180"/>
      <c r="H4120" s="180"/>
      <c r="I4120" s="180">
        <v>0</v>
      </c>
      <c r="J4120" s="180">
        <v>39384.5</v>
      </c>
    </row>
    <row r="4121" spans="1:10" x14ac:dyDescent="0.2">
      <c r="A4121" s="180" t="s">
        <v>85</v>
      </c>
      <c r="B4121" s="180" t="s">
        <v>348</v>
      </c>
      <c r="C4121" s="180">
        <v>1575000</v>
      </c>
      <c r="D4121" s="180">
        <v>1401445</v>
      </c>
      <c r="E4121" s="180">
        <v>0</v>
      </c>
      <c r="F4121" s="180">
        <v>2930947</v>
      </c>
      <c r="G4121" s="180">
        <v>1208000</v>
      </c>
      <c r="H4121" s="180">
        <v>2000</v>
      </c>
      <c r="I4121" s="180">
        <v>30884753</v>
      </c>
      <c r="J4121" s="180">
        <v>30561243.010000002</v>
      </c>
    </row>
    <row r="4122" spans="1:10" x14ac:dyDescent="0.2">
      <c r="A4122" s="180" t="s">
        <v>85</v>
      </c>
      <c r="B4122" s="180" t="s">
        <v>349</v>
      </c>
      <c r="C4122" s="180">
        <v>948176.7200000002</v>
      </c>
      <c r="D4122" s="180">
        <v>653818.62999999989</v>
      </c>
      <c r="E4122" s="180">
        <v>153</v>
      </c>
      <c r="F4122" s="180">
        <v>205812.68999999948</v>
      </c>
      <c r="G4122" s="180">
        <v>110283.69999999972</v>
      </c>
      <c r="H4122" s="180">
        <v>30911.93</v>
      </c>
      <c r="I4122" s="180">
        <v>6889703.9299999988</v>
      </c>
      <c r="J4122" s="180">
        <v>6902346.1799999997</v>
      </c>
    </row>
    <row r="4123" spans="1:10" x14ac:dyDescent="0.2">
      <c r="A4123" s="180" t="s">
        <v>85</v>
      </c>
      <c r="B4123" s="180" t="s">
        <v>350</v>
      </c>
      <c r="C4123" s="180">
        <v>2523176.7200000002</v>
      </c>
      <c r="D4123" s="180">
        <v>2055263.63</v>
      </c>
      <c r="E4123" s="180">
        <v>153</v>
      </c>
      <c r="F4123" s="180">
        <v>3136759.6899999995</v>
      </c>
      <c r="G4123" s="180">
        <v>1318283.6999999995</v>
      </c>
      <c r="H4123" s="180">
        <v>32911.93</v>
      </c>
      <c r="I4123" s="180">
        <v>37774456.93</v>
      </c>
      <c r="J4123" s="180">
        <v>37463589.189999998</v>
      </c>
    </row>
    <row r="4124" spans="1:10" x14ac:dyDescent="0.2">
      <c r="A4124" s="180" t="s">
        <v>85</v>
      </c>
      <c r="B4124" s="180" t="s">
        <v>376</v>
      </c>
      <c r="C4124" s="180"/>
      <c r="D4124" s="180"/>
      <c r="E4124" s="180"/>
      <c r="F4124" s="180"/>
      <c r="G4124" s="180"/>
      <c r="H4124" s="180"/>
      <c r="I4124" s="180"/>
      <c r="J4124" s="180"/>
    </row>
    <row r="4125" spans="1:10" x14ac:dyDescent="0.2">
      <c r="A4125" s="180" t="s">
        <v>85</v>
      </c>
      <c r="B4125" s="180" t="s">
        <v>377</v>
      </c>
      <c r="C4125" s="180">
        <v>150000</v>
      </c>
      <c r="D4125" s="180"/>
      <c r="E4125" s="180"/>
      <c r="F4125" s="180"/>
      <c r="G4125" s="180"/>
      <c r="H4125" s="180">
        <v>2000</v>
      </c>
      <c r="I4125" s="180">
        <v>17952033</v>
      </c>
      <c r="J4125" s="180">
        <v>16083842.27</v>
      </c>
    </row>
    <row r="4126" spans="1:10" x14ac:dyDescent="0.2">
      <c r="A4126" s="180" t="s">
        <v>85</v>
      </c>
      <c r="B4126" s="180" t="s">
        <v>352</v>
      </c>
      <c r="C4126" s="180"/>
      <c r="D4126" s="180"/>
      <c r="E4126" s="180"/>
      <c r="F4126" s="180"/>
      <c r="G4126" s="180"/>
      <c r="H4126" s="180"/>
      <c r="I4126" s="180">
        <v>854000</v>
      </c>
      <c r="J4126" s="180">
        <v>791031.29</v>
      </c>
    </row>
    <row r="4127" spans="1:10" x14ac:dyDescent="0.2">
      <c r="A4127" s="180" t="s">
        <v>85</v>
      </c>
      <c r="B4127" s="180" t="s">
        <v>353</v>
      </c>
      <c r="C4127" s="180"/>
      <c r="D4127" s="180"/>
      <c r="E4127" s="180"/>
      <c r="F4127" s="180"/>
      <c r="G4127" s="180"/>
      <c r="H4127" s="180"/>
      <c r="I4127" s="180">
        <v>1410000</v>
      </c>
      <c r="J4127" s="180">
        <v>1253653.96</v>
      </c>
    </row>
    <row r="4128" spans="1:10" x14ac:dyDescent="0.2">
      <c r="A4128" s="180" t="s">
        <v>85</v>
      </c>
      <c r="B4128" s="180" t="s">
        <v>354</v>
      </c>
      <c r="C4128" s="180">
        <v>65000</v>
      </c>
      <c r="D4128" s="180"/>
      <c r="E4128" s="180"/>
      <c r="F4128" s="180"/>
      <c r="G4128" s="180"/>
      <c r="H4128" s="180"/>
      <c r="I4128" s="180">
        <v>745000</v>
      </c>
      <c r="J4128" s="180">
        <v>775801.48</v>
      </c>
    </row>
    <row r="4129" spans="1:10" x14ac:dyDescent="0.2">
      <c r="A4129" s="180" t="s">
        <v>85</v>
      </c>
      <c r="B4129" s="180" t="s">
        <v>408</v>
      </c>
      <c r="C4129" s="180"/>
      <c r="D4129" s="180"/>
      <c r="E4129" s="180"/>
      <c r="F4129" s="180"/>
      <c r="G4129" s="180"/>
      <c r="H4129" s="180"/>
      <c r="I4129" s="180">
        <v>1151489</v>
      </c>
      <c r="J4129" s="180">
        <v>1216884.47</v>
      </c>
    </row>
    <row r="4130" spans="1:10" x14ac:dyDescent="0.2">
      <c r="A4130" s="180" t="s">
        <v>85</v>
      </c>
      <c r="B4130" s="180" t="s">
        <v>423</v>
      </c>
      <c r="C4130" s="180"/>
      <c r="D4130" s="180"/>
      <c r="E4130" s="180"/>
      <c r="F4130" s="180"/>
      <c r="G4130" s="180"/>
      <c r="H4130" s="180"/>
      <c r="I4130" s="180">
        <v>353439</v>
      </c>
      <c r="J4130" s="180">
        <v>313444.15000000002</v>
      </c>
    </row>
    <row r="4131" spans="1:10" x14ac:dyDescent="0.2">
      <c r="A4131" s="180" t="s">
        <v>85</v>
      </c>
      <c r="B4131" s="180" t="s">
        <v>355</v>
      </c>
      <c r="C4131" s="180">
        <v>50000</v>
      </c>
      <c r="D4131" s="180">
        <v>15000</v>
      </c>
      <c r="E4131" s="180"/>
      <c r="F4131" s="180"/>
      <c r="G4131" s="180"/>
      <c r="H4131" s="180"/>
      <c r="I4131" s="180">
        <v>2782000</v>
      </c>
      <c r="J4131" s="180">
        <v>2035023.45</v>
      </c>
    </row>
    <row r="4132" spans="1:10" x14ac:dyDescent="0.2">
      <c r="A4132" s="180" t="s">
        <v>85</v>
      </c>
      <c r="B4132" s="180" t="s">
        <v>356</v>
      </c>
      <c r="C4132" s="180"/>
      <c r="D4132" s="180">
        <v>300000</v>
      </c>
      <c r="E4132" s="180"/>
      <c r="F4132" s="180"/>
      <c r="G4132" s="180"/>
      <c r="H4132" s="180"/>
      <c r="I4132" s="180">
        <v>1428288</v>
      </c>
      <c r="J4132" s="180">
        <v>1293849.58</v>
      </c>
    </row>
    <row r="4133" spans="1:10" x14ac:dyDescent="0.2">
      <c r="A4133" s="180" t="s">
        <v>85</v>
      </c>
      <c r="B4133" s="180" t="s">
        <v>409</v>
      </c>
      <c r="C4133" s="180"/>
      <c r="D4133" s="180"/>
      <c r="E4133" s="180"/>
      <c r="F4133" s="180"/>
      <c r="G4133" s="180"/>
      <c r="H4133" s="180"/>
      <c r="I4133" s="180">
        <v>0</v>
      </c>
      <c r="J4133" s="180"/>
    </row>
    <row r="4134" spans="1:10" x14ac:dyDescent="0.2">
      <c r="A4134" s="180" t="s">
        <v>85</v>
      </c>
      <c r="B4134" s="180" t="s">
        <v>378</v>
      </c>
      <c r="C4134" s="180"/>
      <c r="D4134" s="180"/>
      <c r="E4134" s="180"/>
      <c r="F4134" s="180"/>
      <c r="G4134" s="180">
        <v>1318000</v>
      </c>
      <c r="H4134" s="180">
        <v>15100</v>
      </c>
      <c r="I4134" s="180">
        <v>1170000</v>
      </c>
      <c r="J4134" s="180">
        <v>1156351.3999999999</v>
      </c>
    </row>
    <row r="4135" spans="1:10" x14ac:dyDescent="0.2">
      <c r="A4135" s="180" t="s">
        <v>85</v>
      </c>
      <c r="B4135" s="180" t="s">
        <v>360</v>
      </c>
      <c r="C4135" s="180">
        <v>1200000</v>
      </c>
      <c r="D4135" s="180">
        <v>1000000</v>
      </c>
      <c r="E4135" s="180"/>
      <c r="F4135" s="180"/>
      <c r="G4135" s="180"/>
      <c r="H4135" s="180"/>
      <c r="I4135" s="180">
        <v>640000</v>
      </c>
      <c r="J4135" s="180">
        <v>253027.31</v>
      </c>
    </row>
    <row r="4136" spans="1:10" x14ac:dyDescent="0.2">
      <c r="A4136" s="180" t="s">
        <v>85</v>
      </c>
      <c r="B4136" s="180" t="s">
        <v>379</v>
      </c>
      <c r="C4136" s="180"/>
      <c r="D4136" s="180"/>
      <c r="E4136" s="180"/>
      <c r="F4136" s="180">
        <v>2906558</v>
      </c>
      <c r="G4136" s="180"/>
      <c r="H4136" s="180"/>
      <c r="I4136" s="180">
        <v>2517022</v>
      </c>
      <c r="J4136" s="180">
        <v>2896017.66</v>
      </c>
    </row>
    <row r="4137" spans="1:10" x14ac:dyDescent="0.2">
      <c r="A4137" s="180" t="s">
        <v>85</v>
      </c>
      <c r="B4137" s="180" t="s">
        <v>362</v>
      </c>
      <c r="C4137" s="180"/>
      <c r="D4137" s="180"/>
      <c r="E4137" s="180"/>
      <c r="F4137" s="180"/>
      <c r="G4137" s="180"/>
      <c r="H4137" s="180"/>
      <c r="I4137" s="180">
        <v>732374</v>
      </c>
      <c r="J4137" s="180">
        <v>727729</v>
      </c>
    </row>
    <row r="4138" spans="1:10" x14ac:dyDescent="0.2">
      <c r="A4138" s="180" t="s">
        <v>85</v>
      </c>
      <c r="B4138" s="180" t="s">
        <v>365</v>
      </c>
      <c r="C4138" s="180">
        <v>1465000</v>
      </c>
      <c r="D4138" s="180">
        <v>1315000</v>
      </c>
      <c r="E4138" s="180">
        <v>0</v>
      </c>
      <c r="F4138" s="180">
        <v>2906558</v>
      </c>
      <c r="G4138" s="180">
        <v>1318000</v>
      </c>
      <c r="H4138" s="180">
        <v>17100</v>
      </c>
      <c r="I4138" s="180">
        <v>31735645</v>
      </c>
      <c r="J4138" s="180">
        <v>28796656.019999996</v>
      </c>
    </row>
    <row r="4139" spans="1:10" x14ac:dyDescent="0.2">
      <c r="A4139" s="180" t="s">
        <v>85</v>
      </c>
      <c r="B4139" s="180" t="s">
        <v>447</v>
      </c>
      <c r="C4139" s="180">
        <v>976050</v>
      </c>
      <c r="D4139" s="180">
        <v>656431</v>
      </c>
      <c r="E4139" s="180"/>
      <c r="F4139" s="180"/>
      <c r="G4139" s="180"/>
      <c r="H4139" s="180"/>
      <c r="I4139" s="180">
        <v>1241234</v>
      </c>
      <c r="J4139" s="180">
        <v>1777229.2400000002</v>
      </c>
    </row>
    <row r="4140" spans="1:10" x14ac:dyDescent="0.2">
      <c r="A4140" s="180" t="s">
        <v>85</v>
      </c>
      <c r="B4140" s="180" t="s">
        <v>366</v>
      </c>
      <c r="C4140" s="180">
        <v>2441050</v>
      </c>
      <c r="D4140" s="180">
        <v>1971431</v>
      </c>
      <c r="E4140" s="180">
        <v>0</v>
      </c>
      <c r="F4140" s="180">
        <v>2906558</v>
      </c>
      <c r="G4140" s="180">
        <v>1318000</v>
      </c>
      <c r="H4140" s="180">
        <v>17100</v>
      </c>
      <c r="I4140" s="180">
        <v>32976879</v>
      </c>
      <c r="J4140" s="180">
        <v>30573885.260000002</v>
      </c>
    </row>
    <row r="4141" spans="1:10" x14ac:dyDescent="0.2">
      <c r="A4141" s="180" t="s">
        <v>85</v>
      </c>
      <c r="B4141" s="180" t="s">
        <v>367</v>
      </c>
      <c r="C4141" s="180">
        <v>82126.720000000205</v>
      </c>
      <c r="D4141" s="180">
        <v>83832.629999999888</v>
      </c>
      <c r="E4141" s="180">
        <v>153</v>
      </c>
      <c r="F4141" s="180">
        <v>230201.68999999948</v>
      </c>
      <c r="G4141" s="180">
        <v>283.6999999997206</v>
      </c>
      <c r="H4141" s="180">
        <v>15811.93</v>
      </c>
      <c r="I4141" s="180">
        <v>4797577.93</v>
      </c>
      <c r="J4141" s="180">
        <v>6889703.9299999997</v>
      </c>
    </row>
    <row r="4142" spans="1:10" x14ac:dyDescent="0.2">
      <c r="A4142" s="180" t="s">
        <v>85</v>
      </c>
      <c r="B4142" s="180" t="s">
        <v>368</v>
      </c>
      <c r="C4142" s="180">
        <v>2523176.7200000002</v>
      </c>
      <c r="D4142" s="180">
        <v>2055263.63</v>
      </c>
      <c r="E4142" s="180">
        <v>153</v>
      </c>
      <c r="F4142" s="180">
        <v>3136759.6899999995</v>
      </c>
      <c r="G4142" s="180">
        <v>1318283.6999999995</v>
      </c>
      <c r="H4142" s="180">
        <v>32911.93</v>
      </c>
      <c r="I4142" s="180">
        <v>37774456.93</v>
      </c>
      <c r="J4142" s="180">
        <v>37463589.189999998</v>
      </c>
    </row>
    <row r="4143" spans="1:10" x14ac:dyDescent="0.2">
      <c r="A4143" s="180" t="s">
        <v>86</v>
      </c>
      <c r="B4143" s="180" t="s">
        <v>333</v>
      </c>
      <c r="C4143" s="180"/>
      <c r="D4143" s="180">
        <v>64748</v>
      </c>
      <c r="E4143" s="180"/>
      <c r="F4143" s="180">
        <v>0</v>
      </c>
      <c r="G4143" s="180"/>
      <c r="H4143" s="180"/>
      <c r="I4143" s="180">
        <v>1042793</v>
      </c>
      <c r="J4143" s="180">
        <v>973364.66</v>
      </c>
    </row>
    <row r="4144" spans="1:10" x14ac:dyDescent="0.2">
      <c r="A4144" s="180" t="s">
        <v>86</v>
      </c>
      <c r="B4144" s="180" t="s">
        <v>334</v>
      </c>
      <c r="C4144" s="180"/>
      <c r="D4144" s="180">
        <v>1129</v>
      </c>
      <c r="E4144" s="180"/>
      <c r="F4144" s="180">
        <v>0</v>
      </c>
      <c r="G4144" s="180"/>
      <c r="H4144" s="180"/>
      <c r="I4144" s="180">
        <v>20651</v>
      </c>
      <c r="J4144" s="180">
        <v>21712</v>
      </c>
    </row>
    <row r="4145" spans="1:10" x14ac:dyDescent="0.2">
      <c r="A4145" s="180" t="s">
        <v>86</v>
      </c>
      <c r="B4145" s="180" t="s">
        <v>335</v>
      </c>
      <c r="C4145" s="180"/>
      <c r="D4145" s="180">
        <v>0</v>
      </c>
      <c r="E4145" s="180"/>
      <c r="F4145" s="180"/>
      <c r="G4145" s="180"/>
      <c r="H4145" s="180"/>
      <c r="I4145" s="180">
        <v>90702</v>
      </c>
      <c r="J4145" s="180">
        <v>102561</v>
      </c>
    </row>
    <row r="4146" spans="1:10" x14ac:dyDescent="0.2">
      <c r="A4146" s="180" t="s">
        <v>86</v>
      </c>
      <c r="B4146" s="180" t="s">
        <v>336</v>
      </c>
      <c r="C4146" s="180"/>
      <c r="D4146" s="180"/>
      <c r="E4146" s="180"/>
      <c r="F4146" s="180"/>
      <c r="G4146" s="180"/>
      <c r="H4146" s="180"/>
      <c r="I4146" s="180">
        <v>453261</v>
      </c>
      <c r="J4146" s="180">
        <v>456123.71</v>
      </c>
    </row>
    <row r="4147" spans="1:10" x14ac:dyDescent="0.2">
      <c r="A4147" s="180" t="s">
        <v>86</v>
      </c>
      <c r="B4147" s="180" t="s">
        <v>337</v>
      </c>
      <c r="C4147" s="180">
        <v>1000</v>
      </c>
      <c r="D4147" s="180">
        <v>500</v>
      </c>
      <c r="E4147" s="180"/>
      <c r="F4147" s="180"/>
      <c r="G4147" s="180">
        <v>31</v>
      </c>
      <c r="H4147" s="180"/>
      <c r="I4147" s="180">
        <v>13362</v>
      </c>
      <c r="J4147" s="180">
        <v>20121.25</v>
      </c>
    </row>
    <row r="4148" spans="1:10" x14ac:dyDescent="0.2">
      <c r="A4148" s="180" t="s">
        <v>86</v>
      </c>
      <c r="B4148" s="180" t="s">
        <v>338</v>
      </c>
      <c r="C4148" s="180"/>
      <c r="D4148" s="180"/>
      <c r="E4148" s="180"/>
      <c r="F4148" s="180"/>
      <c r="G4148" s="180">
        <v>36150</v>
      </c>
      <c r="H4148" s="180"/>
      <c r="I4148" s="180">
        <v>35450</v>
      </c>
      <c r="J4148" s="180">
        <v>34752.03</v>
      </c>
    </row>
    <row r="4149" spans="1:10" x14ac:dyDescent="0.2">
      <c r="A4149" s="180" t="s">
        <v>86</v>
      </c>
      <c r="B4149" s="180" t="s">
        <v>339</v>
      </c>
      <c r="C4149" s="180"/>
      <c r="D4149" s="180"/>
      <c r="E4149" s="180"/>
      <c r="F4149" s="180"/>
      <c r="G4149" s="180"/>
      <c r="H4149" s="180"/>
      <c r="I4149" s="180">
        <v>16200</v>
      </c>
      <c r="J4149" s="180">
        <v>14954.35</v>
      </c>
    </row>
    <row r="4150" spans="1:10" x14ac:dyDescent="0.2">
      <c r="A4150" s="180" t="s">
        <v>86</v>
      </c>
      <c r="B4150" s="180" t="s">
        <v>340</v>
      </c>
      <c r="C4150" s="180"/>
      <c r="D4150" s="180"/>
      <c r="E4150" s="180"/>
      <c r="F4150" s="180"/>
      <c r="G4150" s="180">
        <v>350</v>
      </c>
      <c r="H4150" s="180"/>
      <c r="I4150" s="180">
        <v>8712</v>
      </c>
      <c r="J4150" s="180">
        <v>11875.25</v>
      </c>
    </row>
    <row r="4151" spans="1:10" x14ac:dyDescent="0.2">
      <c r="A4151" s="180" t="s">
        <v>86</v>
      </c>
      <c r="B4151" s="180" t="s">
        <v>341</v>
      </c>
      <c r="C4151" s="180"/>
      <c r="D4151" s="180"/>
      <c r="E4151" s="180"/>
      <c r="F4151" s="180"/>
      <c r="G4151" s="180"/>
      <c r="H4151" s="180"/>
      <c r="I4151" s="180">
        <v>4435</v>
      </c>
      <c r="J4151" s="180">
        <v>2490.8200000000002</v>
      </c>
    </row>
    <row r="4152" spans="1:10" x14ac:dyDescent="0.2">
      <c r="A4152" s="180" t="s">
        <v>86</v>
      </c>
      <c r="B4152" s="180" t="s">
        <v>342</v>
      </c>
      <c r="C4152" s="180"/>
      <c r="D4152" s="180"/>
      <c r="E4152" s="180"/>
      <c r="F4152" s="180"/>
      <c r="G4152" s="180"/>
      <c r="H4152" s="180"/>
      <c r="I4152" s="180">
        <v>1165294</v>
      </c>
      <c r="J4152" s="180">
        <v>1118628</v>
      </c>
    </row>
    <row r="4153" spans="1:10" x14ac:dyDescent="0.2">
      <c r="A4153" s="180" t="s">
        <v>86</v>
      </c>
      <c r="B4153" s="180" t="s">
        <v>343</v>
      </c>
      <c r="C4153" s="180"/>
      <c r="D4153" s="180"/>
      <c r="E4153" s="180"/>
      <c r="F4153" s="180"/>
      <c r="G4153" s="180"/>
      <c r="H4153" s="180"/>
      <c r="I4153" s="180">
        <v>0</v>
      </c>
      <c r="J4153" s="180">
        <v>0</v>
      </c>
    </row>
    <row r="4154" spans="1:10" x14ac:dyDescent="0.2">
      <c r="A4154" s="180" t="s">
        <v>86</v>
      </c>
      <c r="B4154" s="180" t="s">
        <v>344</v>
      </c>
      <c r="C4154" s="180">
        <v>206000</v>
      </c>
      <c r="D4154" s="180"/>
      <c r="E4154" s="180"/>
      <c r="F4154" s="180"/>
      <c r="G4154" s="180">
        <v>850</v>
      </c>
      <c r="H4154" s="180"/>
      <c r="I4154" s="180">
        <v>305601</v>
      </c>
      <c r="J4154" s="180">
        <v>194545.82</v>
      </c>
    </row>
    <row r="4155" spans="1:10" x14ac:dyDescent="0.2">
      <c r="A4155" s="180" t="s">
        <v>86</v>
      </c>
      <c r="B4155" s="180" t="s">
        <v>475</v>
      </c>
      <c r="C4155" s="180"/>
      <c r="D4155" s="180">
        <v>185</v>
      </c>
      <c r="E4155" s="180"/>
      <c r="F4155" s="180">
        <v>0</v>
      </c>
      <c r="G4155" s="180"/>
      <c r="H4155" s="180"/>
      <c r="I4155" s="180">
        <v>2754</v>
      </c>
      <c r="J4155" s="180">
        <v>2981</v>
      </c>
    </row>
    <row r="4156" spans="1:10" x14ac:dyDescent="0.2">
      <c r="A4156" s="180" t="s">
        <v>86</v>
      </c>
      <c r="B4156" s="180" t="s">
        <v>332</v>
      </c>
      <c r="C4156" s="180"/>
      <c r="D4156" s="180"/>
      <c r="E4156" s="180"/>
      <c r="F4156" s="180"/>
      <c r="G4156" s="180"/>
      <c r="H4156" s="180"/>
      <c r="I4156" s="180">
        <v>26869</v>
      </c>
      <c r="J4156" s="180">
        <v>29854</v>
      </c>
    </row>
    <row r="4157" spans="1:10" x14ac:dyDescent="0.2">
      <c r="A4157" s="180" t="s">
        <v>86</v>
      </c>
      <c r="B4157" s="180" t="s">
        <v>407</v>
      </c>
      <c r="C4157" s="180"/>
      <c r="D4157" s="180"/>
      <c r="E4157" s="180"/>
      <c r="F4157" s="180"/>
      <c r="G4157" s="180">
        <v>58200</v>
      </c>
      <c r="H4157" s="180"/>
      <c r="I4157" s="180">
        <v>111211</v>
      </c>
      <c r="J4157" s="180">
        <v>99298.85</v>
      </c>
    </row>
    <row r="4158" spans="1:10" x14ac:dyDescent="0.2">
      <c r="A4158" s="180" t="s">
        <v>86</v>
      </c>
      <c r="B4158" s="180" t="s">
        <v>345</v>
      </c>
      <c r="C4158" s="180">
        <v>207000</v>
      </c>
      <c r="D4158" s="180">
        <v>66562</v>
      </c>
      <c r="E4158" s="180">
        <v>0</v>
      </c>
      <c r="F4158" s="180">
        <v>0</v>
      </c>
      <c r="G4158" s="180">
        <v>95581</v>
      </c>
      <c r="H4158" s="180">
        <v>0</v>
      </c>
      <c r="I4158" s="180">
        <v>3297295</v>
      </c>
      <c r="J4158" s="180">
        <v>3083262.74</v>
      </c>
    </row>
    <row r="4159" spans="1:10" x14ac:dyDescent="0.2">
      <c r="A4159" s="180" t="s">
        <v>86</v>
      </c>
      <c r="B4159" s="180" t="s">
        <v>346</v>
      </c>
      <c r="C4159" s="180"/>
      <c r="D4159" s="180"/>
      <c r="E4159" s="180"/>
      <c r="F4159" s="180"/>
      <c r="G4159" s="180"/>
      <c r="H4159" s="180"/>
      <c r="I4159" s="180">
        <v>0</v>
      </c>
      <c r="J4159" s="180">
        <v>0</v>
      </c>
    </row>
    <row r="4160" spans="1:10" x14ac:dyDescent="0.2">
      <c r="A4160" s="180" t="s">
        <v>86</v>
      </c>
      <c r="B4160" s="180" t="s">
        <v>446</v>
      </c>
      <c r="C4160" s="180"/>
      <c r="D4160" s="180"/>
      <c r="E4160" s="180"/>
      <c r="F4160" s="180"/>
      <c r="G4160" s="180"/>
      <c r="H4160" s="180"/>
      <c r="I4160" s="180">
        <v>785000</v>
      </c>
      <c r="J4160" s="180">
        <v>166796.46</v>
      </c>
    </row>
    <row r="4161" spans="1:10" x14ac:dyDescent="0.2">
      <c r="A4161" s="180" t="s">
        <v>86</v>
      </c>
      <c r="B4161" s="180" t="s">
        <v>347</v>
      </c>
      <c r="C4161" s="180"/>
      <c r="D4161" s="180"/>
      <c r="E4161" s="180"/>
      <c r="F4161" s="180"/>
      <c r="G4161" s="180"/>
      <c r="H4161" s="180"/>
      <c r="I4161" s="180">
        <v>200</v>
      </c>
      <c r="J4161" s="180">
        <v>196.5</v>
      </c>
    </row>
    <row r="4162" spans="1:10" x14ac:dyDescent="0.2">
      <c r="A4162" s="180" t="s">
        <v>86</v>
      </c>
      <c r="B4162" s="180" t="s">
        <v>348</v>
      </c>
      <c r="C4162" s="180">
        <v>207000</v>
      </c>
      <c r="D4162" s="180">
        <v>66562</v>
      </c>
      <c r="E4162" s="180">
        <v>0</v>
      </c>
      <c r="F4162" s="180">
        <v>0</v>
      </c>
      <c r="G4162" s="180">
        <v>95581</v>
      </c>
      <c r="H4162" s="180">
        <v>0</v>
      </c>
      <c r="I4162" s="180">
        <v>4082495</v>
      </c>
      <c r="J4162" s="180">
        <v>3250255.7</v>
      </c>
    </row>
    <row r="4163" spans="1:10" x14ac:dyDescent="0.2">
      <c r="A4163" s="180" t="s">
        <v>86</v>
      </c>
      <c r="B4163" s="180" t="s">
        <v>349</v>
      </c>
      <c r="C4163" s="180">
        <v>16748.719999999972</v>
      </c>
      <c r="D4163" s="180">
        <v>68773.350000000006</v>
      </c>
      <c r="E4163" s="180">
        <v>0</v>
      </c>
      <c r="F4163" s="180">
        <v>0</v>
      </c>
      <c r="G4163" s="180">
        <v>8156.6200000000099</v>
      </c>
      <c r="H4163" s="180">
        <v>0</v>
      </c>
      <c r="I4163" s="180">
        <v>2005199.8699999996</v>
      </c>
      <c r="J4163" s="180">
        <v>2217340.5</v>
      </c>
    </row>
    <row r="4164" spans="1:10" x14ac:dyDescent="0.2">
      <c r="A4164" s="180" t="s">
        <v>86</v>
      </c>
      <c r="B4164" s="180" t="s">
        <v>350</v>
      </c>
      <c r="C4164" s="180">
        <v>223748.71999999997</v>
      </c>
      <c r="D4164" s="180">
        <v>135335.35</v>
      </c>
      <c r="E4164" s="180">
        <v>0</v>
      </c>
      <c r="F4164" s="180">
        <v>0</v>
      </c>
      <c r="G4164" s="180">
        <v>103737.62</v>
      </c>
      <c r="H4164" s="180">
        <v>0</v>
      </c>
      <c r="I4164" s="180">
        <v>6087694.8699999992</v>
      </c>
      <c r="J4164" s="180">
        <v>5467596.2000000002</v>
      </c>
    </row>
    <row r="4165" spans="1:10" x14ac:dyDescent="0.2">
      <c r="A4165" s="180" t="s">
        <v>86</v>
      </c>
      <c r="B4165" s="180" t="s">
        <v>376</v>
      </c>
      <c r="C4165" s="180"/>
      <c r="D4165" s="180"/>
      <c r="E4165" s="180"/>
      <c r="F4165" s="180"/>
      <c r="G4165" s="180"/>
      <c r="H4165" s="180"/>
      <c r="I4165" s="180"/>
      <c r="J4165" s="180"/>
    </row>
    <row r="4166" spans="1:10" x14ac:dyDescent="0.2">
      <c r="A4166" s="180" t="s">
        <v>86</v>
      </c>
      <c r="B4166" s="180" t="s">
        <v>377</v>
      </c>
      <c r="C4166" s="180">
        <v>0</v>
      </c>
      <c r="D4166" s="180">
        <v>20000</v>
      </c>
      <c r="E4166" s="180"/>
      <c r="F4166" s="180"/>
      <c r="G4166" s="180"/>
      <c r="H4166" s="180"/>
      <c r="I4166" s="180">
        <v>2212011</v>
      </c>
      <c r="J4166" s="180">
        <v>1931166.99</v>
      </c>
    </row>
    <row r="4167" spans="1:10" x14ac:dyDescent="0.2">
      <c r="A4167" s="180" t="s">
        <v>86</v>
      </c>
      <c r="B4167" s="180" t="s">
        <v>352</v>
      </c>
      <c r="C4167" s="180"/>
      <c r="D4167" s="180"/>
      <c r="E4167" s="180"/>
      <c r="F4167" s="180"/>
      <c r="G4167" s="180"/>
      <c r="H4167" s="180"/>
      <c r="I4167" s="180">
        <v>48561</v>
      </c>
      <c r="J4167" s="180">
        <v>28971.1</v>
      </c>
    </row>
    <row r="4168" spans="1:10" x14ac:dyDescent="0.2">
      <c r="A4168" s="180" t="s">
        <v>86</v>
      </c>
      <c r="B4168" s="180" t="s">
        <v>353</v>
      </c>
      <c r="C4168" s="180">
        <v>3400</v>
      </c>
      <c r="D4168" s="180"/>
      <c r="E4168" s="180"/>
      <c r="F4168" s="180"/>
      <c r="G4168" s="180"/>
      <c r="H4168" s="180"/>
      <c r="I4168" s="180">
        <v>148697</v>
      </c>
      <c r="J4168" s="180">
        <v>114564.3</v>
      </c>
    </row>
    <row r="4169" spans="1:10" x14ac:dyDescent="0.2">
      <c r="A4169" s="180" t="s">
        <v>86</v>
      </c>
      <c r="B4169" s="180" t="s">
        <v>354</v>
      </c>
      <c r="C4169" s="180"/>
      <c r="D4169" s="180"/>
      <c r="E4169" s="180"/>
      <c r="F4169" s="180"/>
      <c r="G4169" s="180"/>
      <c r="H4169" s="180"/>
      <c r="I4169" s="180">
        <v>134719</v>
      </c>
      <c r="J4169" s="180">
        <v>149351.22</v>
      </c>
    </row>
    <row r="4170" spans="1:10" x14ac:dyDescent="0.2">
      <c r="A4170" s="180" t="s">
        <v>86</v>
      </c>
      <c r="B4170" s="180" t="s">
        <v>408</v>
      </c>
      <c r="C4170" s="180"/>
      <c r="D4170" s="180"/>
      <c r="E4170" s="180"/>
      <c r="F4170" s="180"/>
      <c r="G4170" s="180"/>
      <c r="H4170" s="180"/>
      <c r="I4170" s="180">
        <v>92195</v>
      </c>
      <c r="J4170" s="180">
        <v>90868.739999999991</v>
      </c>
    </row>
    <row r="4171" spans="1:10" x14ac:dyDescent="0.2">
      <c r="A4171" s="180" t="s">
        <v>86</v>
      </c>
      <c r="B4171" s="180" t="s">
        <v>423</v>
      </c>
      <c r="C4171" s="180"/>
      <c r="D4171" s="180"/>
      <c r="E4171" s="180"/>
      <c r="F4171" s="180"/>
      <c r="G4171" s="180"/>
      <c r="H4171" s="180"/>
      <c r="I4171" s="180">
        <v>97218</v>
      </c>
      <c r="J4171" s="180">
        <v>79072.13</v>
      </c>
    </row>
    <row r="4172" spans="1:10" x14ac:dyDescent="0.2">
      <c r="A4172" s="180" t="s">
        <v>86</v>
      </c>
      <c r="B4172" s="180" t="s">
        <v>355</v>
      </c>
      <c r="C4172" s="180">
        <v>15000</v>
      </c>
      <c r="D4172" s="180"/>
      <c r="E4172" s="180"/>
      <c r="F4172" s="180"/>
      <c r="G4172" s="180"/>
      <c r="H4172" s="180"/>
      <c r="I4172" s="180">
        <v>193701</v>
      </c>
      <c r="J4172" s="180">
        <v>170064.4</v>
      </c>
    </row>
    <row r="4173" spans="1:10" x14ac:dyDescent="0.2">
      <c r="A4173" s="180" t="s">
        <v>86</v>
      </c>
      <c r="B4173" s="180" t="s">
        <v>356</v>
      </c>
      <c r="C4173" s="180">
        <v>10000</v>
      </c>
      <c r="D4173" s="180"/>
      <c r="E4173" s="180"/>
      <c r="F4173" s="180"/>
      <c r="G4173" s="180"/>
      <c r="H4173" s="180"/>
      <c r="I4173" s="180">
        <v>208928</v>
      </c>
      <c r="J4173" s="180">
        <v>232942.8</v>
      </c>
    </row>
    <row r="4174" spans="1:10" x14ac:dyDescent="0.2">
      <c r="A4174" s="180" t="s">
        <v>86</v>
      </c>
      <c r="B4174" s="180" t="s">
        <v>409</v>
      </c>
      <c r="C4174" s="180"/>
      <c r="D4174" s="180"/>
      <c r="E4174" s="180"/>
      <c r="F4174" s="180"/>
      <c r="G4174" s="180"/>
      <c r="H4174" s="180"/>
      <c r="I4174" s="180">
        <v>0</v>
      </c>
      <c r="J4174" s="180"/>
    </row>
    <row r="4175" spans="1:10" x14ac:dyDescent="0.2">
      <c r="A4175" s="180" t="s">
        <v>86</v>
      </c>
      <c r="B4175" s="180" t="s">
        <v>378</v>
      </c>
      <c r="C4175" s="180"/>
      <c r="D4175" s="180"/>
      <c r="E4175" s="180"/>
      <c r="F4175" s="180"/>
      <c r="G4175" s="180">
        <v>98026</v>
      </c>
      <c r="H4175" s="180"/>
      <c r="I4175" s="180">
        <v>138156</v>
      </c>
      <c r="J4175" s="180">
        <v>125514.76</v>
      </c>
    </row>
    <row r="4176" spans="1:10" x14ac:dyDescent="0.2">
      <c r="A4176" s="180" t="s">
        <v>86</v>
      </c>
      <c r="B4176" s="180" t="s">
        <v>360</v>
      </c>
      <c r="C4176" s="180">
        <v>53000</v>
      </c>
      <c r="D4176" s="180">
        <v>7000</v>
      </c>
      <c r="E4176" s="180"/>
      <c r="F4176" s="180"/>
      <c r="G4176" s="180"/>
      <c r="H4176" s="180"/>
      <c r="I4176" s="180">
        <v>808458</v>
      </c>
      <c r="J4176" s="180">
        <v>229825.14</v>
      </c>
    </row>
    <row r="4177" spans="1:10" x14ac:dyDescent="0.2">
      <c r="A4177" s="180" t="s">
        <v>86</v>
      </c>
      <c r="B4177" s="180" t="s">
        <v>379</v>
      </c>
      <c r="C4177" s="180"/>
      <c r="D4177" s="180"/>
      <c r="E4177" s="180"/>
      <c r="F4177" s="180"/>
      <c r="G4177" s="180"/>
      <c r="H4177" s="180"/>
      <c r="I4177" s="180">
        <v>0</v>
      </c>
      <c r="J4177" s="180">
        <v>0</v>
      </c>
    </row>
    <row r="4178" spans="1:10" x14ac:dyDescent="0.2">
      <c r="A4178" s="180" t="s">
        <v>86</v>
      </c>
      <c r="B4178" s="180" t="s">
        <v>362</v>
      </c>
      <c r="C4178" s="180"/>
      <c r="D4178" s="180"/>
      <c r="E4178" s="180"/>
      <c r="F4178" s="180"/>
      <c r="G4178" s="180"/>
      <c r="H4178" s="180"/>
      <c r="I4178" s="180">
        <v>91108</v>
      </c>
      <c r="J4178" s="180">
        <v>89769</v>
      </c>
    </row>
    <row r="4179" spans="1:10" x14ac:dyDescent="0.2">
      <c r="A4179" s="180" t="s">
        <v>86</v>
      </c>
      <c r="B4179" s="180" t="s">
        <v>365</v>
      </c>
      <c r="C4179" s="180">
        <v>81400</v>
      </c>
      <c r="D4179" s="180">
        <v>27000</v>
      </c>
      <c r="E4179" s="180">
        <v>0</v>
      </c>
      <c r="F4179" s="180">
        <v>0</v>
      </c>
      <c r="G4179" s="180">
        <v>98026</v>
      </c>
      <c r="H4179" s="180">
        <v>0</v>
      </c>
      <c r="I4179" s="180">
        <v>4173752</v>
      </c>
      <c r="J4179" s="180">
        <v>3242110.5799999996</v>
      </c>
    </row>
    <row r="4180" spans="1:10" x14ac:dyDescent="0.2">
      <c r="A4180" s="180" t="s">
        <v>86</v>
      </c>
      <c r="B4180" s="180" t="s">
        <v>447</v>
      </c>
      <c r="C4180" s="180">
        <v>65000</v>
      </c>
      <c r="D4180" s="180"/>
      <c r="E4180" s="180"/>
      <c r="F4180" s="180"/>
      <c r="G4180" s="180"/>
      <c r="H4180" s="180"/>
      <c r="I4180" s="180">
        <v>852573</v>
      </c>
      <c r="J4180" s="180">
        <v>220285.75</v>
      </c>
    </row>
    <row r="4181" spans="1:10" x14ac:dyDescent="0.2">
      <c r="A4181" s="180" t="s">
        <v>86</v>
      </c>
      <c r="B4181" s="180" t="s">
        <v>366</v>
      </c>
      <c r="C4181" s="180">
        <v>146400</v>
      </c>
      <c r="D4181" s="180">
        <v>27000</v>
      </c>
      <c r="E4181" s="180">
        <v>0</v>
      </c>
      <c r="F4181" s="180">
        <v>0</v>
      </c>
      <c r="G4181" s="180">
        <v>98026</v>
      </c>
      <c r="H4181" s="180">
        <v>0</v>
      </c>
      <c r="I4181" s="180">
        <v>5026325</v>
      </c>
      <c r="J4181" s="180">
        <v>3462396.3299999996</v>
      </c>
    </row>
    <row r="4182" spans="1:10" x14ac:dyDescent="0.2">
      <c r="A4182" s="180" t="s">
        <v>86</v>
      </c>
      <c r="B4182" s="180" t="s">
        <v>367</v>
      </c>
      <c r="C4182" s="180">
        <v>77348.719999999972</v>
      </c>
      <c r="D4182" s="180">
        <v>108335.35</v>
      </c>
      <c r="E4182" s="180">
        <v>0</v>
      </c>
      <c r="F4182" s="180">
        <v>0</v>
      </c>
      <c r="G4182" s="180">
        <v>5711.6200000000099</v>
      </c>
      <c r="H4182" s="180">
        <v>0</v>
      </c>
      <c r="I4182" s="180">
        <v>1061369.8699999992</v>
      </c>
      <c r="J4182" s="180">
        <v>2005199.8700000008</v>
      </c>
    </row>
    <row r="4183" spans="1:10" x14ac:dyDescent="0.2">
      <c r="A4183" s="180" t="s">
        <v>86</v>
      </c>
      <c r="B4183" s="180" t="s">
        <v>368</v>
      </c>
      <c r="C4183" s="180">
        <v>223748.71999999997</v>
      </c>
      <c r="D4183" s="180">
        <v>135335.35</v>
      </c>
      <c r="E4183" s="180">
        <v>0</v>
      </c>
      <c r="F4183" s="180">
        <v>0</v>
      </c>
      <c r="G4183" s="180">
        <v>103737.62</v>
      </c>
      <c r="H4183" s="180">
        <v>0</v>
      </c>
      <c r="I4183" s="180">
        <v>6087694.8699999992</v>
      </c>
      <c r="J4183" s="180">
        <v>5467596.2000000002</v>
      </c>
    </row>
    <row r="4184" spans="1:10" x14ac:dyDescent="0.2">
      <c r="A4184" s="180" t="s">
        <v>87</v>
      </c>
      <c r="B4184" s="180" t="s">
        <v>333</v>
      </c>
      <c r="C4184" s="180"/>
      <c r="D4184" s="180">
        <v>139997</v>
      </c>
      <c r="E4184" s="180"/>
      <c r="F4184" s="180">
        <v>334882</v>
      </c>
      <c r="G4184" s="180"/>
      <c r="H4184" s="180"/>
      <c r="I4184" s="180">
        <v>5650379</v>
      </c>
      <c r="J4184" s="180">
        <v>5559665.21</v>
      </c>
    </row>
    <row r="4185" spans="1:10" x14ac:dyDescent="0.2">
      <c r="A4185" s="180" t="s">
        <v>87</v>
      </c>
      <c r="B4185" s="180" t="s">
        <v>334</v>
      </c>
      <c r="C4185" s="180"/>
      <c r="D4185" s="180">
        <v>1313</v>
      </c>
      <c r="E4185" s="180"/>
      <c r="F4185" s="180">
        <v>3137</v>
      </c>
      <c r="G4185" s="180"/>
      <c r="H4185" s="180"/>
      <c r="I4185" s="180">
        <v>53178</v>
      </c>
      <c r="J4185" s="180">
        <v>54970.869999999995</v>
      </c>
    </row>
    <row r="4186" spans="1:10" x14ac:dyDescent="0.2">
      <c r="A4186" s="180" t="s">
        <v>87</v>
      </c>
      <c r="B4186" s="180" t="s">
        <v>335</v>
      </c>
      <c r="C4186" s="180"/>
      <c r="D4186" s="180">
        <v>0</v>
      </c>
      <c r="E4186" s="180"/>
      <c r="F4186" s="180"/>
      <c r="G4186" s="180"/>
      <c r="H4186" s="180"/>
      <c r="I4186" s="180">
        <v>748526</v>
      </c>
      <c r="J4186" s="180">
        <v>698345</v>
      </c>
    </row>
    <row r="4187" spans="1:10" x14ac:dyDescent="0.2">
      <c r="A4187" s="180" t="s">
        <v>87</v>
      </c>
      <c r="B4187" s="180" t="s">
        <v>336</v>
      </c>
      <c r="C4187" s="180"/>
      <c r="D4187" s="180"/>
      <c r="E4187" s="180"/>
      <c r="F4187" s="180"/>
      <c r="G4187" s="180"/>
      <c r="H4187" s="180"/>
      <c r="I4187" s="180">
        <v>1185000</v>
      </c>
      <c r="J4187" s="180">
        <v>1200527.8500000001</v>
      </c>
    </row>
    <row r="4188" spans="1:10" x14ac:dyDescent="0.2">
      <c r="A4188" s="180" t="s">
        <v>87</v>
      </c>
      <c r="B4188" s="180" t="s">
        <v>337</v>
      </c>
      <c r="C4188" s="180">
        <v>5000</v>
      </c>
      <c r="D4188" s="180"/>
      <c r="E4188" s="180"/>
      <c r="F4188" s="180"/>
      <c r="G4188" s="180"/>
      <c r="H4188" s="180"/>
      <c r="I4188" s="180">
        <v>18500</v>
      </c>
      <c r="J4188" s="180">
        <v>22618.14</v>
      </c>
    </row>
    <row r="4189" spans="1:10" x14ac:dyDescent="0.2">
      <c r="A4189" s="180" t="s">
        <v>87</v>
      </c>
      <c r="B4189" s="180" t="s">
        <v>338</v>
      </c>
      <c r="C4189" s="180"/>
      <c r="D4189" s="180"/>
      <c r="E4189" s="180"/>
      <c r="F4189" s="180"/>
      <c r="G4189" s="180">
        <v>340000</v>
      </c>
      <c r="H4189" s="180"/>
      <c r="I4189" s="180">
        <v>330000</v>
      </c>
      <c r="J4189" s="180">
        <v>349135.88</v>
      </c>
    </row>
    <row r="4190" spans="1:10" x14ac:dyDescent="0.2">
      <c r="A4190" s="180" t="s">
        <v>87</v>
      </c>
      <c r="B4190" s="180" t="s">
        <v>339</v>
      </c>
      <c r="C4190" s="180"/>
      <c r="D4190" s="180"/>
      <c r="E4190" s="180"/>
      <c r="F4190" s="180"/>
      <c r="G4190" s="180"/>
      <c r="H4190" s="180"/>
      <c r="I4190" s="180">
        <v>650000</v>
      </c>
      <c r="J4190" s="180">
        <v>567551.57999999996</v>
      </c>
    </row>
    <row r="4191" spans="1:10" x14ac:dyDescent="0.2">
      <c r="A4191" s="180" t="s">
        <v>87</v>
      </c>
      <c r="B4191" s="180" t="s">
        <v>340</v>
      </c>
      <c r="C4191" s="180"/>
      <c r="D4191" s="180"/>
      <c r="E4191" s="180"/>
      <c r="F4191" s="180"/>
      <c r="G4191" s="180"/>
      <c r="H4191" s="180"/>
      <c r="I4191" s="180">
        <v>325000</v>
      </c>
      <c r="J4191" s="180">
        <v>423844.97</v>
      </c>
    </row>
    <row r="4192" spans="1:10" x14ac:dyDescent="0.2">
      <c r="A4192" s="180" t="s">
        <v>87</v>
      </c>
      <c r="B4192" s="180" t="s">
        <v>341</v>
      </c>
      <c r="C4192" s="180"/>
      <c r="D4192" s="180"/>
      <c r="E4192" s="180"/>
      <c r="F4192" s="180"/>
      <c r="G4192" s="180"/>
      <c r="H4192" s="180"/>
      <c r="I4192" s="180">
        <v>20000</v>
      </c>
      <c r="J4192" s="180">
        <v>21059.07</v>
      </c>
    </row>
    <row r="4193" spans="1:10" x14ac:dyDescent="0.2">
      <c r="A4193" s="180" t="s">
        <v>87</v>
      </c>
      <c r="B4193" s="180" t="s">
        <v>342</v>
      </c>
      <c r="C4193" s="180"/>
      <c r="D4193" s="180"/>
      <c r="E4193" s="180"/>
      <c r="F4193" s="180"/>
      <c r="G4193" s="180"/>
      <c r="H4193" s="180"/>
      <c r="I4193" s="180">
        <v>16600655</v>
      </c>
      <c r="J4193" s="180">
        <v>16233549</v>
      </c>
    </row>
    <row r="4194" spans="1:10" x14ac:dyDescent="0.2">
      <c r="A4194" s="180" t="s">
        <v>87</v>
      </c>
      <c r="B4194" s="180" t="s">
        <v>343</v>
      </c>
      <c r="C4194" s="180"/>
      <c r="D4194" s="180"/>
      <c r="E4194" s="180"/>
      <c r="F4194" s="180"/>
      <c r="G4194" s="180"/>
      <c r="H4194" s="180"/>
      <c r="I4194" s="180">
        <v>0</v>
      </c>
      <c r="J4194" s="180">
        <v>0</v>
      </c>
    </row>
    <row r="4195" spans="1:10" x14ac:dyDescent="0.2">
      <c r="A4195" s="180" t="s">
        <v>87</v>
      </c>
      <c r="B4195" s="180" t="s">
        <v>344</v>
      </c>
      <c r="C4195" s="180">
        <v>1900000</v>
      </c>
      <c r="D4195" s="180"/>
      <c r="E4195" s="180"/>
      <c r="F4195" s="180"/>
      <c r="G4195" s="180">
        <v>11000</v>
      </c>
      <c r="H4195" s="180"/>
      <c r="I4195" s="180">
        <v>2004000</v>
      </c>
      <c r="J4195" s="180">
        <v>2078986.27</v>
      </c>
    </row>
    <row r="4196" spans="1:10" x14ac:dyDescent="0.2">
      <c r="A4196" s="180" t="s">
        <v>87</v>
      </c>
      <c r="B4196" s="180" t="s">
        <v>475</v>
      </c>
      <c r="C4196" s="180"/>
      <c r="D4196" s="180">
        <v>3561</v>
      </c>
      <c r="E4196" s="180"/>
      <c r="F4196" s="180">
        <v>8519</v>
      </c>
      <c r="G4196" s="180"/>
      <c r="H4196" s="180"/>
      <c r="I4196" s="180">
        <v>148530</v>
      </c>
      <c r="J4196" s="180">
        <v>156518.41999999998</v>
      </c>
    </row>
    <row r="4197" spans="1:10" x14ac:dyDescent="0.2">
      <c r="A4197" s="180" t="s">
        <v>87</v>
      </c>
      <c r="B4197" s="180" t="s">
        <v>332</v>
      </c>
      <c r="C4197" s="180"/>
      <c r="D4197" s="180"/>
      <c r="E4197" s="180"/>
      <c r="F4197" s="180"/>
      <c r="G4197" s="180"/>
      <c r="H4197" s="180"/>
      <c r="I4197" s="180">
        <v>800000</v>
      </c>
      <c r="J4197" s="180">
        <v>823773</v>
      </c>
    </row>
    <row r="4198" spans="1:10" x14ac:dyDescent="0.2">
      <c r="A4198" s="180" t="s">
        <v>87</v>
      </c>
      <c r="B4198" s="180" t="s">
        <v>407</v>
      </c>
      <c r="C4198" s="180"/>
      <c r="D4198" s="180"/>
      <c r="E4198" s="180"/>
      <c r="F4198" s="180"/>
      <c r="G4198" s="180">
        <v>1200000</v>
      </c>
      <c r="H4198" s="180"/>
      <c r="I4198" s="180">
        <v>1580000</v>
      </c>
      <c r="J4198" s="180">
        <v>1663092.02</v>
      </c>
    </row>
    <row r="4199" spans="1:10" x14ac:dyDescent="0.2">
      <c r="A4199" s="180" t="s">
        <v>87</v>
      </c>
      <c r="B4199" s="180" t="s">
        <v>345</v>
      </c>
      <c r="C4199" s="180">
        <v>1905000</v>
      </c>
      <c r="D4199" s="180">
        <v>144871</v>
      </c>
      <c r="E4199" s="180">
        <v>0</v>
      </c>
      <c r="F4199" s="180">
        <v>346538</v>
      </c>
      <c r="G4199" s="180">
        <v>1551000</v>
      </c>
      <c r="H4199" s="180">
        <v>0</v>
      </c>
      <c r="I4199" s="180">
        <v>30113768</v>
      </c>
      <c r="J4199" s="180">
        <v>29853637.280000001</v>
      </c>
    </row>
    <row r="4200" spans="1:10" x14ac:dyDescent="0.2">
      <c r="A4200" s="180" t="s">
        <v>87</v>
      </c>
      <c r="B4200" s="180" t="s">
        <v>346</v>
      </c>
      <c r="C4200" s="180"/>
      <c r="D4200" s="180"/>
      <c r="E4200" s="180"/>
      <c r="F4200" s="180"/>
      <c r="G4200" s="180"/>
      <c r="H4200" s="180"/>
      <c r="I4200" s="180">
        <v>0</v>
      </c>
      <c r="J4200" s="180">
        <v>3260000</v>
      </c>
    </row>
    <row r="4201" spans="1:10" x14ac:dyDescent="0.2">
      <c r="A4201" s="180" t="s">
        <v>87</v>
      </c>
      <c r="B4201" s="180" t="s">
        <v>446</v>
      </c>
      <c r="C4201" s="180"/>
      <c r="D4201" s="180"/>
      <c r="E4201" s="180"/>
      <c r="F4201" s="180">
        <v>639963</v>
      </c>
      <c r="G4201" s="180"/>
      <c r="H4201" s="180"/>
      <c r="I4201" s="180">
        <v>312435</v>
      </c>
      <c r="J4201" s="180">
        <v>728585.27</v>
      </c>
    </row>
    <row r="4202" spans="1:10" x14ac:dyDescent="0.2">
      <c r="A4202" s="180" t="s">
        <v>87</v>
      </c>
      <c r="B4202" s="180" t="s">
        <v>347</v>
      </c>
      <c r="C4202" s="180"/>
      <c r="D4202" s="180"/>
      <c r="E4202" s="180"/>
      <c r="F4202" s="180"/>
      <c r="G4202" s="180"/>
      <c r="H4202" s="180"/>
      <c r="I4202" s="180">
        <v>0</v>
      </c>
      <c r="J4202" s="180">
        <v>4788.3500000000004</v>
      </c>
    </row>
    <row r="4203" spans="1:10" x14ac:dyDescent="0.2">
      <c r="A4203" s="180" t="s">
        <v>87</v>
      </c>
      <c r="B4203" s="180" t="s">
        <v>348</v>
      </c>
      <c r="C4203" s="180">
        <v>1905000</v>
      </c>
      <c r="D4203" s="180">
        <v>144871</v>
      </c>
      <c r="E4203" s="180">
        <v>0</v>
      </c>
      <c r="F4203" s="180">
        <v>986501</v>
      </c>
      <c r="G4203" s="180">
        <v>1551000</v>
      </c>
      <c r="H4203" s="180">
        <v>0</v>
      </c>
      <c r="I4203" s="180">
        <v>30426203</v>
      </c>
      <c r="J4203" s="180">
        <v>33847010.900000006</v>
      </c>
    </row>
    <row r="4204" spans="1:10" x14ac:dyDescent="0.2">
      <c r="A4204" s="180" t="s">
        <v>87</v>
      </c>
      <c r="B4204" s="180" t="s">
        <v>349</v>
      </c>
      <c r="C4204" s="180">
        <v>2750427.59</v>
      </c>
      <c r="D4204" s="180">
        <v>63824.380000000005</v>
      </c>
      <c r="E4204" s="180">
        <v>0</v>
      </c>
      <c r="F4204" s="180">
        <v>431585.95000000019</v>
      </c>
      <c r="G4204" s="180">
        <v>579293.19000000041</v>
      </c>
      <c r="H4204" s="180">
        <v>0</v>
      </c>
      <c r="I4204" s="180">
        <v>8633449.1300000008</v>
      </c>
      <c r="J4204" s="180">
        <v>8038767.0099999998</v>
      </c>
    </row>
    <row r="4205" spans="1:10" x14ac:dyDescent="0.2">
      <c r="A4205" s="180" t="s">
        <v>87</v>
      </c>
      <c r="B4205" s="180" t="s">
        <v>350</v>
      </c>
      <c r="C4205" s="180">
        <v>4655427.59</v>
      </c>
      <c r="D4205" s="180">
        <v>208695.38</v>
      </c>
      <c r="E4205" s="180">
        <v>0</v>
      </c>
      <c r="F4205" s="180">
        <v>1418086.9500000002</v>
      </c>
      <c r="G4205" s="180">
        <v>2130293.1900000004</v>
      </c>
      <c r="H4205" s="180">
        <v>0</v>
      </c>
      <c r="I4205" s="180">
        <v>39059652.130000003</v>
      </c>
      <c r="J4205" s="180">
        <v>41885777.909999996</v>
      </c>
    </row>
    <row r="4206" spans="1:10" x14ac:dyDescent="0.2">
      <c r="A4206" s="180" t="s">
        <v>87</v>
      </c>
      <c r="B4206" s="180" t="s">
        <v>376</v>
      </c>
      <c r="C4206" s="180"/>
      <c r="D4206" s="180"/>
      <c r="E4206" s="180"/>
      <c r="F4206" s="180"/>
      <c r="G4206" s="180"/>
      <c r="H4206" s="180"/>
      <c r="I4206" s="180"/>
      <c r="J4206" s="180"/>
    </row>
    <row r="4207" spans="1:10" x14ac:dyDescent="0.2">
      <c r="A4207" s="180" t="s">
        <v>87</v>
      </c>
      <c r="B4207" s="180" t="s">
        <v>377</v>
      </c>
      <c r="C4207" s="180">
        <v>250000</v>
      </c>
      <c r="D4207" s="180">
        <v>125000</v>
      </c>
      <c r="E4207" s="180"/>
      <c r="F4207" s="180"/>
      <c r="G4207" s="180"/>
      <c r="H4207" s="180"/>
      <c r="I4207" s="180">
        <v>17002000</v>
      </c>
      <c r="J4207" s="180">
        <v>16132729.67</v>
      </c>
    </row>
    <row r="4208" spans="1:10" x14ac:dyDescent="0.2">
      <c r="A4208" s="180" t="s">
        <v>87</v>
      </c>
      <c r="B4208" s="180" t="s">
        <v>352</v>
      </c>
      <c r="C4208" s="180"/>
      <c r="D4208" s="180"/>
      <c r="E4208" s="180"/>
      <c r="F4208" s="180"/>
      <c r="G4208" s="180"/>
      <c r="H4208" s="180"/>
      <c r="I4208" s="180">
        <v>790000</v>
      </c>
      <c r="J4208" s="180">
        <v>760917.83</v>
      </c>
    </row>
    <row r="4209" spans="1:10" x14ac:dyDescent="0.2">
      <c r="A4209" s="180" t="s">
        <v>87</v>
      </c>
      <c r="B4209" s="180" t="s">
        <v>353</v>
      </c>
      <c r="C4209" s="180">
        <v>250000</v>
      </c>
      <c r="D4209" s="180">
        <v>55000</v>
      </c>
      <c r="E4209" s="180"/>
      <c r="F4209" s="180"/>
      <c r="G4209" s="180"/>
      <c r="H4209" s="180"/>
      <c r="I4209" s="180">
        <v>1790000</v>
      </c>
      <c r="J4209" s="180">
        <v>1625979.88</v>
      </c>
    </row>
    <row r="4210" spans="1:10" x14ac:dyDescent="0.2">
      <c r="A4210" s="180" t="s">
        <v>87</v>
      </c>
      <c r="B4210" s="180" t="s">
        <v>354</v>
      </c>
      <c r="C4210" s="180"/>
      <c r="D4210" s="180"/>
      <c r="E4210" s="180"/>
      <c r="F4210" s="180"/>
      <c r="G4210" s="180"/>
      <c r="H4210" s="180"/>
      <c r="I4210" s="180">
        <v>415000</v>
      </c>
      <c r="J4210" s="180">
        <v>394563.87</v>
      </c>
    </row>
    <row r="4211" spans="1:10" x14ac:dyDescent="0.2">
      <c r="A4211" s="180" t="s">
        <v>87</v>
      </c>
      <c r="B4211" s="180" t="s">
        <v>408</v>
      </c>
      <c r="C4211" s="180"/>
      <c r="D4211" s="180"/>
      <c r="E4211" s="180"/>
      <c r="F4211" s="180"/>
      <c r="G4211" s="180"/>
      <c r="H4211" s="180"/>
      <c r="I4211" s="180">
        <v>1270000</v>
      </c>
      <c r="J4211" s="180">
        <v>1249870.28</v>
      </c>
    </row>
    <row r="4212" spans="1:10" x14ac:dyDescent="0.2">
      <c r="A4212" s="180" t="s">
        <v>87</v>
      </c>
      <c r="B4212" s="180" t="s">
        <v>423</v>
      </c>
      <c r="C4212" s="180">
        <v>150000</v>
      </c>
      <c r="D4212" s="180"/>
      <c r="E4212" s="180"/>
      <c r="F4212" s="180"/>
      <c r="G4212" s="180"/>
      <c r="H4212" s="180"/>
      <c r="I4212" s="180">
        <v>451000</v>
      </c>
      <c r="J4212" s="180">
        <v>440748.89</v>
      </c>
    </row>
    <row r="4213" spans="1:10" x14ac:dyDescent="0.2">
      <c r="A4213" s="180" t="s">
        <v>87</v>
      </c>
      <c r="B4213" s="180" t="s">
        <v>355</v>
      </c>
      <c r="C4213" s="180">
        <v>350000</v>
      </c>
      <c r="D4213" s="180"/>
      <c r="E4213" s="180"/>
      <c r="F4213" s="180"/>
      <c r="G4213" s="180"/>
      <c r="H4213" s="180"/>
      <c r="I4213" s="180">
        <v>2740000</v>
      </c>
      <c r="J4213" s="180">
        <v>3029728.1599999997</v>
      </c>
    </row>
    <row r="4214" spans="1:10" x14ac:dyDescent="0.2">
      <c r="A4214" s="180" t="s">
        <v>87</v>
      </c>
      <c r="B4214" s="180" t="s">
        <v>356</v>
      </c>
      <c r="C4214" s="180">
        <v>300000</v>
      </c>
      <c r="D4214" s="180">
        <v>25000</v>
      </c>
      <c r="E4214" s="180"/>
      <c r="F4214" s="180"/>
      <c r="G4214" s="180"/>
      <c r="H4214" s="180"/>
      <c r="I4214" s="180">
        <v>1410000</v>
      </c>
      <c r="J4214" s="180">
        <v>1394703.94</v>
      </c>
    </row>
    <row r="4215" spans="1:10" x14ac:dyDescent="0.2">
      <c r="A4215" s="180" t="s">
        <v>87</v>
      </c>
      <c r="B4215" s="180" t="s">
        <v>409</v>
      </c>
      <c r="C4215" s="180"/>
      <c r="D4215" s="180"/>
      <c r="E4215" s="180"/>
      <c r="F4215" s="180"/>
      <c r="G4215" s="180"/>
      <c r="H4215" s="180"/>
      <c r="I4215" s="180">
        <v>0</v>
      </c>
      <c r="J4215" s="180"/>
    </row>
    <row r="4216" spans="1:10" x14ac:dyDescent="0.2">
      <c r="A4216" s="180" t="s">
        <v>87</v>
      </c>
      <c r="B4216" s="180" t="s">
        <v>378</v>
      </c>
      <c r="C4216" s="180"/>
      <c r="D4216" s="180"/>
      <c r="E4216" s="180"/>
      <c r="F4216" s="180"/>
      <c r="G4216" s="180">
        <v>2000000</v>
      </c>
      <c r="H4216" s="180"/>
      <c r="I4216" s="180">
        <v>1700000</v>
      </c>
      <c r="J4216" s="180">
        <v>1557055.84</v>
      </c>
    </row>
    <row r="4217" spans="1:10" x14ac:dyDescent="0.2">
      <c r="A4217" s="180" t="s">
        <v>87</v>
      </c>
      <c r="B4217" s="180" t="s">
        <v>360</v>
      </c>
      <c r="C4217" s="180">
        <v>2600000</v>
      </c>
      <c r="D4217" s="180"/>
      <c r="E4217" s="180"/>
      <c r="F4217" s="180"/>
      <c r="G4217" s="180"/>
      <c r="H4217" s="180"/>
      <c r="I4217" s="180">
        <v>450000</v>
      </c>
      <c r="J4217" s="180">
        <v>430487.86</v>
      </c>
    </row>
    <row r="4218" spans="1:10" x14ac:dyDescent="0.2">
      <c r="A4218" s="180" t="s">
        <v>87</v>
      </c>
      <c r="B4218" s="180" t="s">
        <v>379</v>
      </c>
      <c r="C4218" s="180"/>
      <c r="D4218" s="180"/>
      <c r="E4218" s="180"/>
      <c r="F4218" s="180">
        <v>986501</v>
      </c>
      <c r="G4218" s="180"/>
      <c r="H4218" s="180"/>
      <c r="I4218" s="180">
        <v>661554</v>
      </c>
      <c r="J4218" s="180">
        <v>4511737.16</v>
      </c>
    </row>
    <row r="4219" spans="1:10" x14ac:dyDescent="0.2">
      <c r="A4219" s="180" t="s">
        <v>87</v>
      </c>
      <c r="B4219" s="180" t="s">
        <v>362</v>
      </c>
      <c r="C4219" s="180"/>
      <c r="D4219" s="180"/>
      <c r="E4219" s="180"/>
      <c r="F4219" s="180"/>
      <c r="G4219" s="180"/>
      <c r="H4219" s="180"/>
      <c r="I4219" s="180">
        <v>987706</v>
      </c>
      <c r="J4219" s="180">
        <v>959137</v>
      </c>
    </row>
    <row r="4220" spans="1:10" x14ac:dyDescent="0.2">
      <c r="A4220" s="180" t="s">
        <v>87</v>
      </c>
      <c r="B4220" s="180" t="s">
        <v>365</v>
      </c>
      <c r="C4220" s="180">
        <v>3900000</v>
      </c>
      <c r="D4220" s="180">
        <v>205000</v>
      </c>
      <c r="E4220" s="180">
        <v>0</v>
      </c>
      <c r="F4220" s="180">
        <v>986501</v>
      </c>
      <c r="G4220" s="180">
        <v>2000000</v>
      </c>
      <c r="H4220" s="180">
        <v>0</v>
      </c>
      <c r="I4220" s="180">
        <v>29667260</v>
      </c>
      <c r="J4220" s="180">
        <v>32487660.380000003</v>
      </c>
    </row>
    <row r="4221" spans="1:10" x14ac:dyDescent="0.2">
      <c r="A4221" s="180" t="s">
        <v>87</v>
      </c>
      <c r="B4221" s="180" t="s">
        <v>447</v>
      </c>
      <c r="C4221" s="180">
        <v>639963</v>
      </c>
      <c r="D4221" s="180"/>
      <c r="E4221" s="180"/>
      <c r="F4221" s="180"/>
      <c r="G4221" s="180"/>
      <c r="H4221" s="180"/>
      <c r="I4221" s="180">
        <v>312435</v>
      </c>
      <c r="J4221" s="180">
        <v>764668.4</v>
      </c>
    </row>
    <row r="4222" spans="1:10" x14ac:dyDescent="0.2">
      <c r="A4222" s="180" t="s">
        <v>87</v>
      </c>
      <c r="B4222" s="180" t="s">
        <v>366</v>
      </c>
      <c r="C4222" s="180">
        <v>4539963</v>
      </c>
      <c r="D4222" s="180">
        <v>205000</v>
      </c>
      <c r="E4222" s="180">
        <v>0</v>
      </c>
      <c r="F4222" s="180">
        <v>986501</v>
      </c>
      <c r="G4222" s="180">
        <v>2000000</v>
      </c>
      <c r="H4222" s="180">
        <v>0</v>
      </c>
      <c r="I4222" s="180">
        <v>29979695</v>
      </c>
      <c r="J4222" s="180">
        <v>33252328.780000001</v>
      </c>
    </row>
    <row r="4223" spans="1:10" x14ac:dyDescent="0.2">
      <c r="A4223" s="180" t="s">
        <v>87</v>
      </c>
      <c r="B4223" s="180" t="s">
        <v>367</v>
      </c>
      <c r="C4223" s="180">
        <v>115464.58999999984</v>
      </c>
      <c r="D4223" s="180">
        <v>3695.3800000000047</v>
      </c>
      <c r="E4223" s="180">
        <v>0</v>
      </c>
      <c r="F4223" s="180">
        <v>431585.95000000019</v>
      </c>
      <c r="G4223" s="180">
        <v>130293.1900000004</v>
      </c>
      <c r="H4223" s="180">
        <v>0</v>
      </c>
      <c r="I4223" s="180">
        <v>9079957.1300000027</v>
      </c>
      <c r="J4223" s="180">
        <v>8633449.1300000027</v>
      </c>
    </row>
    <row r="4224" spans="1:10" x14ac:dyDescent="0.2">
      <c r="A4224" s="180" t="s">
        <v>87</v>
      </c>
      <c r="B4224" s="180" t="s">
        <v>368</v>
      </c>
      <c r="C4224" s="180">
        <v>4655427.59</v>
      </c>
      <c r="D4224" s="180">
        <v>208695.38</v>
      </c>
      <c r="E4224" s="180">
        <v>0</v>
      </c>
      <c r="F4224" s="180">
        <v>1418086.9500000002</v>
      </c>
      <c r="G4224" s="180">
        <v>2130293.1900000004</v>
      </c>
      <c r="H4224" s="180">
        <v>0</v>
      </c>
      <c r="I4224" s="180">
        <v>39059652.130000003</v>
      </c>
      <c r="J4224" s="180">
        <v>41885777.909999996</v>
      </c>
    </row>
    <row r="4225" spans="1:10" x14ac:dyDescent="0.2">
      <c r="A4225" s="180" t="s">
        <v>88</v>
      </c>
      <c r="B4225" s="180" t="s">
        <v>333</v>
      </c>
      <c r="C4225" s="180"/>
      <c r="D4225" s="180">
        <v>384157</v>
      </c>
      <c r="E4225" s="180"/>
      <c r="F4225" s="180">
        <v>618150</v>
      </c>
      <c r="G4225" s="180"/>
      <c r="H4225" s="180"/>
      <c r="I4225" s="180">
        <v>3018533</v>
      </c>
      <c r="J4225" s="180">
        <v>3096774.36</v>
      </c>
    </row>
    <row r="4226" spans="1:10" x14ac:dyDescent="0.2">
      <c r="A4226" s="180" t="s">
        <v>88</v>
      </c>
      <c r="B4226" s="180" t="s">
        <v>334</v>
      </c>
      <c r="C4226" s="180"/>
      <c r="D4226" s="180">
        <v>34051</v>
      </c>
      <c r="E4226" s="180"/>
      <c r="F4226" s="180">
        <v>54791</v>
      </c>
      <c r="G4226" s="180"/>
      <c r="H4226" s="180"/>
      <c r="I4226" s="180">
        <v>296390</v>
      </c>
      <c r="J4226" s="180">
        <v>280542.14</v>
      </c>
    </row>
    <row r="4227" spans="1:10" x14ac:dyDescent="0.2">
      <c r="A4227" s="180" t="s">
        <v>88</v>
      </c>
      <c r="B4227" s="180" t="s">
        <v>335</v>
      </c>
      <c r="C4227" s="180"/>
      <c r="D4227" s="180">
        <v>0</v>
      </c>
      <c r="E4227" s="180"/>
      <c r="F4227" s="180"/>
      <c r="G4227" s="180"/>
      <c r="H4227" s="180"/>
      <c r="I4227" s="180">
        <v>215500</v>
      </c>
      <c r="J4227" s="180">
        <v>322220</v>
      </c>
    </row>
    <row r="4228" spans="1:10" x14ac:dyDescent="0.2">
      <c r="A4228" s="180" t="s">
        <v>88</v>
      </c>
      <c r="B4228" s="180" t="s">
        <v>336</v>
      </c>
      <c r="C4228" s="180"/>
      <c r="D4228" s="180"/>
      <c r="E4228" s="180"/>
      <c r="F4228" s="180"/>
      <c r="G4228" s="180"/>
      <c r="H4228" s="180"/>
      <c r="I4228" s="180">
        <v>686074</v>
      </c>
      <c r="J4228" s="180">
        <v>685174.13</v>
      </c>
    </row>
    <row r="4229" spans="1:10" x14ac:dyDescent="0.2">
      <c r="A4229" s="180" t="s">
        <v>88</v>
      </c>
      <c r="B4229" s="180" t="s">
        <v>337</v>
      </c>
      <c r="C4229" s="180">
        <v>13200</v>
      </c>
      <c r="D4229" s="180">
        <v>2652</v>
      </c>
      <c r="E4229" s="180">
        <v>0</v>
      </c>
      <c r="F4229" s="180">
        <v>7201</v>
      </c>
      <c r="G4229" s="180">
        <v>1668</v>
      </c>
      <c r="H4229" s="180"/>
      <c r="I4229" s="180">
        <v>61432</v>
      </c>
      <c r="J4229" s="180">
        <v>55537.61</v>
      </c>
    </row>
    <row r="4230" spans="1:10" x14ac:dyDescent="0.2">
      <c r="A4230" s="180" t="s">
        <v>88</v>
      </c>
      <c r="B4230" s="180" t="s">
        <v>338</v>
      </c>
      <c r="C4230" s="180"/>
      <c r="D4230" s="180"/>
      <c r="E4230" s="180"/>
      <c r="F4230" s="180"/>
      <c r="G4230" s="180">
        <v>432332</v>
      </c>
      <c r="H4230" s="180"/>
      <c r="I4230" s="180">
        <v>361464</v>
      </c>
      <c r="J4230" s="180">
        <v>282935.09999999998</v>
      </c>
    </row>
    <row r="4231" spans="1:10" x14ac:dyDescent="0.2">
      <c r="A4231" s="180" t="s">
        <v>88</v>
      </c>
      <c r="B4231" s="180" t="s">
        <v>339</v>
      </c>
      <c r="C4231" s="180"/>
      <c r="D4231" s="180"/>
      <c r="E4231" s="180"/>
      <c r="F4231" s="180"/>
      <c r="G4231" s="180"/>
      <c r="H4231" s="180"/>
      <c r="I4231" s="180">
        <v>260108</v>
      </c>
      <c r="J4231" s="180">
        <v>255008.27</v>
      </c>
    </row>
    <row r="4232" spans="1:10" x14ac:dyDescent="0.2">
      <c r="A4232" s="180" t="s">
        <v>88</v>
      </c>
      <c r="B4232" s="180" t="s">
        <v>340</v>
      </c>
      <c r="C4232" s="180"/>
      <c r="D4232" s="180"/>
      <c r="E4232" s="180"/>
      <c r="F4232" s="180"/>
      <c r="G4232" s="180"/>
      <c r="H4232" s="180"/>
      <c r="I4232" s="180">
        <v>120000</v>
      </c>
      <c r="J4232" s="180">
        <v>135960.47</v>
      </c>
    </row>
    <row r="4233" spans="1:10" x14ac:dyDescent="0.2">
      <c r="A4233" s="180" t="s">
        <v>88</v>
      </c>
      <c r="B4233" s="180" t="s">
        <v>341</v>
      </c>
      <c r="C4233" s="180"/>
      <c r="D4233" s="180"/>
      <c r="E4233" s="180"/>
      <c r="F4233" s="180"/>
      <c r="G4233" s="180"/>
      <c r="H4233" s="180"/>
      <c r="I4233" s="180">
        <v>0</v>
      </c>
      <c r="J4233" s="180">
        <v>0</v>
      </c>
    </row>
    <row r="4234" spans="1:10" x14ac:dyDescent="0.2">
      <c r="A4234" s="180" t="s">
        <v>88</v>
      </c>
      <c r="B4234" s="180" t="s">
        <v>342</v>
      </c>
      <c r="C4234" s="180"/>
      <c r="D4234" s="180"/>
      <c r="E4234" s="180"/>
      <c r="F4234" s="180"/>
      <c r="G4234" s="180"/>
      <c r="H4234" s="180"/>
      <c r="I4234" s="180">
        <v>4817392</v>
      </c>
      <c r="J4234" s="180">
        <v>4584289</v>
      </c>
    </row>
    <row r="4235" spans="1:10" x14ac:dyDescent="0.2">
      <c r="A4235" s="180" t="s">
        <v>88</v>
      </c>
      <c r="B4235" s="180" t="s">
        <v>343</v>
      </c>
      <c r="C4235" s="180"/>
      <c r="D4235" s="180"/>
      <c r="E4235" s="180"/>
      <c r="F4235" s="180"/>
      <c r="G4235" s="180"/>
      <c r="H4235" s="180"/>
      <c r="I4235" s="180">
        <v>0</v>
      </c>
      <c r="J4235" s="180">
        <v>0</v>
      </c>
    </row>
    <row r="4236" spans="1:10" x14ac:dyDescent="0.2">
      <c r="A4236" s="180" t="s">
        <v>88</v>
      </c>
      <c r="B4236" s="180" t="s">
        <v>344</v>
      </c>
      <c r="C4236" s="180">
        <v>680237</v>
      </c>
      <c r="D4236" s="180"/>
      <c r="E4236" s="180"/>
      <c r="F4236" s="180"/>
      <c r="G4236" s="180"/>
      <c r="H4236" s="180"/>
      <c r="I4236" s="180">
        <v>43000</v>
      </c>
      <c r="J4236" s="180">
        <v>712346.80999999994</v>
      </c>
    </row>
    <row r="4237" spans="1:10" x14ac:dyDescent="0.2">
      <c r="A4237" s="180" t="s">
        <v>88</v>
      </c>
      <c r="B4237" s="180" t="s">
        <v>475</v>
      </c>
      <c r="C4237" s="180"/>
      <c r="D4237" s="180">
        <v>3035</v>
      </c>
      <c r="E4237" s="180"/>
      <c r="F4237" s="180">
        <v>4883</v>
      </c>
      <c r="G4237" s="180"/>
      <c r="H4237" s="180"/>
      <c r="I4237" s="180">
        <v>22980</v>
      </c>
      <c r="J4237" s="180">
        <v>398.76</v>
      </c>
    </row>
    <row r="4238" spans="1:10" x14ac:dyDescent="0.2">
      <c r="A4238" s="180" t="s">
        <v>88</v>
      </c>
      <c r="B4238" s="180" t="s">
        <v>332</v>
      </c>
      <c r="C4238" s="180"/>
      <c r="D4238" s="180"/>
      <c r="E4238" s="180"/>
      <c r="F4238" s="180"/>
      <c r="G4238" s="180"/>
      <c r="H4238" s="180"/>
      <c r="I4238" s="180">
        <v>51547</v>
      </c>
      <c r="J4238" s="180">
        <v>51547</v>
      </c>
    </row>
    <row r="4239" spans="1:10" x14ac:dyDescent="0.2">
      <c r="A4239" s="180" t="s">
        <v>88</v>
      </c>
      <c r="B4239" s="180" t="s">
        <v>407</v>
      </c>
      <c r="C4239" s="180"/>
      <c r="D4239" s="180"/>
      <c r="E4239" s="180"/>
      <c r="F4239" s="180"/>
      <c r="G4239" s="180"/>
      <c r="H4239" s="180"/>
      <c r="I4239" s="180">
        <v>111000</v>
      </c>
      <c r="J4239" s="180">
        <v>212035.63</v>
      </c>
    </row>
    <row r="4240" spans="1:10" x14ac:dyDescent="0.2">
      <c r="A4240" s="180" t="s">
        <v>88</v>
      </c>
      <c r="B4240" s="180" t="s">
        <v>345</v>
      </c>
      <c r="C4240" s="180">
        <v>693437</v>
      </c>
      <c r="D4240" s="180">
        <v>423895</v>
      </c>
      <c r="E4240" s="180">
        <v>0</v>
      </c>
      <c r="F4240" s="180">
        <v>685025</v>
      </c>
      <c r="G4240" s="180">
        <v>434000</v>
      </c>
      <c r="H4240" s="180">
        <v>0</v>
      </c>
      <c r="I4240" s="180">
        <v>10065420</v>
      </c>
      <c r="J4240" s="180">
        <v>10674769.279999999</v>
      </c>
    </row>
    <row r="4241" spans="1:10" x14ac:dyDescent="0.2">
      <c r="A4241" s="180" t="s">
        <v>88</v>
      </c>
      <c r="B4241" s="180" t="s">
        <v>346</v>
      </c>
      <c r="C4241" s="180"/>
      <c r="D4241" s="180"/>
      <c r="E4241" s="180"/>
      <c r="F4241" s="180"/>
      <c r="G4241" s="180"/>
      <c r="H4241" s="180"/>
      <c r="I4241" s="180">
        <v>0</v>
      </c>
      <c r="J4241" s="180">
        <v>0</v>
      </c>
    </row>
    <row r="4242" spans="1:10" x14ac:dyDescent="0.2">
      <c r="A4242" s="180" t="s">
        <v>88</v>
      </c>
      <c r="B4242" s="180" t="s">
        <v>446</v>
      </c>
      <c r="C4242" s="180"/>
      <c r="D4242" s="180"/>
      <c r="E4242" s="180">
        <v>181920</v>
      </c>
      <c r="F4242" s="180">
        <v>313170</v>
      </c>
      <c r="G4242" s="180"/>
      <c r="H4242" s="180"/>
      <c r="I4242" s="180">
        <v>309320</v>
      </c>
      <c r="J4242" s="180">
        <v>2691463.97</v>
      </c>
    </row>
    <row r="4243" spans="1:10" x14ac:dyDescent="0.2">
      <c r="A4243" s="180" t="s">
        <v>88</v>
      </c>
      <c r="B4243" s="180" t="s">
        <v>347</v>
      </c>
      <c r="C4243" s="180"/>
      <c r="D4243" s="180"/>
      <c r="E4243" s="180"/>
      <c r="F4243" s="180"/>
      <c r="G4243" s="180"/>
      <c r="H4243" s="180"/>
      <c r="I4243" s="180">
        <v>0</v>
      </c>
      <c r="J4243" s="180">
        <v>445.74</v>
      </c>
    </row>
    <row r="4244" spans="1:10" x14ac:dyDescent="0.2">
      <c r="A4244" s="180" t="s">
        <v>88</v>
      </c>
      <c r="B4244" s="180" t="s">
        <v>348</v>
      </c>
      <c r="C4244" s="180">
        <v>693437</v>
      </c>
      <c r="D4244" s="180">
        <v>423895</v>
      </c>
      <c r="E4244" s="180">
        <v>181920</v>
      </c>
      <c r="F4244" s="180">
        <v>998195</v>
      </c>
      <c r="G4244" s="180">
        <v>434000</v>
      </c>
      <c r="H4244" s="180">
        <v>0</v>
      </c>
      <c r="I4244" s="180">
        <v>10374740</v>
      </c>
      <c r="J4244" s="180">
        <v>13366678.99</v>
      </c>
    </row>
    <row r="4245" spans="1:10" x14ac:dyDescent="0.2">
      <c r="A4245" s="180" t="s">
        <v>88</v>
      </c>
      <c r="B4245" s="180" t="s">
        <v>349</v>
      </c>
      <c r="C4245" s="180">
        <v>174175.27000000002</v>
      </c>
      <c r="D4245" s="180">
        <v>835971.51</v>
      </c>
      <c r="E4245" s="180">
        <v>0</v>
      </c>
      <c r="F4245" s="180">
        <v>366025.76</v>
      </c>
      <c r="G4245" s="180">
        <v>0.41999999998370185</v>
      </c>
      <c r="H4245" s="180">
        <v>0</v>
      </c>
      <c r="I4245" s="180">
        <v>4406016.2300000004</v>
      </c>
      <c r="J4245" s="180">
        <v>7569083.79</v>
      </c>
    </row>
    <row r="4246" spans="1:10" x14ac:dyDescent="0.2">
      <c r="A4246" s="180" t="s">
        <v>88</v>
      </c>
      <c r="B4246" s="180" t="s">
        <v>350</v>
      </c>
      <c r="C4246" s="180">
        <v>867612.27</v>
      </c>
      <c r="D4246" s="180">
        <v>1259866.51</v>
      </c>
      <c r="E4246" s="180">
        <v>181920</v>
      </c>
      <c r="F4246" s="180">
        <v>1364220.76</v>
      </c>
      <c r="G4246" s="180">
        <v>434000.42</v>
      </c>
      <c r="H4246" s="180">
        <v>0</v>
      </c>
      <c r="I4246" s="180">
        <v>14780756.23</v>
      </c>
      <c r="J4246" s="180">
        <v>20935762.780000001</v>
      </c>
    </row>
    <row r="4247" spans="1:10" x14ac:dyDescent="0.2">
      <c r="A4247" s="180" t="s">
        <v>88</v>
      </c>
      <c r="B4247" s="180" t="s">
        <v>376</v>
      </c>
      <c r="C4247" s="180"/>
      <c r="D4247" s="180"/>
      <c r="E4247" s="180"/>
      <c r="F4247" s="180"/>
      <c r="G4247" s="180"/>
      <c r="H4247" s="180"/>
      <c r="I4247" s="180"/>
      <c r="J4247" s="180"/>
    </row>
    <row r="4248" spans="1:10" x14ac:dyDescent="0.2">
      <c r="A4248" s="180" t="s">
        <v>88</v>
      </c>
      <c r="B4248" s="180" t="s">
        <v>377</v>
      </c>
      <c r="C4248" s="180">
        <v>81000</v>
      </c>
      <c r="D4248" s="180"/>
      <c r="E4248" s="180"/>
      <c r="F4248" s="180"/>
      <c r="G4248" s="180"/>
      <c r="H4248" s="180"/>
      <c r="I4248" s="180">
        <v>5899364</v>
      </c>
      <c r="J4248" s="180">
        <v>5374637.9299999997</v>
      </c>
    </row>
    <row r="4249" spans="1:10" x14ac:dyDescent="0.2">
      <c r="A4249" s="180" t="s">
        <v>88</v>
      </c>
      <c r="B4249" s="180" t="s">
        <v>352</v>
      </c>
      <c r="C4249" s="180"/>
      <c r="D4249" s="180"/>
      <c r="E4249" s="180"/>
      <c r="F4249" s="180"/>
      <c r="G4249" s="180"/>
      <c r="H4249" s="180"/>
      <c r="I4249" s="180">
        <v>496756</v>
      </c>
      <c r="J4249" s="180">
        <v>271148.90999999997</v>
      </c>
    </row>
    <row r="4250" spans="1:10" x14ac:dyDescent="0.2">
      <c r="A4250" s="180" t="s">
        <v>88</v>
      </c>
      <c r="B4250" s="180" t="s">
        <v>353</v>
      </c>
      <c r="C4250" s="180">
        <v>25000</v>
      </c>
      <c r="D4250" s="180"/>
      <c r="E4250" s="180"/>
      <c r="F4250" s="180"/>
      <c r="G4250" s="180"/>
      <c r="H4250" s="180"/>
      <c r="I4250" s="180">
        <v>410865</v>
      </c>
      <c r="J4250" s="180">
        <v>410865.54</v>
      </c>
    </row>
    <row r="4251" spans="1:10" x14ac:dyDescent="0.2">
      <c r="A4251" s="180" t="s">
        <v>88</v>
      </c>
      <c r="B4251" s="180" t="s">
        <v>354</v>
      </c>
      <c r="C4251" s="180"/>
      <c r="D4251" s="180"/>
      <c r="E4251" s="180"/>
      <c r="F4251" s="180"/>
      <c r="G4251" s="180"/>
      <c r="H4251" s="180"/>
      <c r="I4251" s="180">
        <v>301052</v>
      </c>
      <c r="J4251" s="180">
        <v>311020.62</v>
      </c>
    </row>
    <row r="4252" spans="1:10" x14ac:dyDescent="0.2">
      <c r="A4252" s="180" t="s">
        <v>88</v>
      </c>
      <c r="B4252" s="180" t="s">
        <v>408</v>
      </c>
      <c r="C4252" s="180"/>
      <c r="D4252" s="180"/>
      <c r="E4252" s="180"/>
      <c r="F4252" s="180"/>
      <c r="G4252" s="180"/>
      <c r="H4252" s="180"/>
      <c r="I4252" s="180">
        <v>449522</v>
      </c>
      <c r="J4252" s="180">
        <v>446322.18</v>
      </c>
    </row>
    <row r="4253" spans="1:10" x14ac:dyDescent="0.2">
      <c r="A4253" s="180" t="s">
        <v>88</v>
      </c>
      <c r="B4253" s="180" t="s">
        <v>423</v>
      </c>
      <c r="C4253" s="180"/>
      <c r="D4253" s="180"/>
      <c r="E4253" s="180"/>
      <c r="F4253" s="180"/>
      <c r="G4253" s="180"/>
      <c r="H4253" s="180"/>
      <c r="I4253" s="180">
        <v>156150</v>
      </c>
      <c r="J4253" s="180">
        <v>156150.43</v>
      </c>
    </row>
    <row r="4254" spans="1:10" x14ac:dyDescent="0.2">
      <c r="A4254" s="180" t="s">
        <v>88</v>
      </c>
      <c r="B4254" s="180" t="s">
        <v>355</v>
      </c>
      <c r="C4254" s="180">
        <v>208000</v>
      </c>
      <c r="D4254" s="180"/>
      <c r="E4254" s="180"/>
      <c r="F4254" s="180"/>
      <c r="G4254" s="180"/>
      <c r="H4254" s="180"/>
      <c r="I4254" s="180">
        <v>1317923</v>
      </c>
      <c r="J4254" s="180">
        <v>796881.31</v>
      </c>
    </row>
    <row r="4255" spans="1:10" x14ac:dyDescent="0.2">
      <c r="A4255" s="180" t="s">
        <v>88</v>
      </c>
      <c r="B4255" s="180" t="s">
        <v>356</v>
      </c>
      <c r="C4255" s="180">
        <v>115000</v>
      </c>
      <c r="D4255" s="180"/>
      <c r="E4255" s="180"/>
      <c r="F4255" s="180"/>
      <c r="G4255" s="180"/>
      <c r="H4255" s="180"/>
      <c r="I4255" s="180">
        <v>171124</v>
      </c>
      <c r="J4255" s="180">
        <v>171124.71</v>
      </c>
    </row>
    <row r="4256" spans="1:10" x14ac:dyDescent="0.2">
      <c r="A4256" s="180" t="s">
        <v>88</v>
      </c>
      <c r="B4256" s="180" t="s">
        <v>409</v>
      </c>
      <c r="C4256" s="180"/>
      <c r="D4256" s="180"/>
      <c r="E4256" s="180"/>
      <c r="F4256" s="180"/>
      <c r="G4256" s="180"/>
      <c r="H4256" s="180"/>
      <c r="I4256" s="180">
        <v>0</v>
      </c>
      <c r="J4256" s="180"/>
    </row>
    <row r="4257" spans="1:10" x14ac:dyDescent="0.2">
      <c r="A4257" s="180" t="s">
        <v>88</v>
      </c>
      <c r="B4257" s="180" t="s">
        <v>378</v>
      </c>
      <c r="C4257" s="180"/>
      <c r="D4257" s="180"/>
      <c r="E4257" s="180"/>
      <c r="F4257" s="180"/>
      <c r="G4257" s="180">
        <v>434000</v>
      </c>
      <c r="H4257" s="180"/>
      <c r="I4257" s="180">
        <v>413000</v>
      </c>
      <c r="J4257" s="180">
        <v>394518.08</v>
      </c>
    </row>
    <row r="4258" spans="1:10" x14ac:dyDescent="0.2">
      <c r="A4258" s="180" t="s">
        <v>88</v>
      </c>
      <c r="B4258" s="180" t="s">
        <v>360</v>
      </c>
      <c r="C4258" s="180"/>
      <c r="D4258" s="180"/>
      <c r="E4258" s="180">
        <v>181920</v>
      </c>
      <c r="F4258" s="180"/>
      <c r="G4258" s="180"/>
      <c r="H4258" s="180"/>
      <c r="I4258" s="180">
        <v>0</v>
      </c>
      <c r="J4258" s="180">
        <v>4329545.1100000003</v>
      </c>
    </row>
    <row r="4259" spans="1:10" x14ac:dyDescent="0.2">
      <c r="A4259" s="180" t="s">
        <v>88</v>
      </c>
      <c r="B4259" s="180" t="s">
        <v>379</v>
      </c>
      <c r="C4259" s="180"/>
      <c r="D4259" s="180"/>
      <c r="E4259" s="180"/>
      <c r="F4259" s="180">
        <v>945611</v>
      </c>
      <c r="G4259" s="180"/>
      <c r="H4259" s="180"/>
      <c r="I4259" s="180">
        <v>939921</v>
      </c>
      <c r="J4259" s="180">
        <v>1327513.76</v>
      </c>
    </row>
    <row r="4260" spans="1:10" x14ac:dyDescent="0.2">
      <c r="A4260" s="180" t="s">
        <v>88</v>
      </c>
      <c r="B4260" s="180" t="s">
        <v>362</v>
      </c>
      <c r="C4260" s="180"/>
      <c r="D4260" s="180"/>
      <c r="E4260" s="180"/>
      <c r="F4260" s="180"/>
      <c r="G4260" s="180"/>
      <c r="H4260" s="180"/>
      <c r="I4260" s="180">
        <v>334018</v>
      </c>
      <c r="J4260" s="180">
        <v>317554</v>
      </c>
    </row>
    <row r="4261" spans="1:10" x14ac:dyDescent="0.2">
      <c r="A4261" s="180" t="s">
        <v>88</v>
      </c>
      <c r="B4261" s="180" t="s">
        <v>365</v>
      </c>
      <c r="C4261" s="180">
        <v>429000</v>
      </c>
      <c r="D4261" s="180">
        <v>0</v>
      </c>
      <c r="E4261" s="180">
        <v>181920</v>
      </c>
      <c r="F4261" s="180">
        <v>945611</v>
      </c>
      <c r="G4261" s="180">
        <v>434000</v>
      </c>
      <c r="H4261" s="180">
        <v>0</v>
      </c>
      <c r="I4261" s="180">
        <v>10889695</v>
      </c>
      <c r="J4261" s="180">
        <v>14307282.58</v>
      </c>
    </row>
    <row r="4262" spans="1:10" x14ac:dyDescent="0.2">
      <c r="A4262" s="180" t="s">
        <v>88</v>
      </c>
      <c r="B4262" s="180" t="s">
        <v>447</v>
      </c>
      <c r="C4262" s="180">
        <v>313170</v>
      </c>
      <c r="D4262" s="180">
        <v>181920</v>
      </c>
      <c r="E4262" s="180"/>
      <c r="F4262" s="180"/>
      <c r="G4262" s="180"/>
      <c r="H4262" s="180"/>
      <c r="I4262" s="180">
        <v>0</v>
      </c>
      <c r="J4262" s="180">
        <v>2222463.9700000002</v>
      </c>
    </row>
    <row r="4263" spans="1:10" x14ac:dyDescent="0.2">
      <c r="A4263" s="180" t="s">
        <v>88</v>
      </c>
      <c r="B4263" s="180" t="s">
        <v>366</v>
      </c>
      <c r="C4263" s="180">
        <v>742170</v>
      </c>
      <c r="D4263" s="180">
        <v>181920</v>
      </c>
      <c r="E4263" s="180">
        <v>181920</v>
      </c>
      <c r="F4263" s="180">
        <v>945611</v>
      </c>
      <c r="G4263" s="180">
        <v>434000</v>
      </c>
      <c r="H4263" s="180">
        <v>0</v>
      </c>
      <c r="I4263" s="180">
        <v>10889695</v>
      </c>
      <c r="J4263" s="180">
        <v>16529746.550000001</v>
      </c>
    </row>
    <row r="4264" spans="1:10" x14ac:dyDescent="0.2">
      <c r="A4264" s="180" t="s">
        <v>88</v>
      </c>
      <c r="B4264" s="180" t="s">
        <v>367</v>
      </c>
      <c r="C4264" s="180">
        <v>125442.27000000002</v>
      </c>
      <c r="D4264" s="180">
        <v>1077946.51</v>
      </c>
      <c r="E4264" s="180">
        <v>0</v>
      </c>
      <c r="F4264" s="180">
        <v>418609.76</v>
      </c>
      <c r="G4264" s="180">
        <v>0.41999999998370185</v>
      </c>
      <c r="H4264" s="180">
        <v>0</v>
      </c>
      <c r="I4264" s="180">
        <v>3891061.23</v>
      </c>
      <c r="J4264" s="180">
        <v>4406016.2300000004</v>
      </c>
    </row>
    <row r="4265" spans="1:10" x14ac:dyDescent="0.2">
      <c r="A4265" s="180" t="s">
        <v>88</v>
      </c>
      <c r="B4265" s="180" t="s">
        <v>368</v>
      </c>
      <c r="C4265" s="180">
        <v>867612.27</v>
      </c>
      <c r="D4265" s="180">
        <v>1259866.51</v>
      </c>
      <c r="E4265" s="180">
        <v>181920</v>
      </c>
      <c r="F4265" s="180">
        <v>1364220.76</v>
      </c>
      <c r="G4265" s="180">
        <v>434000.42</v>
      </c>
      <c r="H4265" s="180">
        <v>0</v>
      </c>
      <c r="I4265" s="180">
        <v>14780756.23</v>
      </c>
      <c r="J4265" s="180">
        <v>20935762.780000001</v>
      </c>
    </row>
    <row r="4266" spans="1:10" x14ac:dyDescent="0.2">
      <c r="A4266" s="180" t="s">
        <v>89</v>
      </c>
      <c r="B4266" s="180" t="s">
        <v>333</v>
      </c>
      <c r="C4266" s="180"/>
      <c r="D4266" s="180">
        <v>8052218</v>
      </c>
      <c r="E4266" s="180"/>
      <c r="F4266" s="180">
        <v>0</v>
      </c>
      <c r="G4266" s="180"/>
      <c r="H4266" s="180"/>
      <c r="I4266" s="180">
        <v>136361432</v>
      </c>
      <c r="J4266" s="180">
        <v>126555758.56999999</v>
      </c>
    </row>
    <row r="4267" spans="1:10" x14ac:dyDescent="0.2">
      <c r="A4267" s="180" t="s">
        <v>89</v>
      </c>
      <c r="B4267" s="180" t="s">
        <v>334</v>
      </c>
      <c r="C4267" s="180"/>
      <c r="D4267" s="180">
        <v>193527</v>
      </c>
      <c r="E4267" s="180"/>
      <c r="F4267" s="180">
        <v>0</v>
      </c>
      <c r="G4267" s="180"/>
      <c r="H4267" s="180"/>
      <c r="I4267" s="180">
        <v>3828393</v>
      </c>
      <c r="J4267" s="180">
        <v>3561226.5300000003</v>
      </c>
    </row>
    <row r="4268" spans="1:10" x14ac:dyDescent="0.2">
      <c r="A4268" s="180" t="s">
        <v>89</v>
      </c>
      <c r="B4268" s="180" t="s">
        <v>335</v>
      </c>
      <c r="C4268" s="180"/>
      <c r="D4268" s="180">
        <v>0</v>
      </c>
      <c r="E4268" s="180"/>
      <c r="F4268" s="180"/>
      <c r="G4268" s="180"/>
      <c r="H4268" s="180"/>
      <c r="I4268" s="180">
        <v>0</v>
      </c>
      <c r="J4268" s="180">
        <v>0</v>
      </c>
    </row>
    <row r="4269" spans="1:10" x14ac:dyDescent="0.2">
      <c r="A4269" s="180" t="s">
        <v>89</v>
      </c>
      <c r="B4269" s="180" t="s">
        <v>336</v>
      </c>
      <c r="C4269" s="180"/>
      <c r="D4269" s="180"/>
      <c r="E4269" s="180"/>
      <c r="F4269" s="180"/>
      <c r="G4269" s="180"/>
      <c r="H4269" s="180"/>
      <c r="I4269" s="180">
        <v>8760000</v>
      </c>
      <c r="J4269" s="180">
        <v>7854660.2199999997</v>
      </c>
    </row>
    <row r="4270" spans="1:10" x14ac:dyDescent="0.2">
      <c r="A4270" s="180" t="s">
        <v>89</v>
      </c>
      <c r="B4270" s="180" t="s">
        <v>337</v>
      </c>
      <c r="C4270" s="180">
        <v>1200000</v>
      </c>
      <c r="D4270" s="180">
        <v>50000</v>
      </c>
      <c r="E4270" s="180"/>
      <c r="F4270" s="180"/>
      <c r="G4270" s="180"/>
      <c r="H4270" s="180"/>
      <c r="I4270" s="180">
        <v>3995009</v>
      </c>
      <c r="J4270" s="180">
        <v>2587997.92</v>
      </c>
    </row>
    <row r="4271" spans="1:10" x14ac:dyDescent="0.2">
      <c r="A4271" s="180" t="s">
        <v>89</v>
      </c>
      <c r="B4271" s="180" t="s">
        <v>338</v>
      </c>
      <c r="C4271" s="180"/>
      <c r="D4271" s="180"/>
      <c r="E4271" s="180"/>
      <c r="F4271" s="180"/>
      <c r="G4271" s="180">
        <v>1580229</v>
      </c>
      <c r="H4271" s="180"/>
      <c r="I4271" s="180">
        <v>1586678</v>
      </c>
      <c r="J4271" s="180">
        <v>1693110.87</v>
      </c>
    </row>
    <row r="4272" spans="1:10" x14ac:dyDescent="0.2">
      <c r="A4272" s="180" t="s">
        <v>89</v>
      </c>
      <c r="B4272" s="180" t="s">
        <v>339</v>
      </c>
      <c r="C4272" s="180"/>
      <c r="D4272" s="180"/>
      <c r="E4272" s="180"/>
      <c r="F4272" s="180"/>
      <c r="G4272" s="180"/>
      <c r="H4272" s="180"/>
      <c r="I4272" s="180">
        <v>2700000</v>
      </c>
      <c r="J4272" s="180">
        <v>1906574.97</v>
      </c>
    </row>
    <row r="4273" spans="1:10" x14ac:dyDescent="0.2">
      <c r="A4273" s="180" t="s">
        <v>89</v>
      </c>
      <c r="B4273" s="180" t="s">
        <v>340</v>
      </c>
      <c r="C4273" s="180">
        <v>100000</v>
      </c>
      <c r="D4273" s="180">
        <v>200000</v>
      </c>
      <c r="E4273" s="180"/>
      <c r="F4273" s="180"/>
      <c r="G4273" s="180"/>
      <c r="H4273" s="180">
        <v>5677270</v>
      </c>
      <c r="I4273" s="180">
        <v>20056155</v>
      </c>
      <c r="J4273" s="180">
        <v>22119641.079999998</v>
      </c>
    </row>
    <row r="4274" spans="1:10" x14ac:dyDescent="0.2">
      <c r="A4274" s="180" t="s">
        <v>89</v>
      </c>
      <c r="B4274" s="180" t="s">
        <v>341</v>
      </c>
      <c r="C4274" s="180"/>
      <c r="D4274" s="180"/>
      <c r="E4274" s="180"/>
      <c r="F4274" s="180"/>
      <c r="G4274" s="180"/>
      <c r="H4274" s="180"/>
      <c r="I4274" s="180">
        <v>710456</v>
      </c>
      <c r="J4274" s="180">
        <v>12560</v>
      </c>
    </row>
    <row r="4275" spans="1:10" x14ac:dyDescent="0.2">
      <c r="A4275" s="180" t="s">
        <v>89</v>
      </c>
      <c r="B4275" s="180" t="s">
        <v>342</v>
      </c>
      <c r="C4275" s="180"/>
      <c r="D4275" s="180"/>
      <c r="E4275" s="180"/>
      <c r="F4275" s="180"/>
      <c r="G4275" s="180"/>
      <c r="H4275" s="180"/>
      <c r="I4275" s="180">
        <v>260463395</v>
      </c>
      <c r="J4275" s="180">
        <v>260456909</v>
      </c>
    </row>
    <row r="4276" spans="1:10" x14ac:dyDescent="0.2">
      <c r="A4276" s="180" t="s">
        <v>89</v>
      </c>
      <c r="B4276" s="180" t="s">
        <v>343</v>
      </c>
      <c r="C4276" s="180"/>
      <c r="D4276" s="180"/>
      <c r="E4276" s="180"/>
      <c r="F4276" s="180"/>
      <c r="G4276" s="180"/>
      <c r="H4276" s="180"/>
      <c r="I4276" s="180">
        <v>0</v>
      </c>
      <c r="J4276" s="180">
        <v>0</v>
      </c>
    </row>
    <row r="4277" spans="1:10" x14ac:dyDescent="0.2">
      <c r="A4277" s="180" t="s">
        <v>89</v>
      </c>
      <c r="B4277" s="180" t="s">
        <v>344</v>
      </c>
      <c r="C4277" s="180">
        <v>33493332</v>
      </c>
      <c r="D4277" s="180">
        <v>8120</v>
      </c>
      <c r="E4277" s="180"/>
      <c r="F4277" s="180"/>
      <c r="G4277" s="180">
        <v>189083</v>
      </c>
      <c r="H4277" s="180"/>
      <c r="I4277" s="180">
        <v>36791499</v>
      </c>
      <c r="J4277" s="180">
        <v>34218674.969999999</v>
      </c>
    </row>
    <row r="4278" spans="1:10" x14ac:dyDescent="0.2">
      <c r="A4278" s="180" t="s">
        <v>89</v>
      </c>
      <c r="B4278" s="180" t="s">
        <v>475</v>
      </c>
      <c r="C4278" s="180"/>
      <c r="D4278" s="180">
        <v>200866</v>
      </c>
      <c r="E4278" s="180"/>
      <c r="F4278" s="180">
        <v>0</v>
      </c>
      <c r="G4278" s="180"/>
      <c r="H4278" s="180"/>
      <c r="I4278" s="180">
        <v>5688422</v>
      </c>
      <c r="J4278" s="180">
        <v>4910711.4400000004</v>
      </c>
    </row>
    <row r="4279" spans="1:10" x14ac:dyDescent="0.2">
      <c r="A4279" s="180" t="s">
        <v>89</v>
      </c>
      <c r="B4279" s="180" t="s">
        <v>332</v>
      </c>
      <c r="C4279" s="180"/>
      <c r="D4279" s="180"/>
      <c r="E4279" s="180"/>
      <c r="F4279" s="180"/>
      <c r="G4279" s="180"/>
      <c r="H4279" s="180"/>
      <c r="I4279" s="180">
        <v>15056896</v>
      </c>
      <c r="J4279" s="180">
        <v>16932387</v>
      </c>
    </row>
    <row r="4280" spans="1:10" x14ac:dyDescent="0.2">
      <c r="A4280" s="180" t="s">
        <v>89</v>
      </c>
      <c r="B4280" s="180" t="s">
        <v>407</v>
      </c>
      <c r="C4280" s="180"/>
      <c r="D4280" s="180"/>
      <c r="E4280" s="180"/>
      <c r="F4280" s="180"/>
      <c r="G4280" s="180">
        <v>19308878</v>
      </c>
      <c r="H4280" s="180"/>
      <c r="I4280" s="180">
        <v>43368672</v>
      </c>
      <c r="J4280" s="180">
        <v>39791777.850000001</v>
      </c>
    </row>
    <row r="4281" spans="1:10" x14ac:dyDescent="0.2">
      <c r="A4281" s="180" t="s">
        <v>89</v>
      </c>
      <c r="B4281" s="180" t="s">
        <v>345</v>
      </c>
      <c r="C4281" s="180">
        <v>34793332</v>
      </c>
      <c r="D4281" s="180">
        <v>8704731</v>
      </c>
      <c r="E4281" s="180">
        <v>0</v>
      </c>
      <c r="F4281" s="180">
        <v>0</v>
      </c>
      <c r="G4281" s="180">
        <v>21078190</v>
      </c>
      <c r="H4281" s="180">
        <v>5677270</v>
      </c>
      <c r="I4281" s="180">
        <v>539367007</v>
      </c>
      <c r="J4281" s="180">
        <v>522601990.42000002</v>
      </c>
    </row>
    <row r="4282" spans="1:10" x14ac:dyDescent="0.2">
      <c r="A4282" s="180" t="s">
        <v>89</v>
      </c>
      <c r="B4282" s="180" t="s">
        <v>346</v>
      </c>
      <c r="C4282" s="180"/>
      <c r="D4282" s="180"/>
      <c r="E4282" s="180"/>
      <c r="F4282" s="180"/>
      <c r="G4282" s="180"/>
      <c r="H4282" s="180"/>
      <c r="I4282" s="180">
        <v>0</v>
      </c>
      <c r="J4282" s="180">
        <v>60711167.649999999</v>
      </c>
    </row>
    <row r="4283" spans="1:10" x14ac:dyDescent="0.2">
      <c r="A4283" s="180" t="s">
        <v>89</v>
      </c>
      <c r="B4283" s="180" t="s">
        <v>446</v>
      </c>
      <c r="C4283" s="180"/>
      <c r="D4283" s="180"/>
      <c r="E4283" s="180"/>
      <c r="F4283" s="180">
        <v>22995050</v>
      </c>
      <c r="G4283" s="180"/>
      <c r="H4283" s="180"/>
      <c r="I4283" s="180">
        <v>23095026</v>
      </c>
      <c r="J4283" s="180">
        <v>19764688.539999999</v>
      </c>
    </row>
    <row r="4284" spans="1:10" x14ac:dyDescent="0.2">
      <c r="A4284" s="180" t="s">
        <v>89</v>
      </c>
      <c r="B4284" s="180" t="s">
        <v>347</v>
      </c>
      <c r="C4284" s="180"/>
      <c r="D4284" s="180"/>
      <c r="E4284" s="180"/>
      <c r="F4284" s="180"/>
      <c r="G4284" s="180">
        <v>0</v>
      </c>
      <c r="H4284" s="180"/>
      <c r="I4284" s="180">
        <v>2500</v>
      </c>
      <c r="J4284" s="180">
        <v>243182.88</v>
      </c>
    </row>
    <row r="4285" spans="1:10" x14ac:dyDescent="0.2">
      <c r="A4285" s="180" t="s">
        <v>89</v>
      </c>
      <c r="B4285" s="180" t="s">
        <v>348</v>
      </c>
      <c r="C4285" s="180">
        <v>34793332</v>
      </c>
      <c r="D4285" s="180">
        <v>8704731</v>
      </c>
      <c r="E4285" s="180">
        <v>0</v>
      </c>
      <c r="F4285" s="180">
        <v>22995050</v>
      </c>
      <c r="G4285" s="180">
        <v>21078190</v>
      </c>
      <c r="H4285" s="180">
        <v>5677270</v>
      </c>
      <c r="I4285" s="180">
        <v>562464533</v>
      </c>
      <c r="J4285" s="180">
        <v>603321029.49000001</v>
      </c>
    </row>
    <row r="4286" spans="1:10" x14ac:dyDescent="0.2">
      <c r="A4286" s="180" t="s">
        <v>89</v>
      </c>
      <c r="B4286" s="180" t="s">
        <v>349</v>
      </c>
      <c r="C4286" s="180">
        <v>98387832.669999987</v>
      </c>
      <c r="D4286" s="180">
        <v>5393474.7199999988</v>
      </c>
      <c r="E4286" s="180">
        <v>0</v>
      </c>
      <c r="F4286" s="180">
        <v>0</v>
      </c>
      <c r="G4286" s="180">
        <v>959130.58000000194</v>
      </c>
      <c r="H4286" s="180">
        <v>-877407.74999999907</v>
      </c>
      <c r="I4286" s="180">
        <v>215549707.83000004</v>
      </c>
      <c r="J4286" s="180">
        <v>162296740.61000001</v>
      </c>
    </row>
    <row r="4287" spans="1:10" x14ac:dyDescent="0.2">
      <c r="A4287" s="180" t="s">
        <v>89</v>
      </c>
      <c r="B4287" s="180" t="s">
        <v>350</v>
      </c>
      <c r="C4287" s="180">
        <v>133181164.67</v>
      </c>
      <c r="D4287" s="180">
        <v>14098205.720000001</v>
      </c>
      <c r="E4287" s="180">
        <v>0</v>
      </c>
      <c r="F4287" s="180">
        <v>22995050</v>
      </c>
      <c r="G4287" s="180">
        <v>22037320.579999998</v>
      </c>
      <c r="H4287" s="180">
        <v>4799862.2500000009</v>
      </c>
      <c r="I4287" s="180">
        <v>778014240.83000004</v>
      </c>
      <c r="J4287" s="180">
        <v>765617770.10000002</v>
      </c>
    </row>
    <row r="4288" spans="1:10" x14ac:dyDescent="0.2">
      <c r="A4288" s="180" t="s">
        <v>89</v>
      </c>
      <c r="B4288" s="180" t="s">
        <v>376</v>
      </c>
      <c r="C4288" s="180"/>
      <c r="D4288" s="180"/>
      <c r="E4288" s="180"/>
      <c r="F4288" s="180"/>
      <c r="G4288" s="180"/>
      <c r="H4288" s="180"/>
      <c r="I4288" s="180"/>
      <c r="J4288" s="180"/>
    </row>
    <row r="4289" spans="1:10" x14ac:dyDescent="0.2">
      <c r="A4289" s="180" t="s">
        <v>89</v>
      </c>
      <c r="B4289" s="180" t="s">
        <v>377</v>
      </c>
      <c r="C4289" s="180"/>
      <c r="D4289" s="180">
        <v>100000</v>
      </c>
      <c r="E4289" s="180"/>
      <c r="F4289" s="180"/>
      <c r="G4289" s="180"/>
      <c r="H4289" s="180"/>
      <c r="I4289" s="180">
        <v>282796474</v>
      </c>
      <c r="J4289" s="180">
        <v>283471892.55000001</v>
      </c>
    </row>
    <row r="4290" spans="1:10" x14ac:dyDescent="0.2">
      <c r="A4290" s="180" t="s">
        <v>89</v>
      </c>
      <c r="B4290" s="180" t="s">
        <v>352</v>
      </c>
      <c r="C4290" s="180"/>
      <c r="D4290" s="180"/>
      <c r="E4290" s="180"/>
      <c r="F4290" s="180"/>
      <c r="G4290" s="180"/>
      <c r="H4290" s="180"/>
      <c r="I4290" s="180">
        <v>26424758</v>
      </c>
      <c r="J4290" s="180">
        <v>28970029.109999999</v>
      </c>
    </row>
    <row r="4291" spans="1:10" x14ac:dyDescent="0.2">
      <c r="A4291" s="180" t="s">
        <v>89</v>
      </c>
      <c r="B4291" s="180" t="s">
        <v>353</v>
      </c>
      <c r="C4291" s="180"/>
      <c r="D4291" s="180"/>
      <c r="E4291" s="180"/>
      <c r="F4291" s="180"/>
      <c r="G4291" s="180"/>
      <c r="H4291" s="180"/>
      <c r="I4291" s="180">
        <v>27013000</v>
      </c>
      <c r="J4291" s="180">
        <v>26800602.460000001</v>
      </c>
    </row>
    <row r="4292" spans="1:10" x14ac:dyDescent="0.2">
      <c r="A4292" s="180" t="s">
        <v>89</v>
      </c>
      <c r="B4292" s="180" t="s">
        <v>354</v>
      </c>
      <c r="C4292" s="180"/>
      <c r="D4292" s="180"/>
      <c r="E4292" s="180"/>
      <c r="F4292" s="180"/>
      <c r="G4292" s="180"/>
      <c r="H4292" s="180"/>
      <c r="I4292" s="180">
        <v>9157972</v>
      </c>
      <c r="J4292" s="180">
        <v>9689549.9199999999</v>
      </c>
    </row>
    <row r="4293" spans="1:10" x14ac:dyDescent="0.2">
      <c r="A4293" s="180" t="s">
        <v>89</v>
      </c>
      <c r="B4293" s="180" t="s">
        <v>408</v>
      </c>
      <c r="C4293" s="180"/>
      <c r="D4293" s="180"/>
      <c r="E4293" s="180"/>
      <c r="F4293" s="180"/>
      <c r="G4293" s="180"/>
      <c r="H4293" s="180"/>
      <c r="I4293" s="180">
        <v>24825256</v>
      </c>
      <c r="J4293" s="180">
        <v>23816932.289999999</v>
      </c>
    </row>
    <row r="4294" spans="1:10" x14ac:dyDescent="0.2">
      <c r="A4294" s="180" t="s">
        <v>89</v>
      </c>
      <c r="B4294" s="180" t="s">
        <v>423</v>
      </c>
      <c r="C4294" s="180"/>
      <c r="D4294" s="180">
        <v>1400000</v>
      </c>
      <c r="E4294" s="180"/>
      <c r="F4294" s="180"/>
      <c r="G4294" s="180"/>
      <c r="H4294" s="180"/>
      <c r="I4294" s="180">
        <v>19402000</v>
      </c>
      <c r="J4294" s="180">
        <v>15796869.390000001</v>
      </c>
    </row>
    <row r="4295" spans="1:10" x14ac:dyDescent="0.2">
      <c r="A4295" s="180" t="s">
        <v>89</v>
      </c>
      <c r="B4295" s="180" t="s">
        <v>355</v>
      </c>
      <c r="C4295" s="180"/>
      <c r="D4295" s="180">
        <v>3000000</v>
      </c>
      <c r="E4295" s="180"/>
      <c r="F4295" s="180"/>
      <c r="G4295" s="180"/>
      <c r="H4295" s="180"/>
      <c r="I4295" s="180">
        <v>42559455</v>
      </c>
      <c r="J4295" s="180">
        <v>38865594.469999999</v>
      </c>
    </row>
    <row r="4296" spans="1:10" x14ac:dyDescent="0.2">
      <c r="A4296" s="180" t="s">
        <v>89</v>
      </c>
      <c r="B4296" s="180" t="s">
        <v>356</v>
      </c>
      <c r="C4296" s="180"/>
      <c r="D4296" s="180">
        <v>800000</v>
      </c>
      <c r="E4296" s="180"/>
      <c r="F4296" s="180"/>
      <c r="G4296" s="180"/>
      <c r="H4296" s="180"/>
      <c r="I4296" s="180">
        <v>15287354</v>
      </c>
      <c r="J4296" s="180">
        <v>14258847</v>
      </c>
    </row>
    <row r="4297" spans="1:10" x14ac:dyDescent="0.2">
      <c r="A4297" s="180" t="s">
        <v>89</v>
      </c>
      <c r="B4297" s="180" t="s">
        <v>409</v>
      </c>
      <c r="C4297" s="180"/>
      <c r="D4297" s="180"/>
      <c r="E4297" s="180"/>
      <c r="F4297" s="180"/>
      <c r="G4297" s="180"/>
      <c r="H4297" s="180"/>
      <c r="I4297" s="180">
        <v>0</v>
      </c>
      <c r="J4297" s="180"/>
    </row>
    <row r="4298" spans="1:10" x14ac:dyDescent="0.2">
      <c r="A4298" s="180" t="s">
        <v>89</v>
      </c>
      <c r="B4298" s="180" t="s">
        <v>378</v>
      </c>
      <c r="C4298" s="180"/>
      <c r="D4298" s="180">
        <v>2175</v>
      </c>
      <c r="E4298" s="180"/>
      <c r="F4298" s="180"/>
      <c r="G4298" s="180">
        <v>21537165</v>
      </c>
      <c r="H4298" s="180">
        <v>5337241</v>
      </c>
      <c r="I4298" s="180">
        <v>29717909</v>
      </c>
      <c r="J4298" s="180">
        <v>28551396.920000002</v>
      </c>
    </row>
    <row r="4299" spans="1:10" x14ac:dyDescent="0.2">
      <c r="A4299" s="180" t="s">
        <v>89</v>
      </c>
      <c r="B4299" s="180" t="s">
        <v>360</v>
      </c>
      <c r="C4299" s="180">
        <v>26610000</v>
      </c>
      <c r="D4299" s="180">
        <v>6500000</v>
      </c>
      <c r="E4299" s="180"/>
      <c r="F4299" s="180"/>
      <c r="G4299" s="180"/>
      <c r="H4299" s="180">
        <v>320000</v>
      </c>
      <c r="I4299" s="180">
        <v>33575000</v>
      </c>
      <c r="J4299" s="180">
        <v>26530187.129999999</v>
      </c>
    </row>
    <row r="4300" spans="1:10" x14ac:dyDescent="0.2">
      <c r="A4300" s="180" t="s">
        <v>89</v>
      </c>
      <c r="B4300" s="180" t="s">
        <v>379</v>
      </c>
      <c r="C4300" s="180"/>
      <c r="D4300" s="180"/>
      <c r="E4300" s="180"/>
      <c r="F4300" s="180">
        <v>22995050</v>
      </c>
      <c r="G4300" s="180"/>
      <c r="H4300" s="180"/>
      <c r="I4300" s="180">
        <v>23095026</v>
      </c>
      <c r="J4300" s="180">
        <v>18719083.16</v>
      </c>
    </row>
    <row r="4301" spans="1:10" x14ac:dyDescent="0.2">
      <c r="A4301" s="180" t="s">
        <v>89</v>
      </c>
      <c r="B4301" s="180" t="s">
        <v>362</v>
      </c>
      <c r="C4301" s="180"/>
      <c r="D4301" s="180"/>
      <c r="E4301" s="180"/>
      <c r="F4301" s="180"/>
      <c r="G4301" s="180"/>
      <c r="H4301" s="180"/>
      <c r="I4301" s="180">
        <v>14914998</v>
      </c>
      <c r="J4301" s="180">
        <v>14751903</v>
      </c>
    </row>
    <row r="4302" spans="1:10" x14ac:dyDescent="0.2">
      <c r="A4302" s="180" t="s">
        <v>89</v>
      </c>
      <c r="B4302" s="180" t="s">
        <v>365</v>
      </c>
      <c r="C4302" s="180">
        <v>26610000</v>
      </c>
      <c r="D4302" s="180">
        <v>11802175</v>
      </c>
      <c r="E4302" s="180">
        <v>0</v>
      </c>
      <c r="F4302" s="180">
        <v>22995050</v>
      </c>
      <c r="G4302" s="180">
        <v>21537165</v>
      </c>
      <c r="H4302" s="180">
        <v>5657241</v>
      </c>
      <c r="I4302" s="180">
        <v>548769202</v>
      </c>
      <c r="J4302" s="180">
        <v>530222887.4000001</v>
      </c>
    </row>
    <row r="4303" spans="1:10" x14ac:dyDescent="0.2">
      <c r="A4303" s="180" t="s">
        <v>89</v>
      </c>
      <c r="B4303" s="180" t="s">
        <v>447</v>
      </c>
      <c r="C4303" s="180">
        <v>22995050</v>
      </c>
      <c r="D4303" s="180"/>
      <c r="E4303" s="180"/>
      <c r="F4303" s="180"/>
      <c r="G4303" s="180"/>
      <c r="H4303" s="180"/>
      <c r="I4303" s="180">
        <v>23095026</v>
      </c>
      <c r="J4303" s="180">
        <v>19845174.869999997</v>
      </c>
    </row>
    <row r="4304" spans="1:10" x14ac:dyDescent="0.2">
      <c r="A4304" s="180" t="s">
        <v>89</v>
      </c>
      <c r="B4304" s="180" t="s">
        <v>366</v>
      </c>
      <c r="C4304" s="180">
        <v>49605050</v>
      </c>
      <c r="D4304" s="180">
        <v>11802175</v>
      </c>
      <c r="E4304" s="180">
        <v>0</v>
      </c>
      <c r="F4304" s="180">
        <v>22995050</v>
      </c>
      <c r="G4304" s="180">
        <v>21537165</v>
      </c>
      <c r="H4304" s="180">
        <v>5657241</v>
      </c>
      <c r="I4304" s="180">
        <v>571864228</v>
      </c>
      <c r="J4304" s="180">
        <v>550068062.2700001</v>
      </c>
    </row>
    <row r="4305" spans="1:10" x14ac:dyDescent="0.2">
      <c r="A4305" s="180" t="s">
        <v>89</v>
      </c>
      <c r="B4305" s="180" t="s">
        <v>367</v>
      </c>
      <c r="C4305" s="180">
        <v>83576114.669999987</v>
      </c>
      <c r="D4305" s="180">
        <v>2296030.7199999988</v>
      </c>
      <c r="E4305" s="180">
        <v>0</v>
      </c>
      <c r="F4305" s="180">
        <v>0</v>
      </c>
      <c r="G4305" s="180">
        <v>500155.58000000194</v>
      </c>
      <c r="H4305" s="180">
        <v>-857378.74999999907</v>
      </c>
      <c r="I4305" s="180">
        <v>206150012.83000004</v>
      </c>
      <c r="J4305" s="180">
        <v>215549707.82999992</v>
      </c>
    </row>
    <row r="4306" spans="1:10" x14ac:dyDescent="0.2">
      <c r="A4306" s="180" t="s">
        <v>89</v>
      </c>
      <c r="B4306" s="180" t="s">
        <v>368</v>
      </c>
      <c r="C4306" s="180">
        <v>133181164.67</v>
      </c>
      <c r="D4306" s="180">
        <v>14098205.720000001</v>
      </c>
      <c r="E4306" s="180">
        <v>0</v>
      </c>
      <c r="F4306" s="180">
        <v>22995050</v>
      </c>
      <c r="G4306" s="180">
        <v>22037320.579999998</v>
      </c>
      <c r="H4306" s="180">
        <v>4799862.2500000009</v>
      </c>
      <c r="I4306" s="180">
        <v>778014240.83000004</v>
      </c>
      <c r="J4306" s="180">
        <v>765617770.10000002</v>
      </c>
    </row>
    <row r="4307" spans="1:10" x14ac:dyDescent="0.2">
      <c r="A4307" s="180" t="s">
        <v>90</v>
      </c>
      <c r="B4307" s="180" t="s">
        <v>333</v>
      </c>
      <c r="C4307" s="180"/>
      <c r="D4307" s="180">
        <v>71530</v>
      </c>
      <c r="E4307" s="180"/>
      <c r="F4307" s="180">
        <v>0</v>
      </c>
      <c r="G4307" s="180"/>
      <c r="H4307" s="180"/>
      <c r="I4307" s="180">
        <v>692371</v>
      </c>
      <c r="J4307" s="180">
        <v>636569.31999999995</v>
      </c>
    </row>
    <row r="4308" spans="1:10" x14ac:dyDescent="0.2">
      <c r="A4308" s="180" t="s">
        <v>90</v>
      </c>
      <c r="B4308" s="180" t="s">
        <v>334</v>
      </c>
      <c r="C4308" s="180"/>
      <c r="D4308" s="180">
        <v>2092</v>
      </c>
      <c r="E4308" s="180"/>
      <c r="F4308" s="180">
        <v>0</v>
      </c>
      <c r="G4308" s="180"/>
      <c r="H4308" s="180"/>
      <c r="I4308" s="180">
        <v>21909</v>
      </c>
      <c r="J4308" s="180">
        <v>21727.42</v>
      </c>
    </row>
    <row r="4309" spans="1:10" x14ac:dyDescent="0.2">
      <c r="A4309" s="180" t="s">
        <v>90</v>
      </c>
      <c r="B4309" s="180" t="s">
        <v>335</v>
      </c>
      <c r="C4309" s="180"/>
      <c r="D4309" s="180">
        <v>0</v>
      </c>
      <c r="E4309" s="180"/>
      <c r="F4309" s="180"/>
      <c r="G4309" s="180"/>
      <c r="H4309" s="180"/>
      <c r="I4309" s="180">
        <v>19726</v>
      </c>
      <c r="J4309" s="180">
        <v>8775</v>
      </c>
    </row>
    <row r="4310" spans="1:10" x14ac:dyDescent="0.2">
      <c r="A4310" s="180" t="s">
        <v>90</v>
      </c>
      <c r="B4310" s="180" t="s">
        <v>336</v>
      </c>
      <c r="C4310" s="180"/>
      <c r="D4310" s="180"/>
      <c r="E4310" s="180"/>
      <c r="F4310" s="180"/>
      <c r="G4310" s="180"/>
      <c r="H4310" s="180"/>
      <c r="I4310" s="180">
        <v>303000</v>
      </c>
      <c r="J4310" s="180">
        <v>302146.2</v>
      </c>
    </row>
    <row r="4311" spans="1:10" x14ac:dyDescent="0.2">
      <c r="A4311" s="180" t="s">
        <v>90</v>
      </c>
      <c r="B4311" s="180" t="s">
        <v>337</v>
      </c>
      <c r="C4311" s="180">
        <v>2000</v>
      </c>
      <c r="D4311" s="180"/>
      <c r="E4311" s="180"/>
      <c r="F4311" s="180"/>
      <c r="G4311" s="180"/>
      <c r="H4311" s="180"/>
      <c r="I4311" s="180">
        <v>6100</v>
      </c>
      <c r="J4311" s="180">
        <v>3767.1</v>
      </c>
    </row>
    <row r="4312" spans="1:10" x14ac:dyDescent="0.2">
      <c r="A4312" s="180" t="s">
        <v>90</v>
      </c>
      <c r="B4312" s="180" t="s">
        <v>338</v>
      </c>
      <c r="C4312" s="180"/>
      <c r="D4312" s="180"/>
      <c r="E4312" s="180"/>
      <c r="F4312" s="180"/>
      <c r="G4312" s="180">
        <v>47000</v>
      </c>
      <c r="H4312" s="180"/>
      <c r="I4312" s="180">
        <v>47000</v>
      </c>
      <c r="J4312" s="180">
        <v>40525.42</v>
      </c>
    </row>
    <row r="4313" spans="1:10" x14ac:dyDescent="0.2">
      <c r="A4313" s="180" t="s">
        <v>90</v>
      </c>
      <c r="B4313" s="180" t="s">
        <v>339</v>
      </c>
      <c r="C4313" s="180"/>
      <c r="D4313" s="180"/>
      <c r="E4313" s="180"/>
      <c r="F4313" s="180"/>
      <c r="G4313" s="180"/>
      <c r="H4313" s="180"/>
      <c r="I4313" s="180">
        <v>65000</v>
      </c>
      <c r="J4313" s="180">
        <v>67859.490000000005</v>
      </c>
    </row>
    <row r="4314" spans="1:10" x14ac:dyDescent="0.2">
      <c r="A4314" s="180" t="s">
        <v>90</v>
      </c>
      <c r="B4314" s="180" t="s">
        <v>340</v>
      </c>
      <c r="C4314" s="180"/>
      <c r="D4314" s="180"/>
      <c r="E4314" s="180"/>
      <c r="F4314" s="180"/>
      <c r="G4314" s="180"/>
      <c r="H4314" s="180">
        <v>90000</v>
      </c>
      <c r="I4314" s="180">
        <v>141500</v>
      </c>
      <c r="J4314" s="180">
        <v>209683.20000000001</v>
      </c>
    </row>
    <row r="4315" spans="1:10" x14ac:dyDescent="0.2">
      <c r="A4315" s="180" t="s">
        <v>90</v>
      </c>
      <c r="B4315" s="180" t="s">
        <v>341</v>
      </c>
      <c r="C4315" s="180"/>
      <c r="D4315" s="180"/>
      <c r="E4315" s="180"/>
      <c r="F4315" s="180"/>
      <c r="G4315" s="180"/>
      <c r="H4315" s="180"/>
      <c r="I4315" s="180">
        <v>0</v>
      </c>
      <c r="J4315" s="180">
        <v>0</v>
      </c>
    </row>
    <row r="4316" spans="1:10" x14ac:dyDescent="0.2">
      <c r="A4316" s="180" t="s">
        <v>90</v>
      </c>
      <c r="B4316" s="180" t="s">
        <v>342</v>
      </c>
      <c r="C4316" s="180"/>
      <c r="D4316" s="180"/>
      <c r="E4316" s="180"/>
      <c r="F4316" s="180"/>
      <c r="G4316" s="180"/>
      <c r="H4316" s="180"/>
      <c r="I4316" s="180">
        <v>750743</v>
      </c>
      <c r="J4316" s="180">
        <v>808246</v>
      </c>
    </row>
    <row r="4317" spans="1:10" x14ac:dyDescent="0.2">
      <c r="A4317" s="180" t="s">
        <v>90</v>
      </c>
      <c r="B4317" s="180" t="s">
        <v>343</v>
      </c>
      <c r="C4317" s="180"/>
      <c r="D4317" s="180"/>
      <c r="E4317" s="180"/>
      <c r="F4317" s="180"/>
      <c r="G4317" s="180"/>
      <c r="H4317" s="180"/>
      <c r="I4317" s="180">
        <v>0</v>
      </c>
      <c r="J4317" s="180">
        <v>0</v>
      </c>
    </row>
    <row r="4318" spans="1:10" x14ac:dyDescent="0.2">
      <c r="A4318" s="180" t="s">
        <v>90</v>
      </c>
      <c r="B4318" s="180" t="s">
        <v>344</v>
      </c>
      <c r="C4318" s="180">
        <v>90000</v>
      </c>
      <c r="D4318" s="180"/>
      <c r="E4318" s="180"/>
      <c r="F4318" s="180"/>
      <c r="G4318" s="180">
        <v>850</v>
      </c>
      <c r="H4318" s="180"/>
      <c r="I4318" s="180">
        <v>126850</v>
      </c>
      <c r="J4318" s="180">
        <v>106554.58</v>
      </c>
    </row>
    <row r="4319" spans="1:10" x14ac:dyDescent="0.2">
      <c r="A4319" s="180" t="s">
        <v>90</v>
      </c>
      <c r="B4319" s="180" t="s">
        <v>475</v>
      </c>
      <c r="C4319" s="180"/>
      <c r="D4319" s="180">
        <v>334</v>
      </c>
      <c r="E4319" s="180"/>
      <c r="F4319" s="180">
        <v>0</v>
      </c>
      <c r="G4319" s="180"/>
      <c r="H4319" s="180"/>
      <c r="I4319" s="180">
        <v>2946</v>
      </c>
      <c r="J4319" s="180">
        <v>3097.41</v>
      </c>
    </row>
    <row r="4320" spans="1:10" x14ac:dyDescent="0.2">
      <c r="A4320" s="180" t="s">
        <v>90</v>
      </c>
      <c r="B4320" s="180" t="s">
        <v>332</v>
      </c>
      <c r="C4320" s="180"/>
      <c r="D4320" s="180"/>
      <c r="E4320" s="180"/>
      <c r="F4320" s="180"/>
      <c r="G4320" s="180"/>
      <c r="H4320" s="180"/>
      <c r="I4320" s="180">
        <v>22000</v>
      </c>
      <c r="J4320" s="180">
        <v>22358</v>
      </c>
    </row>
    <row r="4321" spans="1:10" x14ac:dyDescent="0.2">
      <c r="A4321" s="180" t="s">
        <v>90</v>
      </c>
      <c r="B4321" s="180" t="s">
        <v>407</v>
      </c>
      <c r="C4321" s="180"/>
      <c r="D4321" s="180"/>
      <c r="E4321" s="180"/>
      <c r="F4321" s="180"/>
      <c r="G4321" s="180">
        <v>62000</v>
      </c>
      <c r="H4321" s="180">
        <v>55000</v>
      </c>
      <c r="I4321" s="180">
        <v>161000</v>
      </c>
      <c r="J4321" s="180">
        <v>137191.54999999999</v>
      </c>
    </row>
    <row r="4322" spans="1:10" x14ac:dyDescent="0.2">
      <c r="A4322" s="180" t="s">
        <v>90</v>
      </c>
      <c r="B4322" s="180" t="s">
        <v>345</v>
      </c>
      <c r="C4322" s="180">
        <v>92000</v>
      </c>
      <c r="D4322" s="180">
        <v>73956</v>
      </c>
      <c r="E4322" s="180">
        <v>0</v>
      </c>
      <c r="F4322" s="180">
        <v>0</v>
      </c>
      <c r="G4322" s="180">
        <v>109850</v>
      </c>
      <c r="H4322" s="180">
        <v>145000</v>
      </c>
      <c r="I4322" s="180">
        <v>2360145</v>
      </c>
      <c r="J4322" s="180">
        <v>2368500.69</v>
      </c>
    </row>
    <row r="4323" spans="1:10" x14ac:dyDescent="0.2">
      <c r="A4323" s="180" t="s">
        <v>90</v>
      </c>
      <c r="B4323" s="180" t="s">
        <v>346</v>
      </c>
      <c r="C4323" s="180"/>
      <c r="D4323" s="180"/>
      <c r="E4323" s="180"/>
      <c r="F4323" s="180"/>
      <c r="G4323" s="180"/>
      <c r="H4323" s="180"/>
      <c r="I4323" s="180">
        <v>0</v>
      </c>
      <c r="J4323" s="180">
        <v>0</v>
      </c>
    </row>
    <row r="4324" spans="1:10" x14ac:dyDescent="0.2">
      <c r="A4324" s="180" t="s">
        <v>90</v>
      </c>
      <c r="B4324" s="180" t="s">
        <v>446</v>
      </c>
      <c r="C4324" s="180"/>
      <c r="D4324" s="180"/>
      <c r="E4324" s="180"/>
      <c r="F4324" s="180"/>
      <c r="G4324" s="180"/>
      <c r="H4324" s="180"/>
      <c r="I4324" s="180">
        <v>0</v>
      </c>
      <c r="J4324" s="180">
        <v>12569.91</v>
      </c>
    </row>
    <row r="4325" spans="1:10" x14ac:dyDescent="0.2">
      <c r="A4325" s="180" t="s">
        <v>90</v>
      </c>
      <c r="B4325" s="180" t="s">
        <v>347</v>
      </c>
      <c r="C4325" s="180"/>
      <c r="D4325" s="180"/>
      <c r="E4325" s="180"/>
      <c r="F4325" s="180"/>
      <c r="G4325" s="180"/>
      <c r="H4325" s="180"/>
      <c r="I4325" s="180">
        <v>0</v>
      </c>
      <c r="J4325" s="180">
        <v>0</v>
      </c>
    </row>
    <row r="4326" spans="1:10" x14ac:dyDescent="0.2">
      <c r="A4326" s="180" t="s">
        <v>90</v>
      </c>
      <c r="B4326" s="180" t="s">
        <v>348</v>
      </c>
      <c r="C4326" s="180">
        <v>92000</v>
      </c>
      <c r="D4326" s="180">
        <v>73956</v>
      </c>
      <c r="E4326" s="180">
        <v>0</v>
      </c>
      <c r="F4326" s="180">
        <v>0</v>
      </c>
      <c r="G4326" s="180">
        <v>109850</v>
      </c>
      <c r="H4326" s="180">
        <v>145000</v>
      </c>
      <c r="I4326" s="180">
        <v>2360145</v>
      </c>
      <c r="J4326" s="180">
        <v>2381070.6</v>
      </c>
    </row>
    <row r="4327" spans="1:10" x14ac:dyDescent="0.2">
      <c r="A4327" s="180" t="s">
        <v>90</v>
      </c>
      <c r="B4327" s="180" t="s">
        <v>349</v>
      </c>
      <c r="C4327" s="180">
        <v>96910.329999999987</v>
      </c>
      <c r="D4327" s="180">
        <v>56930.44</v>
      </c>
      <c r="E4327" s="180">
        <v>0</v>
      </c>
      <c r="F4327" s="180">
        <v>0</v>
      </c>
      <c r="G4327" s="180">
        <v>-18433.299999999988</v>
      </c>
      <c r="H4327" s="180">
        <v>-78537.600000000006</v>
      </c>
      <c r="I4327" s="180">
        <v>884949.76999999932</v>
      </c>
      <c r="J4327" s="180">
        <v>868634.32999999984</v>
      </c>
    </row>
    <row r="4328" spans="1:10" x14ac:dyDescent="0.2">
      <c r="A4328" s="180" t="s">
        <v>90</v>
      </c>
      <c r="B4328" s="180" t="s">
        <v>350</v>
      </c>
      <c r="C4328" s="180">
        <v>188910.33</v>
      </c>
      <c r="D4328" s="180">
        <v>130886.44</v>
      </c>
      <c r="E4328" s="180">
        <v>0</v>
      </c>
      <c r="F4328" s="180">
        <v>0</v>
      </c>
      <c r="G4328" s="180">
        <v>91416.700000000012</v>
      </c>
      <c r="H4328" s="180">
        <v>66462.399999999994</v>
      </c>
      <c r="I4328" s="180">
        <v>3245094.7699999996</v>
      </c>
      <c r="J4328" s="180">
        <v>3249704.9299999997</v>
      </c>
    </row>
    <row r="4329" spans="1:10" x14ac:dyDescent="0.2">
      <c r="A4329" s="180" t="s">
        <v>90</v>
      </c>
      <c r="B4329" s="180" t="s">
        <v>376</v>
      </c>
      <c r="C4329" s="180"/>
      <c r="D4329" s="180"/>
      <c r="E4329" s="180"/>
      <c r="F4329" s="180"/>
      <c r="G4329" s="180"/>
      <c r="H4329" s="180"/>
      <c r="I4329" s="180"/>
      <c r="J4329" s="180"/>
    </row>
    <row r="4330" spans="1:10" x14ac:dyDescent="0.2">
      <c r="A4330" s="180" t="s">
        <v>90</v>
      </c>
      <c r="B4330" s="180" t="s">
        <v>377</v>
      </c>
      <c r="C4330" s="180">
        <v>9000</v>
      </c>
      <c r="D4330" s="180"/>
      <c r="E4330" s="180"/>
      <c r="F4330" s="180"/>
      <c r="G4330" s="180"/>
      <c r="H4330" s="180"/>
      <c r="I4330" s="180">
        <v>1327000</v>
      </c>
      <c r="J4330" s="180">
        <v>1238925.01</v>
      </c>
    </row>
    <row r="4331" spans="1:10" x14ac:dyDescent="0.2">
      <c r="A4331" s="180" t="s">
        <v>90</v>
      </c>
      <c r="B4331" s="180" t="s">
        <v>352</v>
      </c>
      <c r="C4331" s="180"/>
      <c r="D4331" s="180"/>
      <c r="E4331" s="180"/>
      <c r="F4331" s="180"/>
      <c r="G4331" s="180"/>
      <c r="H4331" s="180"/>
      <c r="I4331" s="180">
        <v>19400</v>
      </c>
      <c r="J4331" s="180">
        <v>19118.259999999998</v>
      </c>
    </row>
    <row r="4332" spans="1:10" x14ac:dyDescent="0.2">
      <c r="A4332" s="180" t="s">
        <v>90</v>
      </c>
      <c r="B4332" s="180" t="s">
        <v>353</v>
      </c>
      <c r="C4332" s="180">
        <v>20000</v>
      </c>
      <c r="D4332" s="180">
        <v>25000</v>
      </c>
      <c r="E4332" s="180"/>
      <c r="F4332" s="180"/>
      <c r="G4332" s="180"/>
      <c r="H4332" s="180"/>
      <c r="I4332" s="180">
        <v>59000</v>
      </c>
      <c r="J4332" s="180">
        <v>56723.64</v>
      </c>
    </row>
    <row r="4333" spans="1:10" x14ac:dyDescent="0.2">
      <c r="A4333" s="180" t="s">
        <v>90</v>
      </c>
      <c r="B4333" s="180" t="s">
        <v>354</v>
      </c>
      <c r="C4333" s="180"/>
      <c r="D4333" s="180"/>
      <c r="E4333" s="180"/>
      <c r="F4333" s="180"/>
      <c r="G4333" s="180"/>
      <c r="H4333" s="180"/>
      <c r="I4333" s="180">
        <v>103000</v>
      </c>
      <c r="J4333" s="180">
        <v>98806.62</v>
      </c>
    </row>
    <row r="4334" spans="1:10" x14ac:dyDescent="0.2">
      <c r="A4334" s="180" t="s">
        <v>90</v>
      </c>
      <c r="B4334" s="180" t="s">
        <v>408</v>
      </c>
      <c r="C4334" s="180"/>
      <c r="D4334" s="180"/>
      <c r="E4334" s="180"/>
      <c r="F4334" s="180"/>
      <c r="G4334" s="180"/>
      <c r="H4334" s="180"/>
      <c r="I4334" s="180">
        <v>140000</v>
      </c>
      <c r="J4334" s="180">
        <v>141909.1</v>
      </c>
    </row>
    <row r="4335" spans="1:10" x14ac:dyDescent="0.2">
      <c r="A4335" s="180" t="s">
        <v>90</v>
      </c>
      <c r="B4335" s="180" t="s">
        <v>423</v>
      </c>
      <c r="C4335" s="180"/>
      <c r="D4335" s="180"/>
      <c r="E4335" s="180"/>
      <c r="F4335" s="180"/>
      <c r="G4335" s="180"/>
      <c r="H4335" s="180"/>
      <c r="I4335" s="180">
        <v>36000</v>
      </c>
      <c r="J4335" s="180">
        <v>32242.36</v>
      </c>
    </row>
    <row r="4336" spans="1:10" x14ac:dyDescent="0.2">
      <c r="A4336" s="180" t="s">
        <v>90</v>
      </c>
      <c r="B4336" s="180" t="s">
        <v>355</v>
      </c>
      <c r="C4336" s="180"/>
      <c r="D4336" s="180">
        <v>20000</v>
      </c>
      <c r="E4336" s="180"/>
      <c r="F4336" s="180"/>
      <c r="G4336" s="180">
        <v>4000</v>
      </c>
      <c r="H4336" s="180"/>
      <c r="I4336" s="180">
        <v>215000</v>
      </c>
      <c r="J4336" s="180">
        <v>182911.35999999999</v>
      </c>
    </row>
    <row r="4337" spans="1:10" x14ac:dyDescent="0.2">
      <c r="A4337" s="180" t="s">
        <v>90</v>
      </c>
      <c r="B4337" s="180" t="s">
        <v>356</v>
      </c>
      <c r="C4337" s="180"/>
      <c r="D4337" s="180">
        <v>15000</v>
      </c>
      <c r="E4337" s="180"/>
      <c r="F4337" s="180"/>
      <c r="G4337" s="180"/>
      <c r="H4337" s="180"/>
      <c r="I4337" s="180">
        <v>127700</v>
      </c>
      <c r="J4337" s="180">
        <v>185108.9</v>
      </c>
    </row>
    <row r="4338" spans="1:10" x14ac:dyDescent="0.2">
      <c r="A4338" s="180" t="s">
        <v>90</v>
      </c>
      <c r="B4338" s="180" t="s">
        <v>409</v>
      </c>
      <c r="C4338" s="180"/>
      <c r="D4338" s="180"/>
      <c r="E4338" s="180"/>
      <c r="F4338" s="180"/>
      <c r="G4338" s="180"/>
      <c r="H4338" s="180"/>
      <c r="I4338" s="180">
        <v>0</v>
      </c>
      <c r="J4338" s="180"/>
    </row>
    <row r="4339" spans="1:10" x14ac:dyDescent="0.2">
      <c r="A4339" s="180" t="s">
        <v>90</v>
      </c>
      <c r="B4339" s="180" t="s">
        <v>378</v>
      </c>
      <c r="C4339" s="180"/>
      <c r="D4339" s="180"/>
      <c r="E4339" s="180"/>
      <c r="F4339" s="180"/>
      <c r="G4339" s="180">
        <v>115000</v>
      </c>
      <c r="H4339" s="180">
        <v>140000</v>
      </c>
      <c r="I4339" s="180">
        <v>265000</v>
      </c>
      <c r="J4339" s="180">
        <v>297253.40000000002</v>
      </c>
    </row>
    <row r="4340" spans="1:10" x14ac:dyDescent="0.2">
      <c r="A4340" s="180" t="s">
        <v>90</v>
      </c>
      <c r="B4340" s="180" t="s">
        <v>360</v>
      </c>
      <c r="C4340" s="180"/>
      <c r="D4340" s="180">
        <v>50000</v>
      </c>
      <c r="E4340" s="180"/>
      <c r="F4340" s="180"/>
      <c r="G4340" s="180"/>
      <c r="H4340" s="180"/>
      <c r="I4340" s="180">
        <v>90000</v>
      </c>
      <c r="J4340" s="180">
        <v>55707.6</v>
      </c>
    </row>
    <row r="4341" spans="1:10" x14ac:dyDescent="0.2">
      <c r="A4341" s="180" t="s">
        <v>90</v>
      </c>
      <c r="B4341" s="180" t="s">
        <v>379</v>
      </c>
      <c r="C4341" s="180">
        <v>81000</v>
      </c>
      <c r="D4341" s="180"/>
      <c r="E4341" s="180"/>
      <c r="F4341" s="180"/>
      <c r="G4341" s="180"/>
      <c r="H4341" s="180"/>
      <c r="I4341" s="180">
        <v>0</v>
      </c>
      <c r="J4341" s="180">
        <v>0</v>
      </c>
    </row>
    <row r="4342" spans="1:10" x14ac:dyDescent="0.2">
      <c r="A4342" s="180" t="s">
        <v>90</v>
      </c>
      <c r="B4342" s="180" t="s">
        <v>362</v>
      </c>
      <c r="C4342" s="180"/>
      <c r="D4342" s="180"/>
      <c r="E4342" s="180"/>
      <c r="F4342" s="180"/>
      <c r="G4342" s="180"/>
      <c r="H4342" s="180"/>
      <c r="I4342" s="180">
        <v>43594</v>
      </c>
      <c r="J4342" s="180">
        <v>43479</v>
      </c>
    </row>
    <row r="4343" spans="1:10" x14ac:dyDescent="0.2">
      <c r="A4343" s="180" t="s">
        <v>90</v>
      </c>
      <c r="B4343" s="180" t="s">
        <v>365</v>
      </c>
      <c r="C4343" s="180">
        <v>110000</v>
      </c>
      <c r="D4343" s="180">
        <v>110000</v>
      </c>
      <c r="E4343" s="180">
        <v>0</v>
      </c>
      <c r="F4343" s="180">
        <v>0</v>
      </c>
      <c r="G4343" s="180">
        <v>119000</v>
      </c>
      <c r="H4343" s="180">
        <v>140000</v>
      </c>
      <c r="I4343" s="180">
        <v>2425694</v>
      </c>
      <c r="J4343" s="180">
        <v>2352185.25</v>
      </c>
    </row>
    <row r="4344" spans="1:10" x14ac:dyDescent="0.2">
      <c r="A4344" s="180" t="s">
        <v>90</v>
      </c>
      <c r="B4344" s="180" t="s">
        <v>447</v>
      </c>
      <c r="C4344" s="180"/>
      <c r="D4344" s="180"/>
      <c r="E4344" s="180"/>
      <c r="F4344" s="180"/>
      <c r="G4344" s="180"/>
      <c r="H4344" s="180"/>
      <c r="I4344" s="180">
        <v>0</v>
      </c>
      <c r="J4344" s="180">
        <v>12569.91</v>
      </c>
    </row>
    <row r="4345" spans="1:10" x14ac:dyDescent="0.2">
      <c r="A4345" s="180" t="s">
        <v>90</v>
      </c>
      <c r="B4345" s="180" t="s">
        <v>366</v>
      </c>
      <c r="C4345" s="180">
        <v>110000</v>
      </c>
      <c r="D4345" s="180">
        <v>110000</v>
      </c>
      <c r="E4345" s="180">
        <v>0</v>
      </c>
      <c r="F4345" s="180">
        <v>0</v>
      </c>
      <c r="G4345" s="180">
        <v>119000</v>
      </c>
      <c r="H4345" s="180">
        <v>140000</v>
      </c>
      <c r="I4345" s="180">
        <v>2425694</v>
      </c>
      <c r="J4345" s="180">
        <v>2364755.16</v>
      </c>
    </row>
    <row r="4346" spans="1:10" x14ac:dyDescent="0.2">
      <c r="A4346" s="180" t="s">
        <v>90</v>
      </c>
      <c r="B4346" s="180" t="s">
        <v>367</v>
      </c>
      <c r="C4346" s="180">
        <v>78910.329999999987</v>
      </c>
      <c r="D4346" s="180">
        <v>20886.439999999999</v>
      </c>
      <c r="E4346" s="180">
        <v>0</v>
      </c>
      <c r="F4346" s="180">
        <v>0</v>
      </c>
      <c r="G4346" s="180">
        <v>-27583.299999999988</v>
      </c>
      <c r="H4346" s="180">
        <v>-73537.600000000006</v>
      </c>
      <c r="I4346" s="180">
        <v>819400.76999999955</v>
      </c>
      <c r="J4346" s="180">
        <v>884949.76999999955</v>
      </c>
    </row>
    <row r="4347" spans="1:10" x14ac:dyDescent="0.2">
      <c r="A4347" s="180" t="s">
        <v>90</v>
      </c>
      <c r="B4347" s="180" t="s">
        <v>368</v>
      </c>
      <c r="C4347" s="180">
        <v>188910.33</v>
      </c>
      <c r="D4347" s="180">
        <v>130886.44</v>
      </c>
      <c r="E4347" s="180">
        <v>0</v>
      </c>
      <c r="F4347" s="180">
        <v>0</v>
      </c>
      <c r="G4347" s="180">
        <v>91416.700000000012</v>
      </c>
      <c r="H4347" s="180">
        <v>66462.399999999994</v>
      </c>
      <c r="I4347" s="180">
        <v>3245094.7699999996</v>
      </c>
      <c r="J4347" s="180">
        <v>3249704.9299999997</v>
      </c>
    </row>
    <row r="4348" spans="1:10" x14ac:dyDescent="0.2">
      <c r="A4348" s="180" t="s">
        <v>91</v>
      </c>
      <c r="B4348" s="180" t="s">
        <v>333</v>
      </c>
      <c r="C4348" s="180"/>
      <c r="D4348" s="180">
        <v>233702</v>
      </c>
      <c r="E4348" s="180"/>
      <c r="F4348" s="180">
        <v>270354</v>
      </c>
      <c r="G4348" s="180"/>
      <c r="H4348" s="180"/>
      <c r="I4348" s="180">
        <v>3171278</v>
      </c>
      <c r="J4348" s="180">
        <v>3039224.7199999997</v>
      </c>
    </row>
    <row r="4349" spans="1:10" x14ac:dyDescent="0.2">
      <c r="A4349" s="180" t="s">
        <v>91</v>
      </c>
      <c r="B4349" s="180" t="s">
        <v>334</v>
      </c>
      <c r="C4349" s="180"/>
      <c r="D4349" s="180">
        <v>10074</v>
      </c>
      <c r="E4349" s="180"/>
      <c r="F4349" s="180">
        <v>11652</v>
      </c>
      <c r="G4349" s="180"/>
      <c r="H4349" s="180"/>
      <c r="I4349" s="180">
        <v>144410</v>
      </c>
      <c r="J4349" s="180">
        <v>218367.13</v>
      </c>
    </row>
    <row r="4350" spans="1:10" x14ac:dyDescent="0.2">
      <c r="A4350" s="180" t="s">
        <v>91</v>
      </c>
      <c r="B4350" s="180" t="s">
        <v>335</v>
      </c>
      <c r="C4350" s="180"/>
      <c r="D4350" s="180">
        <v>0</v>
      </c>
      <c r="E4350" s="180"/>
      <c r="F4350" s="180"/>
      <c r="G4350" s="180"/>
      <c r="H4350" s="180"/>
      <c r="I4350" s="180">
        <v>409997</v>
      </c>
      <c r="J4350" s="180">
        <v>422887</v>
      </c>
    </row>
    <row r="4351" spans="1:10" x14ac:dyDescent="0.2">
      <c r="A4351" s="180" t="s">
        <v>91</v>
      </c>
      <c r="B4351" s="180" t="s">
        <v>336</v>
      </c>
      <c r="C4351" s="180"/>
      <c r="D4351" s="180"/>
      <c r="E4351" s="180"/>
      <c r="F4351" s="180"/>
      <c r="G4351" s="180"/>
      <c r="H4351" s="180"/>
      <c r="I4351" s="180">
        <v>380000</v>
      </c>
      <c r="J4351" s="180">
        <v>372720.96</v>
      </c>
    </row>
    <row r="4352" spans="1:10" x14ac:dyDescent="0.2">
      <c r="A4352" s="180" t="s">
        <v>91</v>
      </c>
      <c r="B4352" s="180" t="s">
        <v>337</v>
      </c>
      <c r="C4352" s="180">
        <v>4000</v>
      </c>
      <c r="D4352" s="180">
        <v>500</v>
      </c>
      <c r="E4352" s="180"/>
      <c r="F4352" s="180">
        <v>500</v>
      </c>
      <c r="G4352" s="180">
        <v>1000</v>
      </c>
      <c r="H4352" s="180">
        <v>1000</v>
      </c>
      <c r="I4352" s="180">
        <v>54000</v>
      </c>
      <c r="J4352" s="180">
        <v>56181.99</v>
      </c>
    </row>
    <row r="4353" spans="1:10" x14ac:dyDescent="0.2">
      <c r="A4353" s="180" t="s">
        <v>91</v>
      </c>
      <c r="B4353" s="180" t="s">
        <v>338</v>
      </c>
      <c r="C4353" s="180"/>
      <c r="D4353" s="180"/>
      <c r="E4353" s="180"/>
      <c r="F4353" s="180"/>
      <c r="G4353" s="180">
        <v>360000</v>
      </c>
      <c r="H4353" s="180"/>
      <c r="I4353" s="180">
        <v>350000</v>
      </c>
      <c r="J4353" s="180">
        <v>298157.03999999998</v>
      </c>
    </row>
    <row r="4354" spans="1:10" x14ac:dyDescent="0.2">
      <c r="A4354" s="180" t="s">
        <v>91</v>
      </c>
      <c r="B4354" s="180" t="s">
        <v>339</v>
      </c>
      <c r="C4354" s="180"/>
      <c r="D4354" s="180"/>
      <c r="E4354" s="180"/>
      <c r="F4354" s="180"/>
      <c r="G4354" s="180"/>
      <c r="H4354" s="180"/>
      <c r="I4354" s="180">
        <v>472500</v>
      </c>
      <c r="J4354" s="180">
        <v>423053.28</v>
      </c>
    </row>
    <row r="4355" spans="1:10" x14ac:dyDescent="0.2">
      <c r="A4355" s="180" t="s">
        <v>91</v>
      </c>
      <c r="B4355" s="180" t="s">
        <v>340</v>
      </c>
      <c r="C4355" s="180"/>
      <c r="D4355" s="180">
        <v>800</v>
      </c>
      <c r="E4355" s="180"/>
      <c r="F4355" s="180"/>
      <c r="G4355" s="180">
        <v>5000</v>
      </c>
      <c r="H4355" s="180">
        <v>37000</v>
      </c>
      <c r="I4355" s="180">
        <v>327300</v>
      </c>
      <c r="J4355" s="180">
        <v>284541.07</v>
      </c>
    </row>
    <row r="4356" spans="1:10" x14ac:dyDescent="0.2">
      <c r="A4356" s="180" t="s">
        <v>91</v>
      </c>
      <c r="B4356" s="180" t="s">
        <v>341</v>
      </c>
      <c r="C4356" s="180"/>
      <c r="D4356" s="180"/>
      <c r="E4356" s="180"/>
      <c r="F4356" s="180"/>
      <c r="G4356" s="180"/>
      <c r="H4356" s="180"/>
      <c r="I4356" s="180">
        <v>2000</v>
      </c>
      <c r="J4356" s="180">
        <v>0</v>
      </c>
    </row>
    <row r="4357" spans="1:10" x14ac:dyDescent="0.2">
      <c r="A4357" s="180" t="s">
        <v>91</v>
      </c>
      <c r="B4357" s="180" t="s">
        <v>342</v>
      </c>
      <c r="C4357" s="180"/>
      <c r="D4357" s="180"/>
      <c r="E4357" s="180"/>
      <c r="F4357" s="180"/>
      <c r="G4357" s="180"/>
      <c r="H4357" s="180"/>
      <c r="I4357" s="180">
        <v>5925792</v>
      </c>
      <c r="J4357" s="180">
        <v>5959456</v>
      </c>
    </row>
    <row r="4358" spans="1:10" x14ac:dyDescent="0.2">
      <c r="A4358" s="180" t="s">
        <v>91</v>
      </c>
      <c r="B4358" s="180" t="s">
        <v>343</v>
      </c>
      <c r="C4358" s="180"/>
      <c r="D4358" s="180"/>
      <c r="E4358" s="180"/>
      <c r="F4358" s="180"/>
      <c r="G4358" s="180"/>
      <c r="H4358" s="180"/>
      <c r="I4358" s="180">
        <v>0</v>
      </c>
      <c r="J4358" s="180">
        <v>0</v>
      </c>
    </row>
    <row r="4359" spans="1:10" x14ac:dyDescent="0.2">
      <c r="A4359" s="180" t="s">
        <v>91</v>
      </c>
      <c r="B4359" s="180" t="s">
        <v>344</v>
      </c>
      <c r="C4359" s="180">
        <v>860000</v>
      </c>
      <c r="D4359" s="180">
        <v>3000</v>
      </c>
      <c r="E4359" s="180"/>
      <c r="F4359" s="180"/>
      <c r="G4359" s="180">
        <v>10000</v>
      </c>
      <c r="H4359" s="180"/>
      <c r="I4359" s="180">
        <v>892000</v>
      </c>
      <c r="J4359" s="180">
        <v>858858.37999999989</v>
      </c>
    </row>
    <row r="4360" spans="1:10" x14ac:dyDescent="0.2">
      <c r="A4360" s="180" t="s">
        <v>91</v>
      </c>
      <c r="B4360" s="180" t="s">
        <v>475</v>
      </c>
      <c r="C4360" s="180"/>
      <c r="D4360" s="180">
        <v>2312</v>
      </c>
      <c r="E4360" s="180"/>
      <c r="F4360" s="180">
        <v>2675</v>
      </c>
      <c r="G4360" s="180"/>
      <c r="H4360" s="180"/>
      <c r="I4360" s="180">
        <v>29518</v>
      </c>
      <c r="J4360" s="180">
        <v>31810.049999999996</v>
      </c>
    </row>
    <row r="4361" spans="1:10" x14ac:dyDescent="0.2">
      <c r="A4361" s="180" t="s">
        <v>91</v>
      </c>
      <c r="B4361" s="180" t="s">
        <v>332</v>
      </c>
      <c r="C4361" s="180"/>
      <c r="D4361" s="180"/>
      <c r="E4361" s="180"/>
      <c r="F4361" s="180"/>
      <c r="G4361" s="180"/>
      <c r="H4361" s="180"/>
      <c r="I4361" s="180">
        <v>75000</v>
      </c>
      <c r="J4361" s="180">
        <v>108388</v>
      </c>
    </row>
    <row r="4362" spans="1:10" x14ac:dyDescent="0.2">
      <c r="A4362" s="180" t="s">
        <v>91</v>
      </c>
      <c r="B4362" s="180" t="s">
        <v>407</v>
      </c>
      <c r="C4362" s="180"/>
      <c r="D4362" s="180"/>
      <c r="E4362" s="180"/>
      <c r="F4362" s="180"/>
      <c r="G4362" s="180">
        <v>160000</v>
      </c>
      <c r="H4362" s="180"/>
      <c r="I4362" s="180">
        <v>440000</v>
      </c>
      <c r="J4362" s="180">
        <v>396259.84000000003</v>
      </c>
    </row>
    <row r="4363" spans="1:10" x14ac:dyDescent="0.2">
      <c r="A4363" s="180" t="s">
        <v>91</v>
      </c>
      <c r="B4363" s="180" t="s">
        <v>345</v>
      </c>
      <c r="C4363" s="180">
        <v>864000</v>
      </c>
      <c r="D4363" s="180">
        <v>250388</v>
      </c>
      <c r="E4363" s="180">
        <v>0</v>
      </c>
      <c r="F4363" s="180">
        <v>285181</v>
      </c>
      <c r="G4363" s="180">
        <v>536000</v>
      </c>
      <c r="H4363" s="180">
        <v>38000</v>
      </c>
      <c r="I4363" s="180">
        <v>12673795</v>
      </c>
      <c r="J4363" s="180">
        <v>12469905.460000001</v>
      </c>
    </row>
    <row r="4364" spans="1:10" x14ac:dyDescent="0.2">
      <c r="A4364" s="180" t="s">
        <v>91</v>
      </c>
      <c r="B4364" s="180" t="s">
        <v>346</v>
      </c>
      <c r="C4364" s="180"/>
      <c r="D4364" s="180"/>
      <c r="E4364" s="180"/>
      <c r="F4364" s="180"/>
      <c r="G4364" s="180"/>
      <c r="H4364" s="180"/>
      <c r="I4364" s="180">
        <v>0</v>
      </c>
      <c r="J4364" s="180">
        <v>0</v>
      </c>
    </row>
    <row r="4365" spans="1:10" x14ac:dyDescent="0.2">
      <c r="A4365" s="180" t="s">
        <v>91</v>
      </c>
      <c r="B4365" s="180" t="s">
        <v>446</v>
      </c>
      <c r="C4365" s="180"/>
      <c r="D4365" s="180"/>
      <c r="E4365" s="180"/>
      <c r="F4365" s="180">
        <v>270500</v>
      </c>
      <c r="G4365" s="180"/>
      <c r="H4365" s="180"/>
      <c r="I4365" s="180">
        <v>494839</v>
      </c>
      <c r="J4365" s="180">
        <v>575228.84</v>
      </c>
    </row>
    <row r="4366" spans="1:10" x14ac:dyDescent="0.2">
      <c r="A4366" s="180" t="s">
        <v>91</v>
      </c>
      <c r="B4366" s="180" t="s">
        <v>347</v>
      </c>
      <c r="C4366" s="180"/>
      <c r="D4366" s="180"/>
      <c r="E4366" s="180"/>
      <c r="F4366" s="180"/>
      <c r="G4366" s="180"/>
      <c r="H4366" s="180"/>
      <c r="I4366" s="180">
        <v>1000</v>
      </c>
      <c r="J4366" s="180">
        <v>1170</v>
      </c>
    </row>
    <row r="4367" spans="1:10" x14ac:dyDescent="0.2">
      <c r="A4367" s="180" t="s">
        <v>91</v>
      </c>
      <c r="B4367" s="180" t="s">
        <v>348</v>
      </c>
      <c r="C4367" s="180">
        <v>864000</v>
      </c>
      <c r="D4367" s="180">
        <v>250388</v>
      </c>
      <c r="E4367" s="180">
        <v>0</v>
      </c>
      <c r="F4367" s="180">
        <v>555681</v>
      </c>
      <c r="G4367" s="180">
        <v>536000</v>
      </c>
      <c r="H4367" s="180">
        <v>38000</v>
      </c>
      <c r="I4367" s="180">
        <v>13169634</v>
      </c>
      <c r="J4367" s="180">
        <v>13046304.300000001</v>
      </c>
    </row>
    <row r="4368" spans="1:10" x14ac:dyDescent="0.2">
      <c r="A4368" s="180" t="s">
        <v>91</v>
      </c>
      <c r="B4368" s="180" t="s">
        <v>349</v>
      </c>
      <c r="C4368" s="180">
        <v>543519.16999999993</v>
      </c>
      <c r="D4368" s="180">
        <v>10501.569999999949</v>
      </c>
      <c r="E4368" s="180">
        <v>0</v>
      </c>
      <c r="F4368" s="180">
        <v>133866.23999999987</v>
      </c>
      <c r="G4368" s="180">
        <v>72606.179999999935</v>
      </c>
      <c r="H4368" s="180">
        <v>-31028.03</v>
      </c>
      <c r="I4368" s="180">
        <v>3897748.3199999984</v>
      </c>
      <c r="J4368" s="180">
        <v>3624904.76</v>
      </c>
    </row>
    <row r="4369" spans="1:10" x14ac:dyDescent="0.2">
      <c r="A4369" s="180" t="s">
        <v>91</v>
      </c>
      <c r="B4369" s="180" t="s">
        <v>350</v>
      </c>
      <c r="C4369" s="180">
        <v>1407519.17</v>
      </c>
      <c r="D4369" s="180">
        <v>260889.56999999995</v>
      </c>
      <c r="E4369" s="180">
        <v>0</v>
      </c>
      <c r="F4369" s="180">
        <v>689547.23999999987</v>
      </c>
      <c r="G4369" s="180">
        <v>608606.17999999993</v>
      </c>
      <c r="H4369" s="180">
        <v>6971.9700000000012</v>
      </c>
      <c r="I4369" s="180">
        <v>17067382.32</v>
      </c>
      <c r="J4369" s="180">
        <v>16671209.060000001</v>
      </c>
    </row>
    <row r="4370" spans="1:10" x14ac:dyDescent="0.2">
      <c r="A4370" s="180" t="s">
        <v>91</v>
      </c>
      <c r="B4370" s="180" t="s">
        <v>376</v>
      </c>
      <c r="C4370" s="180"/>
      <c r="D4370" s="180"/>
      <c r="E4370" s="180"/>
      <c r="F4370" s="180"/>
      <c r="G4370" s="180"/>
      <c r="H4370" s="180"/>
      <c r="I4370" s="180"/>
      <c r="J4370" s="180"/>
    </row>
    <row r="4371" spans="1:10" x14ac:dyDescent="0.2">
      <c r="A4371" s="180" t="s">
        <v>91</v>
      </c>
      <c r="B4371" s="180" t="s">
        <v>377</v>
      </c>
      <c r="C4371" s="180">
        <v>200000</v>
      </c>
      <c r="D4371" s="180"/>
      <c r="E4371" s="180"/>
      <c r="F4371" s="180"/>
      <c r="G4371" s="180"/>
      <c r="H4371" s="180">
        <v>37000</v>
      </c>
      <c r="I4371" s="180">
        <v>7702467</v>
      </c>
      <c r="J4371" s="180">
        <v>7235156.8399999999</v>
      </c>
    </row>
    <row r="4372" spans="1:10" x14ac:dyDescent="0.2">
      <c r="A4372" s="180" t="s">
        <v>91</v>
      </c>
      <c r="B4372" s="180" t="s">
        <v>352</v>
      </c>
      <c r="C4372" s="180">
        <v>0</v>
      </c>
      <c r="D4372" s="180">
        <v>50000</v>
      </c>
      <c r="E4372" s="180"/>
      <c r="F4372" s="180"/>
      <c r="G4372" s="180"/>
      <c r="H4372" s="180"/>
      <c r="I4372" s="180">
        <v>220000</v>
      </c>
      <c r="J4372" s="180">
        <v>159718.74</v>
      </c>
    </row>
    <row r="4373" spans="1:10" x14ac:dyDescent="0.2">
      <c r="A4373" s="180" t="s">
        <v>91</v>
      </c>
      <c r="B4373" s="180" t="s">
        <v>353</v>
      </c>
      <c r="C4373" s="180">
        <v>200000</v>
      </c>
      <c r="D4373" s="180"/>
      <c r="E4373" s="180"/>
      <c r="F4373" s="180"/>
      <c r="G4373" s="180"/>
      <c r="H4373" s="180"/>
      <c r="I4373" s="180">
        <v>750000</v>
      </c>
      <c r="J4373" s="180">
        <v>514607.76</v>
      </c>
    </row>
    <row r="4374" spans="1:10" x14ac:dyDescent="0.2">
      <c r="A4374" s="180" t="s">
        <v>91</v>
      </c>
      <c r="B4374" s="180" t="s">
        <v>354</v>
      </c>
      <c r="C4374" s="180">
        <v>100000</v>
      </c>
      <c r="D4374" s="180"/>
      <c r="E4374" s="180"/>
      <c r="F4374" s="180"/>
      <c r="G4374" s="180">
        <v>1000</v>
      </c>
      <c r="H4374" s="180"/>
      <c r="I4374" s="180">
        <v>361000</v>
      </c>
      <c r="J4374" s="180">
        <v>331624.39</v>
      </c>
    </row>
    <row r="4375" spans="1:10" x14ac:dyDescent="0.2">
      <c r="A4375" s="180" t="s">
        <v>91</v>
      </c>
      <c r="B4375" s="180" t="s">
        <v>408</v>
      </c>
      <c r="C4375" s="180"/>
      <c r="D4375" s="180"/>
      <c r="E4375" s="180"/>
      <c r="F4375" s="180"/>
      <c r="G4375" s="180"/>
      <c r="H4375" s="180"/>
      <c r="I4375" s="180">
        <v>620000</v>
      </c>
      <c r="J4375" s="180">
        <v>558373.13</v>
      </c>
    </row>
    <row r="4376" spans="1:10" x14ac:dyDescent="0.2">
      <c r="A4376" s="180" t="s">
        <v>91</v>
      </c>
      <c r="B4376" s="180" t="s">
        <v>423</v>
      </c>
      <c r="C4376" s="180"/>
      <c r="D4376" s="180"/>
      <c r="E4376" s="180"/>
      <c r="F4376" s="180">
        <v>1000</v>
      </c>
      <c r="G4376" s="180"/>
      <c r="H4376" s="180"/>
      <c r="I4376" s="180">
        <v>206000</v>
      </c>
      <c r="J4376" s="180">
        <v>158172.29</v>
      </c>
    </row>
    <row r="4377" spans="1:10" x14ac:dyDescent="0.2">
      <c r="A4377" s="180" t="s">
        <v>91</v>
      </c>
      <c r="B4377" s="180" t="s">
        <v>355</v>
      </c>
      <c r="C4377" s="180">
        <v>100000</v>
      </c>
      <c r="D4377" s="180"/>
      <c r="E4377" s="180"/>
      <c r="F4377" s="180"/>
      <c r="G4377" s="180">
        <v>25000</v>
      </c>
      <c r="H4377" s="180"/>
      <c r="I4377" s="180">
        <v>880000</v>
      </c>
      <c r="J4377" s="180">
        <v>821022.42</v>
      </c>
    </row>
    <row r="4378" spans="1:10" x14ac:dyDescent="0.2">
      <c r="A4378" s="180" t="s">
        <v>91</v>
      </c>
      <c r="B4378" s="180" t="s">
        <v>356</v>
      </c>
      <c r="C4378" s="180"/>
      <c r="D4378" s="180">
        <v>180000</v>
      </c>
      <c r="E4378" s="180"/>
      <c r="F4378" s="180"/>
      <c r="G4378" s="180"/>
      <c r="H4378" s="180"/>
      <c r="I4378" s="180">
        <v>590000</v>
      </c>
      <c r="J4378" s="180">
        <v>484869.57</v>
      </c>
    </row>
    <row r="4379" spans="1:10" x14ac:dyDescent="0.2">
      <c r="A4379" s="180" t="s">
        <v>91</v>
      </c>
      <c r="B4379" s="180" t="s">
        <v>409</v>
      </c>
      <c r="C4379" s="180"/>
      <c r="D4379" s="180"/>
      <c r="E4379" s="180"/>
      <c r="F4379" s="180"/>
      <c r="G4379" s="180"/>
      <c r="H4379" s="180"/>
      <c r="I4379" s="180">
        <v>0</v>
      </c>
      <c r="J4379" s="180"/>
    </row>
    <row r="4380" spans="1:10" x14ac:dyDescent="0.2">
      <c r="A4380" s="180" t="s">
        <v>91</v>
      </c>
      <c r="B4380" s="180" t="s">
        <v>378</v>
      </c>
      <c r="C4380" s="180"/>
      <c r="D4380" s="180"/>
      <c r="E4380" s="180"/>
      <c r="F4380" s="180"/>
      <c r="G4380" s="180">
        <v>550000</v>
      </c>
      <c r="H4380" s="180"/>
      <c r="I4380" s="180">
        <v>561000</v>
      </c>
      <c r="J4380" s="180">
        <v>539521.67000000004</v>
      </c>
    </row>
    <row r="4381" spans="1:10" x14ac:dyDescent="0.2">
      <c r="A4381" s="180" t="s">
        <v>91</v>
      </c>
      <c r="B4381" s="180" t="s">
        <v>360</v>
      </c>
      <c r="C4381" s="180">
        <v>400000</v>
      </c>
      <c r="D4381" s="180"/>
      <c r="E4381" s="180"/>
      <c r="F4381" s="180"/>
      <c r="G4381" s="180"/>
      <c r="H4381" s="180"/>
      <c r="I4381" s="180">
        <v>380000</v>
      </c>
      <c r="J4381" s="180">
        <v>366754.53</v>
      </c>
    </row>
    <row r="4382" spans="1:10" x14ac:dyDescent="0.2">
      <c r="A4382" s="180" t="s">
        <v>91</v>
      </c>
      <c r="B4382" s="180" t="s">
        <v>379</v>
      </c>
      <c r="C4382" s="180"/>
      <c r="D4382" s="180"/>
      <c r="E4382" s="180"/>
      <c r="F4382" s="180">
        <v>552506</v>
      </c>
      <c r="G4382" s="180"/>
      <c r="H4382" s="180"/>
      <c r="I4382" s="180">
        <v>622587</v>
      </c>
      <c r="J4382" s="180">
        <v>616370.56000000006</v>
      </c>
    </row>
    <row r="4383" spans="1:10" x14ac:dyDescent="0.2">
      <c r="A4383" s="180" t="s">
        <v>91</v>
      </c>
      <c r="B4383" s="180" t="s">
        <v>362</v>
      </c>
      <c r="C4383" s="180"/>
      <c r="D4383" s="180"/>
      <c r="E4383" s="180"/>
      <c r="F4383" s="180"/>
      <c r="G4383" s="180"/>
      <c r="H4383" s="180"/>
      <c r="I4383" s="180">
        <v>411533</v>
      </c>
      <c r="J4383" s="180">
        <v>411018</v>
      </c>
    </row>
    <row r="4384" spans="1:10" x14ac:dyDescent="0.2">
      <c r="A4384" s="180" t="s">
        <v>91</v>
      </c>
      <c r="B4384" s="180" t="s">
        <v>365</v>
      </c>
      <c r="C4384" s="180">
        <v>1000000</v>
      </c>
      <c r="D4384" s="180">
        <v>230000</v>
      </c>
      <c r="E4384" s="180">
        <v>0</v>
      </c>
      <c r="F4384" s="180">
        <v>553506</v>
      </c>
      <c r="G4384" s="180">
        <v>576000</v>
      </c>
      <c r="H4384" s="180">
        <v>37000</v>
      </c>
      <c r="I4384" s="180">
        <v>13304587</v>
      </c>
      <c r="J4384" s="180">
        <v>12197209.9</v>
      </c>
    </row>
    <row r="4385" spans="1:10" x14ac:dyDescent="0.2">
      <c r="A4385" s="180" t="s">
        <v>91</v>
      </c>
      <c r="B4385" s="180" t="s">
        <v>447</v>
      </c>
      <c r="C4385" s="180">
        <v>248000</v>
      </c>
      <c r="D4385" s="180">
        <v>22500</v>
      </c>
      <c r="E4385" s="180"/>
      <c r="F4385" s="180"/>
      <c r="G4385" s="180"/>
      <c r="H4385" s="180"/>
      <c r="I4385" s="180">
        <v>494839</v>
      </c>
      <c r="J4385" s="180">
        <v>576250.84</v>
      </c>
    </row>
    <row r="4386" spans="1:10" x14ac:dyDescent="0.2">
      <c r="A4386" s="180" t="s">
        <v>91</v>
      </c>
      <c r="B4386" s="180" t="s">
        <v>366</v>
      </c>
      <c r="C4386" s="180">
        <v>1248000</v>
      </c>
      <c r="D4386" s="180">
        <v>252500</v>
      </c>
      <c r="E4386" s="180">
        <v>0</v>
      </c>
      <c r="F4386" s="180">
        <v>553506</v>
      </c>
      <c r="G4386" s="180">
        <v>576000</v>
      </c>
      <c r="H4386" s="180">
        <v>37000</v>
      </c>
      <c r="I4386" s="180">
        <v>13799426</v>
      </c>
      <c r="J4386" s="180">
        <v>12773460.739999998</v>
      </c>
    </row>
    <row r="4387" spans="1:10" x14ac:dyDescent="0.2">
      <c r="A4387" s="180" t="s">
        <v>91</v>
      </c>
      <c r="B4387" s="180" t="s">
        <v>367</v>
      </c>
      <c r="C4387" s="180">
        <v>159519.16999999993</v>
      </c>
      <c r="D4387" s="180">
        <v>8389.5699999999488</v>
      </c>
      <c r="E4387" s="180">
        <v>0</v>
      </c>
      <c r="F4387" s="180">
        <v>136041.23999999987</v>
      </c>
      <c r="G4387" s="180">
        <v>32606.179999999935</v>
      </c>
      <c r="H4387" s="180">
        <v>-30028.03</v>
      </c>
      <c r="I4387" s="180">
        <v>3267956.3200000003</v>
      </c>
      <c r="J4387" s="180">
        <v>3897748.3200000026</v>
      </c>
    </row>
    <row r="4388" spans="1:10" x14ac:dyDescent="0.2">
      <c r="A4388" s="180" t="s">
        <v>91</v>
      </c>
      <c r="B4388" s="180" t="s">
        <v>368</v>
      </c>
      <c r="C4388" s="180">
        <v>1407519.17</v>
      </c>
      <c r="D4388" s="180">
        <v>260889.56999999995</v>
      </c>
      <c r="E4388" s="180">
        <v>0</v>
      </c>
      <c r="F4388" s="180">
        <v>689547.23999999987</v>
      </c>
      <c r="G4388" s="180">
        <v>608606.17999999993</v>
      </c>
      <c r="H4388" s="180">
        <v>6971.9700000000012</v>
      </c>
      <c r="I4388" s="180">
        <v>17067382.32</v>
      </c>
      <c r="J4388" s="180">
        <v>16671209.060000001</v>
      </c>
    </row>
    <row r="4389" spans="1:10" x14ac:dyDescent="0.2">
      <c r="A4389" s="180" t="s">
        <v>92</v>
      </c>
      <c r="B4389" s="180" t="s">
        <v>333</v>
      </c>
      <c r="C4389" s="180"/>
      <c r="D4389" s="180">
        <v>4050994</v>
      </c>
      <c r="E4389" s="180"/>
      <c r="F4389" s="180">
        <v>0</v>
      </c>
      <c r="G4389" s="180"/>
      <c r="H4389" s="180"/>
      <c r="I4389" s="180">
        <v>52969198</v>
      </c>
      <c r="J4389" s="180">
        <v>50619248.670000002</v>
      </c>
    </row>
    <row r="4390" spans="1:10" x14ac:dyDescent="0.2">
      <c r="A4390" s="180" t="s">
        <v>92</v>
      </c>
      <c r="B4390" s="180" t="s">
        <v>334</v>
      </c>
      <c r="C4390" s="180"/>
      <c r="D4390" s="180">
        <v>88751</v>
      </c>
      <c r="E4390" s="180"/>
      <c r="F4390" s="180">
        <v>0</v>
      </c>
      <c r="G4390" s="180"/>
      <c r="H4390" s="180"/>
      <c r="I4390" s="180">
        <v>1276031</v>
      </c>
      <c r="J4390" s="180">
        <v>1347017.04</v>
      </c>
    </row>
    <row r="4391" spans="1:10" x14ac:dyDescent="0.2">
      <c r="A4391" s="180" t="s">
        <v>92</v>
      </c>
      <c r="B4391" s="180" t="s">
        <v>335</v>
      </c>
      <c r="C4391" s="180"/>
      <c r="D4391" s="180">
        <v>0</v>
      </c>
      <c r="E4391" s="180"/>
      <c r="F4391" s="180"/>
      <c r="G4391" s="180"/>
      <c r="H4391" s="180"/>
      <c r="I4391" s="180">
        <v>0</v>
      </c>
      <c r="J4391" s="180">
        <v>0</v>
      </c>
    </row>
    <row r="4392" spans="1:10" x14ac:dyDescent="0.2">
      <c r="A4392" s="180" t="s">
        <v>92</v>
      </c>
      <c r="B4392" s="180" t="s">
        <v>336</v>
      </c>
      <c r="C4392" s="180"/>
      <c r="D4392" s="180"/>
      <c r="E4392" s="180"/>
      <c r="F4392" s="180"/>
      <c r="G4392" s="180"/>
      <c r="H4392" s="180"/>
      <c r="I4392" s="180">
        <v>1691214</v>
      </c>
      <c r="J4392" s="180">
        <v>1941723.2</v>
      </c>
    </row>
    <row r="4393" spans="1:10" x14ac:dyDescent="0.2">
      <c r="A4393" s="180" t="s">
        <v>92</v>
      </c>
      <c r="B4393" s="180" t="s">
        <v>337</v>
      </c>
      <c r="C4393" s="180">
        <v>150000</v>
      </c>
      <c r="D4393" s="180">
        <v>80000</v>
      </c>
      <c r="E4393" s="180"/>
      <c r="F4393" s="180">
        <v>60000</v>
      </c>
      <c r="G4393" s="180">
        <v>40000</v>
      </c>
      <c r="H4393" s="180"/>
      <c r="I4393" s="180">
        <v>1483000</v>
      </c>
      <c r="J4393" s="180">
        <v>783197.09</v>
      </c>
    </row>
    <row r="4394" spans="1:10" x14ac:dyDescent="0.2">
      <c r="A4394" s="180" t="s">
        <v>92</v>
      </c>
      <c r="B4394" s="180" t="s">
        <v>338</v>
      </c>
      <c r="C4394" s="180"/>
      <c r="D4394" s="180"/>
      <c r="E4394" s="180"/>
      <c r="F4394" s="180"/>
      <c r="G4394" s="180">
        <v>2200000</v>
      </c>
      <c r="H4394" s="180"/>
      <c r="I4394" s="180">
        <v>2200000</v>
      </c>
      <c r="J4394" s="180">
        <v>2324143.2400000002</v>
      </c>
    </row>
    <row r="4395" spans="1:10" x14ac:dyDescent="0.2">
      <c r="A4395" s="180" t="s">
        <v>92</v>
      </c>
      <c r="B4395" s="180" t="s">
        <v>339</v>
      </c>
      <c r="C4395" s="180"/>
      <c r="D4395" s="180"/>
      <c r="E4395" s="180"/>
      <c r="F4395" s="180"/>
      <c r="G4395" s="180"/>
      <c r="H4395" s="180"/>
      <c r="I4395" s="180">
        <v>401000</v>
      </c>
      <c r="J4395" s="180">
        <v>472429.17999999993</v>
      </c>
    </row>
    <row r="4396" spans="1:10" x14ac:dyDescent="0.2">
      <c r="A4396" s="180" t="s">
        <v>92</v>
      </c>
      <c r="B4396" s="180" t="s">
        <v>340</v>
      </c>
      <c r="C4396" s="180"/>
      <c r="D4396" s="180">
        <v>10000</v>
      </c>
      <c r="E4396" s="180"/>
      <c r="F4396" s="180"/>
      <c r="G4396" s="180">
        <v>7500</v>
      </c>
      <c r="H4396" s="180"/>
      <c r="I4396" s="180">
        <v>4067968</v>
      </c>
      <c r="J4396" s="180">
        <v>3976809.44</v>
      </c>
    </row>
    <row r="4397" spans="1:10" x14ac:dyDescent="0.2">
      <c r="A4397" s="180" t="s">
        <v>92</v>
      </c>
      <c r="B4397" s="180" t="s">
        <v>341</v>
      </c>
      <c r="C4397" s="180"/>
      <c r="D4397" s="180"/>
      <c r="E4397" s="180"/>
      <c r="F4397" s="180"/>
      <c r="G4397" s="180"/>
      <c r="H4397" s="180"/>
      <c r="I4397" s="180">
        <v>0</v>
      </c>
      <c r="J4397" s="180">
        <v>0</v>
      </c>
    </row>
    <row r="4398" spans="1:10" x14ac:dyDescent="0.2">
      <c r="A4398" s="180" t="s">
        <v>92</v>
      </c>
      <c r="B4398" s="180" t="s">
        <v>342</v>
      </c>
      <c r="C4398" s="180"/>
      <c r="D4398" s="180"/>
      <c r="E4398" s="180"/>
      <c r="F4398" s="180"/>
      <c r="G4398" s="180"/>
      <c r="H4398" s="180"/>
      <c r="I4398" s="180">
        <v>71087461</v>
      </c>
      <c r="J4398" s="180">
        <v>72384236</v>
      </c>
    </row>
    <row r="4399" spans="1:10" x14ac:dyDescent="0.2">
      <c r="A4399" s="180" t="s">
        <v>92</v>
      </c>
      <c r="B4399" s="180" t="s">
        <v>343</v>
      </c>
      <c r="C4399" s="180"/>
      <c r="D4399" s="180"/>
      <c r="E4399" s="180"/>
      <c r="F4399" s="180"/>
      <c r="G4399" s="180"/>
      <c r="H4399" s="180"/>
      <c r="I4399" s="180">
        <v>0</v>
      </c>
      <c r="J4399" s="180">
        <v>0</v>
      </c>
    </row>
    <row r="4400" spans="1:10" x14ac:dyDescent="0.2">
      <c r="A4400" s="180" t="s">
        <v>92</v>
      </c>
      <c r="B4400" s="180" t="s">
        <v>344</v>
      </c>
      <c r="C4400" s="180">
        <v>10696280</v>
      </c>
      <c r="D4400" s="180">
        <v>1400</v>
      </c>
      <c r="E4400" s="180"/>
      <c r="F4400" s="180"/>
      <c r="G4400" s="180">
        <v>40000</v>
      </c>
      <c r="H4400" s="180"/>
      <c r="I4400" s="180">
        <v>11686081</v>
      </c>
      <c r="J4400" s="180">
        <v>10707161.369999999</v>
      </c>
    </row>
    <row r="4401" spans="1:10" x14ac:dyDescent="0.2">
      <c r="A4401" s="180" t="s">
        <v>92</v>
      </c>
      <c r="B4401" s="180" t="s">
        <v>475</v>
      </c>
      <c r="C4401" s="180"/>
      <c r="D4401" s="180">
        <v>136888</v>
      </c>
      <c r="E4401" s="180"/>
      <c r="F4401" s="180">
        <v>0</v>
      </c>
      <c r="G4401" s="180"/>
      <c r="H4401" s="180"/>
      <c r="I4401" s="180">
        <v>1614863</v>
      </c>
      <c r="J4401" s="180">
        <v>1654020.09</v>
      </c>
    </row>
    <row r="4402" spans="1:10" x14ac:dyDescent="0.2">
      <c r="A4402" s="180" t="s">
        <v>92</v>
      </c>
      <c r="B4402" s="180" t="s">
        <v>332</v>
      </c>
      <c r="C4402" s="180"/>
      <c r="D4402" s="180"/>
      <c r="E4402" s="180"/>
      <c r="F4402" s="180"/>
      <c r="G4402" s="180"/>
      <c r="H4402" s="180"/>
      <c r="I4402" s="180">
        <v>2028954</v>
      </c>
      <c r="J4402" s="180">
        <v>2235477</v>
      </c>
    </row>
    <row r="4403" spans="1:10" x14ac:dyDescent="0.2">
      <c r="A4403" s="180" t="s">
        <v>92</v>
      </c>
      <c r="B4403" s="180" t="s">
        <v>407</v>
      </c>
      <c r="C4403" s="180"/>
      <c r="D4403" s="180"/>
      <c r="E4403" s="180"/>
      <c r="F4403" s="180"/>
      <c r="G4403" s="180">
        <v>3468000</v>
      </c>
      <c r="H4403" s="180"/>
      <c r="I4403" s="180">
        <v>8044248</v>
      </c>
      <c r="J4403" s="180">
        <v>7708671.4900000002</v>
      </c>
    </row>
    <row r="4404" spans="1:10" x14ac:dyDescent="0.2">
      <c r="A4404" s="180" t="s">
        <v>92</v>
      </c>
      <c r="B4404" s="180" t="s">
        <v>345</v>
      </c>
      <c r="C4404" s="180">
        <v>10846280</v>
      </c>
      <c r="D4404" s="180">
        <v>4368033</v>
      </c>
      <c r="E4404" s="180">
        <v>0</v>
      </c>
      <c r="F4404" s="180">
        <v>60000</v>
      </c>
      <c r="G4404" s="180">
        <v>5755500</v>
      </c>
      <c r="H4404" s="180">
        <v>0</v>
      </c>
      <c r="I4404" s="180">
        <v>158550018</v>
      </c>
      <c r="J4404" s="180">
        <v>156154133.81000003</v>
      </c>
    </row>
    <row r="4405" spans="1:10" x14ac:dyDescent="0.2">
      <c r="A4405" s="180" t="s">
        <v>92</v>
      </c>
      <c r="B4405" s="180" t="s">
        <v>346</v>
      </c>
      <c r="C4405" s="180"/>
      <c r="D4405" s="180"/>
      <c r="E4405" s="180"/>
      <c r="F4405" s="180"/>
      <c r="G4405" s="180"/>
      <c r="H4405" s="180"/>
      <c r="I4405" s="180">
        <v>9455000</v>
      </c>
      <c r="J4405" s="180">
        <v>10000000</v>
      </c>
    </row>
    <row r="4406" spans="1:10" x14ac:dyDescent="0.2">
      <c r="A4406" s="180" t="s">
        <v>92</v>
      </c>
      <c r="B4406" s="180" t="s">
        <v>446</v>
      </c>
      <c r="C4406" s="180"/>
      <c r="D4406" s="180"/>
      <c r="E4406" s="180"/>
      <c r="F4406" s="180">
        <v>6777528</v>
      </c>
      <c r="G4406" s="180"/>
      <c r="H4406" s="180"/>
      <c r="I4406" s="180">
        <v>6222248</v>
      </c>
      <c r="J4406" s="180">
        <v>4996691.6000000006</v>
      </c>
    </row>
    <row r="4407" spans="1:10" x14ac:dyDescent="0.2">
      <c r="A4407" s="180" t="s">
        <v>92</v>
      </c>
      <c r="B4407" s="180" t="s">
        <v>347</v>
      </c>
      <c r="C4407" s="180"/>
      <c r="D4407" s="180"/>
      <c r="E4407" s="180"/>
      <c r="F4407" s="180"/>
      <c r="G4407" s="180"/>
      <c r="H4407" s="180"/>
      <c r="I4407" s="180">
        <v>62000</v>
      </c>
      <c r="J4407" s="180">
        <v>1686902.01</v>
      </c>
    </row>
    <row r="4408" spans="1:10" x14ac:dyDescent="0.2">
      <c r="A4408" s="180" t="s">
        <v>92</v>
      </c>
      <c r="B4408" s="180" t="s">
        <v>348</v>
      </c>
      <c r="C4408" s="180">
        <v>10846280</v>
      </c>
      <c r="D4408" s="180">
        <v>4368033</v>
      </c>
      <c r="E4408" s="180">
        <v>0</v>
      </c>
      <c r="F4408" s="180">
        <v>6837528</v>
      </c>
      <c r="G4408" s="180">
        <v>5755500</v>
      </c>
      <c r="H4408" s="180">
        <v>0</v>
      </c>
      <c r="I4408" s="180">
        <v>174289266</v>
      </c>
      <c r="J4408" s="180">
        <v>172837727.42000002</v>
      </c>
    </row>
    <row r="4409" spans="1:10" x14ac:dyDescent="0.2">
      <c r="A4409" s="180" t="s">
        <v>92</v>
      </c>
      <c r="B4409" s="180" t="s">
        <v>349</v>
      </c>
      <c r="C4409" s="180">
        <v>10522904.529999994</v>
      </c>
      <c r="D4409" s="180">
        <v>3980821.6699999985</v>
      </c>
      <c r="E4409" s="180">
        <v>0</v>
      </c>
      <c r="F4409" s="180">
        <v>8856538.3699999992</v>
      </c>
      <c r="G4409" s="180">
        <v>480124.23000000051</v>
      </c>
      <c r="H4409" s="180">
        <v>0</v>
      </c>
      <c r="I4409" s="180">
        <v>51652623.049999997</v>
      </c>
      <c r="J4409" s="180">
        <v>47397110.760000005</v>
      </c>
    </row>
    <row r="4410" spans="1:10" x14ac:dyDescent="0.2">
      <c r="A4410" s="180" t="s">
        <v>92</v>
      </c>
      <c r="B4410" s="180" t="s">
        <v>350</v>
      </c>
      <c r="C4410" s="180">
        <v>21369184.529999994</v>
      </c>
      <c r="D4410" s="180">
        <v>8348854.6699999981</v>
      </c>
      <c r="E4410" s="180">
        <v>0</v>
      </c>
      <c r="F4410" s="180">
        <v>15694066.369999999</v>
      </c>
      <c r="G4410" s="180">
        <v>6235624.2300000004</v>
      </c>
      <c r="H4410" s="180">
        <v>0</v>
      </c>
      <c r="I4410" s="180">
        <v>225941889.05000001</v>
      </c>
      <c r="J4410" s="180">
        <v>220234838.18000001</v>
      </c>
    </row>
    <row r="4411" spans="1:10" x14ac:dyDescent="0.2">
      <c r="A4411" s="180" t="s">
        <v>92</v>
      </c>
      <c r="B4411" s="180" t="s">
        <v>376</v>
      </c>
      <c r="C4411" s="180"/>
      <c r="D4411" s="180"/>
      <c r="E4411" s="180"/>
      <c r="F4411" s="180"/>
      <c r="G4411" s="180"/>
      <c r="H4411" s="180"/>
      <c r="I4411" s="180"/>
      <c r="J4411" s="180"/>
    </row>
    <row r="4412" spans="1:10" x14ac:dyDescent="0.2">
      <c r="A4412" s="180" t="s">
        <v>92</v>
      </c>
      <c r="B4412" s="180" t="s">
        <v>377</v>
      </c>
      <c r="C4412" s="180">
        <v>1900000</v>
      </c>
      <c r="D4412" s="180">
        <v>160000</v>
      </c>
      <c r="E4412" s="180"/>
      <c r="F4412" s="180"/>
      <c r="G4412" s="180"/>
      <c r="H4412" s="180"/>
      <c r="I4412" s="180">
        <v>95778261</v>
      </c>
      <c r="J4412" s="180">
        <v>88817672.709999993</v>
      </c>
    </row>
    <row r="4413" spans="1:10" x14ac:dyDescent="0.2">
      <c r="A4413" s="180" t="s">
        <v>92</v>
      </c>
      <c r="B4413" s="180" t="s">
        <v>352</v>
      </c>
      <c r="C4413" s="180"/>
      <c r="D4413" s="180"/>
      <c r="E4413" s="180"/>
      <c r="F4413" s="180"/>
      <c r="G4413" s="180"/>
      <c r="H4413" s="180"/>
      <c r="I4413" s="180">
        <v>8230905</v>
      </c>
      <c r="J4413" s="180">
        <v>6818445.1599999992</v>
      </c>
    </row>
    <row r="4414" spans="1:10" x14ac:dyDescent="0.2">
      <c r="A4414" s="180" t="s">
        <v>92</v>
      </c>
      <c r="B4414" s="180" t="s">
        <v>353</v>
      </c>
      <c r="C4414" s="180">
        <v>250000</v>
      </c>
      <c r="D4414" s="180"/>
      <c r="E4414" s="180"/>
      <c r="F4414" s="180"/>
      <c r="G4414" s="180"/>
      <c r="H4414" s="180"/>
      <c r="I4414" s="180">
        <v>3057949</v>
      </c>
      <c r="J4414" s="180">
        <v>5703578.3899999987</v>
      </c>
    </row>
    <row r="4415" spans="1:10" x14ac:dyDescent="0.2">
      <c r="A4415" s="180" t="s">
        <v>92</v>
      </c>
      <c r="B4415" s="180" t="s">
        <v>354</v>
      </c>
      <c r="C4415" s="180">
        <v>15000</v>
      </c>
      <c r="D4415" s="180"/>
      <c r="E4415" s="180"/>
      <c r="F4415" s="180"/>
      <c r="G4415" s="180"/>
      <c r="H4415" s="180"/>
      <c r="I4415" s="180">
        <v>1302510</v>
      </c>
      <c r="J4415" s="180">
        <v>1281219.6800000002</v>
      </c>
    </row>
    <row r="4416" spans="1:10" x14ac:dyDescent="0.2">
      <c r="A4416" s="180" t="s">
        <v>92</v>
      </c>
      <c r="B4416" s="180" t="s">
        <v>408</v>
      </c>
      <c r="C4416" s="180"/>
      <c r="D4416" s="180"/>
      <c r="E4416" s="180"/>
      <c r="F4416" s="180"/>
      <c r="G4416" s="180"/>
      <c r="H4416" s="180"/>
      <c r="I4416" s="180">
        <v>9478925</v>
      </c>
      <c r="J4416" s="180">
        <v>7436842.1799999997</v>
      </c>
    </row>
    <row r="4417" spans="1:10" x14ac:dyDescent="0.2">
      <c r="A4417" s="180" t="s">
        <v>92</v>
      </c>
      <c r="B4417" s="180" t="s">
        <v>423</v>
      </c>
      <c r="C4417" s="180">
        <v>1250000</v>
      </c>
      <c r="D4417" s="180">
        <v>60000</v>
      </c>
      <c r="E4417" s="180"/>
      <c r="F4417" s="180"/>
      <c r="G4417" s="180"/>
      <c r="H4417" s="180"/>
      <c r="I4417" s="180">
        <v>4133618</v>
      </c>
      <c r="J4417" s="180">
        <v>6167097.0199999996</v>
      </c>
    </row>
    <row r="4418" spans="1:10" x14ac:dyDescent="0.2">
      <c r="A4418" s="180" t="s">
        <v>92</v>
      </c>
      <c r="B4418" s="180" t="s">
        <v>355</v>
      </c>
      <c r="C4418" s="180"/>
      <c r="D4418" s="180">
        <v>170000</v>
      </c>
      <c r="E4418" s="180"/>
      <c r="F4418" s="180"/>
      <c r="G4418" s="180"/>
      <c r="H4418" s="180"/>
      <c r="I4418" s="180">
        <v>12768693</v>
      </c>
      <c r="J4418" s="180">
        <v>12229402.529999999</v>
      </c>
    </row>
    <row r="4419" spans="1:10" x14ac:dyDescent="0.2">
      <c r="A4419" s="180" t="s">
        <v>92</v>
      </c>
      <c r="B4419" s="180" t="s">
        <v>356</v>
      </c>
      <c r="C4419" s="180"/>
      <c r="D4419" s="180">
        <v>900000</v>
      </c>
      <c r="E4419" s="180"/>
      <c r="F4419" s="180"/>
      <c r="G4419" s="180"/>
      <c r="H4419" s="180"/>
      <c r="I4419" s="180">
        <v>4880932</v>
      </c>
      <c r="J4419" s="180">
        <v>5325698.13</v>
      </c>
    </row>
    <row r="4420" spans="1:10" x14ac:dyDescent="0.2">
      <c r="A4420" s="180" t="s">
        <v>92</v>
      </c>
      <c r="B4420" s="180" t="s">
        <v>409</v>
      </c>
      <c r="C4420" s="180"/>
      <c r="D4420" s="180"/>
      <c r="E4420" s="180"/>
      <c r="F4420" s="180"/>
      <c r="G4420" s="180"/>
      <c r="H4420" s="180"/>
      <c r="I4420" s="180">
        <v>0</v>
      </c>
      <c r="J4420" s="180"/>
    </row>
    <row r="4421" spans="1:10" x14ac:dyDescent="0.2">
      <c r="A4421" s="180" t="s">
        <v>92</v>
      </c>
      <c r="B4421" s="180" t="s">
        <v>378</v>
      </c>
      <c r="C4421" s="180"/>
      <c r="D4421" s="180">
        <v>70000</v>
      </c>
      <c r="E4421" s="180"/>
      <c r="F4421" s="180"/>
      <c r="G4421" s="180">
        <v>5514900</v>
      </c>
      <c r="H4421" s="180"/>
      <c r="I4421" s="180">
        <v>5652952</v>
      </c>
      <c r="J4421" s="180">
        <v>5043954.3499999996</v>
      </c>
    </row>
    <row r="4422" spans="1:10" x14ac:dyDescent="0.2">
      <c r="A4422" s="180" t="s">
        <v>92</v>
      </c>
      <c r="B4422" s="180" t="s">
        <v>360</v>
      </c>
      <c r="C4422" s="180">
        <v>4100000</v>
      </c>
      <c r="D4422" s="180">
        <v>2950000</v>
      </c>
      <c r="E4422" s="180"/>
      <c r="F4422" s="180"/>
      <c r="G4422" s="180"/>
      <c r="H4422" s="180"/>
      <c r="I4422" s="180">
        <v>16462372</v>
      </c>
      <c r="J4422" s="180">
        <v>15970202.949999999</v>
      </c>
    </row>
    <row r="4423" spans="1:10" x14ac:dyDescent="0.2">
      <c r="A4423" s="180" t="s">
        <v>92</v>
      </c>
      <c r="B4423" s="180" t="s">
        <v>379</v>
      </c>
      <c r="C4423" s="180"/>
      <c r="D4423" s="180"/>
      <c r="E4423" s="180"/>
      <c r="F4423" s="180">
        <v>6065613</v>
      </c>
      <c r="G4423" s="180"/>
      <c r="H4423" s="180"/>
      <c r="I4423" s="180">
        <v>4806006</v>
      </c>
      <c r="J4423" s="180">
        <v>3600072.43</v>
      </c>
    </row>
    <row r="4424" spans="1:10" x14ac:dyDescent="0.2">
      <c r="A4424" s="180" t="s">
        <v>92</v>
      </c>
      <c r="B4424" s="180" t="s">
        <v>362</v>
      </c>
      <c r="C4424" s="180"/>
      <c r="D4424" s="180"/>
      <c r="E4424" s="180"/>
      <c r="F4424" s="180"/>
      <c r="G4424" s="180"/>
      <c r="H4424" s="180"/>
      <c r="I4424" s="180">
        <v>5198347</v>
      </c>
      <c r="J4424" s="180">
        <v>5191338</v>
      </c>
    </row>
    <row r="4425" spans="1:10" x14ac:dyDescent="0.2">
      <c r="A4425" s="180" t="s">
        <v>92</v>
      </c>
      <c r="B4425" s="180" t="s">
        <v>365</v>
      </c>
      <c r="C4425" s="180">
        <v>7515000</v>
      </c>
      <c r="D4425" s="180">
        <v>4310000</v>
      </c>
      <c r="E4425" s="180">
        <v>0</v>
      </c>
      <c r="F4425" s="180">
        <v>6065613</v>
      </c>
      <c r="G4425" s="180">
        <v>5514900</v>
      </c>
      <c r="H4425" s="180">
        <v>0</v>
      </c>
      <c r="I4425" s="180">
        <v>171751470</v>
      </c>
      <c r="J4425" s="180">
        <v>163585523.53</v>
      </c>
    </row>
    <row r="4426" spans="1:10" x14ac:dyDescent="0.2">
      <c r="A4426" s="180" t="s">
        <v>92</v>
      </c>
      <c r="B4426" s="180" t="s">
        <v>447</v>
      </c>
      <c r="C4426" s="180">
        <v>6777528</v>
      </c>
      <c r="D4426" s="180"/>
      <c r="E4426" s="180"/>
      <c r="F4426" s="180"/>
      <c r="G4426" s="180">
        <v>275000</v>
      </c>
      <c r="H4426" s="180"/>
      <c r="I4426" s="180">
        <v>6222248</v>
      </c>
      <c r="J4426" s="180">
        <v>4996691.6000000006</v>
      </c>
    </row>
    <row r="4427" spans="1:10" x14ac:dyDescent="0.2">
      <c r="A4427" s="180" t="s">
        <v>92</v>
      </c>
      <c r="B4427" s="180" t="s">
        <v>366</v>
      </c>
      <c r="C4427" s="180">
        <v>14292528</v>
      </c>
      <c r="D4427" s="180">
        <v>4310000</v>
      </c>
      <c r="E4427" s="180">
        <v>0</v>
      </c>
      <c r="F4427" s="180">
        <v>6065613</v>
      </c>
      <c r="G4427" s="180">
        <v>5789900</v>
      </c>
      <c r="H4427" s="180">
        <v>0</v>
      </c>
      <c r="I4427" s="180">
        <v>177973718</v>
      </c>
      <c r="J4427" s="180">
        <v>168582215.13</v>
      </c>
    </row>
    <row r="4428" spans="1:10" x14ac:dyDescent="0.2">
      <c r="A4428" s="180" t="s">
        <v>92</v>
      </c>
      <c r="B4428" s="180" t="s">
        <v>367</v>
      </c>
      <c r="C4428" s="180">
        <v>7076656.5299999937</v>
      </c>
      <c r="D4428" s="180">
        <v>4038854.6699999985</v>
      </c>
      <c r="E4428" s="180">
        <v>0</v>
      </c>
      <c r="F4428" s="180">
        <v>9628453.3699999992</v>
      </c>
      <c r="G4428" s="180">
        <v>445724.23000000051</v>
      </c>
      <c r="H4428" s="180">
        <v>0</v>
      </c>
      <c r="I4428" s="180">
        <v>47968171.050000019</v>
      </c>
      <c r="J4428" s="180">
        <v>51652623.050000019</v>
      </c>
    </row>
    <row r="4429" spans="1:10" x14ac:dyDescent="0.2">
      <c r="A4429" s="180" t="s">
        <v>92</v>
      </c>
      <c r="B4429" s="180" t="s">
        <v>368</v>
      </c>
      <c r="C4429" s="180">
        <v>21369184.529999994</v>
      </c>
      <c r="D4429" s="180">
        <v>8348854.6699999981</v>
      </c>
      <c r="E4429" s="180">
        <v>0</v>
      </c>
      <c r="F4429" s="180">
        <v>15694066.369999999</v>
      </c>
      <c r="G4429" s="180">
        <v>6235624.2300000004</v>
      </c>
      <c r="H4429" s="180">
        <v>0</v>
      </c>
      <c r="I4429" s="180">
        <v>225941889.05000001</v>
      </c>
      <c r="J4429" s="180">
        <v>220234838.18000001</v>
      </c>
    </row>
    <row r="4430" spans="1:10" x14ac:dyDescent="0.2">
      <c r="A4430" s="180" t="s">
        <v>93</v>
      </c>
      <c r="B4430" s="180" t="s">
        <v>333</v>
      </c>
      <c r="C4430" s="180"/>
      <c r="D4430" s="180">
        <v>256275</v>
      </c>
      <c r="E4430" s="180"/>
      <c r="F4430" s="180">
        <v>381827</v>
      </c>
      <c r="G4430" s="180"/>
      <c r="H4430" s="180"/>
      <c r="I4430" s="180">
        <v>2223479</v>
      </c>
      <c r="J4430" s="180">
        <v>2246725.23</v>
      </c>
    </row>
    <row r="4431" spans="1:10" x14ac:dyDescent="0.2">
      <c r="A4431" s="180" t="s">
        <v>93</v>
      </c>
      <c r="B4431" s="180" t="s">
        <v>334</v>
      </c>
      <c r="C4431" s="180"/>
      <c r="D4431" s="180">
        <v>32879</v>
      </c>
      <c r="E4431" s="180"/>
      <c r="F4431" s="180">
        <v>48987</v>
      </c>
      <c r="G4431" s="180"/>
      <c r="H4431" s="180"/>
      <c r="I4431" s="180">
        <v>297172</v>
      </c>
      <c r="J4431" s="180">
        <v>300326.27</v>
      </c>
    </row>
    <row r="4432" spans="1:10" x14ac:dyDescent="0.2">
      <c r="A4432" s="180" t="s">
        <v>93</v>
      </c>
      <c r="B4432" s="180" t="s">
        <v>335</v>
      </c>
      <c r="C4432" s="180"/>
      <c r="D4432" s="180">
        <v>0</v>
      </c>
      <c r="E4432" s="180"/>
      <c r="F4432" s="180"/>
      <c r="G4432" s="180"/>
      <c r="H4432" s="180"/>
      <c r="I4432" s="180">
        <v>225184</v>
      </c>
      <c r="J4432" s="180">
        <v>220138</v>
      </c>
    </row>
    <row r="4433" spans="1:10" x14ac:dyDescent="0.2">
      <c r="A4433" s="180" t="s">
        <v>93</v>
      </c>
      <c r="B4433" s="180" t="s">
        <v>336</v>
      </c>
      <c r="C4433" s="180"/>
      <c r="D4433" s="180"/>
      <c r="E4433" s="180"/>
      <c r="F4433" s="180"/>
      <c r="G4433" s="180"/>
      <c r="H4433" s="180"/>
      <c r="I4433" s="180">
        <v>293000</v>
      </c>
      <c r="J4433" s="180">
        <v>292908.65999999997</v>
      </c>
    </row>
    <row r="4434" spans="1:10" x14ac:dyDescent="0.2">
      <c r="A4434" s="180" t="s">
        <v>93</v>
      </c>
      <c r="B4434" s="180" t="s">
        <v>337</v>
      </c>
      <c r="C4434" s="180"/>
      <c r="D4434" s="180"/>
      <c r="E4434" s="180"/>
      <c r="F4434" s="180">
        <v>0</v>
      </c>
      <c r="G4434" s="180">
        <v>1300</v>
      </c>
      <c r="H4434" s="180"/>
      <c r="I4434" s="180">
        <v>44950</v>
      </c>
      <c r="J4434" s="180">
        <v>44772.22</v>
      </c>
    </row>
    <row r="4435" spans="1:10" x14ac:dyDescent="0.2">
      <c r="A4435" s="180" t="s">
        <v>93</v>
      </c>
      <c r="B4435" s="180" t="s">
        <v>338</v>
      </c>
      <c r="C4435" s="180"/>
      <c r="D4435" s="180"/>
      <c r="E4435" s="180"/>
      <c r="F4435" s="180"/>
      <c r="G4435" s="180">
        <v>105000</v>
      </c>
      <c r="H4435" s="180"/>
      <c r="I4435" s="180">
        <v>105000</v>
      </c>
      <c r="J4435" s="180">
        <v>105816.65</v>
      </c>
    </row>
    <row r="4436" spans="1:10" x14ac:dyDescent="0.2">
      <c r="A4436" s="180" t="s">
        <v>93</v>
      </c>
      <c r="B4436" s="180" t="s">
        <v>339</v>
      </c>
      <c r="C4436" s="180"/>
      <c r="D4436" s="180"/>
      <c r="E4436" s="180"/>
      <c r="F4436" s="180"/>
      <c r="G4436" s="180"/>
      <c r="H4436" s="180"/>
      <c r="I4436" s="180">
        <v>121000</v>
      </c>
      <c r="J4436" s="180">
        <v>120384.1</v>
      </c>
    </row>
    <row r="4437" spans="1:10" x14ac:dyDescent="0.2">
      <c r="A4437" s="180" t="s">
        <v>93</v>
      </c>
      <c r="B4437" s="180" t="s">
        <v>340</v>
      </c>
      <c r="C4437" s="180"/>
      <c r="D4437" s="180"/>
      <c r="E4437" s="180"/>
      <c r="F4437" s="180"/>
      <c r="G4437" s="180">
        <v>4000</v>
      </c>
      <c r="H4437" s="180"/>
      <c r="I4437" s="180">
        <v>271000</v>
      </c>
      <c r="J4437" s="180">
        <v>279868.79999999999</v>
      </c>
    </row>
    <row r="4438" spans="1:10" x14ac:dyDescent="0.2">
      <c r="A4438" s="180" t="s">
        <v>93</v>
      </c>
      <c r="B4438" s="180" t="s">
        <v>341</v>
      </c>
      <c r="C4438" s="180"/>
      <c r="D4438" s="180"/>
      <c r="E4438" s="180"/>
      <c r="F4438" s="180"/>
      <c r="G4438" s="180">
        <v>0</v>
      </c>
      <c r="H4438" s="180"/>
      <c r="I4438" s="180">
        <v>0</v>
      </c>
      <c r="J4438" s="180">
        <v>0</v>
      </c>
    </row>
    <row r="4439" spans="1:10" x14ac:dyDescent="0.2">
      <c r="A4439" s="180" t="s">
        <v>93</v>
      </c>
      <c r="B4439" s="180" t="s">
        <v>342</v>
      </c>
      <c r="C4439" s="180"/>
      <c r="D4439" s="180"/>
      <c r="E4439" s="180"/>
      <c r="F4439" s="180"/>
      <c r="G4439" s="180"/>
      <c r="H4439" s="180"/>
      <c r="I4439" s="180">
        <v>2642905</v>
      </c>
      <c r="J4439" s="180">
        <v>2551882</v>
      </c>
    </row>
    <row r="4440" spans="1:10" x14ac:dyDescent="0.2">
      <c r="A4440" s="180" t="s">
        <v>93</v>
      </c>
      <c r="B4440" s="180" t="s">
        <v>343</v>
      </c>
      <c r="C4440" s="180"/>
      <c r="D4440" s="180"/>
      <c r="E4440" s="180"/>
      <c r="F4440" s="180"/>
      <c r="G4440" s="180"/>
      <c r="H4440" s="180"/>
      <c r="I4440" s="180">
        <v>0</v>
      </c>
      <c r="J4440" s="180">
        <v>0</v>
      </c>
    </row>
    <row r="4441" spans="1:10" x14ac:dyDescent="0.2">
      <c r="A4441" s="180" t="s">
        <v>93</v>
      </c>
      <c r="B4441" s="180" t="s">
        <v>344</v>
      </c>
      <c r="C4441" s="180">
        <v>380000</v>
      </c>
      <c r="D4441" s="180"/>
      <c r="E4441" s="180"/>
      <c r="F4441" s="180"/>
      <c r="G4441" s="180">
        <v>7400</v>
      </c>
      <c r="H4441" s="180"/>
      <c r="I4441" s="180">
        <v>429400</v>
      </c>
      <c r="J4441" s="180">
        <v>427206.3299999999</v>
      </c>
    </row>
    <row r="4442" spans="1:10" x14ac:dyDescent="0.2">
      <c r="A4442" s="180" t="s">
        <v>93</v>
      </c>
      <c r="B4442" s="180" t="s">
        <v>475</v>
      </c>
      <c r="C4442" s="180"/>
      <c r="D4442" s="180">
        <v>2230</v>
      </c>
      <c r="E4442" s="180"/>
      <c r="F4442" s="180">
        <v>3323</v>
      </c>
      <c r="G4442" s="180"/>
      <c r="H4442" s="180"/>
      <c r="I4442" s="180">
        <v>18285</v>
      </c>
      <c r="J4442" s="180">
        <v>39018.58</v>
      </c>
    </row>
    <row r="4443" spans="1:10" x14ac:dyDescent="0.2">
      <c r="A4443" s="180" t="s">
        <v>93</v>
      </c>
      <c r="B4443" s="180" t="s">
        <v>332</v>
      </c>
      <c r="C4443" s="180"/>
      <c r="D4443" s="180"/>
      <c r="E4443" s="180"/>
      <c r="F4443" s="180"/>
      <c r="G4443" s="180"/>
      <c r="H4443" s="180"/>
      <c r="I4443" s="180">
        <v>43000</v>
      </c>
      <c r="J4443" s="180">
        <v>53796</v>
      </c>
    </row>
    <row r="4444" spans="1:10" x14ac:dyDescent="0.2">
      <c r="A4444" s="180" t="s">
        <v>93</v>
      </c>
      <c r="B4444" s="180" t="s">
        <v>407</v>
      </c>
      <c r="C4444" s="180"/>
      <c r="D4444" s="180"/>
      <c r="E4444" s="180"/>
      <c r="F4444" s="180"/>
      <c r="G4444" s="180">
        <v>108000</v>
      </c>
      <c r="H4444" s="180"/>
      <c r="I4444" s="180">
        <v>223000</v>
      </c>
      <c r="J4444" s="180">
        <v>223642.03</v>
      </c>
    </row>
    <row r="4445" spans="1:10" x14ac:dyDescent="0.2">
      <c r="A4445" s="180" t="s">
        <v>93</v>
      </c>
      <c r="B4445" s="180" t="s">
        <v>345</v>
      </c>
      <c r="C4445" s="180">
        <v>380000</v>
      </c>
      <c r="D4445" s="180">
        <v>291384</v>
      </c>
      <c r="E4445" s="180">
        <v>0</v>
      </c>
      <c r="F4445" s="180">
        <v>434137</v>
      </c>
      <c r="G4445" s="180">
        <v>225700</v>
      </c>
      <c r="H4445" s="180">
        <v>0</v>
      </c>
      <c r="I4445" s="180">
        <v>6937375</v>
      </c>
      <c r="J4445" s="180">
        <v>6906484.8700000001</v>
      </c>
    </row>
    <row r="4446" spans="1:10" x14ac:dyDescent="0.2">
      <c r="A4446" s="180" t="s">
        <v>93</v>
      </c>
      <c r="B4446" s="180" t="s">
        <v>346</v>
      </c>
      <c r="C4446" s="180"/>
      <c r="D4446" s="180"/>
      <c r="E4446" s="180"/>
      <c r="F4446" s="180"/>
      <c r="G4446" s="180"/>
      <c r="H4446" s="180"/>
      <c r="I4446" s="180">
        <v>5000000</v>
      </c>
      <c r="J4446" s="180">
        <v>1030147.45</v>
      </c>
    </row>
    <row r="4447" spans="1:10" x14ac:dyDescent="0.2">
      <c r="A4447" s="180" t="s">
        <v>93</v>
      </c>
      <c r="B4447" s="180" t="s">
        <v>446</v>
      </c>
      <c r="C4447" s="180"/>
      <c r="D4447" s="180"/>
      <c r="E4447" s="180"/>
      <c r="F4447" s="180">
        <v>278273</v>
      </c>
      <c r="G4447" s="180"/>
      <c r="H4447" s="180"/>
      <c r="I4447" s="180">
        <v>279573</v>
      </c>
      <c r="J4447" s="180">
        <v>280187.56</v>
      </c>
    </row>
    <row r="4448" spans="1:10" x14ac:dyDescent="0.2">
      <c r="A4448" s="180" t="s">
        <v>93</v>
      </c>
      <c r="B4448" s="180" t="s">
        <v>347</v>
      </c>
      <c r="C4448" s="180"/>
      <c r="D4448" s="180"/>
      <c r="E4448" s="180"/>
      <c r="F4448" s="180"/>
      <c r="G4448" s="180"/>
      <c r="H4448" s="180"/>
      <c r="I4448" s="180">
        <v>0</v>
      </c>
      <c r="J4448" s="180">
        <v>16026</v>
      </c>
    </row>
    <row r="4449" spans="1:10" x14ac:dyDescent="0.2">
      <c r="A4449" s="180" t="s">
        <v>93</v>
      </c>
      <c r="B4449" s="180" t="s">
        <v>348</v>
      </c>
      <c r="C4449" s="180">
        <v>380000</v>
      </c>
      <c r="D4449" s="180">
        <v>291384</v>
      </c>
      <c r="E4449" s="180">
        <v>0</v>
      </c>
      <c r="F4449" s="180">
        <v>712410</v>
      </c>
      <c r="G4449" s="180">
        <v>225700</v>
      </c>
      <c r="H4449" s="180">
        <v>0</v>
      </c>
      <c r="I4449" s="180">
        <v>12216948</v>
      </c>
      <c r="J4449" s="180">
        <v>8232845.8799999999</v>
      </c>
    </row>
    <row r="4450" spans="1:10" x14ac:dyDescent="0.2">
      <c r="A4450" s="180" t="s">
        <v>93</v>
      </c>
      <c r="B4450" s="180" t="s">
        <v>349</v>
      </c>
      <c r="C4450" s="180">
        <v>881.22999999998149</v>
      </c>
      <c r="D4450" s="180">
        <v>99442.539999999921</v>
      </c>
      <c r="E4450" s="180">
        <v>2982135</v>
      </c>
      <c r="F4450" s="180">
        <v>404770.85000000009</v>
      </c>
      <c r="G4450" s="180">
        <v>49447.140000000014</v>
      </c>
      <c r="H4450" s="180">
        <v>15393.61</v>
      </c>
      <c r="I4450" s="180">
        <v>4496489.7800000012</v>
      </c>
      <c r="J4450" s="180">
        <v>4123709.95</v>
      </c>
    </row>
    <row r="4451" spans="1:10" x14ac:dyDescent="0.2">
      <c r="A4451" s="180" t="s">
        <v>93</v>
      </c>
      <c r="B4451" s="180" t="s">
        <v>350</v>
      </c>
      <c r="C4451" s="180">
        <v>380881.23</v>
      </c>
      <c r="D4451" s="180">
        <v>390826.53999999992</v>
      </c>
      <c r="E4451" s="180">
        <v>2982135</v>
      </c>
      <c r="F4451" s="180">
        <v>1117180.8500000001</v>
      </c>
      <c r="G4451" s="180">
        <v>275147.14</v>
      </c>
      <c r="H4451" s="180">
        <v>15393.61</v>
      </c>
      <c r="I4451" s="180">
        <v>16713437.779999999</v>
      </c>
      <c r="J4451" s="180">
        <v>12356555.83</v>
      </c>
    </row>
    <row r="4452" spans="1:10" x14ac:dyDescent="0.2">
      <c r="A4452" s="180" t="s">
        <v>93</v>
      </c>
      <c r="B4452" s="180" t="s">
        <v>376</v>
      </c>
      <c r="C4452" s="180"/>
      <c r="D4452" s="180"/>
      <c r="E4452" s="180"/>
      <c r="F4452" s="180"/>
      <c r="G4452" s="180"/>
      <c r="H4452" s="180"/>
      <c r="I4452" s="180"/>
      <c r="J4452" s="180"/>
    </row>
    <row r="4453" spans="1:10" x14ac:dyDescent="0.2">
      <c r="A4453" s="180" t="s">
        <v>93</v>
      </c>
      <c r="B4453" s="180" t="s">
        <v>377</v>
      </c>
      <c r="C4453" s="180">
        <v>30000</v>
      </c>
      <c r="D4453" s="180"/>
      <c r="E4453" s="180"/>
      <c r="F4453" s="180"/>
      <c r="G4453" s="180"/>
      <c r="H4453" s="180">
        <v>15000</v>
      </c>
      <c r="I4453" s="180">
        <v>3518226</v>
      </c>
      <c r="J4453" s="180">
        <v>3345184.38</v>
      </c>
    </row>
    <row r="4454" spans="1:10" x14ac:dyDescent="0.2">
      <c r="A4454" s="180" t="s">
        <v>93</v>
      </c>
      <c r="B4454" s="180" t="s">
        <v>352</v>
      </c>
      <c r="C4454" s="180"/>
      <c r="D4454" s="180"/>
      <c r="E4454" s="180"/>
      <c r="F4454" s="180"/>
      <c r="G4454" s="180"/>
      <c r="H4454" s="180"/>
      <c r="I4454" s="180">
        <v>165420</v>
      </c>
      <c r="J4454" s="180">
        <v>162175.99</v>
      </c>
    </row>
    <row r="4455" spans="1:10" x14ac:dyDescent="0.2">
      <c r="A4455" s="180" t="s">
        <v>93</v>
      </c>
      <c r="B4455" s="180" t="s">
        <v>353</v>
      </c>
      <c r="C4455" s="180"/>
      <c r="D4455" s="180"/>
      <c r="E4455" s="180"/>
      <c r="F4455" s="180"/>
      <c r="G4455" s="180"/>
      <c r="H4455" s="180"/>
      <c r="I4455" s="180">
        <v>327741</v>
      </c>
      <c r="J4455" s="180">
        <v>321315.06</v>
      </c>
    </row>
    <row r="4456" spans="1:10" x14ac:dyDescent="0.2">
      <c r="A4456" s="180" t="s">
        <v>93</v>
      </c>
      <c r="B4456" s="180" t="s">
        <v>354</v>
      </c>
      <c r="C4456" s="180"/>
      <c r="D4456" s="180"/>
      <c r="E4456" s="180"/>
      <c r="F4456" s="180"/>
      <c r="G4456" s="180"/>
      <c r="H4456" s="180"/>
      <c r="I4456" s="180">
        <v>222166</v>
      </c>
      <c r="J4456" s="180">
        <v>226104.76</v>
      </c>
    </row>
    <row r="4457" spans="1:10" x14ac:dyDescent="0.2">
      <c r="A4457" s="180" t="s">
        <v>93</v>
      </c>
      <c r="B4457" s="180" t="s">
        <v>408</v>
      </c>
      <c r="C4457" s="180"/>
      <c r="D4457" s="180"/>
      <c r="E4457" s="180"/>
      <c r="F4457" s="180"/>
      <c r="G4457" s="180"/>
      <c r="H4457" s="180"/>
      <c r="I4457" s="180">
        <v>340464</v>
      </c>
      <c r="J4457" s="180">
        <v>333787.93</v>
      </c>
    </row>
    <row r="4458" spans="1:10" x14ac:dyDescent="0.2">
      <c r="A4458" s="180" t="s">
        <v>93</v>
      </c>
      <c r="B4458" s="180" t="s">
        <v>423</v>
      </c>
      <c r="C4458" s="180"/>
      <c r="D4458" s="180">
        <v>20000</v>
      </c>
      <c r="E4458" s="180"/>
      <c r="F4458" s="180"/>
      <c r="G4458" s="180">
        <v>1000</v>
      </c>
      <c r="H4458" s="180"/>
      <c r="I4458" s="180">
        <v>155642</v>
      </c>
      <c r="J4458" s="180">
        <v>120092.54</v>
      </c>
    </row>
    <row r="4459" spans="1:10" x14ac:dyDescent="0.2">
      <c r="A4459" s="180" t="s">
        <v>93</v>
      </c>
      <c r="B4459" s="180" t="s">
        <v>355</v>
      </c>
      <c r="C4459" s="180"/>
      <c r="D4459" s="180">
        <v>50000</v>
      </c>
      <c r="E4459" s="180"/>
      <c r="F4459" s="180"/>
      <c r="G4459" s="180"/>
      <c r="H4459" s="180"/>
      <c r="I4459" s="180">
        <v>523373</v>
      </c>
      <c r="J4459" s="180">
        <v>441585.15</v>
      </c>
    </row>
    <row r="4460" spans="1:10" x14ac:dyDescent="0.2">
      <c r="A4460" s="180" t="s">
        <v>93</v>
      </c>
      <c r="B4460" s="180" t="s">
        <v>356</v>
      </c>
      <c r="C4460" s="180"/>
      <c r="D4460" s="180"/>
      <c r="E4460" s="180"/>
      <c r="F4460" s="180"/>
      <c r="G4460" s="180"/>
      <c r="H4460" s="180"/>
      <c r="I4460" s="180">
        <v>174000</v>
      </c>
      <c r="J4460" s="180">
        <v>166305.13</v>
      </c>
    </row>
    <row r="4461" spans="1:10" x14ac:dyDescent="0.2">
      <c r="A4461" s="180" t="s">
        <v>93</v>
      </c>
      <c r="B4461" s="180" t="s">
        <v>409</v>
      </c>
      <c r="C4461" s="180"/>
      <c r="D4461" s="180"/>
      <c r="E4461" s="180"/>
      <c r="F4461" s="180"/>
      <c r="G4461" s="180"/>
      <c r="H4461" s="180"/>
      <c r="I4461" s="180">
        <v>0</v>
      </c>
      <c r="J4461" s="180"/>
    </row>
    <row r="4462" spans="1:10" x14ac:dyDescent="0.2">
      <c r="A4462" s="180" t="s">
        <v>93</v>
      </c>
      <c r="B4462" s="180" t="s">
        <v>378</v>
      </c>
      <c r="C4462" s="180"/>
      <c r="D4462" s="180">
        <v>50000</v>
      </c>
      <c r="E4462" s="180"/>
      <c r="F4462" s="180"/>
      <c r="G4462" s="180">
        <v>240000</v>
      </c>
      <c r="H4462" s="180"/>
      <c r="I4462" s="180">
        <v>325000</v>
      </c>
      <c r="J4462" s="180">
        <v>225435.37</v>
      </c>
    </row>
    <row r="4463" spans="1:10" x14ac:dyDescent="0.2">
      <c r="A4463" s="180" t="s">
        <v>93</v>
      </c>
      <c r="B4463" s="180" t="s">
        <v>360</v>
      </c>
      <c r="C4463" s="180">
        <v>65000</v>
      </c>
      <c r="D4463" s="180">
        <v>270000</v>
      </c>
      <c r="E4463" s="180">
        <v>2950000</v>
      </c>
      <c r="F4463" s="180"/>
      <c r="G4463" s="180"/>
      <c r="H4463" s="180"/>
      <c r="I4463" s="180">
        <v>3745000</v>
      </c>
      <c r="J4463" s="180">
        <v>726060.1399999999</v>
      </c>
    </row>
    <row r="4464" spans="1:10" x14ac:dyDescent="0.2">
      <c r="A4464" s="180" t="s">
        <v>93</v>
      </c>
      <c r="B4464" s="180" t="s">
        <v>379</v>
      </c>
      <c r="C4464" s="180">
        <v>5000</v>
      </c>
      <c r="D4464" s="180"/>
      <c r="E4464" s="180"/>
      <c r="F4464" s="180">
        <v>800000</v>
      </c>
      <c r="G4464" s="180"/>
      <c r="H4464" s="180"/>
      <c r="I4464" s="180">
        <v>720000</v>
      </c>
      <c r="J4464" s="180">
        <v>1306649.04</v>
      </c>
    </row>
    <row r="4465" spans="1:10" x14ac:dyDescent="0.2">
      <c r="A4465" s="180" t="s">
        <v>93</v>
      </c>
      <c r="B4465" s="180" t="s">
        <v>362</v>
      </c>
      <c r="C4465" s="180"/>
      <c r="D4465" s="180"/>
      <c r="E4465" s="180"/>
      <c r="F4465" s="180"/>
      <c r="G4465" s="180"/>
      <c r="H4465" s="180"/>
      <c r="I4465" s="180">
        <v>200830</v>
      </c>
      <c r="J4465" s="180">
        <v>203797</v>
      </c>
    </row>
    <row r="4466" spans="1:10" x14ac:dyDescent="0.2">
      <c r="A4466" s="180" t="s">
        <v>93</v>
      </c>
      <c r="B4466" s="180" t="s">
        <v>365</v>
      </c>
      <c r="C4466" s="180">
        <v>100000</v>
      </c>
      <c r="D4466" s="180">
        <v>390000</v>
      </c>
      <c r="E4466" s="180">
        <v>2950000</v>
      </c>
      <c r="F4466" s="180">
        <v>800000</v>
      </c>
      <c r="G4466" s="180">
        <v>241000</v>
      </c>
      <c r="H4466" s="180">
        <v>15000</v>
      </c>
      <c r="I4466" s="180">
        <v>10417862</v>
      </c>
      <c r="J4466" s="180">
        <v>7578492.4900000002</v>
      </c>
    </row>
    <row r="4467" spans="1:10" x14ac:dyDescent="0.2">
      <c r="A4467" s="180" t="s">
        <v>93</v>
      </c>
      <c r="B4467" s="180" t="s">
        <v>447</v>
      </c>
      <c r="C4467" s="180">
        <v>278273</v>
      </c>
      <c r="D4467" s="180"/>
      <c r="E4467" s="180"/>
      <c r="F4467" s="180"/>
      <c r="G4467" s="180"/>
      <c r="H4467" s="180"/>
      <c r="I4467" s="180">
        <v>279573</v>
      </c>
      <c r="J4467" s="180">
        <v>281573.56</v>
      </c>
    </row>
    <row r="4468" spans="1:10" x14ac:dyDescent="0.2">
      <c r="A4468" s="180" t="s">
        <v>93</v>
      </c>
      <c r="B4468" s="180" t="s">
        <v>366</v>
      </c>
      <c r="C4468" s="180">
        <v>378273</v>
      </c>
      <c r="D4468" s="180">
        <v>390000</v>
      </c>
      <c r="E4468" s="180">
        <v>2950000</v>
      </c>
      <c r="F4468" s="180">
        <v>800000</v>
      </c>
      <c r="G4468" s="180">
        <v>241000</v>
      </c>
      <c r="H4468" s="180">
        <v>15000</v>
      </c>
      <c r="I4468" s="180">
        <v>10697435</v>
      </c>
      <c r="J4468" s="180">
        <v>7860066.0499999998</v>
      </c>
    </row>
    <row r="4469" spans="1:10" x14ac:dyDescent="0.2">
      <c r="A4469" s="180" t="s">
        <v>93</v>
      </c>
      <c r="B4469" s="180" t="s">
        <v>367</v>
      </c>
      <c r="C4469" s="180">
        <v>2608.2299999999814</v>
      </c>
      <c r="D4469" s="180">
        <v>826.53999999992084</v>
      </c>
      <c r="E4469" s="180">
        <v>32135</v>
      </c>
      <c r="F4469" s="180">
        <v>317180.85000000009</v>
      </c>
      <c r="G4469" s="180">
        <v>34147.140000000014</v>
      </c>
      <c r="H4469" s="180">
        <v>393.61000000000058</v>
      </c>
      <c r="I4469" s="180">
        <v>6016002.7800000012</v>
      </c>
      <c r="J4469" s="180">
        <v>4496489.78</v>
      </c>
    </row>
    <row r="4470" spans="1:10" x14ac:dyDescent="0.2">
      <c r="A4470" s="180" t="s">
        <v>93</v>
      </c>
      <c r="B4470" s="180" t="s">
        <v>368</v>
      </c>
      <c r="C4470" s="180">
        <v>380881.23</v>
      </c>
      <c r="D4470" s="180">
        <v>390826.53999999992</v>
      </c>
      <c r="E4470" s="180">
        <v>2982135</v>
      </c>
      <c r="F4470" s="180">
        <v>1117180.8500000001</v>
      </c>
      <c r="G4470" s="180">
        <v>275147.14</v>
      </c>
      <c r="H4470" s="180">
        <v>15393.61</v>
      </c>
      <c r="I4470" s="180">
        <v>16713437.779999999</v>
      </c>
      <c r="J4470" s="180">
        <v>12356555.83</v>
      </c>
    </row>
    <row r="4471" spans="1:10" x14ac:dyDescent="0.2">
      <c r="A4471" s="180" t="s">
        <v>94</v>
      </c>
      <c r="B4471" s="180" t="s">
        <v>333</v>
      </c>
      <c r="C4471" s="180"/>
      <c r="D4471" s="180">
        <v>206423</v>
      </c>
      <c r="E4471" s="180"/>
      <c r="F4471" s="180">
        <v>414273</v>
      </c>
      <c r="G4471" s="180"/>
      <c r="H4471" s="180"/>
      <c r="I4471" s="180">
        <v>2464605</v>
      </c>
      <c r="J4471" s="180">
        <v>2437459.3600000003</v>
      </c>
    </row>
    <row r="4472" spans="1:10" x14ac:dyDescent="0.2">
      <c r="A4472" s="180" t="s">
        <v>94</v>
      </c>
      <c r="B4472" s="180" t="s">
        <v>334</v>
      </c>
      <c r="C4472" s="180"/>
      <c r="D4472" s="180">
        <v>2793</v>
      </c>
      <c r="E4472" s="180"/>
      <c r="F4472" s="180">
        <v>5604</v>
      </c>
      <c r="G4472" s="180"/>
      <c r="H4472" s="180"/>
      <c r="I4472" s="180">
        <v>35877</v>
      </c>
      <c r="J4472" s="180">
        <v>36508.080000000002</v>
      </c>
    </row>
    <row r="4473" spans="1:10" x14ac:dyDescent="0.2">
      <c r="A4473" s="180" t="s">
        <v>94</v>
      </c>
      <c r="B4473" s="180" t="s">
        <v>335</v>
      </c>
      <c r="C4473" s="180"/>
      <c r="D4473" s="180">
        <v>0</v>
      </c>
      <c r="E4473" s="180"/>
      <c r="F4473" s="180"/>
      <c r="G4473" s="180"/>
      <c r="H4473" s="180"/>
      <c r="I4473" s="180">
        <v>200362</v>
      </c>
      <c r="J4473" s="180">
        <v>222804</v>
      </c>
    </row>
    <row r="4474" spans="1:10" x14ac:dyDescent="0.2">
      <c r="A4474" s="180" t="s">
        <v>94</v>
      </c>
      <c r="B4474" s="180" t="s">
        <v>336</v>
      </c>
      <c r="C4474" s="180"/>
      <c r="D4474" s="180"/>
      <c r="E4474" s="180"/>
      <c r="F4474" s="180"/>
      <c r="G4474" s="180"/>
      <c r="H4474" s="180"/>
      <c r="I4474" s="180">
        <v>316493</v>
      </c>
      <c r="J4474" s="180">
        <v>310287.62</v>
      </c>
    </row>
    <row r="4475" spans="1:10" x14ac:dyDescent="0.2">
      <c r="A4475" s="180" t="s">
        <v>94</v>
      </c>
      <c r="B4475" s="180" t="s">
        <v>337</v>
      </c>
      <c r="C4475" s="180">
        <v>10000</v>
      </c>
      <c r="D4475" s="180">
        <v>3750</v>
      </c>
      <c r="E4475" s="180"/>
      <c r="F4475" s="180">
        <v>350</v>
      </c>
      <c r="G4475" s="180">
        <v>375</v>
      </c>
      <c r="H4475" s="180">
        <v>150</v>
      </c>
      <c r="I4475" s="180">
        <v>52268</v>
      </c>
      <c r="J4475" s="180">
        <v>26554.57</v>
      </c>
    </row>
    <row r="4476" spans="1:10" x14ac:dyDescent="0.2">
      <c r="A4476" s="180" t="s">
        <v>94</v>
      </c>
      <c r="B4476" s="180" t="s">
        <v>338</v>
      </c>
      <c r="C4476" s="180"/>
      <c r="D4476" s="180"/>
      <c r="E4476" s="180"/>
      <c r="F4476" s="180"/>
      <c r="G4476" s="180">
        <v>128000</v>
      </c>
      <c r="H4476" s="180"/>
      <c r="I4476" s="180">
        <v>127000</v>
      </c>
      <c r="J4476" s="180">
        <v>125089.65</v>
      </c>
    </row>
    <row r="4477" spans="1:10" x14ac:dyDescent="0.2">
      <c r="A4477" s="180" t="s">
        <v>94</v>
      </c>
      <c r="B4477" s="180" t="s">
        <v>339</v>
      </c>
      <c r="C4477" s="180"/>
      <c r="D4477" s="180"/>
      <c r="E4477" s="180"/>
      <c r="F4477" s="180"/>
      <c r="G4477" s="180"/>
      <c r="H4477" s="180"/>
      <c r="I4477" s="180">
        <v>165000</v>
      </c>
      <c r="J4477" s="180">
        <v>162820.57</v>
      </c>
    </row>
    <row r="4478" spans="1:10" x14ac:dyDescent="0.2">
      <c r="A4478" s="180" t="s">
        <v>94</v>
      </c>
      <c r="B4478" s="180" t="s">
        <v>340</v>
      </c>
      <c r="C4478" s="180"/>
      <c r="D4478" s="180">
        <v>4673</v>
      </c>
      <c r="E4478" s="180"/>
      <c r="F4478" s="180">
        <v>78</v>
      </c>
      <c r="G4478" s="180">
        <v>400</v>
      </c>
      <c r="H4478" s="180">
        <v>148000</v>
      </c>
      <c r="I4478" s="180">
        <v>221331</v>
      </c>
      <c r="J4478" s="180">
        <v>211981.88</v>
      </c>
    </row>
    <row r="4479" spans="1:10" x14ac:dyDescent="0.2">
      <c r="A4479" s="180" t="s">
        <v>94</v>
      </c>
      <c r="B4479" s="180" t="s">
        <v>341</v>
      </c>
      <c r="C4479" s="180"/>
      <c r="D4479" s="180"/>
      <c r="E4479" s="180"/>
      <c r="F4479" s="180"/>
      <c r="G4479" s="180"/>
      <c r="H4479" s="180"/>
      <c r="I4479" s="180">
        <v>0</v>
      </c>
      <c r="J4479" s="180">
        <v>0</v>
      </c>
    </row>
    <row r="4480" spans="1:10" x14ac:dyDescent="0.2">
      <c r="A4480" s="180" t="s">
        <v>94</v>
      </c>
      <c r="B4480" s="180" t="s">
        <v>342</v>
      </c>
      <c r="C4480" s="180"/>
      <c r="D4480" s="180"/>
      <c r="E4480" s="180"/>
      <c r="F4480" s="180"/>
      <c r="G4480" s="180"/>
      <c r="H4480" s="180"/>
      <c r="I4480" s="180">
        <v>2450732</v>
      </c>
      <c r="J4480" s="180">
        <v>2485053</v>
      </c>
    </row>
    <row r="4481" spans="1:10" x14ac:dyDescent="0.2">
      <c r="A4481" s="180" t="s">
        <v>94</v>
      </c>
      <c r="B4481" s="180" t="s">
        <v>343</v>
      </c>
      <c r="C4481" s="180"/>
      <c r="D4481" s="180"/>
      <c r="E4481" s="180"/>
      <c r="F4481" s="180"/>
      <c r="G4481" s="180"/>
      <c r="H4481" s="180"/>
      <c r="I4481" s="180">
        <v>0</v>
      </c>
      <c r="J4481" s="180">
        <v>0</v>
      </c>
    </row>
    <row r="4482" spans="1:10" x14ac:dyDescent="0.2">
      <c r="A4482" s="180" t="s">
        <v>94</v>
      </c>
      <c r="B4482" s="180" t="s">
        <v>344</v>
      </c>
      <c r="C4482" s="180">
        <v>392503</v>
      </c>
      <c r="D4482" s="180">
        <v>100</v>
      </c>
      <c r="E4482" s="180"/>
      <c r="F4482" s="180">
        <v>135</v>
      </c>
      <c r="G4482" s="180">
        <v>2400</v>
      </c>
      <c r="H4482" s="180">
        <v>6000</v>
      </c>
      <c r="I4482" s="180">
        <v>434935</v>
      </c>
      <c r="J4482" s="180">
        <v>425534.44000000006</v>
      </c>
    </row>
    <row r="4483" spans="1:10" x14ac:dyDescent="0.2">
      <c r="A4483" s="180" t="s">
        <v>94</v>
      </c>
      <c r="B4483" s="180" t="s">
        <v>475</v>
      </c>
      <c r="C4483" s="180"/>
      <c r="D4483" s="180">
        <v>2068</v>
      </c>
      <c r="E4483" s="180"/>
      <c r="F4483" s="180">
        <v>4148</v>
      </c>
      <c r="G4483" s="180"/>
      <c r="H4483" s="180"/>
      <c r="I4483" s="180">
        <v>16956</v>
      </c>
      <c r="J4483" s="180">
        <v>18122.939999999999</v>
      </c>
    </row>
    <row r="4484" spans="1:10" x14ac:dyDescent="0.2">
      <c r="A4484" s="180" t="s">
        <v>94</v>
      </c>
      <c r="B4484" s="180" t="s">
        <v>332</v>
      </c>
      <c r="C4484" s="180"/>
      <c r="D4484" s="180"/>
      <c r="E4484" s="180"/>
      <c r="F4484" s="180"/>
      <c r="G4484" s="180"/>
      <c r="H4484" s="180"/>
      <c r="I4484" s="180">
        <v>71702</v>
      </c>
      <c r="J4484" s="180">
        <v>75504</v>
      </c>
    </row>
    <row r="4485" spans="1:10" x14ac:dyDescent="0.2">
      <c r="A4485" s="180" t="s">
        <v>94</v>
      </c>
      <c r="B4485" s="180" t="s">
        <v>407</v>
      </c>
      <c r="C4485" s="180"/>
      <c r="D4485" s="180"/>
      <c r="E4485" s="180"/>
      <c r="F4485" s="180"/>
      <c r="G4485" s="180">
        <v>143000</v>
      </c>
      <c r="H4485" s="180">
        <v>12000</v>
      </c>
      <c r="I4485" s="180">
        <v>292894</v>
      </c>
      <c r="J4485" s="180">
        <v>284573.39</v>
      </c>
    </row>
    <row r="4486" spans="1:10" x14ac:dyDescent="0.2">
      <c r="A4486" s="180" t="s">
        <v>94</v>
      </c>
      <c r="B4486" s="180" t="s">
        <v>345</v>
      </c>
      <c r="C4486" s="180">
        <v>402503</v>
      </c>
      <c r="D4486" s="180">
        <v>219807</v>
      </c>
      <c r="E4486" s="180">
        <v>0</v>
      </c>
      <c r="F4486" s="180">
        <v>424588</v>
      </c>
      <c r="G4486" s="180">
        <v>274175</v>
      </c>
      <c r="H4486" s="180">
        <v>166150</v>
      </c>
      <c r="I4486" s="180">
        <v>6850155</v>
      </c>
      <c r="J4486" s="180">
        <v>6822293.5000000009</v>
      </c>
    </row>
    <row r="4487" spans="1:10" x14ac:dyDescent="0.2">
      <c r="A4487" s="180" t="s">
        <v>94</v>
      </c>
      <c r="B4487" s="180" t="s">
        <v>346</v>
      </c>
      <c r="C4487" s="180"/>
      <c r="D4487" s="180"/>
      <c r="E4487" s="180"/>
      <c r="F4487" s="180"/>
      <c r="G4487" s="180"/>
      <c r="H4487" s="180"/>
      <c r="I4487" s="180">
        <v>0</v>
      </c>
      <c r="J4487" s="180">
        <v>53000</v>
      </c>
    </row>
    <row r="4488" spans="1:10" x14ac:dyDescent="0.2">
      <c r="A4488" s="180" t="s">
        <v>94</v>
      </c>
      <c r="B4488" s="180" t="s">
        <v>446</v>
      </c>
      <c r="C4488" s="180"/>
      <c r="D4488" s="180"/>
      <c r="E4488" s="180"/>
      <c r="F4488" s="180"/>
      <c r="G4488" s="180"/>
      <c r="H4488" s="180"/>
      <c r="I4488" s="180">
        <v>0</v>
      </c>
      <c r="J4488" s="180">
        <v>11825.6</v>
      </c>
    </row>
    <row r="4489" spans="1:10" x14ac:dyDescent="0.2">
      <c r="A4489" s="180" t="s">
        <v>94</v>
      </c>
      <c r="B4489" s="180" t="s">
        <v>347</v>
      </c>
      <c r="C4489" s="180"/>
      <c r="D4489" s="180"/>
      <c r="E4489" s="180"/>
      <c r="F4489" s="180"/>
      <c r="G4489" s="180"/>
      <c r="H4489" s="180"/>
      <c r="I4489" s="180">
        <v>7990</v>
      </c>
      <c r="J4489" s="180">
        <v>7990.4</v>
      </c>
    </row>
    <row r="4490" spans="1:10" x14ac:dyDescent="0.2">
      <c r="A4490" s="180" t="s">
        <v>94</v>
      </c>
      <c r="B4490" s="180" t="s">
        <v>348</v>
      </c>
      <c r="C4490" s="180">
        <v>402503</v>
      </c>
      <c r="D4490" s="180">
        <v>219807</v>
      </c>
      <c r="E4490" s="180">
        <v>0</v>
      </c>
      <c r="F4490" s="180">
        <v>424588</v>
      </c>
      <c r="G4490" s="180">
        <v>274175</v>
      </c>
      <c r="H4490" s="180">
        <v>166150</v>
      </c>
      <c r="I4490" s="180">
        <v>6858145</v>
      </c>
      <c r="J4490" s="180">
        <v>6895109.5000000009</v>
      </c>
    </row>
    <row r="4491" spans="1:10" x14ac:dyDescent="0.2">
      <c r="A4491" s="180" t="s">
        <v>94</v>
      </c>
      <c r="B4491" s="180" t="s">
        <v>349</v>
      </c>
      <c r="C4491" s="180">
        <v>669425.81000000006</v>
      </c>
      <c r="D4491" s="180">
        <v>269920.57</v>
      </c>
      <c r="E4491" s="180">
        <v>0</v>
      </c>
      <c r="F4491" s="180">
        <v>17358.339999999967</v>
      </c>
      <c r="G4491" s="180">
        <v>18870.079999999962</v>
      </c>
      <c r="H4491" s="180">
        <v>-40386.739999999991</v>
      </c>
      <c r="I4491" s="180">
        <v>3519615.08</v>
      </c>
      <c r="J4491" s="180">
        <v>3081411.32</v>
      </c>
    </row>
    <row r="4492" spans="1:10" x14ac:dyDescent="0.2">
      <c r="A4492" s="180" t="s">
        <v>94</v>
      </c>
      <c r="B4492" s="180" t="s">
        <v>350</v>
      </c>
      <c r="C4492" s="180">
        <v>1071928.81</v>
      </c>
      <c r="D4492" s="180">
        <v>489727.57</v>
      </c>
      <c r="E4492" s="180">
        <v>0</v>
      </c>
      <c r="F4492" s="180">
        <v>441946.34</v>
      </c>
      <c r="G4492" s="180">
        <v>293045.07999999996</v>
      </c>
      <c r="H4492" s="180">
        <v>125763.26</v>
      </c>
      <c r="I4492" s="180">
        <v>10377760.08</v>
      </c>
      <c r="J4492" s="180">
        <v>9976520.8200000003</v>
      </c>
    </row>
    <row r="4493" spans="1:10" x14ac:dyDescent="0.2">
      <c r="A4493" s="180" t="s">
        <v>94</v>
      </c>
      <c r="B4493" s="180" t="s">
        <v>376</v>
      </c>
      <c r="C4493" s="180"/>
      <c r="D4493" s="180"/>
      <c r="E4493" s="180"/>
      <c r="F4493" s="180"/>
      <c r="G4493" s="180"/>
      <c r="H4493" s="180"/>
      <c r="I4493" s="180"/>
      <c r="J4493" s="180"/>
    </row>
    <row r="4494" spans="1:10" x14ac:dyDescent="0.2">
      <c r="A4494" s="180" t="s">
        <v>94</v>
      </c>
      <c r="B4494" s="180" t="s">
        <v>377</v>
      </c>
      <c r="C4494" s="180">
        <v>0</v>
      </c>
      <c r="D4494" s="180"/>
      <c r="E4494" s="180"/>
      <c r="F4494" s="180"/>
      <c r="G4494" s="180"/>
      <c r="H4494" s="180">
        <v>5800</v>
      </c>
      <c r="I4494" s="180">
        <v>3787363</v>
      </c>
      <c r="J4494" s="180">
        <v>3454942.57</v>
      </c>
    </row>
    <row r="4495" spans="1:10" x14ac:dyDescent="0.2">
      <c r="A4495" s="180" t="s">
        <v>94</v>
      </c>
      <c r="B4495" s="180" t="s">
        <v>352</v>
      </c>
      <c r="C4495" s="180"/>
      <c r="D4495" s="180"/>
      <c r="E4495" s="180"/>
      <c r="F4495" s="180"/>
      <c r="G4495" s="180"/>
      <c r="H4495" s="180"/>
      <c r="I4495" s="180">
        <v>160633</v>
      </c>
      <c r="J4495" s="180">
        <v>146574</v>
      </c>
    </row>
    <row r="4496" spans="1:10" x14ac:dyDescent="0.2">
      <c r="A4496" s="180" t="s">
        <v>94</v>
      </c>
      <c r="B4496" s="180" t="s">
        <v>353</v>
      </c>
      <c r="C4496" s="180">
        <v>110000</v>
      </c>
      <c r="D4496" s="180">
        <v>95000</v>
      </c>
      <c r="E4496" s="180"/>
      <c r="F4496" s="180"/>
      <c r="G4496" s="180"/>
      <c r="H4496" s="180"/>
      <c r="I4496" s="180">
        <v>464778</v>
      </c>
      <c r="J4496" s="180">
        <v>307907.41000000003</v>
      </c>
    </row>
    <row r="4497" spans="1:10" x14ac:dyDescent="0.2">
      <c r="A4497" s="180" t="s">
        <v>94</v>
      </c>
      <c r="B4497" s="180" t="s">
        <v>354</v>
      </c>
      <c r="C4497" s="180"/>
      <c r="D4497" s="180"/>
      <c r="E4497" s="180"/>
      <c r="F4497" s="180"/>
      <c r="G4497" s="180"/>
      <c r="H4497" s="180"/>
      <c r="I4497" s="180">
        <v>153541</v>
      </c>
      <c r="J4497" s="180">
        <v>141220.54999999999</v>
      </c>
    </row>
    <row r="4498" spans="1:10" x14ac:dyDescent="0.2">
      <c r="A4498" s="180" t="s">
        <v>94</v>
      </c>
      <c r="B4498" s="180" t="s">
        <v>408</v>
      </c>
      <c r="C4498" s="180"/>
      <c r="D4498" s="180"/>
      <c r="E4498" s="180"/>
      <c r="F4498" s="180"/>
      <c r="G4498" s="180"/>
      <c r="H4498" s="180"/>
      <c r="I4498" s="180">
        <v>247552</v>
      </c>
      <c r="J4498" s="180">
        <v>235709.7</v>
      </c>
    </row>
    <row r="4499" spans="1:10" x14ac:dyDescent="0.2">
      <c r="A4499" s="180" t="s">
        <v>94</v>
      </c>
      <c r="B4499" s="180" t="s">
        <v>423</v>
      </c>
      <c r="C4499" s="180">
        <v>2500</v>
      </c>
      <c r="D4499" s="180">
        <v>40000</v>
      </c>
      <c r="E4499" s="180"/>
      <c r="F4499" s="180"/>
      <c r="G4499" s="180"/>
      <c r="H4499" s="180"/>
      <c r="I4499" s="180">
        <v>165768</v>
      </c>
      <c r="J4499" s="180">
        <v>149274.12</v>
      </c>
    </row>
    <row r="4500" spans="1:10" x14ac:dyDescent="0.2">
      <c r="A4500" s="180" t="s">
        <v>94</v>
      </c>
      <c r="B4500" s="180" t="s">
        <v>355</v>
      </c>
      <c r="C4500" s="180">
        <v>65000</v>
      </c>
      <c r="D4500" s="180">
        <v>55000</v>
      </c>
      <c r="E4500" s="180"/>
      <c r="F4500" s="180"/>
      <c r="G4500" s="180"/>
      <c r="H4500" s="180"/>
      <c r="I4500" s="180">
        <v>522311</v>
      </c>
      <c r="J4500" s="180">
        <v>501591.93000000005</v>
      </c>
    </row>
    <row r="4501" spans="1:10" x14ac:dyDescent="0.2">
      <c r="A4501" s="180" t="s">
        <v>94</v>
      </c>
      <c r="B4501" s="180" t="s">
        <v>356</v>
      </c>
      <c r="C4501" s="180">
        <v>98000</v>
      </c>
      <c r="D4501" s="180"/>
      <c r="E4501" s="180"/>
      <c r="F4501" s="180"/>
      <c r="G4501" s="180"/>
      <c r="H4501" s="180"/>
      <c r="I4501" s="180">
        <v>417752</v>
      </c>
      <c r="J4501" s="180">
        <v>389942.86</v>
      </c>
    </row>
    <row r="4502" spans="1:10" x14ac:dyDescent="0.2">
      <c r="A4502" s="180" t="s">
        <v>94</v>
      </c>
      <c r="B4502" s="180" t="s">
        <v>409</v>
      </c>
      <c r="C4502" s="180"/>
      <c r="D4502" s="180"/>
      <c r="E4502" s="180"/>
      <c r="F4502" s="180"/>
      <c r="G4502" s="180"/>
      <c r="H4502" s="180"/>
      <c r="I4502" s="180">
        <v>0</v>
      </c>
      <c r="J4502" s="180"/>
    </row>
    <row r="4503" spans="1:10" x14ac:dyDescent="0.2">
      <c r="A4503" s="180" t="s">
        <v>94</v>
      </c>
      <c r="B4503" s="180" t="s">
        <v>378</v>
      </c>
      <c r="C4503" s="180"/>
      <c r="D4503" s="180"/>
      <c r="E4503" s="180"/>
      <c r="F4503" s="180"/>
      <c r="G4503" s="180">
        <v>270000</v>
      </c>
      <c r="H4503" s="180">
        <v>162000</v>
      </c>
      <c r="I4503" s="180">
        <v>410698</v>
      </c>
      <c r="J4503" s="180">
        <v>397364.27</v>
      </c>
    </row>
    <row r="4504" spans="1:10" x14ac:dyDescent="0.2">
      <c r="A4504" s="180" t="s">
        <v>94</v>
      </c>
      <c r="B4504" s="180" t="s">
        <v>360</v>
      </c>
      <c r="C4504" s="180">
        <v>475000</v>
      </c>
      <c r="D4504" s="180">
        <v>30000</v>
      </c>
      <c r="E4504" s="180"/>
      <c r="F4504" s="180"/>
      <c r="G4504" s="180"/>
      <c r="H4504" s="180"/>
      <c r="I4504" s="180">
        <v>425000</v>
      </c>
      <c r="J4504" s="180">
        <v>132332.23000000001</v>
      </c>
    </row>
    <row r="4505" spans="1:10" x14ac:dyDescent="0.2">
      <c r="A4505" s="180" t="s">
        <v>94</v>
      </c>
      <c r="B4505" s="180" t="s">
        <v>379</v>
      </c>
      <c r="C4505" s="180"/>
      <c r="D4505" s="180"/>
      <c r="E4505" s="180"/>
      <c r="F4505" s="180">
        <v>419877</v>
      </c>
      <c r="G4505" s="180"/>
      <c r="H4505" s="180"/>
      <c r="I4505" s="180">
        <v>413033</v>
      </c>
      <c r="J4505" s="180">
        <v>407428.5</v>
      </c>
    </row>
    <row r="4506" spans="1:10" x14ac:dyDescent="0.2">
      <c r="A4506" s="180" t="s">
        <v>94</v>
      </c>
      <c r="B4506" s="180" t="s">
        <v>362</v>
      </c>
      <c r="C4506" s="180"/>
      <c r="D4506" s="180"/>
      <c r="E4506" s="180"/>
      <c r="F4506" s="180"/>
      <c r="G4506" s="180"/>
      <c r="H4506" s="180"/>
      <c r="I4506" s="180">
        <v>180729</v>
      </c>
      <c r="J4506" s="180">
        <v>181724</v>
      </c>
    </row>
    <row r="4507" spans="1:10" x14ac:dyDescent="0.2">
      <c r="A4507" s="180" t="s">
        <v>94</v>
      </c>
      <c r="B4507" s="180" t="s">
        <v>365</v>
      </c>
      <c r="C4507" s="180">
        <v>750500</v>
      </c>
      <c r="D4507" s="180">
        <v>220000</v>
      </c>
      <c r="E4507" s="180">
        <v>0</v>
      </c>
      <c r="F4507" s="180">
        <v>419877</v>
      </c>
      <c r="G4507" s="180">
        <v>270000</v>
      </c>
      <c r="H4507" s="180">
        <v>167800</v>
      </c>
      <c r="I4507" s="180">
        <v>7349158</v>
      </c>
      <c r="J4507" s="180">
        <v>6446012.1400000006</v>
      </c>
    </row>
    <row r="4508" spans="1:10" x14ac:dyDescent="0.2">
      <c r="A4508" s="180" t="s">
        <v>94</v>
      </c>
      <c r="B4508" s="180" t="s">
        <v>447</v>
      </c>
      <c r="C4508" s="180"/>
      <c r="D4508" s="180"/>
      <c r="E4508" s="180"/>
      <c r="F4508" s="180"/>
      <c r="G4508" s="180"/>
      <c r="H4508" s="180"/>
      <c r="I4508" s="180">
        <v>0</v>
      </c>
      <c r="J4508" s="180">
        <v>10893.6</v>
      </c>
    </row>
    <row r="4509" spans="1:10" x14ac:dyDescent="0.2">
      <c r="A4509" s="180" t="s">
        <v>94</v>
      </c>
      <c r="B4509" s="180" t="s">
        <v>366</v>
      </c>
      <c r="C4509" s="180">
        <v>750500</v>
      </c>
      <c r="D4509" s="180">
        <v>220000</v>
      </c>
      <c r="E4509" s="180">
        <v>0</v>
      </c>
      <c r="F4509" s="180">
        <v>419877</v>
      </c>
      <c r="G4509" s="180">
        <v>270000</v>
      </c>
      <c r="H4509" s="180">
        <v>167800</v>
      </c>
      <c r="I4509" s="180">
        <v>7349158</v>
      </c>
      <c r="J4509" s="180">
        <v>6456905.7400000002</v>
      </c>
    </row>
    <row r="4510" spans="1:10" x14ac:dyDescent="0.2">
      <c r="A4510" s="180" t="s">
        <v>94</v>
      </c>
      <c r="B4510" s="180" t="s">
        <v>367</v>
      </c>
      <c r="C4510" s="180">
        <v>321428.81000000006</v>
      </c>
      <c r="D4510" s="180">
        <v>269727.57</v>
      </c>
      <c r="E4510" s="180">
        <v>0</v>
      </c>
      <c r="F4510" s="180">
        <v>22069.339999999967</v>
      </c>
      <c r="G4510" s="180">
        <v>23045.079999999962</v>
      </c>
      <c r="H4510" s="180">
        <v>-42036.739999999991</v>
      </c>
      <c r="I4510" s="180">
        <v>3028602.08</v>
      </c>
      <c r="J4510" s="180">
        <v>3519615.08</v>
      </c>
    </row>
    <row r="4511" spans="1:10" x14ac:dyDescent="0.2">
      <c r="A4511" s="180" t="s">
        <v>94</v>
      </c>
      <c r="B4511" s="180" t="s">
        <v>368</v>
      </c>
      <c r="C4511" s="180">
        <v>1071928.81</v>
      </c>
      <c r="D4511" s="180">
        <v>489727.57</v>
      </c>
      <c r="E4511" s="180">
        <v>0</v>
      </c>
      <c r="F4511" s="180">
        <v>441946.34</v>
      </c>
      <c r="G4511" s="180">
        <v>293045.07999999996</v>
      </c>
      <c r="H4511" s="180">
        <v>125763.26</v>
      </c>
      <c r="I4511" s="180">
        <v>10377760.08</v>
      </c>
      <c r="J4511" s="180">
        <v>9976520.8200000003</v>
      </c>
    </row>
    <row r="4512" spans="1:10" x14ac:dyDescent="0.2">
      <c r="A4512" s="180" t="s">
        <v>95</v>
      </c>
      <c r="B4512" s="180" t="s">
        <v>333</v>
      </c>
      <c r="C4512" s="180"/>
      <c r="D4512" s="180">
        <v>112104</v>
      </c>
      <c r="E4512" s="180"/>
      <c r="F4512" s="180">
        <v>66016</v>
      </c>
      <c r="G4512" s="180"/>
      <c r="H4512" s="180"/>
      <c r="I4512" s="180">
        <v>2721392</v>
      </c>
      <c r="J4512" s="180">
        <v>2360330.6500000004</v>
      </c>
    </row>
    <row r="4513" spans="1:10" x14ac:dyDescent="0.2">
      <c r="A4513" s="180" t="s">
        <v>95</v>
      </c>
      <c r="B4513" s="180" t="s">
        <v>334</v>
      </c>
      <c r="C4513" s="180"/>
      <c r="D4513" s="180">
        <v>2845</v>
      </c>
      <c r="E4513" s="180"/>
      <c r="F4513" s="180">
        <v>1674</v>
      </c>
      <c r="G4513" s="180"/>
      <c r="H4513" s="180"/>
      <c r="I4513" s="180">
        <v>73958</v>
      </c>
      <c r="J4513" s="180">
        <v>86187.65</v>
      </c>
    </row>
    <row r="4514" spans="1:10" x14ac:dyDescent="0.2">
      <c r="A4514" s="180" t="s">
        <v>95</v>
      </c>
      <c r="B4514" s="180" t="s">
        <v>335</v>
      </c>
      <c r="C4514" s="180"/>
      <c r="D4514" s="180">
        <v>135523</v>
      </c>
      <c r="E4514" s="180"/>
      <c r="F4514" s="180"/>
      <c r="G4514" s="180"/>
      <c r="H4514" s="180"/>
      <c r="I4514" s="180">
        <v>308068</v>
      </c>
      <c r="J4514" s="180">
        <v>304913</v>
      </c>
    </row>
    <row r="4515" spans="1:10" x14ac:dyDescent="0.2">
      <c r="A4515" s="180" t="s">
        <v>95</v>
      </c>
      <c r="B4515" s="180" t="s">
        <v>336</v>
      </c>
      <c r="C4515" s="180"/>
      <c r="D4515" s="180"/>
      <c r="E4515" s="180"/>
      <c r="F4515" s="180"/>
      <c r="G4515" s="180"/>
      <c r="H4515" s="180"/>
      <c r="I4515" s="180">
        <v>893900</v>
      </c>
      <c r="J4515" s="180">
        <v>881618.12</v>
      </c>
    </row>
    <row r="4516" spans="1:10" x14ac:dyDescent="0.2">
      <c r="A4516" s="180" t="s">
        <v>95</v>
      </c>
      <c r="B4516" s="180" t="s">
        <v>337</v>
      </c>
      <c r="C4516" s="180">
        <v>5000</v>
      </c>
      <c r="D4516" s="180">
        <v>1500</v>
      </c>
      <c r="E4516" s="180"/>
      <c r="F4516" s="180"/>
      <c r="G4516" s="180">
        <v>950</v>
      </c>
      <c r="H4516" s="180"/>
      <c r="I4516" s="180">
        <v>27270</v>
      </c>
      <c r="J4516" s="180">
        <v>41220.380000000005</v>
      </c>
    </row>
    <row r="4517" spans="1:10" x14ac:dyDescent="0.2">
      <c r="A4517" s="180" t="s">
        <v>95</v>
      </c>
      <c r="B4517" s="180" t="s">
        <v>338</v>
      </c>
      <c r="C4517" s="180"/>
      <c r="D4517" s="180"/>
      <c r="E4517" s="180"/>
      <c r="F4517" s="180"/>
      <c r="G4517" s="180">
        <v>215148</v>
      </c>
      <c r="H4517" s="180"/>
      <c r="I4517" s="180">
        <v>208265</v>
      </c>
      <c r="J4517" s="180">
        <v>208148.81</v>
      </c>
    </row>
    <row r="4518" spans="1:10" x14ac:dyDescent="0.2">
      <c r="A4518" s="180" t="s">
        <v>95</v>
      </c>
      <c r="B4518" s="180" t="s">
        <v>339</v>
      </c>
      <c r="C4518" s="180"/>
      <c r="D4518" s="180"/>
      <c r="E4518" s="180"/>
      <c r="F4518" s="180"/>
      <c r="G4518" s="180"/>
      <c r="H4518" s="180"/>
      <c r="I4518" s="180">
        <v>314650</v>
      </c>
      <c r="J4518" s="180">
        <v>259977.60000000001</v>
      </c>
    </row>
    <row r="4519" spans="1:10" x14ac:dyDescent="0.2">
      <c r="A4519" s="180" t="s">
        <v>95</v>
      </c>
      <c r="B4519" s="180" t="s">
        <v>340</v>
      </c>
      <c r="C4519" s="180">
        <v>48160</v>
      </c>
      <c r="D4519" s="180">
        <v>0</v>
      </c>
      <c r="E4519" s="180"/>
      <c r="F4519" s="180"/>
      <c r="G4519" s="180">
        <v>500</v>
      </c>
      <c r="H4519" s="180"/>
      <c r="I4519" s="180">
        <v>171576</v>
      </c>
      <c r="J4519" s="180">
        <v>220978.5</v>
      </c>
    </row>
    <row r="4520" spans="1:10" x14ac:dyDescent="0.2">
      <c r="A4520" s="180" t="s">
        <v>95</v>
      </c>
      <c r="B4520" s="180" t="s">
        <v>341</v>
      </c>
      <c r="C4520" s="180">
        <v>0</v>
      </c>
      <c r="D4520" s="180">
        <v>0</v>
      </c>
      <c r="E4520" s="180"/>
      <c r="F4520" s="180"/>
      <c r="G4520" s="180"/>
      <c r="H4520" s="180"/>
      <c r="I4520" s="180">
        <v>3780</v>
      </c>
      <c r="J4520" s="180">
        <v>3605</v>
      </c>
    </row>
    <row r="4521" spans="1:10" x14ac:dyDescent="0.2">
      <c r="A4521" s="180" t="s">
        <v>95</v>
      </c>
      <c r="B4521" s="180" t="s">
        <v>342</v>
      </c>
      <c r="C4521" s="180"/>
      <c r="D4521" s="180"/>
      <c r="E4521" s="180"/>
      <c r="F4521" s="180"/>
      <c r="G4521" s="180"/>
      <c r="H4521" s="180"/>
      <c r="I4521" s="180">
        <v>3408392</v>
      </c>
      <c r="J4521" s="180">
        <v>3469833</v>
      </c>
    </row>
    <row r="4522" spans="1:10" x14ac:dyDescent="0.2">
      <c r="A4522" s="180" t="s">
        <v>95</v>
      </c>
      <c r="B4522" s="180" t="s">
        <v>343</v>
      </c>
      <c r="C4522" s="180"/>
      <c r="D4522" s="180"/>
      <c r="E4522" s="180"/>
      <c r="F4522" s="180"/>
      <c r="G4522" s="180"/>
      <c r="H4522" s="180"/>
      <c r="I4522" s="180">
        <v>0</v>
      </c>
      <c r="J4522" s="180">
        <v>0</v>
      </c>
    </row>
    <row r="4523" spans="1:10" x14ac:dyDescent="0.2">
      <c r="A4523" s="180" t="s">
        <v>95</v>
      </c>
      <c r="B4523" s="180" t="s">
        <v>344</v>
      </c>
      <c r="C4523" s="180">
        <v>540000</v>
      </c>
      <c r="D4523" s="180">
        <v>0</v>
      </c>
      <c r="E4523" s="180"/>
      <c r="F4523" s="180"/>
      <c r="G4523" s="180">
        <v>1800</v>
      </c>
      <c r="H4523" s="180"/>
      <c r="I4523" s="180">
        <v>621891</v>
      </c>
      <c r="J4523" s="180">
        <v>615874.43000000017</v>
      </c>
    </row>
    <row r="4524" spans="1:10" x14ac:dyDescent="0.2">
      <c r="A4524" s="180" t="s">
        <v>95</v>
      </c>
      <c r="B4524" s="180" t="s">
        <v>475</v>
      </c>
      <c r="C4524" s="180"/>
      <c r="D4524" s="180">
        <v>2681</v>
      </c>
      <c r="E4524" s="180"/>
      <c r="F4524" s="180">
        <v>1578</v>
      </c>
      <c r="G4524" s="180"/>
      <c r="H4524" s="180"/>
      <c r="I4524" s="180">
        <v>58465</v>
      </c>
      <c r="J4524" s="180">
        <v>57833.91</v>
      </c>
    </row>
    <row r="4525" spans="1:10" x14ac:dyDescent="0.2">
      <c r="A4525" s="180" t="s">
        <v>95</v>
      </c>
      <c r="B4525" s="180" t="s">
        <v>332</v>
      </c>
      <c r="C4525" s="180"/>
      <c r="D4525" s="180"/>
      <c r="E4525" s="180"/>
      <c r="F4525" s="180"/>
      <c r="G4525" s="180"/>
      <c r="H4525" s="180"/>
      <c r="I4525" s="180">
        <v>111145</v>
      </c>
      <c r="J4525" s="180">
        <v>59418</v>
      </c>
    </row>
    <row r="4526" spans="1:10" x14ac:dyDescent="0.2">
      <c r="A4526" s="180" t="s">
        <v>95</v>
      </c>
      <c r="B4526" s="180" t="s">
        <v>407</v>
      </c>
      <c r="C4526" s="180">
        <v>0</v>
      </c>
      <c r="D4526" s="180">
        <v>0</v>
      </c>
      <c r="E4526" s="180"/>
      <c r="F4526" s="180"/>
      <c r="G4526" s="180">
        <v>101000</v>
      </c>
      <c r="H4526" s="180"/>
      <c r="I4526" s="180">
        <v>251190</v>
      </c>
      <c r="J4526" s="180">
        <v>241524.51</v>
      </c>
    </row>
    <row r="4527" spans="1:10" x14ac:dyDescent="0.2">
      <c r="A4527" s="180" t="s">
        <v>95</v>
      </c>
      <c r="B4527" s="180" t="s">
        <v>345</v>
      </c>
      <c r="C4527" s="180">
        <v>593160</v>
      </c>
      <c r="D4527" s="180">
        <v>254653</v>
      </c>
      <c r="E4527" s="180">
        <v>0</v>
      </c>
      <c r="F4527" s="180">
        <v>69268</v>
      </c>
      <c r="G4527" s="180">
        <v>319398</v>
      </c>
      <c r="H4527" s="180">
        <v>0</v>
      </c>
      <c r="I4527" s="180">
        <v>9173942</v>
      </c>
      <c r="J4527" s="180">
        <v>8811463.5600000005</v>
      </c>
    </row>
    <row r="4528" spans="1:10" x14ac:dyDescent="0.2">
      <c r="A4528" s="180" t="s">
        <v>95</v>
      </c>
      <c r="B4528" s="180" t="s">
        <v>346</v>
      </c>
      <c r="C4528" s="180">
        <v>294385</v>
      </c>
      <c r="D4528" s="180">
        <v>0</v>
      </c>
      <c r="E4528" s="180"/>
      <c r="F4528" s="180">
        <v>0</v>
      </c>
      <c r="G4528" s="180"/>
      <c r="H4528" s="180"/>
      <c r="I4528" s="180">
        <v>0</v>
      </c>
      <c r="J4528" s="180">
        <v>0</v>
      </c>
    </row>
    <row r="4529" spans="1:10" x14ac:dyDescent="0.2">
      <c r="A4529" s="180" t="s">
        <v>95</v>
      </c>
      <c r="B4529" s="180" t="s">
        <v>446</v>
      </c>
      <c r="C4529" s="180">
        <v>0</v>
      </c>
      <c r="D4529" s="180">
        <v>0</v>
      </c>
      <c r="E4529" s="180"/>
      <c r="F4529" s="180">
        <v>267469</v>
      </c>
      <c r="G4529" s="180"/>
      <c r="H4529" s="180"/>
      <c r="I4529" s="180">
        <v>131623</v>
      </c>
      <c r="J4529" s="180">
        <v>337292.28</v>
      </c>
    </row>
    <row r="4530" spans="1:10" x14ac:dyDescent="0.2">
      <c r="A4530" s="180" t="s">
        <v>95</v>
      </c>
      <c r="B4530" s="180" t="s">
        <v>347</v>
      </c>
      <c r="C4530" s="180">
        <v>0</v>
      </c>
      <c r="D4530" s="180">
        <v>0</v>
      </c>
      <c r="E4530" s="180"/>
      <c r="F4530" s="180"/>
      <c r="G4530" s="180"/>
      <c r="H4530" s="180"/>
      <c r="I4530" s="180">
        <v>0</v>
      </c>
      <c r="J4530" s="180">
        <v>0</v>
      </c>
    </row>
    <row r="4531" spans="1:10" x14ac:dyDescent="0.2">
      <c r="A4531" s="180" t="s">
        <v>95</v>
      </c>
      <c r="B4531" s="180" t="s">
        <v>348</v>
      </c>
      <c r="C4531" s="180">
        <v>887545</v>
      </c>
      <c r="D4531" s="180">
        <v>254653</v>
      </c>
      <c r="E4531" s="180">
        <v>0</v>
      </c>
      <c r="F4531" s="180">
        <v>336737</v>
      </c>
      <c r="G4531" s="180">
        <v>319398</v>
      </c>
      <c r="H4531" s="180">
        <v>0</v>
      </c>
      <c r="I4531" s="180">
        <v>9305565</v>
      </c>
      <c r="J4531" s="180">
        <v>9148755.8399999999</v>
      </c>
    </row>
    <row r="4532" spans="1:10" x14ac:dyDescent="0.2">
      <c r="A4532" s="180" t="s">
        <v>95</v>
      </c>
      <c r="B4532" s="180" t="s">
        <v>349</v>
      </c>
      <c r="C4532" s="180">
        <v>222608.20999999996</v>
      </c>
      <c r="D4532" s="180">
        <v>85578.270000000019</v>
      </c>
      <c r="E4532" s="180">
        <v>0</v>
      </c>
      <c r="F4532" s="180">
        <v>109388.08999999995</v>
      </c>
      <c r="G4532" s="180">
        <v>-48064.630000000005</v>
      </c>
      <c r="H4532" s="180">
        <v>0</v>
      </c>
      <c r="I4532" s="180">
        <v>2159132.09</v>
      </c>
      <c r="J4532" s="180">
        <v>2417703.6800000002</v>
      </c>
    </row>
    <row r="4533" spans="1:10" x14ac:dyDescent="0.2">
      <c r="A4533" s="180" t="s">
        <v>95</v>
      </c>
      <c r="B4533" s="180" t="s">
        <v>350</v>
      </c>
      <c r="C4533" s="180">
        <v>1110153.21</v>
      </c>
      <c r="D4533" s="180">
        <v>340231.27</v>
      </c>
      <c r="E4533" s="180">
        <v>0</v>
      </c>
      <c r="F4533" s="180">
        <v>446125.09</v>
      </c>
      <c r="G4533" s="180">
        <v>271333.37</v>
      </c>
      <c r="H4533" s="180">
        <v>0</v>
      </c>
      <c r="I4533" s="180">
        <v>11464697.09</v>
      </c>
      <c r="J4533" s="180">
        <v>11566459.52</v>
      </c>
    </row>
    <row r="4534" spans="1:10" x14ac:dyDescent="0.2">
      <c r="A4534" s="180" t="s">
        <v>95</v>
      </c>
      <c r="B4534" s="180" t="s">
        <v>376</v>
      </c>
      <c r="C4534" s="180"/>
      <c r="D4534" s="180"/>
      <c r="E4534" s="180"/>
      <c r="F4534" s="180"/>
      <c r="G4534" s="180"/>
      <c r="H4534" s="180"/>
      <c r="I4534" s="180"/>
      <c r="J4534" s="180"/>
    </row>
    <row r="4535" spans="1:10" x14ac:dyDescent="0.2">
      <c r="A4535" s="180" t="s">
        <v>95</v>
      </c>
      <c r="B4535" s="180" t="s">
        <v>377</v>
      </c>
      <c r="C4535" s="180">
        <v>294385</v>
      </c>
      <c r="D4535" s="180">
        <v>0</v>
      </c>
      <c r="E4535" s="180"/>
      <c r="F4535" s="180"/>
      <c r="G4535" s="180"/>
      <c r="H4535" s="180"/>
      <c r="I4535" s="180">
        <v>5371622</v>
      </c>
      <c r="J4535" s="180">
        <v>5030069.76</v>
      </c>
    </row>
    <row r="4536" spans="1:10" x14ac:dyDescent="0.2">
      <c r="A4536" s="180" t="s">
        <v>95</v>
      </c>
      <c r="B4536" s="180" t="s">
        <v>352</v>
      </c>
      <c r="C4536" s="180">
        <v>99900</v>
      </c>
      <c r="D4536" s="180">
        <v>0</v>
      </c>
      <c r="E4536" s="180"/>
      <c r="F4536" s="180"/>
      <c r="G4536" s="180"/>
      <c r="H4536" s="180"/>
      <c r="I4536" s="180">
        <v>214509</v>
      </c>
      <c r="J4536" s="180">
        <v>173922.95</v>
      </c>
    </row>
    <row r="4537" spans="1:10" x14ac:dyDescent="0.2">
      <c r="A4537" s="180" t="s">
        <v>95</v>
      </c>
      <c r="B4537" s="180" t="s">
        <v>353</v>
      </c>
      <c r="C4537" s="180">
        <v>0</v>
      </c>
      <c r="D4537" s="180">
        <v>0</v>
      </c>
      <c r="E4537" s="180"/>
      <c r="F4537" s="180"/>
      <c r="G4537" s="180"/>
      <c r="H4537" s="180"/>
      <c r="I4537" s="180">
        <v>626111</v>
      </c>
      <c r="J4537" s="180">
        <v>508767.76</v>
      </c>
    </row>
    <row r="4538" spans="1:10" x14ac:dyDescent="0.2">
      <c r="A4538" s="180" t="s">
        <v>95</v>
      </c>
      <c r="B4538" s="180" t="s">
        <v>354</v>
      </c>
      <c r="C4538" s="180">
        <v>0</v>
      </c>
      <c r="D4538" s="180">
        <v>0</v>
      </c>
      <c r="E4538" s="180"/>
      <c r="F4538" s="180"/>
      <c r="G4538" s="180"/>
      <c r="H4538" s="180"/>
      <c r="I4538" s="180">
        <v>283728</v>
      </c>
      <c r="J4538" s="180">
        <v>301408.57</v>
      </c>
    </row>
    <row r="4539" spans="1:10" x14ac:dyDescent="0.2">
      <c r="A4539" s="180" t="s">
        <v>95</v>
      </c>
      <c r="B4539" s="180" t="s">
        <v>408</v>
      </c>
      <c r="C4539" s="180">
        <v>0</v>
      </c>
      <c r="D4539" s="180">
        <v>0</v>
      </c>
      <c r="E4539" s="180"/>
      <c r="F4539" s="180"/>
      <c r="G4539" s="180"/>
      <c r="H4539" s="180"/>
      <c r="I4539" s="180">
        <v>387124</v>
      </c>
      <c r="J4539" s="180">
        <v>370555.84</v>
      </c>
    </row>
    <row r="4540" spans="1:10" x14ac:dyDescent="0.2">
      <c r="A4540" s="180" t="s">
        <v>95</v>
      </c>
      <c r="B4540" s="180" t="s">
        <v>423</v>
      </c>
      <c r="C4540" s="180">
        <v>4450</v>
      </c>
      <c r="D4540" s="180">
        <v>0</v>
      </c>
      <c r="E4540" s="180"/>
      <c r="F4540" s="180">
        <v>0</v>
      </c>
      <c r="G4540" s="180">
        <v>1500</v>
      </c>
      <c r="H4540" s="180"/>
      <c r="I4540" s="180">
        <v>123236</v>
      </c>
      <c r="J4540" s="180">
        <v>118153.68</v>
      </c>
    </row>
    <row r="4541" spans="1:10" x14ac:dyDescent="0.2">
      <c r="A4541" s="180" t="s">
        <v>95</v>
      </c>
      <c r="B4541" s="180" t="s">
        <v>355</v>
      </c>
      <c r="C4541" s="180">
        <v>10000</v>
      </c>
      <c r="D4541" s="180">
        <v>0</v>
      </c>
      <c r="E4541" s="180"/>
      <c r="F4541" s="180"/>
      <c r="G4541" s="180"/>
      <c r="H4541" s="180"/>
      <c r="I4541" s="180">
        <v>797450</v>
      </c>
      <c r="J4541" s="180">
        <v>683647.83000000007</v>
      </c>
    </row>
    <row r="4542" spans="1:10" x14ac:dyDescent="0.2">
      <c r="A4542" s="180" t="s">
        <v>95</v>
      </c>
      <c r="B4542" s="180" t="s">
        <v>356</v>
      </c>
      <c r="C4542" s="180">
        <v>0</v>
      </c>
      <c r="D4542" s="180">
        <v>95000</v>
      </c>
      <c r="E4542" s="180"/>
      <c r="F4542" s="180"/>
      <c r="G4542" s="180"/>
      <c r="H4542" s="180"/>
      <c r="I4542" s="180">
        <v>461698</v>
      </c>
      <c r="J4542" s="180">
        <v>432938.49</v>
      </c>
    </row>
    <row r="4543" spans="1:10" x14ac:dyDescent="0.2">
      <c r="A4543" s="180" t="s">
        <v>95</v>
      </c>
      <c r="B4543" s="180" t="s">
        <v>409</v>
      </c>
      <c r="C4543" s="180"/>
      <c r="D4543" s="180"/>
      <c r="E4543" s="180"/>
      <c r="F4543" s="180"/>
      <c r="G4543" s="180"/>
      <c r="H4543" s="180"/>
      <c r="I4543" s="180">
        <v>0</v>
      </c>
      <c r="J4543" s="180"/>
    </row>
    <row r="4544" spans="1:10" x14ac:dyDescent="0.2">
      <c r="A4544" s="180" t="s">
        <v>95</v>
      </c>
      <c r="B4544" s="180" t="s">
        <v>378</v>
      </c>
      <c r="C4544" s="180">
        <v>0</v>
      </c>
      <c r="D4544" s="180">
        <v>0</v>
      </c>
      <c r="E4544" s="180"/>
      <c r="F4544" s="180"/>
      <c r="G4544" s="180">
        <v>335332</v>
      </c>
      <c r="H4544" s="180"/>
      <c r="I4544" s="180">
        <v>337159</v>
      </c>
      <c r="J4544" s="180">
        <v>345383.24</v>
      </c>
    </row>
    <row r="4545" spans="1:10" x14ac:dyDescent="0.2">
      <c r="A4545" s="180" t="s">
        <v>95</v>
      </c>
      <c r="B4545" s="180" t="s">
        <v>360</v>
      </c>
      <c r="C4545" s="180">
        <v>401359</v>
      </c>
      <c r="D4545" s="180">
        <v>77821</v>
      </c>
      <c r="E4545" s="180"/>
      <c r="F4545" s="180"/>
      <c r="G4545" s="180"/>
      <c r="H4545" s="180"/>
      <c r="I4545" s="180">
        <v>738944</v>
      </c>
      <c r="J4545" s="180">
        <v>217259.67</v>
      </c>
    </row>
    <row r="4546" spans="1:10" x14ac:dyDescent="0.2">
      <c r="A4546" s="180" t="s">
        <v>95</v>
      </c>
      <c r="B4546" s="180" t="s">
        <v>379</v>
      </c>
      <c r="C4546" s="180">
        <v>0</v>
      </c>
      <c r="D4546" s="180">
        <v>0</v>
      </c>
      <c r="E4546" s="180"/>
      <c r="F4546" s="180">
        <v>336159</v>
      </c>
      <c r="G4546" s="180"/>
      <c r="H4546" s="180"/>
      <c r="I4546" s="180">
        <v>235600</v>
      </c>
      <c r="J4546" s="180">
        <v>641830.86</v>
      </c>
    </row>
    <row r="4547" spans="1:10" x14ac:dyDescent="0.2">
      <c r="A4547" s="180" t="s">
        <v>95</v>
      </c>
      <c r="B4547" s="180" t="s">
        <v>362</v>
      </c>
      <c r="C4547" s="180"/>
      <c r="D4547" s="180"/>
      <c r="E4547" s="180"/>
      <c r="F4547" s="180"/>
      <c r="G4547" s="180"/>
      <c r="H4547" s="180"/>
      <c r="I4547" s="180">
        <v>244820</v>
      </c>
      <c r="J4547" s="180">
        <v>245873</v>
      </c>
    </row>
    <row r="4548" spans="1:10" x14ac:dyDescent="0.2">
      <c r="A4548" s="180" t="s">
        <v>95</v>
      </c>
      <c r="B4548" s="180" t="s">
        <v>365</v>
      </c>
      <c r="C4548" s="180">
        <v>810094</v>
      </c>
      <c r="D4548" s="180">
        <v>172821</v>
      </c>
      <c r="E4548" s="180">
        <v>0</v>
      </c>
      <c r="F4548" s="180">
        <v>336159</v>
      </c>
      <c r="G4548" s="180">
        <v>336832</v>
      </c>
      <c r="H4548" s="180">
        <v>0</v>
      </c>
      <c r="I4548" s="180">
        <v>9822001</v>
      </c>
      <c r="J4548" s="180">
        <v>9069811.6500000004</v>
      </c>
    </row>
    <row r="4549" spans="1:10" x14ac:dyDescent="0.2">
      <c r="A4549" s="180" t="s">
        <v>95</v>
      </c>
      <c r="B4549" s="180" t="s">
        <v>447</v>
      </c>
      <c r="C4549" s="180">
        <v>100059</v>
      </c>
      <c r="D4549" s="180">
        <v>167410</v>
      </c>
      <c r="E4549" s="180"/>
      <c r="F4549" s="180"/>
      <c r="G4549" s="180"/>
      <c r="H4549" s="180"/>
      <c r="I4549" s="180">
        <v>132623</v>
      </c>
      <c r="J4549" s="180">
        <v>337515.78</v>
      </c>
    </row>
    <row r="4550" spans="1:10" x14ac:dyDescent="0.2">
      <c r="A4550" s="180" t="s">
        <v>95</v>
      </c>
      <c r="B4550" s="180" t="s">
        <v>366</v>
      </c>
      <c r="C4550" s="180">
        <v>910153</v>
      </c>
      <c r="D4550" s="180">
        <v>340231</v>
      </c>
      <c r="E4550" s="180">
        <v>0</v>
      </c>
      <c r="F4550" s="180">
        <v>336159</v>
      </c>
      <c r="G4550" s="180">
        <v>336832</v>
      </c>
      <c r="H4550" s="180">
        <v>0</v>
      </c>
      <c r="I4550" s="180">
        <v>9954624</v>
      </c>
      <c r="J4550" s="180">
        <v>9407327.4299999997</v>
      </c>
    </row>
    <row r="4551" spans="1:10" x14ac:dyDescent="0.2">
      <c r="A4551" s="180" t="s">
        <v>95</v>
      </c>
      <c r="B4551" s="180" t="s">
        <v>367</v>
      </c>
      <c r="C4551" s="180">
        <v>200000.20999999996</v>
      </c>
      <c r="D4551" s="180">
        <v>0.27000000001862645</v>
      </c>
      <c r="E4551" s="180">
        <v>0</v>
      </c>
      <c r="F4551" s="180">
        <v>109966.08999999995</v>
      </c>
      <c r="G4551" s="180">
        <v>-65498.630000000005</v>
      </c>
      <c r="H4551" s="180">
        <v>0</v>
      </c>
      <c r="I4551" s="180">
        <v>1510073.09</v>
      </c>
      <c r="J4551" s="180">
        <v>2159132.09</v>
      </c>
    </row>
    <row r="4552" spans="1:10" x14ac:dyDescent="0.2">
      <c r="A4552" s="180" t="s">
        <v>95</v>
      </c>
      <c r="B4552" s="180" t="s">
        <v>368</v>
      </c>
      <c r="C4552" s="180">
        <v>1110153.21</v>
      </c>
      <c r="D4552" s="180">
        <v>340231.27</v>
      </c>
      <c r="E4552" s="180">
        <v>0</v>
      </c>
      <c r="F4552" s="180">
        <v>446125.09</v>
      </c>
      <c r="G4552" s="180">
        <v>271333.37</v>
      </c>
      <c r="H4552" s="180">
        <v>0</v>
      </c>
      <c r="I4552" s="180">
        <v>11464697.09</v>
      </c>
      <c r="J4552" s="180">
        <v>11566459.52</v>
      </c>
    </row>
    <row r="4553" spans="1:10" x14ac:dyDescent="0.2">
      <c r="A4553" s="180" t="s">
        <v>96</v>
      </c>
      <c r="B4553" s="180" t="s">
        <v>333</v>
      </c>
      <c r="C4553" s="180"/>
      <c r="D4553" s="180">
        <v>636688</v>
      </c>
      <c r="E4553" s="180"/>
      <c r="F4553" s="180">
        <v>0</v>
      </c>
      <c r="G4553" s="180"/>
      <c r="H4553" s="180"/>
      <c r="I4553" s="180">
        <v>5007769</v>
      </c>
      <c r="J4553" s="180">
        <v>4889669.8699999992</v>
      </c>
    </row>
    <row r="4554" spans="1:10" x14ac:dyDescent="0.2">
      <c r="A4554" s="180" t="s">
        <v>96</v>
      </c>
      <c r="B4554" s="180" t="s">
        <v>334</v>
      </c>
      <c r="C4554" s="180"/>
      <c r="D4554" s="180">
        <v>14201</v>
      </c>
      <c r="E4554" s="180"/>
      <c r="F4554" s="180">
        <v>0</v>
      </c>
      <c r="G4554" s="180"/>
      <c r="H4554" s="180"/>
      <c r="I4554" s="180">
        <v>121069</v>
      </c>
      <c r="J4554" s="180">
        <v>122552.91</v>
      </c>
    </row>
    <row r="4555" spans="1:10" x14ac:dyDescent="0.2">
      <c r="A4555" s="180" t="s">
        <v>96</v>
      </c>
      <c r="B4555" s="180" t="s">
        <v>335</v>
      </c>
      <c r="C4555" s="180"/>
      <c r="D4555" s="180">
        <v>66722</v>
      </c>
      <c r="E4555" s="180"/>
      <c r="F4555" s="180"/>
      <c r="G4555" s="180"/>
      <c r="H4555" s="180"/>
      <c r="I4555" s="180">
        <v>570824</v>
      </c>
      <c r="J4555" s="180">
        <v>533763</v>
      </c>
    </row>
    <row r="4556" spans="1:10" x14ac:dyDescent="0.2">
      <c r="A4556" s="180" t="s">
        <v>96</v>
      </c>
      <c r="B4556" s="180" t="s">
        <v>336</v>
      </c>
      <c r="C4556" s="180"/>
      <c r="D4556" s="180"/>
      <c r="E4556" s="180"/>
      <c r="F4556" s="180"/>
      <c r="G4556" s="180"/>
      <c r="H4556" s="180"/>
      <c r="I4556" s="180">
        <v>346552</v>
      </c>
      <c r="J4556" s="180">
        <v>424176.65</v>
      </c>
    </row>
    <row r="4557" spans="1:10" x14ac:dyDescent="0.2">
      <c r="A4557" s="180" t="s">
        <v>96</v>
      </c>
      <c r="B4557" s="180" t="s">
        <v>337</v>
      </c>
      <c r="C4557" s="180">
        <v>7000</v>
      </c>
      <c r="D4557" s="180">
        <v>2700</v>
      </c>
      <c r="E4557" s="180">
        <v>0</v>
      </c>
      <c r="F4557" s="180">
        <v>5000</v>
      </c>
      <c r="G4557" s="180">
        <v>1000</v>
      </c>
      <c r="H4557" s="180"/>
      <c r="I4557" s="180">
        <v>83000</v>
      </c>
      <c r="J4557" s="180">
        <v>38344.36</v>
      </c>
    </row>
    <row r="4558" spans="1:10" x14ac:dyDescent="0.2">
      <c r="A4558" s="180" t="s">
        <v>96</v>
      </c>
      <c r="B4558" s="180" t="s">
        <v>338</v>
      </c>
      <c r="C4558" s="180"/>
      <c r="D4558" s="180"/>
      <c r="E4558" s="180"/>
      <c r="F4558" s="180"/>
      <c r="G4558" s="180">
        <v>403555</v>
      </c>
      <c r="H4558" s="180"/>
      <c r="I4558" s="180">
        <v>403500</v>
      </c>
      <c r="J4558" s="180">
        <v>368980.07</v>
      </c>
    </row>
    <row r="4559" spans="1:10" x14ac:dyDescent="0.2">
      <c r="A4559" s="180" t="s">
        <v>96</v>
      </c>
      <c r="B4559" s="180" t="s">
        <v>339</v>
      </c>
      <c r="C4559" s="180"/>
      <c r="D4559" s="180"/>
      <c r="E4559" s="180"/>
      <c r="F4559" s="180"/>
      <c r="G4559" s="180"/>
      <c r="H4559" s="180"/>
      <c r="I4559" s="180">
        <v>452820</v>
      </c>
      <c r="J4559" s="180">
        <v>492948.34</v>
      </c>
    </row>
    <row r="4560" spans="1:10" x14ac:dyDescent="0.2">
      <c r="A4560" s="180" t="s">
        <v>96</v>
      </c>
      <c r="B4560" s="180" t="s">
        <v>340</v>
      </c>
      <c r="C4560" s="180">
        <v>31000</v>
      </c>
      <c r="D4560" s="180">
        <v>0</v>
      </c>
      <c r="E4560" s="180">
        <v>0</v>
      </c>
      <c r="F4560" s="180">
        <v>0</v>
      </c>
      <c r="G4560" s="180">
        <v>9700</v>
      </c>
      <c r="H4560" s="180"/>
      <c r="I4560" s="180">
        <v>167700</v>
      </c>
      <c r="J4560" s="180">
        <v>202094.85</v>
      </c>
    </row>
    <row r="4561" spans="1:10" x14ac:dyDescent="0.2">
      <c r="A4561" s="180" t="s">
        <v>96</v>
      </c>
      <c r="B4561" s="180" t="s">
        <v>341</v>
      </c>
      <c r="C4561" s="180">
        <v>0</v>
      </c>
      <c r="D4561" s="180">
        <v>0</v>
      </c>
      <c r="E4561" s="180">
        <v>0</v>
      </c>
      <c r="F4561" s="180"/>
      <c r="G4561" s="180">
        <v>0</v>
      </c>
      <c r="H4561" s="180"/>
      <c r="I4561" s="180">
        <v>0</v>
      </c>
      <c r="J4561" s="180">
        <v>0</v>
      </c>
    </row>
    <row r="4562" spans="1:10" x14ac:dyDescent="0.2">
      <c r="A4562" s="180" t="s">
        <v>96</v>
      </c>
      <c r="B4562" s="180" t="s">
        <v>342</v>
      </c>
      <c r="C4562" s="180"/>
      <c r="D4562" s="180"/>
      <c r="E4562" s="180"/>
      <c r="F4562" s="180"/>
      <c r="G4562" s="180"/>
      <c r="H4562" s="180"/>
      <c r="I4562" s="180">
        <v>6677243</v>
      </c>
      <c r="J4562" s="180">
        <v>6985171</v>
      </c>
    </row>
    <row r="4563" spans="1:10" x14ac:dyDescent="0.2">
      <c r="A4563" s="180" t="s">
        <v>96</v>
      </c>
      <c r="B4563" s="180" t="s">
        <v>343</v>
      </c>
      <c r="C4563" s="180"/>
      <c r="D4563" s="180"/>
      <c r="E4563" s="180"/>
      <c r="F4563" s="180"/>
      <c r="G4563" s="180"/>
      <c r="H4563" s="180"/>
      <c r="I4563" s="180">
        <v>0</v>
      </c>
      <c r="J4563" s="180">
        <v>0</v>
      </c>
    </row>
    <row r="4564" spans="1:10" x14ac:dyDescent="0.2">
      <c r="A4564" s="180" t="s">
        <v>96</v>
      </c>
      <c r="B4564" s="180" t="s">
        <v>344</v>
      </c>
      <c r="C4564" s="180">
        <v>1080000</v>
      </c>
      <c r="D4564" s="180">
        <v>100</v>
      </c>
      <c r="E4564" s="180">
        <v>0</v>
      </c>
      <c r="F4564" s="180">
        <v>0</v>
      </c>
      <c r="G4564" s="180">
        <v>4300</v>
      </c>
      <c r="H4564" s="180"/>
      <c r="I4564" s="180">
        <v>1108307</v>
      </c>
      <c r="J4564" s="180">
        <v>1065141.6499999999</v>
      </c>
    </row>
    <row r="4565" spans="1:10" x14ac:dyDescent="0.2">
      <c r="A4565" s="180" t="s">
        <v>96</v>
      </c>
      <c r="B4565" s="180" t="s">
        <v>475</v>
      </c>
      <c r="C4565" s="180"/>
      <c r="D4565" s="180">
        <v>4452</v>
      </c>
      <c r="E4565" s="180"/>
      <c r="F4565" s="180">
        <v>0</v>
      </c>
      <c r="G4565" s="180"/>
      <c r="H4565" s="180"/>
      <c r="I4565" s="180">
        <v>33039</v>
      </c>
      <c r="J4565" s="180">
        <v>27720.620000000003</v>
      </c>
    </row>
    <row r="4566" spans="1:10" x14ac:dyDescent="0.2">
      <c r="A4566" s="180" t="s">
        <v>96</v>
      </c>
      <c r="B4566" s="180" t="s">
        <v>332</v>
      </c>
      <c r="C4566" s="180"/>
      <c r="D4566" s="180"/>
      <c r="E4566" s="180">
        <v>0</v>
      </c>
      <c r="F4566" s="180"/>
      <c r="G4566" s="180"/>
      <c r="H4566" s="180"/>
      <c r="I4566" s="180">
        <v>83181</v>
      </c>
      <c r="J4566" s="180">
        <v>105417.95</v>
      </c>
    </row>
    <row r="4567" spans="1:10" x14ac:dyDescent="0.2">
      <c r="A4567" s="180" t="s">
        <v>96</v>
      </c>
      <c r="B4567" s="180" t="s">
        <v>407</v>
      </c>
      <c r="C4567" s="180">
        <v>0</v>
      </c>
      <c r="D4567" s="180">
        <v>0</v>
      </c>
      <c r="E4567" s="180">
        <v>0</v>
      </c>
      <c r="F4567" s="180">
        <v>0</v>
      </c>
      <c r="G4567" s="180">
        <v>220000</v>
      </c>
      <c r="H4567" s="180"/>
      <c r="I4567" s="180">
        <v>380000</v>
      </c>
      <c r="J4567" s="180">
        <v>470615.49</v>
      </c>
    </row>
    <row r="4568" spans="1:10" x14ac:dyDescent="0.2">
      <c r="A4568" s="180" t="s">
        <v>96</v>
      </c>
      <c r="B4568" s="180" t="s">
        <v>345</v>
      </c>
      <c r="C4568" s="180">
        <v>1118000</v>
      </c>
      <c r="D4568" s="180">
        <v>724863</v>
      </c>
      <c r="E4568" s="180">
        <v>0</v>
      </c>
      <c r="F4568" s="180">
        <v>5000</v>
      </c>
      <c r="G4568" s="180">
        <v>638555</v>
      </c>
      <c r="H4568" s="180">
        <v>0</v>
      </c>
      <c r="I4568" s="180">
        <v>15435004</v>
      </c>
      <c r="J4568" s="180">
        <v>15726596.76</v>
      </c>
    </row>
    <row r="4569" spans="1:10" x14ac:dyDescent="0.2">
      <c r="A4569" s="180" t="s">
        <v>96</v>
      </c>
      <c r="B4569" s="180" t="s">
        <v>346</v>
      </c>
      <c r="C4569" s="180">
        <v>0</v>
      </c>
      <c r="D4569" s="180">
        <v>0</v>
      </c>
      <c r="E4569" s="180">
        <v>0</v>
      </c>
      <c r="F4569" s="180">
        <v>0</v>
      </c>
      <c r="G4569" s="180"/>
      <c r="H4569" s="180"/>
      <c r="I4569" s="180">
        <v>0</v>
      </c>
      <c r="J4569" s="180">
        <v>6486000</v>
      </c>
    </row>
    <row r="4570" spans="1:10" x14ac:dyDescent="0.2">
      <c r="A4570" s="180" t="s">
        <v>96</v>
      </c>
      <c r="B4570" s="180" t="s">
        <v>446</v>
      </c>
      <c r="C4570" s="180">
        <v>0</v>
      </c>
      <c r="D4570" s="180">
        <v>0</v>
      </c>
      <c r="E4570" s="180">
        <v>0</v>
      </c>
      <c r="F4570" s="180">
        <v>616916</v>
      </c>
      <c r="G4570" s="180">
        <v>0</v>
      </c>
      <c r="H4570" s="180"/>
      <c r="I4570" s="180">
        <v>624000</v>
      </c>
      <c r="J4570" s="180">
        <v>667825.05000000005</v>
      </c>
    </row>
    <row r="4571" spans="1:10" x14ac:dyDescent="0.2">
      <c r="A4571" s="180" t="s">
        <v>96</v>
      </c>
      <c r="B4571" s="180" t="s">
        <v>347</v>
      </c>
      <c r="C4571" s="180">
        <v>0</v>
      </c>
      <c r="D4571" s="180">
        <v>0</v>
      </c>
      <c r="E4571" s="180">
        <v>0</v>
      </c>
      <c r="F4571" s="180"/>
      <c r="G4571" s="180">
        <v>0</v>
      </c>
      <c r="H4571" s="180"/>
      <c r="I4571" s="180">
        <v>5000</v>
      </c>
      <c r="J4571" s="180">
        <v>39081.679999999993</v>
      </c>
    </row>
    <row r="4572" spans="1:10" x14ac:dyDescent="0.2">
      <c r="A4572" s="180" t="s">
        <v>96</v>
      </c>
      <c r="B4572" s="180" t="s">
        <v>348</v>
      </c>
      <c r="C4572" s="180">
        <v>1118000</v>
      </c>
      <c r="D4572" s="180">
        <v>724863</v>
      </c>
      <c r="E4572" s="180">
        <v>0</v>
      </c>
      <c r="F4572" s="180">
        <v>621916</v>
      </c>
      <c r="G4572" s="180">
        <v>638555</v>
      </c>
      <c r="H4572" s="180">
        <v>0</v>
      </c>
      <c r="I4572" s="180">
        <v>16064004</v>
      </c>
      <c r="J4572" s="180">
        <v>22919503.489999998</v>
      </c>
    </row>
    <row r="4573" spans="1:10" x14ac:dyDescent="0.2">
      <c r="A4573" s="180" t="s">
        <v>96</v>
      </c>
      <c r="B4573" s="180" t="s">
        <v>349</v>
      </c>
      <c r="C4573" s="180">
        <v>571849.3200000003</v>
      </c>
      <c r="D4573" s="180">
        <v>197922.69999999995</v>
      </c>
      <c r="E4573" s="180">
        <v>0</v>
      </c>
      <c r="F4573" s="180">
        <v>186492.23000000045</v>
      </c>
      <c r="G4573" s="180">
        <v>1443.4000000000233</v>
      </c>
      <c r="H4573" s="180">
        <v>0</v>
      </c>
      <c r="I4573" s="180">
        <v>3959076.5399999982</v>
      </c>
      <c r="J4573" s="180">
        <v>4258981.01</v>
      </c>
    </row>
    <row r="4574" spans="1:10" x14ac:dyDescent="0.2">
      <c r="A4574" s="180" t="s">
        <v>96</v>
      </c>
      <c r="B4574" s="180" t="s">
        <v>350</v>
      </c>
      <c r="C4574" s="180">
        <v>1689849.3200000003</v>
      </c>
      <c r="D4574" s="180">
        <v>922785.7</v>
      </c>
      <c r="E4574" s="180">
        <v>0</v>
      </c>
      <c r="F4574" s="180">
        <v>808408.23000000045</v>
      </c>
      <c r="G4574" s="180">
        <v>639998.4</v>
      </c>
      <c r="H4574" s="180">
        <v>0</v>
      </c>
      <c r="I4574" s="180">
        <v>20023080.539999999</v>
      </c>
      <c r="J4574" s="180">
        <v>27178484.5</v>
      </c>
    </row>
    <row r="4575" spans="1:10" x14ac:dyDescent="0.2">
      <c r="A4575" s="180" t="s">
        <v>96</v>
      </c>
      <c r="B4575" s="180" t="s">
        <v>376</v>
      </c>
      <c r="C4575" s="180"/>
      <c r="D4575" s="180"/>
      <c r="E4575" s="180"/>
      <c r="F4575" s="180"/>
      <c r="G4575" s="180"/>
      <c r="H4575" s="180"/>
      <c r="I4575" s="180"/>
      <c r="J4575" s="180"/>
    </row>
    <row r="4576" spans="1:10" x14ac:dyDescent="0.2">
      <c r="A4576" s="180" t="s">
        <v>96</v>
      </c>
      <c r="B4576" s="180" t="s">
        <v>377</v>
      </c>
      <c r="C4576" s="180">
        <v>25000</v>
      </c>
      <c r="D4576" s="180">
        <v>25000</v>
      </c>
      <c r="E4576" s="180">
        <v>0</v>
      </c>
      <c r="F4576" s="180"/>
      <c r="G4576" s="180">
        <v>0</v>
      </c>
      <c r="H4576" s="180"/>
      <c r="I4576" s="180">
        <v>8593939</v>
      </c>
      <c r="J4576" s="180">
        <v>8758782.6999999993</v>
      </c>
    </row>
    <row r="4577" spans="1:10" x14ac:dyDescent="0.2">
      <c r="A4577" s="180" t="s">
        <v>96</v>
      </c>
      <c r="B4577" s="180" t="s">
        <v>352</v>
      </c>
      <c r="C4577" s="180">
        <v>0</v>
      </c>
      <c r="D4577" s="180">
        <v>10000</v>
      </c>
      <c r="E4577" s="180">
        <v>0</v>
      </c>
      <c r="F4577" s="180"/>
      <c r="G4577" s="180">
        <v>0</v>
      </c>
      <c r="H4577" s="180"/>
      <c r="I4577" s="180">
        <v>316612</v>
      </c>
      <c r="J4577" s="180">
        <v>351102.75999999995</v>
      </c>
    </row>
    <row r="4578" spans="1:10" x14ac:dyDescent="0.2">
      <c r="A4578" s="180" t="s">
        <v>96</v>
      </c>
      <c r="B4578" s="180" t="s">
        <v>353</v>
      </c>
      <c r="C4578" s="180">
        <v>62500</v>
      </c>
      <c r="D4578" s="180">
        <v>71200</v>
      </c>
      <c r="E4578" s="180">
        <v>0</v>
      </c>
      <c r="F4578" s="180"/>
      <c r="G4578" s="180">
        <v>0</v>
      </c>
      <c r="H4578" s="180"/>
      <c r="I4578" s="180">
        <v>772107</v>
      </c>
      <c r="J4578" s="180">
        <v>888295.35</v>
      </c>
    </row>
    <row r="4579" spans="1:10" x14ac:dyDescent="0.2">
      <c r="A4579" s="180" t="s">
        <v>96</v>
      </c>
      <c r="B4579" s="180" t="s">
        <v>354</v>
      </c>
      <c r="C4579" s="180">
        <v>0</v>
      </c>
      <c r="D4579" s="180">
        <v>47000</v>
      </c>
      <c r="E4579" s="180">
        <v>0</v>
      </c>
      <c r="F4579" s="180"/>
      <c r="G4579" s="180">
        <v>0</v>
      </c>
      <c r="H4579" s="180"/>
      <c r="I4579" s="180">
        <v>266586</v>
      </c>
      <c r="J4579" s="180">
        <v>257222.79</v>
      </c>
    </row>
    <row r="4580" spans="1:10" x14ac:dyDescent="0.2">
      <c r="A4580" s="180" t="s">
        <v>96</v>
      </c>
      <c r="B4580" s="180" t="s">
        <v>408</v>
      </c>
      <c r="C4580" s="180">
        <v>1500</v>
      </c>
      <c r="D4580" s="180">
        <v>0</v>
      </c>
      <c r="E4580" s="180">
        <v>0</v>
      </c>
      <c r="F4580" s="180"/>
      <c r="G4580" s="180">
        <v>0</v>
      </c>
      <c r="H4580" s="180"/>
      <c r="I4580" s="180">
        <v>851998</v>
      </c>
      <c r="J4580" s="180">
        <v>846052.32</v>
      </c>
    </row>
    <row r="4581" spans="1:10" x14ac:dyDescent="0.2">
      <c r="A4581" s="180" t="s">
        <v>96</v>
      </c>
      <c r="B4581" s="180" t="s">
        <v>423</v>
      </c>
      <c r="C4581" s="180">
        <v>0</v>
      </c>
      <c r="D4581" s="180">
        <v>14400</v>
      </c>
      <c r="E4581" s="180">
        <v>0</v>
      </c>
      <c r="F4581" s="180">
        <v>0</v>
      </c>
      <c r="G4581" s="180">
        <v>1200</v>
      </c>
      <c r="H4581" s="180"/>
      <c r="I4581" s="180">
        <v>237452</v>
      </c>
      <c r="J4581" s="180">
        <v>265351.39</v>
      </c>
    </row>
    <row r="4582" spans="1:10" x14ac:dyDescent="0.2">
      <c r="A4582" s="180" t="s">
        <v>96</v>
      </c>
      <c r="B4582" s="180" t="s">
        <v>355</v>
      </c>
      <c r="C4582" s="180">
        <v>98000</v>
      </c>
      <c r="D4582" s="180">
        <v>6100</v>
      </c>
      <c r="E4582" s="180">
        <v>0</v>
      </c>
      <c r="F4582" s="180"/>
      <c r="G4582" s="180">
        <v>0</v>
      </c>
      <c r="H4582" s="180"/>
      <c r="I4582" s="180">
        <v>1334869</v>
      </c>
      <c r="J4582" s="180">
        <v>1215721.22</v>
      </c>
    </row>
    <row r="4583" spans="1:10" x14ac:dyDescent="0.2">
      <c r="A4583" s="180" t="s">
        <v>96</v>
      </c>
      <c r="B4583" s="180" t="s">
        <v>356</v>
      </c>
      <c r="C4583" s="180">
        <v>191000</v>
      </c>
      <c r="D4583" s="180">
        <v>5400</v>
      </c>
      <c r="E4583" s="180">
        <v>0</v>
      </c>
      <c r="F4583" s="180"/>
      <c r="G4583" s="180">
        <v>0</v>
      </c>
      <c r="H4583" s="180"/>
      <c r="I4583" s="180">
        <v>771400</v>
      </c>
      <c r="J4583" s="180">
        <v>683309.42</v>
      </c>
    </row>
    <row r="4584" spans="1:10" x14ac:dyDescent="0.2">
      <c r="A4584" s="180" t="s">
        <v>96</v>
      </c>
      <c r="B4584" s="180" t="s">
        <v>409</v>
      </c>
      <c r="C4584" s="180"/>
      <c r="D4584" s="180"/>
      <c r="E4584" s="180"/>
      <c r="F4584" s="180"/>
      <c r="G4584" s="180"/>
      <c r="H4584" s="180"/>
      <c r="I4584" s="180">
        <v>0</v>
      </c>
      <c r="J4584" s="180"/>
    </row>
    <row r="4585" spans="1:10" x14ac:dyDescent="0.2">
      <c r="A4585" s="180" t="s">
        <v>96</v>
      </c>
      <c r="B4585" s="180" t="s">
        <v>378</v>
      </c>
      <c r="C4585" s="180">
        <v>0</v>
      </c>
      <c r="D4585" s="180">
        <v>0</v>
      </c>
      <c r="E4585" s="180">
        <v>0</v>
      </c>
      <c r="F4585" s="180"/>
      <c r="G4585" s="180">
        <v>600000</v>
      </c>
      <c r="H4585" s="180"/>
      <c r="I4585" s="180">
        <v>626390</v>
      </c>
      <c r="J4585" s="180">
        <v>605723.80000000005</v>
      </c>
    </row>
    <row r="4586" spans="1:10" x14ac:dyDescent="0.2">
      <c r="A4586" s="180" t="s">
        <v>96</v>
      </c>
      <c r="B4586" s="180" t="s">
        <v>360</v>
      </c>
      <c r="C4586" s="180">
        <v>200000</v>
      </c>
      <c r="D4586" s="180">
        <v>350000</v>
      </c>
      <c r="E4586" s="180">
        <v>0</v>
      </c>
      <c r="F4586" s="180"/>
      <c r="G4586" s="180"/>
      <c r="H4586" s="180"/>
      <c r="I4586" s="180">
        <v>550000</v>
      </c>
      <c r="J4586" s="180">
        <v>255582.49</v>
      </c>
    </row>
    <row r="4587" spans="1:10" x14ac:dyDescent="0.2">
      <c r="A4587" s="180" t="s">
        <v>96</v>
      </c>
      <c r="B4587" s="180" t="s">
        <v>379</v>
      </c>
      <c r="C4587" s="180">
        <v>0</v>
      </c>
      <c r="D4587" s="180">
        <v>0</v>
      </c>
      <c r="E4587" s="180">
        <v>0</v>
      </c>
      <c r="F4587" s="180">
        <v>616916</v>
      </c>
      <c r="G4587" s="180"/>
      <c r="H4587" s="180"/>
      <c r="I4587" s="180">
        <v>617402</v>
      </c>
      <c r="J4587" s="180">
        <v>7899318.7199999997</v>
      </c>
    </row>
    <row r="4588" spans="1:10" x14ac:dyDescent="0.2">
      <c r="A4588" s="180" t="s">
        <v>96</v>
      </c>
      <c r="B4588" s="180" t="s">
        <v>362</v>
      </c>
      <c r="C4588" s="180"/>
      <c r="D4588" s="180"/>
      <c r="E4588" s="180"/>
      <c r="F4588" s="180"/>
      <c r="G4588" s="180"/>
      <c r="H4588" s="180"/>
      <c r="I4588" s="180">
        <v>514491</v>
      </c>
      <c r="J4588" s="180">
        <v>519432</v>
      </c>
    </row>
    <row r="4589" spans="1:10" x14ac:dyDescent="0.2">
      <c r="A4589" s="180" t="s">
        <v>96</v>
      </c>
      <c r="B4589" s="180" t="s">
        <v>365</v>
      </c>
      <c r="C4589" s="180">
        <v>578000</v>
      </c>
      <c r="D4589" s="180">
        <v>529100</v>
      </c>
      <c r="E4589" s="180">
        <v>0</v>
      </c>
      <c r="F4589" s="180">
        <v>616916</v>
      </c>
      <c r="G4589" s="180">
        <v>601200</v>
      </c>
      <c r="H4589" s="180">
        <v>0</v>
      </c>
      <c r="I4589" s="180">
        <v>15453246</v>
      </c>
      <c r="J4589" s="180">
        <v>22545894.960000001</v>
      </c>
    </row>
    <row r="4590" spans="1:10" x14ac:dyDescent="0.2">
      <c r="A4590" s="180" t="s">
        <v>96</v>
      </c>
      <c r="B4590" s="180" t="s">
        <v>447</v>
      </c>
      <c r="C4590" s="180">
        <v>616916</v>
      </c>
      <c r="D4590" s="180">
        <v>0</v>
      </c>
      <c r="E4590" s="180">
        <v>0</v>
      </c>
      <c r="F4590" s="180"/>
      <c r="G4590" s="180">
        <v>29875</v>
      </c>
      <c r="H4590" s="180"/>
      <c r="I4590" s="180">
        <v>653874</v>
      </c>
      <c r="J4590" s="180">
        <v>673513</v>
      </c>
    </row>
    <row r="4591" spans="1:10" x14ac:dyDescent="0.2">
      <c r="A4591" s="180" t="s">
        <v>96</v>
      </c>
      <c r="B4591" s="180" t="s">
        <v>366</v>
      </c>
      <c r="C4591" s="180">
        <v>1194916</v>
      </c>
      <c r="D4591" s="180">
        <v>529100</v>
      </c>
      <c r="E4591" s="180">
        <v>0</v>
      </c>
      <c r="F4591" s="180">
        <v>616916</v>
      </c>
      <c r="G4591" s="180">
        <v>631075</v>
      </c>
      <c r="H4591" s="180">
        <v>0</v>
      </c>
      <c r="I4591" s="180">
        <v>16107120</v>
      </c>
      <c r="J4591" s="180">
        <v>23219407.960000001</v>
      </c>
    </row>
    <row r="4592" spans="1:10" x14ac:dyDescent="0.2">
      <c r="A4592" s="180" t="s">
        <v>96</v>
      </c>
      <c r="B4592" s="180" t="s">
        <v>367</v>
      </c>
      <c r="C4592" s="180">
        <v>494933.3200000003</v>
      </c>
      <c r="D4592" s="180">
        <v>393685.6999999999</v>
      </c>
      <c r="E4592" s="180">
        <v>0</v>
      </c>
      <c r="F4592" s="180">
        <v>191492.23000000045</v>
      </c>
      <c r="G4592" s="180">
        <v>8923.4000000000233</v>
      </c>
      <c r="H4592" s="180">
        <v>0</v>
      </c>
      <c r="I4592" s="180">
        <v>3915960.5399999991</v>
      </c>
      <c r="J4592" s="180">
        <v>3959076.5399999991</v>
      </c>
    </row>
    <row r="4593" spans="1:10" x14ac:dyDescent="0.2">
      <c r="A4593" s="180" t="s">
        <v>96</v>
      </c>
      <c r="B4593" s="180" t="s">
        <v>368</v>
      </c>
      <c r="C4593" s="180">
        <v>1689849.3200000003</v>
      </c>
      <c r="D4593" s="180">
        <v>922785.7</v>
      </c>
      <c r="E4593" s="180">
        <v>0</v>
      </c>
      <c r="F4593" s="180">
        <v>808408.23000000045</v>
      </c>
      <c r="G4593" s="180">
        <v>639998.4</v>
      </c>
      <c r="H4593" s="180">
        <v>0</v>
      </c>
      <c r="I4593" s="180">
        <v>20023080.539999999</v>
      </c>
      <c r="J4593" s="180">
        <v>27178484.5</v>
      </c>
    </row>
    <row r="4594" spans="1:10" x14ac:dyDescent="0.2">
      <c r="A4594" s="180" t="s">
        <v>97</v>
      </c>
      <c r="B4594" s="180" t="s">
        <v>333</v>
      </c>
      <c r="C4594" s="180"/>
      <c r="D4594" s="180">
        <v>298040</v>
      </c>
      <c r="E4594" s="180"/>
      <c r="F4594" s="180">
        <v>402155</v>
      </c>
      <c r="G4594" s="180"/>
      <c r="H4594" s="180"/>
      <c r="I4594" s="180">
        <v>4143937</v>
      </c>
      <c r="J4594" s="180">
        <v>3765699.86</v>
      </c>
    </row>
    <row r="4595" spans="1:10" x14ac:dyDescent="0.2">
      <c r="A4595" s="180" t="s">
        <v>97</v>
      </c>
      <c r="B4595" s="180" t="s">
        <v>334</v>
      </c>
      <c r="C4595" s="180"/>
      <c r="D4595" s="180">
        <v>5536</v>
      </c>
      <c r="E4595" s="180"/>
      <c r="F4595" s="180">
        <v>7470</v>
      </c>
      <c r="G4595" s="180"/>
      <c r="H4595" s="180"/>
      <c r="I4595" s="180">
        <v>87618</v>
      </c>
      <c r="J4595" s="180">
        <v>83513.929999999993</v>
      </c>
    </row>
    <row r="4596" spans="1:10" x14ac:dyDescent="0.2">
      <c r="A4596" s="180" t="s">
        <v>97</v>
      </c>
      <c r="B4596" s="180" t="s">
        <v>335</v>
      </c>
      <c r="C4596" s="180"/>
      <c r="D4596" s="180">
        <v>0</v>
      </c>
      <c r="E4596" s="180"/>
      <c r="F4596" s="180"/>
      <c r="G4596" s="180"/>
      <c r="H4596" s="180"/>
      <c r="I4596" s="180">
        <v>235766</v>
      </c>
      <c r="J4596" s="180">
        <v>245118</v>
      </c>
    </row>
    <row r="4597" spans="1:10" x14ac:dyDescent="0.2">
      <c r="A4597" s="180" t="s">
        <v>97</v>
      </c>
      <c r="B4597" s="180" t="s">
        <v>336</v>
      </c>
      <c r="C4597" s="180"/>
      <c r="D4597" s="180"/>
      <c r="E4597" s="180"/>
      <c r="F4597" s="180"/>
      <c r="G4597" s="180"/>
      <c r="H4597" s="180"/>
      <c r="I4597" s="180">
        <v>520000</v>
      </c>
      <c r="J4597" s="180">
        <v>502194.86</v>
      </c>
    </row>
    <row r="4598" spans="1:10" x14ac:dyDescent="0.2">
      <c r="A4598" s="180" t="s">
        <v>97</v>
      </c>
      <c r="B4598" s="180" t="s">
        <v>337</v>
      </c>
      <c r="C4598" s="180">
        <v>40000</v>
      </c>
      <c r="D4598" s="180"/>
      <c r="E4598" s="180"/>
      <c r="F4598" s="180">
        <v>8000</v>
      </c>
      <c r="G4598" s="180">
        <v>200</v>
      </c>
      <c r="H4598" s="180"/>
      <c r="I4598" s="180">
        <v>91980</v>
      </c>
      <c r="J4598" s="180">
        <v>85972.53</v>
      </c>
    </row>
    <row r="4599" spans="1:10" x14ac:dyDescent="0.2">
      <c r="A4599" s="180" t="s">
        <v>97</v>
      </c>
      <c r="B4599" s="180" t="s">
        <v>338</v>
      </c>
      <c r="C4599" s="180"/>
      <c r="D4599" s="180"/>
      <c r="E4599" s="180"/>
      <c r="F4599" s="180"/>
      <c r="G4599" s="180">
        <v>165000</v>
      </c>
      <c r="H4599" s="180"/>
      <c r="I4599" s="180">
        <v>160000</v>
      </c>
      <c r="J4599" s="180">
        <v>157225.06</v>
      </c>
    </row>
    <row r="4600" spans="1:10" x14ac:dyDescent="0.2">
      <c r="A4600" s="180" t="s">
        <v>97</v>
      </c>
      <c r="B4600" s="180" t="s">
        <v>339</v>
      </c>
      <c r="C4600" s="180"/>
      <c r="D4600" s="180"/>
      <c r="E4600" s="180"/>
      <c r="F4600" s="180"/>
      <c r="G4600" s="180"/>
      <c r="H4600" s="180"/>
      <c r="I4600" s="180">
        <v>310000</v>
      </c>
      <c r="J4600" s="180">
        <v>293718.88999999996</v>
      </c>
    </row>
    <row r="4601" spans="1:10" x14ac:dyDescent="0.2">
      <c r="A4601" s="180" t="s">
        <v>97</v>
      </c>
      <c r="B4601" s="180" t="s">
        <v>340</v>
      </c>
      <c r="C4601" s="180"/>
      <c r="D4601" s="180"/>
      <c r="E4601" s="180"/>
      <c r="F4601" s="180"/>
      <c r="G4601" s="180">
        <v>5500</v>
      </c>
      <c r="H4601" s="180"/>
      <c r="I4601" s="180">
        <v>202315</v>
      </c>
      <c r="J4601" s="180">
        <v>1201234.27</v>
      </c>
    </row>
    <row r="4602" spans="1:10" x14ac:dyDescent="0.2">
      <c r="A4602" s="180" t="s">
        <v>97</v>
      </c>
      <c r="B4602" s="180" t="s">
        <v>341</v>
      </c>
      <c r="C4602" s="180"/>
      <c r="D4602" s="180"/>
      <c r="E4602" s="180"/>
      <c r="F4602" s="180"/>
      <c r="G4602" s="180"/>
      <c r="H4602" s="180"/>
      <c r="I4602" s="180">
        <v>0</v>
      </c>
      <c r="J4602" s="180">
        <v>0</v>
      </c>
    </row>
    <row r="4603" spans="1:10" x14ac:dyDescent="0.2">
      <c r="A4603" s="180" t="s">
        <v>97</v>
      </c>
      <c r="B4603" s="180" t="s">
        <v>342</v>
      </c>
      <c r="C4603" s="180"/>
      <c r="D4603" s="180"/>
      <c r="E4603" s="180"/>
      <c r="F4603" s="180"/>
      <c r="G4603" s="180"/>
      <c r="H4603" s="180"/>
      <c r="I4603" s="180">
        <v>6041584</v>
      </c>
      <c r="J4603" s="180">
        <v>6069858</v>
      </c>
    </row>
    <row r="4604" spans="1:10" x14ac:dyDescent="0.2">
      <c r="A4604" s="180" t="s">
        <v>97</v>
      </c>
      <c r="B4604" s="180" t="s">
        <v>343</v>
      </c>
      <c r="C4604" s="180"/>
      <c r="D4604" s="180"/>
      <c r="E4604" s="180"/>
      <c r="F4604" s="180"/>
      <c r="G4604" s="180"/>
      <c r="H4604" s="180"/>
      <c r="I4604" s="180">
        <v>0</v>
      </c>
      <c r="J4604" s="180">
        <v>0</v>
      </c>
    </row>
    <row r="4605" spans="1:10" x14ac:dyDescent="0.2">
      <c r="A4605" s="180" t="s">
        <v>97</v>
      </c>
      <c r="B4605" s="180" t="s">
        <v>344</v>
      </c>
      <c r="C4605" s="180">
        <v>900000</v>
      </c>
      <c r="D4605" s="180">
        <v>100</v>
      </c>
      <c r="E4605" s="180"/>
      <c r="F4605" s="180">
        <v>200</v>
      </c>
      <c r="G4605" s="180">
        <v>5000</v>
      </c>
      <c r="H4605" s="180"/>
      <c r="I4605" s="180">
        <v>909900</v>
      </c>
      <c r="J4605" s="180">
        <v>774032.06</v>
      </c>
    </row>
    <row r="4606" spans="1:10" x14ac:dyDescent="0.2">
      <c r="A4606" s="180" t="s">
        <v>97</v>
      </c>
      <c r="B4606" s="180" t="s">
        <v>475</v>
      </c>
      <c r="C4606" s="180"/>
      <c r="D4606" s="180">
        <v>7401</v>
      </c>
      <c r="E4606" s="180"/>
      <c r="F4606" s="180">
        <v>9987</v>
      </c>
      <c r="G4606" s="180"/>
      <c r="H4606" s="180"/>
      <c r="I4606" s="180">
        <v>73145</v>
      </c>
      <c r="J4606" s="180">
        <v>67210.390000000014</v>
      </c>
    </row>
    <row r="4607" spans="1:10" x14ac:dyDescent="0.2">
      <c r="A4607" s="180" t="s">
        <v>97</v>
      </c>
      <c r="B4607" s="180" t="s">
        <v>332</v>
      </c>
      <c r="C4607" s="180"/>
      <c r="D4607" s="180"/>
      <c r="E4607" s="180"/>
      <c r="F4607" s="180"/>
      <c r="G4607" s="180"/>
      <c r="H4607" s="180"/>
      <c r="I4607" s="180">
        <v>250000</v>
      </c>
      <c r="J4607" s="180">
        <v>247107</v>
      </c>
    </row>
    <row r="4608" spans="1:10" x14ac:dyDescent="0.2">
      <c r="A4608" s="180" t="s">
        <v>97</v>
      </c>
      <c r="B4608" s="180" t="s">
        <v>407</v>
      </c>
      <c r="C4608" s="180"/>
      <c r="D4608" s="180"/>
      <c r="E4608" s="180"/>
      <c r="F4608" s="180"/>
      <c r="G4608" s="180">
        <v>375000</v>
      </c>
      <c r="H4608" s="180"/>
      <c r="I4608" s="180">
        <v>630000</v>
      </c>
      <c r="J4608" s="180">
        <v>624596.26</v>
      </c>
    </row>
    <row r="4609" spans="1:10" x14ac:dyDescent="0.2">
      <c r="A4609" s="180" t="s">
        <v>97</v>
      </c>
      <c r="B4609" s="180" t="s">
        <v>345</v>
      </c>
      <c r="C4609" s="180">
        <v>940000</v>
      </c>
      <c r="D4609" s="180">
        <v>311077</v>
      </c>
      <c r="E4609" s="180">
        <v>0</v>
      </c>
      <c r="F4609" s="180">
        <v>427812</v>
      </c>
      <c r="G4609" s="180">
        <v>550700</v>
      </c>
      <c r="H4609" s="180">
        <v>0</v>
      </c>
      <c r="I4609" s="180">
        <v>13656245</v>
      </c>
      <c r="J4609" s="180">
        <v>14117481.109999999</v>
      </c>
    </row>
    <row r="4610" spans="1:10" x14ac:dyDescent="0.2">
      <c r="A4610" s="180" t="s">
        <v>97</v>
      </c>
      <c r="B4610" s="180" t="s">
        <v>346</v>
      </c>
      <c r="C4610" s="180"/>
      <c r="D4610" s="180"/>
      <c r="E4610" s="180"/>
      <c r="F4610" s="180"/>
      <c r="G4610" s="180"/>
      <c r="H4610" s="180"/>
      <c r="I4610" s="180">
        <v>0</v>
      </c>
      <c r="J4610" s="180">
        <v>6043000</v>
      </c>
    </row>
    <row r="4611" spans="1:10" x14ac:dyDescent="0.2">
      <c r="A4611" s="180" t="s">
        <v>97</v>
      </c>
      <c r="B4611" s="180" t="s">
        <v>446</v>
      </c>
      <c r="C4611" s="180"/>
      <c r="D4611" s="180"/>
      <c r="E4611" s="180"/>
      <c r="F4611" s="180">
        <v>618056</v>
      </c>
      <c r="G4611" s="180"/>
      <c r="H4611" s="180"/>
      <c r="I4611" s="180">
        <v>573699</v>
      </c>
      <c r="J4611" s="180">
        <v>764552.54</v>
      </c>
    </row>
    <row r="4612" spans="1:10" x14ac:dyDescent="0.2">
      <c r="A4612" s="180" t="s">
        <v>97</v>
      </c>
      <c r="B4612" s="180" t="s">
        <v>347</v>
      </c>
      <c r="C4612" s="180"/>
      <c r="D4612" s="180"/>
      <c r="E4612" s="180"/>
      <c r="F4612" s="180"/>
      <c r="G4612" s="180"/>
      <c r="H4612" s="180"/>
      <c r="I4612" s="180">
        <v>0</v>
      </c>
      <c r="J4612" s="180">
        <v>7829.82</v>
      </c>
    </row>
    <row r="4613" spans="1:10" x14ac:dyDescent="0.2">
      <c r="A4613" s="180" t="s">
        <v>97</v>
      </c>
      <c r="B4613" s="180" t="s">
        <v>348</v>
      </c>
      <c r="C4613" s="180">
        <v>940000</v>
      </c>
      <c r="D4613" s="180">
        <v>311077</v>
      </c>
      <c r="E4613" s="180">
        <v>0</v>
      </c>
      <c r="F4613" s="180">
        <v>1045868</v>
      </c>
      <c r="G4613" s="180">
        <v>550700</v>
      </c>
      <c r="H4613" s="180">
        <v>0</v>
      </c>
      <c r="I4613" s="180">
        <v>14229944</v>
      </c>
      <c r="J4613" s="180">
        <v>20932863.469999999</v>
      </c>
    </row>
    <row r="4614" spans="1:10" x14ac:dyDescent="0.2">
      <c r="A4614" s="180" t="s">
        <v>97</v>
      </c>
      <c r="B4614" s="180" t="s">
        <v>349</v>
      </c>
      <c r="C4614" s="180">
        <v>1774898.8600000003</v>
      </c>
      <c r="D4614" s="180">
        <v>32123.170000000038</v>
      </c>
      <c r="E4614" s="180">
        <v>0</v>
      </c>
      <c r="F4614" s="180">
        <v>31373.810000000056</v>
      </c>
      <c r="G4614" s="180">
        <v>11696.510000000007</v>
      </c>
      <c r="H4614" s="180">
        <v>0</v>
      </c>
      <c r="I4614" s="180">
        <v>8325568.9500000002</v>
      </c>
      <c r="J4614" s="180">
        <v>4691206.26</v>
      </c>
    </row>
    <row r="4615" spans="1:10" x14ac:dyDescent="0.2">
      <c r="A4615" s="180" t="s">
        <v>97</v>
      </c>
      <c r="B4615" s="180" t="s">
        <v>350</v>
      </c>
      <c r="C4615" s="180">
        <v>2714898.8600000003</v>
      </c>
      <c r="D4615" s="180">
        <v>343200.17000000004</v>
      </c>
      <c r="E4615" s="180">
        <v>0</v>
      </c>
      <c r="F4615" s="180">
        <v>1077241.81</v>
      </c>
      <c r="G4615" s="180">
        <v>562396.51</v>
      </c>
      <c r="H4615" s="180">
        <v>0</v>
      </c>
      <c r="I4615" s="180">
        <v>22555512.949999999</v>
      </c>
      <c r="J4615" s="180">
        <v>25624069.729999997</v>
      </c>
    </row>
    <row r="4616" spans="1:10" x14ac:dyDescent="0.2">
      <c r="A4616" s="180" t="s">
        <v>97</v>
      </c>
      <c r="B4616" s="180" t="s">
        <v>376</v>
      </c>
      <c r="C4616" s="180"/>
      <c r="D4616" s="180"/>
      <c r="E4616" s="180"/>
      <c r="F4616" s="180"/>
      <c r="G4616" s="180"/>
      <c r="H4616" s="180"/>
      <c r="I4616" s="180"/>
      <c r="J4616" s="180"/>
    </row>
    <row r="4617" spans="1:10" x14ac:dyDescent="0.2">
      <c r="A4617" s="180" t="s">
        <v>97</v>
      </c>
      <c r="B4617" s="180" t="s">
        <v>377</v>
      </c>
      <c r="C4617" s="180"/>
      <c r="D4617" s="180">
        <v>100000</v>
      </c>
      <c r="E4617" s="180"/>
      <c r="F4617" s="180"/>
      <c r="G4617" s="180"/>
      <c r="H4617" s="180"/>
      <c r="I4617" s="180">
        <v>8400060</v>
      </c>
      <c r="J4617" s="180">
        <v>7743144.25</v>
      </c>
    </row>
    <row r="4618" spans="1:10" x14ac:dyDescent="0.2">
      <c r="A4618" s="180" t="s">
        <v>97</v>
      </c>
      <c r="B4618" s="180" t="s">
        <v>352</v>
      </c>
      <c r="C4618" s="180"/>
      <c r="D4618" s="180"/>
      <c r="E4618" s="180"/>
      <c r="F4618" s="180"/>
      <c r="G4618" s="180"/>
      <c r="H4618" s="180"/>
      <c r="I4618" s="180">
        <v>215000</v>
      </c>
      <c r="J4618" s="180">
        <v>207002.01</v>
      </c>
    </row>
    <row r="4619" spans="1:10" x14ac:dyDescent="0.2">
      <c r="A4619" s="180" t="s">
        <v>97</v>
      </c>
      <c r="B4619" s="180" t="s">
        <v>353</v>
      </c>
      <c r="C4619" s="180"/>
      <c r="D4619" s="180"/>
      <c r="E4619" s="180"/>
      <c r="F4619" s="180"/>
      <c r="G4619" s="180"/>
      <c r="H4619" s="180"/>
      <c r="I4619" s="180">
        <v>625000</v>
      </c>
      <c r="J4619" s="180">
        <v>603502.86</v>
      </c>
    </row>
    <row r="4620" spans="1:10" x14ac:dyDescent="0.2">
      <c r="A4620" s="180" t="s">
        <v>97</v>
      </c>
      <c r="B4620" s="180" t="s">
        <v>354</v>
      </c>
      <c r="C4620" s="180"/>
      <c r="D4620" s="180"/>
      <c r="E4620" s="180"/>
      <c r="F4620" s="180"/>
      <c r="G4620" s="180"/>
      <c r="H4620" s="180"/>
      <c r="I4620" s="180">
        <v>525000</v>
      </c>
      <c r="J4620" s="180">
        <v>478665.45</v>
      </c>
    </row>
    <row r="4621" spans="1:10" x14ac:dyDescent="0.2">
      <c r="A4621" s="180" t="s">
        <v>97</v>
      </c>
      <c r="B4621" s="180" t="s">
        <v>408</v>
      </c>
      <c r="C4621" s="180"/>
      <c r="D4621" s="180"/>
      <c r="E4621" s="180"/>
      <c r="F4621" s="180"/>
      <c r="G4621" s="180"/>
      <c r="H4621" s="180"/>
      <c r="I4621" s="180">
        <v>670000</v>
      </c>
      <c r="J4621" s="180">
        <v>645788.29</v>
      </c>
    </row>
    <row r="4622" spans="1:10" x14ac:dyDescent="0.2">
      <c r="A4622" s="180" t="s">
        <v>97</v>
      </c>
      <c r="B4622" s="180" t="s">
        <v>423</v>
      </c>
      <c r="C4622" s="180"/>
      <c r="D4622" s="180">
        <v>60000</v>
      </c>
      <c r="E4622" s="180"/>
      <c r="F4622" s="180"/>
      <c r="G4622" s="180"/>
      <c r="H4622" s="180"/>
      <c r="I4622" s="180">
        <v>230000</v>
      </c>
      <c r="J4622" s="180">
        <v>225497.12</v>
      </c>
    </row>
    <row r="4623" spans="1:10" x14ac:dyDescent="0.2">
      <c r="A4623" s="180" t="s">
        <v>97</v>
      </c>
      <c r="B4623" s="180" t="s">
        <v>355</v>
      </c>
      <c r="C4623" s="180"/>
      <c r="D4623" s="180"/>
      <c r="E4623" s="180"/>
      <c r="F4623" s="180"/>
      <c r="G4623" s="180"/>
      <c r="H4623" s="180"/>
      <c r="I4623" s="180">
        <v>690000</v>
      </c>
      <c r="J4623" s="180">
        <v>620682.51</v>
      </c>
    </row>
    <row r="4624" spans="1:10" x14ac:dyDescent="0.2">
      <c r="A4624" s="180" t="s">
        <v>97</v>
      </c>
      <c r="B4624" s="180" t="s">
        <v>356</v>
      </c>
      <c r="C4624" s="180"/>
      <c r="D4624" s="180">
        <v>100000</v>
      </c>
      <c r="E4624" s="180"/>
      <c r="F4624" s="180"/>
      <c r="G4624" s="180"/>
      <c r="H4624" s="180"/>
      <c r="I4624" s="180">
        <v>650000</v>
      </c>
      <c r="J4624" s="180">
        <v>586226.75</v>
      </c>
    </row>
    <row r="4625" spans="1:10" x14ac:dyDescent="0.2">
      <c r="A4625" s="180" t="s">
        <v>97</v>
      </c>
      <c r="B4625" s="180" t="s">
        <v>409</v>
      </c>
      <c r="C4625" s="180"/>
      <c r="D4625" s="180"/>
      <c r="E4625" s="180"/>
      <c r="F4625" s="180"/>
      <c r="G4625" s="180"/>
      <c r="H4625" s="180"/>
      <c r="I4625" s="180">
        <v>0</v>
      </c>
      <c r="J4625" s="180"/>
    </row>
    <row r="4626" spans="1:10" x14ac:dyDescent="0.2">
      <c r="A4626" s="180" t="s">
        <v>97</v>
      </c>
      <c r="B4626" s="180" t="s">
        <v>378</v>
      </c>
      <c r="C4626" s="180"/>
      <c r="D4626" s="180"/>
      <c r="E4626" s="180"/>
      <c r="F4626" s="180"/>
      <c r="G4626" s="180">
        <v>562397</v>
      </c>
      <c r="H4626" s="180"/>
      <c r="I4626" s="180">
        <v>530000</v>
      </c>
      <c r="J4626" s="180">
        <v>520241.86</v>
      </c>
    </row>
    <row r="4627" spans="1:10" x14ac:dyDescent="0.2">
      <c r="A4627" s="180" t="s">
        <v>97</v>
      </c>
      <c r="B4627" s="180" t="s">
        <v>360</v>
      </c>
      <c r="C4627" s="180">
        <v>2096843</v>
      </c>
      <c r="D4627" s="180">
        <v>83200</v>
      </c>
      <c r="E4627" s="180"/>
      <c r="F4627" s="180"/>
      <c r="G4627" s="180"/>
      <c r="H4627" s="180"/>
      <c r="I4627" s="180">
        <v>4190000</v>
      </c>
      <c r="J4627" s="180">
        <v>3863936.82</v>
      </c>
    </row>
    <row r="4628" spans="1:10" x14ac:dyDescent="0.2">
      <c r="A4628" s="180" t="s">
        <v>97</v>
      </c>
      <c r="B4628" s="180" t="s">
        <v>379</v>
      </c>
      <c r="C4628" s="180">
        <v>0</v>
      </c>
      <c r="D4628" s="180"/>
      <c r="E4628" s="180"/>
      <c r="F4628" s="180">
        <v>1027681</v>
      </c>
      <c r="G4628" s="180"/>
      <c r="H4628" s="180"/>
      <c r="I4628" s="180">
        <v>582074</v>
      </c>
      <c r="J4628" s="180">
        <v>702788.59</v>
      </c>
    </row>
    <row r="4629" spans="1:10" x14ac:dyDescent="0.2">
      <c r="A4629" s="180" t="s">
        <v>97</v>
      </c>
      <c r="B4629" s="180" t="s">
        <v>362</v>
      </c>
      <c r="C4629" s="180"/>
      <c r="D4629" s="180"/>
      <c r="E4629" s="180"/>
      <c r="F4629" s="180"/>
      <c r="G4629" s="180"/>
      <c r="H4629" s="180"/>
      <c r="I4629" s="180">
        <v>394962</v>
      </c>
      <c r="J4629" s="180">
        <v>393679</v>
      </c>
    </row>
    <row r="4630" spans="1:10" x14ac:dyDescent="0.2">
      <c r="A4630" s="180" t="s">
        <v>97</v>
      </c>
      <c r="B4630" s="180" t="s">
        <v>365</v>
      </c>
      <c r="C4630" s="180">
        <v>2096843</v>
      </c>
      <c r="D4630" s="180">
        <v>343200</v>
      </c>
      <c r="E4630" s="180">
        <v>0</v>
      </c>
      <c r="F4630" s="180">
        <v>1027681</v>
      </c>
      <c r="G4630" s="180">
        <v>562397</v>
      </c>
      <c r="H4630" s="180">
        <v>0</v>
      </c>
      <c r="I4630" s="180">
        <v>17702096</v>
      </c>
      <c r="J4630" s="180">
        <v>16591155.509999998</v>
      </c>
    </row>
    <row r="4631" spans="1:10" x14ac:dyDescent="0.2">
      <c r="A4631" s="180" t="s">
        <v>97</v>
      </c>
      <c r="B4631" s="180" t="s">
        <v>447</v>
      </c>
      <c r="C4631" s="180">
        <v>618056</v>
      </c>
      <c r="D4631" s="180"/>
      <c r="E4631" s="180"/>
      <c r="F4631" s="180"/>
      <c r="G4631" s="180"/>
      <c r="H4631" s="180"/>
      <c r="I4631" s="180">
        <v>573699</v>
      </c>
      <c r="J4631" s="180">
        <v>707345.27</v>
      </c>
    </row>
    <row r="4632" spans="1:10" x14ac:dyDescent="0.2">
      <c r="A4632" s="180" t="s">
        <v>97</v>
      </c>
      <c r="B4632" s="180" t="s">
        <v>366</v>
      </c>
      <c r="C4632" s="180">
        <v>2714899</v>
      </c>
      <c r="D4632" s="180">
        <v>343200</v>
      </c>
      <c r="E4632" s="180">
        <v>0</v>
      </c>
      <c r="F4632" s="180">
        <v>1027681</v>
      </c>
      <c r="G4632" s="180">
        <v>562397</v>
      </c>
      <c r="H4632" s="180">
        <v>0</v>
      </c>
      <c r="I4632" s="180">
        <v>18275795</v>
      </c>
      <c r="J4632" s="180">
        <v>17298500.779999997</v>
      </c>
    </row>
    <row r="4633" spans="1:10" x14ac:dyDescent="0.2">
      <c r="A4633" s="180" t="s">
        <v>97</v>
      </c>
      <c r="B4633" s="180" t="s">
        <v>367</v>
      </c>
      <c r="C4633" s="180">
        <v>-0.13999999966472387</v>
      </c>
      <c r="D4633" s="180">
        <v>0.17000000004190952</v>
      </c>
      <c r="E4633" s="180">
        <v>0</v>
      </c>
      <c r="F4633" s="180">
        <v>49560.810000000056</v>
      </c>
      <c r="G4633" s="180">
        <v>-0.48999999999068677</v>
      </c>
      <c r="H4633" s="180">
        <v>0</v>
      </c>
      <c r="I4633" s="180">
        <v>4279717.9499999993</v>
      </c>
      <c r="J4633" s="180">
        <v>8325568.9500000002</v>
      </c>
    </row>
    <row r="4634" spans="1:10" x14ac:dyDescent="0.2">
      <c r="A4634" s="180" t="s">
        <v>97</v>
      </c>
      <c r="B4634" s="180" t="s">
        <v>368</v>
      </c>
      <c r="C4634" s="180">
        <v>2714898.8600000003</v>
      </c>
      <c r="D4634" s="180">
        <v>343200.17000000004</v>
      </c>
      <c r="E4634" s="180">
        <v>0</v>
      </c>
      <c r="F4634" s="180">
        <v>1077241.81</v>
      </c>
      <c r="G4634" s="180">
        <v>562396.51</v>
      </c>
      <c r="H4634" s="180">
        <v>0</v>
      </c>
      <c r="I4634" s="180">
        <v>22555512.949999999</v>
      </c>
      <c r="J4634" s="180">
        <v>25624069.729999997</v>
      </c>
    </row>
    <row r="4635" spans="1:10" x14ac:dyDescent="0.2">
      <c r="A4635" s="180" t="s">
        <v>98</v>
      </c>
      <c r="B4635" s="180" t="s">
        <v>333</v>
      </c>
      <c r="C4635" s="180"/>
      <c r="D4635" s="180">
        <v>246997</v>
      </c>
      <c r="E4635" s="180"/>
      <c r="F4635" s="180">
        <v>223064</v>
      </c>
      <c r="G4635" s="180"/>
      <c r="H4635" s="180"/>
      <c r="I4635" s="180">
        <v>2926449</v>
      </c>
      <c r="J4635" s="180">
        <v>2788020.42</v>
      </c>
    </row>
    <row r="4636" spans="1:10" x14ac:dyDescent="0.2">
      <c r="A4636" s="180" t="s">
        <v>98</v>
      </c>
      <c r="B4636" s="180" t="s">
        <v>334</v>
      </c>
      <c r="C4636" s="180"/>
      <c r="D4636" s="180">
        <v>17536</v>
      </c>
      <c r="E4636" s="180"/>
      <c r="F4636" s="180">
        <v>15836</v>
      </c>
      <c r="G4636" s="180"/>
      <c r="H4636" s="180"/>
      <c r="I4636" s="180">
        <v>218048</v>
      </c>
      <c r="J4636" s="180">
        <v>220625.4</v>
      </c>
    </row>
    <row r="4637" spans="1:10" x14ac:dyDescent="0.2">
      <c r="A4637" s="180" t="s">
        <v>98</v>
      </c>
      <c r="B4637" s="180" t="s">
        <v>335</v>
      </c>
      <c r="C4637" s="180"/>
      <c r="D4637" s="180">
        <v>0</v>
      </c>
      <c r="E4637" s="180"/>
      <c r="F4637" s="180"/>
      <c r="G4637" s="180"/>
      <c r="H4637" s="180"/>
      <c r="I4637" s="180">
        <v>0</v>
      </c>
      <c r="J4637" s="180">
        <v>0</v>
      </c>
    </row>
    <row r="4638" spans="1:10" x14ac:dyDescent="0.2">
      <c r="A4638" s="180" t="s">
        <v>98</v>
      </c>
      <c r="B4638" s="180" t="s">
        <v>336</v>
      </c>
      <c r="C4638" s="180"/>
      <c r="D4638" s="180"/>
      <c r="E4638" s="180"/>
      <c r="F4638" s="180"/>
      <c r="G4638" s="180"/>
      <c r="H4638" s="180"/>
      <c r="I4638" s="180">
        <v>500000</v>
      </c>
      <c r="J4638" s="180">
        <v>494035.65</v>
      </c>
    </row>
    <row r="4639" spans="1:10" x14ac:dyDescent="0.2">
      <c r="A4639" s="180" t="s">
        <v>98</v>
      </c>
      <c r="B4639" s="180" t="s">
        <v>337</v>
      </c>
      <c r="C4639" s="180">
        <v>500</v>
      </c>
      <c r="D4639" s="180">
        <v>500</v>
      </c>
      <c r="E4639" s="180"/>
      <c r="F4639" s="180">
        <v>250</v>
      </c>
      <c r="G4639" s="180">
        <v>100</v>
      </c>
      <c r="H4639" s="180"/>
      <c r="I4639" s="180">
        <v>3120</v>
      </c>
      <c r="J4639" s="180">
        <v>7606.3599999999988</v>
      </c>
    </row>
    <row r="4640" spans="1:10" x14ac:dyDescent="0.2">
      <c r="A4640" s="180" t="s">
        <v>98</v>
      </c>
      <c r="B4640" s="180" t="s">
        <v>338</v>
      </c>
      <c r="C4640" s="180"/>
      <c r="D4640" s="180"/>
      <c r="E4640" s="180"/>
      <c r="F4640" s="180"/>
      <c r="G4640" s="180">
        <v>300000</v>
      </c>
      <c r="H4640" s="180"/>
      <c r="I4640" s="180">
        <v>290000</v>
      </c>
      <c r="J4640" s="180">
        <v>236685.07</v>
      </c>
    </row>
    <row r="4641" spans="1:10" x14ac:dyDescent="0.2">
      <c r="A4641" s="180" t="s">
        <v>98</v>
      </c>
      <c r="B4641" s="180" t="s">
        <v>339</v>
      </c>
      <c r="C4641" s="180"/>
      <c r="D4641" s="180"/>
      <c r="E4641" s="180"/>
      <c r="F4641" s="180"/>
      <c r="G4641" s="180"/>
      <c r="H4641" s="180"/>
      <c r="I4641" s="180">
        <v>215000</v>
      </c>
      <c r="J4641" s="180">
        <v>181303.71</v>
      </c>
    </row>
    <row r="4642" spans="1:10" x14ac:dyDescent="0.2">
      <c r="A4642" s="180" t="s">
        <v>98</v>
      </c>
      <c r="B4642" s="180" t="s">
        <v>340</v>
      </c>
      <c r="C4642" s="180"/>
      <c r="D4642" s="180"/>
      <c r="E4642" s="180"/>
      <c r="F4642" s="180"/>
      <c r="G4642" s="180"/>
      <c r="H4642" s="180"/>
      <c r="I4642" s="180">
        <v>200000</v>
      </c>
      <c r="J4642" s="180">
        <v>129963.7</v>
      </c>
    </row>
    <row r="4643" spans="1:10" x14ac:dyDescent="0.2">
      <c r="A4643" s="180" t="s">
        <v>98</v>
      </c>
      <c r="B4643" s="180" t="s">
        <v>341</v>
      </c>
      <c r="C4643" s="180"/>
      <c r="D4643" s="180"/>
      <c r="E4643" s="180"/>
      <c r="F4643" s="180"/>
      <c r="G4643" s="180"/>
      <c r="H4643" s="180"/>
      <c r="I4643" s="180">
        <v>0</v>
      </c>
      <c r="J4643" s="180">
        <v>0</v>
      </c>
    </row>
    <row r="4644" spans="1:10" x14ac:dyDescent="0.2">
      <c r="A4644" s="180" t="s">
        <v>98</v>
      </c>
      <c r="B4644" s="180" t="s">
        <v>342</v>
      </c>
      <c r="C4644" s="180"/>
      <c r="D4644" s="180"/>
      <c r="E4644" s="180"/>
      <c r="F4644" s="180"/>
      <c r="G4644" s="180"/>
      <c r="H4644" s="180"/>
      <c r="I4644" s="180">
        <v>3641169</v>
      </c>
      <c r="J4644" s="180">
        <v>3642491</v>
      </c>
    </row>
    <row r="4645" spans="1:10" x14ac:dyDescent="0.2">
      <c r="A4645" s="180" t="s">
        <v>98</v>
      </c>
      <c r="B4645" s="180" t="s">
        <v>343</v>
      </c>
      <c r="C4645" s="180"/>
      <c r="D4645" s="180"/>
      <c r="E4645" s="180"/>
      <c r="F4645" s="180"/>
      <c r="G4645" s="180"/>
      <c r="H4645" s="180"/>
      <c r="I4645" s="180">
        <v>0</v>
      </c>
      <c r="J4645" s="180">
        <v>0</v>
      </c>
    </row>
    <row r="4646" spans="1:10" x14ac:dyDescent="0.2">
      <c r="A4646" s="180" t="s">
        <v>98</v>
      </c>
      <c r="B4646" s="180" t="s">
        <v>344</v>
      </c>
      <c r="C4646" s="180">
        <v>565000</v>
      </c>
      <c r="D4646" s="180"/>
      <c r="E4646" s="180"/>
      <c r="F4646" s="180"/>
      <c r="G4646" s="180">
        <v>2000</v>
      </c>
      <c r="H4646" s="180"/>
      <c r="I4646" s="180">
        <v>707500</v>
      </c>
      <c r="J4646" s="180">
        <v>571511.19999999995</v>
      </c>
    </row>
    <row r="4647" spans="1:10" x14ac:dyDescent="0.2">
      <c r="A4647" s="180" t="s">
        <v>98</v>
      </c>
      <c r="B4647" s="180" t="s">
        <v>475</v>
      </c>
      <c r="C4647" s="180"/>
      <c r="D4647" s="180">
        <v>1838</v>
      </c>
      <c r="E4647" s="180"/>
      <c r="F4647" s="180">
        <v>1660</v>
      </c>
      <c r="G4647" s="180"/>
      <c r="H4647" s="180"/>
      <c r="I4647" s="180">
        <v>20117</v>
      </c>
      <c r="J4647" s="180">
        <v>22046.639999999999</v>
      </c>
    </row>
    <row r="4648" spans="1:10" x14ac:dyDescent="0.2">
      <c r="A4648" s="180" t="s">
        <v>98</v>
      </c>
      <c r="B4648" s="180" t="s">
        <v>332</v>
      </c>
      <c r="C4648" s="180"/>
      <c r="D4648" s="180"/>
      <c r="E4648" s="180"/>
      <c r="F4648" s="180"/>
      <c r="G4648" s="180"/>
      <c r="H4648" s="180"/>
      <c r="I4648" s="180">
        <v>45000</v>
      </c>
      <c r="J4648" s="180">
        <v>53136</v>
      </c>
    </row>
    <row r="4649" spans="1:10" x14ac:dyDescent="0.2">
      <c r="A4649" s="180" t="s">
        <v>98</v>
      </c>
      <c r="B4649" s="180" t="s">
        <v>407</v>
      </c>
      <c r="C4649" s="180"/>
      <c r="D4649" s="180"/>
      <c r="E4649" s="180"/>
      <c r="F4649" s="180"/>
      <c r="G4649" s="180">
        <v>110000</v>
      </c>
      <c r="H4649" s="180"/>
      <c r="I4649" s="180">
        <v>200000</v>
      </c>
      <c r="J4649" s="180">
        <v>167007.33000000002</v>
      </c>
    </row>
    <row r="4650" spans="1:10" x14ac:dyDescent="0.2">
      <c r="A4650" s="180" t="s">
        <v>98</v>
      </c>
      <c r="B4650" s="180" t="s">
        <v>345</v>
      </c>
      <c r="C4650" s="180">
        <v>565500</v>
      </c>
      <c r="D4650" s="180">
        <v>266871</v>
      </c>
      <c r="E4650" s="180">
        <v>0</v>
      </c>
      <c r="F4650" s="180">
        <v>240810</v>
      </c>
      <c r="G4650" s="180">
        <v>412100</v>
      </c>
      <c r="H4650" s="180">
        <v>0</v>
      </c>
      <c r="I4650" s="180">
        <v>8966403</v>
      </c>
      <c r="J4650" s="180">
        <v>8514432.4799999986</v>
      </c>
    </row>
    <row r="4651" spans="1:10" x14ac:dyDescent="0.2">
      <c r="A4651" s="180" t="s">
        <v>98</v>
      </c>
      <c r="B4651" s="180" t="s">
        <v>346</v>
      </c>
      <c r="C4651" s="180"/>
      <c r="D4651" s="180"/>
      <c r="E4651" s="180"/>
      <c r="F4651" s="180"/>
      <c r="G4651" s="180"/>
      <c r="H4651" s="180"/>
      <c r="I4651" s="180">
        <v>0</v>
      </c>
      <c r="J4651" s="180">
        <v>0</v>
      </c>
    </row>
    <row r="4652" spans="1:10" x14ac:dyDescent="0.2">
      <c r="A4652" s="180" t="s">
        <v>98</v>
      </c>
      <c r="B4652" s="180" t="s">
        <v>446</v>
      </c>
      <c r="C4652" s="180"/>
      <c r="D4652" s="180"/>
      <c r="E4652" s="180"/>
      <c r="F4652" s="180">
        <v>362620</v>
      </c>
      <c r="G4652" s="180"/>
      <c r="H4652" s="180"/>
      <c r="I4652" s="180">
        <v>363890</v>
      </c>
      <c r="J4652" s="180">
        <v>1003621.84</v>
      </c>
    </row>
    <row r="4653" spans="1:10" x14ac:dyDescent="0.2">
      <c r="A4653" s="180" t="s">
        <v>98</v>
      </c>
      <c r="B4653" s="180" t="s">
        <v>347</v>
      </c>
      <c r="C4653" s="180"/>
      <c r="D4653" s="180"/>
      <c r="E4653" s="180"/>
      <c r="F4653" s="180"/>
      <c r="G4653" s="180"/>
      <c r="H4653" s="180"/>
      <c r="I4653" s="180">
        <v>500</v>
      </c>
      <c r="J4653" s="180">
        <v>26446.95</v>
      </c>
    </row>
    <row r="4654" spans="1:10" x14ac:dyDescent="0.2">
      <c r="A4654" s="180" t="s">
        <v>98</v>
      </c>
      <c r="B4654" s="180" t="s">
        <v>348</v>
      </c>
      <c r="C4654" s="180">
        <v>565500</v>
      </c>
      <c r="D4654" s="180">
        <v>266871</v>
      </c>
      <c r="E4654" s="180">
        <v>0</v>
      </c>
      <c r="F4654" s="180">
        <v>603430</v>
      </c>
      <c r="G4654" s="180">
        <v>412100</v>
      </c>
      <c r="H4654" s="180">
        <v>0</v>
      </c>
      <c r="I4654" s="180">
        <v>9330793</v>
      </c>
      <c r="J4654" s="180">
        <v>9544501.2699999977</v>
      </c>
    </row>
    <row r="4655" spans="1:10" x14ac:dyDescent="0.2">
      <c r="A4655" s="180" t="s">
        <v>98</v>
      </c>
      <c r="B4655" s="180" t="s">
        <v>349</v>
      </c>
      <c r="C4655" s="180">
        <v>395052.75999999978</v>
      </c>
      <c r="D4655" s="180">
        <v>28843.249999999884</v>
      </c>
      <c r="E4655" s="180">
        <v>0</v>
      </c>
      <c r="F4655" s="180">
        <v>742.49999999988347</v>
      </c>
      <c r="G4655" s="180">
        <v>-69267.5</v>
      </c>
      <c r="H4655" s="180">
        <v>0</v>
      </c>
      <c r="I4655" s="180">
        <v>1863998.9699999983</v>
      </c>
      <c r="J4655" s="180">
        <v>5463816.7400000002</v>
      </c>
    </row>
    <row r="4656" spans="1:10" x14ac:dyDescent="0.2">
      <c r="A4656" s="180" t="s">
        <v>98</v>
      </c>
      <c r="B4656" s="180" t="s">
        <v>350</v>
      </c>
      <c r="C4656" s="180">
        <v>960552.75999999989</v>
      </c>
      <c r="D4656" s="180">
        <v>295714.24999999988</v>
      </c>
      <c r="E4656" s="180">
        <v>0</v>
      </c>
      <c r="F4656" s="180">
        <v>604172.49999999988</v>
      </c>
      <c r="G4656" s="180">
        <v>342832.5</v>
      </c>
      <c r="H4656" s="180">
        <v>0</v>
      </c>
      <c r="I4656" s="180">
        <v>11194791.970000001</v>
      </c>
      <c r="J4656" s="180">
        <v>15008318.009999998</v>
      </c>
    </row>
    <row r="4657" spans="1:10" x14ac:dyDescent="0.2">
      <c r="A4657" s="180" t="s">
        <v>98</v>
      </c>
      <c r="B4657" s="180" t="s">
        <v>376</v>
      </c>
      <c r="C4657" s="180"/>
      <c r="D4657" s="180"/>
      <c r="E4657" s="180"/>
      <c r="F4657" s="180"/>
      <c r="G4657" s="180"/>
      <c r="H4657" s="180"/>
      <c r="I4657" s="180"/>
      <c r="J4657" s="180"/>
    </row>
    <row r="4658" spans="1:10" x14ac:dyDescent="0.2">
      <c r="A4658" s="180" t="s">
        <v>98</v>
      </c>
      <c r="B4658" s="180" t="s">
        <v>377</v>
      </c>
      <c r="C4658" s="180"/>
      <c r="D4658" s="180">
        <v>100000</v>
      </c>
      <c r="E4658" s="180"/>
      <c r="F4658" s="180"/>
      <c r="G4658" s="180"/>
      <c r="H4658" s="180"/>
      <c r="I4658" s="180">
        <v>5190000</v>
      </c>
      <c r="J4658" s="180">
        <v>4903492.79</v>
      </c>
    </row>
    <row r="4659" spans="1:10" x14ac:dyDescent="0.2">
      <c r="A4659" s="180" t="s">
        <v>98</v>
      </c>
      <c r="B4659" s="180" t="s">
        <v>352</v>
      </c>
      <c r="C4659" s="180"/>
      <c r="D4659" s="180"/>
      <c r="E4659" s="180"/>
      <c r="F4659" s="180"/>
      <c r="G4659" s="180"/>
      <c r="H4659" s="180"/>
      <c r="I4659" s="180">
        <v>215000</v>
      </c>
      <c r="J4659" s="180">
        <v>183927.62</v>
      </c>
    </row>
    <row r="4660" spans="1:10" x14ac:dyDescent="0.2">
      <c r="A4660" s="180" t="s">
        <v>98</v>
      </c>
      <c r="B4660" s="180" t="s">
        <v>353</v>
      </c>
      <c r="C4660" s="180"/>
      <c r="D4660" s="180"/>
      <c r="E4660" s="180"/>
      <c r="F4660" s="180"/>
      <c r="G4660" s="180"/>
      <c r="H4660" s="180"/>
      <c r="I4660" s="180">
        <v>440000</v>
      </c>
      <c r="J4660" s="180">
        <v>561335.76</v>
      </c>
    </row>
    <row r="4661" spans="1:10" x14ac:dyDescent="0.2">
      <c r="A4661" s="180" t="s">
        <v>98</v>
      </c>
      <c r="B4661" s="180" t="s">
        <v>354</v>
      </c>
      <c r="C4661" s="180"/>
      <c r="D4661" s="180"/>
      <c r="E4661" s="180"/>
      <c r="F4661" s="180"/>
      <c r="G4661" s="180"/>
      <c r="H4661" s="180"/>
      <c r="I4661" s="180">
        <v>220000</v>
      </c>
      <c r="J4661" s="180">
        <v>203423.69</v>
      </c>
    </row>
    <row r="4662" spans="1:10" x14ac:dyDescent="0.2">
      <c r="A4662" s="180" t="s">
        <v>98</v>
      </c>
      <c r="B4662" s="180" t="s">
        <v>408</v>
      </c>
      <c r="C4662" s="180"/>
      <c r="D4662" s="180"/>
      <c r="E4662" s="180"/>
      <c r="F4662" s="180"/>
      <c r="G4662" s="180"/>
      <c r="H4662" s="180"/>
      <c r="I4662" s="180">
        <v>325000</v>
      </c>
      <c r="J4662" s="180">
        <v>301937.87</v>
      </c>
    </row>
    <row r="4663" spans="1:10" x14ac:dyDescent="0.2">
      <c r="A4663" s="180" t="s">
        <v>98</v>
      </c>
      <c r="B4663" s="180" t="s">
        <v>423</v>
      </c>
      <c r="C4663" s="180"/>
      <c r="D4663" s="180"/>
      <c r="E4663" s="180"/>
      <c r="F4663" s="180"/>
      <c r="G4663" s="180"/>
      <c r="H4663" s="180"/>
      <c r="I4663" s="180">
        <v>345000</v>
      </c>
      <c r="J4663" s="180">
        <v>338075.02999999997</v>
      </c>
    </row>
    <row r="4664" spans="1:10" x14ac:dyDescent="0.2">
      <c r="A4664" s="180" t="s">
        <v>98</v>
      </c>
      <c r="B4664" s="180" t="s">
        <v>355</v>
      </c>
      <c r="C4664" s="180"/>
      <c r="D4664" s="180">
        <v>150000</v>
      </c>
      <c r="E4664" s="180"/>
      <c r="F4664" s="180"/>
      <c r="G4664" s="180"/>
      <c r="H4664" s="180"/>
      <c r="I4664" s="180">
        <v>830000</v>
      </c>
      <c r="J4664" s="180">
        <v>812663.60000000021</v>
      </c>
    </row>
    <row r="4665" spans="1:10" x14ac:dyDescent="0.2">
      <c r="A4665" s="180" t="s">
        <v>98</v>
      </c>
      <c r="B4665" s="180" t="s">
        <v>356</v>
      </c>
      <c r="C4665" s="180"/>
      <c r="D4665" s="180">
        <v>40000</v>
      </c>
      <c r="E4665" s="180"/>
      <c r="F4665" s="180"/>
      <c r="G4665" s="180"/>
      <c r="H4665" s="180"/>
      <c r="I4665" s="180">
        <v>275000</v>
      </c>
      <c r="J4665" s="180">
        <v>173436.68</v>
      </c>
    </row>
    <row r="4666" spans="1:10" x14ac:dyDescent="0.2">
      <c r="A4666" s="180" t="s">
        <v>98</v>
      </c>
      <c r="B4666" s="180" t="s">
        <v>409</v>
      </c>
      <c r="C4666" s="180"/>
      <c r="D4666" s="180"/>
      <c r="E4666" s="180"/>
      <c r="F4666" s="180"/>
      <c r="G4666" s="180"/>
      <c r="H4666" s="180"/>
      <c r="I4666" s="180">
        <v>0</v>
      </c>
      <c r="J4666" s="180"/>
    </row>
    <row r="4667" spans="1:10" x14ac:dyDescent="0.2">
      <c r="A4667" s="180" t="s">
        <v>98</v>
      </c>
      <c r="B4667" s="180" t="s">
        <v>378</v>
      </c>
      <c r="C4667" s="180"/>
      <c r="D4667" s="180"/>
      <c r="E4667" s="180"/>
      <c r="F4667" s="180"/>
      <c r="G4667" s="180">
        <v>410000</v>
      </c>
      <c r="H4667" s="180"/>
      <c r="I4667" s="180">
        <v>410000</v>
      </c>
      <c r="J4667" s="180">
        <v>368181.59</v>
      </c>
    </row>
    <row r="4668" spans="1:10" x14ac:dyDescent="0.2">
      <c r="A4668" s="180" t="s">
        <v>98</v>
      </c>
      <c r="B4668" s="180" t="s">
        <v>360</v>
      </c>
      <c r="C4668" s="180">
        <v>300000</v>
      </c>
      <c r="D4668" s="180"/>
      <c r="E4668" s="180"/>
      <c r="F4668" s="180"/>
      <c r="G4668" s="180"/>
      <c r="H4668" s="180"/>
      <c r="I4668" s="180">
        <v>500000</v>
      </c>
      <c r="J4668" s="180">
        <v>4027487.83</v>
      </c>
    </row>
    <row r="4669" spans="1:10" x14ac:dyDescent="0.2">
      <c r="A4669" s="180" t="s">
        <v>98</v>
      </c>
      <c r="B4669" s="180" t="s">
        <v>379</v>
      </c>
      <c r="C4669" s="180"/>
      <c r="D4669" s="180"/>
      <c r="E4669" s="180"/>
      <c r="F4669" s="180">
        <v>601520</v>
      </c>
      <c r="G4669" s="180"/>
      <c r="H4669" s="180"/>
      <c r="I4669" s="180">
        <v>877120</v>
      </c>
      <c r="J4669" s="180">
        <v>631223.91</v>
      </c>
    </row>
    <row r="4670" spans="1:10" x14ac:dyDescent="0.2">
      <c r="A4670" s="180" t="s">
        <v>98</v>
      </c>
      <c r="B4670" s="180" t="s">
        <v>362</v>
      </c>
      <c r="C4670" s="180"/>
      <c r="D4670" s="180"/>
      <c r="E4670" s="180"/>
      <c r="F4670" s="180"/>
      <c r="G4670" s="180"/>
      <c r="H4670" s="180"/>
      <c r="I4670" s="180">
        <v>254286</v>
      </c>
      <c r="J4670" s="180">
        <v>254790</v>
      </c>
    </row>
    <row r="4671" spans="1:10" x14ac:dyDescent="0.2">
      <c r="A4671" s="180" t="s">
        <v>98</v>
      </c>
      <c r="B4671" s="180" t="s">
        <v>365</v>
      </c>
      <c r="C4671" s="180">
        <v>300000</v>
      </c>
      <c r="D4671" s="180">
        <v>290000</v>
      </c>
      <c r="E4671" s="180">
        <v>0</v>
      </c>
      <c r="F4671" s="180">
        <v>601520</v>
      </c>
      <c r="G4671" s="180">
        <v>410000</v>
      </c>
      <c r="H4671" s="180">
        <v>0</v>
      </c>
      <c r="I4671" s="180">
        <v>9881406</v>
      </c>
      <c r="J4671" s="180">
        <v>12759976.369999999</v>
      </c>
    </row>
    <row r="4672" spans="1:10" x14ac:dyDescent="0.2">
      <c r="A4672" s="180" t="s">
        <v>98</v>
      </c>
      <c r="B4672" s="180" t="s">
        <v>447</v>
      </c>
      <c r="C4672" s="180">
        <v>362620</v>
      </c>
      <c r="D4672" s="180"/>
      <c r="E4672" s="180"/>
      <c r="F4672" s="180"/>
      <c r="G4672" s="180"/>
      <c r="H4672" s="180"/>
      <c r="I4672" s="180">
        <v>363890</v>
      </c>
      <c r="J4672" s="180">
        <v>384342.67</v>
      </c>
    </row>
    <row r="4673" spans="1:10" x14ac:dyDescent="0.2">
      <c r="A4673" s="180" t="s">
        <v>98</v>
      </c>
      <c r="B4673" s="180" t="s">
        <v>366</v>
      </c>
      <c r="C4673" s="180">
        <v>662620</v>
      </c>
      <c r="D4673" s="180">
        <v>290000</v>
      </c>
      <c r="E4673" s="180">
        <v>0</v>
      </c>
      <c r="F4673" s="180">
        <v>601520</v>
      </c>
      <c r="G4673" s="180">
        <v>410000</v>
      </c>
      <c r="H4673" s="180">
        <v>0</v>
      </c>
      <c r="I4673" s="180">
        <v>10245296</v>
      </c>
      <c r="J4673" s="180">
        <v>13144319.039999999</v>
      </c>
    </row>
    <row r="4674" spans="1:10" x14ac:dyDescent="0.2">
      <c r="A4674" s="180" t="s">
        <v>98</v>
      </c>
      <c r="B4674" s="180" t="s">
        <v>367</v>
      </c>
      <c r="C4674" s="180">
        <v>297932.75999999978</v>
      </c>
      <c r="D4674" s="180">
        <v>5714.2499999998836</v>
      </c>
      <c r="E4674" s="180">
        <v>0</v>
      </c>
      <c r="F4674" s="180">
        <v>2652.4999999998836</v>
      </c>
      <c r="G4674" s="180">
        <v>-67167.5</v>
      </c>
      <c r="H4674" s="180">
        <v>0</v>
      </c>
      <c r="I4674" s="180">
        <v>949495.96999999892</v>
      </c>
      <c r="J4674" s="180">
        <v>1863998.9699999967</v>
      </c>
    </row>
    <row r="4675" spans="1:10" x14ac:dyDescent="0.2">
      <c r="A4675" s="180" t="s">
        <v>98</v>
      </c>
      <c r="B4675" s="180" t="s">
        <v>368</v>
      </c>
      <c r="C4675" s="180">
        <v>960552.75999999989</v>
      </c>
      <c r="D4675" s="180">
        <v>295714.24999999988</v>
      </c>
      <c r="E4675" s="180">
        <v>0</v>
      </c>
      <c r="F4675" s="180">
        <v>604172.49999999988</v>
      </c>
      <c r="G4675" s="180">
        <v>342832.5</v>
      </c>
      <c r="H4675" s="180">
        <v>0</v>
      </c>
      <c r="I4675" s="180">
        <v>11194791.970000001</v>
      </c>
      <c r="J4675" s="180">
        <v>15008318.009999998</v>
      </c>
    </row>
    <row r="4676" spans="1:10" x14ac:dyDescent="0.2">
      <c r="A4676" s="180" t="s">
        <v>99</v>
      </c>
      <c r="B4676" s="180" t="s">
        <v>333</v>
      </c>
      <c r="C4676" s="180"/>
      <c r="D4676" s="180">
        <v>345119</v>
      </c>
      <c r="E4676" s="180"/>
      <c r="F4676" s="180">
        <v>436932</v>
      </c>
      <c r="G4676" s="180"/>
      <c r="H4676" s="180"/>
      <c r="I4676" s="180">
        <v>2847406</v>
      </c>
      <c r="J4676" s="180">
        <v>2693145.2199999997</v>
      </c>
    </row>
    <row r="4677" spans="1:10" x14ac:dyDescent="0.2">
      <c r="A4677" s="180" t="s">
        <v>99</v>
      </c>
      <c r="B4677" s="180" t="s">
        <v>334</v>
      </c>
      <c r="C4677" s="180"/>
      <c r="D4677" s="180">
        <v>6047</v>
      </c>
      <c r="E4677" s="180"/>
      <c r="F4677" s="180">
        <v>7655</v>
      </c>
      <c r="G4677" s="180"/>
      <c r="H4677" s="180"/>
      <c r="I4677" s="180">
        <v>52624</v>
      </c>
      <c r="J4677" s="180">
        <v>109546.02</v>
      </c>
    </row>
    <row r="4678" spans="1:10" x14ac:dyDescent="0.2">
      <c r="A4678" s="180" t="s">
        <v>99</v>
      </c>
      <c r="B4678" s="180" t="s">
        <v>335</v>
      </c>
      <c r="C4678" s="180"/>
      <c r="D4678" s="180">
        <v>0</v>
      </c>
      <c r="E4678" s="180"/>
      <c r="F4678" s="180"/>
      <c r="G4678" s="180"/>
      <c r="H4678" s="180"/>
      <c r="I4678" s="180">
        <v>140815</v>
      </c>
      <c r="J4678" s="180">
        <v>28107</v>
      </c>
    </row>
    <row r="4679" spans="1:10" x14ac:dyDescent="0.2">
      <c r="A4679" s="180" t="s">
        <v>99</v>
      </c>
      <c r="B4679" s="180" t="s">
        <v>336</v>
      </c>
      <c r="C4679" s="180"/>
      <c r="D4679" s="180"/>
      <c r="E4679" s="180"/>
      <c r="F4679" s="180"/>
      <c r="G4679" s="180"/>
      <c r="H4679" s="180"/>
      <c r="I4679" s="180">
        <v>550000</v>
      </c>
      <c r="J4679" s="180">
        <v>519255.65</v>
      </c>
    </row>
    <row r="4680" spans="1:10" x14ac:dyDescent="0.2">
      <c r="A4680" s="180" t="s">
        <v>99</v>
      </c>
      <c r="B4680" s="180" t="s">
        <v>337</v>
      </c>
      <c r="C4680" s="180">
        <v>25000</v>
      </c>
      <c r="D4680" s="180">
        <v>15000</v>
      </c>
      <c r="E4680" s="180">
        <v>1000</v>
      </c>
      <c r="F4680" s="180"/>
      <c r="G4680" s="180">
        <v>600</v>
      </c>
      <c r="H4680" s="180"/>
      <c r="I4680" s="180">
        <v>85200</v>
      </c>
      <c r="J4680" s="180">
        <v>134556.13999999998</v>
      </c>
    </row>
    <row r="4681" spans="1:10" x14ac:dyDescent="0.2">
      <c r="A4681" s="180" t="s">
        <v>99</v>
      </c>
      <c r="B4681" s="180" t="s">
        <v>338</v>
      </c>
      <c r="C4681" s="180"/>
      <c r="D4681" s="180"/>
      <c r="E4681" s="180"/>
      <c r="F4681" s="180"/>
      <c r="G4681" s="180">
        <v>180000</v>
      </c>
      <c r="H4681" s="180"/>
      <c r="I4681" s="180">
        <v>169400</v>
      </c>
      <c r="J4681" s="180">
        <v>181170.07</v>
      </c>
    </row>
    <row r="4682" spans="1:10" x14ac:dyDescent="0.2">
      <c r="A4682" s="180" t="s">
        <v>99</v>
      </c>
      <c r="B4682" s="180" t="s">
        <v>339</v>
      </c>
      <c r="C4682" s="180"/>
      <c r="D4682" s="180"/>
      <c r="E4682" s="180"/>
      <c r="F4682" s="180"/>
      <c r="G4682" s="180"/>
      <c r="H4682" s="180"/>
      <c r="I4682" s="180">
        <v>221000</v>
      </c>
      <c r="J4682" s="180">
        <v>198064.78</v>
      </c>
    </row>
    <row r="4683" spans="1:10" x14ac:dyDescent="0.2">
      <c r="A4683" s="180" t="s">
        <v>99</v>
      </c>
      <c r="B4683" s="180" t="s">
        <v>340</v>
      </c>
      <c r="C4683" s="180"/>
      <c r="D4683" s="180"/>
      <c r="E4683" s="180"/>
      <c r="F4683" s="180"/>
      <c r="G4683" s="180"/>
      <c r="H4683" s="180"/>
      <c r="I4683" s="180">
        <v>208600</v>
      </c>
      <c r="J4683" s="180">
        <v>206100.9</v>
      </c>
    </row>
    <row r="4684" spans="1:10" x14ac:dyDescent="0.2">
      <c r="A4684" s="180" t="s">
        <v>99</v>
      </c>
      <c r="B4684" s="180" t="s">
        <v>341</v>
      </c>
      <c r="C4684" s="180"/>
      <c r="D4684" s="180"/>
      <c r="E4684" s="180"/>
      <c r="F4684" s="180"/>
      <c r="G4684" s="180"/>
      <c r="H4684" s="180"/>
      <c r="I4684" s="180">
        <v>0</v>
      </c>
      <c r="J4684" s="180">
        <v>0</v>
      </c>
    </row>
    <row r="4685" spans="1:10" x14ac:dyDescent="0.2">
      <c r="A4685" s="180" t="s">
        <v>99</v>
      </c>
      <c r="B4685" s="180" t="s">
        <v>342</v>
      </c>
      <c r="C4685" s="180"/>
      <c r="D4685" s="180"/>
      <c r="E4685" s="180"/>
      <c r="F4685" s="180"/>
      <c r="G4685" s="180"/>
      <c r="H4685" s="180"/>
      <c r="I4685" s="180">
        <v>3847199</v>
      </c>
      <c r="J4685" s="180">
        <v>3838657</v>
      </c>
    </row>
    <row r="4686" spans="1:10" x14ac:dyDescent="0.2">
      <c r="A4686" s="180" t="s">
        <v>99</v>
      </c>
      <c r="B4686" s="180" t="s">
        <v>343</v>
      </c>
      <c r="C4686" s="180"/>
      <c r="D4686" s="180"/>
      <c r="E4686" s="180"/>
      <c r="F4686" s="180"/>
      <c r="G4686" s="180"/>
      <c r="H4686" s="180"/>
      <c r="I4686" s="180">
        <v>15515</v>
      </c>
      <c r="J4686" s="180">
        <v>0</v>
      </c>
    </row>
    <row r="4687" spans="1:10" x14ac:dyDescent="0.2">
      <c r="A4687" s="180" t="s">
        <v>99</v>
      </c>
      <c r="B4687" s="180" t="s">
        <v>344</v>
      </c>
      <c r="C4687" s="180">
        <v>540000</v>
      </c>
      <c r="D4687" s="180">
        <v>0</v>
      </c>
      <c r="E4687" s="180"/>
      <c r="F4687" s="180"/>
      <c r="G4687" s="180"/>
      <c r="H4687" s="180"/>
      <c r="I4687" s="180">
        <v>588320</v>
      </c>
      <c r="J4687" s="180">
        <v>582579.44999999995</v>
      </c>
    </row>
    <row r="4688" spans="1:10" x14ac:dyDescent="0.2">
      <c r="A4688" s="180" t="s">
        <v>99</v>
      </c>
      <c r="B4688" s="180" t="s">
        <v>475</v>
      </c>
      <c r="C4688" s="180"/>
      <c r="D4688" s="180">
        <v>2583</v>
      </c>
      <c r="E4688" s="180"/>
      <c r="F4688" s="180">
        <v>3270</v>
      </c>
      <c r="G4688" s="180"/>
      <c r="H4688" s="180"/>
      <c r="I4688" s="180">
        <v>21011</v>
      </c>
      <c r="J4688" s="180">
        <v>37431.490000000005</v>
      </c>
    </row>
    <row r="4689" spans="1:10" x14ac:dyDescent="0.2">
      <c r="A4689" s="180" t="s">
        <v>99</v>
      </c>
      <c r="B4689" s="180" t="s">
        <v>332</v>
      </c>
      <c r="C4689" s="180"/>
      <c r="D4689" s="180"/>
      <c r="E4689" s="180"/>
      <c r="F4689" s="180"/>
      <c r="G4689" s="180"/>
      <c r="H4689" s="180"/>
      <c r="I4689" s="180">
        <v>59000</v>
      </c>
      <c r="J4689" s="180">
        <v>72641</v>
      </c>
    </row>
    <row r="4690" spans="1:10" x14ac:dyDescent="0.2">
      <c r="A4690" s="180" t="s">
        <v>99</v>
      </c>
      <c r="B4690" s="180" t="s">
        <v>407</v>
      </c>
      <c r="C4690" s="180"/>
      <c r="D4690" s="180"/>
      <c r="E4690" s="180"/>
      <c r="F4690" s="180"/>
      <c r="G4690" s="180">
        <v>160000</v>
      </c>
      <c r="H4690" s="180"/>
      <c r="I4690" s="180">
        <v>300000</v>
      </c>
      <c r="J4690" s="180">
        <v>301518.69</v>
      </c>
    </row>
    <row r="4691" spans="1:10" x14ac:dyDescent="0.2">
      <c r="A4691" s="180" t="s">
        <v>99</v>
      </c>
      <c r="B4691" s="180" t="s">
        <v>345</v>
      </c>
      <c r="C4691" s="180">
        <v>565000</v>
      </c>
      <c r="D4691" s="180">
        <v>368749</v>
      </c>
      <c r="E4691" s="180">
        <v>1000</v>
      </c>
      <c r="F4691" s="180">
        <v>447857</v>
      </c>
      <c r="G4691" s="180">
        <v>340600</v>
      </c>
      <c r="H4691" s="180">
        <v>0</v>
      </c>
      <c r="I4691" s="180">
        <v>9106090</v>
      </c>
      <c r="J4691" s="180">
        <v>8902773.4099999983</v>
      </c>
    </row>
    <row r="4692" spans="1:10" x14ac:dyDescent="0.2">
      <c r="A4692" s="180" t="s">
        <v>99</v>
      </c>
      <c r="B4692" s="180" t="s">
        <v>346</v>
      </c>
      <c r="C4692" s="180"/>
      <c r="D4692" s="180"/>
      <c r="E4692" s="180"/>
      <c r="F4692" s="180"/>
      <c r="G4692" s="180"/>
      <c r="H4692" s="180"/>
      <c r="I4692" s="180">
        <v>0</v>
      </c>
      <c r="J4692" s="180">
        <v>0</v>
      </c>
    </row>
    <row r="4693" spans="1:10" x14ac:dyDescent="0.2">
      <c r="A4693" s="180" t="s">
        <v>99</v>
      </c>
      <c r="B4693" s="180" t="s">
        <v>446</v>
      </c>
      <c r="C4693" s="180"/>
      <c r="D4693" s="180"/>
      <c r="E4693" s="180"/>
      <c r="F4693" s="180">
        <v>311790</v>
      </c>
      <c r="G4693" s="180"/>
      <c r="H4693" s="180"/>
      <c r="I4693" s="180">
        <v>341570</v>
      </c>
      <c r="J4693" s="180">
        <v>600581.6</v>
      </c>
    </row>
    <row r="4694" spans="1:10" x14ac:dyDescent="0.2">
      <c r="A4694" s="180" t="s">
        <v>99</v>
      </c>
      <c r="B4694" s="180" t="s">
        <v>347</v>
      </c>
      <c r="C4694" s="180"/>
      <c r="D4694" s="180"/>
      <c r="E4694" s="180"/>
      <c r="F4694" s="180"/>
      <c r="G4694" s="180"/>
      <c r="H4694" s="180"/>
      <c r="I4694" s="180">
        <v>0</v>
      </c>
      <c r="J4694" s="180">
        <v>60</v>
      </c>
    </row>
    <row r="4695" spans="1:10" x14ac:dyDescent="0.2">
      <c r="A4695" s="180" t="s">
        <v>99</v>
      </c>
      <c r="B4695" s="180" t="s">
        <v>348</v>
      </c>
      <c r="C4695" s="180">
        <v>565000</v>
      </c>
      <c r="D4695" s="180">
        <v>368749</v>
      </c>
      <c r="E4695" s="180">
        <v>1000</v>
      </c>
      <c r="F4695" s="180">
        <v>759647</v>
      </c>
      <c r="G4695" s="180">
        <v>340600</v>
      </c>
      <c r="H4695" s="180">
        <v>0</v>
      </c>
      <c r="I4695" s="180">
        <v>9447660</v>
      </c>
      <c r="J4695" s="180">
        <v>9503415.0099999979</v>
      </c>
    </row>
    <row r="4696" spans="1:10" x14ac:dyDescent="0.2">
      <c r="A4696" s="180" t="s">
        <v>99</v>
      </c>
      <c r="B4696" s="180" t="s">
        <v>349</v>
      </c>
      <c r="C4696" s="180">
        <v>2392157.9900000002</v>
      </c>
      <c r="D4696" s="180">
        <v>157715.8899999999</v>
      </c>
      <c r="E4696" s="180">
        <v>127381</v>
      </c>
      <c r="F4696" s="180">
        <v>250618.57000000009</v>
      </c>
      <c r="G4696" s="180">
        <v>-24921.439999999999</v>
      </c>
      <c r="H4696" s="180">
        <v>0</v>
      </c>
      <c r="I4696" s="180">
        <v>7892276.75</v>
      </c>
      <c r="J4696" s="180">
        <v>11774079.73</v>
      </c>
    </row>
    <row r="4697" spans="1:10" x14ac:dyDescent="0.2">
      <c r="A4697" s="180" t="s">
        <v>99</v>
      </c>
      <c r="B4697" s="180" t="s">
        <v>350</v>
      </c>
      <c r="C4697" s="180">
        <v>2957157.99</v>
      </c>
      <c r="D4697" s="180">
        <v>526464.8899999999</v>
      </c>
      <c r="E4697" s="180">
        <v>128381</v>
      </c>
      <c r="F4697" s="180">
        <v>1010265.57</v>
      </c>
      <c r="G4697" s="180">
        <v>315678.56</v>
      </c>
      <c r="H4697" s="180">
        <v>0</v>
      </c>
      <c r="I4697" s="180">
        <v>17339936.75</v>
      </c>
      <c r="J4697" s="180">
        <v>21277494.739999995</v>
      </c>
    </row>
    <row r="4698" spans="1:10" x14ac:dyDescent="0.2">
      <c r="A4698" s="180" t="s">
        <v>99</v>
      </c>
      <c r="B4698" s="180" t="s">
        <v>376</v>
      </c>
      <c r="C4698" s="180"/>
      <c r="D4698" s="180"/>
      <c r="E4698" s="180"/>
      <c r="F4698" s="180"/>
      <c r="G4698" s="180"/>
      <c r="H4698" s="180"/>
      <c r="I4698" s="180"/>
      <c r="J4698" s="180"/>
    </row>
    <row r="4699" spans="1:10" x14ac:dyDescent="0.2">
      <c r="A4699" s="180" t="s">
        <v>99</v>
      </c>
      <c r="B4699" s="180" t="s">
        <v>377</v>
      </c>
      <c r="C4699" s="180"/>
      <c r="D4699" s="180">
        <v>100000</v>
      </c>
      <c r="E4699" s="180"/>
      <c r="F4699" s="180"/>
      <c r="G4699" s="180"/>
      <c r="H4699" s="180"/>
      <c r="I4699" s="180">
        <v>5245000</v>
      </c>
      <c r="J4699" s="180">
        <v>4801739.7899999991</v>
      </c>
    </row>
    <row r="4700" spans="1:10" x14ac:dyDescent="0.2">
      <c r="A4700" s="180" t="s">
        <v>99</v>
      </c>
      <c r="B4700" s="180" t="s">
        <v>352</v>
      </c>
      <c r="C4700" s="180"/>
      <c r="D4700" s="180">
        <v>7500</v>
      </c>
      <c r="E4700" s="180"/>
      <c r="F4700" s="180"/>
      <c r="G4700" s="180"/>
      <c r="H4700" s="180"/>
      <c r="I4700" s="180">
        <v>212500</v>
      </c>
      <c r="J4700" s="180">
        <v>159553.32</v>
      </c>
    </row>
    <row r="4701" spans="1:10" x14ac:dyDescent="0.2">
      <c r="A4701" s="180" t="s">
        <v>99</v>
      </c>
      <c r="B4701" s="180" t="s">
        <v>353</v>
      </c>
      <c r="C4701" s="180"/>
      <c r="D4701" s="180"/>
      <c r="E4701" s="180"/>
      <c r="F4701" s="180"/>
      <c r="G4701" s="180"/>
      <c r="H4701" s="180"/>
      <c r="I4701" s="180">
        <v>475000</v>
      </c>
      <c r="J4701" s="180">
        <v>488162.14</v>
      </c>
    </row>
    <row r="4702" spans="1:10" x14ac:dyDescent="0.2">
      <c r="A4702" s="180" t="s">
        <v>99</v>
      </c>
      <c r="B4702" s="180" t="s">
        <v>354</v>
      </c>
      <c r="C4702" s="180"/>
      <c r="D4702" s="180"/>
      <c r="E4702" s="180"/>
      <c r="F4702" s="180"/>
      <c r="G4702" s="180"/>
      <c r="H4702" s="180"/>
      <c r="I4702" s="180">
        <v>325000</v>
      </c>
      <c r="J4702" s="180">
        <v>237794.28</v>
      </c>
    </row>
    <row r="4703" spans="1:10" x14ac:dyDescent="0.2">
      <c r="A4703" s="180" t="s">
        <v>99</v>
      </c>
      <c r="B4703" s="180" t="s">
        <v>408</v>
      </c>
      <c r="C4703" s="180"/>
      <c r="D4703" s="180"/>
      <c r="E4703" s="180"/>
      <c r="F4703" s="180"/>
      <c r="G4703" s="180"/>
      <c r="H4703" s="180"/>
      <c r="I4703" s="180">
        <v>400000</v>
      </c>
      <c r="J4703" s="180">
        <v>370470.88</v>
      </c>
    </row>
    <row r="4704" spans="1:10" x14ac:dyDescent="0.2">
      <c r="A4704" s="180" t="s">
        <v>99</v>
      </c>
      <c r="B4704" s="180" t="s">
        <v>423</v>
      </c>
      <c r="C4704" s="180"/>
      <c r="D4704" s="180"/>
      <c r="E4704" s="180"/>
      <c r="F4704" s="180"/>
      <c r="G4704" s="180"/>
      <c r="H4704" s="180"/>
      <c r="I4704" s="180">
        <v>130000</v>
      </c>
      <c r="J4704" s="180">
        <v>117980.63</v>
      </c>
    </row>
    <row r="4705" spans="1:10" x14ac:dyDescent="0.2">
      <c r="A4705" s="180" t="s">
        <v>99</v>
      </c>
      <c r="B4705" s="180" t="s">
        <v>355</v>
      </c>
      <c r="C4705" s="180"/>
      <c r="D4705" s="180">
        <v>200000</v>
      </c>
      <c r="E4705" s="180"/>
      <c r="F4705" s="180"/>
      <c r="G4705" s="180"/>
      <c r="H4705" s="180"/>
      <c r="I4705" s="180">
        <v>645000</v>
      </c>
      <c r="J4705" s="180">
        <v>519985.36</v>
      </c>
    </row>
    <row r="4706" spans="1:10" x14ac:dyDescent="0.2">
      <c r="A4706" s="180" t="s">
        <v>99</v>
      </c>
      <c r="B4706" s="180" t="s">
        <v>356</v>
      </c>
      <c r="C4706" s="180"/>
      <c r="D4706" s="180">
        <v>20000</v>
      </c>
      <c r="E4706" s="180"/>
      <c r="F4706" s="180"/>
      <c r="G4706" s="180"/>
      <c r="H4706" s="180"/>
      <c r="I4706" s="180">
        <v>725000</v>
      </c>
      <c r="J4706" s="180">
        <v>354564.03</v>
      </c>
    </row>
    <row r="4707" spans="1:10" x14ac:dyDescent="0.2">
      <c r="A4707" s="180" t="s">
        <v>99</v>
      </c>
      <c r="B4707" s="180" t="s">
        <v>409</v>
      </c>
      <c r="C4707" s="180"/>
      <c r="D4707" s="180"/>
      <c r="E4707" s="180"/>
      <c r="F4707" s="180"/>
      <c r="G4707" s="180"/>
      <c r="H4707" s="180"/>
      <c r="I4707" s="180">
        <v>0</v>
      </c>
      <c r="J4707" s="180"/>
    </row>
    <row r="4708" spans="1:10" x14ac:dyDescent="0.2">
      <c r="A4708" s="180" t="s">
        <v>99</v>
      </c>
      <c r="B4708" s="180" t="s">
        <v>378</v>
      </c>
      <c r="C4708" s="180"/>
      <c r="D4708" s="180"/>
      <c r="E4708" s="180"/>
      <c r="F4708" s="180"/>
      <c r="G4708" s="180">
        <v>355000</v>
      </c>
      <c r="H4708" s="180"/>
      <c r="I4708" s="180">
        <v>342746</v>
      </c>
      <c r="J4708" s="180">
        <v>350607.15</v>
      </c>
    </row>
    <row r="4709" spans="1:10" x14ac:dyDescent="0.2">
      <c r="A4709" s="180" t="s">
        <v>99</v>
      </c>
      <c r="B4709" s="180" t="s">
        <v>360</v>
      </c>
      <c r="C4709" s="180">
        <v>50000</v>
      </c>
      <c r="D4709" s="180">
        <v>100000</v>
      </c>
      <c r="E4709" s="180">
        <v>325000</v>
      </c>
      <c r="F4709" s="180"/>
      <c r="G4709" s="180"/>
      <c r="H4709" s="180"/>
      <c r="I4709" s="180">
        <v>2370000</v>
      </c>
      <c r="J4709" s="180">
        <v>4281133.62</v>
      </c>
    </row>
    <row r="4710" spans="1:10" x14ac:dyDescent="0.2">
      <c r="A4710" s="180" t="s">
        <v>99</v>
      </c>
      <c r="B4710" s="180" t="s">
        <v>379</v>
      </c>
      <c r="C4710" s="180"/>
      <c r="D4710" s="180"/>
      <c r="E4710" s="180"/>
      <c r="F4710" s="180">
        <v>666377</v>
      </c>
      <c r="G4710" s="180"/>
      <c r="H4710" s="180"/>
      <c r="I4710" s="180">
        <v>673612</v>
      </c>
      <c r="J4710" s="180">
        <v>714461.29</v>
      </c>
    </row>
    <row r="4711" spans="1:10" x14ac:dyDescent="0.2">
      <c r="A4711" s="180" t="s">
        <v>99</v>
      </c>
      <c r="B4711" s="180" t="s">
        <v>362</v>
      </c>
      <c r="C4711" s="180"/>
      <c r="D4711" s="180"/>
      <c r="E4711" s="180"/>
      <c r="F4711" s="180"/>
      <c r="G4711" s="180"/>
      <c r="H4711" s="180"/>
      <c r="I4711" s="180">
        <v>266290</v>
      </c>
      <c r="J4711" s="180">
        <v>267487</v>
      </c>
    </row>
    <row r="4712" spans="1:10" x14ac:dyDescent="0.2">
      <c r="A4712" s="180" t="s">
        <v>99</v>
      </c>
      <c r="B4712" s="180" t="s">
        <v>365</v>
      </c>
      <c r="C4712" s="180">
        <v>50000</v>
      </c>
      <c r="D4712" s="180">
        <v>427500</v>
      </c>
      <c r="E4712" s="180">
        <v>325000</v>
      </c>
      <c r="F4712" s="180">
        <v>666377</v>
      </c>
      <c r="G4712" s="180">
        <v>355000</v>
      </c>
      <c r="H4712" s="180">
        <v>0</v>
      </c>
      <c r="I4712" s="180">
        <v>11810148</v>
      </c>
      <c r="J4712" s="180">
        <v>12663939.489999998</v>
      </c>
    </row>
    <row r="4713" spans="1:10" x14ac:dyDescent="0.2">
      <c r="A4713" s="180" t="s">
        <v>99</v>
      </c>
      <c r="B4713" s="180" t="s">
        <v>447</v>
      </c>
      <c r="C4713" s="180">
        <v>311790</v>
      </c>
      <c r="D4713" s="180"/>
      <c r="E4713" s="180"/>
      <c r="F4713" s="180">
        <v>0</v>
      </c>
      <c r="G4713" s="180"/>
      <c r="H4713" s="180"/>
      <c r="I4713" s="180">
        <v>564534</v>
      </c>
      <c r="J4713" s="180">
        <v>721278.5</v>
      </c>
    </row>
    <row r="4714" spans="1:10" x14ac:dyDescent="0.2">
      <c r="A4714" s="180" t="s">
        <v>99</v>
      </c>
      <c r="B4714" s="180" t="s">
        <v>366</v>
      </c>
      <c r="C4714" s="180">
        <v>361790</v>
      </c>
      <c r="D4714" s="180">
        <v>427500</v>
      </c>
      <c r="E4714" s="180">
        <v>325000</v>
      </c>
      <c r="F4714" s="180">
        <v>666377</v>
      </c>
      <c r="G4714" s="180">
        <v>355000</v>
      </c>
      <c r="H4714" s="180">
        <v>0</v>
      </c>
      <c r="I4714" s="180">
        <v>12374682</v>
      </c>
      <c r="J4714" s="180">
        <v>13385217.989999998</v>
      </c>
    </row>
    <row r="4715" spans="1:10" x14ac:dyDescent="0.2">
      <c r="A4715" s="180" t="s">
        <v>99</v>
      </c>
      <c r="B4715" s="180" t="s">
        <v>367</v>
      </c>
      <c r="C4715" s="180">
        <v>2595367.9900000002</v>
      </c>
      <c r="D4715" s="180">
        <v>98964.889999999898</v>
      </c>
      <c r="E4715" s="180">
        <v>-196619</v>
      </c>
      <c r="F4715" s="180">
        <v>343888.57000000007</v>
      </c>
      <c r="G4715" s="180">
        <v>-39321.440000000002</v>
      </c>
      <c r="H4715" s="180">
        <v>0</v>
      </c>
      <c r="I4715" s="180">
        <v>4965254.75</v>
      </c>
      <c r="J4715" s="180">
        <v>7892276.7499999972</v>
      </c>
    </row>
    <row r="4716" spans="1:10" x14ac:dyDescent="0.2">
      <c r="A4716" s="180" t="s">
        <v>99</v>
      </c>
      <c r="B4716" s="180" t="s">
        <v>368</v>
      </c>
      <c r="C4716" s="180">
        <v>2957157.99</v>
      </c>
      <c r="D4716" s="180">
        <v>526464.8899999999</v>
      </c>
      <c r="E4716" s="180">
        <v>128381</v>
      </c>
      <c r="F4716" s="180">
        <v>1010265.57</v>
      </c>
      <c r="G4716" s="180">
        <v>315678.56</v>
      </c>
      <c r="H4716" s="180">
        <v>0</v>
      </c>
      <c r="I4716" s="180">
        <v>17339936.75</v>
      </c>
      <c r="J4716" s="180">
        <v>21277494.739999995</v>
      </c>
    </row>
    <row r="4717" spans="1:10" x14ac:dyDescent="0.2">
      <c r="A4717" s="180" t="s">
        <v>100</v>
      </c>
      <c r="B4717" s="180" t="s">
        <v>333</v>
      </c>
      <c r="C4717" s="180"/>
      <c r="D4717" s="180">
        <v>436964</v>
      </c>
      <c r="E4717" s="180"/>
      <c r="F4717" s="180">
        <v>704064</v>
      </c>
      <c r="G4717" s="180"/>
      <c r="H4717" s="180"/>
      <c r="I4717" s="180">
        <v>3149289</v>
      </c>
      <c r="J4717" s="180">
        <v>3258363.8</v>
      </c>
    </row>
    <row r="4718" spans="1:10" x14ac:dyDescent="0.2">
      <c r="A4718" s="180" t="s">
        <v>100</v>
      </c>
      <c r="B4718" s="180" t="s">
        <v>334</v>
      </c>
      <c r="C4718" s="180"/>
      <c r="D4718" s="180">
        <v>7874</v>
      </c>
      <c r="E4718" s="180"/>
      <c r="F4718" s="180">
        <v>12686</v>
      </c>
      <c r="G4718" s="180"/>
      <c r="H4718" s="180"/>
      <c r="I4718" s="180">
        <v>61600</v>
      </c>
      <c r="J4718" s="180">
        <v>58254.16</v>
      </c>
    </row>
    <row r="4719" spans="1:10" x14ac:dyDescent="0.2">
      <c r="A4719" s="180" t="s">
        <v>100</v>
      </c>
      <c r="B4719" s="180" t="s">
        <v>335</v>
      </c>
      <c r="C4719" s="180"/>
      <c r="D4719" s="180">
        <v>0</v>
      </c>
      <c r="E4719" s="180"/>
      <c r="F4719" s="180"/>
      <c r="G4719" s="180"/>
      <c r="H4719" s="180"/>
      <c r="I4719" s="180">
        <v>139399</v>
      </c>
      <c r="J4719" s="180">
        <v>34258</v>
      </c>
    </row>
    <row r="4720" spans="1:10" x14ac:dyDescent="0.2">
      <c r="A4720" s="180" t="s">
        <v>100</v>
      </c>
      <c r="B4720" s="180" t="s">
        <v>336</v>
      </c>
      <c r="C4720" s="180"/>
      <c r="D4720" s="180"/>
      <c r="E4720" s="180"/>
      <c r="F4720" s="180"/>
      <c r="G4720" s="180"/>
      <c r="H4720" s="180"/>
      <c r="I4720" s="180">
        <v>131992</v>
      </c>
      <c r="J4720" s="180">
        <v>131979.28</v>
      </c>
    </row>
    <row r="4721" spans="1:10" x14ac:dyDescent="0.2">
      <c r="A4721" s="180" t="s">
        <v>100</v>
      </c>
      <c r="B4721" s="180" t="s">
        <v>337</v>
      </c>
      <c r="C4721" s="180">
        <v>12872</v>
      </c>
      <c r="D4721" s="180">
        <v>6557</v>
      </c>
      <c r="E4721" s="180">
        <v>0</v>
      </c>
      <c r="F4721" s="180">
        <v>0</v>
      </c>
      <c r="G4721" s="180">
        <v>1788</v>
      </c>
      <c r="H4721" s="180">
        <v>0</v>
      </c>
      <c r="I4721" s="180">
        <v>32774</v>
      </c>
      <c r="J4721" s="180">
        <v>32770.630000000005</v>
      </c>
    </row>
    <row r="4722" spans="1:10" x14ac:dyDescent="0.2">
      <c r="A4722" s="180" t="s">
        <v>100</v>
      </c>
      <c r="B4722" s="180" t="s">
        <v>338</v>
      </c>
      <c r="C4722" s="180"/>
      <c r="D4722" s="180"/>
      <c r="E4722" s="180"/>
      <c r="F4722" s="180"/>
      <c r="G4722" s="180">
        <v>115912</v>
      </c>
      <c r="H4722" s="180">
        <v>0</v>
      </c>
      <c r="I4722" s="180">
        <v>115912</v>
      </c>
      <c r="J4722" s="180">
        <v>115900.13</v>
      </c>
    </row>
    <row r="4723" spans="1:10" x14ac:dyDescent="0.2">
      <c r="A4723" s="180" t="s">
        <v>100</v>
      </c>
      <c r="B4723" s="180" t="s">
        <v>339</v>
      </c>
      <c r="C4723" s="180"/>
      <c r="D4723" s="180"/>
      <c r="E4723" s="180"/>
      <c r="F4723" s="180"/>
      <c r="G4723" s="180"/>
      <c r="H4723" s="180">
        <v>0</v>
      </c>
      <c r="I4723" s="180">
        <v>122786</v>
      </c>
      <c r="J4723" s="180">
        <v>122773.86</v>
      </c>
    </row>
    <row r="4724" spans="1:10" x14ac:dyDescent="0.2">
      <c r="A4724" s="180" t="s">
        <v>100</v>
      </c>
      <c r="B4724" s="180" t="s">
        <v>340</v>
      </c>
      <c r="C4724" s="180">
        <v>19720</v>
      </c>
      <c r="D4724" s="180">
        <v>675</v>
      </c>
      <c r="E4724" s="180">
        <v>0</v>
      </c>
      <c r="F4724" s="180">
        <v>0</v>
      </c>
      <c r="G4724" s="180">
        <v>96</v>
      </c>
      <c r="H4724" s="180">
        <v>0</v>
      </c>
      <c r="I4724" s="180">
        <v>212965</v>
      </c>
      <c r="J4724" s="180">
        <v>212944.35</v>
      </c>
    </row>
    <row r="4725" spans="1:10" x14ac:dyDescent="0.2">
      <c r="A4725" s="180" t="s">
        <v>100</v>
      </c>
      <c r="B4725" s="180" t="s">
        <v>341</v>
      </c>
      <c r="C4725" s="180">
        <v>0</v>
      </c>
      <c r="D4725" s="180">
        <v>0</v>
      </c>
      <c r="E4725" s="180">
        <v>0</v>
      </c>
      <c r="F4725" s="180"/>
      <c r="G4725" s="180">
        <v>0</v>
      </c>
      <c r="H4725" s="180">
        <v>0</v>
      </c>
      <c r="I4725" s="180">
        <v>0</v>
      </c>
      <c r="J4725" s="180">
        <v>0</v>
      </c>
    </row>
    <row r="4726" spans="1:10" x14ac:dyDescent="0.2">
      <c r="A4726" s="180" t="s">
        <v>100</v>
      </c>
      <c r="B4726" s="180" t="s">
        <v>342</v>
      </c>
      <c r="C4726" s="180"/>
      <c r="D4726" s="180"/>
      <c r="E4726" s="180"/>
      <c r="F4726" s="180"/>
      <c r="G4726" s="180"/>
      <c r="H4726" s="180"/>
      <c r="I4726" s="180">
        <v>3861070</v>
      </c>
      <c r="J4726" s="180">
        <v>4012798</v>
      </c>
    </row>
    <row r="4727" spans="1:10" x14ac:dyDescent="0.2">
      <c r="A4727" s="180" t="s">
        <v>100</v>
      </c>
      <c r="B4727" s="180" t="s">
        <v>343</v>
      </c>
      <c r="C4727" s="180"/>
      <c r="D4727" s="180"/>
      <c r="E4727" s="180"/>
      <c r="F4727" s="180"/>
      <c r="G4727" s="180"/>
      <c r="H4727" s="180"/>
      <c r="I4727" s="180">
        <v>0</v>
      </c>
      <c r="J4727" s="180">
        <v>0</v>
      </c>
    </row>
    <row r="4728" spans="1:10" x14ac:dyDescent="0.2">
      <c r="A4728" s="180" t="s">
        <v>100</v>
      </c>
      <c r="B4728" s="180" t="s">
        <v>344</v>
      </c>
      <c r="C4728" s="180">
        <v>573412</v>
      </c>
      <c r="D4728" s="180">
        <v>0</v>
      </c>
      <c r="E4728" s="180">
        <v>0</v>
      </c>
      <c r="F4728" s="180">
        <v>0</v>
      </c>
      <c r="G4728" s="180">
        <v>2101</v>
      </c>
      <c r="H4728" s="180">
        <v>0</v>
      </c>
      <c r="I4728" s="180">
        <v>610970</v>
      </c>
      <c r="J4728" s="180">
        <v>608155.07000000007</v>
      </c>
    </row>
    <row r="4729" spans="1:10" x14ac:dyDescent="0.2">
      <c r="A4729" s="180" t="s">
        <v>100</v>
      </c>
      <c r="B4729" s="180" t="s">
        <v>475</v>
      </c>
      <c r="C4729" s="180"/>
      <c r="D4729" s="180">
        <v>3963</v>
      </c>
      <c r="E4729" s="180"/>
      <c r="F4729" s="180">
        <v>6385</v>
      </c>
      <c r="G4729" s="180"/>
      <c r="H4729" s="180"/>
      <c r="I4729" s="180">
        <v>24550</v>
      </c>
      <c r="J4729" s="180">
        <v>18999.93</v>
      </c>
    </row>
    <row r="4730" spans="1:10" x14ac:dyDescent="0.2">
      <c r="A4730" s="180" t="s">
        <v>100</v>
      </c>
      <c r="B4730" s="180" t="s">
        <v>332</v>
      </c>
      <c r="C4730" s="180"/>
      <c r="D4730" s="180"/>
      <c r="E4730" s="180">
        <v>0</v>
      </c>
      <c r="F4730" s="180"/>
      <c r="G4730" s="180"/>
      <c r="H4730" s="180"/>
      <c r="I4730" s="180">
        <v>72698</v>
      </c>
      <c r="J4730" s="180">
        <v>72691</v>
      </c>
    </row>
    <row r="4731" spans="1:10" x14ac:dyDescent="0.2">
      <c r="A4731" s="180" t="s">
        <v>100</v>
      </c>
      <c r="B4731" s="180" t="s">
        <v>407</v>
      </c>
      <c r="C4731" s="180">
        <v>0</v>
      </c>
      <c r="D4731" s="180">
        <v>0</v>
      </c>
      <c r="E4731" s="180">
        <v>0</v>
      </c>
      <c r="F4731" s="180">
        <v>0</v>
      </c>
      <c r="G4731" s="180">
        <v>134228</v>
      </c>
      <c r="H4731" s="180">
        <v>0</v>
      </c>
      <c r="I4731" s="180">
        <v>294273</v>
      </c>
      <c r="J4731" s="180">
        <v>294242.67000000004</v>
      </c>
    </row>
    <row r="4732" spans="1:10" x14ac:dyDescent="0.2">
      <c r="A4732" s="180" t="s">
        <v>100</v>
      </c>
      <c r="B4732" s="180" t="s">
        <v>345</v>
      </c>
      <c r="C4732" s="180">
        <v>606004</v>
      </c>
      <c r="D4732" s="180">
        <v>456033</v>
      </c>
      <c r="E4732" s="180">
        <v>0</v>
      </c>
      <c r="F4732" s="180">
        <v>723135</v>
      </c>
      <c r="G4732" s="180">
        <v>254125</v>
      </c>
      <c r="H4732" s="180">
        <v>0</v>
      </c>
      <c r="I4732" s="180">
        <v>8830278</v>
      </c>
      <c r="J4732" s="180">
        <v>8974130.879999999</v>
      </c>
    </row>
    <row r="4733" spans="1:10" x14ac:dyDescent="0.2">
      <c r="A4733" s="180" t="s">
        <v>100</v>
      </c>
      <c r="B4733" s="180" t="s">
        <v>346</v>
      </c>
      <c r="C4733" s="180">
        <v>0</v>
      </c>
      <c r="D4733" s="180">
        <v>0</v>
      </c>
      <c r="E4733" s="180">
        <v>0</v>
      </c>
      <c r="F4733" s="180">
        <v>0</v>
      </c>
      <c r="G4733" s="180"/>
      <c r="H4733" s="180"/>
      <c r="I4733" s="180">
        <v>9950000</v>
      </c>
      <c r="J4733" s="180">
        <v>0</v>
      </c>
    </row>
    <row r="4734" spans="1:10" x14ac:dyDescent="0.2">
      <c r="A4734" s="180" t="s">
        <v>100</v>
      </c>
      <c r="B4734" s="180" t="s">
        <v>446</v>
      </c>
      <c r="C4734" s="180">
        <v>0</v>
      </c>
      <c r="D4734" s="180">
        <v>0</v>
      </c>
      <c r="E4734" s="180">
        <v>0</v>
      </c>
      <c r="F4734" s="180">
        <v>697823</v>
      </c>
      <c r="G4734" s="180">
        <v>7737</v>
      </c>
      <c r="H4734" s="180">
        <v>0</v>
      </c>
      <c r="I4734" s="180">
        <v>705560</v>
      </c>
      <c r="J4734" s="180">
        <v>705490.2</v>
      </c>
    </row>
    <row r="4735" spans="1:10" x14ac:dyDescent="0.2">
      <c r="A4735" s="180" t="s">
        <v>100</v>
      </c>
      <c r="B4735" s="180" t="s">
        <v>347</v>
      </c>
      <c r="C4735" s="180">
        <v>0</v>
      </c>
      <c r="D4735" s="180">
        <v>0</v>
      </c>
      <c r="E4735" s="180">
        <v>0</v>
      </c>
      <c r="F4735" s="180"/>
      <c r="G4735" s="180">
        <v>0</v>
      </c>
      <c r="H4735" s="180">
        <v>0</v>
      </c>
      <c r="I4735" s="180">
        <v>0</v>
      </c>
      <c r="J4735" s="180">
        <v>0</v>
      </c>
    </row>
    <row r="4736" spans="1:10" x14ac:dyDescent="0.2">
      <c r="A4736" s="180" t="s">
        <v>100</v>
      </c>
      <c r="B4736" s="180" t="s">
        <v>348</v>
      </c>
      <c r="C4736" s="180">
        <v>606004</v>
      </c>
      <c r="D4736" s="180">
        <v>456033</v>
      </c>
      <c r="E4736" s="180">
        <v>0</v>
      </c>
      <c r="F4736" s="180">
        <v>1420958</v>
      </c>
      <c r="G4736" s="180">
        <v>261862</v>
      </c>
      <c r="H4736" s="180">
        <v>0</v>
      </c>
      <c r="I4736" s="180">
        <v>19485838</v>
      </c>
      <c r="J4736" s="180">
        <v>9679621.0799999982</v>
      </c>
    </row>
    <row r="4737" spans="1:10" x14ac:dyDescent="0.2">
      <c r="A4737" s="180" t="s">
        <v>100</v>
      </c>
      <c r="B4737" s="180" t="s">
        <v>349</v>
      </c>
      <c r="C4737" s="180">
        <v>826996.04999999981</v>
      </c>
      <c r="D4737" s="180">
        <v>830762.8600000001</v>
      </c>
      <c r="E4737" s="180">
        <v>8950000</v>
      </c>
      <c r="F4737" s="180">
        <v>0</v>
      </c>
      <c r="G4737" s="180">
        <v>161478.09999999998</v>
      </c>
      <c r="H4737" s="180">
        <v>14353.18</v>
      </c>
      <c r="I4737" s="180">
        <v>4012101.7399999993</v>
      </c>
      <c r="J4737" s="180">
        <v>3737912.09</v>
      </c>
    </row>
    <row r="4738" spans="1:10" x14ac:dyDescent="0.2">
      <c r="A4738" s="180" t="s">
        <v>100</v>
      </c>
      <c r="B4738" s="180" t="s">
        <v>350</v>
      </c>
      <c r="C4738" s="180">
        <v>1433000.0499999998</v>
      </c>
      <c r="D4738" s="180">
        <v>1286795.8600000001</v>
      </c>
      <c r="E4738" s="180">
        <v>8950000</v>
      </c>
      <c r="F4738" s="180">
        <v>1420958</v>
      </c>
      <c r="G4738" s="180">
        <v>423340.1</v>
      </c>
      <c r="H4738" s="180">
        <v>14353.18</v>
      </c>
      <c r="I4738" s="180">
        <v>23497939.739999998</v>
      </c>
      <c r="J4738" s="180">
        <v>13417533.169999998</v>
      </c>
    </row>
    <row r="4739" spans="1:10" x14ac:dyDescent="0.2">
      <c r="A4739" s="180" t="s">
        <v>100</v>
      </c>
      <c r="B4739" s="180" t="s">
        <v>376</v>
      </c>
      <c r="C4739" s="180"/>
      <c r="D4739" s="180"/>
      <c r="E4739" s="180"/>
      <c r="F4739" s="180"/>
      <c r="G4739" s="180"/>
      <c r="H4739" s="180"/>
      <c r="I4739" s="180"/>
      <c r="J4739" s="180"/>
    </row>
    <row r="4740" spans="1:10" x14ac:dyDescent="0.2">
      <c r="A4740" s="180" t="s">
        <v>100</v>
      </c>
      <c r="B4740" s="180" t="s">
        <v>377</v>
      </c>
      <c r="C4740" s="180">
        <v>0</v>
      </c>
      <c r="D4740" s="180">
        <v>1049</v>
      </c>
      <c r="E4740" s="180">
        <v>0</v>
      </c>
      <c r="F4740" s="180"/>
      <c r="G4740" s="180">
        <v>0</v>
      </c>
      <c r="H4740" s="180">
        <v>0</v>
      </c>
      <c r="I4740" s="180">
        <v>5499063</v>
      </c>
      <c r="J4740" s="180">
        <v>5251687.5</v>
      </c>
    </row>
    <row r="4741" spans="1:10" x14ac:dyDescent="0.2">
      <c r="A4741" s="180" t="s">
        <v>100</v>
      </c>
      <c r="B4741" s="180" t="s">
        <v>352</v>
      </c>
      <c r="C4741" s="180">
        <v>0</v>
      </c>
      <c r="D4741" s="180">
        <v>0</v>
      </c>
      <c r="E4741" s="180">
        <v>0</v>
      </c>
      <c r="F4741" s="180"/>
      <c r="G4741" s="180">
        <v>0</v>
      </c>
      <c r="H4741" s="180">
        <v>0</v>
      </c>
      <c r="I4741" s="180">
        <v>202891</v>
      </c>
      <c r="J4741" s="180">
        <v>176631.91</v>
      </c>
    </row>
    <row r="4742" spans="1:10" x14ac:dyDescent="0.2">
      <c r="A4742" s="180" t="s">
        <v>100</v>
      </c>
      <c r="B4742" s="180" t="s">
        <v>353</v>
      </c>
      <c r="C4742" s="180">
        <v>120985</v>
      </c>
      <c r="D4742" s="180">
        <v>13730</v>
      </c>
      <c r="E4742" s="180">
        <v>0</v>
      </c>
      <c r="F4742" s="180"/>
      <c r="G4742" s="180">
        <v>0</v>
      </c>
      <c r="H4742" s="180">
        <v>0</v>
      </c>
      <c r="I4742" s="180">
        <v>316686</v>
      </c>
      <c r="J4742" s="180">
        <v>288057.65000000002</v>
      </c>
    </row>
    <row r="4743" spans="1:10" x14ac:dyDescent="0.2">
      <c r="A4743" s="180" t="s">
        <v>100</v>
      </c>
      <c r="B4743" s="180" t="s">
        <v>354</v>
      </c>
      <c r="C4743" s="180">
        <v>0</v>
      </c>
      <c r="D4743" s="180">
        <v>0</v>
      </c>
      <c r="E4743" s="180">
        <v>0</v>
      </c>
      <c r="F4743" s="180"/>
      <c r="G4743" s="180">
        <v>0</v>
      </c>
      <c r="H4743" s="180">
        <v>0</v>
      </c>
      <c r="I4743" s="180">
        <v>228274</v>
      </c>
      <c r="J4743" s="180">
        <v>198369.62</v>
      </c>
    </row>
    <row r="4744" spans="1:10" x14ac:dyDescent="0.2">
      <c r="A4744" s="180" t="s">
        <v>100</v>
      </c>
      <c r="B4744" s="180" t="s">
        <v>408</v>
      </c>
      <c r="C4744" s="180">
        <v>0</v>
      </c>
      <c r="D4744" s="180">
        <v>0</v>
      </c>
      <c r="E4744" s="180">
        <v>0</v>
      </c>
      <c r="F4744" s="180"/>
      <c r="G4744" s="180">
        <v>0</v>
      </c>
      <c r="H4744" s="180">
        <v>0</v>
      </c>
      <c r="I4744" s="180">
        <v>336245</v>
      </c>
      <c r="J4744" s="180">
        <v>304763.07</v>
      </c>
    </row>
    <row r="4745" spans="1:10" x14ac:dyDescent="0.2">
      <c r="A4745" s="180" t="s">
        <v>100</v>
      </c>
      <c r="B4745" s="180" t="s">
        <v>423</v>
      </c>
      <c r="C4745" s="180">
        <v>0</v>
      </c>
      <c r="D4745" s="180">
        <v>0</v>
      </c>
      <c r="E4745" s="180">
        <v>0</v>
      </c>
      <c r="F4745" s="180">
        <v>0</v>
      </c>
      <c r="G4745" s="180">
        <v>0</v>
      </c>
      <c r="H4745" s="180">
        <v>0</v>
      </c>
      <c r="I4745" s="180">
        <v>183521</v>
      </c>
      <c r="J4745" s="180">
        <v>150074.20000000001</v>
      </c>
    </row>
    <row r="4746" spans="1:10" x14ac:dyDescent="0.2">
      <c r="A4746" s="180" t="s">
        <v>100</v>
      </c>
      <c r="B4746" s="180" t="s">
        <v>355</v>
      </c>
      <c r="C4746" s="180">
        <v>11094</v>
      </c>
      <c r="D4746" s="180">
        <v>21571</v>
      </c>
      <c r="E4746" s="180">
        <v>0</v>
      </c>
      <c r="F4746" s="180"/>
      <c r="G4746" s="180">
        <v>0</v>
      </c>
      <c r="H4746" s="180">
        <v>0</v>
      </c>
      <c r="I4746" s="180">
        <v>581487</v>
      </c>
      <c r="J4746" s="180">
        <v>541557.80999999994</v>
      </c>
    </row>
    <row r="4747" spans="1:10" x14ac:dyDescent="0.2">
      <c r="A4747" s="180" t="s">
        <v>100</v>
      </c>
      <c r="B4747" s="180" t="s">
        <v>356</v>
      </c>
      <c r="C4747" s="180">
        <v>88624</v>
      </c>
      <c r="D4747" s="180">
        <v>0</v>
      </c>
      <c r="E4747" s="180">
        <v>0</v>
      </c>
      <c r="F4747" s="180"/>
      <c r="G4747" s="180">
        <v>0</v>
      </c>
      <c r="H4747" s="180">
        <v>0</v>
      </c>
      <c r="I4747" s="180">
        <v>489367</v>
      </c>
      <c r="J4747" s="180">
        <v>442726.27</v>
      </c>
    </row>
    <row r="4748" spans="1:10" x14ac:dyDescent="0.2">
      <c r="A4748" s="180" t="s">
        <v>100</v>
      </c>
      <c r="B4748" s="180" t="s">
        <v>409</v>
      </c>
      <c r="C4748" s="180"/>
      <c r="D4748" s="180"/>
      <c r="E4748" s="180"/>
      <c r="F4748" s="180"/>
      <c r="G4748" s="180"/>
      <c r="H4748" s="180"/>
      <c r="I4748" s="180">
        <v>0</v>
      </c>
      <c r="J4748" s="180"/>
    </row>
    <row r="4749" spans="1:10" x14ac:dyDescent="0.2">
      <c r="A4749" s="180" t="s">
        <v>100</v>
      </c>
      <c r="B4749" s="180" t="s">
        <v>378</v>
      </c>
      <c r="C4749" s="180">
        <v>0</v>
      </c>
      <c r="D4749" s="180">
        <v>0</v>
      </c>
      <c r="E4749" s="180">
        <v>0</v>
      </c>
      <c r="F4749" s="180"/>
      <c r="G4749" s="180">
        <v>334125</v>
      </c>
      <c r="H4749" s="180">
        <v>0</v>
      </c>
      <c r="I4749" s="180">
        <v>309125</v>
      </c>
      <c r="J4749" s="180">
        <v>284096.52</v>
      </c>
    </row>
    <row r="4750" spans="1:10" x14ac:dyDescent="0.2">
      <c r="A4750" s="180" t="s">
        <v>100</v>
      </c>
      <c r="B4750" s="180" t="s">
        <v>360</v>
      </c>
      <c r="C4750" s="180">
        <v>94388</v>
      </c>
      <c r="D4750" s="180">
        <v>2169</v>
      </c>
      <c r="E4750" s="180">
        <v>0</v>
      </c>
      <c r="F4750" s="180"/>
      <c r="G4750" s="180"/>
      <c r="H4750" s="180">
        <v>0</v>
      </c>
      <c r="I4750" s="180">
        <v>296557</v>
      </c>
      <c r="J4750" s="180">
        <v>96547.88</v>
      </c>
    </row>
    <row r="4751" spans="1:10" x14ac:dyDescent="0.2">
      <c r="A4751" s="180" t="s">
        <v>100</v>
      </c>
      <c r="B4751" s="180" t="s">
        <v>379</v>
      </c>
      <c r="C4751" s="180">
        <v>0</v>
      </c>
      <c r="D4751" s="180">
        <v>0</v>
      </c>
      <c r="E4751" s="180">
        <v>8950000</v>
      </c>
      <c r="F4751" s="180">
        <v>697823</v>
      </c>
      <c r="G4751" s="180"/>
      <c r="H4751" s="180"/>
      <c r="I4751" s="180">
        <v>1697823</v>
      </c>
      <c r="J4751" s="180">
        <v>697753.5</v>
      </c>
    </row>
    <row r="4752" spans="1:10" x14ac:dyDescent="0.2">
      <c r="A4752" s="180" t="s">
        <v>100</v>
      </c>
      <c r="B4752" s="180" t="s">
        <v>362</v>
      </c>
      <c r="C4752" s="180"/>
      <c r="D4752" s="180"/>
      <c r="E4752" s="180"/>
      <c r="F4752" s="180"/>
      <c r="G4752" s="180"/>
      <c r="H4752" s="180"/>
      <c r="I4752" s="180">
        <v>274341</v>
      </c>
      <c r="J4752" s="180">
        <v>275122</v>
      </c>
    </row>
    <row r="4753" spans="1:10" x14ac:dyDescent="0.2">
      <c r="A4753" s="180" t="s">
        <v>100</v>
      </c>
      <c r="B4753" s="180" t="s">
        <v>365</v>
      </c>
      <c r="C4753" s="180">
        <v>315091</v>
      </c>
      <c r="D4753" s="180">
        <v>38519</v>
      </c>
      <c r="E4753" s="180">
        <v>8950000</v>
      </c>
      <c r="F4753" s="180">
        <v>697823</v>
      </c>
      <c r="G4753" s="180">
        <v>334125</v>
      </c>
      <c r="H4753" s="180">
        <v>0</v>
      </c>
      <c r="I4753" s="180">
        <v>10415380</v>
      </c>
      <c r="J4753" s="180">
        <v>8707387.9299999997</v>
      </c>
    </row>
    <row r="4754" spans="1:10" x14ac:dyDescent="0.2">
      <c r="A4754" s="180" t="s">
        <v>100</v>
      </c>
      <c r="B4754" s="180" t="s">
        <v>447</v>
      </c>
      <c r="C4754" s="180">
        <v>404276</v>
      </c>
      <c r="D4754" s="180">
        <v>293547</v>
      </c>
      <c r="E4754" s="180">
        <v>0</v>
      </c>
      <c r="F4754" s="180">
        <v>0</v>
      </c>
      <c r="G4754" s="180">
        <v>290</v>
      </c>
      <c r="H4754" s="180">
        <v>0</v>
      </c>
      <c r="I4754" s="180">
        <v>698113</v>
      </c>
      <c r="J4754" s="180">
        <v>698043.5</v>
      </c>
    </row>
    <row r="4755" spans="1:10" x14ac:dyDescent="0.2">
      <c r="A4755" s="180" t="s">
        <v>100</v>
      </c>
      <c r="B4755" s="180" t="s">
        <v>366</v>
      </c>
      <c r="C4755" s="180">
        <v>719367</v>
      </c>
      <c r="D4755" s="180">
        <v>332066</v>
      </c>
      <c r="E4755" s="180">
        <v>8950000</v>
      </c>
      <c r="F4755" s="180">
        <v>697823</v>
      </c>
      <c r="G4755" s="180">
        <v>334415</v>
      </c>
      <c r="H4755" s="180">
        <v>0</v>
      </c>
      <c r="I4755" s="180">
        <v>11113493</v>
      </c>
      <c r="J4755" s="180">
        <v>9405431.4299999997</v>
      </c>
    </row>
    <row r="4756" spans="1:10" x14ac:dyDescent="0.2">
      <c r="A4756" s="180" t="s">
        <v>100</v>
      </c>
      <c r="B4756" s="180" t="s">
        <v>367</v>
      </c>
      <c r="C4756" s="180">
        <v>713633.04999999981</v>
      </c>
      <c r="D4756" s="180">
        <v>954729.86</v>
      </c>
      <c r="E4756" s="180">
        <v>0</v>
      </c>
      <c r="F4756" s="180">
        <v>723135</v>
      </c>
      <c r="G4756" s="180">
        <v>88925.099999999991</v>
      </c>
      <c r="H4756" s="180">
        <v>14353.18</v>
      </c>
      <c r="I4756" s="180">
        <v>12384446.739999998</v>
      </c>
      <c r="J4756" s="180">
        <v>4012101.7399999984</v>
      </c>
    </row>
    <row r="4757" spans="1:10" x14ac:dyDescent="0.2">
      <c r="A4757" s="180" t="s">
        <v>100</v>
      </c>
      <c r="B4757" s="180" t="s">
        <v>368</v>
      </c>
      <c r="C4757" s="180">
        <v>1433000.0499999998</v>
      </c>
      <c r="D4757" s="180">
        <v>1286795.8600000001</v>
      </c>
      <c r="E4757" s="180">
        <v>8950000</v>
      </c>
      <c r="F4757" s="180">
        <v>1420958</v>
      </c>
      <c r="G4757" s="180">
        <v>423340.1</v>
      </c>
      <c r="H4757" s="180">
        <v>14353.18</v>
      </c>
      <c r="I4757" s="180">
        <v>23497939.739999998</v>
      </c>
      <c r="J4757" s="180">
        <v>13417533.169999998</v>
      </c>
    </row>
    <row r="4758" spans="1:10" x14ac:dyDescent="0.2">
      <c r="A4758" s="180" t="s">
        <v>101</v>
      </c>
      <c r="B4758" s="180" t="s">
        <v>333</v>
      </c>
      <c r="C4758" s="180"/>
      <c r="D4758" s="180">
        <v>52056</v>
      </c>
      <c r="E4758" s="180"/>
      <c r="F4758" s="180">
        <v>345558</v>
      </c>
      <c r="G4758" s="180"/>
      <c r="H4758" s="180"/>
      <c r="I4758" s="180">
        <v>2575019</v>
      </c>
      <c r="J4758" s="180">
        <v>2373808.41</v>
      </c>
    </row>
    <row r="4759" spans="1:10" x14ac:dyDescent="0.2">
      <c r="A4759" s="180" t="s">
        <v>101</v>
      </c>
      <c r="B4759" s="180" t="s">
        <v>334</v>
      </c>
      <c r="C4759" s="180"/>
      <c r="D4759" s="180">
        <v>1395</v>
      </c>
      <c r="E4759" s="180"/>
      <c r="F4759" s="180">
        <v>9264</v>
      </c>
      <c r="G4759" s="180"/>
      <c r="H4759" s="180"/>
      <c r="I4759" s="180">
        <v>75514</v>
      </c>
      <c r="J4759" s="180">
        <v>193178.15999999997</v>
      </c>
    </row>
    <row r="4760" spans="1:10" x14ac:dyDescent="0.2">
      <c r="A4760" s="180" t="s">
        <v>101</v>
      </c>
      <c r="B4760" s="180" t="s">
        <v>335</v>
      </c>
      <c r="C4760" s="180"/>
      <c r="D4760" s="180">
        <v>0</v>
      </c>
      <c r="E4760" s="180"/>
      <c r="F4760" s="180"/>
      <c r="G4760" s="180"/>
      <c r="H4760" s="180"/>
      <c r="I4760" s="180">
        <v>236069</v>
      </c>
      <c r="J4760" s="180">
        <v>257904</v>
      </c>
    </row>
    <row r="4761" spans="1:10" x14ac:dyDescent="0.2">
      <c r="A4761" s="180" t="s">
        <v>101</v>
      </c>
      <c r="B4761" s="180" t="s">
        <v>336</v>
      </c>
      <c r="C4761" s="180"/>
      <c r="D4761" s="180"/>
      <c r="E4761" s="180"/>
      <c r="F4761" s="180"/>
      <c r="G4761" s="180"/>
      <c r="H4761" s="180"/>
      <c r="I4761" s="180">
        <v>442291</v>
      </c>
      <c r="J4761" s="180">
        <v>396729.8</v>
      </c>
    </row>
    <row r="4762" spans="1:10" x14ac:dyDescent="0.2">
      <c r="A4762" s="180" t="s">
        <v>101</v>
      </c>
      <c r="B4762" s="180" t="s">
        <v>337</v>
      </c>
      <c r="C4762" s="180">
        <v>1242</v>
      </c>
      <c r="D4762" s="180">
        <v>476</v>
      </c>
      <c r="E4762" s="180">
        <v>0</v>
      </c>
      <c r="F4762" s="180">
        <v>1482</v>
      </c>
      <c r="G4762" s="180">
        <v>62</v>
      </c>
      <c r="H4762" s="180">
        <v>0</v>
      </c>
      <c r="I4762" s="180">
        <v>6174</v>
      </c>
      <c r="J4762" s="180">
        <v>6174.4500000000007</v>
      </c>
    </row>
    <row r="4763" spans="1:10" x14ac:dyDescent="0.2">
      <c r="A4763" s="180" t="s">
        <v>101</v>
      </c>
      <c r="B4763" s="180" t="s">
        <v>338</v>
      </c>
      <c r="C4763" s="180"/>
      <c r="D4763" s="180"/>
      <c r="E4763" s="180"/>
      <c r="F4763" s="180"/>
      <c r="G4763" s="180">
        <v>111543</v>
      </c>
      <c r="H4763" s="180">
        <v>0</v>
      </c>
      <c r="I4763" s="180">
        <v>109895</v>
      </c>
      <c r="J4763" s="180">
        <v>115580.15</v>
      </c>
    </row>
    <row r="4764" spans="1:10" x14ac:dyDescent="0.2">
      <c r="A4764" s="180" t="s">
        <v>101</v>
      </c>
      <c r="B4764" s="180" t="s">
        <v>339</v>
      </c>
      <c r="C4764" s="180"/>
      <c r="D4764" s="180"/>
      <c r="E4764" s="180"/>
      <c r="F4764" s="180"/>
      <c r="G4764" s="180"/>
      <c r="H4764" s="180">
        <v>0</v>
      </c>
      <c r="I4764" s="180">
        <v>155448</v>
      </c>
      <c r="J4764" s="180">
        <v>155641.10999999999</v>
      </c>
    </row>
    <row r="4765" spans="1:10" x14ac:dyDescent="0.2">
      <c r="A4765" s="180" t="s">
        <v>101</v>
      </c>
      <c r="B4765" s="180" t="s">
        <v>340</v>
      </c>
      <c r="C4765" s="180">
        <v>12627</v>
      </c>
      <c r="D4765" s="180">
        <v>8</v>
      </c>
      <c r="E4765" s="180">
        <v>4370</v>
      </c>
      <c r="F4765" s="180">
        <v>50</v>
      </c>
      <c r="G4765" s="180">
        <v>6372</v>
      </c>
      <c r="H4765" s="180">
        <v>260394</v>
      </c>
      <c r="I4765" s="180">
        <v>488467</v>
      </c>
      <c r="J4765" s="180">
        <v>508826.41</v>
      </c>
    </row>
    <row r="4766" spans="1:10" x14ac:dyDescent="0.2">
      <c r="A4766" s="180" t="s">
        <v>101</v>
      </c>
      <c r="B4766" s="180" t="s">
        <v>341</v>
      </c>
      <c r="C4766" s="180">
        <v>0</v>
      </c>
      <c r="D4766" s="180">
        <v>0</v>
      </c>
      <c r="E4766" s="180">
        <v>0</v>
      </c>
      <c r="F4766" s="180"/>
      <c r="G4766" s="180">
        <v>0</v>
      </c>
      <c r="H4766" s="180">
        <v>0</v>
      </c>
      <c r="I4766" s="180">
        <v>0</v>
      </c>
      <c r="J4766" s="180">
        <v>0</v>
      </c>
    </row>
    <row r="4767" spans="1:10" x14ac:dyDescent="0.2">
      <c r="A4767" s="180" t="s">
        <v>101</v>
      </c>
      <c r="B4767" s="180" t="s">
        <v>342</v>
      </c>
      <c r="C4767" s="180"/>
      <c r="D4767" s="180"/>
      <c r="E4767" s="180"/>
      <c r="F4767" s="180"/>
      <c r="G4767" s="180"/>
      <c r="H4767" s="180"/>
      <c r="I4767" s="180">
        <v>3338277</v>
      </c>
      <c r="J4767" s="180">
        <v>3414338</v>
      </c>
    </row>
    <row r="4768" spans="1:10" x14ac:dyDescent="0.2">
      <c r="A4768" s="180" t="s">
        <v>101</v>
      </c>
      <c r="B4768" s="180" t="s">
        <v>343</v>
      </c>
      <c r="C4768" s="180"/>
      <c r="D4768" s="180"/>
      <c r="E4768" s="180"/>
      <c r="F4768" s="180"/>
      <c r="G4768" s="180"/>
      <c r="H4768" s="180"/>
      <c r="I4768" s="180">
        <v>0</v>
      </c>
      <c r="J4768" s="180">
        <v>0</v>
      </c>
    </row>
    <row r="4769" spans="1:10" x14ac:dyDescent="0.2">
      <c r="A4769" s="180" t="s">
        <v>101</v>
      </c>
      <c r="B4769" s="180" t="s">
        <v>344</v>
      </c>
      <c r="C4769" s="180">
        <v>466788</v>
      </c>
      <c r="D4769" s="180">
        <v>0</v>
      </c>
      <c r="E4769" s="180">
        <v>0</v>
      </c>
      <c r="F4769" s="180">
        <v>0</v>
      </c>
      <c r="G4769" s="180">
        <v>2958</v>
      </c>
      <c r="H4769" s="180">
        <v>0</v>
      </c>
      <c r="I4769" s="180">
        <v>634684</v>
      </c>
      <c r="J4769" s="180">
        <v>642887.05000000005</v>
      </c>
    </row>
    <row r="4770" spans="1:10" x14ac:dyDescent="0.2">
      <c r="A4770" s="180" t="s">
        <v>101</v>
      </c>
      <c r="B4770" s="180" t="s">
        <v>475</v>
      </c>
      <c r="C4770" s="180"/>
      <c r="D4770" s="180">
        <v>357</v>
      </c>
      <c r="E4770" s="180"/>
      <c r="F4770" s="180">
        <v>2371</v>
      </c>
      <c r="G4770" s="180"/>
      <c r="H4770" s="180"/>
      <c r="I4770" s="180">
        <v>17013</v>
      </c>
      <c r="J4770" s="180">
        <v>13723.66</v>
      </c>
    </row>
    <row r="4771" spans="1:10" x14ac:dyDescent="0.2">
      <c r="A4771" s="180" t="s">
        <v>101</v>
      </c>
      <c r="B4771" s="180" t="s">
        <v>332</v>
      </c>
      <c r="C4771" s="180"/>
      <c r="D4771" s="180"/>
      <c r="E4771" s="180">
        <v>0</v>
      </c>
      <c r="F4771" s="180"/>
      <c r="G4771" s="180"/>
      <c r="H4771" s="180"/>
      <c r="I4771" s="180">
        <v>99028</v>
      </c>
      <c r="J4771" s="180">
        <v>111403</v>
      </c>
    </row>
    <row r="4772" spans="1:10" x14ac:dyDescent="0.2">
      <c r="A4772" s="180" t="s">
        <v>101</v>
      </c>
      <c r="B4772" s="180" t="s">
        <v>407</v>
      </c>
      <c r="C4772" s="180">
        <v>0</v>
      </c>
      <c r="D4772" s="180">
        <v>0</v>
      </c>
      <c r="E4772" s="180">
        <v>0</v>
      </c>
      <c r="F4772" s="180">
        <v>0</v>
      </c>
      <c r="G4772" s="180">
        <v>208060</v>
      </c>
      <c r="H4772" s="180">
        <v>35487</v>
      </c>
      <c r="I4772" s="180">
        <v>365377</v>
      </c>
      <c r="J4772" s="180">
        <v>394949.57</v>
      </c>
    </row>
    <row r="4773" spans="1:10" x14ac:dyDescent="0.2">
      <c r="A4773" s="180" t="s">
        <v>101</v>
      </c>
      <c r="B4773" s="180" t="s">
        <v>345</v>
      </c>
      <c r="C4773" s="180">
        <v>480657</v>
      </c>
      <c r="D4773" s="180">
        <v>54292</v>
      </c>
      <c r="E4773" s="180">
        <v>4370</v>
      </c>
      <c r="F4773" s="180">
        <v>358725</v>
      </c>
      <c r="G4773" s="180">
        <v>328995</v>
      </c>
      <c r="H4773" s="180">
        <v>295881</v>
      </c>
      <c r="I4773" s="180">
        <v>8543256</v>
      </c>
      <c r="J4773" s="180">
        <v>8585143.7699999996</v>
      </c>
    </row>
    <row r="4774" spans="1:10" x14ac:dyDescent="0.2">
      <c r="A4774" s="180" t="s">
        <v>101</v>
      </c>
      <c r="B4774" s="180" t="s">
        <v>346</v>
      </c>
      <c r="C4774" s="180">
        <v>89168</v>
      </c>
      <c r="D4774" s="180">
        <v>0</v>
      </c>
      <c r="E4774" s="180">
        <v>0</v>
      </c>
      <c r="F4774" s="180">
        <v>0</v>
      </c>
      <c r="G4774" s="180"/>
      <c r="H4774" s="180"/>
      <c r="I4774" s="180">
        <v>87850</v>
      </c>
      <c r="J4774" s="180">
        <v>161032.21000000002</v>
      </c>
    </row>
    <row r="4775" spans="1:10" x14ac:dyDescent="0.2">
      <c r="A4775" s="180" t="s">
        <v>101</v>
      </c>
      <c r="B4775" s="180" t="s">
        <v>446</v>
      </c>
      <c r="C4775" s="180">
        <v>0</v>
      </c>
      <c r="D4775" s="180">
        <v>0</v>
      </c>
      <c r="E4775" s="180">
        <v>0</v>
      </c>
      <c r="F4775" s="180">
        <v>171042</v>
      </c>
      <c r="G4775" s="180">
        <v>0</v>
      </c>
      <c r="H4775" s="180">
        <v>0</v>
      </c>
      <c r="I4775" s="180">
        <v>168514</v>
      </c>
      <c r="J4775" s="180">
        <v>187271.38</v>
      </c>
    </row>
    <row r="4776" spans="1:10" x14ac:dyDescent="0.2">
      <c r="A4776" s="180" t="s">
        <v>101</v>
      </c>
      <c r="B4776" s="180" t="s">
        <v>347</v>
      </c>
      <c r="C4776" s="180">
        <v>0</v>
      </c>
      <c r="D4776" s="180">
        <v>0</v>
      </c>
      <c r="E4776" s="180">
        <v>0</v>
      </c>
      <c r="F4776" s="180"/>
      <c r="G4776" s="180">
        <v>0</v>
      </c>
      <c r="H4776" s="180">
        <v>0</v>
      </c>
      <c r="I4776" s="180">
        <v>0</v>
      </c>
      <c r="J4776" s="180">
        <v>0</v>
      </c>
    </row>
    <row r="4777" spans="1:10" x14ac:dyDescent="0.2">
      <c r="A4777" s="180" t="s">
        <v>101</v>
      </c>
      <c r="B4777" s="180" t="s">
        <v>348</v>
      </c>
      <c r="C4777" s="180">
        <v>569825</v>
      </c>
      <c r="D4777" s="180">
        <v>54292</v>
      </c>
      <c r="E4777" s="180">
        <v>4370</v>
      </c>
      <c r="F4777" s="180">
        <v>529767</v>
      </c>
      <c r="G4777" s="180">
        <v>328995</v>
      </c>
      <c r="H4777" s="180">
        <v>295881</v>
      </c>
      <c r="I4777" s="180">
        <v>8799620</v>
      </c>
      <c r="J4777" s="180">
        <v>8933447.3600000013</v>
      </c>
    </row>
    <row r="4778" spans="1:10" x14ac:dyDescent="0.2">
      <c r="A4778" s="180" t="s">
        <v>101</v>
      </c>
      <c r="B4778" s="180" t="s">
        <v>349</v>
      </c>
      <c r="C4778" s="180">
        <v>185130.67000000004</v>
      </c>
      <c r="D4778" s="180">
        <v>18938.070000000007</v>
      </c>
      <c r="E4778" s="180">
        <v>15291</v>
      </c>
      <c r="F4778" s="180">
        <v>158886.65999999992</v>
      </c>
      <c r="G4778" s="180">
        <v>-43589.250000000058</v>
      </c>
      <c r="H4778" s="180">
        <v>293177.24</v>
      </c>
      <c r="I4778" s="180">
        <v>1773218.3400000017</v>
      </c>
      <c r="J4778" s="180">
        <v>1472934.0299999998</v>
      </c>
    </row>
    <row r="4779" spans="1:10" x14ac:dyDescent="0.2">
      <c r="A4779" s="180" t="s">
        <v>101</v>
      </c>
      <c r="B4779" s="180" t="s">
        <v>350</v>
      </c>
      <c r="C4779" s="180">
        <v>754955.67</v>
      </c>
      <c r="D4779" s="180">
        <v>73230.070000000007</v>
      </c>
      <c r="E4779" s="180">
        <v>19661</v>
      </c>
      <c r="F4779" s="180">
        <v>688653.65999999992</v>
      </c>
      <c r="G4779" s="180">
        <v>285405.74999999994</v>
      </c>
      <c r="H4779" s="180">
        <v>589058.24</v>
      </c>
      <c r="I4779" s="180">
        <v>10572838.340000002</v>
      </c>
      <c r="J4779" s="180">
        <v>10406381.390000001</v>
      </c>
    </row>
    <row r="4780" spans="1:10" x14ac:dyDescent="0.2">
      <c r="A4780" s="180" t="s">
        <v>101</v>
      </c>
      <c r="B4780" s="180" t="s">
        <v>376</v>
      </c>
      <c r="C4780" s="180"/>
      <c r="D4780" s="180"/>
      <c r="E4780" s="180"/>
      <c r="F4780" s="180"/>
      <c r="G4780" s="180"/>
      <c r="H4780" s="180"/>
      <c r="I4780" s="180"/>
      <c r="J4780" s="180"/>
    </row>
    <row r="4781" spans="1:10" x14ac:dyDescent="0.2">
      <c r="A4781" s="180" t="s">
        <v>101</v>
      </c>
      <c r="B4781" s="180" t="s">
        <v>377</v>
      </c>
      <c r="C4781" s="180">
        <v>0</v>
      </c>
      <c r="D4781" s="180">
        <v>0</v>
      </c>
      <c r="E4781" s="180">
        <v>0</v>
      </c>
      <c r="F4781" s="180"/>
      <c r="G4781" s="180">
        <v>0</v>
      </c>
      <c r="H4781" s="180">
        <v>4373</v>
      </c>
      <c r="I4781" s="180">
        <v>5083309</v>
      </c>
      <c r="J4781" s="180">
        <v>4779057.05</v>
      </c>
    </row>
    <row r="4782" spans="1:10" x14ac:dyDescent="0.2">
      <c r="A4782" s="180" t="s">
        <v>101</v>
      </c>
      <c r="B4782" s="180" t="s">
        <v>352</v>
      </c>
      <c r="C4782" s="180">
        <v>0</v>
      </c>
      <c r="D4782" s="180">
        <v>0</v>
      </c>
      <c r="E4782" s="180">
        <v>0</v>
      </c>
      <c r="F4782" s="180"/>
      <c r="G4782" s="180">
        <v>0</v>
      </c>
      <c r="H4782" s="180">
        <v>0</v>
      </c>
      <c r="I4782" s="180">
        <v>55473</v>
      </c>
      <c r="J4782" s="180">
        <v>53624.71</v>
      </c>
    </row>
    <row r="4783" spans="1:10" x14ac:dyDescent="0.2">
      <c r="A4783" s="180" t="s">
        <v>101</v>
      </c>
      <c r="B4783" s="180" t="s">
        <v>353</v>
      </c>
      <c r="C4783" s="180">
        <v>202328</v>
      </c>
      <c r="D4783" s="180">
        <v>0</v>
      </c>
      <c r="E4783" s="180">
        <v>0</v>
      </c>
      <c r="F4783" s="180"/>
      <c r="G4783" s="180">
        <v>0</v>
      </c>
      <c r="H4783" s="180">
        <v>0</v>
      </c>
      <c r="I4783" s="180">
        <v>418766</v>
      </c>
      <c r="J4783" s="180">
        <v>257666.49</v>
      </c>
    </row>
    <row r="4784" spans="1:10" x14ac:dyDescent="0.2">
      <c r="A4784" s="180" t="s">
        <v>101</v>
      </c>
      <c r="B4784" s="180" t="s">
        <v>354</v>
      </c>
      <c r="C4784" s="180">
        <v>0</v>
      </c>
      <c r="D4784" s="180">
        <v>0</v>
      </c>
      <c r="E4784" s="180">
        <v>0</v>
      </c>
      <c r="F4784" s="180"/>
      <c r="G4784" s="180">
        <v>0</v>
      </c>
      <c r="H4784" s="180">
        <v>0</v>
      </c>
      <c r="I4784" s="180">
        <v>281822</v>
      </c>
      <c r="J4784" s="180">
        <v>281520.39</v>
      </c>
    </row>
    <row r="4785" spans="1:10" x14ac:dyDescent="0.2">
      <c r="A4785" s="180" t="s">
        <v>101</v>
      </c>
      <c r="B4785" s="180" t="s">
        <v>408</v>
      </c>
      <c r="C4785" s="180">
        <v>0</v>
      </c>
      <c r="D4785" s="180">
        <v>0</v>
      </c>
      <c r="E4785" s="180">
        <v>0</v>
      </c>
      <c r="F4785" s="180"/>
      <c r="G4785" s="180">
        <v>0</v>
      </c>
      <c r="H4785" s="180">
        <v>133840</v>
      </c>
      <c r="I4785" s="180">
        <v>483019</v>
      </c>
      <c r="J4785" s="180">
        <v>364376.93</v>
      </c>
    </row>
    <row r="4786" spans="1:10" x14ac:dyDescent="0.2">
      <c r="A4786" s="180" t="s">
        <v>101</v>
      </c>
      <c r="B4786" s="180" t="s">
        <v>423</v>
      </c>
      <c r="C4786" s="180">
        <v>7551</v>
      </c>
      <c r="D4786" s="180">
        <v>0</v>
      </c>
      <c r="E4786" s="180">
        <v>0</v>
      </c>
      <c r="F4786" s="180">
        <v>0</v>
      </c>
      <c r="G4786" s="180">
        <v>0</v>
      </c>
      <c r="H4786" s="180">
        <v>0</v>
      </c>
      <c r="I4786" s="180">
        <v>177859</v>
      </c>
      <c r="J4786" s="180">
        <v>104688.06</v>
      </c>
    </row>
    <row r="4787" spans="1:10" x14ac:dyDescent="0.2">
      <c r="A4787" s="180" t="s">
        <v>101</v>
      </c>
      <c r="B4787" s="180" t="s">
        <v>355</v>
      </c>
      <c r="C4787" s="180">
        <v>13000</v>
      </c>
      <c r="D4787" s="180">
        <v>0</v>
      </c>
      <c r="E4787" s="180">
        <v>0</v>
      </c>
      <c r="F4787" s="180"/>
      <c r="G4787" s="180">
        <v>4727</v>
      </c>
      <c r="H4787" s="180">
        <v>0</v>
      </c>
      <c r="I4787" s="180">
        <v>536083</v>
      </c>
      <c r="J4787" s="180">
        <v>589656.98</v>
      </c>
    </row>
    <row r="4788" spans="1:10" x14ac:dyDescent="0.2">
      <c r="A4788" s="180" t="s">
        <v>101</v>
      </c>
      <c r="B4788" s="180" t="s">
        <v>356</v>
      </c>
      <c r="C4788" s="180">
        <v>138068</v>
      </c>
      <c r="D4788" s="180">
        <v>0</v>
      </c>
      <c r="E4788" s="180">
        <v>0</v>
      </c>
      <c r="F4788" s="180"/>
      <c r="G4788" s="180">
        <v>0</v>
      </c>
      <c r="H4788" s="180">
        <v>0</v>
      </c>
      <c r="I4788" s="180">
        <v>563608</v>
      </c>
      <c r="J4788" s="180">
        <v>629039.99</v>
      </c>
    </row>
    <row r="4789" spans="1:10" x14ac:dyDescent="0.2">
      <c r="A4789" s="180" t="s">
        <v>101</v>
      </c>
      <c r="B4789" s="180" t="s">
        <v>409</v>
      </c>
      <c r="C4789" s="180"/>
      <c r="D4789" s="180"/>
      <c r="E4789" s="180"/>
      <c r="F4789" s="180"/>
      <c r="G4789" s="180"/>
      <c r="H4789" s="180"/>
      <c r="I4789" s="180">
        <v>0</v>
      </c>
      <c r="J4789" s="180"/>
    </row>
    <row r="4790" spans="1:10" x14ac:dyDescent="0.2">
      <c r="A4790" s="180" t="s">
        <v>101</v>
      </c>
      <c r="B4790" s="180" t="s">
        <v>378</v>
      </c>
      <c r="C4790" s="180">
        <v>0</v>
      </c>
      <c r="D4790" s="180">
        <v>48000</v>
      </c>
      <c r="E4790" s="180">
        <v>0</v>
      </c>
      <c r="F4790" s="180"/>
      <c r="G4790" s="180">
        <v>338627</v>
      </c>
      <c r="H4790" s="180">
        <v>95911</v>
      </c>
      <c r="I4790" s="180">
        <v>437647</v>
      </c>
      <c r="J4790" s="180">
        <v>488499.63</v>
      </c>
    </row>
    <row r="4791" spans="1:10" x14ac:dyDescent="0.2">
      <c r="A4791" s="180" t="s">
        <v>101</v>
      </c>
      <c r="B4791" s="180" t="s">
        <v>360</v>
      </c>
      <c r="C4791" s="180">
        <v>192101</v>
      </c>
      <c r="D4791" s="180">
        <v>12162</v>
      </c>
      <c r="E4791" s="180">
        <v>1955</v>
      </c>
      <c r="F4791" s="180"/>
      <c r="G4791" s="180"/>
      <c r="H4791" s="180">
        <v>0</v>
      </c>
      <c r="I4791" s="180">
        <v>273170</v>
      </c>
      <c r="J4791" s="180">
        <v>199859.26</v>
      </c>
    </row>
    <row r="4792" spans="1:10" x14ac:dyDescent="0.2">
      <c r="A4792" s="180" t="s">
        <v>101</v>
      </c>
      <c r="B4792" s="180" t="s">
        <v>379</v>
      </c>
      <c r="C4792" s="180">
        <v>2071</v>
      </c>
      <c r="D4792" s="180">
        <v>0</v>
      </c>
      <c r="E4792" s="180">
        <v>0</v>
      </c>
      <c r="F4792" s="180">
        <v>461218</v>
      </c>
      <c r="G4792" s="180"/>
      <c r="H4792" s="180"/>
      <c r="I4792" s="180">
        <v>577981</v>
      </c>
      <c r="J4792" s="180">
        <v>477456.18</v>
      </c>
    </row>
    <row r="4793" spans="1:10" x14ac:dyDescent="0.2">
      <c r="A4793" s="180" t="s">
        <v>101</v>
      </c>
      <c r="B4793" s="180" t="s">
        <v>362</v>
      </c>
      <c r="C4793" s="180"/>
      <c r="D4793" s="180"/>
      <c r="E4793" s="180"/>
      <c r="F4793" s="180"/>
      <c r="G4793" s="180"/>
      <c r="H4793" s="180"/>
      <c r="I4793" s="180">
        <v>219935</v>
      </c>
      <c r="J4793" s="180">
        <v>220446</v>
      </c>
    </row>
    <row r="4794" spans="1:10" x14ac:dyDescent="0.2">
      <c r="A4794" s="180" t="s">
        <v>101</v>
      </c>
      <c r="B4794" s="180" t="s">
        <v>365</v>
      </c>
      <c r="C4794" s="180">
        <v>555119</v>
      </c>
      <c r="D4794" s="180">
        <v>60162</v>
      </c>
      <c r="E4794" s="180">
        <v>1955</v>
      </c>
      <c r="F4794" s="180">
        <v>461218</v>
      </c>
      <c r="G4794" s="180">
        <v>343354</v>
      </c>
      <c r="H4794" s="180">
        <v>234124</v>
      </c>
      <c r="I4794" s="180">
        <v>9108672</v>
      </c>
      <c r="J4794" s="180">
        <v>8445891.6699999981</v>
      </c>
    </row>
    <row r="4795" spans="1:10" x14ac:dyDescent="0.2">
      <c r="A4795" s="180" t="s">
        <v>101</v>
      </c>
      <c r="B4795" s="180" t="s">
        <v>447</v>
      </c>
      <c r="C4795" s="180">
        <v>171042</v>
      </c>
      <c r="D4795" s="180">
        <v>0</v>
      </c>
      <c r="E4795" s="180">
        <v>0</v>
      </c>
      <c r="F4795" s="180">
        <v>0</v>
      </c>
      <c r="G4795" s="180">
        <v>0</v>
      </c>
      <c r="H4795" s="180">
        <v>0</v>
      </c>
      <c r="I4795" s="180">
        <v>169025</v>
      </c>
      <c r="J4795" s="180">
        <v>187271.38</v>
      </c>
    </row>
    <row r="4796" spans="1:10" x14ac:dyDescent="0.2">
      <c r="A4796" s="180" t="s">
        <v>101</v>
      </c>
      <c r="B4796" s="180" t="s">
        <v>366</v>
      </c>
      <c r="C4796" s="180">
        <v>726161</v>
      </c>
      <c r="D4796" s="180">
        <v>60162</v>
      </c>
      <c r="E4796" s="180">
        <v>1955</v>
      </c>
      <c r="F4796" s="180">
        <v>461218</v>
      </c>
      <c r="G4796" s="180">
        <v>343354</v>
      </c>
      <c r="H4796" s="180">
        <v>234124</v>
      </c>
      <c r="I4796" s="180">
        <v>9277697</v>
      </c>
      <c r="J4796" s="180">
        <v>8633163.0499999989</v>
      </c>
    </row>
    <row r="4797" spans="1:10" x14ac:dyDescent="0.2">
      <c r="A4797" s="180" t="s">
        <v>101</v>
      </c>
      <c r="B4797" s="180" t="s">
        <v>367</v>
      </c>
      <c r="C4797" s="180">
        <v>28794.670000000038</v>
      </c>
      <c r="D4797" s="180">
        <v>13068.070000000009</v>
      </c>
      <c r="E4797" s="180">
        <v>17706</v>
      </c>
      <c r="F4797" s="180">
        <v>227435.65999999992</v>
      </c>
      <c r="G4797" s="180">
        <v>-57948.250000000058</v>
      </c>
      <c r="H4797" s="180">
        <v>354934.24</v>
      </c>
      <c r="I4797" s="180">
        <v>1295141.3400000017</v>
      </c>
      <c r="J4797" s="180">
        <v>1773218.3400000017</v>
      </c>
    </row>
    <row r="4798" spans="1:10" x14ac:dyDescent="0.2">
      <c r="A4798" s="180" t="s">
        <v>101</v>
      </c>
      <c r="B4798" s="180" t="s">
        <v>368</v>
      </c>
      <c r="C4798" s="180">
        <v>754955.67</v>
      </c>
      <c r="D4798" s="180">
        <v>73230.070000000007</v>
      </c>
      <c r="E4798" s="180">
        <v>19661</v>
      </c>
      <c r="F4798" s="180">
        <v>688653.65999999992</v>
      </c>
      <c r="G4798" s="180">
        <v>285405.74999999994</v>
      </c>
      <c r="H4798" s="180">
        <v>589058.24</v>
      </c>
      <c r="I4798" s="180">
        <v>10572838.340000002</v>
      </c>
      <c r="J4798" s="180">
        <v>10406381.390000001</v>
      </c>
    </row>
    <row r="4799" spans="1:10" x14ac:dyDescent="0.2">
      <c r="A4799" s="180" t="s">
        <v>102</v>
      </c>
      <c r="B4799" s="180" t="s">
        <v>333</v>
      </c>
      <c r="C4799" s="180"/>
      <c r="D4799" s="180">
        <v>56844</v>
      </c>
      <c r="E4799" s="180"/>
      <c r="F4799" s="180">
        <v>299892</v>
      </c>
      <c r="G4799" s="180"/>
      <c r="H4799" s="180"/>
      <c r="I4799" s="180">
        <v>1972945</v>
      </c>
      <c r="J4799" s="180">
        <v>1760253.1900000002</v>
      </c>
    </row>
    <row r="4800" spans="1:10" x14ac:dyDescent="0.2">
      <c r="A4800" s="180" t="s">
        <v>102</v>
      </c>
      <c r="B4800" s="180" t="s">
        <v>334</v>
      </c>
      <c r="C4800" s="180"/>
      <c r="D4800" s="180">
        <v>15549</v>
      </c>
      <c r="E4800" s="180"/>
      <c r="F4800" s="180">
        <v>82029</v>
      </c>
      <c r="G4800" s="180"/>
      <c r="H4800" s="180"/>
      <c r="I4800" s="180">
        <v>604458</v>
      </c>
      <c r="J4800" s="180">
        <v>573107.81999999995</v>
      </c>
    </row>
    <row r="4801" spans="1:10" x14ac:dyDescent="0.2">
      <c r="A4801" s="180" t="s">
        <v>102</v>
      </c>
      <c r="B4801" s="180" t="s">
        <v>335</v>
      </c>
      <c r="C4801" s="180"/>
      <c r="D4801" s="180">
        <v>0</v>
      </c>
      <c r="E4801" s="180"/>
      <c r="F4801" s="180"/>
      <c r="G4801" s="180"/>
      <c r="H4801" s="180"/>
      <c r="I4801" s="180">
        <v>165430</v>
      </c>
      <c r="J4801" s="180">
        <v>167934</v>
      </c>
    </row>
    <row r="4802" spans="1:10" x14ac:dyDescent="0.2">
      <c r="A4802" s="180" t="s">
        <v>102</v>
      </c>
      <c r="B4802" s="180" t="s">
        <v>336</v>
      </c>
      <c r="C4802" s="180"/>
      <c r="D4802" s="180"/>
      <c r="E4802" s="180"/>
      <c r="F4802" s="180"/>
      <c r="G4802" s="180"/>
      <c r="H4802" s="180"/>
      <c r="I4802" s="180">
        <v>110561</v>
      </c>
      <c r="J4802" s="180">
        <v>162412.01</v>
      </c>
    </row>
    <row r="4803" spans="1:10" x14ac:dyDescent="0.2">
      <c r="A4803" s="180" t="s">
        <v>102</v>
      </c>
      <c r="B4803" s="180" t="s">
        <v>337</v>
      </c>
      <c r="C4803" s="180">
        <v>500</v>
      </c>
      <c r="D4803" s="180">
        <v>300</v>
      </c>
      <c r="E4803" s="180"/>
      <c r="F4803" s="180"/>
      <c r="G4803" s="180">
        <v>100</v>
      </c>
      <c r="H4803" s="180"/>
      <c r="I4803" s="180">
        <v>5950</v>
      </c>
      <c r="J4803" s="180">
        <v>5767</v>
      </c>
    </row>
    <row r="4804" spans="1:10" x14ac:dyDescent="0.2">
      <c r="A4804" s="180" t="s">
        <v>102</v>
      </c>
      <c r="B4804" s="180" t="s">
        <v>338</v>
      </c>
      <c r="C4804" s="180"/>
      <c r="D4804" s="180"/>
      <c r="E4804" s="180"/>
      <c r="F4804" s="180"/>
      <c r="G4804" s="180">
        <v>155000</v>
      </c>
      <c r="H4804" s="180"/>
      <c r="I4804" s="180">
        <v>145000</v>
      </c>
      <c r="J4804" s="180">
        <v>142259</v>
      </c>
    </row>
    <row r="4805" spans="1:10" x14ac:dyDescent="0.2">
      <c r="A4805" s="180" t="s">
        <v>102</v>
      </c>
      <c r="B4805" s="180" t="s">
        <v>339</v>
      </c>
      <c r="C4805" s="180"/>
      <c r="D4805" s="180"/>
      <c r="E4805" s="180"/>
      <c r="F4805" s="180"/>
      <c r="G4805" s="180"/>
      <c r="H4805" s="180"/>
      <c r="I4805" s="180">
        <v>160000</v>
      </c>
      <c r="J4805" s="180">
        <v>135628.56</v>
      </c>
    </row>
    <row r="4806" spans="1:10" x14ac:dyDescent="0.2">
      <c r="A4806" s="180" t="s">
        <v>102</v>
      </c>
      <c r="B4806" s="180" t="s">
        <v>340</v>
      </c>
      <c r="C4806" s="180"/>
      <c r="D4806" s="180">
        <v>175</v>
      </c>
      <c r="E4806" s="180"/>
      <c r="F4806" s="180">
        <v>950</v>
      </c>
      <c r="G4806" s="180">
        <v>4500</v>
      </c>
      <c r="H4806" s="180"/>
      <c r="I4806" s="180">
        <v>72159</v>
      </c>
      <c r="J4806" s="180">
        <v>70900.66</v>
      </c>
    </row>
    <row r="4807" spans="1:10" x14ac:dyDescent="0.2">
      <c r="A4807" s="180" t="s">
        <v>102</v>
      </c>
      <c r="B4807" s="180" t="s">
        <v>341</v>
      </c>
      <c r="C4807" s="180"/>
      <c r="D4807" s="180"/>
      <c r="E4807" s="180"/>
      <c r="F4807" s="180"/>
      <c r="G4807" s="180"/>
      <c r="H4807" s="180"/>
      <c r="I4807" s="180">
        <v>0</v>
      </c>
      <c r="J4807" s="180">
        <v>0</v>
      </c>
    </row>
    <row r="4808" spans="1:10" x14ac:dyDescent="0.2">
      <c r="A4808" s="180" t="s">
        <v>102</v>
      </c>
      <c r="B4808" s="180" t="s">
        <v>342</v>
      </c>
      <c r="C4808" s="180"/>
      <c r="D4808" s="180"/>
      <c r="E4808" s="180"/>
      <c r="F4808" s="180"/>
      <c r="G4808" s="180"/>
      <c r="H4808" s="180"/>
      <c r="I4808" s="180">
        <v>1615545</v>
      </c>
      <c r="J4808" s="180">
        <v>1692726</v>
      </c>
    </row>
    <row r="4809" spans="1:10" x14ac:dyDescent="0.2">
      <c r="A4809" s="180" t="s">
        <v>102</v>
      </c>
      <c r="B4809" s="180" t="s">
        <v>343</v>
      </c>
      <c r="C4809" s="180"/>
      <c r="D4809" s="180"/>
      <c r="E4809" s="180"/>
      <c r="F4809" s="180"/>
      <c r="G4809" s="180"/>
      <c r="H4809" s="180"/>
      <c r="I4809" s="180">
        <v>0</v>
      </c>
      <c r="J4809" s="180">
        <v>0</v>
      </c>
    </row>
    <row r="4810" spans="1:10" x14ac:dyDescent="0.2">
      <c r="A4810" s="180" t="s">
        <v>102</v>
      </c>
      <c r="B4810" s="180" t="s">
        <v>344</v>
      </c>
      <c r="C4810" s="180">
        <v>335000</v>
      </c>
      <c r="D4810" s="180"/>
      <c r="E4810" s="180"/>
      <c r="F4810" s="180"/>
      <c r="G4810" s="180">
        <v>2000</v>
      </c>
      <c r="H4810" s="180"/>
      <c r="I4810" s="180">
        <v>433887</v>
      </c>
      <c r="J4810" s="180">
        <v>340857.85000000003</v>
      </c>
    </row>
    <row r="4811" spans="1:10" x14ac:dyDescent="0.2">
      <c r="A4811" s="180" t="s">
        <v>102</v>
      </c>
      <c r="B4811" s="180" t="s">
        <v>475</v>
      </c>
      <c r="C4811" s="180"/>
      <c r="D4811" s="180">
        <v>608</v>
      </c>
      <c r="E4811" s="180"/>
      <c r="F4811" s="180">
        <v>3209</v>
      </c>
      <c r="G4811" s="180"/>
      <c r="H4811" s="180"/>
      <c r="I4811" s="180">
        <v>19277</v>
      </c>
      <c r="J4811" s="180">
        <v>19696.11</v>
      </c>
    </row>
    <row r="4812" spans="1:10" x14ac:dyDescent="0.2">
      <c r="A4812" s="180" t="s">
        <v>102</v>
      </c>
      <c r="B4812" s="180" t="s">
        <v>332</v>
      </c>
      <c r="C4812" s="180"/>
      <c r="D4812" s="180"/>
      <c r="E4812" s="180"/>
      <c r="F4812" s="180"/>
      <c r="G4812" s="180"/>
      <c r="H4812" s="180"/>
      <c r="I4812" s="180">
        <v>45391</v>
      </c>
      <c r="J4812" s="180">
        <v>45904</v>
      </c>
    </row>
    <row r="4813" spans="1:10" x14ac:dyDescent="0.2">
      <c r="A4813" s="180" t="s">
        <v>102</v>
      </c>
      <c r="B4813" s="180" t="s">
        <v>407</v>
      </c>
      <c r="C4813" s="180"/>
      <c r="D4813" s="180"/>
      <c r="E4813" s="180"/>
      <c r="F4813" s="180"/>
      <c r="G4813" s="180">
        <v>100000</v>
      </c>
      <c r="H4813" s="180"/>
      <c r="I4813" s="180">
        <v>176610</v>
      </c>
      <c r="J4813" s="180">
        <v>162108.13</v>
      </c>
    </row>
    <row r="4814" spans="1:10" x14ac:dyDescent="0.2">
      <c r="A4814" s="180" t="s">
        <v>102</v>
      </c>
      <c r="B4814" s="180" t="s">
        <v>345</v>
      </c>
      <c r="C4814" s="180">
        <v>335500</v>
      </c>
      <c r="D4814" s="180">
        <v>73476</v>
      </c>
      <c r="E4814" s="180">
        <v>0</v>
      </c>
      <c r="F4814" s="180">
        <v>386080</v>
      </c>
      <c r="G4814" s="180">
        <v>261600</v>
      </c>
      <c r="H4814" s="180">
        <v>0</v>
      </c>
      <c r="I4814" s="180">
        <v>5527213</v>
      </c>
      <c r="J4814" s="180">
        <v>5279554.33</v>
      </c>
    </row>
    <row r="4815" spans="1:10" x14ac:dyDescent="0.2">
      <c r="A4815" s="180" t="s">
        <v>102</v>
      </c>
      <c r="B4815" s="180" t="s">
        <v>346</v>
      </c>
      <c r="C4815" s="180"/>
      <c r="D4815" s="180"/>
      <c r="E4815" s="180"/>
      <c r="F4815" s="180"/>
      <c r="G4815" s="180"/>
      <c r="H4815" s="180"/>
      <c r="I4815" s="180">
        <v>0</v>
      </c>
      <c r="J4815" s="180">
        <v>0</v>
      </c>
    </row>
    <row r="4816" spans="1:10" x14ac:dyDescent="0.2">
      <c r="A4816" s="180" t="s">
        <v>102</v>
      </c>
      <c r="B4816" s="180" t="s">
        <v>446</v>
      </c>
      <c r="C4816" s="180"/>
      <c r="D4816" s="180"/>
      <c r="E4816" s="180"/>
      <c r="F4816" s="180">
        <v>110640</v>
      </c>
      <c r="G4816" s="180"/>
      <c r="H4816" s="180"/>
      <c r="I4816" s="180">
        <v>149676</v>
      </c>
      <c r="J4816" s="180">
        <v>144776.45000000001</v>
      </c>
    </row>
    <row r="4817" spans="1:10" x14ac:dyDescent="0.2">
      <c r="A4817" s="180" t="s">
        <v>102</v>
      </c>
      <c r="B4817" s="180" t="s">
        <v>347</v>
      </c>
      <c r="C4817" s="180"/>
      <c r="D4817" s="180"/>
      <c r="E4817" s="180"/>
      <c r="F4817" s="180"/>
      <c r="G4817" s="180"/>
      <c r="H4817" s="180"/>
      <c r="I4817" s="180">
        <v>0</v>
      </c>
      <c r="J4817" s="180">
        <v>0</v>
      </c>
    </row>
    <row r="4818" spans="1:10" x14ac:dyDescent="0.2">
      <c r="A4818" s="180" t="s">
        <v>102</v>
      </c>
      <c r="B4818" s="180" t="s">
        <v>348</v>
      </c>
      <c r="C4818" s="180">
        <v>335500</v>
      </c>
      <c r="D4818" s="180">
        <v>73476</v>
      </c>
      <c r="E4818" s="180">
        <v>0</v>
      </c>
      <c r="F4818" s="180">
        <v>496720</v>
      </c>
      <c r="G4818" s="180">
        <v>261600</v>
      </c>
      <c r="H4818" s="180">
        <v>0</v>
      </c>
      <c r="I4818" s="180">
        <v>5676889</v>
      </c>
      <c r="J4818" s="180">
        <v>5424330.7800000003</v>
      </c>
    </row>
    <row r="4819" spans="1:10" x14ac:dyDescent="0.2">
      <c r="A4819" s="180" t="s">
        <v>102</v>
      </c>
      <c r="B4819" s="180" t="s">
        <v>349</v>
      </c>
      <c r="C4819" s="180">
        <v>355217.83000000007</v>
      </c>
      <c r="D4819" s="180">
        <v>65332.69</v>
      </c>
      <c r="E4819" s="180">
        <v>1</v>
      </c>
      <c r="F4819" s="180">
        <v>40549.489999999991</v>
      </c>
      <c r="G4819" s="180">
        <v>-43014.23000000004</v>
      </c>
      <c r="H4819" s="180">
        <v>0</v>
      </c>
      <c r="I4819" s="180">
        <v>1272419.3799999992</v>
      </c>
      <c r="J4819" s="180">
        <v>1191917.8500000001</v>
      </c>
    </row>
    <row r="4820" spans="1:10" x14ac:dyDescent="0.2">
      <c r="A4820" s="180" t="s">
        <v>102</v>
      </c>
      <c r="B4820" s="180" t="s">
        <v>350</v>
      </c>
      <c r="C4820" s="180">
        <v>690717.83000000007</v>
      </c>
      <c r="D4820" s="180">
        <v>138808.69</v>
      </c>
      <c r="E4820" s="180">
        <v>1</v>
      </c>
      <c r="F4820" s="180">
        <v>537269.49</v>
      </c>
      <c r="G4820" s="180">
        <v>218585.76999999996</v>
      </c>
      <c r="H4820" s="180">
        <v>0</v>
      </c>
      <c r="I4820" s="180">
        <v>6949308.379999999</v>
      </c>
      <c r="J4820" s="180">
        <v>6616248.6299999999</v>
      </c>
    </row>
    <row r="4821" spans="1:10" x14ac:dyDescent="0.2">
      <c r="A4821" s="180" t="s">
        <v>102</v>
      </c>
      <c r="B4821" s="180" t="s">
        <v>376</v>
      </c>
      <c r="C4821" s="180"/>
      <c r="D4821" s="180"/>
      <c r="E4821" s="180"/>
      <c r="F4821" s="180"/>
      <c r="G4821" s="180"/>
      <c r="H4821" s="180"/>
      <c r="I4821" s="180"/>
      <c r="J4821" s="180"/>
    </row>
    <row r="4822" spans="1:10" x14ac:dyDescent="0.2">
      <c r="A4822" s="180" t="s">
        <v>102</v>
      </c>
      <c r="B4822" s="180" t="s">
        <v>377</v>
      </c>
      <c r="C4822" s="180">
        <v>75000</v>
      </c>
      <c r="D4822" s="180"/>
      <c r="E4822" s="180"/>
      <c r="F4822" s="180"/>
      <c r="G4822" s="180"/>
      <c r="H4822" s="180"/>
      <c r="I4822" s="180">
        <v>2954250</v>
      </c>
      <c r="J4822" s="180">
        <v>2721515.51</v>
      </c>
    </row>
    <row r="4823" spans="1:10" x14ac:dyDescent="0.2">
      <c r="A4823" s="180" t="s">
        <v>102</v>
      </c>
      <c r="B4823" s="180" t="s">
        <v>352</v>
      </c>
      <c r="C4823" s="180"/>
      <c r="D4823" s="180"/>
      <c r="E4823" s="180"/>
      <c r="F4823" s="180"/>
      <c r="G4823" s="180"/>
      <c r="H4823" s="180"/>
      <c r="I4823" s="180">
        <v>165475</v>
      </c>
      <c r="J4823" s="180">
        <v>154211.44</v>
      </c>
    </row>
    <row r="4824" spans="1:10" x14ac:dyDescent="0.2">
      <c r="A4824" s="180" t="s">
        <v>102</v>
      </c>
      <c r="B4824" s="180" t="s">
        <v>353</v>
      </c>
      <c r="C4824" s="180">
        <v>85000</v>
      </c>
      <c r="D4824" s="180">
        <v>70000</v>
      </c>
      <c r="E4824" s="180"/>
      <c r="F4824" s="180"/>
      <c r="G4824" s="180"/>
      <c r="H4824" s="180"/>
      <c r="I4824" s="180">
        <v>135950</v>
      </c>
      <c r="J4824" s="180">
        <v>182469.32</v>
      </c>
    </row>
    <row r="4825" spans="1:10" x14ac:dyDescent="0.2">
      <c r="A4825" s="180" t="s">
        <v>102</v>
      </c>
      <c r="B4825" s="180" t="s">
        <v>354</v>
      </c>
      <c r="C4825" s="180"/>
      <c r="D4825" s="180"/>
      <c r="E4825" s="180"/>
      <c r="F4825" s="180"/>
      <c r="G4825" s="180"/>
      <c r="H4825" s="180"/>
      <c r="I4825" s="180">
        <v>110325</v>
      </c>
      <c r="J4825" s="180">
        <v>106239.85</v>
      </c>
    </row>
    <row r="4826" spans="1:10" x14ac:dyDescent="0.2">
      <c r="A4826" s="180" t="s">
        <v>102</v>
      </c>
      <c r="B4826" s="180" t="s">
        <v>408</v>
      </c>
      <c r="C4826" s="180"/>
      <c r="D4826" s="180">
        <v>10000</v>
      </c>
      <c r="E4826" s="180"/>
      <c r="F4826" s="180"/>
      <c r="G4826" s="180"/>
      <c r="H4826" s="180"/>
      <c r="I4826" s="180">
        <v>256900</v>
      </c>
      <c r="J4826" s="180">
        <v>246699.37</v>
      </c>
    </row>
    <row r="4827" spans="1:10" x14ac:dyDescent="0.2">
      <c r="A4827" s="180" t="s">
        <v>102</v>
      </c>
      <c r="B4827" s="180" t="s">
        <v>423</v>
      </c>
      <c r="C4827" s="180"/>
      <c r="D4827" s="180"/>
      <c r="E4827" s="180"/>
      <c r="F4827" s="180"/>
      <c r="G4827" s="180"/>
      <c r="H4827" s="180"/>
      <c r="I4827" s="180">
        <v>105950</v>
      </c>
      <c r="J4827" s="180">
        <v>98105.12</v>
      </c>
    </row>
    <row r="4828" spans="1:10" x14ac:dyDescent="0.2">
      <c r="A4828" s="180" t="s">
        <v>102</v>
      </c>
      <c r="B4828" s="180" t="s">
        <v>355</v>
      </c>
      <c r="C4828" s="180">
        <v>10000</v>
      </c>
      <c r="D4828" s="180">
        <v>5000</v>
      </c>
      <c r="E4828" s="180"/>
      <c r="F4828" s="180"/>
      <c r="G4828" s="180"/>
      <c r="H4828" s="180"/>
      <c r="I4828" s="180">
        <v>500500</v>
      </c>
      <c r="J4828" s="180">
        <v>469001.58</v>
      </c>
    </row>
    <row r="4829" spans="1:10" x14ac:dyDescent="0.2">
      <c r="A4829" s="180" t="s">
        <v>102</v>
      </c>
      <c r="B4829" s="180" t="s">
        <v>356</v>
      </c>
      <c r="C4829" s="180">
        <v>229000</v>
      </c>
      <c r="D4829" s="180">
        <v>25000</v>
      </c>
      <c r="E4829" s="180"/>
      <c r="F4829" s="180"/>
      <c r="G4829" s="180"/>
      <c r="H4829" s="180"/>
      <c r="I4829" s="180">
        <v>271000</v>
      </c>
      <c r="J4829" s="180">
        <v>260502.75</v>
      </c>
    </row>
    <row r="4830" spans="1:10" x14ac:dyDescent="0.2">
      <c r="A4830" s="180" t="s">
        <v>102</v>
      </c>
      <c r="B4830" s="180" t="s">
        <v>409</v>
      </c>
      <c r="C4830" s="180"/>
      <c r="D4830" s="180"/>
      <c r="E4830" s="180"/>
      <c r="F4830" s="180"/>
      <c r="G4830" s="180"/>
      <c r="H4830" s="180"/>
      <c r="I4830" s="180">
        <v>0</v>
      </c>
      <c r="J4830" s="180"/>
    </row>
    <row r="4831" spans="1:10" x14ac:dyDescent="0.2">
      <c r="A4831" s="180" t="s">
        <v>102</v>
      </c>
      <c r="B4831" s="180" t="s">
        <v>378</v>
      </c>
      <c r="C4831" s="180">
        <v>5000</v>
      </c>
      <c r="D4831" s="180"/>
      <c r="E4831" s="180"/>
      <c r="F4831" s="180"/>
      <c r="G4831" s="180">
        <v>250000</v>
      </c>
      <c r="H4831" s="180"/>
      <c r="I4831" s="180">
        <v>261900</v>
      </c>
      <c r="J4831" s="180">
        <v>250647.63</v>
      </c>
    </row>
    <row r="4832" spans="1:10" x14ac:dyDescent="0.2">
      <c r="A4832" s="180" t="s">
        <v>102</v>
      </c>
      <c r="B4832" s="180" t="s">
        <v>360</v>
      </c>
      <c r="C4832" s="180">
        <v>50000</v>
      </c>
      <c r="D4832" s="180"/>
      <c r="E4832" s="180"/>
      <c r="F4832" s="180"/>
      <c r="G4832" s="180"/>
      <c r="H4832" s="180"/>
      <c r="I4832" s="180">
        <v>95000</v>
      </c>
      <c r="J4832" s="180">
        <v>32650.78</v>
      </c>
    </row>
    <row r="4833" spans="1:10" x14ac:dyDescent="0.2">
      <c r="A4833" s="180" t="s">
        <v>102</v>
      </c>
      <c r="B4833" s="180" t="s">
        <v>379</v>
      </c>
      <c r="C4833" s="180"/>
      <c r="D4833" s="180"/>
      <c r="E4833" s="180"/>
      <c r="F4833" s="180">
        <v>492561</v>
      </c>
      <c r="G4833" s="180"/>
      <c r="H4833" s="180"/>
      <c r="I4833" s="180">
        <v>530986</v>
      </c>
      <c r="J4833" s="180">
        <v>522386.45</v>
      </c>
    </row>
    <row r="4834" spans="1:10" x14ac:dyDescent="0.2">
      <c r="A4834" s="180" t="s">
        <v>102</v>
      </c>
      <c r="B4834" s="180" t="s">
        <v>362</v>
      </c>
      <c r="C4834" s="180"/>
      <c r="D4834" s="180"/>
      <c r="E4834" s="180"/>
      <c r="F4834" s="180"/>
      <c r="G4834" s="180"/>
      <c r="H4834" s="180"/>
      <c r="I4834" s="180">
        <v>155242</v>
      </c>
      <c r="J4834" s="180">
        <v>157063</v>
      </c>
    </row>
    <row r="4835" spans="1:10" x14ac:dyDescent="0.2">
      <c r="A4835" s="180" t="s">
        <v>102</v>
      </c>
      <c r="B4835" s="180" t="s">
        <v>365</v>
      </c>
      <c r="C4835" s="180">
        <v>454000</v>
      </c>
      <c r="D4835" s="180">
        <v>110000</v>
      </c>
      <c r="E4835" s="180">
        <v>0</v>
      </c>
      <c r="F4835" s="180">
        <v>492561</v>
      </c>
      <c r="G4835" s="180">
        <v>250000</v>
      </c>
      <c r="H4835" s="180">
        <v>0</v>
      </c>
      <c r="I4835" s="180">
        <v>5543478</v>
      </c>
      <c r="J4835" s="180">
        <v>5201492.8</v>
      </c>
    </row>
    <row r="4836" spans="1:10" x14ac:dyDescent="0.2">
      <c r="A4836" s="180" t="s">
        <v>102</v>
      </c>
      <c r="B4836" s="180" t="s">
        <v>447</v>
      </c>
      <c r="C4836" s="180">
        <v>110640</v>
      </c>
      <c r="D4836" s="180"/>
      <c r="E4836" s="180"/>
      <c r="F4836" s="180"/>
      <c r="G4836" s="180"/>
      <c r="H4836" s="180"/>
      <c r="I4836" s="180">
        <v>149676</v>
      </c>
      <c r="J4836" s="180">
        <v>142336.45000000001</v>
      </c>
    </row>
    <row r="4837" spans="1:10" x14ac:dyDescent="0.2">
      <c r="A4837" s="180" t="s">
        <v>102</v>
      </c>
      <c r="B4837" s="180" t="s">
        <v>366</v>
      </c>
      <c r="C4837" s="180">
        <v>564640</v>
      </c>
      <c r="D4837" s="180">
        <v>110000</v>
      </c>
      <c r="E4837" s="180">
        <v>0</v>
      </c>
      <c r="F4837" s="180">
        <v>492561</v>
      </c>
      <c r="G4837" s="180">
        <v>250000</v>
      </c>
      <c r="H4837" s="180">
        <v>0</v>
      </c>
      <c r="I4837" s="180">
        <v>5693154</v>
      </c>
      <c r="J4837" s="180">
        <v>5343829.25</v>
      </c>
    </row>
    <row r="4838" spans="1:10" x14ac:dyDescent="0.2">
      <c r="A4838" s="180" t="s">
        <v>102</v>
      </c>
      <c r="B4838" s="180" t="s">
        <v>367</v>
      </c>
      <c r="C4838" s="180">
        <v>126077.83000000007</v>
      </c>
      <c r="D4838" s="180">
        <v>28808.69</v>
      </c>
      <c r="E4838" s="180">
        <v>1</v>
      </c>
      <c r="F4838" s="180">
        <v>44708.489999999991</v>
      </c>
      <c r="G4838" s="180">
        <v>-31414.23000000004</v>
      </c>
      <c r="H4838" s="180">
        <v>0</v>
      </c>
      <c r="I4838" s="180">
        <v>1256154.379999999</v>
      </c>
      <c r="J4838" s="180">
        <v>1272419.3799999999</v>
      </c>
    </row>
    <row r="4839" spans="1:10" x14ac:dyDescent="0.2">
      <c r="A4839" s="180" t="s">
        <v>102</v>
      </c>
      <c r="B4839" s="180" t="s">
        <v>368</v>
      </c>
      <c r="C4839" s="180">
        <v>690717.83000000007</v>
      </c>
      <c r="D4839" s="180">
        <v>138808.69</v>
      </c>
      <c r="E4839" s="180">
        <v>1</v>
      </c>
      <c r="F4839" s="180">
        <v>537269.49</v>
      </c>
      <c r="G4839" s="180">
        <v>218585.76999999996</v>
      </c>
      <c r="H4839" s="180">
        <v>0</v>
      </c>
      <c r="I4839" s="180">
        <v>6949308.379999999</v>
      </c>
      <c r="J4839" s="180">
        <v>6616248.6299999999</v>
      </c>
    </row>
    <row r="4840" spans="1:10" x14ac:dyDescent="0.2">
      <c r="A4840" s="180" t="s">
        <v>103</v>
      </c>
      <c r="B4840" s="180" t="s">
        <v>333</v>
      </c>
      <c r="C4840" s="180"/>
      <c r="D4840" s="180">
        <v>355163</v>
      </c>
      <c r="E4840" s="180"/>
      <c r="F4840" s="180">
        <v>0</v>
      </c>
      <c r="G4840" s="180"/>
      <c r="H4840" s="180"/>
      <c r="I4840" s="180">
        <v>2658102</v>
      </c>
      <c r="J4840" s="180">
        <v>2556074.65</v>
      </c>
    </row>
    <row r="4841" spans="1:10" x14ac:dyDescent="0.2">
      <c r="A4841" s="180" t="s">
        <v>103</v>
      </c>
      <c r="B4841" s="180" t="s">
        <v>334</v>
      </c>
      <c r="C4841" s="180"/>
      <c r="D4841" s="180">
        <v>17003</v>
      </c>
      <c r="E4841" s="180"/>
      <c r="F4841" s="180">
        <v>0</v>
      </c>
      <c r="G4841" s="180"/>
      <c r="H4841" s="180"/>
      <c r="I4841" s="180">
        <v>133379</v>
      </c>
      <c r="J4841" s="180">
        <v>138834.75</v>
      </c>
    </row>
    <row r="4842" spans="1:10" x14ac:dyDescent="0.2">
      <c r="A4842" s="180" t="s">
        <v>103</v>
      </c>
      <c r="B4842" s="180" t="s">
        <v>335</v>
      </c>
      <c r="C4842" s="180"/>
      <c r="D4842" s="180">
        <v>0</v>
      </c>
      <c r="E4842" s="180"/>
      <c r="F4842" s="180"/>
      <c r="G4842" s="180"/>
      <c r="H4842" s="180"/>
      <c r="I4842" s="180">
        <v>195910</v>
      </c>
      <c r="J4842" s="180">
        <v>197035</v>
      </c>
    </row>
    <row r="4843" spans="1:10" x14ac:dyDescent="0.2">
      <c r="A4843" s="180" t="s">
        <v>103</v>
      </c>
      <c r="B4843" s="180" t="s">
        <v>336</v>
      </c>
      <c r="C4843" s="180"/>
      <c r="D4843" s="180"/>
      <c r="E4843" s="180"/>
      <c r="F4843" s="180"/>
      <c r="G4843" s="180"/>
      <c r="H4843" s="180"/>
      <c r="I4843" s="180">
        <v>426391</v>
      </c>
      <c r="J4843" s="180">
        <v>420576.84</v>
      </c>
    </row>
    <row r="4844" spans="1:10" x14ac:dyDescent="0.2">
      <c r="A4844" s="180" t="s">
        <v>103</v>
      </c>
      <c r="B4844" s="180" t="s">
        <v>337</v>
      </c>
      <c r="C4844" s="180">
        <v>14181</v>
      </c>
      <c r="D4844" s="180">
        <v>776</v>
      </c>
      <c r="E4844" s="180">
        <v>0</v>
      </c>
      <c r="F4844" s="180">
        <v>0</v>
      </c>
      <c r="G4844" s="180">
        <v>141</v>
      </c>
      <c r="H4844" s="180">
        <v>0</v>
      </c>
      <c r="I4844" s="180">
        <v>31190</v>
      </c>
      <c r="J4844" s="180">
        <v>30729.74</v>
      </c>
    </row>
    <row r="4845" spans="1:10" x14ac:dyDescent="0.2">
      <c r="A4845" s="180" t="s">
        <v>103</v>
      </c>
      <c r="B4845" s="180" t="s">
        <v>338</v>
      </c>
      <c r="C4845" s="180"/>
      <c r="D4845" s="180"/>
      <c r="E4845" s="180"/>
      <c r="F4845" s="180"/>
      <c r="G4845" s="180">
        <v>134763</v>
      </c>
      <c r="H4845" s="180">
        <v>0</v>
      </c>
      <c r="I4845" s="180">
        <v>132772</v>
      </c>
      <c r="J4845" s="180">
        <v>136721.03</v>
      </c>
    </row>
    <row r="4846" spans="1:10" x14ac:dyDescent="0.2">
      <c r="A4846" s="180" t="s">
        <v>103</v>
      </c>
      <c r="B4846" s="180" t="s">
        <v>339</v>
      </c>
      <c r="C4846" s="180"/>
      <c r="D4846" s="180"/>
      <c r="E4846" s="180"/>
      <c r="F4846" s="180"/>
      <c r="G4846" s="180"/>
      <c r="H4846" s="180">
        <v>0</v>
      </c>
      <c r="I4846" s="180">
        <v>172910</v>
      </c>
      <c r="J4846" s="180">
        <v>170381.98</v>
      </c>
    </row>
    <row r="4847" spans="1:10" x14ac:dyDescent="0.2">
      <c r="A4847" s="180" t="s">
        <v>103</v>
      </c>
      <c r="B4847" s="180" t="s">
        <v>340</v>
      </c>
      <c r="C4847" s="180">
        <v>19729</v>
      </c>
      <c r="D4847" s="180">
        <v>3040</v>
      </c>
      <c r="E4847" s="180">
        <v>0</v>
      </c>
      <c r="F4847" s="180">
        <v>0</v>
      </c>
      <c r="G4847" s="180">
        <v>0</v>
      </c>
      <c r="H4847" s="180">
        <v>0</v>
      </c>
      <c r="I4847" s="180">
        <v>137347</v>
      </c>
      <c r="J4847" s="180">
        <v>139528.72999999998</v>
      </c>
    </row>
    <row r="4848" spans="1:10" x14ac:dyDescent="0.2">
      <c r="A4848" s="180" t="s">
        <v>103</v>
      </c>
      <c r="B4848" s="180" t="s">
        <v>341</v>
      </c>
      <c r="C4848" s="180">
        <v>0</v>
      </c>
      <c r="D4848" s="180">
        <v>0</v>
      </c>
      <c r="E4848" s="180">
        <v>0</v>
      </c>
      <c r="F4848" s="180"/>
      <c r="G4848" s="180">
        <v>0</v>
      </c>
      <c r="H4848" s="180">
        <v>0</v>
      </c>
      <c r="I4848" s="180">
        <v>0</v>
      </c>
      <c r="J4848" s="180">
        <v>0</v>
      </c>
    </row>
    <row r="4849" spans="1:10" x14ac:dyDescent="0.2">
      <c r="A4849" s="180" t="s">
        <v>103</v>
      </c>
      <c r="B4849" s="180" t="s">
        <v>342</v>
      </c>
      <c r="C4849" s="180"/>
      <c r="D4849" s="180"/>
      <c r="E4849" s="180"/>
      <c r="F4849" s="180"/>
      <c r="G4849" s="180"/>
      <c r="H4849" s="180"/>
      <c r="I4849" s="180">
        <v>2361428</v>
      </c>
      <c r="J4849" s="180">
        <v>2470292</v>
      </c>
    </row>
    <row r="4850" spans="1:10" x14ac:dyDescent="0.2">
      <c r="A4850" s="180" t="s">
        <v>103</v>
      </c>
      <c r="B4850" s="180" t="s">
        <v>343</v>
      </c>
      <c r="C4850" s="180"/>
      <c r="D4850" s="180"/>
      <c r="E4850" s="180"/>
      <c r="F4850" s="180"/>
      <c r="G4850" s="180"/>
      <c r="H4850" s="180"/>
      <c r="I4850" s="180">
        <v>0</v>
      </c>
      <c r="J4850" s="180">
        <v>0</v>
      </c>
    </row>
    <row r="4851" spans="1:10" x14ac:dyDescent="0.2">
      <c r="A4851" s="180" t="s">
        <v>103</v>
      </c>
      <c r="B4851" s="180" t="s">
        <v>344</v>
      </c>
      <c r="C4851" s="180">
        <v>413972</v>
      </c>
      <c r="D4851" s="180">
        <v>28</v>
      </c>
      <c r="E4851" s="180">
        <v>0</v>
      </c>
      <c r="F4851" s="180">
        <v>174</v>
      </c>
      <c r="G4851" s="180">
        <v>1538</v>
      </c>
      <c r="H4851" s="180">
        <v>0</v>
      </c>
      <c r="I4851" s="180">
        <v>485088</v>
      </c>
      <c r="J4851" s="180">
        <v>472058.87999999995</v>
      </c>
    </row>
    <row r="4852" spans="1:10" x14ac:dyDescent="0.2">
      <c r="A4852" s="180" t="s">
        <v>103</v>
      </c>
      <c r="B4852" s="180" t="s">
        <v>475</v>
      </c>
      <c r="C4852" s="180"/>
      <c r="D4852" s="180">
        <v>2130</v>
      </c>
      <c r="E4852" s="180"/>
      <c r="F4852" s="180">
        <v>0</v>
      </c>
      <c r="G4852" s="180"/>
      <c r="H4852" s="180"/>
      <c r="I4852" s="180">
        <v>14009</v>
      </c>
      <c r="J4852" s="180">
        <v>14469.91</v>
      </c>
    </row>
    <row r="4853" spans="1:10" x14ac:dyDescent="0.2">
      <c r="A4853" s="180" t="s">
        <v>103</v>
      </c>
      <c r="B4853" s="180" t="s">
        <v>332</v>
      </c>
      <c r="C4853" s="180"/>
      <c r="D4853" s="180"/>
      <c r="E4853" s="180">
        <v>0</v>
      </c>
      <c r="F4853" s="180"/>
      <c r="G4853" s="180"/>
      <c r="H4853" s="180"/>
      <c r="I4853" s="180">
        <v>82333</v>
      </c>
      <c r="J4853" s="180">
        <v>80879</v>
      </c>
    </row>
    <row r="4854" spans="1:10" x14ac:dyDescent="0.2">
      <c r="A4854" s="180" t="s">
        <v>103</v>
      </c>
      <c r="B4854" s="180" t="s">
        <v>407</v>
      </c>
      <c r="C4854" s="180">
        <v>0</v>
      </c>
      <c r="D4854" s="180">
        <v>0</v>
      </c>
      <c r="E4854" s="180">
        <v>0</v>
      </c>
      <c r="F4854" s="180">
        <v>0</v>
      </c>
      <c r="G4854" s="180">
        <v>142120</v>
      </c>
      <c r="H4854" s="180">
        <v>0</v>
      </c>
      <c r="I4854" s="180">
        <v>202643</v>
      </c>
      <c r="J4854" s="180">
        <v>214020.03</v>
      </c>
    </row>
    <row r="4855" spans="1:10" x14ac:dyDescent="0.2">
      <c r="A4855" s="180" t="s">
        <v>103</v>
      </c>
      <c r="B4855" s="180" t="s">
        <v>345</v>
      </c>
      <c r="C4855" s="180">
        <v>447882</v>
      </c>
      <c r="D4855" s="180">
        <v>378140</v>
      </c>
      <c r="E4855" s="180">
        <v>0</v>
      </c>
      <c r="F4855" s="180">
        <v>174</v>
      </c>
      <c r="G4855" s="180">
        <v>278562</v>
      </c>
      <c r="H4855" s="180">
        <v>0</v>
      </c>
      <c r="I4855" s="180">
        <v>7033502</v>
      </c>
      <c r="J4855" s="180">
        <v>7041602.54</v>
      </c>
    </row>
    <row r="4856" spans="1:10" x14ac:dyDescent="0.2">
      <c r="A4856" s="180" t="s">
        <v>103</v>
      </c>
      <c r="B4856" s="180" t="s">
        <v>346</v>
      </c>
      <c r="C4856" s="180">
        <v>0</v>
      </c>
      <c r="D4856" s="180">
        <v>0</v>
      </c>
      <c r="E4856" s="180">
        <v>0</v>
      </c>
      <c r="F4856" s="180">
        <v>0</v>
      </c>
      <c r="G4856" s="180"/>
      <c r="H4856" s="180"/>
      <c r="I4856" s="180">
        <v>0</v>
      </c>
      <c r="J4856" s="180">
        <v>0</v>
      </c>
    </row>
    <row r="4857" spans="1:10" x14ac:dyDescent="0.2">
      <c r="A4857" s="180" t="s">
        <v>103</v>
      </c>
      <c r="B4857" s="180" t="s">
        <v>446</v>
      </c>
      <c r="C4857" s="180">
        <v>0</v>
      </c>
      <c r="D4857" s="180">
        <v>0</v>
      </c>
      <c r="E4857" s="180">
        <v>0</v>
      </c>
      <c r="F4857" s="180">
        <v>223530</v>
      </c>
      <c r="G4857" s="180">
        <v>0</v>
      </c>
      <c r="H4857" s="180">
        <v>0</v>
      </c>
      <c r="I4857" s="180">
        <v>220227</v>
      </c>
      <c r="J4857" s="180">
        <v>28066.99</v>
      </c>
    </row>
    <row r="4858" spans="1:10" x14ac:dyDescent="0.2">
      <c r="A4858" s="180" t="s">
        <v>103</v>
      </c>
      <c r="B4858" s="180" t="s">
        <v>347</v>
      </c>
      <c r="C4858" s="180">
        <v>0</v>
      </c>
      <c r="D4858" s="180">
        <v>0</v>
      </c>
      <c r="E4858" s="180">
        <v>0</v>
      </c>
      <c r="F4858" s="180"/>
      <c r="G4858" s="180">
        <v>0</v>
      </c>
      <c r="H4858" s="180">
        <v>0</v>
      </c>
      <c r="I4858" s="180">
        <v>3130</v>
      </c>
      <c r="J4858" s="180">
        <v>90671.75</v>
      </c>
    </row>
    <row r="4859" spans="1:10" x14ac:dyDescent="0.2">
      <c r="A4859" s="180" t="s">
        <v>103</v>
      </c>
      <c r="B4859" s="180" t="s">
        <v>348</v>
      </c>
      <c r="C4859" s="180">
        <v>447882</v>
      </c>
      <c r="D4859" s="180">
        <v>378140</v>
      </c>
      <c r="E4859" s="180">
        <v>0</v>
      </c>
      <c r="F4859" s="180">
        <v>223704</v>
      </c>
      <c r="G4859" s="180">
        <v>278562</v>
      </c>
      <c r="H4859" s="180">
        <v>0</v>
      </c>
      <c r="I4859" s="180">
        <v>7256859</v>
      </c>
      <c r="J4859" s="180">
        <v>7160341.2800000003</v>
      </c>
    </row>
    <row r="4860" spans="1:10" x14ac:dyDescent="0.2">
      <c r="A4860" s="180" t="s">
        <v>103</v>
      </c>
      <c r="B4860" s="180" t="s">
        <v>349</v>
      </c>
      <c r="C4860" s="180">
        <v>1285779.9699999995</v>
      </c>
      <c r="D4860" s="180">
        <v>1611.2899999999936</v>
      </c>
      <c r="E4860" s="180">
        <v>0</v>
      </c>
      <c r="F4860" s="180">
        <v>15064.000000000058</v>
      </c>
      <c r="G4860" s="180">
        <v>-23879.609999999982</v>
      </c>
      <c r="H4860" s="180">
        <v>0</v>
      </c>
      <c r="I4860" s="180">
        <v>3455298.56</v>
      </c>
      <c r="J4860" s="180">
        <v>4696575.21</v>
      </c>
    </row>
    <row r="4861" spans="1:10" x14ac:dyDescent="0.2">
      <c r="A4861" s="180" t="s">
        <v>103</v>
      </c>
      <c r="B4861" s="180" t="s">
        <v>350</v>
      </c>
      <c r="C4861" s="180">
        <v>1733661.9699999995</v>
      </c>
      <c r="D4861" s="180">
        <v>379751.29</v>
      </c>
      <c r="E4861" s="180">
        <v>0</v>
      </c>
      <c r="F4861" s="180">
        <v>238768.00000000009</v>
      </c>
      <c r="G4861" s="180">
        <v>254682.39</v>
      </c>
      <c r="H4861" s="180">
        <v>0</v>
      </c>
      <c r="I4861" s="180">
        <v>10712157.560000001</v>
      </c>
      <c r="J4861" s="180">
        <v>11856916.49</v>
      </c>
    </row>
    <row r="4862" spans="1:10" x14ac:dyDescent="0.2">
      <c r="A4862" s="180" t="s">
        <v>103</v>
      </c>
      <c r="B4862" s="180" t="s">
        <v>376</v>
      </c>
      <c r="C4862" s="180"/>
      <c r="D4862" s="180"/>
      <c r="E4862" s="180"/>
      <c r="F4862" s="180"/>
      <c r="G4862" s="180"/>
      <c r="H4862" s="180"/>
      <c r="I4862" s="180"/>
      <c r="J4862" s="180"/>
    </row>
    <row r="4863" spans="1:10" x14ac:dyDescent="0.2">
      <c r="A4863" s="180" t="s">
        <v>103</v>
      </c>
      <c r="B4863" s="180" t="s">
        <v>377</v>
      </c>
      <c r="C4863" s="180">
        <v>0</v>
      </c>
      <c r="D4863" s="180">
        <v>0</v>
      </c>
      <c r="E4863" s="180">
        <v>0</v>
      </c>
      <c r="F4863" s="180"/>
      <c r="G4863" s="180">
        <v>0</v>
      </c>
      <c r="H4863" s="180">
        <v>0</v>
      </c>
      <c r="I4863" s="180">
        <v>3797828</v>
      </c>
      <c r="J4863" s="180">
        <v>3739720.26</v>
      </c>
    </row>
    <row r="4864" spans="1:10" x14ac:dyDescent="0.2">
      <c r="A4864" s="180" t="s">
        <v>103</v>
      </c>
      <c r="B4864" s="180" t="s">
        <v>352</v>
      </c>
      <c r="C4864" s="180">
        <v>0</v>
      </c>
      <c r="D4864" s="180">
        <v>0</v>
      </c>
      <c r="E4864" s="180">
        <v>0</v>
      </c>
      <c r="F4864" s="180"/>
      <c r="G4864" s="180">
        <v>0</v>
      </c>
      <c r="H4864" s="180">
        <v>0</v>
      </c>
      <c r="I4864" s="180">
        <v>141951</v>
      </c>
      <c r="J4864" s="180">
        <v>84815.42</v>
      </c>
    </row>
    <row r="4865" spans="1:10" x14ac:dyDescent="0.2">
      <c r="A4865" s="180" t="s">
        <v>103</v>
      </c>
      <c r="B4865" s="180" t="s">
        <v>353</v>
      </c>
      <c r="C4865" s="180">
        <v>0</v>
      </c>
      <c r="D4865" s="180">
        <v>0</v>
      </c>
      <c r="E4865" s="180">
        <v>0</v>
      </c>
      <c r="F4865" s="180"/>
      <c r="G4865" s="180">
        <v>0</v>
      </c>
      <c r="H4865" s="180">
        <v>0</v>
      </c>
      <c r="I4865" s="180">
        <v>124266</v>
      </c>
      <c r="J4865" s="180">
        <v>127936.86</v>
      </c>
    </row>
    <row r="4866" spans="1:10" x14ac:dyDescent="0.2">
      <c r="A4866" s="180" t="s">
        <v>103</v>
      </c>
      <c r="B4866" s="180" t="s">
        <v>354</v>
      </c>
      <c r="C4866" s="180">
        <v>0</v>
      </c>
      <c r="D4866" s="180">
        <v>0</v>
      </c>
      <c r="E4866" s="180">
        <v>0</v>
      </c>
      <c r="F4866" s="180"/>
      <c r="G4866" s="180">
        <v>0</v>
      </c>
      <c r="H4866" s="180">
        <v>0</v>
      </c>
      <c r="I4866" s="180">
        <v>234749</v>
      </c>
      <c r="J4866" s="180">
        <v>229670.73</v>
      </c>
    </row>
    <row r="4867" spans="1:10" x14ac:dyDescent="0.2">
      <c r="A4867" s="180" t="s">
        <v>103</v>
      </c>
      <c r="B4867" s="180" t="s">
        <v>408</v>
      </c>
      <c r="C4867" s="180">
        <v>0</v>
      </c>
      <c r="D4867" s="180">
        <v>0</v>
      </c>
      <c r="E4867" s="180">
        <v>0</v>
      </c>
      <c r="F4867" s="180"/>
      <c r="G4867" s="180">
        <v>0</v>
      </c>
      <c r="H4867" s="180">
        <v>0</v>
      </c>
      <c r="I4867" s="180">
        <v>257527</v>
      </c>
      <c r="J4867" s="180">
        <v>254883.52</v>
      </c>
    </row>
    <row r="4868" spans="1:10" x14ac:dyDescent="0.2">
      <c r="A4868" s="180" t="s">
        <v>103</v>
      </c>
      <c r="B4868" s="180" t="s">
        <v>423</v>
      </c>
      <c r="C4868" s="180">
        <v>0</v>
      </c>
      <c r="D4868" s="180">
        <v>0</v>
      </c>
      <c r="E4868" s="180">
        <v>0</v>
      </c>
      <c r="F4868" s="180">
        <v>0</v>
      </c>
      <c r="G4868" s="180">
        <v>0</v>
      </c>
      <c r="H4868" s="180">
        <v>0</v>
      </c>
      <c r="I4868" s="180">
        <v>52724</v>
      </c>
      <c r="J4868" s="180">
        <v>49272.68</v>
      </c>
    </row>
    <row r="4869" spans="1:10" x14ac:dyDescent="0.2">
      <c r="A4869" s="180" t="s">
        <v>103</v>
      </c>
      <c r="B4869" s="180" t="s">
        <v>355</v>
      </c>
      <c r="C4869" s="180">
        <v>2514</v>
      </c>
      <c r="D4869" s="180">
        <v>0</v>
      </c>
      <c r="E4869" s="180">
        <v>0</v>
      </c>
      <c r="F4869" s="180"/>
      <c r="G4869" s="180">
        <v>0</v>
      </c>
      <c r="H4869" s="180">
        <v>0</v>
      </c>
      <c r="I4869" s="180">
        <v>528759</v>
      </c>
      <c r="J4869" s="180">
        <v>629587.96</v>
      </c>
    </row>
    <row r="4870" spans="1:10" x14ac:dyDescent="0.2">
      <c r="A4870" s="180" t="s">
        <v>103</v>
      </c>
      <c r="B4870" s="180" t="s">
        <v>356</v>
      </c>
      <c r="C4870" s="180">
        <v>0</v>
      </c>
      <c r="D4870" s="180">
        <v>0</v>
      </c>
      <c r="E4870" s="180">
        <v>0</v>
      </c>
      <c r="F4870" s="180"/>
      <c r="G4870" s="180">
        <v>0</v>
      </c>
      <c r="H4870" s="180">
        <v>0</v>
      </c>
      <c r="I4870" s="180">
        <v>239950</v>
      </c>
      <c r="J4870" s="180">
        <v>280538.14</v>
      </c>
    </row>
    <row r="4871" spans="1:10" x14ac:dyDescent="0.2">
      <c r="A4871" s="180" t="s">
        <v>103</v>
      </c>
      <c r="B4871" s="180" t="s">
        <v>409</v>
      </c>
      <c r="C4871" s="180"/>
      <c r="D4871" s="180"/>
      <c r="E4871" s="180"/>
      <c r="F4871" s="180"/>
      <c r="G4871" s="180"/>
      <c r="H4871" s="180"/>
      <c r="I4871" s="180">
        <v>0</v>
      </c>
      <c r="J4871" s="180"/>
    </row>
    <row r="4872" spans="1:10" x14ac:dyDescent="0.2">
      <c r="A4872" s="180" t="s">
        <v>103</v>
      </c>
      <c r="B4872" s="180" t="s">
        <v>378</v>
      </c>
      <c r="C4872" s="180">
        <v>0</v>
      </c>
      <c r="D4872" s="180">
        <v>0</v>
      </c>
      <c r="E4872" s="180">
        <v>0</v>
      </c>
      <c r="F4872" s="180"/>
      <c r="G4872" s="180">
        <v>318631</v>
      </c>
      <c r="H4872" s="180">
        <v>0</v>
      </c>
      <c r="I4872" s="180">
        <v>312394</v>
      </c>
      <c r="J4872" s="180">
        <v>330089.89</v>
      </c>
    </row>
    <row r="4873" spans="1:10" x14ac:dyDescent="0.2">
      <c r="A4873" s="180" t="s">
        <v>103</v>
      </c>
      <c r="B4873" s="180" t="s">
        <v>360</v>
      </c>
      <c r="C4873" s="180">
        <v>295547</v>
      </c>
      <c r="D4873" s="180">
        <v>374264</v>
      </c>
      <c r="E4873" s="180">
        <v>0</v>
      </c>
      <c r="F4873" s="180"/>
      <c r="G4873" s="180"/>
      <c r="H4873" s="180">
        <v>0</v>
      </c>
      <c r="I4873" s="180">
        <v>291902</v>
      </c>
      <c r="J4873" s="180">
        <v>1990806.49</v>
      </c>
    </row>
    <row r="4874" spans="1:10" x14ac:dyDescent="0.2">
      <c r="A4874" s="180" t="s">
        <v>103</v>
      </c>
      <c r="B4874" s="180" t="s">
        <v>379</v>
      </c>
      <c r="C4874" s="180">
        <v>0</v>
      </c>
      <c r="D4874" s="180">
        <v>0</v>
      </c>
      <c r="E4874" s="180">
        <v>0</v>
      </c>
      <c r="F4874" s="180">
        <v>223818</v>
      </c>
      <c r="G4874" s="180"/>
      <c r="H4874" s="180"/>
      <c r="I4874" s="180">
        <v>220510</v>
      </c>
      <c r="J4874" s="180">
        <v>469221.99</v>
      </c>
    </row>
    <row r="4875" spans="1:10" x14ac:dyDescent="0.2">
      <c r="A4875" s="180" t="s">
        <v>103</v>
      </c>
      <c r="B4875" s="180" t="s">
        <v>362</v>
      </c>
      <c r="C4875" s="180"/>
      <c r="D4875" s="180"/>
      <c r="E4875" s="180"/>
      <c r="F4875" s="180"/>
      <c r="G4875" s="180"/>
      <c r="H4875" s="180"/>
      <c r="I4875" s="180">
        <v>186562</v>
      </c>
      <c r="J4875" s="180">
        <v>187007</v>
      </c>
    </row>
    <row r="4876" spans="1:10" x14ac:dyDescent="0.2">
      <c r="A4876" s="180" t="s">
        <v>103</v>
      </c>
      <c r="B4876" s="180" t="s">
        <v>365</v>
      </c>
      <c r="C4876" s="180">
        <v>298061</v>
      </c>
      <c r="D4876" s="180">
        <v>374264</v>
      </c>
      <c r="E4876" s="180">
        <v>0</v>
      </c>
      <c r="F4876" s="180">
        <v>223818</v>
      </c>
      <c r="G4876" s="180">
        <v>318631</v>
      </c>
      <c r="H4876" s="180">
        <v>0</v>
      </c>
      <c r="I4876" s="180">
        <v>6389122</v>
      </c>
      <c r="J4876" s="180">
        <v>8373550.9399999985</v>
      </c>
    </row>
    <row r="4877" spans="1:10" x14ac:dyDescent="0.2">
      <c r="A4877" s="180" t="s">
        <v>103</v>
      </c>
      <c r="B4877" s="180" t="s">
        <v>447</v>
      </c>
      <c r="C4877" s="180">
        <v>222642</v>
      </c>
      <c r="D4877" s="180">
        <v>0</v>
      </c>
      <c r="E4877" s="180">
        <v>0</v>
      </c>
      <c r="F4877" s="180">
        <v>0</v>
      </c>
      <c r="G4877" s="180">
        <v>0</v>
      </c>
      <c r="H4877" s="180">
        <v>0</v>
      </c>
      <c r="I4877" s="180">
        <v>219352</v>
      </c>
      <c r="J4877" s="180">
        <v>28066.99</v>
      </c>
    </row>
    <row r="4878" spans="1:10" x14ac:dyDescent="0.2">
      <c r="A4878" s="180" t="s">
        <v>103</v>
      </c>
      <c r="B4878" s="180" t="s">
        <v>366</v>
      </c>
      <c r="C4878" s="180">
        <v>520703</v>
      </c>
      <c r="D4878" s="180">
        <v>374264</v>
      </c>
      <c r="E4878" s="180">
        <v>0</v>
      </c>
      <c r="F4878" s="180">
        <v>223818</v>
      </c>
      <c r="G4878" s="180">
        <v>318631</v>
      </c>
      <c r="H4878" s="180">
        <v>0</v>
      </c>
      <c r="I4878" s="180">
        <v>6608474</v>
      </c>
      <c r="J4878" s="180">
        <v>8401617.9299999978</v>
      </c>
    </row>
    <row r="4879" spans="1:10" x14ac:dyDescent="0.2">
      <c r="A4879" s="180" t="s">
        <v>103</v>
      </c>
      <c r="B4879" s="180" t="s">
        <v>367</v>
      </c>
      <c r="C4879" s="180">
        <v>1212958.9699999995</v>
      </c>
      <c r="D4879" s="180">
        <v>5487.289999999979</v>
      </c>
      <c r="E4879" s="180">
        <v>0</v>
      </c>
      <c r="F4879" s="180">
        <v>14950.000000000058</v>
      </c>
      <c r="G4879" s="180">
        <v>-63948.609999999986</v>
      </c>
      <c r="H4879" s="180">
        <v>0</v>
      </c>
      <c r="I4879" s="180">
        <v>4103683.560000001</v>
      </c>
      <c r="J4879" s="180">
        <v>3455298.5600000024</v>
      </c>
    </row>
    <row r="4880" spans="1:10" x14ac:dyDescent="0.2">
      <c r="A4880" s="180" t="s">
        <v>103</v>
      </c>
      <c r="B4880" s="180" t="s">
        <v>368</v>
      </c>
      <c r="C4880" s="180">
        <v>1733661.9699999995</v>
      </c>
      <c r="D4880" s="180">
        <v>379751.29</v>
      </c>
      <c r="E4880" s="180">
        <v>0</v>
      </c>
      <c r="F4880" s="180">
        <v>238768.00000000009</v>
      </c>
      <c r="G4880" s="180">
        <v>254682.39</v>
      </c>
      <c r="H4880" s="180">
        <v>0</v>
      </c>
      <c r="I4880" s="180">
        <v>10712157.560000001</v>
      </c>
      <c r="J4880" s="180">
        <v>11856916.49</v>
      </c>
    </row>
    <row r="4881" spans="1:10" x14ac:dyDescent="0.2">
      <c r="A4881" s="180" t="s">
        <v>104</v>
      </c>
      <c r="B4881" s="180" t="s">
        <v>333</v>
      </c>
      <c r="C4881" s="180"/>
      <c r="D4881" s="180">
        <v>273942</v>
      </c>
      <c r="E4881" s="180"/>
      <c r="F4881" s="180">
        <v>0</v>
      </c>
      <c r="G4881" s="180"/>
      <c r="H4881" s="180"/>
      <c r="I4881" s="180">
        <v>2348495</v>
      </c>
      <c r="J4881" s="180">
        <v>2268973.63</v>
      </c>
    </row>
    <row r="4882" spans="1:10" x14ac:dyDescent="0.2">
      <c r="A4882" s="180" t="s">
        <v>104</v>
      </c>
      <c r="B4882" s="180" t="s">
        <v>334</v>
      </c>
      <c r="C4882" s="180"/>
      <c r="D4882" s="180">
        <v>3170</v>
      </c>
      <c r="E4882" s="180"/>
      <c r="F4882" s="180">
        <v>0</v>
      </c>
      <c r="G4882" s="180"/>
      <c r="H4882" s="180"/>
      <c r="I4882" s="180">
        <v>30152</v>
      </c>
      <c r="J4882" s="180">
        <v>28884.400000000001</v>
      </c>
    </row>
    <row r="4883" spans="1:10" x14ac:dyDescent="0.2">
      <c r="A4883" s="180" t="s">
        <v>104</v>
      </c>
      <c r="B4883" s="180" t="s">
        <v>335</v>
      </c>
      <c r="C4883" s="180"/>
      <c r="D4883" s="180">
        <v>0</v>
      </c>
      <c r="E4883" s="180"/>
      <c r="F4883" s="180"/>
      <c r="G4883" s="180"/>
      <c r="H4883" s="180"/>
      <c r="I4883" s="180">
        <v>182596</v>
      </c>
      <c r="J4883" s="180">
        <v>173343</v>
      </c>
    </row>
    <row r="4884" spans="1:10" x14ac:dyDescent="0.2">
      <c r="A4884" s="180" t="s">
        <v>104</v>
      </c>
      <c r="B4884" s="180" t="s">
        <v>336</v>
      </c>
      <c r="C4884" s="180"/>
      <c r="D4884" s="180"/>
      <c r="E4884" s="180"/>
      <c r="F4884" s="180"/>
      <c r="G4884" s="180"/>
      <c r="H4884" s="180"/>
      <c r="I4884" s="180">
        <v>985000</v>
      </c>
      <c r="J4884" s="180">
        <v>972022.64</v>
      </c>
    </row>
    <row r="4885" spans="1:10" x14ac:dyDescent="0.2">
      <c r="A4885" s="180" t="s">
        <v>104</v>
      </c>
      <c r="B4885" s="180" t="s">
        <v>337</v>
      </c>
      <c r="C4885" s="180">
        <v>754</v>
      </c>
      <c r="D4885" s="180"/>
      <c r="E4885" s="180"/>
      <c r="F4885" s="180"/>
      <c r="G4885" s="180">
        <v>404</v>
      </c>
      <c r="H4885" s="180"/>
      <c r="I4885" s="180">
        <v>8250</v>
      </c>
      <c r="J4885" s="180">
        <v>13214.839999999998</v>
      </c>
    </row>
    <row r="4886" spans="1:10" x14ac:dyDescent="0.2">
      <c r="A4886" s="180" t="s">
        <v>104</v>
      </c>
      <c r="B4886" s="180" t="s">
        <v>338</v>
      </c>
      <c r="C4886" s="180"/>
      <c r="D4886" s="180"/>
      <c r="E4886" s="180"/>
      <c r="F4886" s="180"/>
      <c r="G4886" s="180">
        <v>174737</v>
      </c>
      <c r="H4886" s="180"/>
      <c r="I4886" s="180">
        <v>150000</v>
      </c>
      <c r="J4886" s="180">
        <v>169610.05</v>
      </c>
    </row>
    <row r="4887" spans="1:10" x14ac:dyDescent="0.2">
      <c r="A4887" s="180" t="s">
        <v>104</v>
      </c>
      <c r="B4887" s="180" t="s">
        <v>339</v>
      </c>
      <c r="C4887" s="180"/>
      <c r="D4887" s="180"/>
      <c r="E4887" s="180"/>
      <c r="F4887" s="180"/>
      <c r="G4887" s="180"/>
      <c r="H4887" s="180"/>
      <c r="I4887" s="180">
        <v>244500</v>
      </c>
      <c r="J4887" s="180">
        <v>241701.01</v>
      </c>
    </row>
    <row r="4888" spans="1:10" x14ac:dyDescent="0.2">
      <c r="A4888" s="180" t="s">
        <v>104</v>
      </c>
      <c r="B4888" s="180" t="s">
        <v>340</v>
      </c>
      <c r="C4888" s="180">
        <v>2515</v>
      </c>
      <c r="D4888" s="180"/>
      <c r="E4888" s="180"/>
      <c r="F4888" s="180"/>
      <c r="G4888" s="180">
        <v>71</v>
      </c>
      <c r="H4888" s="180"/>
      <c r="I4888" s="180">
        <v>155000</v>
      </c>
      <c r="J4888" s="180">
        <v>256181.04</v>
      </c>
    </row>
    <row r="4889" spans="1:10" x14ac:dyDescent="0.2">
      <c r="A4889" s="180" t="s">
        <v>104</v>
      </c>
      <c r="B4889" s="180" t="s">
        <v>341</v>
      </c>
      <c r="C4889" s="180">
        <v>0</v>
      </c>
      <c r="D4889" s="180"/>
      <c r="E4889" s="180"/>
      <c r="F4889" s="180"/>
      <c r="G4889" s="180">
        <v>0</v>
      </c>
      <c r="H4889" s="180"/>
      <c r="I4889" s="180">
        <v>131000</v>
      </c>
      <c r="J4889" s="180">
        <v>0</v>
      </c>
    </row>
    <row r="4890" spans="1:10" x14ac:dyDescent="0.2">
      <c r="A4890" s="180" t="s">
        <v>104</v>
      </c>
      <c r="B4890" s="180" t="s">
        <v>342</v>
      </c>
      <c r="C4890" s="180"/>
      <c r="D4890" s="180"/>
      <c r="E4890" s="180"/>
      <c r="F4890" s="180"/>
      <c r="G4890" s="180"/>
      <c r="H4890" s="180"/>
      <c r="I4890" s="180">
        <v>2554889</v>
      </c>
      <c r="J4890" s="180">
        <v>2377334</v>
      </c>
    </row>
    <row r="4891" spans="1:10" x14ac:dyDescent="0.2">
      <c r="A4891" s="180" t="s">
        <v>104</v>
      </c>
      <c r="B4891" s="180" t="s">
        <v>343</v>
      </c>
      <c r="C4891" s="180"/>
      <c r="D4891" s="180"/>
      <c r="E4891" s="180"/>
      <c r="F4891" s="180"/>
      <c r="G4891" s="180"/>
      <c r="H4891" s="180"/>
      <c r="I4891" s="180">
        <v>0</v>
      </c>
      <c r="J4891" s="180">
        <v>0</v>
      </c>
    </row>
    <row r="4892" spans="1:10" x14ac:dyDescent="0.2">
      <c r="A4892" s="180" t="s">
        <v>104</v>
      </c>
      <c r="B4892" s="180" t="s">
        <v>344</v>
      </c>
      <c r="C4892" s="180">
        <v>369706</v>
      </c>
      <c r="D4892" s="180"/>
      <c r="E4892" s="180"/>
      <c r="F4892" s="180"/>
      <c r="G4892" s="180">
        <v>2661</v>
      </c>
      <c r="H4892" s="180"/>
      <c r="I4892" s="180">
        <v>362500</v>
      </c>
      <c r="J4892" s="180">
        <v>388100.35</v>
      </c>
    </row>
    <row r="4893" spans="1:10" x14ac:dyDescent="0.2">
      <c r="A4893" s="180" t="s">
        <v>104</v>
      </c>
      <c r="B4893" s="180" t="s">
        <v>475</v>
      </c>
      <c r="C4893" s="180"/>
      <c r="D4893" s="180">
        <v>4124</v>
      </c>
      <c r="E4893" s="180"/>
      <c r="F4893" s="180">
        <v>0</v>
      </c>
      <c r="G4893" s="180"/>
      <c r="H4893" s="180"/>
      <c r="I4893" s="180">
        <v>32261</v>
      </c>
      <c r="J4893" s="180">
        <v>6858.14</v>
      </c>
    </row>
    <row r="4894" spans="1:10" x14ac:dyDescent="0.2">
      <c r="A4894" s="180" t="s">
        <v>104</v>
      </c>
      <c r="B4894" s="180" t="s">
        <v>332</v>
      </c>
      <c r="C4894" s="180"/>
      <c r="D4894" s="180"/>
      <c r="E4894" s="180"/>
      <c r="F4894" s="180"/>
      <c r="G4894" s="180"/>
      <c r="H4894" s="180"/>
      <c r="I4894" s="180">
        <v>145000</v>
      </c>
      <c r="J4894" s="180">
        <v>138975</v>
      </c>
    </row>
    <row r="4895" spans="1:10" x14ac:dyDescent="0.2">
      <c r="A4895" s="180" t="s">
        <v>104</v>
      </c>
      <c r="B4895" s="180" t="s">
        <v>407</v>
      </c>
      <c r="C4895" s="180">
        <v>0</v>
      </c>
      <c r="D4895" s="180"/>
      <c r="E4895" s="180"/>
      <c r="F4895" s="180"/>
      <c r="G4895" s="180">
        <v>160173</v>
      </c>
      <c r="H4895" s="180"/>
      <c r="I4895" s="180">
        <v>290000</v>
      </c>
      <c r="J4895" s="180">
        <v>301487.44</v>
      </c>
    </row>
    <row r="4896" spans="1:10" x14ac:dyDescent="0.2">
      <c r="A4896" s="180" t="s">
        <v>104</v>
      </c>
      <c r="B4896" s="180" t="s">
        <v>345</v>
      </c>
      <c r="C4896" s="180">
        <v>372975</v>
      </c>
      <c r="D4896" s="180">
        <v>281236</v>
      </c>
      <c r="E4896" s="180">
        <v>0</v>
      </c>
      <c r="F4896" s="180">
        <v>0</v>
      </c>
      <c r="G4896" s="180">
        <v>338046</v>
      </c>
      <c r="H4896" s="180">
        <v>0</v>
      </c>
      <c r="I4896" s="180">
        <v>7619643</v>
      </c>
      <c r="J4896" s="180">
        <v>7336685.5399999982</v>
      </c>
    </row>
    <row r="4897" spans="1:10" x14ac:dyDescent="0.2">
      <c r="A4897" s="180" t="s">
        <v>104</v>
      </c>
      <c r="B4897" s="180" t="s">
        <v>346</v>
      </c>
      <c r="C4897" s="180">
        <v>1900000</v>
      </c>
      <c r="D4897" s="180">
        <v>1900000</v>
      </c>
      <c r="E4897" s="180"/>
      <c r="F4897" s="180"/>
      <c r="G4897" s="180"/>
      <c r="H4897" s="180"/>
      <c r="I4897" s="180">
        <v>0</v>
      </c>
      <c r="J4897" s="180">
        <v>0</v>
      </c>
    </row>
    <row r="4898" spans="1:10" x14ac:dyDescent="0.2">
      <c r="A4898" s="180" t="s">
        <v>104</v>
      </c>
      <c r="B4898" s="180" t="s">
        <v>446</v>
      </c>
      <c r="C4898" s="180">
        <v>0</v>
      </c>
      <c r="D4898" s="180"/>
      <c r="E4898" s="180"/>
      <c r="F4898" s="180"/>
      <c r="G4898" s="180">
        <v>165</v>
      </c>
      <c r="H4898" s="180"/>
      <c r="I4898" s="180">
        <v>0</v>
      </c>
      <c r="J4898" s="180">
        <v>74532.62</v>
      </c>
    </row>
    <row r="4899" spans="1:10" x14ac:dyDescent="0.2">
      <c r="A4899" s="180" t="s">
        <v>104</v>
      </c>
      <c r="B4899" s="180" t="s">
        <v>347</v>
      </c>
      <c r="C4899" s="180">
        <v>0</v>
      </c>
      <c r="D4899" s="180"/>
      <c r="E4899" s="180"/>
      <c r="F4899" s="180"/>
      <c r="G4899" s="180">
        <v>0</v>
      </c>
      <c r="H4899" s="180"/>
      <c r="I4899" s="180">
        <v>0</v>
      </c>
      <c r="J4899" s="180">
        <v>0</v>
      </c>
    </row>
    <row r="4900" spans="1:10" x14ac:dyDescent="0.2">
      <c r="A4900" s="180" t="s">
        <v>104</v>
      </c>
      <c r="B4900" s="180" t="s">
        <v>348</v>
      </c>
      <c r="C4900" s="180">
        <v>2272975</v>
      </c>
      <c r="D4900" s="180">
        <v>2181236</v>
      </c>
      <c r="E4900" s="180">
        <v>0</v>
      </c>
      <c r="F4900" s="180">
        <v>0</v>
      </c>
      <c r="G4900" s="180">
        <v>338211</v>
      </c>
      <c r="H4900" s="180">
        <v>0</v>
      </c>
      <c r="I4900" s="180">
        <v>7619643</v>
      </c>
      <c r="J4900" s="180">
        <v>7411218.1600000001</v>
      </c>
    </row>
    <row r="4901" spans="1:10" x14ac:dyDescent="0.2">
      <c r="A4901" s="180" t="s">
        <v>104</v>
      </c>
      <c r="B4901" s="180" t="s">
        <v>349</v>
      </c>
      <c r="C4901" s="180">
        <v>511765.96</v>
      </c>
      <c r="D4901" s="180">
        <v>64132.599999999991</v>
      </c>
      <c r="E4901" s="180">
        <v>0</v>
      </c>
      <c r="F4901" s="180">
        <v>27146.600000000009</v>
      </c>
      <c r="G4901" s="180">
        <v>133813.47999999998</v>
      </c>
      <c r="H4901" s="180">
        <v>6249.1299999999992</v>
      </c>
      <c r="I4901" s="180">
        <v>2970784.8800000018</v>
      </c>
      <c r="J4901" s="180">
        <v>2314997.36</v>
      </c>
    </row>
    <row r="4902" spans="1:10" x14ac:dyDescent="0.2">
      <c r="A4902" s="180" t="s">
        <v>104</v>
      </c>
      <c r="B4902" s="180" t="s">
        <v>350</v>
      </c>
      <c r="C4902" s="180">
        <v>2784740.96</v>
      </c>
      <c r="D4902" s="180">
        <v>2245368.6</v>
      </c>
      <c r="E4902" s="180">
        <v>0</v>
      </c>
      <c r="F4902" s="180">
        <v>27146.600000000009</v>
      </c>
      <c r="G4902" s="180">
        <v>472024.48</v>
      </c>
      <c r="H4902" s="180">
        <v>6249.1299999999992</v>
      </c>
      <c r="I4902" s="180">
        <v>10590427.880000005</v>
      </c>
      <c r="J4902" s="180">
        <v>9726215.5199999996</v>
      </c>
    </row>
    <row r="4903" spans="1:10" x14ac:dyDescent="0.2">
      <c r="A4903" s="180" t="s">
        <v>104</v>
      </c>
      <c r="B4903" s="180" t="s">
        <v>376</v>
      </c>
      <c r="C4903" s="180"/>
      <c r="D4903" s="180"/>
      <c r="E4903" s="180"/>
      <c r="F4903" s="180"/>
      <c r="G4903" s="180"/>
      <c r="H4903" s="180"/>
      <c r="I4903" s="180"/>
      <c r="J4903" s="180"/>
    </row>
    <row r="4904" spans="1:10" x14ac:dyDescent="0.2">
      <c r="A4904" s="180" t="s">
        <v>104</v>
      </c>
      <c r="B4904" s="180" t="s">
        <v>377</v>
      </c>
      <c r="C4904" s="180">
        <v>120000</v>
      </c>
      <c r="D4904" s="180">
        <v>120000</v>
      </c>
      <c r="E4904" s="180"/>
      <c r="F4904" s="180"/>
      <c r="G4904" s="180"/>
      <c r="H4904" s="180"/>
      <c r="I4904" s="180">
        <v>4431000</v>
      </c>
      <c r="J4904" s="180">
        <v>4043269.46</v>
      </c>
    </row>
    <row r="4905" spans="1:10" x14ac:dyDescent="0.2">
      <c r="A4905" s="180" t="s">
        <v>104</v>
      </c>
      <c r="B4905" s="180" t="s">
        <v>352</v>
      </c>
      <c r="C4905" s="180"/>
      <c r="D4905" s="180"/>
      <c r="E4905" s="180"/>
      <c r="F4905" s="180"/>
      <c r="G4905" s="180"/>
      <c r="H4905" s="180"/>
      <c r="I4905" s="180">
        <v>208000</v>
      </c>
      <c r="J4905" s="180">
        <v>210615.53</v>
      </c>
    </row>
    <row r="4906" spans="1:10" x14ac:dyDescent="0.2">
      <c r="A4906" s="180" t="s">
        <v>104</v>
      </c>
      <c r="B4906" s="180" t="s">
        <v>353</v>
      </c>
      <c r="C4906" s="180"/>
      <c r="D4906" s="180"/>
      <c r="E4906" s="180"/>
      <c r="F4906" s="180"/>
      <c r="G4906" s="180"/>
      <c r="H4906" s="180"/>
      <c r="I4906" s="180">
        <v>288000</v>
      </c>
      <c r="J4906" s="180">
        <v>246404.25</v>
      </c>
    </row>
    <row r="4907" spans="1:10" x14ac:dyDescent="0.2">
      <c r="A4907" s="180" t="s">
        <v>104</v>
      </c>
      <c r="B4907" s="180" t="s">
        <v>354</v>
      </c>
      <c r="C4907" s="180"/>
      <c r="D4907" s="180"/>
      <c r="E4907" s="180"/>
      <c r="F4907" s="180"/>
      <c r="G4907" s="180"/>
      <c r="H4907" s="180"/>
      <c r="I4907" s="180">
        <v>162950</v>
      </c>
      <c r="J4907" s="180">
        <v>143796.90000000002</v>
      </c>
    </row>
    <row r="4908" spans="1:10" x14ac:dyDescent="0.2">
      <c r="A4908" s="180" t="s">
        <v>104</v>
      </c>
      <c r="B4908" s="180" t="s">
        <v>408</v>
      </c>
      <c r="C4908" s="180"/>
      <c r="D4908" s="180"/>
      <c r="E4908" s="180"/>
      <c r="F4908" s="180"/>
      <c r="G4908" s="180"/>
      <c r="H4908" s="180"/>
      <c r="I4908" s="180">
        <v>234260</v>
      </c>
      <c r="J4908" s="180">
        <v>245827.86</v>
      </c>
    </row>
    <row r="4909" spans="1:10" x14ac:dyDescent="0.2">
      <c r="A4909" s="180" t="s">
        <v>104</v>
      </c>
      <c r="B4909" s="180" t="s">
        <v>423</v>
      </c>
      <c r="C4909" s="180"/>
      <c r="D4909" s="180"/>
      <c r="E4909" s="180"/>
      <c r="F4909" s="180"/>
      <c r="G4909" s="180"/>
      <c r="H4909" s="180"/>
      <c r="I4909" s="180">
        <v>202420</v>
      </c>
      <c r="J4909" s="180">
        <v>137558.16</v>
      </c>
    </row>
    <row r="4910" spans="1:10" x14ac:dyDescent="0.2">
      <c r="A4910" s="180" t="s">
        <v>104</v>
      </c>
      <c r="B4910" s="180" t="s">
        <v>355</v>
      </c>
      <c r="C4910" s="180">
        <v>25000</v>
      </c>
      <c r="D4910" s="180">
        <v>25000</v>
      </c>
      <c r="E4910" s="180"/>
      <c r="F4910" s="180"/>
      <c r="G4910" s="180"/>
      <c r="H4910" s="180"/>
      <c r="I4910" s="180">
        <v>634000</v>
      </c>
      <c r="J4910" s="180">
        <v>479501.92</v>
      </c>
    </row>
    <row r="4911" spans="1:10" x14ac:dyDescent="0.2">
      <c r="A4911" s="180" t="s">
        <v>104</v>
      </c>
      <c r="B4911" s="180" t="s">
        <v>356</v>
      </c>
      <c r="C4911" s="180">
        <v>200000</v>
      </c>
      <c r="D4911" s="180">
        <v>200000</v>
      </c>
      <c r="E4911" s="180"/>
      <c r="F4911" s="180"/>
      <c r="G4911" s="180"/>
      <c r="H4911" s="180"/>
      <c r="I4911" s="180">
        <v>483500</v>
      </c>
      <c r="J4911" s="180">
        <v>348127.97</v>
      </c>
    </row>
    <row r="4912" spans="1:10" x14ac:dyDescent="0.2">
      <c r="A4912" s="180" t="s">
        <v>104</v>
      </c>
      <c r="B4912" s="180" t="s">
        <v>409</v>
      </c>
      <c r="C4912" s="180"/>
      <c r="D4912" s="180"/>
      <c r="E4912" s="180"/>
      <c r="F4912" s="180"/>
      <c r="G4912" s="180"/>
      <c r="H4912" s="180"/>
      <c r="I4912" s="180">
        <v>0</v>
      </c>
      <c r="J4912" s="180"/>
    </row>
    <row r="4913" spans="1:10" x14ac:dyDescent="0.2">
      <c r="A4913" s="180" t="s">
        <v>104</v>
      </c>
      <c r="B4913" s="180" t="s">
        <v>378</v>
      </c>
      <c r="C4913" s="180"/>
      <c r="D4913" s="180"/>
      <c r="E4913" s="180"/>
      <c r="F4913" s="180"/>
      <c r="G4913" s="180"/>
      <c r="H4913" s="180"/>
      <c r="I4913" s="180">
        <v>327000</v>
      </c>
      <c r="J4913" s="180">
        <v>305632.42</v>
      </c>
    </row>
    <row r="4914" spans="1:10" x14ac:dyDescent="0.2">
      <c r="A4914" s="180" t="s">
        <v>104</v>
      </c>
      <c r="B4914" s="180" t="s">
        <v>360</v>
      </c>
      <c r="C4914" s="180">
        <v>2439741</v>
      </c>
      <c r="D4914" s="180">
        <v>1900369</v>
      </c>
      <c r="E4914" s="180"/>
      <c r="F4914" s="180"/>
      <c r="G4914" s="180"/>
      <c r="H4914" s="180"/>
      <c r="I4914" s="180">
        <v>550000</v>
      </c>
      <c r="J4914" s="180">
        <v>254481.11</v>
      </c>
    </row>
    <row r="4915" spans="1:10" x14ac:dyDescent="0.2">
      <c r="A4915" s="180" t="s">
        <v>104</v>
      </c>
      <c r="B4915" s="180" t="s">
        <v>379</v>
      </c>
      <c r="C4915" s="180"/>
      <c r="D4915" s="180"/>
      <c r="E4915" s="180"/>
      <c r="F4915" s="180"/>
      <c r="G4915" s="180"/>
      <c r="H4915" s="180"/>
      <c r="I4915" s="180">
        <v>0</v>
      </c>
      <c r="J4915" s="180">
        <v>84687.03</v>
      </c>
    </row>
    <row r="4916" spans="1:10" x14ac:dyDescent="0.2">
      <c r="A4916" s="180" t="s">
        <v>104</v>
      </c>
      <c r="B4916" s="180" t="s">
        <v>362</v>
      </c>
      <c r="C4916" s="180"/>
      <c r="D4916" s="180"/>
      <c r="E4916" s="180"/>
      <c r="F4916" s="180"/>
      <c r="G4916" s="180"/>
      <c r="H4916" s="180"/>
      <c r="I4916" s="180">
        <v>183764</v>
      </c>
      <c r="J4916" s="180">
        <v>178396</v>
      </c>
    </row>
    <row r="4917" spans="1:10" x14ac:dyDescent="0.2">
      <c r="A4917" s="180" t="s">
        <v>104</v>
      </c>
      <c r="B4917" s="180" t="s">
        <v>365</v>
      </c>
      <c r="C4917" s="180">
        <v>2784741</v>
      </c>
      <c r="D4917" s="180">
        <v>2245369</v>
      </c>
      <c r="E4917" s="180">
        <v>0</v>
      </c>
      <c r="F4917" s="180">
        <v>0</v>
      </c>
      <c r="G4917" s="180">
        <v>0</v>
      </c>
      <c r="H4917" s="180">
        <v>0</v>
      </c>
      <c r="I4917" s="180">
        <v>7704894</v>
      </c>
      <c r="J4917" s="180">
        <v>6678298.6100000013</v>
      </c>
    </row>
    <row r="4918" spans="1:10" x14ac:dyDescent="0.2">
      <c r="A4918" s="180" t="s">
        <v>104</v>
      </c>
      <c r="B4918" s="180" t="s">
        <v>447</v>
      </c>
      <c r="C4918" s="180"/>
      <c r="D4918" s="180"/>
      <c r="E4918" s="180"/>
      <c r="F4918" s="180"/>
      <c r="G4918" s="180"/>
      <c r="H4918" s="180"/>
      <c r="I4918" s="180">
        <v>0</v>
      </c>
      <c r="J4918" s="180">
        <v>77132.03</v>
      </c>
    </row>
    <row r="4919" spans="1:10" x14ac:dyDescent="0.2">
      <c r="A4919" s="180" t="s">
        <v>104</v>
      </c>
      <c r="B4919" s="180" t="s">
        <v>366</v>
      </c>
      <c r="C4919" s="180">
        <v>2784741</v>
      </c>
      <c r="D4919" s="180">
        <v>2245369</v>
      </c>
      <c r="E4919" s="180">
        <v>0</v>
      </c>
      <c r="F4919" s="180">
        <v>0</v>
      </c>
      <c r="G4919" s="180">
        <v>0</v>
      </c>
      <c r="H4919" s="180">
        <v>0</v>
      </c>
      <c r="I4919" s="180">
        <v>7704894</v>
      </c>
      <c r="J4919" s="180">
        <v>6755430.6400000015</v>
      </c>
    </row>
    <row r="4920" spans="1:10" x14ac:dyDescent="0.2">
      <c r="A4920" s="180" t="s">
        <v>104</v>
      </c>
      <c r="B4920" s="180" t="s">
        <v>367</v>
      </c>
      <c r="C4920" s="180">
        <v>-4.0000000037252903E-2</v>
      </c>
      <c r="D4920" s="180">
        <v>-0.39999999990686774</v>
      </c>
      <c r="E4920" s="180">
        <v>0</v>
      </c>
      <c r="F4920" s="180">
        <v>27146.600000000009</v>
      </c>
      <c r="G4920" s="180">
        <v>472024.48</v>
      </c>
      <c r="H4920" s="180">
        <v>6249.1299999999992</v>
      </c>
      <c r="I4920" s="180">
        <v>2885533.8800000027</v>
      </c>
      <c r="J4920" s="180">
        <v>2970784.879999998</v>
      </c>
    </row>
    <row r="4921" spans="1:10" x14ac:dyDescent="0.2">
      <c r="A4921" s="180" t="s">
        <v>104</v>
      </c>
      <c r="B4921" s="180" t="s">
        <v>368</v>
      </c>
      <c r="C4921" s="180">
        <v>2784740.96</v>
      </c>
      <c r="D4921" s="180">
        <v>2245368.6</v>
      </c>
      <c r="E4921" s="180">
        <v>0</v>
      </c>
      <c r="F4921" s="180">
        <v>27146.600000000009</v>
      </c>
      <c r="G4921" s="180">
        <v>472024.48</v>
      </c>
      <c r="H4921" s="180">
        <v>6249.1299999999992</v>
      </c>
      <c r="I4921" s="180">
        <v>10590427.880000005</v>
      </c>
      <c r="J4921" s="180">
        <v>9726215.5199999996</v>
      </c>
    </row>
    <row r="4922" spans="1:10" x14ac:dyDescent="0.2">
      <c r="A4922" s="180" t="s">
        <v>105</v>
      </c>
      <c r="B4922" s="180" t="s">
        <v>333</v>
      </c>
      <c r="C4922" s="180"/>
      <c r="D4922" s="180">
        <v>340929</v>
      </c>
      <c r="E4922" s="180"/>
      <c r="F4922" s="180">
        <v>0</v>
      </c>
      <c r="G4922" s="180"/>
      <c r="H4922" s="180"/>
      <c r="I4922" s="180">
        <v>2752549</v>
      </c>
      <c r="J4922" s="180">
        <v>2587313.1300000004</v>
      </c>
    </row>
    <row r="4923" spans="1:10" x14ac:dyDescent="0.2">
      <c r="A4923" s="180" t="s">
        <v>105</v>
      </c>
      <c r="B4923" s="180" t="s">
        <v>334</v>
      </c>
      <c r="C4923" s="180"/>
      <c r="D4923" s="180">
        <v>9831</v>
      </c>
      <c r="E4923" s="180"/>
      <c r="F4923" s="180">
        <v>0</v>
      </c>
      <c r="G4923" s="180"/>
      <c r="H4923" s="180"/>
      <c r="I4923" s="180">
        <v>86275</v>
      </c>
      <c r="J4923" s="180">
        <v>82459.64</v>
      </c>
    </row>
    <row r="4924" spans="1:10" x14ac:dyDescent="0.2">
      <c r="A4924" s="180" t="s">
        <v>105</v>
      </c>
      <c r="B4924" s="180" t="s">
        <v>335</v>
      </c>
      <c r="C4924" s="180"/>
      <c r="D4924" s="180">
        <v>0</v>
      </c>
      <c r="E4924" s="180"/>
      <c r="F4924" s="180"/>
      <c r="G4924" s="180"/>
      <c r="H4924" s="180"/>
      <c r="I4924" s="180">
        <v>149650</v>
      </c>
      <c r="J4924" s="180">
        <v>142592</v>
      </c>
    </row>
    <row r="4925" spans="1:10" x14ac:dyDescent="0.2">
      <c r="A4925" s="180" t="s">
        <v>105</v>
      </c>
      <c r="B4925" s="180" t="s">
        <v>336</v>
      </c>
      <c r="C4925" s="180"/>
      <c r="D4925" s="180"/>
      <c r="E4925" s="180"/>
      <c r="F4925" s="180"/>
      <c r="G4925" s="180"/>
      <c r="H4925" s="180"/>
      <c r="I4925" s="180">
        <v>1075000</v>
      </c>
      <c r="J4925" s="180">
        <v>972191.96</v>
      </c>
    </row>
    <row r="4926" spans="1:10" x14ac:dyDescent="0.2">
      <c r="A4926" s="180" t="s">
        <v>105</v>
      </c>
      <c r="B4926" s="180" t="s">
        <v>337</v>
      </c>
      <c r="C4926" s="180">
        <v>1500</v>
      </c>
      <c r="D4926" s="180">
        <v>3000</v>
      </c>
      <c r="E4926" s="180"/>
      <c r="F4926" s="180"/>
      <c r="G4926" s="180"/>
      <c r="H4926" s="180"/>
      <c r="I4926" s="180">
        <v>42600</v>
      </c>
      <c r="J4926" s="180">
        <v>36713.82</v>
      </c>
    </row>
    <row r="4927" spans="1:10" x14ac:dyDescent="0.2">
      <c r="A4927" s="180" t="s">
        <v>105</v>
      </c>
      <c r="B4927" s="180" t="s">
        <v>338</v>
      </c>
      <c r="C4927" s="180"/>
      <c r="D4927" s="180"/>
      <c r="E4927" s="180"/>
      <c r="F4927" s="180"/>
      <c r="G4927" s="180">
        <v>165000</v>
      </c>
      <c r="H4927" s="180"/>
      <c r="I4927" s="180">
        <v>165000</v>
      </c>
      <c r="J4927" s="180">
        <v>128164.85</v>
      </c>
    </row>
    <row r="4928" spans="1:10" x14ac:dyDescent="0.2">
      <c r="A4928" s="180" t="s">
        <v>105</v>
      </c>
      <c r="B4928" s="180" t="s">
        <v>339</v>
      </c>
      <c r="C4928" s="180"/>
      <c r="D4928" s="180"/>
      <c r="E4928" s="180"/>
      <c r="F4928" s="180"/>
      <c r="G4928" s="180"/>
      <c r="H4928" s="180"/>
      <c r="I4928" s="180">
        <v>180000</v>
      </c>
      <c r="J4928" s="180">
        <v>177512.2</v>
      </c>
    </row>
    <row r="4929" spans="1:10" x14ac:dyDescent="0.2">
      <c r="A4929" s="180" t="s">
        <v>105</v>
      </c>
      <c r="B4929" s="180" t="s">
        <v>340</v>
      </c>
      <c r="C4929" s="180">
        <v>35000</v>
      </c>
      <c r="D4929" s="180"/>
      <c r="E4929" s="180"/>
      <c r="F4929" s="180"/>
      <c r="G4929" s="180">
        <v>35000</v>
      </c>
      <c r="H4929" s="180"/>
      <c r="I4929" s="180">
        <v>372250</v>
      </c>
      <c r="J4929" s="180">
        <v>391699.77</v>
      </c>
    </row>
    <row r="4930" spans="1:10" x14ac:dyDescent="0.2">
      <c r="A4930" s="180" t="s">
        <v>105</v>
      </c>
      <c r="B4930" s="180" t="s">
        <v>341</v>
      </c>
      <c r="C4930" s="180"/>
      <c r="D4930" s="180"/>
      <c r="E4930" s="180"/>
      <c r="F4930" s="180"/>
      <c r="G4930" s="180"/>
      <c r="H4930" s="180"/>
      <c r="I4930" s="180">
        <v>0</v>
      </c>
      <c r="J4930" s="180">
        <v>0</v>
      </c>
    </row>
    <row r="4931" spans="1:10" x14ac:dyDescent="0.2">
      <c r="A4931" s="180" t="s">
        <v>105</v>
      </c>
      <c r="B4931" s="180" t="s">
        <v>342</v>
      </c>
      <c r="C4931" s="180"/>
      <c r="D4931" s="180"/>
      <c r="E4931" s="180"/>
      <c r="F4931" s="180"/>
      <c r="G4931" s="180"/>
      <c r="H4931" s="180"/>
      <c r="I4931" s="180">
        <v>4504602</v>
      </c>
      <c r="J4931" s="180">
        <v>4575168</v>
      </c>
    </row>
    <row r="4932" spans="1:10" x14ac:dyDescent="0.2">
      <c r="A4932" s="180" t="s">
        <v>105</v>
      </c>
      <c r="B4932" s="180" t="s">
        <v>343</v>
      </c>
      <c r="C4932" s="180"/>
      <c r="D4932" s="180"/>
      <c r="E4932" s="180"/>
      <c r="F4932" s="180"/>
      <c r="G4932" s="180"/>
      <c r="H4932" s="180"/>
      <c r="I4932" s="180">
        <v>0</v>
      </c>
      <c r="J4932" s="180">
        <v>0</v>
      </c>
    </row>
    <row r="4933" spans="1:10" x14ac:dyDescent="0.2">
      <c r="A4933" s="180" t="s">
        <v>105</v>
      </c>
      <c r="B4933" s="180" t="s">
        <v>344</v>
      </c>
      <c r="C4933" s="180">
        <v>610000</v>
      </c>
      <c r="D4933" s="180">
        <v>150</v>
      </c>
      <c r="E4933" s="180"/>
      <c r="F4933" s="180"/>
      <c r="G4933" s="180">
        <v>3000</v>
      </c>
      <c r="H4933" s="180"/>
      <c r="I4933" s="180">
        <v>631247</v>
      </c>
      <c r="J4933" s="180">
        <v>620357.48</v>
      </c>
    </row>
    <row r="4934" spans="1:10" x14ac:dyDescent="0.2">
      <c r="A4934" s="180" t="s">
        <v>105</v>
      </c>
      <c r="B4934" s="180" t="s">
        <v>475</v>
      </c>
      <c r="C4934" s="180"/>
      <c r="D4934" s="180">
        <v>5253</v>
      </c>
      <c r="E4934" s="180"/>
      <c r="F4934" s="180">
        <v>0</v>
      </c>
      <c r="G4934" s="180"/>
      <c r="H4934" s="180"/>
      <c r="I4934" s="180">
        <v>41185</v>
      </c>
      <c r="J4934" s="180">
        <v>35677.71</v>
      </c>
    </row>
    <row r="4935" spans="1:10" x14ac:dyDescent="0.2">
      <c r="A4935" s="180" t="s">
        <v>105</v>
      </c>
      <c r="B4935" s="180" t="s">
        <v>332</v>
      </c>
      <c r="C4935" s="180"/>
      <c r="D4935" s="180"/>
      <c r="E4935" s="180"/>
      <c r="F4935" s="180"/>
      <c r="G4935" s="180"/>
      <c r="H4935" s="180"/>
      <c r="I4935" s="180">
        <v>169525</v>
      </c>
      <c r="J4935" s="180">
        <v>152273</v>
      </c>
    </row>
    <row r="4936" spans="1:10" x14ac:dyDescent="0.2">
      <c r="A4936" s="180" t="s">
        <v>105</v>
      </c>
      <c r="B4936" s="180" t="s">
        <v>407</v>
      </c>
      <c r="C4936" s="180"/>
      <c r="D4936" s="180"/>
      <c r="E4936" s="180"/>
      <c r="F4936" s="180"/>
      <c r="G4936" s="180">
        <v>210000</v>
      </c>
      <c r="H4936" s="180"/>
      <c r="I4936" s="180">
        <v>365000</v>
      </c>
      <c r="J4936" s="180">
        <v>371202.93000000005</v>
      </c>
    </row>
    <row r="4937" spans="1:10" x14ac:dyDescent="0.2">
      <c r="A4937" s="180" t="s">
        <v>105</v>
      </c>
      <c r="B4937" s="180" t="s">
        <v>345</v>
      </c>
      <c r="C4937" s="180">
        <v>646500</v>
      </c>
      <c r="D4937" s="180">
        <v>359163</v>
      </c>
      <c r="E4937" s="180">
        <v>0</v>
      </c>
      <c r="F4937" s="180">
        <v>0</v>
      </c>
      <c r="G4937" s="180">
        <v>413000</v>
      </c>
      <c r="H4937" s="180">
        <v>0</v>
      </c>
      <c r="I4937" s="180">
        <v>10534883</v>
      </c>
      <c r="J4937" s="180">
        <v>10273326.490000002</v>
      </c>
    </row>
    <row r="4938" spans="1:10" x14ac:dyDescent="0.2">
      <c r="A4938" s="180" t="s">
        <v>105</v>
      </c>
      <c r="B4938" s="180" t="s">
        <v>346</v>
      </c>
      <c r="C4938" s="180"/>
      <c r="D4938" s="180"/>
      <c r="E4938" s="180"/>
      <c r="F4938" s="180"/>
      <c r="G4938" s="180"/>
      <c r="H4938" s="180"/>
      <c r="I4938" s="180">
        <v>0</v>
      </c>
      <c r="J4938" s="180">
        <v>0</v>
      </c>
    </row>
    <row r="4939" spans="1:10" x14ac:dyDescent="0.2">
      <c r="A4939" s="180" t="s">
        <v>105</v>
      </c>
      <c r="B4939" s="180" t="s">
        <v>446</v>
      </c>
      <c r="C4939" s="180"/>
      <c r="D4939" s="180"/>
      <c r="E4939" s="180"/>
      <c r="F4939" s="180">
        <v>478307</v>
      </c>
      <c r="G4939" s="180"/>
      <c r="H4939" s="180"/>
      <c r="I4939" s="180">
        <v>493004</v>
      </c>
      <c r="J4939" s="180">
        <v>496252.85</v>
      </c>
    </row>
    <row r="4940" spans="1:10" x14ac:dyDescent="0.2">
      <c r="A4940" s="180" t="s">
        <v>105</v>
      </c>
      <c r="B4940" s="180" t="s">
        <v>347</v>
      </c>
      <c r="C4940" s="180"/>
      <c r="D4940" s="180"/>
      <c r="E4940" s="180"/>
      <c r="F4940" s="180"/>
      <c r="G4940" s="180"/>
      <c r="H4940" s="180"/>
      <c r="I4940" s="180">
        <v>0</v>
      </c>
      <c r="J4940" s="180">
        <v>0</v>
      </c>
    </row>
    <row r="4941" spans="1:10" x14ac:dyDescent="0.2">
      <c r="A4941" s="180" t="s">
        <v>105</v>
      </c>
      <c r="B4941" s="180" t="s">
        <v>348</v>
      </c>
      <c r="C4941" s="180">
        <v>646500</v>
      </c>
      <c r="D4941" s="180">
        <v>359163</v>
      </c>
      <c r="E4941" s="180">
        <v>0</v>
      </c>
      <c r="F4941" s="180">
        <v>478307</v>
      </c>
      <c r="G4941" s="180">
        <v>413000</v>
      </c>
      <c r="H4941" s="180">
        <v>0</v>
      </c>
      <c r="I4941" s="180">
        <v>11027887</v>
      </c>
      <c r="J4941" s="180">
        <v>10769579.340000002</v>
      </c>
    </row>
    <row r="4942" spans="1:10" x14ac:dyDescent="0.2">
      <c r="A4942" s="180" t="s">
        <v>105</v>
      </c>
      <c r="B4942" s="180" t="s">
        <v>349</v>
      </c>
      <c r="C4942" s="180">
        <v>281304.89999999991</v>
      </c>
      <c r="D4942" s="180">
        <v>318595.49</v>
      </c>
      <c r="E4942" s="180">
        <v>0</v>
      </c>
      <c r="F4942" s="180">
        <v>0</v>
      </c>
      <c r="G4942" s="180">
        <v>695.12000000005355</v>
      </c>
      <c r="H4942" s="180">
        <v>0</v>
      </c>
      <c r="I4942" s="180">
        <v>4376953.9100000011</v>
      </c>
      <c r="J4942" s="180">
        <v>4354387.07</v>
      </c>
    </row>
    <row r="4943" spans="1:10" x14ac:dyDescent="0.2">
      <c r="A4943" s="180" t="s">
        <v>105</v>
      </c>
      <c r="B4943" s="180" t="s">
        <v>350</v>
      </c>
      <c r="C4943" s="180">
        <v>927804.89999999979</v>
      </c>
      <c r="D4943" s="180">
        <v>677758.49</v>
      </c>
      <c r="E4943" s="180">
        <v>0</v>
      </c>
      <c r="F4943" s="180">
        <v>478307</v>
      </c>
      <c r="G4943" s="180">
        <v>413695.12000000005</v>
      </c>
      <c r="H4943" s="180">
        <v>0</v>
      </c>
      <c r="I4943" s="180">
        <v>15404840.91</v>
      </c>
      <c r="J4943" s="180">
        <v>15123966.410000002</v>
      </c>
    </row>
    <row r="4944" spans="1:10" x14ac:dyDescent="0.2">
      <c r="A4944" s="180" t="s">
        <v>105</v>
      </c>
      <c r="B4944" s="180" t="s">
        <v>376</v>
      </c>
      <c r="C4944" s="180"/>
      <c r="D4944" s="180"/>
      <c r="E4944" s="180"/>
      <c r="F4944" s="180"/>
      <c r="G4944" s="180"/>
      <c r="H4944" s="180"/>
      <c r="I4944" s="180"/>
      <c r="J4944" s="180"/>
    </row>
    <row r="4945" spans="1:10" x14ac:dyDescent="0.2">
      <c r="A4945" s="180" t="s">
        <v>105</v>
      </c>
      <c r="B4945" s="180" t="s">
        <v>377</v>
      </c>
      <c r="C4945" s="180"/>
      <c r="D4945" s="180">
        <v>50000</v>
      </c>
      <c r="E4945" s="180"/>
      <c r="F4945" s="180"/>
      <c r="G4945" s="180"/>
      <c r="H4945" s="180"/>
      <c r="I4945" s="180">
        <v>6355000</v>
      </c>
      <c r="J4945" s="180">
        <v>6154405.4000000004</v>
      </c>
    </row>
    <row r="4946" spans="1:10" x14ac:dyDescent="0.2">
      <c r="A4946" s="180" t="s">
        <v>105</v>
      </c>
      <c r="B4946" s="180" t="s">
        <v>352</v>
      </c>
      <c r="C4946" s="180"/>
      <c r="D4946" s="180"/>
      <c r="E4946" s="180"/>
      <c r="F4946" s="180"/>
      <c r="G4946" s="180"/>
      <c r="H4946" s="180"/>
      <c r="I4946" s="180">
        <v>285000</v>
      </c>
      <c r="J4946" s="180">
        <v>275003.71000000002</v>
      </c>
    </row>
    <row r="4947" spans="1:10" x14ac:dyDescent="0.2">
      <c r="A4947" s="180" t="s">
        <v>105</v>
      </c>
      <c r="B4947" s="180" t="s">
        <v>353</v>
      </c>
      <c r="C4947" s="180">
        <v>50000</v>
      </c>
      <c r="D4947" s="180"/>
      <c r="E4947" s="180"/>
      <c r="F4947" s="180"/>
      <c r="G4947" s="180"/>
      <c r="H4947" s="180"/>
      <c r="I4947" s="180">
        <v>470000</v>
      </c>
      <c r="J4947" s="180">
        <v>445213.23</v>
      </c>
    </row>
    <row r="4948" spans="1:10" x14ac:dyDescent="0.2">
      <c r="A4948" s="180" t="s">
        <v>105</v>
      </c>
      <c r="B4948" s="180" t="s">
        <v>354</v>
      </c>
      <c r="C4948" s="180">
        <v>60000</v>
      </c>
      <c r="D4948" s="180"/>
      <c r="E4948" s="180"/>
      <c r="F4948" s="180"/>
      <c r="G4948" s="180"/>
      <c r="H4948" s="180"/>
      <c r="I4948" s="180">
        <v>294500</v>
      </c>
      <c r="J4948" s="180">
        <v>242146.95</v>
      </c>
    </row>
    <row r="4949" spans="1:10" x14ac:dyDescent="0.2">
      <c r="A4949" s="180" t="s">
        <v>105</v>
      </c>
      <c r="B4949" s="180" t="s">
        <v>408</v>
      </c>
      <c r="C4949" s="180">
        <v>10000</v>
      </c>
      <c r="D4949" s="180"/>
      <c r="E4949" s="180"/>
      <c r="F4949" s="180"/>
      <c r="G4949" s="180"/>
      <c r="H4949" s="180"/>
      <c r="I4949" s="180">
        <v>452000</v>
      </c>
      <c r="J4949" s="180">
        <v>418720.13</v>
      </c>
    </row>
    <row r="4950" spans="1:10" x14ac:dyDescent="0.2">
      <c r="A4950" s="180" t="s">
        <v>105</v>
      </c>
      <c r="B4950" s="180" t="s">
        <v>423</v>
      </c>
      <c r="C4950" s="180">
        <v>15000</v>
      </c>
      <c r="D4950" s="180"/>
      <c r="E4950" s="180"/>
      <c r="F4950" s="180"/>
      <c r="G4950" s="180"/>
      <c r="H4950" s="180"/>
      <c r="I4950" s="180">
        <v>116000</v>
      </c>
      <c r="J4950" s="180">
        <v>98678.88</v>
      </c>
    </row>
    <row r="4951" spans="1:10" x14ac:dyDescent="0.2">
      <c r="A4951" s="180" t="s">
        <v>105</v>
      </c>
      <c r="B4951" s="180" t="s">
        <v>355</v>
      </c>
      <c r="C4951" s="180">
        <v>300000</v>
      </c>
      <c r="D4951" s="180">
        <v>90000</v>
      </c>
      <c r="E4951" s="180"/>
      <c r="F4951" s="180"/>
      <c r="G4951" s="180">
        <v>15000</v>
      </c>
      <c r="H4951" s="180"/>
      <c r="I4951" s="180">
        <v>1054000</v>
      </c>
      <c r="J4951" s="180">
        <v>924675.11</v>
      </c>
    </row>
    <row r="4952" spans="1:10" x14ac:dyDescent="0.2">
      <c r="A4952" s="180" t="s">
        <v>105</v>
      </c>
      <c r="B4952" s="180" t="s">
        <v>356</v>
      </c>
      <c r="C4952" s="180"/>
      <c r="D4952" s="180">
        <v>180000</v>
      </c>
      <c r="E4952" s="180"/>
      <c r="F4952" s="180"/>
      <c r="G4952" s="180"/>
      <c r="H4952" s="180"/>
      <c r="I4952" s="180">
        <v>542000</v>
      </c>
      <c r="J4952" s="180">
        <v>488955.73</v>
      </c>
    </row>
    <row r="4953" spans="1:10" x14ac:dyDescent="0.2">
      <c r="A4953" s="180" t="s">
        <v>105</v>
      </c>
      <c r="B4953" s="180" t="s">
        <v>409</v>
      </c>
      <c r="C4953" s="180"/>
      <c r="D4953" s="180"/>
      <c r="E4953" s="180"/>
      <c r="F4953" s="180"/>
      <c r="G4953" s="180"/>
      <c r="H4953" s="180"/>
      <c r="I4953" s="180">
        <v>0</v>
      </c>
      <c r="J4953" s="180"/>
    </row>
    <row r="4954" spans="1:10" x14ac:dyDescent="0.2">
      <c r="A4954" s="180" t="s">
        <v>105</v>
      </c>
      <c r="B4954" s="180" t="s">
        <v>378</v>
      </c>
      <c r="C4954" s="180"/>
      <c r="D4954" s="180"/>
      <c r="E4954" s="180"/>
      <c r="F4954" s="180"/>
      <c r="G4954" s="180">
        <v>350000</v>
      </c>
      <c r="H4954" s="180"/>
      <c r="I4954" s="180">
        <v>340000</v>
      </c>
      <c r="J4954" s="180">
        <v>311043.26999999996</v>
      </c>
    </row>
    <row r="4955" spans="1:10" x14ac:dyDescent="0.2">
      <c r="A4955" s="180" t="s">
        <v>105</v>
      </c>
      <c r="B4955" s="180" t="s">
        <v>360</v>
      </c>
      <c r="C4955" s="180">
        <v>50000</v>
      </c>
      <c r="D4955" s="180">
        <v>150000</v>
      </c>
      <c r="E4955" s="180"/>
      <c r="F4955" s="180"/>
      <c r="G4955" s="180"/>
      <c r="H4955" s="180"/>
      <c r="I4955" s="180">
        <v>160000</v>
      </c>
      <c r="J4955" s="180">
        <v>107538.46</v>
      </c>
    </row>
    <row r="4956" spans="1:10" x14ac:dyDescent="0.2">
      <c r="A4956" s="180" t="s">
        <v>105</v>
      </c>
      <c r="B4956" s="180" t="s">
        <v>379</v>
      </c>
      <c r="C4956" s="180"/>
      <c r="D4956" s="180"/>
      <c r="E4956" s="180"/>
      <c r="F4956" s="180">
        <v>478307</v>
      </c>
      <c r="G4956" s="180"/>
      <c r="H4956" s="180"/>
      <c r="I4956" s="180">
        <v>478004</v>
      </c>
      <c r="J4956" s="180">
        <v>481737.78</v>
      </c>
    </row>
    <row r="4957" spans="1:10" x14ac:dyDescent="0.2">
      <c r="A4957" s="180" t="s">
        <v>105</v>
      </c>
      <c r="B4957" s="180" t="s">
        <v>362</v>
      </c>
      <c r="C4957" s="180"/>
      <c r="D4957" s="180"/>
      <c r="E4957" s="180"/>
      <c r="F4957" s="180"/>
      <c r="G4957" s="180"/>
      <c r="H4957" s="180"/>
      <c r="I4957" s="180">
        <v>302595</v>
      </c>
      <c r="J4957" s="180">
        <v>302641</v>
      </c>
    </row>
    <row r="4958" spans="1:10" x14ac:dyDescent="0.2">
      <c r="A4958" s="180" t="s">
        <v>105</v>
      </c>
      <c r="B4958" s="180" t="s">
        <v>365</v>
      </c>
      <c r="C4958" s="180">
        <v>485000</v>
      </c>
      <c r="D4958" s="180">
        <v>470000</v>
      </c>
      <c r="E4958" s="180">
        <v>0</v>
      </c>
      <c r="F4958" s="180">
        <v>478307</v>
      </c>
      <c r="G4958" s="180">
        <v>365000</v>
      </c>
      <c r="H4958" s="180">
        <v>0</v>
      </c>
      <c r="I4958" s="180">
        <v>10849099</v>
      </c>
      <c r="J4958" s="180">
        <v>10250759.65</v>
      </c>
    </row>
    <row r="4959" spans="1:10" x14ac:dyDescent="0.2">
      <c r="A4959" s="180" t="s">
        <v>105</v>
      </c>
      <c r="B4959" s="180" t="s">
        <v>447</v>
      </c>
      <c r="C4959" s="180">
        <v>370757</v>
      </c>
      <c r="D4959" s="180">
        <v>107550</v>
      </c>
      <c r="E4959" s="180"/>
      <c r="F4959" s="180"/>
      <c r="G4959" s="180"/>
      <c r="H4959" s="180"/>
      <c r="I4959" s="180">
        <v>493004</v>
      </c>
      <c r="J4959" s="180">
        <v>496252.85</v>
      </c>
    </row>
    <row r="4960" spans="1:10" x14ac:dyDescent="0.2">
      <c r="A4960" s="180" t="s">
        <v>105</v>
      </c>
      <c r="B4960" s="180" t="s">
        <v>366</v>
      </c>
      <c r="C4960" s="180">
        <v>855757</v>
      </c>
      <c r="D4960" s="180">
        <v>577550</v>
      </c>
      <c r="E4960" s="180">
        <v>0</v>
      </c>
      <c r="F4960" s="180">
        <v>478307</v>
      </c>
      <c r="G4960" s="180">
        <v>365000</v>
      </c>
      <c r="H4960" s="180">
        <v>0</v>
      </c>
      <c r="I4960" s="180">
        <v>11342103</v>
      </c>
      <c r="J4960" s="180">
        <v>10747012.5</v>
      </c>
    </row>
    <row r="4961" spans="1:10" x14ac:dyDescent="0.2">
      <c r="A4961" s="180" t="s">
        <v>105</v>
      </c>
      <c r="B4961" s="180" t="s">
        <v>367</v>
      </c>
      <c r="C4961" s="180">
        <v>72047.899999999907</v>
      </c>
      <c r="D4961" s="180">
        <v>100208.49</v>
      </c>
      <c r="E4961" s="180">
        <v>0</v>
      </c>
      <c r="F4961" s="180">
        <v>0</v>
      </c>
      <c r="G4961" s="180">
        <v>48695.120000000054</v>
      </c>
      <c r="H4961" s="180">
        <v>0</v>
      </c>
      <c r="I4961" s="180">
        <v>4062737.91</v>
      </c>
      <c r="J4961" s="180">
        <v>4376953.910000002</v>
      </c>
    </row>
    <row r="4962" spans="1:10" x14ac:dyDescent="0.2">
      <c r="A4962" s="180" t="s">
        <v>105</v>
      </c>
      <c r="B4962" s="180" t="s">
        <v>368</v>
      </c>
      <c r="C4962" s="180">
        <v>927804.89999999979</v>
      </c>
      <c r="D4962" s="180">
        <v>677758.49</v>
      </c>
      <c r="E4962" s="180">
        <v>0</v>
      </c>
      <c r="F4962" s="180">
        <v>478307</v>
      </c>
      <c r="G4962" s="180">
        <v>413695.12000000005</v>
      </c>
      <c r="H4962" s="180">
        <v>0</v>
      </c>
      <c r="I4962" s="180">
        <v>15404840.91</v>
      </c>
      <c r="J4962" s="180">
        <v>15123966.410000002</v>
      </c>
    </row>
    <row r="4963" spans="1:10" x14ac:dyDescent="0.2">
      <c r="A4963" s="180" t="s">
        <v>106</v>
      </c>
      <c r="B4963" s="180" t="s">
        <v>333</v>
      </c>
      <c r="C4963" s="180"/>
      <c r="D4963" s="180">
        <v>429581</v>
      </c>
      <c r="E4963" s="180"/>
      <c r="F4963" s="180">
        <v>487490</v>
      </c>
      <c r="G4963" s="180"/>
      <c r="H4963" s="180"/>
      <c r="I4963" s="180">
        <v>4194314</v>
      </c>
      <c r="J4963" s="180">
        <v>4242667.25</v>
      </c>
    </row>
    <row r="4964" spans="1:10" x14ac:dyDescent="0.2">
      <c r="A4964" s="180" t="s">
        <v>106</v>
      </c>
      <c r="B4964" s="180" t="s">
        <v>334</v>
      </c>
      <c r="C4964" s="180"/>
      <c r="D4964" s="180">
        <v>22947</v>
      </c>
      <c r="E4964" s="180"/>
      <c r="F4964" s="180">
        <v>26040</v>
      </c>
      <c r="G4964" s="180"/>
      <c r="H4964" s="180"/>
      <c r="I4964" s="180">
        <v>251870</v>
      </c>
      <c r="J4964" s="180">
        <v>223248.65</v>
      </c>
    </row>
    <row r="4965" spans="1:10" x14ac:dyDescent="0.2">
      <c r="A4965" s="180" t="s">
        <v>106</v>
      </c>
      <c r="B4965" s="180" t="s">
        <v>335</v>
      </c>
      <c r="C4965" s="180"/>
      <c r="D4965" s="180">
        <v>254919</v>
      </c>
      <c r="E4965" s="180"/>
      <c r="F4965" s="180"/>
      <c r="G4965" s="180"/>
      <c r="H4965" s="180"/>
      <c r="I4965" s="180">
        <v>236538</v>
      </c>
      <c r="J4965" s="180">
        <v>551684</v>
      </c>
    </row>
    <row r="4966" spans="1:10" x14ac:dyDescent="0.2">
      <c r="A4966" s="180" t="s">
        <v>106</v>
      </c>
      <c r="B4966" s="180" t="s">
        <v>336</v>
      </c>
      <c r="C4966" s="180"/>
      <c r="D4966" s="180"/>
      <c r="E4966" s="180"/>
      <c r="F4966" s="180"/>
      <c r="G4966" s="180"/>
      <c r="H4966" s="180"/>
      <c r="I4966" s="180">
        <v>715000</v>
      </c>
      <c r="J4966" s="180">
        <v>710162.51</v>
      </c>
    </row>
    <row r="4967" spans="1:10" x14ac:dyDescent="0.2">
      <c r="A4967" s="180" t="s">
        <v>106</v>
      </c>
      <c r="B4967" s="180" t="s">
        <v>337</v>
      </c>
      <c r="C4967" s="180">
        <v>13700</v>
      </c>
      <c r="D4967" s="180"/>
      <c r="E4967" s="180"/>
      <c r="F4967" s="180"/>
      <c r="G4967" s="180">
        <v>400</v>
      </c>
      <c r="H4967" s="180"/>
      <c r="I4967" s="180">
        <v>29568</v>
      </c>
      <c r="J4967" s="180">
        <v>18178.090000000004</v>
      </c>
    </row>
    <row r="4968" spans="1:10" x14ac:dyDescent="0.2">
      <c r="A4968" s="180" t="s">
        <v>106</v>
      </c>
      <c r="B4968" s="180" t="s">
        <v>338</v>
      </c>
      <c r="C4968" s="180"/>
      <c r="D4968" s="180"/>
      <c r="E4968" s="180"/>
      <c r="F4968" s="180"/>
      <c r="G4968" s="180">
        <v>225000</v>
      </c>
      <c r="H4968" s="180"/>
      <c r="I4968" s="180">
        <v>228000</v>
      </c>
      <c r="J4968" s="180">
        <v>251427.61</v>
      </c>
    </row>
    <row r="4969" spans="1:10" x14ac:dyDescent="0.2">
      <c r="A4969" s="180" t="s">
        <v>106</v>
      </c>
      <c r="B4969" s="180" t="s">
        <v>339</v>
      </c>
      <c r="C4969" s="180"/>
      <c r="D4969" s="180"/>
      <c r="E4969" s="180"/>
      <c r="F4969" s="180"/>
      <c r="G4969" s="180"/>
      <c r="H4969" s="180"/>
      <c r="I4969" s="180">
        <v>271506</v>
      </c>
      <c r="J4969" s="180">
        <v>269634.39999999997</v>
      </c>
    </row>
    <row r="4970" spans="1:10" x14ac:dyDescent="0.2">
      <c r="A4970" s="180" t="s">
        <v>106</v>
      </c>
      <c r="B4970" s="180" t="s">
        <v>340</v>
      </c>
      <c r="C4970" s="180"/>
      <c r="D4970" s="180"/>
      <c r="E4970" s="180"/>
      <c r="F4970" s="180"/>
      <c r="G4970" s="180">
        <v>1500</v>
      </c>
      <c r="H4970" s="180"/>
      <c r="I4970" s="180">
        <v>101838</v>
      </c>
      <c r="J4970" s="180">
        <v>159832.16</v>
      </c>
    </row>
    <row r="4971" spans="1:10" x14ac:dyDescent="0.2">
      <c r="A4971" s="180" t="s">
        <v>106</v>
      </c>
      <c r="B4971" s="180" t="s">
        <v>341</v>
      </c>
      <c r="C4971" s="180"/>
      <c r="D4971" s="180"/>
      <c r="E4971" s="180"/>
      <c r="F4971" s="180"/>
      <c r="G4971" s="180"/>
      <c r="H4971" s="180"/>
      <c r="I4971" s="180">
        <v>0</v>
      </c>
      <c r="J4971" s="180">
        <v>0</v>
      </c>
    </row>
    <row r="4972" spans="1:10" x14ac:dyDescent="0.2">
      <c r="A4972" s="180" t="s">
        <v>106</v>
      </c>
      <c r="B4972" s="180" t="s">
        <v>342</v>
      </c>
      <c r="C4972" s="180"/>
      <c r="D4972" s="180"/>
      <c r="E4972" s="180"/>
      <c r="F4972" s="180"/>
      <c r="G4972" s="180"/>
      <c r="H4972" s="180"/>
      <c r="I4972" s="180">
        <v>3907946</v>
      </c>
      <c r="J4972" s="180">
        <v>4026290</v>
      </c>
    </row>
    <row r="4973" spans="1:10" x14ac:dyDescent="0.2">
      <c r="A4973" s="180" t="s">
        <v>106</v>
      </c>
      <c r="B4973" s="180" t="s">
        <v>343</v>
      </c>
      <c r="C4973" s="180"/>
      <c r="D4973" s="180"/>
      <c r="E4973" s="180"/>
      <c r="F4973" s="180"/>
      <c r="G4973" s="180"/>
      <c r="H4973" s="180"/>
      <c r="I4973" s="180">
        <v>10000</v>
      </c>
      <c r="J4973" s="180">
        <v>0</v>
      </c>
    </row>
    <row r="4974" spans="1:10" x14ac:dyDescent="0.2">
      <c r="A4974" s="180" t="s">
        <v>106</v>
      </c>
      <c r="B4974" s="180" t="s">
        <v>344</v>
      </c>
      <c r="C4974" s="180">
        <v>650000</v>
      </c>
      <c r="D4974" s="180"/>
      <c r="E4974" s="180"/>
      <c r="F4974" s="180"/>
      <c r="G4974" s="180"/>
      <c r="H4974" s="180"/>
      <c r="I4974" s="180">
        <v>1188</v>
      </c>
      <c r="J4974" s="180">
        <v>726891.87999999989</v>
      </c>
    </row>
    <row r="4975" spans="1:10" x14ac:dyDescent="0.2">
      <c r="A4975" s="180" t="s">
        <v>106</v>
      </c>
      <c r="B4975" s="180" t="s">
        <v>475</v>
      </c>
      <c r="C4975" s="180"/>
      <c r="D4975" s="180">
        <v>11931</v>
      </c>
      <c r="E4975" s="180"/>
      <c r="F4975" s="180">
        <v>13540</v>
      </c>
      <c r="G4975" s="180"/>
      <c r="H4975" s="180"/>
      <c r="I4975" s="180">
        <v>86288</v>
      </c>
      <c r="J4975" s="180">
        <v>88492.81</v>
      </c>
    </row>
    <row r="4976" spans="1:10" x14ac:dyDescent="0.2">
      <c r="A4976" s="180" t="s">
        <v>106</v>
      </c>
      <c r="B4976" s="180" t="s">
        <v>332</v>
      </c>
      <c r="C4976" s="180"/>
      <c r="D4976" s="180"/>
      <c r="E4976" s="180"/>
      <c r="F4976" s="180"/>
      <c r="G4976" s="180"/>
      <c r="H4976" s="180"/>
      <c r="I4976" s="180">
        <v>167000</v>
      </c>
      <c r="J4976" s="180">
        <v>117251</v>
      </c>
    </row>
    <row r="4977" spans="1:10" x14ac:dyDescent="0.2">
      <c r="A4977" s="180" t="s">
        <v>106</v>
      </c>
      <c r="B4977" s="180" t="s">
        <v>407</v>
      </c>
      <c r="C4977" s="180"/>
      <c r="D4977" s="180"/>
      <c r="E4977" s="180"/>
      <c r="F4977" s="180"/>
      <c r="G4977" s="180">
        <v>190000</v>
      </c>
      <c r="H4977" s="180"/>
      <c r="I4977" s="180">
        <v>190168</v>
      </c>
      <c r="J4977" s="180">
        <v>406003.34</v>
      </c>
    </row>
    <row r="4978" spans="1:10" x14ac:dyDescent="0.2">
      <c r="A4978" s="180" t="s">
        <v>106</v>
      </c>
      <c r="B4978" s="180" t="s">
        <v>345</v>
      </c>
      <c r="C4978" s="180">
        <v>663700</v>
      </c>
      <c r="D4978" s="180">
        <v>719378</v>
      </c>
      <c r="E4978" s="180">
        <v>0</v>
      </c>
      <c r="F4978" s="180">
        <v>527070</v>
      </c>
      <c r="G4978" s="180">
        <v>416900</v>
      </c>
      <c r="H4978" s="180">
        <v>0</v>
      </c>
      <c r="I4978" s="180">
        <v>10391224</v>
      </c>
      <c r="J4978" s="180">
        <v>11791763.699999999</v>
      </c>
    </row>
    <row r="4979" spans="1:10" x14ac:dyDescent="0.2">
      <c r="A4979" s="180" t="s">
        <v>106</v>
      </c>
      <c r="B4979" s="180" t="s">
        <v>346</v>
      </c>
      <c r="C4979" s="180"/>
      <c r="D4979" s="180"/>
      <c r="E4979" s="180"/>
      <c r="F4979" s="180"/>
      <c r="G4979" s="180"/>
      <c r="H4979" s="180"/>
      <c r="I4979" s="180">
        <v>0</v>
      </c>
      <c r="J4979" s="180">
        <v>0</v>
      </c>
    </row>
    <row r="4980" spans="1:10" x14ac:dyDescent="0.2">
      <c r="A4980" s="180" t="s">
        <v>106</v>
      </c>
      <c r="B4980" s="180" t="s">
        <v>446</v>
      </c>
      <c r="C4980" s="180"/>
      <c r="D4980" s="180"/>
      <c r="E4980" s="180"/>
      <c r="F4980" s="180">
        <v>500000</v>
      </c>
      <c r="G4980" s="180"/>
      <c r="H4980" s="180"/>
      <c r="I4980" s="180">
        <v>485862</v>
      </c>
      <c r="J4980" s="180">
        <v>564011.4</v>
      </c>
    </row>
    <row r="4981" spans="1:10" x14ac:dyDescent="0.2">
      <c r="A4981" s="180" t="s">
        <v>106</v>
      </c>
      <c r="B4981" s="180" t="s">
        <v>347</v>
      </c>
      <c r="C4981" s="180"/>
      <c r="D4981" s="180"/>
      <c r="E4981" s="180"/>
      <c r="F4981" s="180"/>
      <c r="G4981" s="180"/>
      <c r="H4981" s="180"/>
      <c r="I4981" s="180">
        <v>0</v>
      </c>
      <c r="J4981" s="180">
        <v>0</v>
      </c>
    </row>
    <row r="4982" spans="1:10" x14ac:dyDescent="0.2">
      <c r="A4982" s="180" t="s">
        <v>106</v>
      </c>
      <c r="B4982" s="180" t="s">
        <v>348</v>
      </c>
      <c r="C4982" s="180">
        <v>663700</v>
      </c>
      <c r="D4982" s="180">
        <v>719378</v>
      </c>
      <c r="E4982" s="180">
        <v>0</v>
      </c>
      <c r="F4982" s="180">
        <v>1027070</v>
      </c>
      <c r="G4982" s="180">
        <v>416900</v>
      </c>
      <c r="H4982" s="180">
        <v>0</v>
      </c>
      <c r="I4982" s="180">
        <v>10877086</v>
      </c>
      <c r="J4982" s="180">
        <v>12355775.1</v>
      </c>
    </row>
    <row r="4983" spans="1:10" x14ac:dyDescent="0.2">
      <c r="A4983" s="180" t="s">
        <v>106</v>
      </c>
      <c r="B4983" s="180" t="s">
        <v>349</v>
      </c>
      <c r="C4983" s="180">
        <v>27885.040000000037</v>
      </c>
      <c r="D4983" s="180">
        <v>272739.09000000008</v>
      </c>
      <c r="E4983" s="180">
        <v>0</v>
      </c>
      <c r="F4983" s="180">
        <v>109092.27000000002</v>
      </c>
      <c r="G4983" s="180">
        <v>869.07000000006508</v>
      </c>
      <c r="H4983" s="180">
        <v>0</v>
      </c>
      <c r="I4983" s="180">
        <v>4485772.7500000019</v>
      </c>
      <c r="J4983" s="180">
        <v>3385076.5599999996</v>
      </c>
    </row>
    <row r="4984" spans="1:10" x14ac:dyDescent="0.2">
      <c r="A4984" s="180" t="s">
        <v>106</v>
      </c>
      <c r="B4984" s="180" t="s">
        <v>350</v>
      </c>
      <c r="C4984" s="180">
        <v>691585.04</v>
      </c>
      <c r="D4984" s="180">
        <v>992117.09</v>
      </c>
      <c r="E4984" s="180">
        <v>0</v>
      </c>
      <c r="F4984" s="180">
        <v>1136162.27</v>
      </c>
      <c r="G4984" s="180">
        <v>417769.07000000007</v>
      </c>
      <c r="H4984" s="180">
        <v>0</v>
      </c>
      <c r="I4984" s="180">
        <v>15362858.750000002</v>
      </c>
      <c r="J4984" s="180">
        <v>15740851.66</v>
      </c>
    </row>
    <row r="4985" spans="1:10" x14ac:dyDescent="0.2">
      <c r="A4985" s="180" t="s">
        <v>106</v>
      </c>
      <c r="B4985" s="180" t="s">
        <v>376</v>
      </c>
      <c r="C4985" s="180"/>
      <c r="D4985" s="180"/>
      <c r="E4985" s="180"/>
      <c r="F4985" s="180"/>
      <c r="G4985" s="180"/>
      <c r="H4985" s="180"/>
      <c r="I4985" s="180"/>
      <c r="J4985" s="180"/>
    </row>
    <row r="4986" spans="1:10" x14ac:dyDescent="0.2">
      <c r="A4986" s="180" t="s">
        <v>106</v>
      </c>
      <c r="B4986" s="180" t="s">
        <v>377</v>
      </c>
      <c r="C4986" s="180"/>
      <c r="D4986" s="180">
        <v>90000</v>
      </c>
      <c r="E4986" s="180"/>
      <c r="F4986" s="180"/>
      <c r="G4986" s="180"/>
      <c r="H4986" s="180"/>
      <c r="I4986" s="180">
        <v>5580263</v>
      </c>
      <c r="J4986" s="180">
        <v>6594321.3700000001</v>
      </c>
    </row>
    <row r="4987" spans="1:10" x14ac:dyDescent="0.2">
      <c r="A4987" s="180" t="s">
        <v>106</v>
      </c>
      <c r="B4987" s="180" t="s">
        <v>352</v>
      </c>
      <c r="C4987" s="180"/>
      <c r="D4987" s="180"/>
      <c r="E4987" s="180"/>
      <c r="F4987" s="180"/>
      <c r="G4987" s="180"/>
      <c r="H4987" s="180"/>
      <c r="I4987" s="180">
        <v>155000</v>
      </c>
      <c r="J4987" s="180">
        <v>194750.43</v>
      </c>
    </row>
    <row r="4988" spans="1:10" x14ac:dyDescent="0.2">
      <c r="A4988" s="180" t="s">
        <v>106</v>
      </c>
      <c r="B4988" s="180" t="s">
        <v>353</v>
      </c>
      <c r="C4988" s="180">
        <v>5000</v>
      </c>
      <c r="D4988" s="180">
        <v>200000</v>
      </c>
      <c r="E4988" s="180"/>
      <c r="F4988" s="180"/>
      <c r="G4988" s="180"/>
      <c r="H4988" s="180"/>
      <c r="I4988" s="180">
        <v>294808</v>
      </c>
      <c r="J4988" s="180">
        <v>286606.70999999996</v>
      </c>
    </row>
    <row r="4989" spans="1:10" x14ac:dyDescent="0.2">
      <c r="A4989" s="180" t="s">
        <v>106</v>
      </c>
      <c r="B4989" s="180" t="s">
        <v>354</v>
      </c>
      <c r="C4989" s="180"/>
      <c r="D4989" s="180"/>
      <c r="E4989" s="180"/>
      <c r="F4989" s="180"/>
      <c r="G4989" s="180"/>
      <c r="H4989" s="180"/>
      <c r="I4989" s="180">
        <v>110000</v>
      </c>
      <c r="J4989" s="180">
        <v>169819.79</v>
      </c>
    </row>
    <row r="4990" spans="1:10" x14ac:dyDescent="0.2">
      <c r="A4990" s="180" t="s">
        <v>106</v>
      </c>
      <c r="B4990" s="180" t="s">
        <v>408</v>
      </c>
      <c r="C4990" s="180"/>
      <c r="D4990" s="180"/>
      <c r="E4990" s="180"/>
      <c r="F4990" s="180"/>
      <c r="G4990" s="180"/>
      <c r="H4990" s="180"/>
      <c r="I4990" s="180">
        <v>515000</v>
      </c>
      <c r="J4990" s="180">
        <v>576628.71</v>
      </c>
    </row>
    <row r="4991" spans="1:10" x14ac:dyDescent="0.2">
      <c r="A4991" s="180" t="s">
        <v>106</v>
      </c>
      <c r="B4991" s="180" t="s">
        <v>423</v>
      </c>
      <c r="C4991" s="180"/>
      <c r="D4991" s="180"/>
      <c r="E4991" s="180"/>
      <c r="F4991" s="180"/>
      <c r="G4991" s="180"/>
      <c r="H4991" s="180"/>
      <c r="I4991" s="180">
        <v>120000</v>
      </c>
      <c r="J4991" s="180">
        <v>117931.98</v>
      </c>
    </row>
    <row r="4992" spans="1:10" x14ac:dyDescent="0.2">
      <c r="A4992" s="180" t="s">
        <v>106</v>
      </c>
      <c r="B4992" s="180" t="s">
        <v>355</v>
      </c>
      <c r="C4992" s="180">
        <v>50000</v>
      </c>
      <c r="D4992" s="180">
        <v>200000</v>
      </c>
      <c r="E4992" s="180"/>
      <c r="F4992" s="180"/>
      <c r="G4992" s="180"/>
      <c r="H4992" s="180"/>
      <c r="I4992" s="180">
        <v>1143898</v>
      </c>
      <c r="J4992" s="180">
        <v>758092.69</v>
      </c>
    </row>
    <row r="4993" spans="1:10" x14ac:dyDescent="0.2">
      <c r="A4993" s="180" t="s">
        <v>106</v>
      </c>
      <c r="B4993" s="180" t="s">
        <v>356</v>
      </c>
      <c r="C4993" s="180">
        <v>10000</v>
      </c>
      <c r="D4993" s="180">
        <v>200000</v>
      </c>
      <c r="E4993" s="180"/>
      <c r="F4993" s="180"/>
      <c r="G4993" s="180"/>
      <c r="H4993" s="180"/>
      <c r="I4993" s="180">
        <v>683584</v>
      </c>
      <c r="J4993" s="180">
        <v>478268.83</v>
      </c>
    </row>
    <row r="4994" spans="1:10" x14ac:dyDescent="0.2">
      <c r="A4994" s="180" t="s">
        <v>106</v>
      </c>
      <c r="B4994" s="180" t="s">
        <v>409</v>
      </c>
      <c r="C4994" s="180"/>
      <c r="D4994" s="180"/>
      <c r="E4994" s="180"/>
      <c r="F4994" s="180"/>
      <c r="G4994" s="180"/>
      <c r="H4994" s="180"/>
      <c r="I4994" s="180">
        <v>0</v>
      </c>
      <c r="J4994" s="180"/>
    </row>
    <row r="4995" spans="1:10" x14ac:dyDescent="0.2">
      <c r="A4995" s="180" t="s">
        <v>106</v>
      </c>
      <c r="B4995" s="180" t="s">
        <v>378</v>
      </c>
      <c r="C4995" s="180">
        <v>250000</v>
      </c>
      <c r="D4995" s="180">
        <v>97000</v>
      </c>
      <c r="E4995" s="180"/>
      <c r="F4995" s="180"/>
      <c r="G4995" s="180">
        <v>415000</v>
      </c>
      <c r="H4995" s="180"/>
      <c r="I4995" s="180">
        <v>777000</v>
      </c>
      <c r="J4995" s="180">
        <v>481449.47</v>
      </c>
    </row>
    <row r="4996" spans="1:10" x14ac:dyDescent="0.2">
      <c r="A4996" s="180" t="s">
        <v>106</v>
      </c>
      <c r="B4996" s="180" t="s">
        <v>360</v>
      </c>
      <c r="C4996" s="180">
        <v>208000</v>
      </c>
      <c r="D4996" s="180">
        <v>200000</v>
      </c>
      <c r="E4996" s="180"/>
      <c r="F4996" s="180"/>
      <c r="G4996" s="180"/>
      <c r="H4996" s="180"/>
      <c r="I4996" s="180">
        <v>702000</v>
      </c>
      <c r="J4996" s="180">
        <v>110800.85</v>
      </c>
    </row>
    <row r="4997" spans="1:10" x14ac:dyDescent="0.2">
      <c r="A4997" s="180" t="s">
        <v>106</v>
      </c>
      <c r="B4997" s="180" t="s">
        <v>379</v>
      </c>
      <c r="C4997" s="180">
        <v>161170</v>
      </c>
      <c r="D4997" s="180"/>
      <c r="E4997" s="180"/>
      <c r="F4997" s="180">
        <v>527070</v>
      </c>
      <c r="G4997" s="180"/>
      <c r="H4997" s="180"/>
      <c r="I4997" s="180">
        <v>895436</v>
      </c>
      <c r="J4997" s="180">
        <v>751303.68000000005</v>
      </c>
    </row>
    <row r="4998" spans="1:10" x14ac:dyDescent="0.2">
      <c r="A4998" s="180" t="s">
        <v>106</v>
      </c>
      <c r="B4998" s="180" t="s">
        <v>362</v>
      </c>
      <c r="C4998" s="180"/>
      <c r="D4998" s="180"/>
      <c r="E4998" s="180"/>
      <c r="F4998" s="180"/>
      <c r="G4998" s="180"/>
      <c r="H4998" s="180"/>
      <c r="I4998" s="180">
        <v>327367</v>
      </c>
      <c r="J4998" s="180">
        <v>327182</v>
      </c>
    </row>
    <row r="4999" spans="1:10" x14ac:dyDescent="0.2">
      <c r="A4999" s="180" t="s">
        <v>106</v>
      </c>
      <c r="B4999" s="180" t="s">
        <v>365</v>
      </c>
      <c r="C4999" s="180">
        <v>684170</v>
      </c>
      <c r="D4999" s="180">
        <v>987000</v>
      </c>
      <c r="E4999" s="180">
        <v>0</v>
      </c>
      <c r="F4999" s="180">
        <v>527070</v>
      </c>
      <c r="G4999" s="180">
        <v>415000</v>
      </c>
      <c r="H4999" s="180">
        <v>0</v>
      </c>
      <c r="I4999" s="180">
        <v>11304356</v>
      </c>
      <c r="J4999" s="180">
        <v>10847156.51</v>
      </c>
    </row>
    <row r="5000" spans="1:10" x14ac:dyDescent="0.2">
      <c r="A5000" s="180" t="s">
        <v>106</v>
      </c>
      <c r="B5000" s="180" t="s">
        <v>447</v>
      </c>
      <c r="C5000" s="180"/>
      <c r="D5000" s="180"/>
      <c r="E5000" s="180"/>
      <c r="F5000" s="180">
        <v>600000</v>
      </c>
      <c r="G5000" s="180"/>
      <c r="H5000" s="180"/>
      <c r="I5000" s="180">
        <v>585000</v>
      </c>
      <c r="J5000" s="180">
        <v>407922.4</v>
      </c>
    </row>
    <row r="5001" spans="1:10" x14ac:dyDescent="0.2">
      <c r="A5001" s="180" t="s">
        <v>106</v>
      </c>
      <c r="B5001" s="180" t="s">
        <v>366</v>
      </c>
      <c r="C5001" s="180">
        <v>684170</v>
      </c>
      <c r="D5001" s="180">
        <v>987000</v>
      </c>
      <c r="E5001" s="180">
        <v>0</v>
      </c>
      <c r="F5001" s="180">
        <v>1127070</v>
      </c>
      <c r="G5001" s="180">
        <v>415000</v>
      </c>
      <c r="H5001" s="180">
        <v>0</v>
      </c>
      <c r="I5001" s="180">
        <v>11889356</v>
      </c>
      <c r="J5001" s="180">
        <v>11255078.91</v>
      </c>
    </row>
    <row r="5002" spans="1:10" x14ac:dyDescent="0.2">
      <c r="A5002" s="180" t="s">
        <v>106</v>
      </c>
      <c r="B5002" s="180" t="s">
        <v>367</v>
      </c>
      <c r="C5002" s="180">
        <v>7415.0400000000373</v>
      </c>
      <c r="D5002" s="180">
        <v>5117.0900000000838</v>
      </c>
      <c r="E5002" s="180">
        <v>0</v>
      </c>
      <c r="F5002" s="180">
        <v>9092.2700000000186</v>
      </c>
      <c r="G5002" s="180">
        <v>2769.0700000000652</v>
      </c>
      <c r="H5002" s="180">
        <v>0</v>
      </c>
      <c r="I5002" s="180">
        <v>3473502.7500000019</v>
      </c>
      <c r="J5002" s="180">
        <v>4485772.75</v>
      </c>
    </row>
    <row r="5003" spans="1:10" x14ac:dyDescent="0.2">
      <c r="A5003" s="180" t="s">
        <v>106</v>
      </c>
      <c r="B5003" s="180" t="s">
        <v>368</v>
      </c>
      <c r="C5003" s="180">
        <v>691585.04</v>
      </c>
      <c r="D5003" s="180">
        <v>992117.09</v>
      </c>
      <c r="E5003" s="180">
        <v>0</v>
      </c>
      <c r="F5003" s="180">
        <v>1136162.27</v>
      </c>
      <c r="G5003" s="180">
        <v>417769.07000000007</v>
      </c>
      <c r="H5003" s="180">
        <v>0</v>
      </c>
      <c r="I5003" s="180">
        <v>15362858.750000002</v>
      </c>
      <c r="J5003" s="180">
        <v>15740851.66</v>
      </c>
    </row>
    <row r="5004" spans="1:10" x14ac:dyDescent="0.2">
      <c r="A5004" s="180" t="s">
        <v>107</v>
      </c>
      <c r="B5004" s="180" t="s">
        <v>333</v>
      </c>
      <c r="C5004" s="180"/>
      <c r="D5004" s="180">
        <v>99663</v>
      </c>
      <c r="E5004" s="180"/>
      <c r="F5004" s="180">
        <v>0</v>
      </c>
      <c r="G5004" s="180"/>
      <c r="H5004" s="180"/>
      <c r="I5004" s="180">
        <v>2779396</v>
      </c>
      <c r="J5004" s="180">
        <v>2644814.2000000002</v>
      </c>
    </row>
    <row r="5005" spans="1:10" x14ac:dyDescent="0.2">
      <c r="A5005" s="180" t="s">
        <v>107</v>
      </c>
      <c r="B5005" s="180" t="s">
        <v>334</v>
      </c>
      <c r="C5005" s="180"/>
      <c r="D5005" s="180">
        <v>3260</v>
      </c>
      <c r="E5005" s="180"/>
      <c r="F5005" s="180">
        <v>0</v>
      </c>
      <c r="G5005" s="180"/>
      <c r="H5005" s="180"/>
      <c r="I5005" s="180">
        <v>88434</v>
      </c>
      <c r="J5005" s="180">
        <v>74831.360000000001</v>
      </c>
    </row>
    <row r="5006" spans="1:10" x14ac:dyDescent="0.2">
      <c r="A5006" s="180" t="s">
        <v>107</v>
      </c>
      <c r="B5006" s="180" t="s">
        <v>335</v>
      </c>
      <c r="C5006" s="180"/>
      <c r="D5006" s="180">
        <v>107071</v>
      </c>
      <c r="E5006" s="180"/>
      <c r="F5006" s="180"/>
      <c r="G5006" s="180"/>
      <c r="H5006" s="180"/>
      <c r="I5006" s="180">
        <v>354754</v>
      </c>
      <c r="J5006" s="180">
        <v>342618</v>
      </c>
    </row>
    <row r="5007" spans="1:10" x14ac:dyDescent="0.2">
      <c r="A5007" s="180" t="s">
        <v>107</v>
      </c>
      <c r="B5007" s="180" t="s">
        <v>336</v>
      </c>
      <c r="C5007" s="180"/>
      <c r="D5007" s="180"/>
      <c r="E5007" s="180"/>
      <c r="F5007" s="180"/>
      <c r="G5007" s="180"/>
      <c r="H5007" s="180"/>
      <c r="I5007" s="180">
        <v>195000</v>
      </c>
      <c r="J5007" s="180">
        <v>212603.55</v>
      </c>
    </row>
    <row r="5008" spans="1:10" x14ac:dyDescent="0.2">
      <c r="A5008" s="180" t="s">
        <v>107</v>
      </c>
      <c r="B5008" s="180" t="s">
        <v>337</v>
      </c>
      <c r="C5008" s="180">
        <v>500</v>
      </c>
      <c r="D5008" s="180"/>
      <c r="E5008" s="180"/>
      <c r="F5008" s="180">
        <v>5000</v>
      </c>
      <c r="G5008" s="180">
        <v>50</v>
      </c>
      <c r="H5008" s="180">
        <v>25</v>
      </c>
      <c r="I5008" s="180">
        <v>15450</v>
      </c>
      <c r="J5008" s="180">
        <v>17995.84</v>
      </c>
    </row>
    <row r="5009" spans="1:10" x14ac:dyDescent="0.2">
      <c r="A5009" s="180" t="s">
        <v>107</v>
      </c>
      <c r="B5009" s="180" t="s">
        <v>338</v>
      </c>
      <c r="C5009" s="180"/>
      <c r="D5009" s="180"/>
      <c r="E5009" s="180"/>
      <c r="F5009" s="180"/>
      <c r="G5009" s="180">
        <v>115000</v>
      </c>
      <c r="H5009" s="180"/>
      <c r="I5009" s="180">
        <v>115000</v>
      </c>
      <c r="J5009" s="180">
        <v>108641.98</v>
      </c>
    </row>
    <row r="5010" spans="1:10" x14ac:dyDescent="0.2">
      <c r="A5010" s="180" t="s">
        <v>107</v>
      </c>
      <c r="B5010" s="180" t="s">
        <v>339</v>
      </c>
      <c r="C5010" s="180"/>
      <c r="D5010" s="180"/>
      <c r="E5010" s="180"/>
      <c r="F5010" s="180"/>
      <c r="G5010" s="180"/>
      <c r="H5010" s="180"/>
      <c r="I5010" s="180">
        <v>110500</v>
      </c>
      <c r="J5010" s="180">
        <v>123663.94</v>
      </c>
    </row>
    <row r="5011" spans="1:10" x14ac:dyDescent="0.2">
      <c r="A5011" s="180" t="s">
        <v>107</v>
      </c>
      <c r="B5011" s="180" t="s">
        <v>340</v>
      </c>
      <c r="C5011" s="180">
        <v>3700</v>
      </c>
      <c r="D5011" s="180">
        <v>6000</v>
      </c>
      <c r="E5011" s="180"/>
      <c r="F5011" s="180"/>
      <c r="G5011" s="180">
        <v>1800</v>
      </c>
      <c r="H5011" s="180">
        <v>15000</v>
      </c>
      <c r="I5011" s="180">
        <v>255040</v>
      </c>
      <c r="J5011" s="180">
        <v>253245.78</v>
      </c>
    </row>
    <row r="5012" spans="1:10" x14ac:dyDescent="0.2">
      <c r="A5012" s="180" t="s">
        <v>107</v>
      </c>
      <c r="B5012" s="180" t="s">
        <v>341</v>
      </c>
      <c r="C5012" s="180"/>
      <c r="D5012" s="180"/>
      <c r="E5012" s="180"/>
      <c r="F5012" s="180"/>
      <c r="G5012" s="180"/>
      <c r="H5012" s="180"/>
      <c r="I5012" s="180">
        <v>0</v>
      </c>
      <c r="J5012" s="180">
        <v>0</v>
      </c>
    </row>
    <row r="5013" spans="1:10" x14ac:dyDescent="0.2">
      <c r="A5013" s="180" t="s">
        <v>107</v>
      </c>
      <c r="B5013" s="180" t="s">
        <v>342</v>
      </c>
      <c r="C5013" s="180"/>
      <c r="D5013" s="180"/>
      <c r="E5013" s="180"/>
      <c r="F5013" s="180"/>
      <c r="G5013" s="180"/>
      <c r="H5013" s="180"/>
      <c r="I5013" s="180">
        <v>2809683</v>
      </c>
      <c r="J5013" s="180">
        <v>2846678</v>
      </c>
    </row>
    <row r="5014" spans="1:10" x14ac:dyDescent="0.2">
      <c r="A5014" s="180" t="s">
        <v>107</v>
      </c>
      <c r="B5014" s="180" t="s">
        <v>343</v>
      </c>
      <c r="C5014" s="180"/>
      <c r="D5014" s="180"/>
      <c r="E5014" s="180"/>
      <c r="F5014" s="180"/>
      <c r="G5014" s="180"/>
      <c r="H5014" s="180"/>
      <c r="I5014" s="180">
        <v>0</v>
      </c>
      <c r="J5014" s="180">
        <v>0</v>
      </c>
    </row>
    <row r="5015" spans="1:10" x14ac:dyDescent="0.2">
      <c r="A5015" s="180" t="s">
        <v>107</v>
      </c>
      <c r="B5015" s="180" t="s">
        <v>344</v>
      </c>
      <c r="C5015" s="180">
        <v>421000</v>
      </c>
      <c r="D5015" s="180">
        <v>50</v>
      </c>
      <c r="E5015" s="180"/>
      <c r="F5015" s="180"/>
      <c r="G5015" s="180">
        <v>1560</v>
      </c>
      <c r="H5015" s="180"/>
      <c r="I5015" s="180">
        <v>451361</v>
      </c>
      <c r="J5015" s="180">
        <v>465759.23</v>
      </c>
    </row>
    <row r="5016" spans="1:10" x14ac:dyDescent="0.2">
      <c r="A5016" s="180" t="s">
        <v>107</v>
      </c>
      <c r="B5016" s="180" t="s">
        <v>475</v>
      </c>
      <c r="C5016" s="180"/>
      <c r="D5016" s="180">
        <v>452</v>
      </c>
      <c r="E5016" s="180"/>
      <c r="F5016" s="180">
        <v>0</v>
      </c>
      <c r="G5016" s="180"/>
      <c r="H5016" s="180"/>
      <c r="I5016" s="180">
        <v>11313</v>
      </c>
      <c r="J5016" s="180">
        <v>10766</v>
      </c>
    </row>
    <row r="5017" spans="1:10" x14ac:dyDescent="0.2">
      <c r="A5017" s="180" t="s">
        <v>107</v>
      </c>
      <c r="B5017" s="180" t="s">
        <v>332</v>
      </c>
      <c r="C5017" s="180"/>
      <c r="D5017" s="180"/>
      <c r="E5017" s="180"/>
      <c r="F5017" s="180"/>
      <c r="G5017" s="180"/>
      <c r="H5017" s="180"/>
      <c r="I5017" s="180">
        <v>80000</v>
      </c>
      <c r="J5017" s="180">
        <v>87188</v>
      </c>
    </row>
    <row r="5018" spans="1:10" x14ac:dyDescent="0.2">
      <c r="A5018" s="180" t="s">
        <v>107</v>
      </c>
      <c r="B5018" s="180" t="s">
        <v>407</v>
      </c>
      <c r="C5018" s="180"/>
      <c r="D5018" s="180"/>
      <c r="E5018" s="180"/>
      <c r="F5018" s="180"/>
      <c r="G5018" s="180">
        <v>105000</v>
      </c>
      <c r="H5018" s="180"/>
      <c r="I5018" s="180">
        <v>235000</v>
      </c>
      <c r="J5018" s="180">
        <v>270982.04000000004</v>
      </c>
    </row>
    <row r="5019" spans="1:10" x14ac:dyDescent="0.2">
      <c r="A5019" s="180" t="s">
        <v>107</v>
      </c>
      <c r="B5019" s="180" t="s">
        <v>345</v>
      </c>
      <c r="C5019" s="180">
        <v>425200</v>
      </c>
      <c r="D5019" s="180">
        <v>216496</v>
      </c>
      <c r="E5019" s="180">
        <v>0</v>
      </c>
      <c r="F5019" s="180">
        <v>5000</v>
      </c>
      <c r="G5019" s="180">
        <v>223410</v>
      </c>
      <c r="H5019" s="180">
        <v>15025</v>
      </c>
      <c r="I5019" s="180">
        <v>7500931</v>
      </c>
      <c r="J5019" s="180">
        <v>7459787.9199999999</v>
      </c>
    </row>
    <row r="5020" spans="1:10" x14ac:dyDescent="0.2">
      <c r="A5020" s="180" t="s">
        <v>107</v>
      </c>
      <c r="B5020" s="180" t="s">
        <v>346</v>
      </c>
      <c r="C5020" s="180"/>
      <c r="D5020" s="180"/>
      <c r="E5020" s="180"/>
      <c r="F5020" s="180"/>
      <c r="G5020" s="180"/>
      <c r="H5020" s="180"/>
      <c r="I5020" s="180">
        <v>0</v>
      </c>
      <c r="J5020" s="180">
        <v>283602</v>
      </c>
    </row>
    <row r="5021" spans="1:10" x14ac:dyDescent="0.2">
      <c r="A5021" s="180" t="s">
        <v>107</v>
      </c>
      <c r="B5021" s="180" t="s">
        <v>446</v>
      </c>
      <c r="C5021" s="180"/>
      <c r="D5021" s="180"/>
      <c r="E5021" s="180"/>
      <c r="F5021" s="180">
        <v>505000</v>
      </c>
      <c r="G5021" s="180"/>
      <c r="H5021" s="180">
        <v>195000</v>
      </c>
      <c r="I5021" s="180">
        <v>700000</v>
      </c>
      <c r="J5021" s="180">
        <v>546682.54</v>
      </c>
    </row>
    <row r="5022" spans="1:10" x14ac:dyDescent="0.2">
      <c r="A5022" s="180" t="s">
        <v>107</v>
      </c>
      <c r="B5022" s="180" t="s">
        <v>347</v>
      </c>
      <c r="C5022" s="180"/>
      <c r="D5022" s="180"/>
      <c r="E5022" s="180"/>
      <c r="F5022" s="180"/>
      <c r="G5022" s="180"/>
      <c r="H5022" s="180"/>
      <c r="I5022" s="180">
        <v>0</v>
      </c>
      <c r="J5022" s="180">
        <v>163550</v>
      </c>
    </row>
    <row r="5023" spans="1:10" x14ac:dyDescent="0.2">
      <c r="A5023" s="180" t="s">
        <v>107</v>
      </c>
      <c r="B5023" s="180" t="s">
        <v>348</v>
      </c>
      <c r="C5023" s="180">
        <v>425200</v>
      </c>
      <c r="D5023" s="180">
        <v>216496</v>
      </c>
      <c r="E5023" s="180">
        <v>0</v>
      </c>
      <c r="F5023" s="180">
        <v>510000</v>
      </c>
      <c r="G5023" s="180">
        <v>223410</v>
      </c>
      <c r="H5023" s="180">
        <v>210025</v>
      </c>
      <c r="I5023" s="180">
        <v>8200931</v>
      </c>
      <c r="J5023" s="180">
        <v>8453622.4600000009</v>
      </c>
    </row>
    <row r="5024" spans="1:10" x14ac:dyDescent="0.2">
      <c r="A5024" s="180" t="s">
        <v>107</v>
      </c>
      <c r="B5024" s="180" t="s">
        <v>349</v>
      </c>
      <c r="C5024" s="180">
        <v>2935.390000000014</v>
      </c>
      <c r="D5024" s="180">
        <v>137995.14000000001</v>
      </c>
      <c r="E5024" s="180">
        <v>0</v>
      </c>
      <c r="F5024" s="180">
        <v>512706.20000000007</v>
      </c>
      <c r="G5024" s="180">
        <v>10763.650000000023</v>
      </c>
      <c r="H5024" s="180">
        <v>10146.369999999995</v>
      </c>
      <c r="I5024" s="180">
        <v>1551069.5900000003</v>
      </c>
      <c r="J5024" s="180">
        <v>1452695.96</v>
      </c>
    </row>
    <row r="5025" spans="1:10" x14ac:dyDescent="0.2">
      <c r="A5025" s="180" t="s">
        <v>107</v>
      </c>
      <c r="B5025" s="180" t="s">
        <v>350</v>
      </c>
      <c r="C5025" s="180">
        <v>428135.39</v>
      </c>
      <c r="D5025" s="180">
        <v>354491.14</v>
      </c>
      <c r="E5025" s="180">
        <v>0</v>
      </c>
      <c r="F5025" s="180">
        <v>1022706.2</v>
      </c>
      <c r="G5025" s="180">
        <v>234173.65</v>
      </c>
      <c r="H5025" s="180">
        <v>220171.37</v>
      </c>
      <c r="I5025" s="180">
        <v>9752000.5899999999</v>
      </c>
      <c r="J5025" s="180">
        <v>9906318.4200000018</v>
      </c>
    </row>
    <row r="5026" spans="1:10" x14ac:dyDescent="0.2">
      <c r="A5026" s="180" t="s">
        <v>107</v>
      </c>
      <c r="B5026" s="180" t="s">
        <v>376</v>
      </c>
      <c r="C5026" s="180"/>
      <c r="D5026" s="180"/>
      <c r="E5026" s="180"/>
      <c r="F5026" s="180"/>
      <c r="G5026" s="180"/>
      <c r="H5026" s="180"/>
      <c r="I5026" s="180"/>
      <c r="J5026" s="180"/>
    </row>
    <row r="5027" spans="1:10" x14ac:dyDescent="0.2">
      <c r="A5027" s="180" t="s">
        <v>107</v>
      </c>
      <c r="B5027" s="180" t="s">
        <v>377</v>
      </c>
      <c r="C5027" s="180">
        <v>85000</v>
      </c>
      <c r="D5027" s="180">
        <v>10000</v>
      </c>
      <c r="E5027" s="180"/>
      <c r="F5027" s="180"/>
      <c r="G5027" s="180"/>
      <c r="H5027" s="180"/>
      <c r="I5027" s="180">
        <v>5222794</v>
      </c>
      <c r="J5027" s="180">
        <v>4860106.2799999984</v>
      </c>
    </row>
    <row r="5028" spans="1:10" x14ac:dyDescent="0.2">
      <c r="A5028" s="180" t="s">
        <v>107</v>
      </c>
      <c r="B5028" s="180" t="s">
        <v>352</v>
      </c>
      <c r="C5028" s="180"/>
      <c r="D5028" s="180"/>
      <c r="E5028" s="180"/>
      <c r="F5028" s="180"/>
      <c r="G5028" s="180"/>
      <c r="H5028" s="180"/>
      <c r="I5028" s="180">
        <v>4381</v>
      </c>
      <c r="J5028" s="180">
        <v>4275.04</v>
      </c>
    </row>
    <row r="5029" spans="1:10" x14ac:dyDescent="0.2">
      <c r="A5029" s="180" t="s">
        <v>107</v>
      </c>
      <c r="B5029" s="180" t="s">
        <v>353</v>
      </c>
      <c r="C5029" s="180"/>
      <c r="D5029" s="180">
        <v>11000</v>
      </c>
      <c r="E5029" s="180"/>
      <c r="F5029" s="180"/>
      <c r="G5029" s="180"/>
      <c r="H5029" s="180"/>
      <c r="I5029" s="180">
        <v>87243</v>
      </c>
      <c r="J5029" s="180">
        <v>56214.2</v>
      </c>
    </row>
    <row r="5030" spans="1:10" x14ac:dyDescent="0.2">
      <c r="A5030" s="180" t="s">
        <v>107</v>
      </c>
      <c r="B5030" s="180" t="s">
        <v>354</v>
      </c>
      <c r="C5030" s="180"/>
      <c r="D5030" s="180"/>
      <c r="E5030" s="180"/>
      <c r="F5030" s="180"/>
      <c r="G5030" s="180"/>
      <c r="H5030" s="180"/>
      <c r="I5030" s="180">
        <v>223804</v>
      </c>
      <c r="J5030" s="180">
        <v>218345.71</v>
      </c>
    </row>
    <row r="5031" spans="1:10" x14ac:dyDescent="0.2">
      <c r="A5031" s="180" t="s">
        <v>107</v>
      </c>
      <c r="B5031" s="180" t="s">
        <v>408</v>
      </c>
      <c r="C5031" s="180">
        <v>7500</v>
      </c>
      <c r="D5031" s="180"/>
      <c r="E5031" s="180"/>
      <c r="F5031" s="180"/>
      <c r="G5031" s="180"/>
      <c r="H5031" s="180"/>
      <c r="I5031" s="180">
        <v>287750</v>
      </c>
      <c r="J5031" s="180">
        <v>280732.3</v>
      </c>
    </row>
    <row r="5032" spans="1:10" x14ac:dyDescent="0.2">
      <c r="A5032" s="180" t="s">
        <v>107</v>
      </c>
      <c r="B5032" s="180" t="s">
        <v>423</v>
      </c>
      <c r="C5032" s="180">
        <v>5500</v>
      </c>
      <c r="D5032" s="180"/>
      <c r="E5032" s="180"/>
      <c r="F5032" s="180"/>
      <c r="G5032" s="180"/>
      <c r="H5032" s="180"/>
      <c r="I5032" s="180">
        <v>235229</v>
      </c>
      <c r="J5032" s="180">
        <v>208074.14</v>
      </c>
    </row>
    <row r="5033" spans="1:10" x14ac:dyDescent="0.2">
      <c r="A5033" s="180" t="s">
        <v>107</v>
      </c>
      <c r="B5033" s="180" t="s">
        <v>355</v>
      </c>
      <c r="C5033" s="180"/>
      <c r="D5033" s="180">
        <v>98000</v>
      </c>
      <c r="E5033" s="180"/>
      <c r="F5033" s="180"/>
      <c r="G5033" s="180"/>
      <c r="H5033" s="180"/>
      <c r="I5033" s="180">
        <v>465734</v>
      </c>
      <c r="J5033" s="180">
        <v>438551.30999999994</v>
      </c>
    </row>
    <row r="5034" spans="1:10" x14ac:dyDescent="0.2">
      <c r="A5034" s="180" t="s">
        <v>107</v>
      </c>
      <c r="B5034" s="180" t="s">
        <v>356</v>
      </c>
      <c r="C5034" s="180"/>
      <c r="D5034" s="180">
        <v>60000</v>
      </c>
      <c r="E5034" s="180"/>
      <c r="F5034" s="180"/>
      <c r="G5034" s="180"/>
      <c r="H5034" s="180"/>
      <c r="I5034" s="180">
        <v>334459</v>
      </c>
      <c r="J5034" s="180">
        <v>551367.66999999993</v>
      </c>
    </row>
    <row r="5035" spans="1:10" x14ac:dyDescent="0.2">
      <c r="A5035" s="180" t="s">
        <v>107</v>
      </c>
      <c r="B5035" s="180" t="s">
        <v>409</v>
      </c>
      <c r="C5035" s="180"/>
      <c r="D5035" s="180"/>
      <c r="E5035" s="180"/>
      <c r="F5035" s="180"/>
      <c r="G5035" s="180"/>
      <c r="H5035" s="180"/>
      <c r="I5035" s="180">
        <v>0</v>
      </c>
      <c r="J5035" s="180"/>
    </row>
    <row r="5036" spans="1:10" x14ac:dyDescent="0.2">
      <c r="A5036" s="180" t="s">
        <v>107</v>
      </c>
      <c r="B5036" s="180" t="s">
        <v>378</v>
      </c>
      <c r="C5036" s="180"/>
      <c r="D5036" s="180"/>
      <c r="E5036" s="180"/>
      <c r="F5036" s="180"/>
      <c r="G5036" s="180">
        <v>223000</v>
      </c>
      <c r="H5036" s="180"/>
      <c r="I5036" s="180">
        <v>215000</v>
      </c>
      <c r="J5036" s="180">
        <v>245754.64</v>
      </c>
    </row>
    <row r="5037" spans="1:10" x14ac:dyDescent="0.2">
      <c r="A5037" s="180" t="s">
        <v>107</v>
      </c>
      <c r="B5037" s="180" t="s">
        <v>360</v>
      </c>
      <c r="C5037" s="180">
        <v>20000</v>
      </c>
      <c r="D5037" s="180">
        <v>65000</v>
      </c>
      <c r="E5037" s="180"/>
      <c r="F5037" s="180"/>
      <c r="G5037" s="180"/>
      <c r="H5037" s="180">
        <v>205000</v>
      </c>
      <c r="I5037" s="180">
        <v>280000</v>
      </c>
      <c r="J5037" s="180">
        <v>158264.58000000002</v>
      </c>
    </row>
    <row r="5038" spans="1:10" x14ac:dyDescent="0.2">
      <c r="A5038" s="180" t="s">
        <v>107</v>
      </c>
      <c r="B5038" s="180" t="s">
        <v>379</v>
      </c>
      <c r="C5038" s="180">
        <v>305000</v>
      </c>
      <c r="D5038" s="180"/>
      <c r="E5038" s="180"/>
      <c r="F5038" s="180">
        <v>505000</v>
      </c>
      <c r="G5038" s="180"/>
      <c r="H5038" s="180"/>
      <c r="I5038" s="180">
        <v>810000</v>
      </c>
      <c r="J5038" s="180">
        <v>542185.09</v>
      </c>
    </row>
    <row r="5039" spans="1:10" x14ac:dyDescent="0.2">
      <c r="A5039" s="180" t="s">
        <v>107</v>
      </c>
      <c r="B5039" s="180" t="s">
        <v>362</v>
      </c>
      <c r="C5039" s="180"/>
      <c r="D5039" s="180"/>
      <c r="E5039" s="180"/>
      <c r="F5039" s="180"/>
      <c r="G5039" s="180"/>
      <c r="H5039" s="180"/>
      <c r="I5039" s="180">
        <v>212283</v>
      </c>
      <c r="J5039" s="180">
        <v>211650</v>
      </c>
    </row>
    <row r="5040" spans="1:10" x14ac:dyDescent="0.2">
      <c r="A5040" s="180" t="s">
        <v>107</v>
      </c>
      <c r="B5040" s="180" t="s">
        <v>365</v>
      </c>
      <c r="C5040" s="180">
        <v>423000</v>
      </c>
      <c r="D5040" s="180">
        <v>244000</v>
      </c>
      <c r="E5040" s="180">
        <v>0</v>
      </c>
      <c r="F5040" s="180">
        <v>505000</v>
      </c>
      <c r="G5040" s="180">
        <v>223000</v>
      </c>
      <c r="H5040" s="180">
        <v>205000</v>
      </c>
      <c r="I5040" s="180">
        <v>8378677</v>
      </c>
      <c r="J5040" s="180">
        <v>7775520.9599999972</v>
      </c>
    </row>
    <row r="5041" spans="1:10" x14ac:dyDescent="0.2">
      <c r="A5041" s="180" t="s">
        <v>107</v>
      </c>
      <c r="B5041" s="180" t="s">
        <v>447</v>
      </c>
      <c r="C5041" s="180"/>
      <c r="D5041" s="180"/>
      <c r="E5041" s="180"/>
      <c r="F5041" s="180"/>
      <c r="G5041" s="180"/>
      <c r="H5041" s="180"/>
      <c r="I5041" s="180">
        <v>309300</v>
      </c>
      <c r="J5041" s="180">
        <v>579727.87</v>
      </c>
    </row>
    <row r="5042" spans="1:10" x14ac:dyDescent="0.2">
      <c r="A5042" s="180" t="s">
        <v>107</v>
      </c>
      <c r="B5042" s="180" t="s">
        <v>366</v>
      </c>
      <c r="C5042" s="180">
        <v>423000</v>
      </c>
      <c r="D5042" s="180">
        <v>244000</v>
      </c>
      <c r="E5042" s="180">
        <v>0</v>
      </c>
      <c r="F5042" s="180">
        <v>505000</v>
      </c>
      <c r="G5042" s="180">
        <v>223000</v>
      </c>
      <c r="H5042" s="180">
        <v>205000</v>
      </c>
      <c r="I5042" s="180">
        <v>8687977</v>
      </c>
      <c r="J5042" s="180">
        <v>8355248.8299999963</v>
      </c>
    </row>
    <row r="5043" spans="1:10" x14ac:dyDescent="0.2">
      <c r="A5043" s="180" t="s">
        <v>107</v>
      </c>
      <c r="B5043" s="180" t="s">
        <v>367</v>
      </c>
      <c r="C5043" s="180">
        <v>5135.390000000014</v>
      </c>
      <c r="D5043" s="180">
        <v>110491.14</v>
      </c>
      <c r="E5043" s="180">
        <v>0</v>
      </c>
      <c r="F5043" s="180">
        <v>517706.20000000007</v>
      </c>
      <c r="G5043" s="180">
        <v>11173.650000000023</v>
      </c>
      <c r="H5043" s="180">
        <v>15171.369999999995</v>
      </c>
      <c r="I5043" s="180">
        <v>1064023.5900000001</v>
      </c>
      <c r="J5043" s="180">
        <v>1551069.5900000045</v>
      </c>
    </row>
    <row r="5044" spans="1:10" x14ac:dyDescent="0.2">
      <c r="A5044" s="180" t="s">
        <v>107</v>
      </c>
      <c r="B5044" s="180" t="s">
        <v>368</v>
      </c>
      <c r="C5044" s="180">
        <v>428135.39</v>
      </c>
      <c r="D5044" s="180">
        <v>354491.14</v>
      </c>
      <c r="E5044" s="180">
        <v>0</v>
      </c>
      <c r="F5044" s="180">
        <v>1022706.2</v>
      </c>
      <c r="G5044" s="180">
        <v>234173.65</v>
      </c>
      <c r="H5044" s="180">
        <v>220171.37</v>
      </c>
      <c r="I5044" s="180">
        <v>9752000.5899999999</v>
      </c>
      <c r="J5044" s="180">
        <v>9906318.4200000018</v>
      </c>
    </row>
    <row r="5045" spans="1:10" x14ac:dyDescent="0.2">
      <c r="A5045" s="180" t="s">
        <v>108</v>
      </c>
      <c r="B5045" s="180" t="s">
        <v>333</v>
      </c>
      <c r="C5045" s="180"/>
      <c r="D5045" s="180">
        <v>153089</v>
      </c>
      <c r="E5045" s="180"/>
      <c r="F5045" s="180">
        <v>0</v>
      </c>
      <c r="G5045" s="180"/>
      <c r="H5045" s="180"/>
      <c r="I5045" s="180">
        <v>1005946</v>
      </c>
      <c r="J5045" s="180">
        <v>1075411.32</v>
      </c>
    </row>
    <row r="5046" spans="1:10" x14ac:dyDescent="0.2">
      <c r="A5046" s="180" t="s">
        <v>108</v>
      </c>
      <c r="B5046" s="180" t="s">
        <v>334</v>
      </c>
      <c r="C5046" s="180"/>
      <c r="D5046" s="180">
        <v>3759</v>
      </c>
      <c r="E5046" s="180"/>
      <c r="F5046" s="180">
        <v>0</v>
      </c>
      <c r="G5046" s="180"/>
      <c r="H5046" s="180"/>
      <c r="I5046" s="180">
        <v>26214</v>
      </c>
      <c r="J5046" s="180">
        <v>27591.87</v>
      </c>
    </row>
    <row r="5047" spans="1:10" x14ac:dyDescent="0.2">
      <c r="A5047" s="180" t="s">
        <v>108</v>
      </c>
      <c r="B5047" s="180" t="s">
        <v>335</v>
      </c>
      <c r="C5047" s="180"/>
      <c r="D5047" s="180">
        <v>0</v>
      </c>
      <c r="E5047" s="180"/>
      <c r="F5047" s="180"/>
      <c r="G5047" s="180"/>
      <c r="H5047" s="180"/>
      <c r="I5047" s="180">
        <v>85231</v>
      </c>
      <c r="J5047" s="180">
        <v>105552</v>
      </c>
    </row>
    <row r="5048" spans="1:10" x14ac:dyDescent="0.2">
      <c r="A5048" s="180" t="s">
        <v>108</v>
      </c>
      <c r="B5048" s="180" t="s">
        <v>336</v>
      </c>
      <c r="C5048" s="180"/>
      <c r="D5048" s="180"/>
      <c r="E5048" s="180"/>
      <c r="F5048" s="180"/>
      <c r="G5048" s="180"/>
      <c r="H5048" s="180"/>
      <c r="I5048" s="180">
        <v>300250</v>
      </c>
      <c r="J5048" s="180">
        <v>379242.91</v>
      </c>
    </row>
    <row r="5049" spans="1:10" x14ac:dyDescent="0.2">
      <c r="A5049" s="180" t="s">
        <v>108</v>
      </c>
      <c r="B5049" s="180" t="s">
        <v>337</v>
      </c>
      <c r="C5049" s="180">
        <v>8000</v>
      </c>
      <c r="D5049" s="180">
        <v>500</v>
      </c>
      <c r="E5049" s="180"/>
      <c r="F5049" s="180">
        <v>4000</v>
      </c>
      <c r="G5049" s="180">
        <v>400</v>
      </c>
      <c r="H5049" s="180"/>
      <c r="I5049" s="180">
        <v>37600</v>
      </c>
      <c r="J5049" s="180">
        <v>20028.419999999998</v>
      </c>
    </row>
    <row r="5050" spans="1:10" x14ac:dyDescent="0.2">
      <c r="A5050" s="180" t="s">
        <v>108</v>
      </c>
      <c r="B5050" s="180" t="s">
        <v>338</v>
      </c>
      <c r="C5050" s="180"/>
      <c r="D5050" s="180"/>
      <c r="E5050" s="180"/>
      <c r="F5050" s="180"/>
      <c r="G5050" s="180">
        <v>52000</v>
      </c>
      <c r="H5050" s="180"/>
      <c r="I5050" s="180">
        <v>52000</v>
      </c>
      <c r="J5050" s="180">
        <v>55889.63</v>
      </c>
    </row>
    <row r="5051" spans="1:10" x14ac:dyDescent="0.2">
      <c r="A5051" s="180" t="s">
        <v>108</v>
      </c>
      <c r="B5051" s="180" t="s">
        <v>339</v>
      </c>
      <c r="C5051" s="180"/>
      <c r="D5051" s="180"/>
      <c r="E5051" s="180"/>
      <c r="F5051" s="180"/>
      <c r="G5051" s="180"/>
      <c r="H5051" s="180"/>
      <c r="I5051" s="180">
        <v>85000</v>
      </c>
      <c r="J5051" s="180">
        <v>98723.56</v>
      </c>
    </row>
    <row r="5052" spans="1:10" x14ac:dyDescent="0.2">
      <c r="A5052" s="180" t="s">
        <v>108</v>
      </c>
      <c r="B5052" s="180" t="s">
        <v>340</v>
      </c>
      <c r="C5052" s="180">
        <v>11000</v>
      </c>
      <c r="D5052" s="180">
        <v>50</v>
      </c>
      <c r="E5052" s="180"/>
      <c r="F5052" s="180">
        <v>0</v>
      </c>
      <c r="G5052" s="180">
        <v>320</v>
      </c>
      <c r="H5052" s="180"/>
      <c r="I5052" s="180">
        <v>128622</v>
      </c>
      <c r="J5052" s="180">
        <v>180922.83</v>
      </c>
    </row>
    <row r="5053" spans="1:10" x14ac:dyDescent="0.2">
      <c r="A5053" s="180" t="s">
        <v>108</v>
      </c>
      <c r="B5053" s="180" t="s">
        <v>341</v>
      </c>
      <c r="C5053" s="180">
        <v>0</v>
      </c>
      <c r="D5053" s="180">
        <v>0</v>
      </c>
      <c r="E5053" s="180"/>
      <c r="F5053" s="180"/>
      <c r="G5053" s="180">
        <v>0</v>
      </c>
      <c r="H5053" s="180"/>
      <c r="I5053" s="180">
        <v>0</v>
      </c>
      <c r="J5053" s="180">
        <v>0</v>
      </c>
    </row>
    <row r="5054" spans="1:10" x14ac:dyDescent="0.2">
      <c r="A5054" s="180" t="s">
        <v>108</v>
      </c>
      <c r="B5054" s="180" t="s">
        <v>342</v>
      </c>
      <c r="C5054" s="180"/>
      <c r="D5054" s="180"/>
      <c r="E5054" s="180"/>
      <c r="F5054" s="180"/>
      <c r="G5054" s="180"/>
      <c r="H5054" s="180"/>
      <c r="I5054" s="180">
        <v>1247664</v>
      </c>
      <c r="J5054" s="180">
        <v>1257842</v>
      </c>
    </row>
    <row r="5055" spans="1:10" x14ac:dyDescent="0.2">
      <c r="A5055" s="180" t="s">
        <v>108</v>
      </c>
      <c r="B5055" s="180" t="s">
        <v>343</v>
      </c>
      <c r="C5055" s="180"/>
      <c r="D5055" s="180"/>
      <c r="E5055" s="180"/>
      <c r="F5055" s="180"/>
      <c r="G5055" s="180"/>
      <c r="H5055" s="180"/>
      <c r="I5055" s="180">
        <v>0</v>
      </c>
      <c r="J5055" s="180">
        <v>0</v>
      </c>
    </row>
    <row r="5056" spans="1:10" x14ac:dyDescent="0.2">
      <c r="A5056" s="180" t="s">
        <v>108</v>
      </c>
      <c r="B5056" s="180" t="s">
        <v>344</v>
      </c>
      <c r="C5056" s="180">
        <v>187000</v>
      </c>
      <c r="D5056" s="180">
        <v>0</v>
      </c>
      <c r="E5056" s="180"/>
      <c r="F5056" s="180">
        <v>0</v>
      </c>
      <c r="G5056" s="180">
        <v>875</v>
      </c>
      <c r="H5056" s="180"/>
      <c r="I5056" s="180">
        <v>205916</v>
      </c>
      <c r="J5056" s="180">
        <v>211540.35</v>
      </c>
    </row>
    <row r="5057" spans="1:10" x14ac:dyDescent="0.2">
      <c r="A5057" s="180" t="s">
        <v>108</v>
      </c>
      <c r="B5057" s="180" t="s">
        <v>475</v>
      </c>
      <c r="C5057" s="180"/>
      <c r="D5057" s="180">
        <v>741</v>
      </c>
      <c r="E5057" s="180"/>
      <c r="F5057" s="180">
        <v>0</v>
      </c>
      <c r="G5057" s="180"/>
      <c r="H5057" s="180"/>
      <c r="I5057" s="180">
        <v>5157</v>
      </c>
      <c r="J5057" s="180">
        <v>2458.46</v>
      </c>
    </row>
    <row r="5058" spans="1:10" x14ac:dyDescent="0.2">
      <c r="A5058" s="180" t="s">
        <v>108</v>
      </c>
      <c r="B5058" s="180" t="s">
        <v>332</v>
      </c>
      <c r="C5058" s="180"/>
      <c r="D5058" s="180"/>
      <c r="E5058" s="180"/>
      <c r="F5058" s="180"/>
      <c r="G5058" s="180"/>
      <c r="H5058" s="180"/>
      <c r="I5058" s="180">
        <v>39265</v>
      </c>
      <c r="J5058" s="180">
        <v>33814</v>
      </c>
    </row>
    <row r="5059" spans="1:10" x14ac:dyDescent="0.2">
      <c r="A5059" s="180" t="s">
        <v>108</v>
      </c>
      <c r="B5059" s="180" t="s">
        <v>407</v>
      </c>
      <c r="C5059" s="180">
        <v>0</v>
      </c>
      <c r="D5059" s="180">
        <v>0</v>
      </c>
      <c r="E5059" s="180"/>
      <c r="F5059" s="180"/>
      <c r="G5059" s="180">
        <v>66000</v>
      </c>
      <c r="H5059" s="180"/>
      <c r="I5059" s="180">
        <v>130858</v>
      </c>
      <c r="J5059" s="180">
        <v>116058.68</v>
      </c>
    </row>
    <row r="5060" spans="1:10" x14ac:dyDescent="0.2">
      <c r="A5060" s="180" t="s">
        <v>108</v>
      </c>
      <c r="B5060" s="180" t="s">
        <v>345</v>
      </c>
      <c r="C5060" s="180">
        <v>206000</v>
      </c>
      <c r="D5060" s="180">
        <v>158139</v>
      </c>
      <c r="E5060" s="180">
        <v>0</v>
      </c>
      <c r="F5060" s="180">
        <v>4000</v>
      </c>
      <c r="G5060" s="180">
        <v>119595</v>
      </c>
      <c r="H5060" s="180">
        <v>0</v>
      </c>
      <c r="I5060" s="180">
        <v>3349723</v>
      </c>
      <c r="J5060" s="180">
        <v>3565076.0300000003</v>
      </c>
    </row>
    <row r="5061" spans="1:10" x14ac:dyDescent="0.2">
      <c r="A5061" s="180" t="s">
        <v>108</v>
      </c>
      <c r="B5061" s="180" t="s">
        <v>346</v>
      </c>
      <c r="C5061" s="180">
        <v>0</v>
      </c>
      <c r="D5061" s="180">
        <v>0</v>
      </c>
      <c r="E5061" s="180"/>
      <c r="F5061" s="180">
        <v>0</v>
      </c>
      <c r="G5061" s="180"/>
      <c r="H5061" s="180"/>
      <c r="I5061" s="180">
        <v>17361</v>
      </c>
      <c r="J5061" s="180">
        <v>0</v>
      </c>
    </row>
    <row r="5062" spans="1:10" x14ac:dyDescent="0.2">
      <c r="A5062" s="180" t="s">
        <v>108</v>
      </c>
      <c r="B5062" s="180" t="s">
        <v>446</v>
      </c>
      <c r="C5062" s="180">
        <v>0</v>
      </c>
      <c r="D5062" s="180">
        <v>0</v>
      </c>
      <c r="E5062" s="180"/>
      <c r="F5062" s="180">
        <v>140090</v>
      </c>
      <c r="G5062" s="180">
        <v>0</v>
      </c>
      <c r="H5062" s="180"/>
      <c r="I5062" s="180">
        <v>137065</v>
      </c>
      <c r="J5062" s="180">
        <v>148365.12</v>
      </c>
    </row>
    <row r="5063" spans="1:10" x14ac:dyDescent="0.2">
      <c r="A5063" s="180" t="s">
        <v>108</v>
      </c>
      <c r="B5063" s="180" t="s">
        <v>347</v>
      </c>
      <c r="C5063" s="180">
        <v>0</v>
      </c>
      <c r="D5063" s="180">
        <v>0</v>
      </c>
      <c r="E5063" s="180"/>
      <c r="F5063" s="180"/>
      <c r="G5063" s="180">
        <v>0</v>
      </c>
      <c r="H5063" s="180"/>
      <c r="I5063" s="180">
        <v>0</v>
      </c>
      <c r="J5063" s="180">
        <v>0</v>
      </c>
    </row>
    <row r="5064" spans="1:10" x14ac:dyDescent="0.2">
      <c r="A5064" s="180" t="s">
        <v>108</v>
      </c>
      <c r="B5064" s="180" t="s">
        <v>348</v>
      </c>
      <c r="C5064" s="180">
        <v>206000</v>
      </c>
      <c r="D5064" s="180">
        <v>158139</v>
      </c>
      <c r="E5064" s="180">
        <v>0</v>
      </c>
      <c r="F5064" s="180">
        <v>144090</v>
      </c>
      <c r="G5064" s="180">
        <v>119595</v>
      </c>
      <c r="H5064" s="180">
        <v>0</v>
      </c>
      <c r="I5064" s="180">
        <v>3504149</v>
      </c>
      <c r="J5064" s="180">
        <v>3713441.15</v>
      </c>
    </row>
    <row r="5065" spans="1:10" x14ac:dyDescent="0.2">
      <c r="A5065" s="180" t="s">
        <v>108</v>
      </c>
      <c r="B5065" s="180" t="s">
        <v>349</v>
      </c>
      <c r="C5065" s="180">
        <v>415092.98</v>
      </c>
      <c r="D5065" s="180">
        <v>104716.30000000002</v>
      </c>
      <c r="E5065" s="180">
        <v>0</v>
      </c>
      <c r="F5065" s="180">
        <v>126732.24</v>
      </c>
      <c r="G5065" s="180">
        <v>-9.9999999976716922E-2</v>
      </c>
      <c r="H5065" s="180">
        <v>0</v>
      </c>
      <c r="I5065" s="180">
        <v>2041585.1500000013</v>
      </c>
      <c r="J5065" s="180">
        <v>2003206.3400000003</v>
      </c>
    </row>
    <row r="5066" spans="1:10" x14ac:dyDescent="0.2">
      <c r="A5066" s="180" t="s">
        <v>108</v>
      </c>
      <c r="B5066" s="180" t="s">
        <v>350</v>
      </c>
      <c r="C5066" s="180">
        <v>621092.98</v>
      </c>
      <c r="D5066" s="180">
        <v>262855.30000000005</v>
      </c>
      <c r="E5066" s="180">
        <v>0</v>
      </c>
      <c r="F5066" s="180">
        <v>270822.24</v>
      </c>
      <c r="G5066" s="180">
        <v>119594.90000000002</v>
      </c>
      <c r="H5066" s="180">
        <v>0</v>
      </c>
      <c r="I5066" s="180">
        <v>5545734.1500000013</v>
      </c>
      <c r="J5066" s="180">
        <v>5716647.4900000002</v>
      </c>
    </row>
    <row r="5067" spans="1:10" x14ac:dyDescent="0.2">
      <c r="A5067" s="180" t="s">
        <v>108</v>
      </c>
      <c r="B5067" s="180" t="s">
        <v>376</v>
      </c>
      <c r="C5067" s="180"/>
      <c r="D5067" s="180"/>
      <c r="E5067" s="180"/>
      <c r="F5067" s="180"/>
      <c r="G5067" s="180"/>
      <c r="H5067" s="180"/>
      <c r="I5067" s="180"/>
      <c r="J5067" s="180"/>
    </row>
    <row r="5068" spans="1:10" x14ac:dyDescent="0.2">
      <c r="A5068" s="180" t="s">
        <v>108</v>
      </c>
      <c r="B5068" s="180" t="s">
        <v>377</v>
      </c>
      <c r="C5068" s="180">
        <v>0</v>
      </c>
      <c r="D5068" s="180">
        <v>0</v>
      </c>
      <c r="E5068" s="180"/>
      <c r="F5068" s="180"/>
      <c r="G5068" s="180">
        <v>0</v>
      </c>
      <c r="H5068" s="180"/>
      <c r="I5068" s="180">
        <v>2393325</v>
      </c>
      <c r="J5068" s="180">
        <v>2216014.35</v>
      </c>
    </row>
    <row r="5069" spans="1:10" x14ac:dyDescent="0.2">
      <c r="A5069" s="180" t="s">
        <v>108</v>
      </c>
      <c r="B5069" s="180" t="s">
        <v>352</v>
      </c>
      <c r="C5069" s="180">
        <v>0</v>
      </c>
      <c r="D5069" s="180">
        <v>0</v>
      </c>
      <c r="E5069" s="180"/>
      <c r="F5069" s="180"/>
      <c r="G5069" s="180">
        <v>0</v>
      </c>
      <c r="H5069" s="180"/>
      <c r="I5069" s="180">
        <v>118500</v>
      </c>
      <c r="J5069" s="180">
        <v>112705.67</v>
      </c>
    </row>
    <row r="5070" spans="1:10" x14ac:dyDescent="0.2">
      <c r="A5070" s="180" t="s">
        <v>108</v>
      </c>
      <c r="B5070" s="180" t="s">
        <v>353</v>
      </c>
      <c r="C5070" s="180">
        <v>15450</v>
      </c>
      <c r="D5070" s="180">
        <v>3600</v>
      </c>
      <c r="E5070" s="180"/>
      <c r="F5070" s="180"/>
      <c r="G5070" s="180">
        <v>0</v>
      </c>
      <c r="H5070" s="180"/>
      <c r="I5070" s="180">
        <v>61500</v>
      </c>
      <c r="J5070" s="180">
        <v>42959.48</v>
      </c>
    </row>
    <row r="5071" spans="1:10" x14ac:dyDescent="0.2">
      <c r="A5071" s="180" t="s">
        <v>108</v>
      </c>
      <c r="B5071" s="180" t="s">
        <v>354</v>
      </c>
      <c r="C5071" s="180">
        <v>0</v>
      </c>
      <c r="D5071" s="180">
        <v>0</v>
      </c>
      <c r="E5071" s="180"/>
      <c r="F5071" s="180"/>
      <c r="G5071" s="180">
        <v>0</v>
      </c>
      <c r="H5071" s="180"/>
      <c r="I5071" s="180">
        <v>112950</v>
      </c>
      <c r="J5071" s="180">
        <v>110864.51</v>
      </c>
    </row>
    <row r="5072" spans="1:10" x14ac:dyDescent="0.2">
      <c r="A5072" s="180" t="s">
        <v>108</v>
      </c>
      <c r="B5072" s="180" t="s">
        <v>408</v>
      </c>
      <c r="C5072" s="180">
        <v>0</v>
      </c>
      <c r="D5072" s="180">
        <v>0</v>
      </c>
      <c r="E5072" s="180"/>
      <c r="F5072" s="180"/>
      <c r="G5072" s="180">
        <v>0</v>
      </c>
      <c r="H5072" s="180"/>
      <c r="I5072" s="180">
        <v>220500</v>
      </c>
      <c r="J5072" s="180">
        <v>188279.08</v>
      </c>
    </row>
    <row r="5073" spans="1:10" x14ac:dyDescent="0.2">
      <c r="A5073" s="180" t="s">
        <v>108</v>
      </c>
      <c r="B5073" s="180" t="s">
        <v>423</v>
      </c>
      <c r="C5073" s="180">
        <v>0</v>
      </c>
      <c r="D5073" s="180">
        <v>0</v>
      </c>
      <c r="E5073" s="180"/>
      <c r="F5073" s="180"/>
      <c r="G5073" s="180">
        <v>0</v>
      </c>
      <c r="H5073" s="180"/>
      <c r="I5073" s="180">
        <v>50375</v>
      </c>
      <c r="J5073" s="180">
        <v>56814.400000000001</v>
      </c>
    </row>
    <row r="5074" spans="1:10" x14ac:dyDescent="0.2">
      <c r="A5074" s="180" t="s">
        <v>108</v>
      </c>
      <c r="B5074" s="180" t="s">
        <v>355</v>
      </c>
      <c r="C5074" s="180">
        <v>0</v>
      </c>
      <c r="D5074" s="180">
        <v>0</v>
      </c>
      <c r="E5074" s="180"/>
      <c r="F5074" s="180"/>
      <c r="G5074" s="180">
        <v>0</v>
      </c>
      <c r="H5074" s="180"/>
      <c r="I5074" s="180">
        <v>222750</v>
      </c>
      <c r="J5074" s="180">
        <v>187263.87</v>
      </c>
    </row>
    <row r="5075" spans="1:10" x14ac:dyDescent="0.2">
      <c r="A5075" s="180" t="s">
        <v>108</v>
      </c>
      <c r="B5075" s="180" t="s">
        <v>356</v>
      </c>
      <c r="C5075" s="180">
        <v>0</v>
      </c>
      <c r="D5075" s="180">
        <v>0</v>
      </c>
      <c r="E5075" s="180"/>
      <c r="F5075" s="180"/>
      <c r="G5075" s="180">
        <v>0</v>
      </c>
      <c r="H5075" s="180"/>
      <c r="I5075" s="180">
        <v>154906</v>
      </c>
      <c r="J5075" s="180">
        <v>122023.09</v>
      </c>
    </row>
    <row r="5076" spans="1:10" x14ac:dyDescent="0.2">
      <c r="A5076" s="180" t="s">
        <v>108</v>
      </c>
      <c r="B5076" s="180" t="s">
        <v>409</v>
      </c>
      <c r="C5076" s="180"/>
      <c r="D5076" s="180"/>
      <c r="E5076" s="180"/>
      <c r="F5076" s="180"/>
      <c r="G5076" s="180"/>
      <c r="H5076" s="180"/>
      <c r="I5076" s="180">
        <v>0</v>
      </c>
      <c r="J5076" s="180"/>
    </row>
    <row r="5077" spans="1:10" x14ac:dyDescent="0.2">
      <c r="A5077" s="180" t="s">
        <v>108</v>
      </c>
      <c r="B5077" s="180" t="s">
        <v>378</v>
      </c>
      <c r="C5077" s="180">
        <v>0</v>
      </c>
      <c r="D5077" s="180">
        <v>0</v>
      </c>
      <c r="E5077" s="180"/>
      <c r="F5077" s="180"/>
      <c r="G5077" s="180">
        <v>119595</v>
      </c>
      <c r="H5077" s="180"/>
      <c r="I5077" s="180">
        <v>134167</v>
      </c>
      <c r="J5077" s="180">
        <v>140633.49</v>
      </c>
    </row>
    <row r="5078" spans="1:10" x14ac:dyDescent="0.2">
      <c r="A5078" s="180" t="s">
        <v>108</v>
      </c>
      <c r="B5078" s="180" t="s">
        <v>360</v>
      </c>
      <c r="C5078" s="180">
        <v>72000</v>
      </c>
      <c r="D5078" s="180">
        <v>10500</v>
      </c>
      <c r="E5078" s="180"/>
      <c r="F5078" s="180"/>
      <c r="G5078" s="180"/>
      <c r="H5078" s="180"/>
      <c r="I5078" s="180">
        <v>80000</v>
      </c>
      <c r="J5078" s="180">
        <v>141537.91</v>
      </c>
    </row>
    <row r="5079" spans="1:10" x14ac:dyDescent="0.2">
      <c r="A5079" s="180" t="s">
        <v>108</v>
      </c>
      <c r="B5079" s="180" t="s">
        <v>379</v>
      </c>
      <c r="C5079" s="180">
        <v>0</v>
      </c>
      <c r="D5079" s="180">
        <v>0</v>
      </c>
      <c r="E5079" s="180"/>
      <c r="F5079" s="180"/>
      <c r="G5079" s="180"/>
      <c r="H5079" s="180"/>
      <c r="I5079" s="180">
        <v>137065</v>
      </c>
      <c r="J5079" s="180">
        <v>125614.37</v>
      </c>
    </row>
    <row r="5080" spans="1:10" x14ac:dyDescent="0.2">
      <c r="A5080" s="180" t="s">
        <v>108</v>
      </c>
      <c r="B5080" s="180" t="s">
        <v>362</v>
      </c>
      <c r="C5080" s="180"/>
      <c r="D5080" s="180"/>
      <c r="E5080" s="180"/>
      <c r="F5080" s="180"/>
      <c r="G5080" s="180"/>
      <c r="H5080" s="180"/>
      <c r="I5080" s="180">
        <v>91179</v>
      </c>
      <c r="J5080" s="180">
        <v>91388</v>
      </c>
    </row>
    <row r="5081" spans="1:10" x14ac:dyDescent="0.2">
      <c r="A5081" s="180" t="s">
        <v>108</v>
      </c>
      <c r="B5081" s="180" t="s">
        <v>365</v>
      </c>
      <c r="C5081" s="180">
        <v>87450</v>
      </c>
      <c r="D5081" s="180">
        <v>14100</v>
      </c>
      <c r="E5081" s="180">
        <v>0</v>
      </c>
      <c r="F5081" s="180">
        <v>0</v>
      </c>
      <c r="G5081" s="180">
        <v>119595</v>
      </c>
      <c r="H5081" s="180">
        <v>0</v>
      </c>
      <c r="I5081" s="180">
        <v>3777217</v>
      </c>
      <c r="J5081" s="180">
        <v>3536098.2199999997</v>
      </c>
    </row>
    <row r="5082" spans="1:10" x14ac:dyDescent="0.2">
      <c r="A5082" s="180" t="s">
        <v>108</v>
      </c>
      <c r="B5082" s="180" t="s">
        <v>447</v>
      </c>
      <c r="C5082" s="180">
        <v>26565</v>
      </c>
      <c r="D5082" s="180">
        <v>113525</v>
      </c>
      <c r="E5082" s="180"/>
      <c r="F5082" s="180">
        <v>140090</v>
      </c>
      <c r="G5082" s="180"/>
      <c r="H5082" s="180"/>
      <c r="I5082" s="180">
        <v>154440</v>
      </c>
      <c r="J5082" s="180">
        <v>138964.12</v>
      </c>
    </row>
    <row r="5083" spans="1:10" x14ac:dyDescent="0.2">
      <c r="A5083" s="180" t="s">
        <v>108</v>
      </c>
      <c r="B5083" s="180" t="s">
        <v>366</v>
      </c>
      <c r="C5083" s="180">
        <v>114015</v>
      </c>
      <c r="D5083" s="180">
        <v>127625</v>
      </c>
      <c r="E5083" s="180">
        <v>0</v>
      </c>
      <c r="F5083" s="180">
        <v>140090</v>
      </c>
      <c r="G5083" s="180">
        <v>119595</v>
      </c>
      <c r="H5083" s="180">
        <v>0</v>
      </c>
      <c r="I5083" s="180">
        <v>3931657</v>
      </c>
      <c r="J5083" s="180">
        <v>3675062.34</v>
      </c>
    </row>
    <row r="5084" spans="1:10" x14ac:dyDescent="0.2">
      <c r="A5084" s="180" t="s">
        <v>108</v>
      </c>
      <c r="B5084" s="180" t="s">
        <v>367</v>
      </c>
      <c r="C5084" s="180">
        <v>507077.98</v>
      </c>
      <c r="D5084" s="180">
        <v>135230.30000000005</v>
      </c>
      <c r="E5084" s="180">
        <v>0</v>
      </c>
      <c r="F5084" s="180">
        <v>130732.24</v>
      </c>
      <c r="G5084" s="180">
        <v>-9.9999999976716922E-2</v>
      </c>
      <c r="H5084" s="180">
        <v>0</v>
      </c>
      <c r="I5084" s="180">
        <v>1614077.1500000013</v>
      </c>
      <c r="J5084" s="180">
        <v>2041585.1500000004</v>
      </c>
    </row>
    <row r="5085" spans="1:10" x14ac:dyDescent="0.2">
      <c r="A5085" s="180" t="s">
        <v>108</v>
      </c>
      <c r="B5085" s="180" t="s">
        <v>368</v>
      </c>
      <c r="C5085" s="180">
        <v>621092.98</v>
      </c>
      <c r="D5085" s="180">
        <v>262855.30000000005</v>
      </c>
      <c r="E5085" s="180">
        <v>0</v>
      </c>
      <c r="F5085" s="180">
        <v>270822.24</v>
      </c>
      <c r="G5085" s="180">
        <v>119594.90000000002</v>
      </c>
      <c r="H5085" s="180">
        <v>0</v>
      </c>
      <c r="I5085" s="180">
        <v>5545734.1500000013</v>
      </c>
      <c r="J5085" s="180">
        <v>5716647.4900000002</v>
      </c>
    </row>
    <row r="5086" spans="1:10" x14ac:dyDescent="0.2">
      <c r="A5086" s="180" t="s">
        <v>109</v>
      </c>
      <c r="B5086" s="180" t="s">
        <v>333</v>
      </c>
      <c r="C5086" s="180"/>
      <c r="D5086" s="180">
        <v>650054</v>
      </c>
      <c r="E5086" s="180"/>
      <c r="F5086" s="180">
        <v>589299</v>
      </c>
      <c r="G5086" s="180"/>
      <c r="H5086" s="180"/>
      <c r="I5086" s="180">
        <v>6092401</v>
      </c>
      <c r="J5086" s="180">
        <v>5866771.4300000006</v>
      </c>
    </row>
    <row r="5087" spans="1:10" x14ac:dyDescent="0.2">
      <c r="A5087" s="180" t="s">
        <v>109</v>
      </c>
      <c r="B5087" s="180" t="s">
        <v>334</v>
      </c>
      <c r="C5087" s="180"/>
      <c r="D5087" s="180">
        <v>7664</v>
      </c>
      <c r="E5087" s="180"/>
      <c r="F5087" s="180">
        <v>6946</v>
      </c>
      <c r="G5087" s="180"/>
      <c r="H5087" s="180"/>
      <c r="I5087" s="180">
        <v>66350</v>
      </c>
      <c r="J5087" s="180">
        <v>142959.70000000001</v>
      </c>
    </row>
    <row r="5088" spans="1:10" x14ac:dyDescent="0.2">
      <c r="A5088" s="180" t="s">
        <v>109</v>
      </c>
      <c r="B5088" s="180" t="s">
        <v>335</v>
      </c>
      <c r="C5088" s="180"/>
      <c r="D5088" s="180">
        <v>0</v>
      </c>
      <c r="E5088" s="180"/>
      <c r="F5088" s="180"/>
      <c r="G5088" s="180"/>
      <c r="H5088" s="180"/>
      <c r="I5088" s="180">
        <v>561971</v>
      </c>
      <c r="J5088" s="180">
        <v>612436</v>
      </c>
    </row>
    <row r="5089" spans="1:10" x14ac:dyDescent="0.2">
      <c r="A5089" s="180" t="s">
        <v>109</v>
      </c>
      <c r="B5089" s="180" t="s">
        <v>336</v>
      </c>
      <c r="C5089" s="180"/>
      <c r="D5089" s="180"/>
      <c r="E5089" s="180"/>
      <c r="F5089" s="180"/>
      <c r="G5089" s="180"/>
      <c r="H5089" s="180"/>
      <c r="I5089" s="180">
        <v>410000</v>
      </c>
      <c r="J5089" s="180">
        <v>353994.93</v>
      </c>
    </row>
    <row r="5090" spans="1:10" x14ac:dyDescent="0.2">
      <c r="A5090" s="180" t="s">
        <v>109</v>
      </c>
      <c r="B5090" s="180" t="s">
        <v>337</v>
      </c>
      <c r="C5090" s="180">
        <v>40000</v>
      </c>
      <c r="D5090" s="180"/>
      <c r="E5090" s="180"/>
      <c r="F5090" s="180">
        <v>18600</v>
      </c>
      <c r="G5090" s="180">
        <v>4000</v>
      </c>
      <c r="H5090" s="180">
        <v>12000</v>
      </c>
      <c r="I5090" s="180">
        <v>192000</v>
      </c>
      <c r="J5090" s="180">
        <v>99453.4</v>
      </c>
    </row>
    <row r="5091" spans="1:10" x14ac:dyDescent="0.2">
      <c r="A5091" s="180" t="s">
        <v>109</v>
      </c>
      <c r="B5091" s="180" t="s">
        <v>338</v>
      </c>
      <c r="C5091" s="180"/>
      <c r="D5091" s="180"/>
      <c r="E5091" s="180"/>
      <c r="F5091" s="180"/>
      <c r="G5091" s="180">
        <v>280000</v>
      </c>
      <c r="H5091" s="180"/>
      <c r="I5091" s="180">
        <v>280000</v>
      </c>
      <c r="J5091" s="180">
        <v>251156.08</v>
      </c>
    </row>
    <row r="5092" spans="1:10" x14ac:dyDescent="0.2">
      <c r="A5092" s="180" t="s">
        <v>109</v>
      </c>
      <c r="B5092" s="180" t="s">
        <v>339</v>
      </c>
      <c r="C5092" s="180"/>
      <c r="D5092" s="180"/>
      <c r="E5092" s="180"/>
      <c r="F5092" s="180"/>
      <c r="G5092" s="180"/>
      <c r="H5092" s="180"/>
      <c r="I5092" s="180">
        <v>407000</v>
      </c>
      <c r="J5092" s="180">
        <v>382211.29</v>
      </c>
    </row>
    <row r="5093" spans="1:10" x14ac:dyDescent="0.2">
      <c r="A5093" s="180" t="s">
        <v>109</v>
      </c>
      <c r="B5093" s="180" t="s">
        <v>340</v>
      </c>
      <c r="C5093" s="180"/>
      <c r="D5093" s="180"/>
      <c r="E5093" s="180"/>
      <c r="F5093" s="180"/>
      <c r="G5093" s="180">
        <v>2500</v>
      </c>
      <c r="H5093" s="180">
        <v>500000</v>
      </c>
      <c r="I5093" s="180">
        <v>1252400</v>
      </c>
      <c r="J5093" s="180">
        <v>708693.88</v>
      </c>
    </row>
    <row r="5094" spans="1:10" x14ac:dyDescent="0.2">
      <c r="A5094" s="180" t="s">
        <v>109</v>
      </c>
      <c r="B5094" s="180" t="s">
        <v>341</v>
      </c>
      <c r="C5094" s="180"/>
      <c r="D5094" s="180"/>
      <c r="E5094" s="180"/>
      <c r="F5094" s="180"/>
      <c r="G5094" s="180"/>
      <c r="H5094" s="180"/>
      <c r="I5094" s="180">
        <v>1500</v>
      </c>
      <c r="J5094" s="180">
        <v>0</v>
      </c>
    </row>
    <row r="5095" spans="1:10" x14ac:dyDescent="0.2">
      <c r="A5095" s="180" t="s">
        <v>109</v>
      </c>
      <c r="B5095" s="180" t="s">
        <v>342</v>
      </c>
      <c r="C5095" s="180"/>
      <c r="D5095" s="180"/>
      <c r="E5095" s="180"/>
      <c r="F5095" s="180"/>
      <c r="G5095" s="180"/>
      <c r="H5095" s="180"/>
      <c r="I5095" s="180">
        <v>8937491</v>
      </c>
      <c r="J5095" s="180">
        <v>9338257</v>
      </c>
    </row>
    <row r="5096" spans="1:10" x14ac:dyDescent="0.2">
      <c r="A5096" s="180" t="s">
        <v>109</v>
      </c>
      <c r="B5096" s="180" t="s">
        <v>343</v>
      </c>
      <c r="C5096" s="180"/>
      <c r="D5096" s="180"/>
      <c r="E5096" s="180"/>
      <c r="F5096" s="180"/>
      <c r="G5096" s="180"/>
      <c r="H5096" s="180"/>
      <c r="I5096" s="180">
        <v>0</v>
      </c>
      <c r="J5096" s="180">
        <v>0</v>
      </c>
    </row>
    <row r="5097" spans="1:10" x14ac:dyDescent="0.2">
      <c r="A5097" s="180" t="s">
        <v>109</v>
      </c>
      <c r="B5097" s="180" t="s">
        <v>344</v>
      </c>
      <c r="C5097" s="180">
        <v>1300000</v>
      </c>
      <c r="D5097" s="180"/>
      <c r="E5097" s="180"/>
      <c r="F5097" s="180"/>
      <c r="G5097" s="180">
        <v>15000</v>
      </c>
      <c r="H5097" s="180"/>
      <c r="I5097" s="180">
        <v>1366178</v>
      </c>
      <c r="J5097" s="180">
        <v>1336128.8899999999</v>
      </c>
    </row>
    <row r="5098" spans="1:10" x14ac:dyDescent="0.2">
      <c r="A5098" s="180" t="s">
        <v>109</v>
      </c>
      <c r="B5098" s="180" t="s">
        <v>475</v>
      </c>
      <c r="C5098" s="180"/>
      <c r="D5098" s="180">
        <v>13475</v>
      </c>
      <c r="E5098" s="180"/>
      <c r="F5098" s="180">
        <v>12216</v>
      </c>
      <c r="G5098" s="180"/>
      <c r="H5098" s="180"/>
      <c r="I5098" s="180">
        <v>112059</v>
      </c>
      <c r="J5098" s="180">
        <v>115527</v>
      </c>
    </row>
    <row r="5099" spans="1:10" x14ac:dyDescent="0.2">
      <c r="A5099" s="180" t="s">
        <v>109</v>
      </c>
      <c r="B5099" s="180" t="s">
        <v>332</v>
      </c>
      <c r="C5099" s="180"/>
      <c r="D5099" s="180"/>
      <c r="E5099" s="180"/>
      <c r="F5099" s="180"/>
      <c r="G5099" s="180"/>
      <c r="H5099" s="180"/>
      <c r="I5099" s="180">
        <v>326905</v>
      </c>
      <c r="J5099" s="180">
        <v>343513</v>
      </c>
    </row>
    <row r="5100" spans="1:10" x14ac:dyDescent="0.2">
      <c r="A5100" s="180" t="s">
        <v>109</v>
      </c>
      <c r="B5100" s="180" t="s">
        <v>407</v>
      </c>
      <c r="C5100" s="180"/>
      <c r="D5100" s="180"/>
      <c r="E5100" s="180"/>
      <c r="F5100" s="180"/>
      <c r="G5100" s="180">
        <v>465000</v>
      </c>
      <c r="H5100" s="180"/>
      <c r="I5100" s="180">
        <v>653471</v>
      </c>
      <c r="J5100" s="180">
        <v>609207.03</v>
      </c>
    </row>
    <row r="5101" spans="1:10" x14ac:dyDescent="0.2">
      <c r="A5101" s="180" t="s">
        <v>109</v>
      </c>
      <c r="B5101" s="180" t="s">
        <v>345</v>
      </c>
      <c r="C5101" s="180">
        <v>1340000</v>
      </c>
      <c r="D5101" s="180">
        <v>671193</v>
      </c>
      <c r="E5101" s="180">
        <v>0</v>
      </c>
      <c r="F5101" s="180">
        <v>627061</v>
      </c>
      <c r="G5101" s="180">
        <v>766500</v>
      </c>
      <c r="H5101" s="180">
        <v>512000</v>
      </c>
      <c r="I5101" s="180">
        <v>20659726</v>
      </c>
      <c r="J5101" s="180">
        <v>20160309.630000003</v>
      </c>
    </row>
    <row r="5102" spans="1:10" x14ac:dyDescent="0.2">
      <c r="A5102" s="180" t="s">
        <v>109</v>
      </c>
      <c r="B5102" s="180" t="s">
        <v>346</v>
      </c>
      <c r="C5102" s="180"/>
      <c r="D5102" s="180"/>
      <c r="E5102" s="180"/>
      <c r="F5102" s="180"/>
      <c r="G5102" s="180"/>
      <c r="H5102" s="180"/>
      <c r="I5102" s="180">
        <v>0</v>
      </c>
      <c r="J5102" s="180">
        <v>5405000</v>
      </c>
    </row>
    <row r="5103" spans="1:10" x14ac:dyDescent="0.2">
      <c r="A5103" s="180" t="s">
        <v>109</v>
      </c>
      <c r="B5103" s="180" t="s">
        <v>446</v>
      </c>
      <c r="C5103" s="180"/>
      <c r="D5103" s="180"/>
      <c r="E5103" s="180"/>
      <c r="F5103" s="180">
        <v>1263699</v>
      </c>
      <c r="G5103" s="180"/>
      <c r="H5103" s="180"/>
      <c r="I5103" s="180">
        <v>930665</v>
      </c>
      <c r="J5103" s="180">
        <v>1228287.1399999999</v>
      </c>
    </row>
    <row r="5104" spans="1:10" x14ac:dyDescent="0.2">
      <c r="A5104" s="180" t="s">
        <v>109</v>
      </c>
      <c r="B5104" s="180" t="s">
        <v>347</v>
      </c>
      <c r="C5104" s="180"/>
      <c r="D5104" s="180"/>
      <c r="E5104" s="180"/>
      <c r="F5104" s="180"/>
      <c r="G5104" s="180"/>
      <c r="H5104" s="180"/>
      <c r="I5104" s="180">
        <v>6000</v>
      </c>
      <c r="J5104" s="180">
        <v>14425</v>
      </c>
    </row>
    <row r="5105" spans="1:10" x14ac:dyDescent="0.2">
      <c r="A5105" s="180" t="s">
        <v>109</v>
      </c>
      <c r="B5105" s="180" t="s">
        <v>348</v>
      </c>
      <c r="C5105" s="180">
        <v>1340000</v>
      </c>
      <c r="D5105" s="180">
        <v>671193</v>
      </c>
      <c r="E5105" s="180">
        <v>0</v>
      </c>
      <c r="F5105" s="180">
        <v>1890760</v>
      </c>
      <c r="G5105" s="180">
        <v>766500</v>
      </c>
      <c r="H5105" s="180">
        <v>512000</v>
      </c>
      <c r="I5105" s="180">
        <v>21596391</v>
      </c>
      <c r="J5105" s="180">
        <v>26808021.770000003</v>
      </c>
    </row>
    <row r="5106" spans="1:10" x14ac:dyDescent="0.2">
      <c r="A5106" s="180" t="s">
        <v>109</v>
      </c>
      <c r="B5106" s="180" t="s">
        <v>349</v>
      </c>
      <c r="C5106" s="180">
        <v>2365796.6399999997</v>
      </c>
      <c r="D5106" s="180">
        <v>129683.90000000014</v>
      </c>
      <c r="E5106" s="180">
        <v>0</v>
      </c>
      <c r="F5106" s="180">
        <v>981221.78999999899</v>
      </c>
      <c r="G5106" s="180">
        <v>128791.00999999988</v>
      </c>
      <c r="H5106" s="180">
        <v>4225376.3600000003</v>
      </c>
      <c r="I5106" s="180">
        <v>12813691.169999994</v>
      </c>
      <c r="J5106" s="180">
        <v>12780039.279999999</v>
      </c>
    </row>
    <row r="5107" spans="1:10" x14ac:dyDescent="0.2">
      <c r="A5107" s="180" t="s">
        <v>109</v>
      </c>
      <c r="B5107" s="180" t="s">
        <v>350</v>
      </c>
      <c r="C5107" s="180">
        <v>3705796.64</v>
      </c>
      <c r="D5107" s="180">
        <v>800876.90000000014</v>
      </c>
      <c r="E5107" s="180">
        <v>0</v>
      </c>
      <c r="F5107" s="180">
        <v>2871981.7899999991</v>
      </c>
      <c r="G5107" s="180">
        <v>895291.00999999989</v>
      </c>
      <c r="H5107" s="180">
        <v>4737376.3600000003</v>
      </c>
      <c r="I5107" s="180">
        <v>34410082.169999994</v>
      </c>
      <c r="J5107" s="180">
        <v>39588061.049999997</v>
      </c>
    </row>
    <row r="5108" spans="1:10" x14ac:dyDescent="0.2">
      <c r="A5108" s="180" t="s">
        <v>109</v>
      </c>
      <c r="B5108" s="180" t="s">
        <v>376</v>
      </c>
      <c r="C5108" s="180"/>
      <c r="D5108" s="180"/>
      <c r="E5108" s="180"/>
      <c r="F5108" s="180"/>
      <c r="G5108" s="180"/>
      <c r="H5108" s="180"/>
      <c r="I5108" s="180"/>
      <c r="J5108" s="180"/>
    </row>
    <row r="5109" spans="1:10" x14ac:dyDescent="0.2">
      <c r="A5109" s="180" t="s">
        <v>109</v>
      </c>
      <c r="B5109" s="180" t="s">
        <v>377</v>
      </c>
      <c r="C5109" s="180"/>
      <c r="D5109" s="180">
        <v>175000</v>
      </c>
      <c r="E5109" s="180"/>
      <c r="F5109" s="180"/>
      <c r="G5109" s="180"/>
      <c r="H5109" s="180"/>
      <c r="I5109" s="180">
        <v>11545000</v>
      </c>
      <c r="J5109" s="180">
        <v>11226279.82</v>
      </c>
    </row>
    <row r="5110" spans="1:10" x14ac:dyDescent="0.2">
      <c r="A5110" s="180" t="s">
        <v>109</v>
      </c>
      <c r="B5110" s="180" t="s">
        <v>352</v>
      </c>
      <c r="C5110" s="180">
        <v>35000</v>
      </c>
      <c r="D5110" s="180"/>
      <c r="E5110" s="180"/>
      <c r="F5110" s="180"/>
      <c r="G5110" s="180"/>
      <c r="H5110" s="180"/>
      <c r="I5110" s="180">
        <v>470000</v>
      </c>
      <c r="J5110" s="180">
        <v>448731.01</v>
      </c>
    </row>
    <row r="5111" spans="1:10" x14ac:dyDescent="0.2">
      <c r="A5111" s="180" t="s">
        <v>109</v>
      </c>
      <c r="B5111" s="180" t="s">
        <v>353</v>
      </c>
      <c r="C5111" s="180">
        <v>165000</v>
      </c>
      <c r="D5111" s="180">
        <v>125000</v>
      </c>
      <c r="E5111" s="180"/>
      <c r="F5111" s="180"/>
      <c r="G5111" s="180"/>
      <c r="H5111" s="180"/>
      <c r="I5111" s="180">
        <v>1040000</v>
      </c>
      <c r="J5111" s="180">
        <v>1020813.68</v>
      </c>
    </row>
    <row r="5112" spans="1:10" x14ac:dyDescent="0.2">
      <c r="A5112" s="180" t="s">
        <v>109</v>
      </c>
      <c r="B5112" s="180" t="s">
        <v>354</v>
      </c>
      <c r="C5112" s="180"/>
      <c r="D5112" s="180"/>
      <c r="E5112" s="180"/>
      <c r="F5112" s="180"/>
      <c r="G5112" s="180"/>
      <c r="H5112" s="180"/>
      <c r="I5112" s="180">
        <v>450000</v>
      </c>
      <c r="J5112" s="180">
        <v>421959.34</v>
      </c>
    </row>
    <row r="5113" spans="1:10" x14ac:dyDescent="0.2">
      <c r="A5113" s="180" t="s">
        <v>109</v>
      </c>
      <c r="B5113" s="180" t="s">
        <v>408</v>
      </c>
      <c r="C5113" s="180"/>
      <c r="D5113" s="180"/>
      <c r="E5113" s="180"/>
      <c r="F5113" s="180"/>
      <c r="G5113" s="180"/>
      <c r="H5113" s="180">
        <v>1800</v>
      </c>
      <c r="I5113" s="180">
        <v>796800</v>
      </c>
      <c r="J5113" s="180">
        <v>787709.71</v>
      </c>
    </row>
    <row r="5114" spans="1:10" x14ac:dyDescent="0.2">
      <c r="A5114" s="180" t="s">
        <v>109</v>
      </c>
      <c r="B5114" s="180" t="s">
        <v>423</v>
      </c>
      <c r="C5114" s="180"/>
      <c r="D5114" s="180"/>
      <c r="E5114" s="180"/>
      <c r="F5114" s="180"/>
      <c r="G5114" s="180"/>
      <c r="H5114" s="180">
        <v>507</v>
      </c>
      <c r="I5114" s="180">
        <v>400507</v>
      </c>
      <c r="J5114" s="180">
        <v>307811.15000000002</v>
      </c>
    </row>
    <row r="5115" spans="1:10" x14ac:dyDescent="0.2">
      <c r="A5115" s="180" t="s">
        <v>109</v>
      </c>
      <c r="B5115" s="180" t="s">
        <v>355</v>
      </c>
      <c r="C5115" s="180">
        <v>120000</v>
      </c>
      <c r="D5115" s="180">
        <v>75000</v>
      </c>
      <c r="E5115" s="180"/>
      <c r="F5115" s="180"/>
      <c r="G5115" s="180"/>
      <c r="H5115" s="180">
        <v>130000</v>
      </c>
      <c r="I5115" s="180">
        <v>1620000</v>
      </c>
      <c r="J5115" s="180">
        <v>1611657.29</v>
      </c>
    </row>
    <row r="5116" spans="1:10" x14ac:dyDescent="0.2">
      <c r="A5116" s="180" t="s">
        <v>109</v>
      </c>
      <c r="B5116" s="180" t="s">
        <v>356</v>
      </c>
      <c r="C5116" s="180">
        <v>80000</v>
      </c>
      <c r="D5116" s="180">
        <v>10000</v>
      </c>
      <c r="E5116" s="180"/>
      <c r="F5116" s="180"/>
      <c r="G5116" s="180"/>
      <c r="H5116" s="180"/>
      <c r="I5116" s="180">
        <v>440000</v>
      </c>
      <c r="J5116" s="180">
        <v>430948.44</v>
      </c>
    </row>
    <row r="5117" spans="1:10" x14ac:dyDescent="0.2">
      <c r="A5117" s="180" t="s">
        <v>109</v>
      </c>
      <c r="B5117" s="180" t="s">
        <v>409</v>
      </c>
      <c r="C5117" s="180"/>
      <c r="D5117" s="180"/>
      <c r="E5117" s="180"/>
      <c r="F5117" s="180"/>
      <c r="G5117" s="180"/>
      <c r="H5117" s="180"/>
      <c r="I5117" s="180">
        <v>0</v>
      </c>
      <c r="J5117" s="180"/>
    </row>
    <row r="5118" spans="1:10" x14ac:dyDescent="0.2">
      <c r="A5118" s="180" t="s">
        <v>109</v>
      </c>
      <c r="B5118" s="180" t="s">
        <v>378</v>
      </c>
      <c r="C5118" s="180"/>
      <c r="D5118" s="180"/>
      <c r="E5118" s="180"/>
      <c r="F5118" s="180"/>
      <c r="G5118" s="180">
        <v>750000</v>
      </c>
      <c r="H5118" s="180">
        <v>600000</v>
      </c>
      <c r="I5118" s="180">
        <v>1350000</v>
      </c>
      <c r="J5118" s="180">
        <v>1299881.74</v>
      </c>
    </row>
    <row r="5119" spans="1:10" x14ac:dyDescent="0.2">
      <c r="A5119" s="180" t="s">
        <v>109</v>
      </c>
      <c r="B5119" s="180" t="s">
        <v>360</v>
      </c>
      <c r="C5119" s="180">
        <v>750000</v>
      </c>
      <c r="D5119" s="180">
        <v>280877</v>
      </c>
      <c r="E5119" s="180"/>
      <c r="F5119" s="180"/>
      <c r="G5119" s="180"/>
      <c r="H5119" s="180"/>
      <c r="I5119" s="180">
        <v>1508655</v>
      </c>
      <c r="J5119" s="180">
        <v>363460.3</v>
      </c>
    </row>
    <row r="5120" spans="1:10" x14ac:dyDescent="0.2">
      <c r="A5120" s="180" t="s">
        <v>109</v>
      </c>
      <c r="B5120" s="180" t="s">
        <v>379</v>
      </c>
      <c r="C5120" s="180"/>
      <c r="D5120" s="180"/>
      <c r="E5120" s="180"/>
      <c r="F5120" s="180">
        <v>1859644</v>
      </c>
      <c r="G5120" s="180"/>
      <c r="H5120" s="180"/>
      <c r="I5120" s="180">
        <v>1523699</v>
      </c>
      <c r="J5120" s="180">
        <v>6973995.5599999996</v>
      </c>
    </row>
    <row r="5121" spans="1:10" x14ac:dyDescent="0.2">
      <c r="A5121" s="180" t="s">
        <v>109</v>
      </c>
      <c r="B5121" s="180" t="s">
        <v>362</v>
      </c>
      <c r="C5121" s="180"/>
      <c r="D5121" s="180"/>
      <c r="E5121" s="180"/>
      <c r="F5121" s="180"/>
      <c r="G5121" s="180"/>
      <c r="H5121" s="180"/>
      <c r="I5121" s="180">
        <v>609845</v>
      </c>
      <c r="J5121" s="180">
        <v>614661</v>
      </c>
    </row>
    <row r="5122" spans="1:10" x14ac:dyDescent="0.2">
      <c r="A5122" s="180" t="s">
        <v>109</v>
      </c>
      <c r="B5122" s="180" t="s">
        <v>365</v>
      </c>
      <c r="C5122" s="180">
        <v>1150000</v>
      </c>
      <c r="D5122" s="180">
        <v>665877</v>
      </c>
      <c r="E5122" s="180">
        <v>0</v>
      </c>
      <c r="F5122" s="180">
        <v>1859644</v>
      </c>
      <c r="G5122" s="180">
        <v>750000</v>
      </c>
      <c r="H5122" s="180">
        <v>732307</v>
      </c>
      <c r="I5122" s="180">
        <v>21754506</v>
      </c>
      <c r="J5122" s="180">
        <v>25507909.039999999</v>
      </c>
    </row>
    <row r="5123" spans="1:10" x14ac:dyDescent="0.2">
      <c r="A5123" s="180" t="s">
        <v>109</v>
      </c>
      <c r="B5123" s="180" t="s">
        <v>447</v>
      </c>
      <c r="C5123" s="180">
        <v>1263699</v>
      </c>
      <c r="D5123" s="180"/>
      <c r="E5123" s="180"/>
      <c r="F5123" s="180"/>
      <c r="G5123" s="180"/>
      <c r="H5123" s="180"/>
      <c r="I5123" s="180">
        <v>930665</v>
      </c>
      <c r="J5123" s="180">
        <v>1266460.8400000001</v>
      </c>
    </row>
    <row r="5124" spans="1:10" x14ac:dyDescent="0.2">
      <c r="A5124" s="180" t="s">
        <v>109</v>
      </c>
      <c r="B5124" s="180" t="s">
        <v>366</v>
      </c>
      <c r="C5124" s="180">
        <v>2413699</v>
      </c>
      <c r="D5124" s="180">
        <v>665877</v>
      </c>
      <c r="E5124" s="180">
        <v>0</v>
      </c>
      <c r="F5124" s="180">
        <v>1859644</v>
      </c>
      <c r="G5124" s="180">
        <v>750000</v>
      </c>
      <c r="H5124" s="180">
        <v>732307</v>
      </c>
      <c r="I5124" s="180">
        <v>22685171</v>
      </c>
      <c r="J5124" s="180">
        <v>26774369.879999999</v>
      </c>
    </row>
    <row r="5125" spans="1:10" x14ac:dyDescent="0.2">
      <c r="A5125" s="180" t="s">
        <v>109</v>
      </c>
      <c r="B5125" s="180" t="s">
        <v>367</v>
      </c>
      <c r="C5125" s="180">
        <v>1292097.6399999997</v>
      </c>
      <c r="D5125" s="180">
        <v>134999.90000000014</v>
      </c>
      <c r="E5125" s="180">
        <v>0</v>
      </c>
      <c r="F5125" s="180">
        <v>1012337.7899999992</v>
      </c>
      <c r="G5125" s="180">
        <v>145291.00999999989</v>
      </c>
      <c r="H5125" s="180">
        <v>4005069.36</v>
      </c>
      <c r="I5125" s="180">
        <v>11724911.169999994</v>
      </c>
      <c r="J5125" s="180">
        <v>12813691.170000006</v>
      </c>
    </row>
    <row r="5126" spans="1:10" x14ac:dyDescent="0.2">
      <c r="A5126" s="180" t="s">
        <v>109</v>
      </c>
      <c r="B5126" s="180" t="s">
        <v>368</v>
      </c>
      <c r="C5126" s="180">
        <v>3705796.64</v>
      </c>
      <c r="D5126" s="180">
        <v>800876.90000000014</v>
      </c>
      <c r="E5126" s="180">
        <v>0</v>
      </c>
      <c r="F5126" s="180">
        <v>2871981.7899999991</v>
      </c>
      <c r="G5126" s="180">
        <v>895291.00999999989</v>
      </c>
      <c r="H5126" s="180">
        <v>4737376.3600000003</v>
      </c>
      <c r="I5126" s="180">
        <v>34410082.169999994</v>
      </c>
      <c r="J5126" s="180">
        <v>39588061.049999997</v>
      </c>
    </row>
    <row r="5127" spans="1:10" x14ac:dyDescent="0.2">
      <c r="A5127" s="180" t="s">
        <v>110</v>
      </c>
      <c r="B5127" s="180" t="s">
        <v>333</v>
      </c>
      <c r="C5127" s="180"/>
      <c r="D5127" s="180">
        <v>311598</v>
      </c>
      <c r="E5127" s="180"/>
      <c r="F5127" s="180">
        <v>263811</v>
      </c>
      <c r="G5127" s="180"/>
      <c r="H5127" s="180"/>
      <c r="I5127" s="180">
        <v>2605867</v>
      </c>
      <c r="J5127" s="180">
        <v>2236983.48</v>
      </c>
    </row>
    <row r="5128" spans="1:10" x14ac:dyDescent="0.2">
      <c r="A5128" s="180" t="s">
        <v>110</v>
      </c>
      <c r="B5128" s="180" t="s">
        <v>334</v>
      </c>
      <c r="C5128" s="180"/>
      <c r="D5128" s="180">
        <v>8091</v>
      </c>
      <c r="E5128" s="180"/>
      <c r="F5128" s="180">
        <v>6850</v>
      </c>
      <c r="G5128" s="180"/>
      <c r="H5128" s="180"/>
      <c r="I5128" s="180">
        <v>65404</v>
      </c>
      <c r="J5128" s="180">
        <v>47.89</v>
      </c>
    </row>
    <row r="5129" spans="1:10" x14ac:dyDescent="0.2">
      <c r="A5129" s="180" t="s">
        <v>110</v>
      </c>
      <c r="B5129" s="180" t="s">
        <v>335</v>
      </c>
      <c r="C5129" s="180"/>
      <c r="D5129" s="180">
        <v>0</v>
      </c>
      <c r="E5129" s="180"/>
      <c r="F5129" s="180"/>
      <c r="G5129" s="180"/>
      <c r="H5129" s="180"/>
      <c r="I5129" s="180">
        <v>186440</v>
      </c>
      <c r="J5129" s="180">
        <v>185484</v>
      </c>
    </row>
    <row r="5130" spans="1:10" x14ac:dyDescent="0.2">
      <c r="A5130" s="180" t="s">
        <v>110</v>
      </c>
      <c r="B5130" s="180" t="s">
        <v>336</v>
      </c>
      <c r="C5130" s="180"/>
      <c r="D5130" s="180"/>
      <c r="E5130" s="180"/>
      <c r="F5130" s="180"/>
      <c r="G5130" s="180"/>
      <c r="H5130" s="180"/>
      <c r="I5130" s="180">
        <v>140181</v>
      </c>
      <c r="J5130" s="180">
        <v>149449.49</v>
      </c>
    </row>
    <row r="5131" spans="1:10" x14ac:dyDescent="0.2">
      <c r="A5131" s="180" t="s">
        <v>110</v>
      </c>
      <c r="B5131" s="180" t="s">
        <v>337</v>
      </c>
      <c r="C5131" s="180">
        <v>4538</v>
      </c>
      <c r="D5131" s="180">
        <v>4500</v>
      </c>
      <c r="E5131" s="180">
        <v>0</v>
      </c>
      <c r="F5131" s="180">
        <v>81</v>
      </c>
      <c r="G5131" s="180">
        <v>122</v>
      </c>
      <c r="H5131" s="180">
        <v>0</v>
      </c>
      <c r="I5131" s="180">
        <v>26005</v>
      </c>
      <c r="J5131" s="180">
        <v>17288.98</v>
      </c>
    </row>
    <row r="5132" spans="1:10" x14ac:dyDescent="0.2">
      <c r="A5132" s="180" t="s">
        <v>110</v>
      </c>
      <c r="B5132" s="180" t="s">
        <v>338</v>
      </c>
      <c r="C5132" s="180"/>
      <c r="D5132" s="180"/>
      <c r="E5132" s="180"/>
      <c r="F5132" s="180"/>
      <c r="G5132" s="180">
        <v>96249</v>
      </c>
      <c r="H5132" s="180">
        <v>0</v>
      </c>
      <c r="I5132" s="180">
        <v>94827</v>
      </c>
      <c r="J5132" s="180">
        <v>93439.16</v>
      </c>
    </row>
    <row r="5133" spans="1:10" x14ac:dyDescent="0.2">
      <c r="A5133" s="180" t="s">
        <v>110</v>
      </c>
      <c r="B5133" s="180" t="s">
        <v>339</v>
      </c>
      <c r="C5133" s="180"/>
      <c r="D5133" s="180"/>
      <c r="E5133" s="180"/>
      <c r="F5133" s="180"/>
      <c r="G5133" s="180"/>
      <c r="H5133" s="180">
        <v>0</v>
      </c>
      <c r="I5133" s="180">
        <v>124599</v>
      </c>
      <c r="J5133" s="180">
        <v>128143.23</v>
      </c>
    </row>
    <row r="5134" spans="1:10" x14ac:dyDescent="0.2">
      <c r="A5134" s="180" t="s">
        <v>110</v>
      </c>
      <c r="B5134" s="180" t="s">
        <v>340</v>
      </c>
      <c r="C5134" s="180">
        <v>2538</v>
      </c>
      <c r="D5134" s="180">
        <v>35525</v>
      </c>
      <c r="E5134" s="180">
        <v>0</v>
      </c>
      <c r="F5134" s="180">
        <v>0</v>
      </c>
      <c r="G5134" s="180">
        <v>815</v>
      </c>
      <c r="H5134" s="180">
        <v>0</v>
      </c>
      <c r="I5134" s="180">
        <v>221387</v>
      </c>
      <c r="J5134" s="180">
        <v>194863.26</v>
      </c>
    </row>
    <row r="5135" spans="1:10" x14ac:dyDescent="0.2">
      <c r="A5135" s="180" t="s">
        <v>110</v>
      </c>
      <c r="B5135" s="180" t="s">
        <v>341</v>
      </c>
      <c r="C5135" s="180">
        <v>0</v>
      </c>
      <c r="D5135" s="180">
        <v>0</v>
      </c>
      <c r="E5135" s="180">
        <v>0</v>
      </c>
      <c r="F5135" s="180"/>
      <c r="G5135" s="180">
        <v>0</v>
      </c>
      <c r="H5135" s="180">
        <v>0</v>
      </c>
      <c r="I5135" s="180">
        <v>0</v>
      </c>
      <c r="J5135" s="180">
        <v>0</v>
      </c>
    </row>
    <row r="5136" spans="1:10" x14ac:dyDescent="0.2">
      <c r="A5136" s="180" t="s">
        <v>110</v>
      </c>
      <c r="B5136" s="180" t="s">
        <v>342</v>
      </c>
      <c r="C5136" s="180"/>
      <c r="D5136" s="180"/>
      <c r="E5136" s="180"/>
      <c r="F5136" s="180"/>
      <c r="G5136" s="180"/>
      <c r="H5136" s="180"/>
      <c r="I5136" s="180">
        <v>2503378</v>
      </c>
      <c r="J5136" s="180">
        <v>2711518</v>
      </c>
    </row>
    <row r="5137" spans="1:10" x14ac:dyDescent="0.2">
      <c r="A5137" s="180" t="s">
        <v>110</v>
      </c>
      <c r="B5137" s="180" t="s">
        <v>343</v>
      </c>
      <c r="C5137" s="180"/>
      <c r="D5137" s="180"/>
      <c r="E5137" s="180"/>
      <c r="F5137" s="180"/>
      <c r="G5137" s="180"/>
      <c r="H5137" s="180"/>
      <c r="I5137" s="180">
        <v>0</v>
      </c>
      <c r="J5137" s="180">
        <v>0</v>
      </c>
    </row>
    <row r="5138" spans="1:10" x14ac:dyDescent="0.2">
      <c r="A5138" s="180" t="s">
        <v>110</v>
      </c>
      <c r="B5138" s="180" t="s">
        <v>344</v>
      </c>
      <c r="C5138" s="180">
        <v>423913</v>
      </c>
      <c r="D5138" s="180">
        <v>0</v>
      </c>
      <c r="E5138" s="180">
        <v>0</v>
      </c>
      <c r="F5138" s="180">
        <v>0</v>
      </c>
      <c r="G5138" s="180">
        <v>2079</v>
      </c>
      <c r="H5138" s="180">
        <v>0</v>
      </c>
      <c r="I5138" s="180">
        <v>505535</v>
      </c>
      <c r="J5138" s="180">
        <v>430601.21</v>
      </c>
    </row>
    <row r="5139" spans="1:10" x14ac:dyDescent="0.2">
      <c r="A5139" s="180" t="s">
        <v>110</v>
      </c>
      <c r="B5139" s="180" t="s">
        <v>475</v>
      </c>
      <c r="C5139" s="180"/>
      <c r="D5139" s="180">
        <v>3341</v>
      </c>
      <c r="E5139" s="180"/>
      <c r="F5139" s="180">
        <v>2828</v>
      </c>
      <c r="G5139" s="180"/>
      <c r="H5139" s="180"/>
      <c r="I5139" s="180">
        <v>24714</v>
      </c>
      <c r="J5139" s="180">
        <v>19852.18</v>
      </c>
    </row>
    <row r="5140" spans="1:10" x14ac:dyDescent="0.2">
      <c r="A5140" s="180" t="s">
        <v>110</v>
      </c>
      <c r="B5140" s="180" t="s">
        <v>332</v>
      </c>
      <c r="C5140" s="180"/>
      <c r="D5140" s="180"/>
      <c r="E5140" s="180">
        <v>0</v>
      </c>
      <c r="F5140" s="180"/>
      <c r="G5140" s="180"/>
      <c r="H5140" s="180"/>
      <c r="I5140" s="180">
        <v>68759</v>
      </c>
      <c r="J5140" s="180">
        <v>69705</v>
      </c>
    </row>
    <row r="5141" spans="1:10" x14ac:dyDescent="0.2">
      <c r="A5141" s="180" t="s">
        <v>110</v>
      </c>
      <c r="B5141" s="180" t="s">
        <v>407</v>
      </c>
      <c r="C5141" s="180">
        <v>0</v>
      </c>
      <c r="D5141" s="180">
        <v>0</v>
      </c>
      <c r="E5141" s="180">
        <v>0</v>
      </c>
      <c r="F5141" s="180">
        <v>0</v>
      </c>
      <c r="G5141" s="180">
        <v>136065</v>
      </c>
      <c r="H5141" s="180">
        <v>0</v>
      </c>
      <c r="I5141" s="180">
        <v>278003</v>
      </c>
      <c r="J5141" s="180">
        <v>291297.31</v>
      </c>
    </row>
    <row r="5142" spans="1:10" x14ac:dyDescent="0.2">
      <c r="A5142" s="180" t="s">
        <v>110</v>
      </c>
      <c r="B5142" s="180" t="s">
        <v>345</v>
      </c>
      <c r="C5142" s="180">
        <v>430989</v>
      </c>
      <c r="D5142" s="180">
        <v>363055</v>
      </c>
      <c r="E5142" s="180">
        <v>0</v>
      </c>
      <c r="F5142" s="180">
        <v>273570</v>
      </c>
      <c r="G5142" s="180">
        <v>235330</v>
      </c>
      <c r="H5142" s="180">
        <v>0</v>
      </c>
      <c r="I5142" s="180">
        <v>6845099</v>
      </c>
      <c r="J5142" s="180">
        <v>6528673.1899999995</v>
      </c>
    </row>
    <row r="5143" spans="1:10" x14ac:dyDescent="0.2">
      <c r="A5143" s="180" t="s">
        <v>110</v>
      </c>
      <c r="B5143" s="180" t="s">
        <v>346</v>
      </c>
      <c r="C5143" s="180">
        <v>0</v>
      </c>
      <c r="D5143" s="180">
        <v>0</v>
      </c>
      <c r="E5143" s="180">
        <v>0</v>
      </c>
      <c r="F5143" s="180">
        <v>0</v>
      </c>
      <c r="G5143" s="180"/>
      <c r="H5143" s="180"/>
      <c r="I5143" s="180">
        <v>0</v>
      </c>
      <c r="J5143" s="180">
        <v>3968905.35</v>
      </c>
    </row>
    <row r="5144" spans="1:10" x14ac:dyDescent="0.2">
      <c r="A5144" s="180" t="s">
        <v>110</v>
      </c>
      <c r="B5144" s="180" t="s">
        <v>446</v>
      </c>
      <c r="C5144" s="180">
        <v>0</v>
      </c>
      <c r="D5144" s="180">
        <v>0</v>
      </c>
      <c r="E5144" s="180">
        <v>0</v>
      </c>
      <c r="F5144" s="180">
        <v>98160</v>
      </c>
      <c r="G5144" s="180">
        <v>0</v>
      </c>
      <c r="H5144" s="180">
        <v>0</v>
      </c>
      <c r="I5144" s="180">
        <v>105224</v>
      </c>
      <c r="J5144" s="180">
        <v>155368.32000000001</v>
      </c>
    </row>
    <row r="5145" spans="1:10" x14ac:dyDescent="0.2">
      <c r="A5145" s="180" t="s">
        <v>110</v>
      </c>
      <c r="B5145" s="180" t="s">
        <v>347</v>
      </c>
      <c r="C5145" s="180">
        <v>0</v>
      </c>
      <c r="D5145" s="180">
        <v>0</v>
      </c>
      <c r="E5145" s="180">
        <v>0</v>
      </c>
      <c r="F5145" s="180"/>
      <c r="G5145" s="180">
        <v>0</v>
      </c>
      <c r="H5145" s="180">
        <v>0</v>
      </c>
      <c r="I5145" s="180">
        <v>0</v>
      </c>
      <c r="J5145" s="180">
        <v>0</v>
      </c>
    </row>
    <row r="5146" spans="1:10" x14ac:dyDescent="0.2">
      <c r="A5146" s="180" t="s">
        <v>110</v>
      </c>
      <c r="B5146" s="180" t="s">
        <v>348</v>
      </c>
      <c r="C5146" s="180">
        <v>430989</v>
      </c>
      <c r="D5146" s="180">
        <v>363055</v>
      </c>
      <c r="E5146" s="180">
        <v>0</v>
      </c>
      <c r="F5146" s="180">
        <v>371730</v>
      </c>
      <c r="G5146" s="180">
        <v>235330</v>
      </c>
      <c r="H5146" s="180">
        <v>0</v>
      </c>
      <c r="I5146" s="180">
        <v>6950323</v>
      </c>
      <c r="J5146" s="180">
        <v>10652946.859999999</v>
      </c>
    </row>
    <row r="5147" spans="1:10" x14ac:dyDescent="0.2">
      <c r="A5147" s="180" t="s">
        <v>110</v>
      </c>
      <c r="B5147" s="180" t="s">
        <v>349</v>
      </c>
      <c r="C5147" s="180">
        <v>873364.55999999982</v>
      </c>
      <c r="D5147" s="180">
        <v>905445.94</v>
      </c>
      <c r="E5147" s="180">
        <v>325203</v>
      </c>
      <c r="F5147" s="180">
        <v>103163.84000000004</v>
      </c>
      <c r="G5147" s="180">
        <v>34661.130000000005</v>
      </c>
      <c r="H5147" s="180">
        <v>0</v>
      </c>
      <c r="I5147" s="180">
        <v>6850323.3999999985</v>
      </c>
      <c r="J5147" s="180">
        <v>3451427.68</v>
      </c>
    </row>
    <row r="5148" spans="1:10" x14ac:dyDescent="0.2">
      <c r="A5148" s="180" t="s">
        <v>110</v>
      </c>
      <c r="B5148" s="180" t="s">
        <v>350</v>
      </c>
      <c r="C5148" s="180">
        <v>1304353.5599999998</v>
      </c>
      <c r="D5148" s="180">
        <v>1268500.94</v>
      </c>
      <c r="E5148" s="180">
        <v>325203</v>
      </c>
      <c r="F5148" s="180">
        <v>474893.84</v>
      </c>
      <c r="G5148" s="180">
        <v>269991.13</v>
      </c>
      <c r="H5148" s="180">
        <v>0</v>
      </c>
      <c r="I5148" s="180">
        <v>13800646.4</v>
      </c>
      <c r="J5148" s="180">
        <v>14104374.539999999</v>
      </c>
    </row>
    <row r="5149" spans="1:10" x14ac:dyDescent="0.2">
      <c r="A5149" s="180" t="s">
        <v>110</v>
      </c>
      <c r="B5149" s="180" t="s">
        <v>376</v>
      </c>
      <c r="C5149" s="180"/>
      <c r="D5149" s="180"/>
      <c r="E5149" s="180"/>
      <c r="F5149" s="180"/>
      <c r="G5149" s="180"/>
      <c r="H5149" s="180"/>
      <c r="I5149" s="180"/>
      <c r="J5149" s="180"/>
    </row>
    <row r="5150" spans="1:10" x14ac:dyDescent="0.2">
      <c r="A5150" s="180" t="s">
        <v>110</v>
      </c>
      <c r="B5150" s="180" t="s">
        <v>377</v>
      </c>
      <c r="C5150" s="180">
        <v>0</v>
      </c>
      <c r="D5150" s="180">
        <v>0</v>
      </c>
      <c r="E5150" s="180">
        <v>0</v>
      </c>
      <c r="F5150" s="180"/>
      <c r="G5150" s="180">
        <v>0</v>
      </c>
      <c r="H5150" s="180">
        <v>0</v>
      </c>
      <c r="I5150" s="180">
        <v>3617070</v>
      </c>
      <c r="J5150" s="180">
        <v>3592302.8899999997</v>
      </c>
    </row>
    <row r="5151" spans="1:10" x14ac:dyDescent="0.2">
      <c r="A5151" s="180" t="s">
        <v>110</v>
      </c>
      <c r="B5151" s="180" t="s">
        <v>352</v>
      </c>
      <c r="C5151" s="180">
        <v>0</v>
      </c>
      <c r="D5151" s="180">
        <v>0</v>
      </c>
      <c r="E5151" s="180">
        <v>0</v>
      </c>
      <c r="F5151" s="180"/>
      <c r="G5151" s="180">
        <v>0</v>
      </c>
      <c r="H5151" s="180">
        <v>0</v>
      </c>
      <c r="I5151" s="180">
        <v>81244</v>
      </c>
      <c r="J5151" s="180">
        <v>72156.25</v>
      </c>
    </row>
    <row r="5152" spans="1:10" x14ac:dyDescent="0.2">
      <c r="A5152" s="180" t="s">
        <v>110</v>
      </c>
      <c r="B5152" s="180" t="s">
        <v>353</v>
      </c>
      <c r="C5152" s="180">
        <v>0</v>
      </c>
      <c r="D5152" s="180">
        <v>100057</v>
      </c>
      <c r="E5152" s="180">
        <v>0</v>
      </c>
      <c r="F5152" s="180"/>
      <c r="G5152" s="180">
        <v>0</v>
      </c>
      <c r="H5152" s="180">
        <v>0</v>
      </c>
      <c r="I5152" s="180">
        <v>197251</v>
      </c>
      <c r="J5152" s="180">
        <v>205659.39</v>
      </c>
    </row>
    <row r="5153" spans="1:10" x14ac:dyDescent="0.2">
      <c r="A5153" s="180" t="s">
        <v>110</v>
      </c>
      <c r="B5153" s="180" t="s">
        <v>354</v>
      </c>
      <c r="C5153" s="180">
        <v>0</v>
      </c>
      <c r="D5153" s="180">
        <v>0</v>
      </c>
      <c r="E5153" s="180">
        <v>0</v>
      </c>
      <c r="F5153" s="180"/>
      <c r="G5153" s="180">
        <v>0</v>
      </c>
      <c r="H5153" s="180">
        <v>0</v>
      </c>
      <c r="I5153" s="180">
        <v>214930</v>
      </c>
      <c r="J5153" s="180">
        <v>231760.52</v>
      </c>
    </row>
    <row r="5154" spans="1:10" x14ac:dyDescent="0.2">
      <c r="A5154" s="180" t="s">
        <v>110</v>
      </c>
      <c r="B5154" s="180" t="s">
        <v>408</v>
      </c>
      <c r="C5154" s="180">
        <v>0</v>
      </c>
      <c r="D5154" s="180">
        <v>0</v>
      </c>
      <c r="E5154" s="180">
        <v>0</v>
      </c>
      <c r="F5154" s="180"/>
      <c r="G5154" s="180">
        <v>0</v>
      </c>
      <c r="H5154" s="180">
        <v>0</v>
      </c>
      <c r="I5154" s="180">
        <v>255227</v>
      </c>
      <c r="J5154" s="180">
        <v>212229.2</v>
      </c>
    </row>
    <row r="5155" spans="1:10" x14ac:dyDescent="0.2">
      <c r="A5155" s="180" t="s">
        <v>110</v>
      </c>
      <c r="B5155" s="180" t="s">
        <v>423</v>
      </c>
      <c r="C5155" s="180">
        <v>0</v>
      </c>
      <c r="D5155" s="180">
        <v>0</v>
      </c>
      <c r="E5155" s="180">
        <v>0</v>
      </c>
      <c r="F5155" s="180">
        <v>0</v>
      </c>
      <c r="G5155" s="180">
        <v>0</v>
      </c>
      <c r="H5155" s="180">
        <v>0</v>
      </c>
      <c r="I5155" s="180">
        <v>127744</v>
      </c>
      <c r="J5155" s="180">
        <v>141979.22</v>
      </c>
    </row>
    <row r="5156" spans="1:10" x14ac:dyDescent="0.2">
      <c r="A5156" s="180" t="s">
        <v>110</v>
      </c>
      <c r="B5156" s="180" t="s">
        <v>355</v>
      </c>
      <c r="C5156" s="180">
        <v>22613</v>
      </c>
      <c r="D5156" s="180">
        <v>167285</v>
      </c>
      <c r="E5156" s="180">
        <v>0</v>
      </c>
      <c r="F5156" s="180"/>
      <c r="G5156" s="180">
        <v>0</v>
      </c>
      <c r="H5156" s="180">
        <v>0</v>
      </c>
      <c r="I5156" s="180">
        <v>622173</v>
      </c>
      <c r="J5156" s="180">
        <v>493586.39</v>
      </c>
    </row>
    <row r="5157" spans="1:10" x14ac:dyDescent="0.2">
      <c r="A5157" s="180" t="s">
        <v>110</v>
      </c>
      <c r="B5157" s="180" t="s">
        <v>356</v>
      </c>
      <c r="C5157" s="180">
        <v>88813</v>
      </c>
      <c r="D5157" s="180">
        <v>13286</v>
      </c>
      <c r="E5157" s="180">
        <v>0</v>
      </c>
      <c r="F5157" s="180"/>
      <c r="G5157" s="180">
        <v>0</v>
      </c>
      <c r="H5157" s="180">
        <v>0</v>
      </c>
      <c r="I5157" s="180">
        <v>315200</v>
      </c>
      <c r="J5157" s="180">
        <v>318571.66000000003</v>
      </c>
    </row>
    <row r="5158" spans="1:10" x14ac:dyDescent="0.2">
      <c r="A5158" s="180" t="s">
        <v>110</v>
      </c>
      <c r="B5158" s="180" t="s">
        <v>409</v>
      </c>
      <c r="C5158" s="180"/>
      <c r="D5158" s="180"/>
      <c r="E5158" s="180"/>
      <c r="F5158" s="180"/>
      <c r="G5158" s="180"/>
      <c r="H5158" s="180"/>
      <c r="I5158" s="180">
        <v>0</v>
      </c>
      <c r="J5158" s="180"/>
    </row>
    <row r="5159" spans="1:10" x14ac:dyDescent="0.2">
      <c r="A5159" s="180" t="s">
        <v>110</v>
      </c>
      <c r="B5159" s="180" t="s">
        <v>378</v>
      </c>
      <c r="C5159" s="180">
        <v>0</v>
      </c>
      <c r="D5159" s="180">
        <v>0</v>
      </c>
      <c r="E5159" s="180">
        <v>0</v>
      </c>
      <c r="F5159" s="180"/>
      <c r="G5159" s="180">
        <v>228543</v>
      </c>
      <c r="H5159" s="180">
        <v>0</v>
      </c>
      <c r="I5159" s="180">
        <v>225166</v>
      </c>
      <c r="J5159" s="180">
        <v>221839.61</v>
      </c>
    </row>
    <row r="5160" spans="1:10" x14ac:dyDescent="0.2">
      <c r="A5160" s="180" t="s">
        <v>110</v>
      </c>
      <c r="B5160" s="180" t="s">
        <v>360</v>
      </c>
      <c r="C5160" s="180">
        <v>265375</v>
      </c>
      <c r="D5160" s="180">
        <v>87556</v>
      </c>
      <c r="E5160" s="180">
        <v>220000</v>
      </c>
      <c r="F5160" s="180"/>
      <c r="G5160" s="180"/>
      <c r="H5160" s="180">
        <v>0</v>
      </c>
      <c r="I5160" s="180">
        <v>2742370</v>
      </c>
      <c r="J5160" s="180">
        <v>1254309.69</v>
      </c>
    </row>
    <row r="5161" spans="1:10" x14ac:dyDescent="0.2">
      <c r="A5161" s="180" t="s">
        <v>110</v>
      </c>
      <c r="B5161" s="180" t="s">
        <v>379</v>
      </c>
      <c r="C5161" s="180">
        <v>0</v>
      </c>
      <c r="D5161" s="180">
        <v>0</v>
      </c>
      <c r="E5161" s="180">
        <v>0</v>
      </c>
      <c r="F5161" s="180">
        <v>368199</v>
      </c>
      <c r="G5161" s="180"/>
      <c r="H5161" s="180"/>
      <c r="I5161" s="180">
        <v>266361</v>
      </c>
      <c r="J5161" s="180">
        <v>145778.18</v>
      </c>
    </row>
    <row r="5162" spans="1:10" x14ac:dyDescent="0.2">
      <c r="A5162" s="180" t="s">
        <v>110</v>
      </c>
      <c r="B5162" s="180" t="s">
        <v>362</v>
      </c>
      <c r="C5162" s="180"/>
      <c r="D5162" s="180"/>
      <c r="E5162" s="180"/>
      <c r="F5162" s="180"/>
      <c r="G5162" s="180"/>
      <c r="H5162" s="180"/>
      <c r="I5162" s="180">
        <v>186958</v>
      </c>
      <c r="J5162" s="180">
        <v>189792</v>
      </c>
    </row>
    <row r="5163" spans="1:10" x14ac:dyDescent="0.2">
      <c r="A5163" s="180" t="s">
        <v>110</v>
      </c>
      <c r="B5163" s="180" t="s">
        <v>365</v>
      </c>
      <c r="C5163" s="180">
        <v>376801</v>
      </c>
      <c r="D5163" s="180">
        <v>368184</v>
      </c>
      <c r="E5163" s="180">
        <v>220000</v>
      </c>
      <c r="F5163" s="180">
        <v>368199</v>
      </c>
      <c r="G5163" s="180">
        <v>228543</v>
      </c>
      <c r="H5163" s="180">
        <v>0</v>
      </c>
      <c r="I5163" s="180">
        <v>8851694</v>
      </c>
      <c r="J5163" s="180">
        <v>7079965</v>
      </c>
    </row>
    <row r="5164" spans="1:10" x14ac:dyDescent="0.2">
      <c r="A5164" s="180" t="s">
        <v>110</v>
      </c>
      <c r="B5164" s="180" t="s">
        <v>447</v>
      </c>
      <c r="C5164" s="180">
        <v>99157</v>
      </c>
      <c r="D5164" s="180">
        <v>0</v>
      </c>
      <c r="E5164" s="180">
        <v>0</v>
      </c>
      <c r="F5164" s="180">
        <v>0</v>
      </c>
      <c r="G5164" s="180">
        <v>4257</v>
      </c>
      <c r="H5164" s="180">
        <v>0</v>
      </c>
      <c r="I5164" s="180">
        <v>105269</v>
      </c>
      <c r="J5164" s="180">
        <v>174086.14</v>
      </c>
    </row>
    <row r="5165" spans="1:10" x14ac:dyDescent="0.2">
      <c r="A5165" s="180" t="s">
        <v>110</v>
      </c>
      <c r="B5165" s="180" t="s">
        <v>366</v>
      </c>
      <c r="C5165" s="180">
        <v>475958</v>
      </c>
      <c r="D5165" s="180">
        <v>368184</v>
      </c>
      <c r="E5165" s="180">
        <v>220000</v>
      </c>
      <c r="F5165" s="180">
        <v>368199</v>
      </c>
      <c r="G5165" s="180">
        <v>232800</v>
      </c>
      <c r="H5165" s="180">
        <v>0</v>
      </c>
      <c r="I5165" s="180">
        <v>8956963</v>
      </c>
      <c r="J5165" s="180">
        <v>7254051.1399999997</v>
      </c>
    </row>
    <row r="5166" spans="1:10" x14ac:dyDescent="0.2">
      <c r="A5166" s="180" t="s">
        <v>110</v>
      </c>
      <c r="B5166" s="180" t="s">
        <v>367</v>
      </c>
      <c r="C5166" s="180">
        <v>828395.55999999982</v>
      </c>
      <c r="D5166" s="180">
        <v>900316.94</v>
      </c>
      <c r="E5166" s="180">
        <v>105203</v>
      </c>
      <c r="F5166" s="180">
        <v>106694.84000000004</v>
      </c>
      <c r="G5166" s="180">
        <v>37191.130000000005</v>
      </c>
      <c r="H5166" s="180">
        <v>0</v>
      </c>
      <c r="I5166" s="180">
        <v>4843683.3999999985</v>
      </c>
      <c r="J5166" s="180">
        <v>6850323.3999999994</v>
      </c>
    </row>
    <row r="5167" spans="1:10" x14ac:dyDescent="0.2">
      <c r="A5167" s="180" t="s">
        <v>110</v>
      </c>
      <c r="B5167" s="180" t="s">
        <v>368</v>
      </c>
      <c r="C5167" s="180">
        <v>1304353.5599999998</v>
      </c>
      <c r="D5167" s="180">
        <v>1268500.94</v>
      </c>
      <c r="E5167" s="180">
        <v>325203</v>
      </c>
      <c r="F5167" s="180">
        <v>474893.84</v>
      </c>
      <c r="G5167" s="180">
        <v>269991.13</v>
      </c>
      <c r="H5167" s="180">
        <v>0</v>
      </c>
      <c r="I5167" s="180">
        <v>13800646.4</v>
      </c>
      <c r="J5167" s="180">
        <v>14104374.539999999</v>
      </c>
    </row>
    <row r="5168" spans="1:10" x14ac:dyDescent="0.2">
      <c r="A5168" s="180" t="s">
        <v>111</v>
      </c>
      <c r="B5168" s="180" t="s">
        <v>333</v>
      </c>
      <c r="C5168" s="180"/>
      <c r="D5168" s="180">
        <v>828380</v>
      </c>
      <c r="E5168" s="180"/>
      <c r="F5168" s="180">
        <v>2206879</v>
      </c>
      <c r="G5168" s="180"/>
      <c r="H5168" s="180"/>
      <c r="I5168" s="180">
        <v>10159510</v>
      </c>
      <c r="J5168" s="180">
        <v>9626223.3300000001</v>
      </c>
    </row>
    <row r="5169" spans="1:10" x14ac:dyDescent="0.2">
      <c r="A5169" s="180" t="s">
        <v>111</v>
      </c>
      <c r="B5169" s="180" t="s">
        <v>334</v>
      </c>
      <c r="C5169" s="180"/>
      <c r="D5169" s="180">
        <v>11436</v>
      </c>
      <c r="E5169" s="180"/>
      <c r="F5169" s="180">
        <v>30469</v>
      </c>
      <c r="G5169" s="180"/>
      <c r="H5169" s="180"/>
      <c r="I5169" s="180">
        <v>146801</v>
      </c>
      <c r="J5169" s="180">
        <v>509051.71000000008</v>
      </c>
    </row>
    <row r="5170" spans="1:10" x14ac:dyDescent="0.2">
      <c r="A5170" s="180" t="s">
        <v>111</v>
      </c>
      <c r="B5170" s="180" t="s">
        <v>335</v>
      </c>
      <c r="C5170" s="180"/>
      <c r="D5170" s="180">
        <v>0</v>
      </c>
      <c r="E5170" s="180"/>
      <c r="F5170" s="180"/>
      <c r="G5170" s="180"/>
      <c r="H5170" s="180"/>
      <c r="I5170" s="180">
        <v>130324</v>
      </c>
      <c r="J5170" s="180">
        <v>124531</v>
      </c>
    </row>
    <row r="5171" spans="1:10" x14ac:dyDescent="0.2">
      <c r="A5171" s="180" t="s">
        <v>111</v>
      </c>
      <c r="B5171" s="180" t="s">
        <v>336</v>
      </c>
      <c r="C5171" s="180"/>
      <c r="D5171" s="180"/>
      <c r="E5171" s="180"/>
      <c r="F5171" s="180"/>
      <c r="G5171" s="180"/>
      <c r="H5171" s="180"/>
      <c r="I5171" s="180">
        <v>826861</v>
      </c>
      <c r="J5171" s="180">
        <v>826861.27</v>
      </c>
    </row>
    <row r="5172" spans="1:10" x14ac:dyDescent="0.2">
      <c r="A5172" s="180" t="s">
        <v>111</v>
      </c>
      <c r="B5172" s="180" t="s">
        <v>337</v>
      </c>
      <c r="C5172" s="180">
        <v>15000</v>
      </c>
      <c r="D5172" s="180">
        <v>15000</v>
      </c>
      <c r="E5172" s="180"/>
      <c r="F5172" s="180">
        <v>40000</v>
      </c>
      <c r="G5172" s="180">
        <v>1000</v>
      </c>
      <c r="H5172" s="180"/>
      <c r="I5172" s="180">
        <v>123242</v>
      </c>
      <c r="J5172" s="180">
        <v>123240.63</v>
      </c>
    </row>
    <row r="5173" spans="1:10" x14ac:dyDescent="0.2">
      <c r="A5173" s="180" t="s">
        <v>111</v>
      </c>
      <c r="B5173" s="180" t="s">
        <v>338</v>
      </c>
      <c r="C5173" s="180"/>
      <c r="D5173" s="180"/>
      <c r="E5173" s="180"/>
      <c r="F5173" s="180"/>
      <c r="G5173" s="180">
        <v>415000</v>
      </c>
      <c r="H5173" s="180"/>
      <c r="I5173" s="180">
        <v>279738</v>
      </c>
      <c r="J5173" s="180">
        <v>269738.27</v>
      </c>
    </row>
    <row r="5174" spans="1:10" x14ac:dyDescent="0.2">
      <c r="A5174" s="180" t="s">
        <v>111</v>
      </c>
      <c r="B5174" s="180" t="s">
        <v>339</v>
      </c>
      <c r="C5174" s="180"/>
      <c r="D5174" s="180"/>
      <c r="E5174" s="180"/>
      <c r="F5174" s="180"/>
      <c r="G5174" s="180"/>
      <c r="H5174" s="180"/>
      <c r="I5174" s="180">
        <v>331679</v>
      </c>
      <c r="J5174" s="180">
        <v>331678.70999999996</v>
      </c>
    </row>
    <row r="5175" spans="1:10" x14ac:dyDescent="0.2">
      <c r="A5175" s="180" t="s">
        <v>111</v>
      </c>
      <c r="B5175" s="180" t="s">
        <v>340</v>
      </c>
      <c r="C5175" s="180">
        <v>38000</v>
      </c>
      <c r="D5175" s="180">
        <v>20000</v>
      </c>
      <c r="E5175" s="180"/>
      <c r="F5175" s="180">
        <v>3500</v>
      </c>
      <c r="G5175" s="180">
        <v>25000</v>
      </c>
      <c r="H5175" s="180"/>
      <c r="I5175" s="180">
        <v>543078</v>
      </c>
      <c r="J5175" s="180">
        <v>650836.09</v>
      </c>
    </row>
    <row r="5176" spans="1:10" x14ac:dyDescent="0.2">
      <c r="A5176" s="180" t="s">
        <v>111</v>
      </c>
      <c r="B5176" s="180" t="s">
        <v>341</v>
      </c>
      <c r="C5176" s="180"/>
      <c r="D5176" s="180"/>
      <c r="E5176" s="180"/>
      <c r="F5176" s="180"/>
      <c r="G5176" s="180"/>
      <c r="H5176" s="180"/>
      <c r="I5176" s="180">
        <v>0</v>
      </c>
      <c r="J5176" s="180">
        <v>0</v>
      </c>
    </row>
    <row r="5177" spans="1:10" x14ac:dyDescent="0.2">
      <c r="A5177" s="180" t="s">
        <v>111</v>
      </c>
      <c r="B5177" s="180" t="s">
        <v>342</v>
      </c>
      <c r="C5177" s="180"/>
      <c r="D5177" s="180"/>
      <c r="E5177" s="180"/>
      <c r="F5177" s="180"/>
      <c r="G5177" s="180"/>
      <c r="H5177" s="180"/>
      <c r="I5177" s="180">
        <v>9603050</v>
      </c>
      <c r="J5177" s="180">
        <v>9591659</v>
      </c>
    </row>
    <row r="5178" spans="1:10" x14ac:dyDescent="0.2">
      <c r="A5178" s="180" t="s">
        <v>111</v>
      </c>
      <c r="B5178" s="180" t="s">
        <v>343</v>
      </c>
      <c r="C5178" s="180"/>
      <c r="D5178" s="180"/>
      <c r="E5178" s="180"/>
      <c r="F5178" s="180"/>
      <c r="G5178" s="180"/>
      <c r="H5178" s="180"/>
      <c r="I5178" s="180">
        <v>0</v>
      </c>
      <c r="J5178" s="180">
        <v>0</v>
      </c>
    </row>
    <row r="5179" spans="1:10" x14ac:dyDescent="0.2">
      <c r="A5179" s="180" t="s">
        <v>111</v>
      </c>
      <c r="B5179" s="180" t="s">
        <v>344</v>
      </c>
      <c r="C5179" s="180">
        <v>1850000</v>
      </c>
      <c r="D5179" s="180"/>
      <c r="E5179" s="180"/>
      <c r="F5179" s="180"/>
      <c r="G5179" s="180">
        <v>9000</v>
      </c>
      <c r="H5179" s="180"/>
      <c r="I5179" s="180">
        <v>1565647</v>
      </c>
      <c r="J5179" s="180">
        <v>1565993.31</v>
      </c>
    </row>
    <row r="5180" spans="1:10" x14ac:dyDescent="0.2">
      <c r="A5180" s="180" t="s">
        <v>111</v>
      </c>
      <c r="B5180" s="180" t="s">
        <v>475</v>
      </c>
      <c r="C5180" s="180"/>
      <c r="D5180" s="180">
        <v>14785</v>
      </c>
      <c r="E5180" s="180"/>
      <c r="F5180" s="180">
        <v>39389</v>
      </c>
      <c r="G5180" s="180"/>
      <c r="H5180" s="180"/>
      <c r="I5180" s="180">
        <v>173788</v>
      </c>
      <c r="J5180" s="180">
        <v>101346.19</v>
      </c>
    </row>
    <row r="5181" spans="1:10" x14ac:dyDescent="0.2">
      <c r="A5181" s="180" t="s">
        <v>111</v>
      </c>
      <c r="B5181" s="180" t="s">
        <v>332</v>
      </c>
      <c r="C5181" s="180"/>
      <c r="D5181" s="180"/>
      <c r="E5181" s="180"/>
      <c r="F5181" s="180"/>
      <c r="G5181" s="180"/>
      <c r="H5181" s="180"/>
      <c r="I5181" s="180">
        <v>335521</v>
      </c>
      <c r="J5181" s="180">
        <v>361498</v>
      </c>
    </row>
    <row r="5182" spans="1:10" x14ac:dyDescent="0.2">
      <c r="A5182" s="180" t="s">
        <v>111</v>
      </c>
      <c r="B5182" s="180" t="s">
        <v>407</v>
      </c>
      <c r="C5182" s="180"/>
      <c r="D5182" s="180"/>
      <c r="E5182" s="180"/>
      <c r="F5182" s="180"/>
      <c r="G5182" s="180">
        <v>560000</v>
      </c>
      <c r="H5182" s="180"/>
      <c r="I5182" s="180">
        <v>1113648</v>
      </c>
      <c r="J5182" s="180">
        <v>1017891.83</v>
      </c>
    </row>
    <row r="5183" spans="1:10" x14ac:dyDescent="0.2">
      <c r="A5183" s="180" t="s">
        <v>111</v>
      </c>
      <c r="B5183" s="180" t="s">
        <v>345</v>
      </c>
      <c r="C5183" s="180">
        <v>1903000</v>
      </c>
      <c r="D5183" s="180">
        <v>889601</v>
      </c>
      <c r="E5183" s="180">
        <v>0</v>
      </c>
      <c r="F5183" s="180">
        <v>2320237</v>
      </c>
      <c r="G5183" s="180">
        <v>1010000</v>
      </c>
      <c r="H5183" s="180">
        <v>0</v>
      </c>
      <c r="I5183" s="180">
        <v>25332887</v>
      </c>
      <c r="J5183" s="180">
        <v>25100549.340000004</v>
      </c>
    </row>
    <row r="5184" spans="1:10" x14ac:dyDescent="0.2">
      <c r="A5184" s="180" t="s">
        <v>111</v>
      </c>
      <c r="B5184" s="180" t="s">
        <v>346</v>
      </c>
      <c r="C5184" s="180"/>
      <c r="D5184" s="180"/>
      <c r="E5184" s="180"/>
      <c r="F5184" s="180"/>
      <c r="G5184" s="180"/>
      <c r="H5184" s="180"/>
      <c r="I5184" s="180">
        <v>0</v>
      </c>
      <c r="J5184" s="180">
        <v>4569000</v>
      </c>
    </row>
    <row r="5185" spans="1:10" x14ac:dyDescent="0.2">
      <c r="A5185" s="180" t="s">
        <v>111</v>
      </c>
      <c r="B5185" s="180" t="s">
        <v>446</v>
      </c>
      <c r="C5185" s="180"/>
      <c r="D5185" s="180"/>
      <c r="E5185" s="180"/>
      <c r="F5185" s="180">
        <v>1045000</v>
      </c>
      <c r="G5185" s="180"/>
      <c r="H5185" s="180"/>
      <c r="I5185" s="180">
        <v>1012853</v>
      </c>
      <c r="J5185" s="180">
        <v>1184191</v>
      </c>
    </row>
    <row r="5186" spans="1:10" x14ac:dyDescent="0.2">
      <c r="A5186" s="180" t="s">
        <v>111</v>
      </c>
      <c r="B5186" s="180" t="s">
        <v>347</v>
      </c>
      <c r="C5186" s="180"/>
      <c r="D5186" s="180"/>
      <c r="E5186" s="180"/>
      <c r="F5186" s="180"/>
      <c r="G5186" s="180"/>
      <c r="H5186" s="180"/>
      <c r="I5186" s="180">
        <v>26859</v>
      </c>
      <c r="J5186" s="180">
        <v>26858.61</v>
      </c>
    </row>
    <row r="5187" spans="1:10" x14ac:dyDescent="0.2">
      <c r="A5187" s="180" t="s">
        <v>111</v>
      </c>
      <c r="B5187" s="180" t="s">
        <v>348</v>
      </c>
      <c r="C5187" s="180">
        <v>1903000</v>
      </c>
      <c r="D5187" s="180">
        <v>889601</v>
      </c>
      <c r="E5187" s="180">
        <v>0</v>
      </c>
      <c r="F5187" s="180">
        <v>3365237</v>
      </c>
      <c r="G5187" s="180">
        <v>1010000</v>
      </c>
      <c r="H5187" s="180">
        <v>0</v>
      </c>
      <c r="I5187" s="180">
        <v>26372599</v>
      </c>
      <c r="J5187" s="180">
        <v>30880598.950000003</v>
      </c>
    </row>
    <row r="5188" spans="1:10" x14ac:dyDescent="0.2">
      <c r="A5188" s="180" t="s">
        <v>111</v>
      </c>
      <c r="B5188" s="180" t="s">
        <v>349</v>
      </c>
      <c r="C5188" s="180">
        <v>1018654.8199999994</v>
      </c>
      <c r="D5188" s="180">
        <v>750741.3200000003</v>
      </c>
      <c r="E5188" s="180">
        <v>0</v>
      </c>
      <c r="F5188" s="180">
        <v>1086209.4099999999</v>
      </c>
      <c r="G5188" s="180">
        <v>-84295.489999999874</v>
      </c>
      <c r="H5188" s="180">
        <v>0</v>
      </c>
      <c r="I5188" s="180">
        <v>10150015.100000003</v>
      </c>
      <c r="J5188" s="180">
        <v>12439312.220000001</v>
      </c>
    </row>
    <row r="5189" spans="1:10" x14ac:dyDescent="0.2">
      <c r="A5189" s="180" t="s">
        <v>111</v>
      </c>
      <c r="B5189" s="180" t="s">
        <v>350</v>
      </c>
      <c r="C5189" s="180">
        <v>2921654.8199999994</v>
      </c>
      <c r="D5189" s="180">
        <v>1640342.3200000003</v>
      </c>
      <c r="E5189" s="180">
        <v>0</v>
      </c>
      <c r="F5189" s="180">
        <v>4451446.41</v>
      </c>
      <c r="G5189" s="180">
        <v>925704.51000000013</v>
      </c>
      <c r="H5189" s="180">
        <v>0</v>
      </c>
      <c r="I5189" s="180">
        <v>36522614.100000009</v>
      </c>
      <c r="J5189" s="180">
        <v>43319911.170000002</v>
      </c>
    </row>
    <row r="5190" spans="1:10" x14ac:dyDescent="0.2">
      <c r="A5190" s="180" t="s">
        <v>111</v>
      </c>
      <c r="B5190" s="180" t="s">
        <v>376</v>
      </c>
      <c r="C5190" s="180"/>
      <c r="D5190" s="180"/>
      <c r="E5190" s="180"/>
      <c r="F5190" s="180"/>
      <c r="G5190" s="180"/>
      <c r="H5190" s="180"/>
      <c r="I5190" s="180"/>
      <c r="J5190" s="180"/>
    </row>
    <row r="5191" spans="1:10" x14ac:dyDescent="0.2">
      <c r="A5191" s="180" t="s">
        <v>111</v>
      </c>
      <c r="B5191" s="180" t="s">
        <v>377</v>
      </c>
      <c r="C5191" s="180"/>
      <c r="D5191" s="180"/>
      <c r="E5191" s="180"/>
      <c r="F5191" s="180"/>
      <c r="G5191" s="180"/>
      <c r="H5191" s="180"/>
      <c r="I5191" s="180">
        <v>13287673</v>
      </c>
      <c r="J5191" s="180">
        <v>12816878.050000001</v>
      </c>
    </row>
    <row r="5192" spans="1:10" x14ac:dyDescent="0.2">
      <c r="A5192" s="180" t="s">
        <v>111</v>
      </c>
      <c r="B5192" s="180" t="s">
        <v>352</v>
      </c>
      <c r="C5192" s="180"/>
      <c r="D5192" s="180"/>
      <c r="E5192" s="180"/>
      <c r="F5192" s="180"/>
      <c r="G5192" s="180"/>
      <c r="H5192" s="180"/>
      <c r="I5192" s="180">
        <v>590247</v>
      </c>
      <c r="J5192" s="180">
        <v>496390.14</v>
      </c>
    </row>
    <row r="5193" spans="1:10" x14ac:dyDescent="0.2">
      <c r="A5193" s="180" t="s">
        <v>111</v>
      </c>
      <c r="B5193" s="180" t="s">
        <v>353</v>
      </c>
      <c r="C5193" s="180"/>
      <c r="D5193" s="180">
        <v>400000</v>
      </c>
      <c r="E5193" s="180"/>
      <c r="F5193" s="180"/>
      <c r="G5193" s="180">
        <v>6000</v>
      </c>
      <c r="H5193" s="180"/>
      <c r="I5193" s="180">
        <v>1504852</v>
      </c>
      <c r="J5193" s="180">
        <v>1335546.7</v>
      </c>
    </row>
    <row r="5194" spans="1:10" x14ac:dyDescent="0.2">
      <c r="A5194" s="180" t="s">
        <v>111</v>
      </c>
      <c r="B5194" s="180" t="s">
        <v>354</v>
      </c>
      <c r="C5194" s="180"/>
      <c r="D5194" s="180"/>
      <c r="E5194" s="180"/>
      <c r="F5194" s="180"/>
      <c r="G5194" s="180"/>
      <c r="H5194" s="180"/>
      <c r="I5194" s="180">
        <v>412386</v>
      </c>
      <c r="J5194" s="180">
        <v>414226.96</v>
      </c>
    </row>
    <row r="5195" spans="1:10" x14ac:dyDescent="0.2">
      <c r="A5195" s="180" t="s">
        <v>111</v>
      </c>
      <c r="B5195" s="180" t="s">
        <v>408</v>
      </c>
      <c r="C5195" s="180"/>
      <c r="D5195" s="180"/>
      <c r="E5195" s="180"/>
      <c r="F5195" s="180"/>
      <c r="G5195" s="180"/>
      <c r="H5195" s="180"/>
      <c r="I5195" s="180">
        <v>1236519</v>
      </c>
      <c r="J5195" s="180">
        <v>1203387.77</v>
      </c>
    </row>
    <row r="5196" spans="1:10" x14ac:dyDescent="0.2">
      <c r="A5196" s="180" t="s">
        <v>111</v>
      </c>
      <c r="B5196" s="180" t="s">
        <v>423</v>
      </c>
      <c r="C5196" s="180"/>
      <c r="D5196" s="180">
        <v>80000</v>
      </c>
      <c r="E5196" s="180"/>
      <c r="F5196" s="180">
        <v>1000</v>
      </c>
      <c r="G5196" s="180"/>
      <c r="H5196" s="180"/>
      <c r="I5196" s="180">
        <v>376861</v>
      </c>
      <c r="J5196" s="180">
        <v>364752.93</v>
      </c>
    </row>
    <row r="5197" spans="1:10" x14ac:dyDescent="0.2">
      <c r="A5197" s="180" t="s">
        <v>111</v>
      </c>
      <c r="B5197" s="180" t="s">
        <v>355</v>
      </c>
      <c r="C5197" s="180"/>
      <c r="D5197" s="180">
        <v>25000</v>
      </c>
      <c r="E5197" s="180"/>
      <c r="F5197" s="180"/>
      <c r="G5197" s="180"/>
      <c r="H5197" s="180"/>
      <c r="I5197" s="180">
        <v>1892011</v>
      </c>
      <c r="J5197" s="180">
        <v>2056011.92</v>
      </c>
    </row>
    <row r="5198" spans="1:10" x14ac:dyDescent="0.2">
      <c r="A5198" s="180" t="s">
        <v>111</v>
      </c>
      <c r="B5198" s="180" t="s">
        <v>356</v>
      </c>
      <c r="C5198" s="180"/>
      <c r="D5198" s="180">
        <v>50000</v>
      </c>
      <c r="E5198" s="180"/>
      <c r="F5198" s="180"/>
      <c r="G5198" s="180"/>
      <c r="H5198" s="180"/>
      <c r="I5198" s="180">
        <v>1223024</v>
      </c>
      <c r="J5198" s="180">
        <v>969820.27</v>
      </c>
    </row>
    <row r="5199" spans="1:10" x14ac:dyDescent="0.2">
      <c r="A5199" s="180" t="s">
        <v>111</v>
      </c>
      <c r="B5199" s="180" t="s">
        <v>409</v>
      </c>
      <c r="C5199" s="180"/>
      <c r="D5199" s="180"/>
      <c r="E5199" s="180"/>
      <c r="F5199" s="180"/>
      <c r="G5199" s="180"/>
      <c r="H5199" s="180"/>
      <c r="I5199" s="180">
        <v>0</v>
      </c>
      <c r="J5199" s="180"/>
    </row>
    <row r="5200" spans="1:10" x14ac:dyDescent="0.2">
      <c r="A5200" s="180" t="s">
        <v>111</v>
      </c>
      <c r="B5200" s="180" t="s">
        <v>378</v>
      </c>
      <c r="C5200" s="180"/>
      <c r="D5200" s="180"/>
      <c r="E5200" s="180"/>
      <c r="F5200" s="180"/>
      <c r="G5200" s="180">
        <v>920000</v>
      </c>
      <c r="H5200" s="180"/>
      <c r="I5200" s="180">
        <v>834320</v>
      </c>
      <c r="J5200" s="180">
        <v>825532.9</v>
      </c>
    </row>
    <row r="5201" spans="1:10" x14ac:dyDescent="0.2">
      <c r="A5201" s="180" t="s">
        <v>111</v>
      </c>
      <c r="B5201" s="180" t="s">
        <v>360</v>
      </c>
      <c r="C5201" s="180">
        <v>750000</v>
      </c>
      <c r="D5201" s="180">
        <v>200000</v>
      </c>
      <c r="E5201" s="180"/>
      <c r="F5201" s="180"/>
      <c r="G5201" s="180"/>
      <c r="H5201" s="180"/>
      <c r="I5201" s="180">
        <v>1877391</v>
      </c>
      <c r="J5201" s="180">
        <v>5273448.24</v>
      </c>
    </row>
    <row r="5202" spans="1:10" x14ac:dyDescent="0.2">
      <c r="A5202" s="180" t="s">
        <v>111</v>
      </c>
      <c r="B5202" s="180" t="s">
        <v>379</v>
      </c>
      <c r="C5202" s="180"/>
      <c r="D5202" s="180"/>
      <c r="E5202" s="180"/>
      <c r="F5202" s="180">
        <v>1900000</v>
      </c>
      <c r="G5202" s="180"/>
      <c r="H5202" s="180"/>
      <c r="I5202" s="180">
        <v>2215091</v>
      </c>
      <c r="J5202" s="180">
        <v>5459131.4299999997</v>
      </c>
    </row>
    <row r="5203" spans="1:10" x14ac:dyDescent="0.2">
      <c r="A5203" s="180" t="s">
        <v>111</v>
      </c>
      <c r="B5203" s="180" t="s">
        <v>362</v>
      </c>
      <c r="C5203" s="180"/>
      <c r="D5203" s="180"/>
      <c r="E5203" s="180"/>
      <c r="F5203" s="180"/>
      <c r="G5203" s="180"/>
      <c r="H5203" s="180"/>
      <c r="I5203" s="180">
        <v>725628</v>
      </c>
      <c r="J5203" s="180">
        <v>728361</v>
      </c>
    </row>
    <row r="5204" spans="1:10" x14ac:dyDescent="0.2">
      <c r="A5204" s="180" t="s">
        <v>111</v>
      </c>
      <c r="B5204" s="180" t="s">
        <v>365</v>
      </c>
      <c r="C5204" s="180">
        <v>750000</v>
      </c>
      <c r="D5204" s="180">
        <v>755000</v>
      </c>
      <c r="E5204" s="180">
        <v>0</v>
      </c>
      <c r="F5204" s="180">
        <v>1901000</v>
      </c>
      <c r="G5204" s="180">
        <v>926000</v>
      </c>
      <c r="H5204" s="180">
        <v>0</v>
      </c>
      <c r="I5204" s="180">
        <v>26176003</v>
      </c>
      <c r="J5204" s="180">
        <v>31943488.309999995</v>
      </c>
    </row>
    <row r="5205" spans="1:10" x14ac:dyDescent="0.2">
      <c r="A5205" s="180" t="s">
        <v>111</v>
      </c>
      <c r="B5205" s="180" t="s">
        <v>447</v>
      </c>
      <c r="C5205" s="180">
        <v>800000</v>
      </c>
      <c r="D5205" s="180">
        <v>245000</v>
      </c>
      <c r="E5205" s="180"/>
      <c r="F5205" s="180"/>
      <c r="G5205" s="180"/>
      <c r="H5205" s="180"/>
      <c r="I5205" s="180">
        <v>1019853</v>
      </c>
      <c r="J5205" s="180">
        <v>1226407.76</v>
      </c>
    </row>
    <row r="5206" spans="1:10" x14ac:dyDescent="0.2">
      <c r="A5206" s="180" t="s">
        <v>111</v>
      </c>
      <c r="B5206" s="180" t="s">
        <v>366</v>
      </c>
      <c r="C5206" s="180">
        <v>1550000</v>
      </c>
      <c r="D5206" s="180">
        <v>1000000</v>
      </c>
      <c r="E5206" s="180">
        <v>0</v>
      </c>
      <c r="F5206" s="180">
        <v>1901000</v>
      </c>
      <c r="G5206" s="180">
        <v>926000</v>
      </c>
      <c r="H5206" s="180">
        <v>0</v>
      </c>
      <c r="I5206" s="180">
        <v>27195856</v>
      </c>
      <c r="J5206" s="180">
        <v>33169896.069999997</v>
      </c>
    </row>
    <row r="5207" spans="1:10" x14ac:dyDescent="0.2">
      <c r="A5207" s="180" t="s">
        <v>111</v>
      </c>
      <c r="B5207" s="180" t="s">
        <v>367</v>
      </c>
      <c r="C5207" s="180">
        <v>1371654.8199999994</v>
      </c>
      <c r="D5207" s="180">
        <v>640342.3200000003</v>
      </c>
      <c r="E5207" s="180">
        <v>0</v>
      </c>
      <c r="F5207" s="180">
        <v>2550446.41</v>
      </c>
      <c r="G5207" s="180">
        <v>-295.48999999987427</v>
      </c>
      <c r="H5207" s="180">
        <v>0</v>
      </c>
      <c r="I5207" s="180">
        <v>9326758.1000000089</v>
      </c>
      <c r="J5207" s="180">
        <v>10150015.100000003</v>
      </c>
    </row>
    <row r="5208" spans="1:10" x14ac:dyDescent="0.2">
      <c r="A5208" s="180" t="s">
        <v>111</v>
      </c>
      <c r="B5208" s="180" t="s">
        <v>368</v>
      </c>
      <c r="C5208" s="180">
        <v>2921654.8199999994</v>
      </c>
      <c r="D5208" s="180">
        <v>1640342.3200000003</v>
      </c>
      <c r="E5208" s="180">
        <v>0</v>
      </c>
      <c r="F5208" s="180">
        <v>4451446.41</v>
      </c>
      <c r="G5208" s="180">
        <v>925704.51000000013</v>
      </c>
      <c r="H5208" s="180">
        <v>0</v>
      </c>
      <c r="I5208" s="180">
        <v>36522614.100000009</v>
      </c>
      <c r="J5208" s="180">
        <v>43319911.170000002</v>
      </c>
    </row>
    <row r="5209" spans="1:10" x14ac:dyDescent="0.2">
      <c r="A5209" s="180" t="s">
        <v>112</v>
      </c>
      <c r="B5209" s="180" t="s">
        <v>333</v>
      </c>
      <c r="C5209" s="180"/>
      <c r="D5209" s="180">
        <v>701986</v>
      </c>
      <c r="E5209" s="180"/>
      <c r="F5209" s="180">
        <v>0</v>
      </c>
      <c r="G5209" s="180"/>
      <c r="H5209" s="180"/>
      <c r="I5209" s="180">
        <v>5437684</v>
      </c>
      <c r="J5209" s="180">
        <v>5457339</v>
      </c>
    </row>
    <row r="5210" spans="1:10" x14ac:dyDescent="0.2">
      <c r="A5210" s="180" t="s">
        <v>112</v>
      </c>
      <c r="B5210" s="180" t="s">
        <v>334</v>
      </c>
      <c r="C5210" s="180"/>
      <c r="D5210" s="180">
        <v>4586</v>
      </c>
      <c r="E5210" s="180"/>
      <c r="F5210" s="180">
        <v>0</v>
      </c>
      <c r="G5210" s="180"/>
      <c r="H5210" s="180"/>
      <c r="I5210" s="180">
        <v>41684</v>
      </c>
      <c r="J5210" s="180">
        <v>41591</v>
      </c>
    </row>
    <row r="5211" spans="1:10" x14ac:dyDescent="0.2">
      <c r="A5211" s="180" t="s">
        <v>112</v>
      </c>
      <c r="B5211" s="180" t="s">
        <v>335</v>
      </c>
      <c r="C5211" s="180"/>
      <c r="D5211" s="180">
        <v>135254</v>
      </c>
      <c r="E5211" s="180"/>
      <c r="F5211" s="180"/>
      <c r="G5211" s="180"/>
      <c r="H5211" s="180"/>
      <c r="I5211" s="180">
        <v>558335</v>
      </c>
      <c r="J5211" s="180">
        <v>540983</v>
      </c>
    </row>
    <row r="5212" spans="1:10" x14ac:dyDescent="0.2">
      <c r="A5212" s="180" t="s">
        <v>112</v>
      </c>
      <c r="B5212" s="180" t="s">
        <v>336</v>
      </c>
      <c r="C5212" s="180"/>
      <c r="D5212" s="180"/>
      <c r="E5212" s="180"/>
      <c r="F5212" s="180"/>
      <c r="G5212" s="180"/>
      <c r="H5212" s="180"/>
      <c r="I5212" s="180">
        <v>894344</v>
      </c>
      <c r="J5212" s="180">
        <v>1014251</v>
      </c>
    </row>
    <row r="5213" spans="1:10" x14ac:dyDescent="0.2">
      <c r="A5213" s="180" t="s">
        <v>112</v>
      </c>
      <c r="B5213" s="180" t="s">
        <v>337</v>
      </c>
      <c r="C5213" s="180">
        <v>1009</v>
      </c>
      <c r="D5213" s="180"/>
      <c r="E5213" s="180"/>
      <c r="F5213" s="180"/>
      <c r="G5213" s="180">
        <v>51</v>
      </c>
      <c r="H5213" s="180"/>
      <c r="I5213" s="180">
        <v>13800</v>
      </c>
      <c r="J5213" s="180">
        <v>12309</v>
      </c>
    </row>
    <row r="5214" spans="1:10" x14ac:dyDescent="0.2">
      <c r="A5214" s="180" t="s">
        <v>112</v>
      </c>
      <c r="B5214" s="180" t="s">
        <v>338</v>
      </c>
      <c r="C5214" s="180"/>
      <c r="D5214" s="180"/>
      <c r="E5214" s="180"/>
      <c r="F5214" s="180"/>
      <c r="G5214" s="180">
        <v>425803</v>
      </c>
      <c r="H5214" s="180"/>
      <c r="I5214" s="180">
        <v>419510</v>
      </c>
      <c r="J5214" s="180">
        <v>345237</v>
      </c>
    </row>
    <row r="5215" spans="1:10" x14ac:dyDescent="0.2">
      <c r="A5215" s="180" t="s">
        <v>112</v>
      </c>
      <c r="B5215" s="180" t="s">
        <v>339</v>
      </c>
      <c r="C5215" s="180"/>
      <c r="D5215" s="180"/>
      <c r="E5215" s="180"/>
      <c r="F5215" s="180"/>
      <c r="G5215" s="180"/>
      <c r="H5215" s="180"/>
      <c r="I5215" s="180">
        <v>487945</v>
      </c>
      <c r="J5215" s="180">
        <v>360483</v>
      </c>
    </row>
    <row r="5216" spans="1:10" x14ac:dyDescent="0.2">
      <c r="A5216" s="180" t="s">
        <v>112</v>
      </c>
      <c r="B5216" s="180" t="s">
        <v>340</v>
      </c>
      <c r="C5216" s="180">
        <v>0</v>
      </c>
      <c r="D5216" s="180">
        <v>25908</v>
      </c>
      <c r="E5216" s="180">
        <v>83333</v>
      </c>
      <c r="F5216" s="180"/>
      <c r="G5216" s="180">
        <v>7519</v>
      </c>
      <c r="H5216" s="180"/>
      <c r="I5216" s="180">
        <v>3261260</v>
      </c>
      <c r="J5216" s="180">
        <v>3101929</v>
      </c>
    </row>
    <row r="5217" spans="1:10" x14ac:dyDescent="0.2">
      <c r="A5217" s="180" t="s">
        <v>112</v>
      </c>
      <c r="B5217" s="180" t="s">
        <v>341</v>
      </c>
      <c r="C5217" s="180">
        <v>0</v>
      </c>
      <c r="D5217" s="180"/>
      <c r="E5217" s="180"/>
      <c r="F5217" s="180"/>
      <c r="G5217" s="180"/>
      <c r="H5217" s="180"/>
      <c r="I5217" s="180">
        <v>0</v>
      </c>
      <c r="J5217" s="180">
        <v>0</v>
      </c>
    </row>
    <row r="5218" spans="1:10" x14ac:dyDescent="0.2">
      <c r="A5218" s="180" t="s">
        <v>112</v>
      </c>
      <c r="B5218" s="180" t="s">
        <v>342</v>
      </c>
      <c r="C5218" s="180"/>
      <c r="D5218" s="180"/>
      <c r="E5218" s="180"/>
      <c r="F5218" s="180"/>
      <c r="G5218" s="180"/>
      <c r="H5218" s="180"/>
      <c r="I5218" s="180">
        <v>6934168</v>
      </c>
      <c r="J5218" s="180">
        <v>6880652</v>
      </c>
    </row>
    <row r="5219" spans="1:10" x14ac:dyDescent="0.2">
      <c r="A5219" s="180" t="s">
        <v>112</v>
      </c>
      <c r="B5219" s="180" t="s">
        <v>343</v>
      </c>
      <c r="C5219" s="180"/>
      <c r="D5219" s="180"/>
      <c r="E5219" s="180"/>
      <c r="F5219" s="180"/>
      <c r="G5219" s="180"/>
      <c r="H5219" s="180"/>
      <c r="I5219" s="180">
        <v>0</v>
      </c>
      <c r="J5219" s="180">
        <v>0</v>
      </c>
    </row>
    <row r="5220" spans="1:10" x14ac:dyDescent="0.2">
      <c r="A5220" s="180" t="s">
        <v>112</v>
      </c>
      <c r="B5220" s="180" t="s">
        <v>344</v>
      </c>
      <c r="C5220" s="180">
        <v>1054860</v>
      </c>
      <c r="D5220" s="180"/>
      <c r="E5220" s="180"/>
      <c r="F5220" s="180"/>
      <c r="G5220" s="180">
        <v>4060</v>
      </c>
      <c r="H5220" s="180"/>
      <c r="I5220" s="180">
        <v>1067168</v>
      </c>
      <c r="J5220" s="180">
        <v>1071635</v>
      </c>
    </row>
    <row r="5221" spans="1:10" x14ac:dyDescent="0.2">
      <c r="A5221" s="180" t="s">
        <v>112</v>
      </c>
      <c r="B5221" s="180" t="s">
        <v>475</v>
      </c>
      <c r="C5221" s="180"/>
      <c r="D5221" s="180">
        <v>25196</v>
      </c>
      <c r="E5221" s="180"/>
      <c r="F5221" s="180">
        <v>0</v>
      </c>
      <c r="G5221" s="180"/>
      <c r="H5221" s="180"/>
      <c r="I5221" s="180">
        <v>150504</v>
      </c>
      <c r="J5221" s="180">
        <v>160100</v>
      </c>
    </row>
    <row r="5222" spans="1:10" x14ac:dyDescent="0.2">
      <c r="A5222" s="180" t="s">
        <v>112</v>
      </c>
      <c r="B5222" s="180" t="s">
        <v>332</v>
      </c>
      <c r="C5222" s="180"/>
      <c r="D5222" s="180"/>
      <c r="E5222" s="180"/>
      <c r="F5222" s="180"/>
      <c r="G5222" s="180"/>
      <c r="H5222" s="180"/>
      <c r="I5222" s="180">
        <v>151315</v>
      </c>
      <c r="J5222" s="180">
        <v>149502</v>
      </c>
    </row>
    <row r="5223" spans="1:10" x14ac:dyDescent="0.2">
      <c r="A5223" s="180" t="s">
        <v>112</v>
      </c>
      <c r="B5223" s="180" t="s">
        <v>407</v>
      </c>
      <c r="C5223" s="180"/>
      <c r="D5223" s="180"/>
      <c r="E5223" s="180"/>
      <c r="F5223" s="180"/>
      <c r="G5223" s="180">
        <v>354663</v>
      </c>
      <c r="H5223" s="180"/>
      <c r="I5223" s="180">
        <v>440876</v>
      </c>
      <c r="J5223" s="180">
        <v>992161</v>
      </c>
    </row>
    <row r="5224" spans="1:10" x14ac:dyDescent="0.2">
      <c r="A5224" s="180" t="s">
        <v>112</v>
      </c>
      <c r="B5224" s="180" t="s">
        <v>345</v>
      </c>
      <c r="C5224" s="180">
        <v>1055869</v>
      </c>
      <c r="D5224" s="180">
        <v>892930</v>
      </c>
      <c r="E5224" s="180">
        <v>83333</v>
      </c>
      <c r="F5224" s="180">
        <v>0</v>
      </c>
      <c r="G5224" s="180">
        <v>792096</v>
      </c>
      <c r="H5224" s="180">
        <v>0</v>
      </c>
      <c r="I5224" s="180">
        <v>19858593</v>
      </c>
      <c r="J5224" s="180">
        <v>20128172</v>
      </c>
    </row>
    <row r="5225" spans="1:10" x14ac:dyDescent="0.2">
      <c r="A5225" s="180" t="s">
        <v>112</v>
      </c>
      <c r="B5225" s="180" t="s">
        <v>346</v>
      </c>
      <c r="C5225" s="180"/>
      <c r="D5225" s="180"/>
      <c r="E5225" s="180"/>
      <c r="F5225" s="180"/>
      <c r="G5225" s="180"/>
      <c r="H5225" s="180"/>
      <c r="I5225" s="180">
        <v>0</v>
      </c>
      <c r="J5225" s="180">
        <v>0</v>
      </c>
    </row>
    <row r="5226" spans="1:10" x14ac:dyDescent="0.2">
      <c r="A5226" s="180" t="s">
        <v>112</v>
      </c>
      <c r="B5226" s="180" t="s">
        <v>446</v>
      </c>
      <c r="C5226" s="180"/>
      <c r="D5226" s="180"/>
      <c r="E5226" s="180"/>
      <c r="F5226" s="180"/>
      <c r="G5226" s="180"/>
      <c r="H5226" s="180"/>
      <c r="I5226" s="180">
        <v>18000</v>
      </c>
      <c r="J5226" s="180">
        <v>712407</v>
      </c>
    </row>
    <row r="5227" spans="1:10" x14ac:dyDescent="0.2">
      <c r="A5227" s="180" t="s">
        <v>112</v>
      </c>
      <c r="B5227" s="180" t="s">
        <v>347</v>
      </c>
      <c r="C5227" s="180"/>
      <c r="D5227" s="180"/>
      <c r="E5227" s="180"/>
      <c r="F5227" s="180"/>
      <c r="G5227" s="180"/>
      <c r="H5227" s="180"/>
      <c r="I5227" s="180">
        <v>0</v>
      </c>
      <c r="J5227" s="180">
        <v>0</v>
      </c>
    </row>
    <row r="5228" spans="1:10" x14ac:dyDescent="0.2">
      <c r="A5228" s="180" t="s">
        <v>112</v>
      </c>
      <c r="B5228" s="180" t="s">
        <v>348</v>
      </c>
      <c r="C5228" s="180">
        <v>1055869</v>
      </c>
      <c r="D5228" s="180">
        <v>892930</v>
      </c>
      <c r="E5228" s="180">
        <v>83333</v>
      </c>
      <c r="F5228" s="180">
        <v>0</v>
      </c>
      <c r="G5228" s="180">
        <v>792096</v>
      </c>
      <c r="H5228" s="180">
        <v>0</v>
      </c>
      <c r="I5228" s="180">
        <v>19876593</v>
      </c>
      <c r="J5228" s="180">
        <v>20840579</v>
      </c>
    </row>
    <row r="5229" spans="1:10" x14ac:dyDescent="0.2">
      <c r="A5229" s="180" t="s">
        <v>112</v>
      </c>
      <c r="B5229" s="180" t="s">
        <v>349</v>
      </c>
      <c r="C5229" s="180">
        <v>317747</v>
      </c>
      <c r="D5229" s="180">
        <v>236695</v>
      </c>
      <c r="E5229" s="180">
        <v>71382</v>
      </c>
      <c r="F5229" s="180">
        <v>0</v>
      </c>
      <c r="G5229" s="180">
        <v>104357</v>
      </c>
      <c r="H5229" s="180">
        <v>0</v>
      </c>
      <c r="I5229" s="180">
        <v>4834483</v>
      </c>
      <c r="J5229" s="180">
        <v>6724303</v>
      </c>
    </row>
    <row r="5230" spans="1:10" x14ac:dyDescent="0.2">
      <c r="A5230" s="180" t="s">
        <v>112</v>
      </c>
      <c r="B5230" s="180" t="s">
        <v>350</v>
      </c>
      <c r="C5230" s="180">
        <v>1373616</v>
      </c>
      <c r="D5230" s="180">
        <v>1129625</v>
      </c>
      <c r="E5230" s="180">
        <v>154715</v>
      </c>
      <c r="F5230" s="180">
        <v>0</v>
      </c>
      <c r="G5230" s="180">
        <v>896453</v>
      </c>
      <c r="H5230" s="180">
        <v>0</v>
      </c>
      <c r="I5230" s="180">
        <v>24711076</v>
      </c>
      <c r="J5230" s="180">
        <v>27564882</v>
      </c>
    </row>
    <row r="5231" spans="1:10" x14ac:dyDescent="0.2">
      <c r="A5231" s="180" t="s">
        <v>112</v>
      </c>
      <c r="B5231" s="180" t="s">
        <v>376</v>
      </c>
      <c r="C5231" s="180"/>
      <c r="D5231" s="180"/>
      <c r="E5231" s="180"/>
      <c r="F5231" s="180"/>
      <c r="G5231" s="180"/>
      <c r="H5231" s="180"/>
      <c r="I5231" s="180"/>
      <c r="J5231" s="180"/>
    </row>
    <row r="5232" spans="1:10" x14ac:dyDescent="0.2">
      <c r="A5232" s="180" t="s">
        <v>112</v>
      </c>
      <c r="B5232" s="180" t="s">
        <v>377</v>
      </c>
      <c r="C5232" s="180">
        <v>1500</v>
      </c>
      <c r="D5232" s="180">
        <v>57902</v>
      </c>
      <c r="E5232" s="180"/>
      <c r="F5232" s="180"/>
      <c r="G5232" s="180"/>
      <c r="H5232" s="180"/>
      <c r="I5232" s="180">
        <v>9875443</v>
      </c>
      <c r="J5232" s="180">
        <v>9778632</v>
      </c>
    </row>
    <row r="5233" spans="1:10" x14ac:dyDescent="0.2">
      <c r="A5233" s="180" t="s">
        <v>112</v>
      </c>
      <c r="B5233" s="180" t="s">
        <v>352</v>
      </c>
      <c r="C5233" s="180">
        <v>0</v>
      </c>
      <c r="D5233" s="180">
        <v>1500</v>
      </c>
      <c r="E5233" s="180"/>
      <c r="F5233" s="180"/>
      <c r="G5233" s="180"/>
      <c r="H5233" s="180"/>
      <c r="I5233" s="180">
        <v>366493</v>
      </c>
      <c r="J5233" s="180">
        <v>364817</v>
      </c>
    </row>
    <row r="5234" spans="1:10" x14ac:dyDescent="0.2">
      <c r="A5234" s="180" t="s">
        <v>112</v>
      </c>
      <c r="B5234" s="180" t="s">
        <v>353</v>
      </c>
      <c r="C5234" s="180">
        <v>0</v>
      </c>
      <c r="D5234" s="180">
        <v>0</v>
      </c>
      <c r="E5234" s="180"/>
      <c r="F5234" s="180"/>
      <c r="G5234" s="180"/>
      <c r="H5234" s="180"/>
      <c r="I5234" s="180">
        <v>675155</v>
      </c>
      <c r="J5234" s="180">
        <v>654644</v>
      </c>
    </row>
    <row r="5235" spans="1:10" x14ac:dyDescent="0.2">
      <c r="A5235" s="180" t="s">
        <v>112</v>
      </c>
      <c r="B5235" s="180" t="s">
        <v>354</v>
      </c>
      <c r="C5235" s="180">
        <v>0</v>
      </c>
      <c r="D5235" s="180">
        <v>0</v>
      </c>
      <c r="E5235" s="180"/>
      <c r="F5235" s="180"/>
      <c r="G5235" s="180"/>
      <c r="H5235" s="180"/>
      <c r="I5235" s="180">
        <v>417993</v>
      </c>
      <c r="J5235" s="180">
        <v>409170</v>
      </c>
    </row>
    <row r="5236" spans="1:10" x14ac:dyDescent="0.2">
      <c r="A5236" s="180" t="s">
        <v>112</v>
      </c>
      <c r="B5236" s="180" t="s">
        <v>408</v>
      </c>
      <c r="C5236" s="180">
        <v>0</v>
      </c>
      <c r="D5236" s="180">
        <v>0</v>
      </c>
      <c r="E5236" s="180"/>
      <c r="F5236" s="180"/>
      <c r="G5236" s="180"/>
      <c r="H5236" s="180"/>
      <c r="I5236" s="180">
        <v>803317</v>
      </c>
      <c r="J5236" s="180">
        <v>772550</v>
      </c>
    </row>
    <row r="5237" spans="1:10" x14ac:dyDescent="0.2">
      <c r="A5237" s="180" t="s">
        <v>112</v>
      </c>
      <c r="B5237" s="180" t="s">
        <v>423</v>
      </c>
      <c r="C5237" s="180">
        <v>30375</v>
      </c>
      <c r="D5237" s="180">
        <v>63250</v>
      </c>
      <c r="E5237" s="180"/>
      <c r="F5237" s="180"/>
      <c r="G5237" s="180"/>
      <c r="H5237" s="180"/>
      <c r="I5237" s="180">
        <v>389543</v>
      </c>
      <c r="J5237" s="180">
        <v>386635</v>
      </c>
    </row>
    <row r="5238" spans="1:10" x14ac:dyDescent="0.2">
      <c r="A5238" s="180" t="s">
        <v>112</v>
      </c>
      <c r="B5238" s="180" t="s">
        <v>355</v>
      </c>
      <c r="C5238" s="180">
        <v>10000</v>
      </c>
      <c r="D5238" s="180">
        <v>45000</v>
      </c>
      <c r="E5238" s="180"/>
      <c r="F5238" s="180"/>
      <c r="G5238" s="180"/>
      <c r="H5238" s="180"/>
      <c r="I5238" s="180">
        <v>1214263</v>
      </c>
      <c r="J5238" s="180">
        <v>1010211</v>
      </c>
    </row>
    <row r="5239" spans="1:10" x14ac:dyDescent="0.2">
      <c r="A5239" s="180" t="s">
        <v>112</v>
      </c>
      <c r="B5239" s="180" t="s">
        <v>356</v>
      </c>
      <c r="C5239" s="180">
        <v>0</v>
      </c>
      <c r="D5239" s="180">
        <v>187950</v>
      </c>
      <c r="E5239" s="180"/>
      <c r="F5239" s="180"/>
      <c r="G5239" s="180"/>
      <c r="H5239" s="180"/>
      <c r="I5239" s="180">
        <v>760428</v>
      </c>
      <c r="J5239" s="180">
        <v>725175</v>
      </c>
    </row>
    <row r="5240" spans="1:10" x14ac:dyDescent="0.2">
      <c r="A5240" s="180" t="s">
        <v>112</v>
      </c>
      <c r="B5240" s="180" t="s">
        <v>409</v>
      </c>
      <c r="C5240" s="180"/>
      <c r="D5240" s="180"/>
      <c r="E5240" s="180"/>
      <c r="F5240" s="180"/>
      <c r="G5240" s="180"/>
      <c r="H5240" s="180"/>
      <c r="I5240" s="180">
        <v>0</v>
      </c>
      <c r="J5240" s="180"/>
    </row>
    <row r="5241" spans="1:10" x14ac:dyDescent="0.2">
      <c r="A5241" s="180" t="s">
        <v>112</v>
      </c>
      <c r="B5241" s="180" t="s">
        <v>378</v>
      </c>
      <c r="C5241" s="180"/>
      <c r="D5241" s="180">
        <v>0</v>
      </c>
      <c r="E5241" s="180"/>
      <c r="F5241" s="180"/>
      <c r="G5241" s="180">
        <v>736031</v>
      </c>
      <c r="H5241" s="180"/>
      <c r="I5241" s="180">
        <v>650000</v>
      </c>
      <c r="J5241" s="180">
        <v>680111</v>
      </c>
    </row>
    <row r="5242" spans="1:10" x14ac:dyDescent="0.2">
      <c r="A5242" s="180" t="s">
        <v>112</v>
      </c>
      <c r="B5242" s="180" t="s">
        <v>360</v>
      </c>
      <c r="C5242" s="180">
        <v>1305238</v>
      </c>
      <c r="D5242" s="180">
        <v>495715</v>
      </c>
      <c r="E5242" s="180">
        <v>191000</v>
      </c>
      <c r="F5242" s="180"/>
      <c r="G5242" s="180"/>
      <c r="H5242" s="180"/>
      <c r="I5242" s="180">
        <v>4516000</v>
      </c>
      <c r="J5242" s="180">
        <v>6387072</v>
      </c>
    </row>
    <row r="5243" spans="1:10" x14ac:dyDescent="0.2">
      <c r="A5243" s="180" t="s">
        <v>112</v>
      </c>
      <c r="B5243" s="180" t="s">
        <v>379</v>
      </c>
      <c r="C5243" s="180"/>
      <c r="D5243" s="180"/>
      <c r="E5243" s="180"/>
      <c r="F5243" s="180"/>
      <c r="G5243" s="180"/>
      <c r="H5243" s="180"/>
      <c r="I5243" s="180">
        <v>0</v>
      </c>
      <c r="J5243" s="180">
        <v>289350</v>
      </c>
    </row>
    <row r="5244" spans="1:10" x14ac:dyDescent="0.2">
      <c r="A5244" s="180" t="s">
        <v>112</v>
      </c>
      <c r="B5244" s="180" t="s">
        <v>362</v>
      </c>
      <c r="C5244" s="180"/>
      <c r="D5244" s="180"/>
      <c r="E5244" s="180"/>
      <c r="F5244" s="180"/>
      <c r="G5244" s="180"/>
      <c r="H5244" s="180"/>
      <c r="I5244" s="180">
        <v>528415</v>
      </c>
      <c r="J5244" s="180">
        <v>528430</v>
      </c>
    </row>
    <row r="5245" spans="1:10" x14ac:dyDescent="0.2">
      <c r="A5245" s="180" t="s">
        <v>112</v>
      </c>
      <c r="B5245" s="180" t="s">
        <v>365</v>
      </c>
      <c r="C5245" s="180">
        <v>1347113</v>
      </c>
      <c r="D5245" s="180">
        <v>851317</v>
      </c>
      <c r="E5245" s="180">
        <v>191000</v>
      </c>
      <c r="F5245" s="180">
        <v>0</v>
      </c>
      <c r="G5245" s="180">
        <v>736031</v>
      </c>
      <c r="H5245" s="180">
        <v>0</v>
      </c>
      <c r="I5245" s="180">
        <v>20197050</v>
      </c>
      <c r="J5245" s="180">
        <v>21986797</v>
      </c>
    </row>
    <row r="5246" spans="1:10" x14ac:dyDescent="0.2">
      <c r="A5246" s="180" t="s">
        <v>112</v>
      </c>
      <c r="B5246" s="180" t="s">
        <v>447</v>
      </c>
      <c r="C5246" s="180"/>
      <c r="D5246" s="180"/>
      <c r="E5246" s="180"/>
      <c r="F5246" s="180"/>
      <c r="G5246" s="180">
        <v>18270</v>
      </c>
      <c r="H5246" s="180"/>
      <c r="I5246" s="180">
        <v>66426</v>
      </c>
      <c r="J5246" s="180">
        <v>743602</v>
      </c>
    </row>
    <row r="5247" spans="1:10" x14ac:dyDescent="0.2">
      <c r="A5247" s="180" t="s">
        <v>112</v>
      </c>
      <c r="B5247" s="180" t="s">
        <v>366</v>
      </c>
      <c r="C5247" s="180">
        <v>1347113</v>
      </c>
      <c r="D5247" s="180">
        <v>851317</v>
      </c>
      <c r="E5247" s="180">
        <v>191000</v>
      </c>
      <c r="F5247" s="180">
        <v>0</v>
      </c>
      <c r="G5247" s="180">
        <v>754301</v>
      </c>
      <c r="H5247" s="180">
        <v>0</v>
      </c>
      <c r="I5247" s="180">
        <v>20263476</v>
      </c>
      <c r="J5247" s="180">
        <v>22730399</v>
      </c>
    </row>
    <row r="5248" spans="1:10" x14ac:dyDescent="0.2">
      <c r="A5248" s="180" t="s">
        <v>112</v>
      </c>
      <c r="B5248" s="180" t="s">
        <v>367</v>
      </c>
      <c r="C5248" s="180">
        <v>26503</v>
      </c>
      <c r="D5248" s="180">
        <v>278308</v>
      </c>
      <c r="E5248" s="180">
        <v>-36285</v>
      </c>
      <c r="F5248" s="180">
        <v>0</v>
      </c>
      <c r="G5248" s="180">
        <v>142152</v>
      </c>
      <c r="H5248" s="180">
        <v>0</v>
      </c>
      <c r="I5248" s="180">
        <v>4447600</v>
      </c>
      <c r="J5248" s="180">
        <v>4834483</v>
      </c>
    </row>
    <row r="5249" spans="1:10" x14ac:dyDescent="0.2">
      <c r="A5249" s="180" t="s">
        <v>112</v>
      </c>
      <c r="B5249" s="180" t="s">
        <v>368</v>
      </c>
      <c r="C5249" s="180">
        <v>1373616</v>
      </c>
      <c r="D5249" s="180">
        <v>1129625</v>
      </c>
      <c r="E5249" s="180">
        <v>154715</v>
      </c>
      <c r="F5249" s="180">
        <v>0</v>
      </c>
      <c r="G5249" s="180">
        <v>896453</v>
      </c>
      <c r="H5249" s="180">
        <v>0</v>
      </c>
      <c r="I5249" s="180">
        <v>24711076</v>
      </c>
      <c r="J5249" s="180">
        <v>27564882</v>
      </c>
    </row>
    <row r="5250" spans="1:10" x14ac:dyDescent="0.2">
      <c r="A5250" s="180" t="s">
        <v>113</v>
      </c>
      <c r="B5250" s="180" t="s">
        <v>333</v>
      </c>
      <c r="C5250" s="180"/>
      <c r="D5250" s="180">
        <v>1496980</v>
      </c>
      <c r="E5250" s="180"/>
      <c r="F5250" s="180">
        <v>2466785</v>
      </c>
      <c r="G5250" s="180"/>
      <c r="H5250" s="180"/>
      <c r="I5250" s="180">
        <v>16030827</v>
      </c>
      <c r="J5250" s="180">
        <v>15309167.550000001</v>
      </c>
    </row>
    <row r="5251" spans="1:10" x14ac:dyDescent="0.2">
      <c r="A5251" s="180" t="s">
        <v>113</v>
      </c>
      <c r="B5251" s="180" t="s">
        <v>334</v>
      </c>
      <c r="C5251" s="180"/>
      <c r="D5251" s="180">
        <v>103362</v>
      </c>
      <c r="E5251" s="180"/>
      <c r="F5251" s="180">
        <v>170315</v>
      </c>
      <c r="G5251" s="180"/>
      <c r="H5251" s="180"/>
      <c r="I5251" s="180">
        <v>941755</v>
      </c>
      <c r="J5251" s="180">
        <v>945726.83</v>
      </c>
    </row>
    <row r="5252" spans="1:10" x14ac:dyDescent="0.2">
      <c r="A5252" s="180" t="s">
        <v>113</v>
      </c>
      <c r="B5252" s="180" t="s">
        <v>335</v>
      </c>
      <c r="C5252" s="180"/>
      <c r="D5252" s="180">
        <v>232970</v>
      </c>
      <c r="E5252" s="180"/>
      <c r="F5252" s="180"/>
      <c r="G5252" s="180"/>
      <c r="H5252" s="180"/>
      <c r="I5252" s="180">
        <v>474462</v>
      </c>
      <c r="J5252" s="180">
        <v>465895</v>
      </c>
    </row>
    <row r="5253" spans="1:10" x14ac:dyDescent="0.2">
      <c r="A5253" s="180" t="s">
        <v>113</v>
      </c>
      <c r="B5253" s="180" t="s">
        <v>336</v>
      </c>
      <c r="C5253" s="180"/>
      <c r="D5253" s="180"/>
      <c r="E5253" s="180"/>
      <c r="F5253" s="180"/>
      <c r="G5253" s="180"/>
      <c r="H5253" s="180"/>
      <c r="I5253" s="180">
        <v>1190000</v>
      </c>
      <c r="J5253" s="180">
        <v>1418248.8</v>
      </c>
    </row>
    <row r="5254" spans="1:10" x14ac:dyDescent="0.2">
      <c r="A5254" s="180" t="s">
        <v>113</v>
      </c>
      <c r="B5254" s="180" t="s">
        <v>337</v>
      </c>
      <c r="C5254" s="180">
        <v>40000</v>
      </c>
      <c r="D5254" s="180">
        <v>30000</v>
      </c>
      <c r="E5254" s="180">
        <v>2000</v>
      </c>
      <c r="F5254" s="180">
        <v>2500</v>
      </c>
      <c r="G5254" s="180">
        <v>8500</v>
      </c>
      <c r="H5254" s="180"/>
      <c r="I5254" s="180">
        <v>226000</v>
      </c>
      <c r="J5254" s="180">
        <v>231408.88999999996</v>
      </c>
    </row>
    <row r="5255" spans="1:10" x14ac:dyDescent="0.2">
      <c r="A5255" s="180" t="s">
        <v>113</v>
      </c>
      <c r="B5255" s="180" t="s">
        <v>338</v>
      </c>
      <c r="C5255" s="180"/>
      <c r="D5255" s="180"/>
      <c r="E5255" s="180"/>
      <c r="F5255" s="180"/>
      <c r="G5255" s="180">
        <v>790000</v>
      </c>
      <c r="H5255" s="180"/>
      <c r="I5255" s="180">
        <v>790000</v>
      </c>
      <c r="J5255" s="180">
        <v>788518.22</v>
      </c>
    </row>
    <row r="5256" spans="1:10" x14ac:dyDescent="0.2">
      <c r="A5256" s="180" t="s">
        <v>113</v>
      </c>
      <c r="B5256" s="180" t="s">
        <v>339</v>
      </c>
      <c r="C5256" s="180"/>
      <c r="D5256" s="180"/>
      <c r="E5256" s="180"/>
      <c r="F5256" s="180"/>
      <c r="G5256" s="180"/>
      <c r="H5256" s="180"/>
      <c r="I5256" s="180">
        <v>900000</v>
      </c>
      <c r="J5256" s="180">
        <v>858087.82</v>
      </c>
    </row>
    <row r="5257" spans="1:10" x14ac:dyDescent="0.2">
      <c r="A5257" s="180" t="s">
        <v>113</v>
      </c>
      <c r="B5257" s="180" t="s">
        <v>340</v>
      </c>
      <c r="C5257" s="180"/>
      <c r="D5257" s="180">
        <v>1700</v>
      </c>
      <c r="E5257" s="180"/>
      <c r="F5257" s="180">
        <v>1600</v>
      </c>
      <c r="G5257" s="180">
        <v>6500</v>
      </c>
      <c r="H5257" s="180"/>
      <c r="I5257" s="180">
        <v>332855</v>
      </c>
      <c r="J5257" s="180">
        <v>474791.48</v>
      </c>
    </row>
    <row r="5258" spans="1:10" x14ac:dyDescent="0.2">
      <c r="A5258" s="180" t="s">
        <v>113</v>
      </c>
      <c r="B5258" s="180" t="s">
        <v>341</v>
      </c>
      <c r="C5258" s="180"/>
      <c r="D5258" s="180">
        <v>1500</v>
      </c>
      <c r="E5258" s="180"/>
      <c r="F5258" s="180"/>
      <c r="G5258" s="180"/>
      <c r="H5258" s="180"/>
      <c r="I5258" s="180">
        <v>2500</v>
      </c>
      <c r="J5258" s="180">
        <v>13269.93</v>
      </c>
    </row>
    <row r="5259" spans="1:10" x14ac:dyDescent="0.2">
      <c r="A5259" s="180" t="s">
        <v>113</v>
      </c>
      <c r="B5259" s="180" t="s">
        <v>342</v>
      </c>
      <c r="C5259" s="180"/>
      <c r="D5259" s="180"/>
      <c r="E5259" s="180"/>
      <c r="F5259" s="180"/>
      <c r="G5259" s="180"/>
      <c r="H5259" s="180"/>
      <c r="I5259" s="180">
        <v>27648071</v>
      </c>
      <c r="J5259" s="180">
        <v>26984561</v>
      </c>
    </row>
    <row r="5260" spans="1:10" x14ac:dyDescent="0.2">
      <c r="A5260" s="180" t="s">
        <v>113</v>
      </c>
      <c r="B5260" s="180" t="s">
        <v>343</v>
      </c>
      <c r="C5260" s="180"/>
      <c r="D5260" s="180"/>
      <c r="E5260" s="180"/>
      <c r="F5260" s="180"/>
      <c r="G5260" s="180"/>
      <c r="H5260" s="180"/>
      <c r="I5260" s="180">
        <v>0</v>
      </c>
      <c r="J5260" s="180">
        <v>0</v>
      </c>
    </row>
    <row r="5261" spans="1:10" x14ac:dyDescent="0.2">
      <c r="A5261" s="180" t="s">
        <v>113</v>
      </c>
      <c r="B5261" s="180" t="s">
        <v>344</v>
      </c>
      <c r="C5261" s="180">
        <v>3500000</v>
      </c>
      <c r="D5261" s="180">
        <v>1000</v>
      </c>
      <c r="E5261" s="180"/>
      <c r="F5261" s="180">
        <v>1000</v>
      </c>
      <c r="G5261" s="180">
        <v>18000</v>
      </c>
      <c r="H5261" s="180"/>
      <c r="I5261" s="180">
        <v>3663500</v>
      </c>
      <c r="J5261" s="180">
        <v>3593307.4199999995</v>
      </c>
    </row>
    <row r="5262" spans="1:10" x14ac:dyDescent="0.2">
      <c r="A5262" s="180" t="s">
        <v>113</v>
      </c>
      <c r="B5262" s="180" t="s">
        <v>475</v>
      </c>
      <c r="C5262" s="180"/>
      <c r="D5262" s="180">
        <v>51831</v>
      </c>
      <c r="E5262" s="180"/>
      <c r="F5262" s="180">
        <v>85409</v>
      </c>
      <c r="G5262" s="180"/>
      <c r="H5262" s="180"/>
      <c r="I5262" s="180">
        <v>543612</v>
      </c>
      <c r="J5262" s="180">
        <v>510558.84</v>
      </c>
    </row>
    <row r="5263" spans="1:10" x14ac:dyDescent="0.2">
      <c r="A5263" s="180" t="s">
        <v>113</v>
      </c>
      <c r="B5263" s="180" t="s">
        <v>332</v>
      </c>
      <c r="C5263" s="180"/>
      <c r="D5263" s="180"/>
      <c r="E5263" s="180"/>
      <c r="F5263" s="180"/>
      <c r="G5263" s="180"/>
      <c r="H5263" s="180"/>
      <c r="I5263" s="180">
        <v>2583817</v>
      </c>
      <c r="J5263" s="180">
        <v>1202987</v>
      </c>
    </row>
    <row r="5264" spans="1:10" x14ac:dyDescent="0.2">
      <c r="A5264" s="180" t="s">
        <v>113</v>
      </c>
      <c r="B5264" s="180" t="s">
        <v>407</v>
      </c>
      <c r="C5264" s="180"/>
      <c r="D5264" s="180"/>
      <c r="E5264" s="180"/>
      <c r="F5264" s="180"/>
      <c r="G5264" s="180">
        <v>1560000</v>
      </c>
      <c r="H5264" s="180"/>
      <c r="I5264" s="180">
        <v>2730070</v>
      </c>
      <c r="J5264" s="180">
        <v>4523408.92</v>
      </c>
    </row>
    <row r="5265" spans="1:10" x14ac:dyDescent="0.2">
      <c r="A5265" s="180" t="s">
        <v>113</v>
      </c>
      <c r="B5265" s="180" t="s">
        <v>345</v>
      </c>
      <c r="C5265" s="180">
        <v>3540000</v>
      </c>
      <c r="D5265" s="180">
        <v>1919343</v>
      </c>
      <c r="E5265" s="180">
        <v>2000</v>
      </c>
      <c r="F5265" s="180">
        <v>2727609</v>
      </c>
      <c r="G5265" s="180">
        <v>2383000</v>
      </c>
      <c r="H5265" s="180">
        <v>0</v>
      </c>
      <c r="I5265" s="180">
        <v>58057469</v>
      </c>
      <c r="J5265" s="180">
        <v>57319937.700000003</v>
      </c>
    </row>
    <row r="5266" spans="1:10" x14ac:dyDescent="0.2">
      <c r="A5266" s="180" t="s">
        <v>113</v>
      </c>
      <c r="B5266" s="180" t="s">
        <v>346</v>
      </c>
      <c r="C5266" s="180"/>
      <c r="D5266" s="180"/>
      <c r="E5266" s="180"/>
      <c r="F5266" s="180"/>
      <c r="G5266" s="180"/>
      <c r="H5266" s="180"/>
      <c r="I5266" s="180">
        <v>0</v>
      </c>
      <c r="J5266" s="180">
        <v>0</v>
      </c>
    </row>
    <row r="5267" spans="1:10" x14ac:dyDescent="0.2">
      <c r="A5267" s="180" t="s">
        <v>113</v>
      </c>
      <c r="B5267" s="180" t="s">
        <v>446</v>
      </c>
      <c r="C5267" s="180"/>
      <c r="D5267" s="180"/>
      <c r="E5267" s="180"/>
      <c r="F5267" s="180">
        <v>2287089</v>
      </c>
      <c r="G5267" s="180"/>
      <c r="H5267" s="180"/>
      <c r="I5267" s="180">
        <v>2287825</v>
      </c>
      <c r="J5267" s="180">
        <v>2373618.0499999998</v>
      </c>
    </row>
    <row r="5268" spans="1:10" x14ac:dyDescent="0.2">
      <c r="A5268" s="180" t="s">
        <v>113</v>
      </c>
      <c r="B5268" s="180" t="s">
        <v>347</v>
      </c>
      <c r="C5268" s="180"/>
      <c r="D5268" s="180"/>
      <c r="E5268" s="180"/>
      <c r="F5268" s="180"/>
      <c r="G5268" s="180"/>
      <c r="H5268" s="180"/>
      <c r="I5268" s="180">
        <v>10000</v>
      </c>
      <c r="J5268" s="180">
        <v>439.98</v>
      </c>
    </row>
    <row r="5269" spans="1:10" x14ac:dyDescent="0.2">
      <c r="A5269" s="180" t="s">
        <v>113</v>
      </c>
      <c r="B5269" s="180" t="s">
        <v>348</v>
      </c>
      <c r="C5269" s="180">
        <v>3540000</v>
      </c>
      <c r="D5269" s="180">
        <v>1919343</v>
      </c>
      <c r="E5269" s="180">
        <v>2000</v>
      </c>
      <c r="F5269" s="180">
        <v>5014698</v>
      </c>
      <c r="G5269" s="180">
        <v>2383000</v>
      </c>
      <c r="H5269" s="180">
        <v>0</v>
      </c>
      <c r="I5269" s="180">
        <v>60355294</v>
      </c>
      <c r="J5269" s="180">
        <v>59693995.729999997</v>
      </c>
    </row>
    <row r="5270" spans="1:10" x14ac:dyDescent="0.2">
      <c r="A5270" s="180" t="s">
        <v>113</v>
      </c>
      <c r="B5270" s="180" t="s">
        <v>349</v>
      </c>
      <c r="C5270" s="180">
        <v>2022182.209999999</v>
      </c>
      <c r="D5270" s="180">
        <v>1697585.1099999994</v>
      </c>
      <c r="E5270" s="180">
        <v>0</v>
      </c>
      <c r="F5270" s="180">
        <v>1371064.5699999994</v>
      </c>
      <c r="G5270" s="180">
        <v>839967.83999999985</v>
      </c>
      <c r="H5270" s="180">
        <v>0</v>
      </c>
      <c r="I5270" s="180">
        <v>26512525.280000001</v>
      </c>
      <c r="J5270" s="180">
        <v>37707432.5</v>
      </c>
    </row>
    <row r="5271" spans="1:10" x14ac:dyDescent="0.2">
      <c r="A5271" s="180" t="s">
        <v>113</v>
      </c>
      <c r="B5271" s="180" t="s">
        <v>350</v>
      </c>
      <c r="C5271" s="180">
        <v>5562182.209999999</v>
      </c>
      <c r="D5271" s="180">
        <v>3616928.1099999994</v>
      </c>
      <c r="E5271" s="180">
        <v>2000</v>
      </c>
      <c r="F5271" s="180">
        <v>6385762.5699999994</v>
      </c>
      <c r="G5271" s="180">
        <v>3222967.84</v>
      </c>
      <c r="H5271" s="180">
        <v>0</v>
      </c>
      <c r="I5271" s="180">
        <v>86867819.280000001</v>
      </c>
      <c r="J5271" s="180">
        <v>97401428.229999989</v>
      </c>
    </row>
    <row r="5272" spans="1:10" x14ac:dyDescent="0.2">
      <c r="A5272" s="180" t="s">
        <v>113</v>
      </c>
      <c r="B5272" s="180" t="s">
        <v>376</v>
      </c>
      <c r="C5272" s="180"/>
      <c r="D5272" s="180"/>
      <c r="E5272" s="180"/>
      <c r="F5272" s="180"/>
      <c r="G5272" s="180"/>
      <c r="H5272" s="180"/>
      <c r="I5272" s="180"/>
      <c r="J5272" s="180"/>
    </row>
    <row r="5273" spans="1:10" x14ac:dyDescent="0.2">
      <c r="A5273" s="180" t="s">
        <v>113</v>
      </c>
      <c r="B5273" s="180" t="s">
        <v>377</v>
      </c>
      <c r="C5273" s="180"/>
      <c r="D5273" s="180"/>
      <c r="E5273" s="180"/>
      <c r="F5273" s="180"/>
      <c r="G5273" s="180"/>
      <c r="H5273" s="180"/>
      <c r="I5273" s="180">
        <v>30254591</v>
      </c>
      <c r="J5273" s="180">
        <v>29817528.649999999</v>
      </c>
    </row>
    <row r="5274" spans="1:10" x14ac:dyDescent="0.2">
      <c r="A5274" s="180" t="s">
        <v>113</v>
      </c>
      <c r="B5274" s="180" t="s">
        <v>352</v>
      </c>
      <c r="C5274" s="180"/>
      <c r="D5274" s="180"/>
      <c r="E5274" s="180"/>
      <c r="F5274" s="180"/>
      <c r="G5274" s="180"/>
      <c r="H5274" s="180"/>
      <c r="I5274" s="180">
        <v>2909622</v>
      </c>
      <c r="J5274" s="180">
        <v>2760232.19</v>
      </c>
    </row>
    <row r="5275" spans="1:10" x14ac:dyDescent="0.2">
      <c r="A5275" s="180" t="s">
        <v>113</v>
      </c>
      <c r="B5275" s="180" t="s">
        <v>353</v>
      </c>
      <c r="C5275" s="180"/>
      <c r="D5275" s="180"/>
      <c r="E5275" s="180"/>
      <c r="F5275" s="180"/>
      <c r="G5275" s="180"/>
      <c r="H5275" s="180"/>
      <c r="I5275" s="180">
        <v>3159723</v>
      </c>
      <c r="J5275" s="180">
        <v>3296830.89</v>
      </c>
    </row>
    <row r="5276" spans="1:10" x14ac:dyDescent="0.2">
      <c r="A5276" s="180" t="s">
        <v>113</v>
      </c>
      <c r="B5276" s="180" t="s">
        <v>354</v>
      </c>
      <c r="C5276" s="180"/>
      <c r="D5276" s="180"/>
      <c r="E5276" s="180"/>
      <c r="F5276" s="180"/>
      <c r="G5276" s="180">
        <v>2000</v>
      </c>
      <c r="H5276" s="180"/>
      <c r="I5276" s="180">
        <v>757813</v>
      </c>
      <c r="J5276" s="180">
        <v>738017.44</v>
      </c>
    </row>
    <row r="5277" spans="1:10" x14ac:dyDescent="0.2">
      <c r="A5277" s="180" t="s">
        <v>113</v>
      </c>
      <c r="B5277" s="180" t="s">
        <v>408</v>
      </c>
      <c r="C5277" s="180"/>
      <c r="D5277" s="180"/>
      <c r="E5277" s="180"/>
      <c r="F5277" s="180"/>
      <c r="G5277" s="180"/>
      <c r="H5277" s="180"/>
      <c r="I5277" s="180">
        <v>2857585</v>
      </c>
      <c r="J5277" s="180">
        <v>2772833.39</v>
      </c>
    </row>
    <row r="5278" spans="1:10" x14ac:dyDescent="0.2">
      <c r="A5278" s="180" t="s">
        <v>113</v>
      </c>
      <c r="B5278" s="180" t="s">
        <v>423</v>
      </c>
      <c r="C5278" s="180"/>
      <c r="D5278" s="180"/>
      <c r="E5278" s="180"/>
      <c r="F5278" s="180"/>
      <c r="G5278" s="180"/>
      <c r="H5278" s="180"/>
      <c r="I5278" s="180">
        <v>1400760</v>
      </c>
      <c r="J5278" s="180">
        <v>1401947.83</v>
      </c>
    </row>
    <row r="5279" spans="1:10" x14ac:dyDescent="0.2">
      <c r="A5279" s="180" t="s">
        <v>113</v>
      </c>
      <c r="B5279" s="180" t="s">
        <v>355</v>
      </c>
      <c r="C5279" s="180"/>
      <c r="D5279" s="180"/>
      <c r="E5279" s="180"/>
      <c r="F5279" s="180"/>
      <c r="G5279" s="180"/>
      <c r="H5279" s="180"/>
      <c r="I5279" s="180">
        <v>3816876</v>
      </c>
      <c r="J5279" s="180">
        <v>3596018.12</v>
      </c>
    </row>
    <row r="5280" spans="1:10" x14ac:dyDescent="0.2">
      <c r="A5280" s="180" t="s">
        <v>113</v>
      </c>
      <c r="B5280" s="180" t="s">
        <v>356</v>
      </c>
      <c r="C5280" s="180"/>
      <c r="D5280" s="180">
        <v>400000</v>
      </c>
      <c r="E5280" s="180"/>
      <c r="F5280" s="180"/>
      <c r="G5280" s="180"/>
      <c r="H5280" s="180"/>
      <c r="I5280" s="180">
        <v>1557887</v>
      </c>
      <c r="J5280" s="180">
        <v>1438838.22</v>
      </c>
    </row>
    <row r="5281" spans="1:10" x14ac:dyDescent="0.2">
      <c r="A5281" s="180" t="s">
        <v>113</v>
      </c>
      <c r="B5281" s="180" t="s">
        <v>409</v>
      </c>
      <c r="C5281" s="180"/>
      <c r="D5281" s="180"/>
      <c r="E5281" s="180"/>
      <c r="F5281" s="180"/>
      <c r="G5281" s="180"/>
      <c r="H5281" s="180"/>
      <c r="I5281" s="180">
        <v>0</v>
      </c>
      <c r="J5281" s="180"/>
    </row>
    <row r="5282" spans="1:10" x14ac:dyDescent="0.2">
      <c r="A5282" s="180" t="s">
        <v>113</v>
      </c>
      <c r="B5282" s="180" t="s">
        <v>378</v>
      </c>
      <c r="C5282" s="180"/>
      <c r="D5282" s="180"/>
      <c r="E5282" s="180"/>
      <c r="F5282" s="180"/>
      <c r="G5282" s="180">
        <v>2500000</v>
      </c>
      <c r="H5282" s="180"/>
      <c r="I5282" s="180">
        <v>2518912</v>
      </c>
      <c r="J5282" s="180">
        <v>2265328.48</v>
      </c>
    </row>
    <row r="5283" spans="1:10" x14ac:dyDescent="0.2">
      <c r="A5283" s="180" t="s">
        <v>113</v>
      </c>
      <c r="B5283" s="180" t="s">
        <v>360</v>
      </c>
      <c r="C5283" s="180">
        <v>3275093</v>
      </c>
      <c r="D5283" s="180">
        <v>3216928</v>
      </c>
      <c r="E5283" s="180">
        <v>2000</v>
      </c>
      <c r="F5283" s="180"/>
      <c r="G5283" s="180"/>
      <c r="H5283" s="180"/>
      <c r="I5283" s="180">
        <v>9634871</v>
      </c>
      <c r="J5283" s="180">
        <v>13364872.33</v>
      </c>
    </row>
    <row r="5284" spans="1:10" x14ac:dyDescent="0.2">
      <c r="A5284" s="180" t="s">
        <v>113</v>
      </c>
      <c r="B5284" s="180" t="s">
        <v>379</v>
      </c>
      <c r="C5284" s="180"/>
      <c r="D5284" s="180"/>
      <c r="E5284" s="180"/>
      <c r="F5284" s="180">
        <v>4924189</v>
      </c>
      <c r="G5284" s="180"/>
      <c r="H5284" s="180"/>
      <c r="I5284" s="180">
        <v>5020425</v>
      </c>
      <c r="J5284" s="180">
        <v>4676090</v>
      </c>
    </row>
    <row r="5285" spans="1:10" x14ac:dyDescent="0.2">
      <c r="A5285" s="180" t="s">
        <v>113</v>
      </c>
      <c r="B5285" s="180" t="s">
        <v>362</v>
      </c>
      <c r="C5285" s="180"/>
      <c r="D5285" s="180"/>
      <c r="E5285" s="180"/>
      <c r="F5285" s="180"/>
      <c r="G5285" s="180"/>
      <c r="H5285" s="180"/>
      <c r="I5285" s="180">
        <v>1870677</v>
      </c>
      <c r="J5285" s="180">
        <v>1819717</v>
      </c>
    </row>
    <row r="5286" spans="1:10" x14ac:dyDescent="0.2">
      <c r="A5286" s="180" t="s">
        <v>113</v>
      </c>
      <c r="B5286" s="180" t="s">
        <v>365</v>
      </c>
      <c r="C5286" s="180">
        <v>3275093</v>
      </c>
      <c r="D5286" s="180">
        <v>3616928</v>
      </c>
      <c r="E5286" s="180">
        <v>2000</v>
      </c>
      <c r="F5286" s="180">
        <v>4924189</v>
      </c>
      <c r="G5286" s="180">
        <v>2502000</v>
      </c>
      <c r="H5286" s="180">
        <v>0</v>
      </c>
      <c r="I5286" s="180">
        <v>65759742</v>
      </c>
      <c r="J5286" s="180">
        <v>67948254.539999992</v>
      </c>
    </row>
    <row r="5287" spans="1:10" x14ac:dyDescent="0.2">
      <c r="A5287" s="180" t="s">
        <v>113</v>
      </c>
      <c r="B5287" s="180" t="s">
        <v>447</v>
      </c>
      <c r="C5287" s="180">
        <v>2287089</v>
      </c>
      <c r="D5287" s="180"/>
      <c r="E5287" s="180"/>
      <c r="F5287" s="180"/>
      <c r="G5287" s="180"/>
      <c r="H5287" s="180"/>
      <c r="I5287" s="180">
        <v>2287825</v>
      </c>
      <c r="J5287" s="180">
        <v>2940648.4099999997</v>
      </c>
    </row>
    <row r="5288" spans="1:10" x14ac:dyDescent="0.2">
      <c r="A5288" s="180" t="s">
        <v>113</v>
      </c>
      <c r="B5288" s="180" t="s">
        <v>366</v>
      </c>
      <c r="C5288" s="180">
        <v>5562182</v>
      </c>
      <c r="D5288" s="180">
        <v>3616928</v>
      </c>
      <c r="E5288" s="180">
        <v>2000</v>
      </c>
      <c r="F5288" s="180">
        <v>4924189</v>
      </c>
      <c r="G5288" s="180">
        <v>2502000</v>
      </c>
      <c r="H5288" s="180">
        <v>0</v>
      </c>
      <c r="I5288" s="180">
        <v>68047567</v>
      </c>
      <c r="J5288" s="180">
        <v>70888902.949999988</v>
      </c>
    </row>
    <row r="5289" spans="1:10" x14ac:dyDescent="0.2">
      <c r="A5289" s="180" t="s">
        <v>113</v>
      </c>
      <c r="B5289" s="180" t="s">
        <v>367</v>
      </c>
      <c r="C5289" s="180">
        <v>0.20999999903142452</v>
      </c>
      <c r="D5289" s="180">
        <v>0.10999999940395357</v>
      </c>
      <c r="E5289" s="180">
        <v>0</v>
      </c>
      <c r="F5289" s="180">
        <v>1461573.5699999994</v>
      </c>
      <c r="G5289" s="180">
        <v>720967.83999999985</v>
      </c>
      <c r="H5289" s="180">
        <v>0</v>
      </c>
      <c r="I5289" s="180">
        <v>18820252.280000001</v>
      </c>
      <c r="J5289" s="180">
        <v>26512525.280000001</v>
      </c>
    </row>
    <row r="5290" spans="1:10" x14ac:dyDescent="0.2">
      <c r="A5290" s="180" t="s">
        <v>113</v>
      </c>
      <c r="B5290" s="180" t="s">
        <v>368</v>
      </c>
      <c r="C5290" s="180">
        <v>5562182.209999999</v>
      </c>
      <c r="D5290" s="180">
        <v>3616928.1099999994</v>
      </c>
      <c r="E5290" s="180">
        <v>2000</v>
      </c>
      <c r="F5290" s="180">
        <v>6385762.5699999994</v>
      </c>
      <c r="G5290" s="180">
        <v>3222967.84</v>
      </c>
      <c r="H5290" s="180">
        <v>0</v>
      </c>
      <c r="I5290" s="180">
        <v>86867819.280000001</v>
      </c>
      <c r="J5290" s="180">
        <v>97401428.229999989</v>
      </c>
    </row>
    <row r="5291" spans="1:10" x14ac:dyDescent="0.2">
      <c r="A5291" s="180" t="s">
        <v>114</v>
      </c>
      <c r="B5291" s="180" t="s">
        <v>333</v>
      </c>
      <c r="C5291" s="180"/>
      <c r="D5291" s="180">
        <v>214921</v>
      </c>
      <c r="E5291" s="180"/>
      <c r="F5291" s="180">
        <v>0</v>
      </c>
      <c r="G5291" s="180"/>
      <c r="H5291" s="180"/>
      <c r="I5291" s="180">
        <v>8979229</v>
      </c>
      <c r="J5291" s="180">
        <v>8586292</v>
      </c>
    </row>
    <row r="5292" spans="1:10" x14ac:dyDescent="0.2">
      <c r="A5292" s="180" t="s">
        <v>114</v>
      </c>
      <c r="B5292" s="180" t="s">
        <v>334</v>
      </c>
      <c r="C5292" s="180"/>
      <c r="D5292" s="180">
        <v>27027</v>
      </c>
      <c r="E5292" s="180"/>
      <c r="F5292" s="180">
        <v>0</v>
      </c>
      <c r="G5292" s="180"/>
      <c r="H5292" s="180"/>
      <c r="I5292" s="180">
        <v>781976</v>
      </c>
      <c r="J5292" s="180">
        <v>258831</v>
      </c>
    </row>
    <row r="5293" spans="1:10" x14ac:dyDescent="0.2">
      <c r="A5293" s="180" t="s">
        <v>114</v>
      </c>
      <c r="B5293" s="180" t="s">
        <v>335</v>
      </c>
      <c r="C5293" s="180"/>
      <c r="D5293" s="180">
        <v>0</v>
      </c>
      <c r="E5293" s="180"/>
      <c r="F5293" s="180"/>
      <c r="G5293" s="180"/>
      <c r="H5293" s="180"/>
      <c r="I5293" s="180">
        <v>318990</v>
      </c>
      <c r="J5293" s="180">
        <v>0</v>
      </c>
    </row>
    <row r="5294" spans="1:10" x14ac:dyDescent="0.2">
      <c r="A5294" s="180" t="s">
        <v>114</v>
      </c>
      <c r="B5294" s="180" t="s">
        <v>336</v>
      </c>
      <c r="C5294" s="180"/>
      <c r="D5294" s="180"/>
      <c r="E5294" s="180"/>
      <c r="F5294" s="180"/>
      <c r="G5294" s="180"/>
      <c r="H5294" s="180"/>
      <c r="I5294" s="180">
        <v>195000</v>
      </c>
      <c r="J5294" s="180">
        <v>199372</v>
      </c>
    </row>
    <row r="5295" spans="1:10" x14ac:dyDescent="0.2">
      <c r="A5295" s="180" t="s">
        <v>114</v>
      </c>
      <c r="B5295" s="180" t="s">
        <v>337</v>
      </c>
      <c r="C5295" s="180">
        <v>40000</v>
      </c>
      <c r="D5295" s="180">
        <v>25</v>
      </c>
      <c r="E5295" s="180"/>
      <c r="F5295" s="180">
        <v>20000</v>
      </c>
      <c r="G5295" s="180">
        <v>30</v>
      </c>
      <c r="H5295" s="180"/>
      <c r="I5295" s="180">
        <v>104120</v>
      </c>
      <c r="J5295" s="180">
        <v>82008</v>
      </c>
    </row>
    <row r="5296" spans="1:10" x14ac:dyDescent="0.2">
      <c r="A5296" s="180" t="s">
        <v>114</v>
      </c>
      <c r="B5296" s="180" t="s">
        <v>338</v>
      </c>
      <c r="C5296" s="180"/>
      <c r="D5296" s="180"/>
      <c r="E5296" s="180"/>
      <c r="F5296" s="180"/>
      <c r="G5296" s="180">
        <v>250000</v>
      </c>
      <c r="H5296" s="180"/>
      <c r="I5296" s="180">
        <v>260000</v>
      </c>
      <c r="J5296" s="180">
        <v>258258</v>
      </c>
    </row>
    <row r="5297" spans="1:10" x14ac:dyDescent="0.2">
      <c r="A5297" s="180" t="s">
        <v>114</v>
      </c>
      <c r="B5297" s="180" t="s">
        <v>339</v>
      </c>
      <c r="C5297" s="180"/>
      <c r="D5297" s="180"/>
      <c r="E5297" s="180"/>
      <c r="F5297" s="180"/>
      <c r="G5297" s="180"/>
      <c r="H5297" s="180"/>
      <c r="I5297" s="180">
        <v>535000</v>
      </c>
      <c r="J5297" s="180">
        <v>587852</v>
      </c>
    </row>
    <row r="5298" spans="1:10" x14ac:dyDescent="0.2">
      <c r="A5298" s="180" t="s">
        <v>114</v>
      </c>
      <c r="B5298" s="180" t="s">
        <v>340</v>
      </c>
      <c r="C5298" s="180"/>
      <c r="D5298" s="180"/>
      <c r="E5298" s="180"/>
      <c r="F5298" s="180"/>
      <c r="G5298" s="180">
        <v>15000</v>
      </c>
      <c r="H5298" s="180"/>
      <c r="I5298" s="180">
        <v>290264</v>
      </c>
      <c r="J5298" s="180">
        <v>315076</v>
      </c>
    </row>
    <row r="5299" spans="1:10" x14ac:dyDescent="0.2">
      <c r="A5299" s="180" t="s">
        <v>114</v>
      </c>
      <c r="B5299" s="180" t="s">
        <v>341</v>
      </c>
      <c r="C5299" s="180"/>
      <c r="D5299" s="180"/>
      <c r="E5299" s="180"/>
      <c r="F5299" s="180"/>
      <c r="G5299" s="180"/>
      <c r="H5299" s="180"/>
      <c r="I5299" s="180">
        <v>0</v>
      </c>
      <c r="J5299" s="180">
        <v>0</v>
      </c>
    </row>
    <row r="5300" spans="1:10" x14ac:dyDescent="0.2">
      <c r="A5300" s="180" t="s">
        <v>114</v>
      </c>
      <c r="B5300" s="180" t="s">
        <v>342</v>
      </c>
      <c r="C5300" s="180"/>
      <c r="D5300" s="180"/>
      <c r="E5300" s="180"/>
      <c r="F5300" s="180"/>
      <c r="G5300" s="180"/>
      <c r="H5300" s="180"/>
      <c r="I5300" s="180">
        <v>14261357</v>
      </c>
      <c r="J5300" s="180">
        <v>14188263</v>
      </c>
    </row>
    <row r="5301" spans="1:10" x14ac:dyDescent="0.2">
      <c r="A5301" s="180" t="s">
        <v>114</v>
      </c>
      <c r="B5301" s="180" t="s">
        <v>343</v>
      </c>
      <c r="C5301" s="180"/>
      <c r="D5301" s="180"/>
      <c r="E5301" s="180"/>
      <c r="F5301" s="180"/>
      <c r="G5301" s="180"/>
      <c r="H5301" s="180"/>
      <c r="I5301" s="180">
        <v>0</v>
      </c>
      <c r="J5301" s="180">
        <v>0</v>
      </c>
    </row>
    <row r="5302" spans="1:10" x14ac:dyDescent="0.2">
      <c r="A5302" s="180" t="s">
        <v>114</v>
      </c>
      <c r="B5302" s="180" t="s">
        <v>344</v>
      </c>
      <c r="C5302" s="180">
        <v>2000000</v>
      </c>
      <c r="D5302" s="180"/>
      <c r="E5302" s="180"/>
      <c r="F5302" s="180"/>
      <c r="G5302" s="180">
        <v>8000</v>
      </c>
      <c r="H5302" s="180"/>
      <c r="I5302" s="180">
        <v>2210000</v>
      </c>
      <c r="J5302" s="180">
        <v>2108147</v>
      </c>
    </row>
    <row r="5303" spans="1:10" x14ac:dyDescent="0.2">
      <c r="A5303" s="180" t="s">
        <v>114</v>
      </c>
      <c r="B5303" s="180" t="s">
        <v>475</v>
      </c>
      <c r="C5303" s="180"/>
      <c r="D5303" s="180">
        <v>4493</v>
      </c>
      <c r="E5303" s="180"/>
      <c r="F5303" s="180">
        <v>0</v>
      </c>
      <c r="G5303" s="180"/>
      <c r="H5303" s="180"/>
      <c r="I5303" s="180">
        <v>195202</v>
      </c>
      <c r="J5303" s="180">
        <v>102153</v>
      </c>
    </row>
    <row r="5304" spans="1:10" x14ac:dyDescent="0.2">
      <c r="A5304" s="180" t="s">
        <v>114</v>
      </c>
      <c r="B5304" s="180" t="s">
        <v>332</v>
      </c>
      <c r="C5304" s="180"/>
      <c r="D5304" s="180"/>
      <c r="E5304" s="180"/>
      <c r="F5304" s="180"/>
      <c r="G5304" s="180"/>
      <c r="H5304" s="180"/>
      <c r="I5304" s="180">
        <v>525000</v>
      </c>
      <c r="J5304" s="180">
        <v>494715</v>
      </c>
    </row>
    <row r="5305" spans="1:10" x14ac:dyDescent="0.2">
      <c r="A5305" s="180" t="s">
        <v>114</v>
      </c>
      <c r="B5305" s="180" t="s">
        <v>407</v>
      </c>
      <c r="C5305" s="180"/>
      <c r="D5305" s="180"/>
      <c r="E5305" s="180"/>
      <c r="F5305" s="180"/>
      <c r="G5305" s="180">
        <v>675000</v>
      </c>
      <c r="H5305" s="180"/>
      <c r="I5305" s="180">
        <v>1125000</v>
      </c>
      <c r="J5305" s="180">
        <v>1261555</v>
      </c>
    </row>
    <row r="5306" spans="1:10" x14ac:dyDescent="0.2">
      <c r="A5306" s="180" t="s">
        <v>114</v>
      </c>
      <c r="B5306" s="180" t="s">
        <v>345</v>
      </c>
      <c r="C5306" s="180">
        <v>2040000</v>
      </c>
      <c r="D5306" s="180">
        <v>246466</v>
      </c>
      <c r="E5306" s="180">
        <v>0</v>
      </c>
      <c r="F5306" s="180">
        <v>20000</v>
      </c>
      <c r="G5306" s="180">
        <v>948030</v>
      </c>
      <c r="H5306" s="180">
        <v>0</v>
      </c>
      <c r="I5306" s="180">
        <v>29781138</v>
      </c>
      <c r="J5306" s="180">
        <v>28442522</v>
      </c>
    </row>
    <row r="5307" spans="1:10" x14ac:dyDescent="0.2">
      <c r="A5307" s="180" t="s">
        <v>114</v>
      </c>
      <c r="B5307" s="180" t="s">
        <v>346</v>
      </c>
      <c r="C5307" s="180"/>
      <c r="D5307" s="180"/>
      <c r="E5307" s="180"/>
      <c r="F5307" s="180"/>
      <c r="G5307" s="180"/>
      <c r="H5307" s="180"/>
      <c r="I5307" s="180">
        <v>0</v>
      </c>
      <c r="J5307" s="180">
        <v>0</v>
      </c>
    </row>
    <row r="5308" spans="1:10" x14ac:dyDescent="0.2">
      <c r="A5308" s="180" t="s">
        <v>114</v>
      </c>
      <c r="B5308" s="180" t="s">
        <v>446</v>
      </c>
      <c r="C5308" s="180"/>
      <c r="D5308" s="180"/>
      <c r="E5308" s="180"/>
      <c r="F5308" s="180">
        <v>1199658</v>
      </c>
      <c r="G5308" s="180"/>
      <c r="H5308" s="180"/>
      <c r="I5308" s="180">
        <v>1259660</v>
      </c>
      <c r="J5308" s="180">
        <v>1290924</v>
      </c>
    </row>
    <row r="5309" spans="1:10" x14ac:dyDescent="0.2">
      <c r="A5309" s="180" t="s">
        <v>114</v>
      </c>
      <c r="B5309" s="180" t="s">
        <v>347</v>
      </c>
      <c r="C5309" s="180"/>
      <c r="D5309" s="180"/>
      <c r="E5309" s="180"/>
      <c r="F5309" s="180"/>
      <c r="G5309" s="180"/>
      <c r="H5309" s="180"/>
      <c r="I5309" s="180">
        <v>0</v>
      </c>
      <c r="J5309" s="180">
        <v>0</v>
      </c>
    </row>
    <row r="5310" spans="1:10" x14ac:dyDescent="0.2">
      <c r="A5310" s="180" t="s">
        <v>114</v>
      </c>
      <c r="B5310" s="180" t="s">
        <v>348</v>
      </c>
      <c r="C5310" s="180">
        <v>2040000</v>
      </c>
      <c r="D5310" s="180">
        <v>246466</v>
      </c>
      <c r="E5310" s="180">
        <v>0</v>
      </c>
      <c r="F5310" s="180">
        <v>1219658</v>
      </c>
      <c r="G5310" s="180">
        <v>948030</v>
      </c>
      <c r="H5310" s="180">
        <v>0</v>
      </c>
      <c r="I5310" s="180">
        <v>31040798</v>
      </c>
      <c r="J5310" s="180">
        <v>29733446</v>
      </c>
    </row>
    <row r="5311" spans="1:10" x14ac:dyDescent="0.2">
      <c r="A5311" s="180" t="s">
        <v>114</v>
      </c>
      <c r="B5311" s="180" t="s">
        <v>349</v>
      </c>
      <c r="C5311" s="180">
        <v>4277624</v>
      </c>
      <c r="D5311" s="180">
        <v>183838</v>
      </c>
      <c r="E5311" s="180">
        <v>0</v>
      </c>
      <c r="F5311" s="180">
        <v>2451967</v>
      </c>
      <c r="G5311" s="180">
        <v>188666</v>
      </c>
      <c r="H5311" s="180">
        <v>0</v>
      </c>
      <c r="I5311" s="180">
        <v>9886211</v>
      </c>
      <c r="J5311" s="180">
        <v>9580375</v>
      </c>
    </row>
    <row r="5312" spans="1:10" x14ac:dyDescent="0.2">
      <c r="A5312" s="180" t="s">
        <v>114</v>
      </c>
      <c r="B5312" s="180" t="s">
        <v>350</v>
      </c>
      <c r="C5312" s="180">
        <v>6317624</v>
      </c>
      <c r="D5312" s="180">
        <v>430304</v>
      </c>
      <c r="E5312" s="180">
        <v>0</v>
      </c>
      <c r="F5312" s="180">
        <v>3671625</v>
      </c>
      <c r="G5312" s="180">
        <v>1136696</v>
      </c>
      <c r="H5312" s="180">
        <v>0</v>
      </c>
      <c r="I5312" s="180">
        <v>40927009</v>
      </c>
      <c r="J5312" s="180">
        <v>39313821</v>
      </c>
    </row>
    <row r="5313" spans="1:10" x14ac:dyDescent="0.2">
      <c r="A5313" s="180" t="s">
        <v>114</v>
      </c>
      <c r="B5313" s="180" t="s">
        <v>376</v>
      </c>
      <c r="C5313" s="180"/>
      <c r="D5313" s="180"/>
      <c r="E5313" s="180"/>
      <c r="F5313" s="180"/>
      <c r="G5313" s="180"/>
      <c r="H5313" s="180"/>
      <c r="I5313" s="180"/>
      <c r="J5313" s="180"/>
    </row>
    <row r="5314" spans="1:10" x14ac:dyDescent="0.2">
      <c r="A5314" s="180" t="s">
        <v>114</v>
      </c>
      <c r="B5314" s="180" t="s">
        <v>377</v>
      </c>
      <c r="C5314" s="180">
        <v>150000</v>
      </c>
      <c r="D5314" s="180"/>
      <c r="E5314" s="180"/>
      <c r="F5314" s="180"/>
      <c r="G5314" s="180"/>
      <c r="H5314" s="180"/>
      <c r="I5314" s="180">
        <v>17367985</v>
      </c>
      <c r="J5314" s="180">
        <v>17176204</v>
      </c>
    </row>
    <row r="5315" spans="1:10" x14ac:dyDescent="0.2">
      <c r="A5315" s="180" t="s">
        <v>114</v>
      </c>
      <c r="B5315" s="180" t="s">
        <v>352</v>
      </c>
      <c r="C5315" s="180">
        <v>100000</v>
      </c>
      <c r="D5315" s="180"/>
      <c r="E5315" s="180"/>
      <c r="F5315" s="180"/>
      <c r="G5315" s="180"/>
      <c r="H5315" s="180"/>
      <c r="I5315" s="180">
        <v>805374.49030372931</v>
      </c>
      <c r="J5315" s="180">
        <v>674709</v>
      </c>
    </row>
    <row r="5316" spans="1:10" x14ac:dyDescent="0.2">
      <c r="A5316" s="180" t="s">
        <v>114</v>
      </c>
      <c r="B5316" s="180" t="s">
        <v>353</v>
      </c>
      <c r="C5316" s="180"/>
      <c r="D5316" s="180"/>
      <c r="E5316" s="180"/>
      <c r="F5316" s="180"/>
      <c r="G5316" s="180"/>
      <c r="H5316" s="180"/>
      <c r="I5316" s="180">
        <v>1312125.001125447</v>
      </c>
      <c r="J5316" s="180">
        <v>1288148</v>
      </c>
    </row>
    <row r="5317" spans="1:10" x14ac:dyDescent="0.2">
      <c r="A5317" s="180" t="s">
        <v>114</v>
      </c>
      <c r="B5317" s="180" t="s">
        <v>354</v>
      </c>
      <c r="C5317" s="180"/>
      <c r="D5317" s="180"/>
      <c r="E5317" s="180"/>
      <c r="F5317" s="180"/>
      <c r="G5317" s="180"/>
      <c r="H5317" s="180"/>
      <c r="I5317" s="180">
        <v>582424.53975117009</v>
      </c>
      <c r="J5317" s="180">
        <v>556043</v>
      </c>
    </row>
    <row r="5318" spans="1:10" x14ac:dyDescent="0.2">
      <c r="A5318" s="180" t="s">
        <v>114</v>
      </c>
      <c r="B5318" s="180" t="s">
        <v>408</v>
      </c>
      <c r="C5318" s="180"/>
      <c r="D5318" s="180"/>
      <c r="E5318" s="180"/>
      <c r="F5318" s="180"/>
      <c r="G5318" s="180"/>
      <c r="H5318" s="180"/>
      <c r="I5318" s="180">
        <v>1283242.9096928986</v>
      </c>
      <c r="J5318" s="180">
        <v>1227456</v>
      </c>
    </row>
    <row r="5319" spans="1:10" x14ac:dyDescent="0.2">
      <c r="A5319" s="180" t="s">
        <v>114</v>
      </c>
      <c r="B5319" s="180" t="s">
        <v>423</v>
      </c>
      <c r="C5319" s="180"/>
      <c r="D5319" s="180"/>
      <c r="E5319" s="180"/>
      <c r="F5319" s="180"/>
      <c r="G5319" s="180"/>
      <c r="H5319" s="180"/>
      <c r="I5319" s="180">
        <v>279794.05325856799</v>
      </c>
      <c r="J5319" s="180">
        <v>267630</v>
      </c>
    </row>
    <row r="5320" spans="1:10" x14ac:dyDescent="0.2">
      <c r="A5320" s="180" t="s">
        <v>114</v>
      </c>
      <c r="B5320" s="180" t="s">
        <v>355</v>
      </c>
      <c r="C5320" s="180">
        <v>30000</v>
      </c>
      <c r="D5320" s="180">
        <v>25000</v>
      </c>
      <c r="E5320" s="180"/>
      <c r="F5320" s="180"/>
      <c r="G5320" s="180"/>
      <c r="H5320" s="180"/>
      <c r="I5320" s="180">
        <v>2081721.3905652224</v>
      </c>
      <c r="J5320" s="180">
        <v>1978782</v>
      </c>
    </row>
    <row r="5321" spans="1:10" x14ac:dyDescent="0.2">
      <c r="A5321" s="180" t="s">
        <v>114</v>
      </c>
      <c r="B5321" s="180" t="s">
        <v>356</v>
      </c>
      <c r="C5321" s="180"/>
      <c r="D5321" s="180">
        <v>257000</v>
      </c>
      <c r="E5321" s="180"/>
      <c r="F5321" s="180"/>
      <c r="G5321" s="180"/>
      <c r="H5321" s="180"/>
      <c r="I5321" s="180">
        <v>1058231.1976638106</v>
      </c>
      <c r="J5321" s="180">
        <v>950329</v>
      </c>
    </row>
    <row r="5322" spans="1:10" x14ac:dyDescent="0.2">
      <c r="A5322" s="180" t="s">
        <v>114</v>
      </c>
      <c r="B5322" s="180" t="s">
        <v>409</v>
      </c>
      <c r="C5322" s="180"/>
      <c r="D5322" s="180"/>
      <c r="E5322" s="180"/>
      <c r="F5322" s="180"/>
      <c r="G5322" s="180"/>
      <c r="H5322" s="180"/>
      <c r="I5322" s="180">
        <v>0</v>
      </c>
      <c r="J5322" s="180"/>
    </row>
    <row r="5323" spans="1:10" x14ac:dyDescent="0.2">
      <c r="A5323" s="180" t="s">
        <v>114</v>
      </c>
      <c r="B5323" s="180" t="s">
        <v>378</v>
      </c>
      <c r="C5323" s="180"/>
      <c r="D5323" s="180"/>
      <c r="E5323" s="180"/>
      <c r="F5323" s="180"/>
      <c r="G5323" s="180">
        <v>908000</v>
      </c>
      <c r="H5323" s="180"/>
      <c r="I5323" s="180">
        <v>880000</v>
      </c>
      <c r="J5323" s="180">
        <v>846574</v>
      </c>
    </row>
    <row r="5324" spans="1:10" x14ac:dyDescent="0.2">
      <c r="A5324" s="180" t="s">
        <v>114</v>
      </c>
      <c r="B5324" s="180" t="s">
        <v>360</v>
      </c>
      <c r="C5324" s="180">
        <v>750000</v>
      </c>
      <c r="D5324" s="180"/>
      <c r="E5324" s="180"/>
      <c r="F5324" s="180"/>
      <c r="G5324" s="180"/>
      <c r="H5324" s="180"/>
      <c r="I5324" s="180">
        <v>234588</v>
      </c>
      <c r="J5324" s="180">
        <v>973224</v>
      </c>
    </row>
    <row r="5325" spans="1:10" x14ac:dyDescent="0.2">
      <c r="A5325" s="180" t="s">
        <v>114</v>
      </c>
      <c r="B5325" s="180" t="s">
        <v>379</v>
      </c>
      <c r="C5325" s="180"/>
      <c r="D5325" s="180"/>
      <c r="E5325" s="180"/>
      <c r="F5325" s="180">
        <v>1199658</v>
      </c>
      <c r="G5325" s="180"/>
      <c r="H5325" s="180"/>
      <c r="I5325" s="180">
        <v>1219458</v>
      </c>
      <c r="J5325" s="180">
        <v>1244958</v>
      </c>
    </row>
    <row r="5326" spans="1:10" x14ac:dyDescent="0.2">
      <c r="A5326" s="180" t="s">
        <v>114</v>
      </c>
      <c r="B5326" s="180" t="s">
        <v>362</v>
      </c>
      <c r="C5326" s="180"/>
      <c r="D5326" s="180"/>
      <c r="E5326" s="180"/>
      <c r="F5326" s="180"/>
      <c r="G5326" s="180"/>
      <c r="H5326" s="180"/>
      <c r="I5326" s="180">
        <v>957845</v>
      </c>
      <c r="J5326" s="180">
        <v>951994</v>
      </c>
    </row>
    <row r="5327" spans="1:10" x14ac:dyDescent="0.2">
      <c r="A5327" s="180" t="s">
        <v>114</v>
      </c>
      <c r="B5327" s="180" t="s">
        <v>365</v>
      </c>
      <c r="C5327" s="180">
        <v>1030000</v>
      </c>
      <c r="D5327" s="180">
        <v>282000</v>
      </c>
      <c r="E5327" s="180">
        <v>0</v>
      </c>
      <c r="F5327" s="180">
        <v>1199658</v>
      </c>
      <c r="G5327" s="180">
        <v>908000</v>
      </c>
      <c r="H5327" s="180">
        <v>0</v>
      </c>
      <c r="I5327" s="180">
        <v>28062789.582360845</v>
      </c>
      <c r="J5327" s="180">
        <v>28136051</v>
      </c>
    </row>
    <row r="5328" spans="1:10" x14ac:dyDescent="0.2">
      <c r="A5328" s="180" t="s">
        <v>114</v>
      </c>
      <c r="B5328" s="180" t="s">
        <v>447</v>
      </c>
      <c r="C5328" s="180">
        <v>1199658</v>
      </c>
      <c r="D5328" s="180"/>
      <c r="E5328" s="180"/>
      <c r="F5328" s="180"/>
      <c r="G5328" s="180"/>
      <c r="H5328" s="180"/>
      <c r="I5328" s="180">
        <v>1214660</v>
      </c>
      <c r="J5328" s="180">
        <v>1291559</v>
      </c>
    </row>
    <row r="5329" spans="1:10" x14ac:dyDescent="0.2">
      <c r="A5329" s="180" t="s">
        <v>114</v>
      </c>
      <c r="B5329" s="180" t="s">
        <v>366</v>
      </c>
      <c r="C5329" s="180">
        <v>2229658</v>
      </c>
      <c r="D5329" s="180">
        <v>282000</v>
      </c>
      <c r="E5329" s="180">
        <v>0</v>
      </c>
      <c r="F5329" s="180">
        <v>1199658</v>
      </c>
      <c r="G5329" s="180">
        <v>908000</v>
      </c>
      <c r="H5329" s="180">
        <v>0</v>
      </c>
      <c r="I5329" s="180">
        <v>29277449.582360845</v>
      </c>
      <c r="J5329" s="180">
        <v>29427610</v>
      </c>
    </row>
    <row r="5330" spans="1:10" x14ac:dyDescent="0.2">
      <c r="A5330" s="180" t="s">
        <v>114</v>
      </c>
      <c r="B5330" s="180" t="s">
        <v>367</v>
      </c>
      <c r="C5330" s="180">
        <v>4087966</v>
      </c>
      <c r="D5330" s="180">
        <v>148304</v>
      </c>
      <c r="E5330" s="180">
        <v>0</v>
      </c>
      <c r="F5330" s="180">
        <v>2471967</v>
      </c>
      <c r="G5330" s="180">
        <v>228696</v>
      </c>
      <c r="H5330" s="180">
        <v>0</v>
      </c>
      <c r="I5330" s="180">
        <v>11649559.417639157</v>
      </c>
      <c r="J5330" s="180">
        <v>9886211</v>
      </c>
    </row>
    <row r="5331" spans="1:10" x14ac:dyDescent="0.2">
      <c r="A5331" s="180" t="s">
        <v>114</v>
      </c>
      <c r="B5331" s="180" t="s">
        <v>368</v>
      </c>
      <c r="C5331" s="180">
        <v>6317624</v>
      </c>
      <c r="D5331" s="180">
        <v>430304</v>
      </c>
      <c r="E5331" s="180">
        <v>0</v>
      </c>
      <c r="F5331" s="180">
        <v>3671625</v>
      </c>
      <c r="G5331" s="180">
        <v>1136696</v>
      </c>
      <c r="H5331" s="180">
        <v>0</v>
      </c>
      <c r="I5331" s="180">
        <v>40927009</v>
      </c>
      <c r="J5331" s="180">
        <v>39313821</v>
      </c>
    </row>
    <row r="5332" spans="1:10" x14ac:dyDescent="0.2">
      <c r="A5332" s="180" t="s">
        <v>116</v>
      </c>
      <c r="B5332" s="180" t="s">
        <v>333</v>
      </c>
      <c r="C5332" s="180"/>
      <c r="D5332" s="180">
        <v>104623</v>
      </c>
      <c r="E5332" s="180"/>
      <c r="F5332" s="180">
        <v>909084</v>
      </c>
      <c r="G5332" s="180"/>
      <c r="H5332" s="180"/>
      <c r="I5332" s="180">
        <v>2911261</v>
      </c>
      <c r="J5332" s="180">
        <v>2734798.31</v>
      </c>
    </row>
    <row r="5333" spans="1:10" x14ac:dyDescent="0.2">
      <c r="A5333" s="180" t="s">
        <v>116</v>
      </c>
      <c r="B5333" s="180" t="s">
        <v>334</v>
      </c>
      <c r="C5333" s="180"/>
      <c r="D5333" s="180">
        <v>3380</v>
      </c>
      <c r="E5333" s="180"/>
      <c r="F5333" s="180">
        <v>29362</v>
      </c>
      <c r="G5333" s="180"/>
      <c r="H5333" s="180"/>
      <c r="I5333" s="180">
        <v>126867</v>
      </c>
      <c r="J5333" s="180">
        <v>171460.56000000003</v>
      </c>
    </row>
    <row r="5334" spans="1:10" x14ac:dyDescent="0.2">
      <c r="A5334" s="180" t="s">
        <v>116</v>
      </c>
      <c r="B5334" s="180" t="s">
        <v>335</v>
      </c>
      <c r="C5334" s="180"/>
      <c r="D5334" s="180">
        <v>30368</v>
      </c>
      <c r="E5334" s="180"/>
      <c r="F5334" s="180"/>
      <c r="G5334" s="180"/>
      <c r="H5334" s="180"/>
      <c r="I5334" s="180">
        <v>64070</v>
      </c>
      <c r="J5334" s="180">
        <v>212796</v>
      </c>
    </row>
    <row r="5335" spans="1:10" x14ac:dyDescent="0.2">
      <c r="A5335" s="180" t="s">
        <v>116</v>
      </c>
      <c r="B5335" s="180" t="s">
        <v>336</v>
      </c>
      <c r="C5335" s="180"/>
      <c r="D5335" s="180"/>
      <c r="E5335" s="180"/>
      <c r="F5335" s="180"/>
      <c r="G5335" s="180"/>
      <c r="H5335" s="180"/>
      <c r="I5335" s="180">
        <v>750000</v>
      </c>
      <c r="J5335" s="180">
        <v>807106.11</v>
      </c>
    </row>
    <row r="5336" spans="1:10" x14ac:dyDescent="0.2">
      <c r="A5336" s="180" t="s">
        <v>116</v>
      </c>
      <c r="B5336" s="180" t="s">
        <v>337</v>
      </c>
      <c r="C5336" s="180">
        <v>1900</v>
      </c>
      <c r="D5336" s="180"/>
      <c r="E5336" s="180"/>
      <c r="F5336" s="180">
        <v>3000</v>
      </c>
      <c r="G5336" s="180">
        <v>470</v>
      </c>
      <c r="H5336" s="180">
        <v>350</v>
      </c>
      <c r="I5336" s="180">
        <v>33970</v>
      </c>
      <c r="J5336" s="180">
        <v>32971.86</v>
      </c>
    </row>
    <row r="5337" spans="1:10" x14ac:dyDescent="0.2">
      <c r="A5337" s="180" t="s">
        <v>116</v>
      </c>
      <c r="B5337" s="180" t="s">
        <v>338</v>
      </c>
      <c r="C5337" s="180"/>
      <c r="D5337" s="180"/>
      <c r="E5337" s="180"/>
      <c r="F5337" s="180"/>
      <c r="G5337" s="180">
        <v>129000</v>
      </c>
      <c r="H5337" s="180"/>
      <c r="I5337" s="180">
        <v>127000</v>
      </c>
      <c r="J5337" s="180">
        <v>126642.78</v>
      </c>
    </row>
    <row r="5338" spans="1:10" x14ac:dyDescent="0.2">
      <c r="A5338" s="180" t="s">
        <v>116</v>
      </c>
      <c r="B5338" s="180" t="s">
        <v>339</v>
      </c>
      <c r="C5338" s="180"/>
      <c r="D5338" s="180"/>
      <c r="E5338" s="180"/>
      <c r="F5338" s="180"/>
      <c r="G5338" s="180"/>
      <c r="H5338" s="180"/>
      <c r="I5338" s="180">
        <v>198000</v>
      </c>
      <c r="J5338" s="180">
        <v>201890.33</v>
      </c>
    </row>
    <row r="5339" spans="1:10" x14ac:dyDescent="0.2">
      <c r="A5339" s="180" t="s">
        <v>116</v>
      </c>
      <c r="B5339" s="180" t="s">
        <v>340</v>
      </c>
      <c r="C5339" s="180"/>
      <c r="D5339" s="180"/>
      <c r="E5339" s="180"/>
      <c r="F5339" s="180"/>
      <c r="G5339" s="180"/>
      <c r="H5339" s="180">
        <v>50000</v>
      </c>
      <c r="I5339" s="180">
        <v>580000</v>
      </c>
      <c r="J5339" s="180">
        <v>574215.03999999992</v>
      </c>
    </row>
    <row r="5340" spans="1:10" x14ac:dyDescent="0.2">
      <c r="A5340" s="180" t="s">
        <v>116</v>
      </c>
      <c r="B5340" s="180" t="s">
        <v>341</v>
      </c>
      <c r="C5340" s="180"/>
      <c r="D5340" s="180"/>
      <c r="E5340" s="180"/>
      <c r="F5340" s="180"/>
      <c r="G5340" s="180"/>
      <c r="H5340" s="180"/>
      <c r="I5340" s="180">
        <v>0</v>
      </c>
      <c r="J5340" s="180">
        <v>0</v>
      </c>
    </row>
    <row r="5341" spans="1:10" x14ac:dyDescent="0.2">
      <c r="A5341" s="180" t="s">
        <v>116</v>
      </c>
      <c r="B5341" s="180" t="s">
        <v>342</v>
      </c>
      <c r="C5341" s="180"/>
      <c r="D5341" s="180"/>
      <c r="E5341" s="180"/>
      <c r="F5341" s="180"/>
      <c r="G5341" s="180"/>
      <c r="H5341" s="180"/>
      <c r="I5341" s="180">
        <v>2370021</v>
      </c>
      <c r="J5341" s="180">
        <v>2182413</v>
      </c>
    </row>
    <row r="5342" spans="1:10" x14ac:dyDescent="0.2">
      <c r="A5342" s="180" t="s">
        <v>116</v>
      </c>
      <c r="B5342" s="180" t="s">
        <v>343</v>
      </c>
      <c r="C5342" s="180"/>
      <c r="D5342" s="180"/>
      <c r="E5342" s="180"/>
      <c r="F5342" s="180"/>
      <c r="G5342" s="180"/>
      <c r="H5342" s="180"/>
      <c r="I5342" s="180">
        <v>0</v>
      </c>
      <c r="J5342" s="180">
        <v>0</v>
      </c>
    </row>
    <row r="5343" spans="1:10" x14ac:dyDescent="0.2">
      <c r="A5343" s="180" t="s">
        <v>116</v>
      </c>
      <c r="B5343" s="180" t="s">
        <v>344</v>
      </c>
      <c r="C5343" s="180">
        <v>450000</v>
      </c>
      <c r="D5343" s="180"/>
      <c r="E5343" s="180"/>
      <c r="F5343" s="180"/>
      <c r="G5343" s="180">
        <v>1800</v>
      </c>
      <c r="H5343" s="180">
        <v>500</v>
      </c>
      <c r="I5343" s="180">
        <v>524800</v>
      </c>
      <c r="J5343" s="180">
        <v>420382.31</v>
      </c>
    </row>
    <row r="5344" spans="1:10" x14ac:dyDescent="0.2">
      <c r="A5344" s="180" t="s">
        <v>116</v>
      </c>
      <c r="B5344" s="180" t="s">
        <v>475</v>
      </c>
      <c r="C5344" s="180"/>
      <c r="D5344" s="180">
        <v>1699</v>
      </c>
      <c r="E5344" s="180"/>
      <c r="F5344" s="180">
        <v>14767</v>
      </c>
      <c r="G5344" s="180"/>
      <c r="H5344" s="180"/>
      <c r="I5344" s="180">
        <v>44202</v>
      </c>
      <c r="J5344" s="180">
        <v>26336.03</v>
      </c>
    </row>
    <row r="5345" spans="1:10" x14ac:dyDescent="0.2">
      <c r="A5345" s="180" t="s">
        <v>116</v>
      </c>
      <c r="B5345" s="180" t="s">
        <v>332</v>
      </c>
      <c r="C5345" s="180"/>
      <c r="D5345" s="180"/>
      <c r="E5345" s="180"/>
      <c r="F5345" s="180"/>
      <c r="G5345" s="180"/>
      <c r="H5345" s="180"/>
      <c r="I5345" s="180">
        <v>44000</v>
      </c>
      <c r="J5345" s="180">
        <v>61073</v>
      </c>
    </row>
    <row r="5346" spans="1:10" x14ac:dyDescent="0.2">
      <c r="A5346" s="180" t="s">
        <v>116</v>
      </c>
      <c r="B5346" s="180" t="s">
        <v>407</v>
      </c>
      <c r="C5346" s="180"/>
      <c r="D5346" s="180"/>
      <c r="E5346" s="180"/>
      <c r="F5346" s="180"/>
      <c r="G5346" s="180">
        <v>116000</v>
      </c>
      <c r="H5346" s="180">
        <v>1400</v>
      </c>
      <c r="I5346" s="180">
        <v>159000</v>
      </c>
      <c r="J5346" s="180">
        <v>183911.5</v>
      </c>
    </row>
    <row r="5347" spans="1:10" x14ac:dyDescent="0.2">
      <c r="A5347" s="180" t="s">
        <v>116</v>
      </c>
      <c r="B5347" s="180" t="s">
        <v>345</v>
      </c>
      <c r="C5347" s="180">
        <v>451900</v>
      </c>
      <c r="D5347" s="180">
        <v>140070</v>
      </c>
      <c r="E5347" s="180">
        <v>0</v>
      </c>
      <c r="F5347" s="180">
        <v>956213</v>
      </c>
      <c r="G5347" s="180">
        <v>247270</v>
      </c>
      <c r="H5347" s="180">
        <v>52250</v>
      </c>
      <c r="I5347" s="180">
        <v>7933191</v>
      </c>
      <c r="J5347" s="180">
        <v>7735996.8299999982</v>
      </c>
    </row>
    <row r="5348" spans="1:10" x14ac:dyDescent="0.2">
      <c r="A5348" s="180" t="s">
        <v>116</v>
      </c>
      <c r="B5348" s="180" t="s">
        <v>346</v>
      </c>
      <c r="C5348" s="180"/>
      <c r="D5348" s="180"/>
      <c r="E5348" s="180">
        <v>9400000</v>
      </c>
      <c r="F5348" s="180"/>
      <c r="G5348" s="180"/>
      <c r="H5348" s="180"/>
      <c r="I5348" s="180">
        <v>0</v>
      </c>
      <c r="J5348" s="180">
        <v>0</v>
      </c>
    </row>
    <row r="5349" spans="1:10" x14ac:dyDescent="0.2">
      <c r="A5349" s="180" t="s">
        <v>116</v>
      </c>
      <c r="B5349" s="180" t="s">
        <v>446</v>
      </c>
      <c r="C5349" s="180"/>
      <c r="D5349" s="180"/>
      <c r="E5349" s="180"/>
      <c r="F5349" s="180">
        <v>204765</v>
      </c>
      <c r="G5349" s="180"/>
      <c r="H5349" s="180"/>
      <c r="I5349" s="180">
        <v>207540</v>
      </c>
      <c r="J5349" s="180">
        <v>413931.5</v>
      </c>
    </row>
    <row r="5350" spans="1:10" x14ac:dyDescent="0.2">
      <c r="A5350" s="180" t="s">
        <v>116</v>
      </c>
      <c r="B5350" s="180" t="s">
        <v>347</v>
      </c>
      <c r="C5350" s="180"/>
      <c r="D5350" s="180"/>
      <c r="E5350" s="180"/>
      <c r="F5350" s="180"/>
      <c r="G5350" s="180"/>
      <c r="H5350" s="180"/>
      <c r="I5350" s="180">
        <v>0</v>
      </c>
      <c r="J5350" s="180">
        <v>0</v>
      </c>
    </row>
    <row r="5351" spans="1:10" x14ac:dyDescent="0.2">
      <c r="A5351" s="180" t="s">
        <v>116</v>
      </c>
      <c r="B5351" s="180" t="s">
        <v>348</v>
      </c>
      <c r="C5351" s="180">
        <v>451900</v>
      </c>
      <c r="D5351" s="180">
        <v>140070</v>
      </c>
      <c r="E5351" s="180">
        <v>9400000</v>
      </c>
      <c r="F5351" s="180">
        <v>1160978</v>
      </c>
      <c r="G5351" s="180">
        <v>247270</v>
      </c>
      <c r="H5351" s="180">
        <v>52250</v>
      </c>
      <c r="I5351" s="180">
        <v>8140731</v>
      </c>
      <c r="J5351" s="180">
        <v>8149928.3299999982</v>
      </c>
    </row>
    <row r="5352" spans="1:10" x14ac:dyDescent="0.2">
      <c r="A5352" s="180" t="s">
        <v>116</v>
      </c>
      <c r="B5352" s="180" t="s">
        <v>349</v>
      </c>
      <c r="C5352" s="180">
        <v>24686.469999999739</v>
      </c>
      <c r="D5352" s="180">
        <v>217511.36</v>
      </c>
      <c r="E5352" s="180">
        <v>0</v>
      </c>
      <c r="F5352" s="180">
        <v>0</v>
      </c>
      <c r="G5352" s="180">
        <v>-80059.34</v>
      </c>
      <c r="H5352" s="180">
        <v>-28300</v>
      </c>
      <c r="I5352" s="180">
        <v>4034848.4799999986</v>
      </c>
      <c r="J5352" s="180">
        <v>3242348.24</v>
      </c>
    </row>
    <row r="5353" spans="1:10" x14ac:dyDescent="0.2">
      <c r="A5353" s="180" t="s">
        <v>116</v>
      </c>
      <c r="B5353" s="180" t="s">
        <v>350</v>
      </c>
      <c r="C5353" s="180">
        <v>476586.46999999974</v>
      </c>
      <c r="D5353" s="180">
        <v>357581.36</v>
      </c>
      <c r="E5353" s="180">
        <v>9400000</v>
      </c>
      <c r="F5353" s="180">
        <v>1160978</v>
      </c>
      <c r="G5353" s="180">
        <v>167210.66</v>
      </c>
      <c r="H5353" s="180">
        <v>23950</v>
      </c>
      <c r="I5353" s="180">
        <v>12175579.48</v>
      </c>
      <c r="J5353" s="180">
        <v>11392276.569999998</v>
      </c>
    </row>
    <row r="5354" spans="1:10" x14ac:dyDescent="0.2">
      <c r="A5354" s="180" t="s">
        <v>116</v>
      </c>
      <c r="B5354" s="180" t="s">
        <v>376</v>
      </c>
      <c r="C5354" s="180"/>
      <c r="D5354" s="180"/>
      <c r="E5354" s="180"/>
      <c r="F5354" s="180"/>
      <c r="G5354" s="180"/>
      <c r="H5354" s="180"/>
      <c r="I5354" s="180"/>
      <c r="J5354" s="180"/>
    </row>
    <row r="5355" spans="1:10" x14ac:dyDescent="0.2">
      <c r="A5355" s="180" t="s">
        <v>116</v>
      </c>
      <c r="B5355" s="180" t="s">
        <v>377</v>
      </c>
      <c r="C5355" s="180"/>
      <c r="D5355" s="180">
        <v>55000</v>
      </c>
      <c r="E5355" s="180"/>
      <c r="F5355" s="180"/>
      <c r="G5355" s="180"/>
      <c r="H5355" s="180"/>
      <c r="I5355" s="180">
        <v>4498560</v>
      </c>
      <c r="J5355" s="180">
        <v>4322116.71</v>
      </c>
    </row>
    <row r="5356" spans="1:10" x14ac:dyDescent="0.2">
      <c r="A5356" s="180" t="s">
        <v>116</v>
      </c>
      <c r="B5356" s="180" t="s">
        <v>352</v>
      </c>
      <c r="C5356" s="180"/>
      <c r="D5356" s="180">
        <v>17000</v>
      </c>
      <c r="E5356" s="180"/>
      <c r="F5356" s="180"/>
      <c r="G5356" s="180"/>
      <c r="H5356" s="180"/>
      <c r="I5356" s="180">
        <v>157000</v>
      </c>
      <c r="J5356" s="180">
        <v>130177.27</v>
      </c>
    </row>
    <row r="5357" spans="1:10" x14ac:dyDescent="0.2">
      <c r="A5357" s="180" t="s">
        <v>116</v>
      </c>
      <c r="B5357" s="180" t="s">
        <v>353</v>
      </c>
      <c r="C5357" s="180"/>
      <c r="D5357" s="180">
        <v>17800</v>
      </c>
      <c r="E5357" s="180"/>
      <c r="F5357" s="180"/>
      <c r="G5357" s="180"/>
      <c r="H5357" s="180"/>
      <c r="I5357" s="180">
        <v>68800</v>
      </c>
      <c r="J5357" s="180">
        <v>51336.44</v>
      </c>
    </row>
    <row r="5358" spans="1:10" x14ac:dyDescent="0.2">
      <c r="A5358" s="180" t="s">
        <v>116</v>
      </c>
      <c r="B5358" s="180" t="s">
        <v>354</v>
      </c>
      <c r="C5358" s="180"/>
      <c r="D5358" s="180"/>
      <c r="E5358" s="180"/>
      <c r="F5358" s="180"/>
      <c r="G5358" s="180"/>
      <c r="H5358" s="180"/>
      <c r="I5358" s="180">
        <v>257000</v>
      </c>
      <c r="J5358" s="180">
        <v>254031.27</v>
      </c>
    </row>
    <row r="5359" spans="1:10" x14ac:dyDescent="0.2">
      <c r="A5359" s="180" t="s">
        <v>116</v>
      </c>
      <c r="B5359" s="180" t="s">
        <v>408</v>
      </c>
      <c r="C5359" s="180"/>
      <c r="D5359" s="180"/>
      <c r="E5359" s="180"/>
      <c r="F5359" s="180"/>
      <c r="G5359" s="180"/>
      <c r="H5359" s="180"/>
      <c r="I5359" s="180">
        <v>375000</v>
      </c>
      <c r="J5359" s="180">
        <v>369705.59</v>
      </c>
    </row>
    <row r="5360" spans="1:10" x14ac:dyDescent="0.2">
      <c r="A5360" s="180" t="s">
        <v>116</v>
      </c>
      <c r="B5360" s="180" t="s">
        <v>423</v>
      </c>
      <c r="C5360" s="180"/>
      <c r="D5360" s="180"/>
      <c r="E5360" s="180"/>
      <c r="F5360" s="180"/>
      <c r="G5360" s="180"/>
      <c r="H5360" s="180"/>
      <c r="I5360" s="180">
        <v>92000</v>
      </c>
      <c r="J5360" s="180">
        <v>93281.8</v>
      </c>
    </row>
    <row r="5361" spans="1:10" x14ac:dyDescent="0.2">
      <c r="A5361" s="180" t="s">
        <v>116</v>
      </c>
      <c r="B5361" s="180" t="s">
        <v>355</v>
      </c>
      <c r="C5361" s="180"/>
      <c r="D5361" s="180">
        <v>15000</v>
      </c>
      <c r="E5361" s="180"/>
      <c r="F5361" s="180"/>
      <c r="G5361" s="180"/>
      <c r="H5361" s="180"/>
      <c r="I5361" s="180">
        <v>503000</v>
      </c>
      <c r="J5361" s="180">
        <v>474145.5500000001</v>
      </c>
    </row>
    <row r="5362" spans="1:10" x14ac:dyDescent="0.2">
      <c r="A5362" s="180" t="s">
        <v>116</v>
      </c>
      <c r="B5362" s="180" t="s">
        <v>356</v>
      </c>
      <c r="C5362" s="180"/>
      <c r="D5362" s="180">
        <v>9000</v>
      </c>
      <c r="E5362" s="180"/>
      <c r="F5362" s="180"/>
      <c r="G5362" s="180"/>
      <c r="H5362" s="180"/>
      <c r="I5362" s="180">
        <v>335000</v>
      </c>
      <c r="J5362" s="180">
        <v>337813.23</v>
      </c>
    </row>
    <row r="5363" spans="1:10" x14ac:dyDescent="0.2">
      <c r="A5363" s="180" t="s">
        <v>116</v>
      </c>
      <c r="B5363" s="180" t="s">
        <v>409</v>
      </c>
      <c r="C5363" s="180"/>
      <c r="D5363" s="180"/>
      <c r="E5363" s="180"/>
      <c r="F5363" s="180"/>
      <c r="G5363" s="180"/>
      <c r="H5363" s="180"/>
      <c r="I5363" s="180">
        <v>0</v>
      </c>
      <c r="J5363" s="180"/>
    </row>
    <row r="5364" spans="1:10" x14ac:dyDescent="0.2">
      <c r="A5364" s="180" t="s">
        <v>116</v>
      </c>
      <c r="B5364" s="180" t="s">
        <v>378</v>
      </c>
      <c r="C5364" s="180"/>
      <c r="D5364" s="180"/>
      <c r="E5364" s="180"/>
      <c r="F5364" s="180"/>
      <c r="G5364" s="180">
        <v>259000</v>
      </c>
      <c r="H5364" s="180">
        <v>87350</v>
      </c>
      <c r="I5364" s="180">
        <v>324650</v>
      </c>
      <c r="J5364" s="180">
        <v>257085.33</v>
      </c>
    </row>
    <row r="5365" spans="1:10" x14ac:dyDescent="0.2">
      <c r="A5365" s="180" t="s">
        <v>116</v>
      </c>
      <c r="B5365" s="180" t="s">
        <v>360</v>
      </c>
      <c r="C5365" s="180">
        <v>80000</v>
      </c>
      <c r="D5365" s="180">
        <v>3500</v>
      </c>
      <c r="E5365" s="180">
        <v>8400000</v>
      </c>
      <c r="F5365" s="180"/>
      <c r="G5365" s="180"/>
      <c r="H5365" s="180"/>
      <c r="I5365" s="180">
        <v>1058000</v>
      </c>
      <c r="J5365" s="180">
        <v>474817.9</v>
      </c>
    </row>
    <row r="5366" spans="1:10" x14ac:dyDescent="0.2">
      <c r="A5366" s="180" t="s">
        <v>116</v>
      </c>
      <c r="B5366" s="180" t="s">
        <v>379</v>
      </c>
      <c r="C5366" s="180"/>
      <c r="D5366" s="180"/>
      <c r="E5366" s="180"/>
      <c r="F5366" s="180">
        <v>1184765</v>
      </c>
      <c r="G5366" s="180"/>
      <c r="H5366" s="180"/>
      <c r="I5366" s="180">
        <v>207540</v>
      </c>
      <c r="J5366" s="180">
        <v>204902.5</v>
      </c>
    </row>
    <row r="5367" spans="1:10" x14ac:dyDescent="0.2">
      <c r="A5367" s="180" t="s">
        <v>116</v>
      </c>
      <c r="B5367" s="180" t="s">
        <v>362</v>
      </c>
      <c r="C5367" s="180"/>
      <c r="D5367" s="180"/>
      <c r="E5367" s="180"/>
      <c r="F5367" s="180"/>
      <c r="G5367" s="180"/>
      <c r="H5367" s="180"/>
      <c r="I5367" s="180">
        <v>188599</v>
      </c>
      <c r="J5367" s="180">
        <v>183112</v>
      </c>
    </row>
    <row r="5368" spans="1:10" x14ac:dyDescent="0.2">
      <c r="A5368" s="180" t="s">
        <v>116</v>
      </c>
      <c r="B5368" s="180" t="s">
        <v>365</v>
      </c>
      <c r="C5368" s="180">
        <v>80000</v>
      </c>
      <c r="D5368" s="180">
        <v>117300</v>
      </c>
      <c r="E5368" s="180">
        <v>8400000</v>
      </c>
      <c r="F5368" s="180">
        <v>1184765</v>
      </c>
      <c r="G5368" s="180">
        <v>259000</v>
      </c>
      <c r="H5368" s="180">
        <v>87350</v>
      </c>
      <c r="I5368" s="180">
        <v>8065149</v>
      </c>
      <c r="J5368" s="180">
        <v>7152525.5899999999</v>
      </c>
    </row>
    <row r="5369" spans="1:10" x14ac:dyDescent="0.2">
      <c r="A5369" s="180" t="s">
        <v>116</v>
      </c>
      <c r="B5369" s="180" t="s">
        <v>447</v>
      </c>
      <c r="C5369" s="180">
        <v>204765</v>
      </c>
      <c r="D5369" s="180"/>
      <c r="E5369" s="180"/>
      <c r="F5369" s="180"/>
      <c r="G5369" s="180"/>
      <c r="H5369" s="180"/>
      <c r="I5369" s="180">
        <v>207540</v>
      </c>
      <c r="J5369" s="180">
        <v>204902.5</v>
      </c>
    </row>
    <row r="5370" spans="1:10" x14ac:dyDescent="0.2">
      <c r="A5370" s="180" t="s">
        <v>116</v>
      </c>
      <c r="B5370" s="180" t="s">
        <v>366</v>
      </c>
      <c r="C5370" s="180">
        <v>284765</v>
      </c>
      <c r="D5370" s="180">
        <v>117300</v>
      </c>
      <c r="E5370" s="180">
        <v>8400000</v>
      </c>
      <c r="F5370" s="180">
        <v>1184765</v>
      </c>
      <c r="G5370" s="180">
        <v>259000</v>
      </c>
      <c r="H5370" s="180">
        <v>87350</v>
      </c>
      <c r="I5370" s="180">
        <v>8272689</v>
      </c>
      <c r="J5370" s="180">
        <v>7357428.0899999999</v>
      </c>
    </row>
    <row r="5371" spans="1:10" x14ac:dyDescent="0.2">
      <c r="A5371" s="180" t="s">
        <v>116</v>
      </c>
      <c r="B5371" s="180" t="s">
        <v>367</v>
      </c>
      <c r="C5371" s="180">
        <v>191821.46999999977</v>
      </c>
      <c r="D5371" s="180">
        <v>240281.36</v>
      </c>
      <c r="E5371" s="180">
        <v>1000000</v>
      </c>
      <c r="F5371" s="180">
        <v>-23787</v>
      </c>
      <c r="G5371" s="180">
        <v>-91789.34</v>
      </c>
      <c r="H5371" s="180">
        <v>-63400</v>
      </c>
      <c r="I5371" s="180">
        <v>3902890.4799999986</v>
      </c>
      <c r="J5371" s="180">
        <v>4034848.4799999986</v>
      </c>
    </row>
    <row r="5372" spans="1:10" x14ac:dyDescent="0.2">
      <c r="A5372" s="180" t="s">
        <v>116</v>
      </c>
      <c r="B5372" s="180" t="s">
        <v>368</v>
      </c>
      <c r="C5372" s="180">
        <v>476586.46999999974</v>
      </c>
      <c r="D5372" s="180">
        <v>357581.36</v>
      </c>
      <c r="E5372" s="180">
        <v>9400000</v>
      </c>
      <c r="F5372" s="180">
        <v>1160978</v>
      </c>
      <c r="G5372" s="180">
        <v>167210.66</v>
      </c>
      <c r="H5372" s="180">
        <v>23950</v>
      </c>
      <c r="I5372" s="180">
        <v>12175579.48</v>
      </c>
      <c r="J5372" s="180">
        <v>11392276.569999998</v>
      </c>
    </row>
    <row r="5373" spans="1:10" x14ac:dyDescent="0.2">
      <c r="A5373" s="180" t="s">
        <v>117</v>
      </c>
      <c r="B5373" s="180" t="s">
        <v>333</v>
      </c>
      <c r="C5373" s="180"/>
      <c r="D5373" s="180">
        <v>380463</v>
      </c>
      <c r="E5373" s="180"/>
      <c r="F5373" s="180">
        <v>0</v>
      </c>
      <c r="G5373" s="180"/>
      <c r="H5373" s="180"/>
      <c r="I5373" s="180">
        <v>5476806</v>
      </c>
      <c r="J5373" s="180">
        <v>5138147.95</v>
      </c>
    </row>
    <row r="5374" spans="1:10" x14ac:dyDescent="0.2">
      <c r="A5374" s="180" t="s">
        <v>117</v>
      </c>
      <c r="B5374" s="180" t="s">
        <v>334</v>
      </c>
      <c r="C5374" s="180"/>
      <c r="D5374" s="180">
        <v>8206</v>
      </c>
      <c r="E5374" s="180"/>
      <c r="F5374" s="180">
        <v>0</v>
      </c>
      <c r="G5374" s="180"/>
      <c r="H5374" s="180"/>
      <c r="I5374" s="180">
        <v>107656</v>
      </c>
      <c r="J5374" s="180">
        <v>143626.81999999998</v>
      </c>
    </row>
    <row r="5375" spans="1:10" x14ac:dyDescent="0.2">
      <c r="A5375" s="180" t="s">
        <v>117</v>
      </c>
      <c r="B5375" s="180" t="s">
        <v>335</v>
      </c>
      <c r="C5375" s="180"/>
      <c r="D5375" s="180">
        <v>165468</v>
      </c>
      <c r="E5375" s="180"/>
      <c r="F5375" s="180"/>
      <c r="G5375" s="180"/>
      <c r="H5375" s="180"/>
      <c r="I5375" s="180">
        <v>351326</v>
      </c>
      <c r="J5375" s="180">
        <v>330964</v>
      </c>
    </row>
    <row r="5376" spans="1:10" x14ac:dyDescent="0.2">
      <c r="A5376" s="180" t="s">
        <v>117</v>
      </c>
      <c r="B5376" s="180" t="s">
        <v>336</v>
      </c>
      <c r="C5376" s="180"/>
      <c r="D5376" s="180"/>
      <c r="E5376" s="180"/>
      <c r="F5376" s="180"/>
      <c r="G5376" s="180"/>
      <c r="H5376" s="180"/>
      <c r="I5376" s="180">
        <v>1530000</v>
      </c>
      <c r="J5376" s="180">
        <v>1444501.1</v>
      </c>
    </row>
    <row r="5377" spans="1:10" x14ac:dyDescent="0.2">
      <c r="A5377" s="180" t="s">
        <v>117</v>
      </c>
      <c r="B5377" s="180" t="s">
        <v>337</v>
      </c>
      <c r="C5377" s="180"/>
      <c r="D5377" s="180"/>
      <c r="E5377" s="180"/>
      <c r="F5377" s="180"/>
      <c r="G5377" s="180">
        <v>1100</v>
      </c>
      <c r="H5377" s="180">
        <v>1100</v>
      </c>
      <c r="I5377" s="180">
        <v>47000</v>
      </c>
      <c r="J5377" s="180">
        <v>39080.850000000006</v>
      </c>
    </row>
    <row r="5378" spans="1:10" x14ac:dyDescent="0.2">
      <c r="A5378" s="180" t="s">
        <v>117</v>
      </c>
      <c r="B5378" s="180" t="s">
        <v>338</v>
      </c>
      <c r="C5378" s="180"/>
      <c r="D5378" s="180"/>
      <c r="E5378" s="180"/>
      <c r="F5378" s="180"/>
      <c r="G5378" s="180">
        <v>282000</v>
      </c>
      <c r="H5378" s="180"/>
      <c r="I5378" s="180">
        <v>280000</v>
      </c>
      <c r="J5378" s="180">
        <v>318679.75</v>
      </c>
    </row>
    <row r="5379" spans="1:10" x14ac:dyDescent="0.2">
      <c r="A5379" s="180" t="s">
        <v>117</v>
      </c>
      <c r="B5379" s="180" t="s">
        <v>339</v>
      </c>
      <c r="C5379" s="180"/>
      <c r="D5379" s="180"/>
      <c r="E5379" s="180"/>
      <c r="F5379" s="180"/>
      <c r="G5379" s="180"/>
      <c r="H5379" s="180"/>
      <c r="I5379" s="180">
        <v>35750</v>
      </c>
      <c r="J5379" s="180">
        <v>405347.26</v>
      </c>
    </row>
    <row r="5380" spans="1:10" x14ac:dyDescent="0.2">
      <c r="A5380" s="180" t="s">
        <v>117</v>
      </c>
      <c r="B5380" s="180" t="s">
        <v>340</v>
      </c>
      <c r="C5380" s="180"/>
      <c r="D5380" s="180"/>
      <c r="E5380" s="180"/>
      <c r="F5380" s="180"/>
      <c r="G5380" s="180">
        <v>6000</v>
      </c>
      <c r="H5380" s="180">
        <v>280000</v>
      </c>
      <c r="I5380" s="180">
        <v>727200</v>
      </c>
      <c r="J5380" s="180">
        <v>407556.87</v>
      </c>
    </row>
    <row r="5381" spans="1:10" x14ac:dyDescent="0.2">
      <c r="A5381" s="180" t="s">
        <v>117</v>
      </c>
      <c r="B5381" s="180" t="s">
        <v>341</v>
      </c>
      <c r="C5381" s="180"/>
      <c r="D5381" s="180"/>
      <c r="E5381" s="180"/>
      <c r="F5381" s="180"/>
      <c r="G5381" s="180"/>
      <c r="H5381" s="180"/>
      <c r="I5381" s="180">
        <v>0</v>
      </c>
      <c r="J5381" s="180">
        <v>0</v>
      </c>
    </row>
    <row r="5382" spans="1:10" x14ac:dyDescent="0.2">
      <c r="A5382" s="180" t="s">
        <v>117</v>
      </c>
      <c r="B5382" s="180" t="s">
        <v>342</v>
      </c>
      <c r="C5382" s="180"/>
      <c r="D5382" s="180"/>
      <c r="E5382" s="180"/>
      <c r="F5382" s="180"/>
      <c r="G5382" s="180"/>
      <c r="H5382" s="180"/>
      <c r="I5382" s="180">
        <v>4365829</v>
      </c>
      <c r="J5382" s="180">
        <v>4322625</v>
      </c>
    </row>
    <row r="5383" spans="1:10" x14ac:dyDescent="0.2">
      <c r="A5383" s="180" t="s">
        <v>117</v>
      </c>
      <c r="B5383" s="180" t="s">
        <v>343</v>
      </c>
      <c r="C5383" s="180"/>
      <c r="D5383" s="180"/>
      <c r="E5383" s="180"/>
      <c r="F5383" s="180"/>
      <c r="G5383" s="180"/>
      <c r="H5383" s="180"/>
      <c r="I5383" s="180">
        <v>0</v>
      </c>
      <c r="J5383" s="180">
        <v>0</v>
      </c>
    </row>
    <row r="5384" spans="1:10" x14ac:dyDescent="0.2">
      <c r="A5384" s="180" t="s">
        <v>117</v>
      </c>
      <c r="B5384" s="180" t="s">
        <v>344</v>
      </c>
      <c r="C5384" s="180">
        <v>851000</v>
      </c>
      <c r="D5384" s="180"/>
      <c r="E5384" s="180"/>
      <c r="F5384" s="180"/>
      <c r="G5384" s="180">
        <v>4000</v>
      </c>
      <c r="H5384" s="180"/>
      <c r="I5384" s="180">
        <v>976950</v>
      </c>
      <c r="J5384" s="180">
        <v>908239.32</v>
      </c>
    </row>
    <row r="5385" spans="1:10" x14ac:dyDescent="0.2">
      <c r="A5385" s="180" t="s">
        <v>117</v>
      </c>
      <c r="B5385" s="180" t="s">
        <v>475</v>
      </c>
      <c r="C5385" s="180"/>
      <c r="D5385" s="180">
        <v>5465</v>
      </c>
      <c r="E5385" s="180"/>
      <c r="F5385" s="180">
        <v>0</v>
      </c>
      <c r="G5385" s="180"/>
      <c r="H5385" s="180"/>
      <c r="I5385" s="180">
        <v>73182</v>
      </c>
      <c r="J5385" s="180">
        <v>60926.57</v>
      </c>
    </row>
    <row r="5386" spans="1:10" x14ac:dyDescent="0.2">
      <c r="A5386" s="180" t="s">
        <v>117</v>
      </c>
      <c r="B5386" s="180" t="s">
        <v>332</v>
      </c>
      <c r="C5386" s="180"/>
      <c r="D5386" s="180"/>
      <c r="E5386" s="180"/>
      <c r="F5386" s="180"/>
      <c r="G5386" s="180"/>
      <c r="H5386" s="180"/>
      <c r="I5386" s="180">
        <v>81746</v>
      </c>
      <c r="J5386" s="180">
        <v>93662</v>
      </c>
    </row>
    <row r="5387" spans="1:10" x14ac:dyDescent="0.2">
      <c r="A5387" s="180" t="s">
        <v>117</v>
      </c>
      <c r="B5387" s="180" t="s">
        <v>407</v>
      </c>
      <c r="C5387" s="180"/>
      <c r="D5387" s="180"/>
      <c r="E5387" s="180"/>
      <c r="F5387" s="180"/>
      <c r="G5387" s="180">
        <v>237500</v>
      </c>
      <c r="H5387" s="180"/>
      <c r="I5387" s="180">
        <v>471300</v>
      </c>
      <c r="J5387" s="180">
        <v>517433.67</v>
      </c>
    </row>
    <row r="5388" spans="1:10" x14ac:dyDescent="0.2">
      <c r="A5388" s="180" t="s">
        <v>117</v>
      </c>
      <c r="B5388" s="180" t="s">
        <v>345</v>
      </c>
      <c r="C5388" s="180">
        <v>851000</v>
      </c>
      <c r="D5388" s="180">
        <v>559602</v>
      </c>
      <c r="E5388" s="180">
        <v>0</v>
      </c>
      <c r="F5388" s="180">
        <v>0</v>
      </c>
      <c r="G5388" s="180">
        <v>530600</v>
      </c>
      <c r="H5388" s="180">
        <v>281100</v>
      </c>
      <c r="I5388" s="180">
        <v>14524745</v>
      </c>
      <c r="J5388" s="180">
        <v>14130791.160000002</v>
      </c>
    </row>
    <row r="5389" spans="1:10" x14ac:dyDescent="0.2">
      <c r="A5389" s="180" t="s">
        <v>117</v>
      </c>
      <c r="B5389" s="180" t="s">
        <v>346</v>
      </c>
      <c r="C5389" s="180"/>
      <c r="D5389" s="180"/>
      <c r="E5389" s="180"/>
      <c r="F5389" s="180"/>
      <c r="G5389" s="180"/>
      <c r="H5389" s="180"/>
      <c r="I5389" s="180">
        <v>0</v>
      </c>
      <c r="J5389" s="180">
        <v>0</v>
      </c>
    </row>
    <row r="5390" spans="1:10" x14ac:dyDescent="0.2">
      <c r="A5390" s="180" t="s">
        <v>117</v>
      </c>
      <c r="B5390" s="180" t="s">
        <v>446</v>
      </c>
      <c r="C5390" s="180"/>
      <c r="D5390" s="180"/>
      <c r="E5390" s="180"/>
      <c r="F5390" s="180">
        <v>624967</v>
      </c>
      <c r="G5390" s="180"/>
      <c r="H5390" s="180"/>
      <c r="I5390" s="180">
        <v>631187</v>
      </c>
      <c r="J5390" s="180">
        <v>808344.28</v>
      </c>
    </row>
    <row r="5391" spans="1:10" x14ac:dyDescent="0.2">
      <c r="A5391" s="180" t="s">
        <v>117</v>
      </c>
      <c r="B5391" s="180" t="s">
        <v>347</v>
      </c>
      <c r="C5391" s="180"/>
      <c r="D5391" s="180"/>
      <c r="E5391" s="180"/>
      <c r="F5391" s="180"/>
      <c r="G5391" s="180"/>
      <c r="H5391" s="180"/>
      <c r="I5391" s="180">
        <v>0</v>
      </c>
      <c r="J5391" s="180">
        <v>24689.69</v>
      </c>
    </row>
    <row r="5392" spans="1:10" x14ac:dyDescent="0.2">
      <c r="A5392" s="180" t="s">
        <v>117</v>
      </c>
      <c r="B5392" s="180" t="s">
        <v>348</v>
      </c>
      <c r="C5392" s="180">
        <v>851000</v>
      </c>
      <c r="D5392" s="180">
        <v>559602</v>
      </c>
      <c r="E5392" s="180">
        <v>0</v>
      </c>
      <c r="F5392" s="180">
        <v>624967</v>
      </c>
      <c r="G5392" s="180">
        <v>530600</v>
      </c>
      <c r="H5392" s="180">
        <v>281100</v>
      </c>
      <c r="I5392" s="180">
        <v>15155932</v>
      </c>
      <c r="J5392" s="180">
        <v>14963825.130000001</v>
      </c>
    </row>
    <row r="5393" spans="1:10" x14ac:dyDescent="0.2">
      <c r="A5393" s="180" t="s">
        <v>117</v>
      </c>
      <c r="B5393" s="180" t="s">
        <v>349</v>
      </c>
      <c r="C5393" s="180">
        <v>1521717.39</v>
      </c>
      <c r="D5393" s="180">
        <v>435384.93999999965</v>
      </c>
      <c r="E5393" s="180">
        <v>0</v>
      </c>
      <c r="F5393" s="180">
        <v>96917.449999999953</v>
      </c>
      <c r="G5393" s="180">
        <v>-174590.30999999994</v>
      </c>
      <c r="H5393" s="180">
        <v>215750.83</v>
      </c>
      <c r="I5393" s="180">
        <v>2592765.1700000009</v>
      </c>
      <c r="J5393" s="180">
        <v>3406525.48</v>
      </c>
    </row>
    <row r="5394" spans="1:10" x14ac:dyDescent="0.2">
      <c r="A5394" s="180" t="s">
        <v>117</v>
      </c>
      <c r="B5394" s="180" t="s">
        <v>350</v>
      </c>
      <c r="C5394" s="180">
        <v>2372717.39</v>
      </c>
      <c r="D5394" s="180">
        <v>994986.93999999971</v>
      </c>
      <c r="E5394" s="180">
        <v>0</v>
      </c>
      <c r="F5394" s="180">
        <v>721884.45</v>
      </c>
      <c r="G5394" s="180">
        <v>356009.69000000006</v>
      </c>
      <c r="H5394" s="180">
        <v>496850.83</v>
      </c>
      <c r="I5394" s="180">
        <v>17748697.170000002</v>
      </c>
      <c r="J5394" s="180">
        <v>18370350.609999999</v>
      </c>
    </row>
    <row r="5395" spans="1:10" x14ac:dyDescent="0.2">
      <c r="A5395" s="180" t="s">
        <v>117</v>
      </c>
      <c r="B5395" s="180" t="s">
        <v>376</v>
      </c>
      <c r="C5395" s="180"/>
      <c r="D5395" s="180"/>
      <c r="E5395" s="180"/>
      <c r="F5395" s="180"/>
      <c r="G5395" s="180"/>
      <c r="H5395" s="180"/>
      <c r="I5395" s="180"/>
      <c r="J5395" s="180"/>
    </row>
    <row r="5396" spans="1:10" x14ac:dyDescent="0.2">
      <c r="A5396" s="180" t="s">
        <v>117</v>
      </c>
      <c r="B5396" s="180" t="s">
        <v>377</v>
      </c>
      <c r="C5396" s="180"/>
      <c r="D5396" s="180">
        <v>130000</v>
      </c>
      <c r="E5396" s="180"/>
      <c r="F5396" s="180"/>
      <c r="G5396" s="180"/>
      <c r="H5396" s="180">
        <v>40000</v>
      </c>
      <c r="I5396" s="180">
        <v>8784350</v>
      </c>
      <c r="J5396" s="180">
        <v>8579646.2300000004</v>
      </c>
    </row>
    <row r="5397" spans="1:10" x14ac:dyDescent="0.2">
      <c r="A5397" s="180" t="s">
        <v>117</v>
      </c>
      <c r="B5397" s="180" t="s">
        <v>352</v>
      </c>
      <c r="C5397" s="180"/>
      <c r="D5397" s="180">
        <v>130000</v>
      </c>
      <c r="E5397" s="180"/>
      <c r="F5397" s="180"/>
      <c r="G5397" s="180"/>
      <c r="H5397" s="180"/>
      <c r="I5397" s="180">
        <v>640000</v>
      </c>
      <c r="J5397" s="180">
        <v>481696.99</v>
      </c>
    </row>
    <row r="5398" spans="1:10" x14ac:dyDescent="0.2">
      <c r="A5398" s="180" t="s">
        <v>117</v>
      </c>
      <c r="B5398" s="180" t="s">
        <v>353</v>
      </c>
      <c r="C5398" s="180"/>
      <c r="D5398" s="180"/>
      <c r="E5398" s="180"/>
      <c r="F5398" s="180"/>
      <c r="G5398" s="180"/>
      <c r="H5398" s="180"/>
      <c r="I5398" s="180">
        <v>315000</v>
      </c>
      <c r="J5398" s="180">
        <v>452864.31999999995</v>
      </c>
    </row>
    <row r="5399" spans="1:10" x14ac:dyDescent="0.2">
      <c r="A5399" s="180" t="s">
        <v>117</v>
      </c>
      <c r="B5399" s="180" t="s">
        <v>354</v>
      </c>
      <c r="C5399" s="180"/>
      <c r="D5399" s="180"/>
      <c r="E5399" s="180"/>
      <c r="F5399" s="180"/>
      <c r="G5399" s="180"/>
      <c r="H5399" s="180"/>
      <c r="I5399" s="180">
        <v>449119</v>
      </c>
      <c r="J5399" s="180">
        <v>457304.66</v>
      </c>
    </row>
    <row r="5400" spans="1:10" x14ac:dyDescent="0.2">
      <c r="A5400" s="180" t="s">
        <v>117</v>
      </c>
      <c r="B5400" s="180" t="s">
        <v>408</v>
      </c>
      <c r="C5400" s="180"/>
      <c r="D5400" s="180"/>
      <c r="E5400" s="180"/>
      <c r="F5400" s="180"/>
      <c r="G5400" s="180"/>
      <c r="H5400" s="180"/>
      <c r="I5400" s="180">
        <v>750000</v>
      </c>
      <c r="J5400" s="180">
        <v>741543.64</v>
      </c>
    </row>
    <row r="5401" spans="1:10" x14ac:dyDescent="0.2">
      <c r="A5401" s="180" t="s">
        <v>117</v>
      </c>
      <c r="B5401" s="180" t="s">
        <v>423</v>
      </c>
      <c r="C5401" s="180"/>
      <c r="D5401" s="180">
        <v>35000</v>
      </c>
      <c r="E5401" s="180"/>
      <c r="F5401" s="180"/>
      <c r="G5401" s="180"/>
      <c r="H5401" s="180"/>
      <c r="I5401" s="180">
        <v>120000</v>
      </c>
      <c r="J5401" s="180">
        <v>111069.26</v>
      </c>
    </row>
    <row r="5402" spans="1:10" x14ac:dyDescent="0.2">
      <c r="A5402" s="180" t="s">
        <v>117</v>
      </c>
      <c r="B5402" s="180" t="s">
        <v>355</v>
      </c>
      <c r="C5402" s="180">
        <v>100000</v>
      </c>
      <c r="D5402" s="180">
        <v>100000</v>
      </c>
      <c r="E5402" s="180"/>
      <c r="F5402" s="180"/>
      <c r="G5402" s="180"/>
      <c r="H5402" s="180"/>
      <c r="I5402" s="180">
        <v>1195172</v>
      </c>
      <c r="J5402" s="180">
        <v>1181122.27</v>
      </c>
    </row>
    <row r="5403" spans="1:10" x14ac:dyDescent="0.2">
      <c r="A5403" s="180" t="s">
        <v>117</v>
      </c>
      <c r="B5403" s="180" t="s">
        <v>356</v>
      </c>
      <c r="C5403" s="180"/>
      <c r="D5403" s="180"/>
      <c r="E5403" s="180"/>
      <c r="F5403" s="180"/>
      <c r="G5403" s="180"/>
      <c r="H5403" s="180"/>
      <c r="I5403" s="180">
        <v>576965</v>
      </c>
      <c r="J5403" s="180">
        <v>566969.48</v>
      </c>
    </row>
    <row r="5404" spans="1:10" x14ac:dyDescent="0.2">
      <c r="A5404" s="180" t="s">
        <v>117</v>
      </c>
      <c r="B5404" s="180" t="s">
        <v>409</v>
      </c>
      <c r="C5404" s="180"/>
      <c r="D5404" s="180"/>
      <c r="E5404" s="180"/>
      <c r="F5404" s="180"/>
      <c r="G5404" s="180"/>
      <c r="H5404" s="180"/>
      <c r="I5404" s="180">
        <v>0</v>
      </c>
      <c r="J5404" s="180"/>
    </row>
    <row r="5405" spans="1:10" x14ac:dyDescent="0.2">
      <c r="A5405" s="180" t="s">
        <v>117</v>
      </c>
      <c r="B5405" s="180" t="s">
        <v>378</v>
      </c>
      <c r="C5405" s="180"/>
      <c r="D5405" s="180"/>
      <c r="E5405" s="180"/>
      <c r="F5405" s="180"/>
      <c r="G5405" s="180">
        <v>530000</v>
      </c>
      <c r="H5405" s="180">
        <v>225000</v>
      </c>
      <c r="I5405" s="180">
        <v>768000</v>
      </c>
      <c r="J5405" s="180">
        <v>742658.87</v>
      </c>
    </row>
    <row r="5406" spans="1:10" x14ac:dyDescent="0.2">
      <c r="A5406" s="180" t="s">
        <v>117</v>
      </c>
      <c r="B5406" s="180" t="s">
        <v>360</v>
      </c>
      <c r="C5406" s="180">
        <v>300000</v>
      </c>
      <c r="D5406" s="180">
        <v>300000</v>
      </c>
      <c r="E5406" s="180"/>
      <c r="F5406" s="180"/>
      <c r="G5406" s="180"/>
      <c r="H5406" s="180"/>
      <c r="I5406" s="180">
        <v>550000</v>
      </c>
      <c r="J5406" s="180">
        <v>697579.25</v>
      </c>
    </row>
    <row r="5407" spans="1:10" x14ac:dyDescent="0.2">
      <c r="A5407" s="180" t="s">
        <v>117</v>
      </c>
      <c r="B5407" s="180" t="s">
        <v>379</v>
      </c>
      <c r="C5407" s="180"/>
      <c r="D5407" s="180"/>
      <c r="E5407" s="180"/>
      <c r="F5407" s="180">
        <v>624967</v>
      </c>
      <c r="G5407" s="180"/>
      <c r="H5407" s="180"/>
      <c r="I5407" s="180">
        <v>621128</v>
      </c>
      <c r="J5407" s="180">
        <v>622685</v>
      </c>
    </row>
    <row r="5408" spans="1:10" x14ac:dyDescent="0.2">
      <c r="A5408" s="180" t="s">
        <v>117</v>
      </c>
      <c r="B5408" s="180" t="s">
        <v>362</v>
      </c>
      <c r="C5408" s="180"/>
      <c r="D5408" s="180"/>
      <c r="E5408" s="180"/>
      <c r="F5408" s="180"/>
      <c r="G5408" s="180"/>
      <c r="H5408" s="180"/>
      <c r="I5408" s="180">
        <v>431055</v>
      </c>
      <c r="J5408" s="180">
        <v>429792</v>
      </c>
    </row>
    <row r="5409" spans="1:10" x14ac:dyDescent="0.2">
      <c r="A5409" s="180" t="s">
        <v>117</v>
      </c>
      <c r="B5409" s="180" t="s">
        <v>365</v>
      </c>
      <c r="C5409" s="180">
        <v>400000</v>
      </c>
      <c r="D5409" s="180">
        <v>695000</v>
      </c>
      <c r="E5409" s="180">
        <v>0</v>
      </c>
      <c r="F5409" s="180">
        <v>624967</v>
      </c>
      <c r="G5409" s="180">
        <v>530000</v>
      </c>
      <c r="H5409" s="180">
        <v>265000</v>
      </c>
      <c r="I5409" s="180">
        <v>15200789</v>
      </c>
      <c r="J5409" s="180">
        <v>15064931.970000001</v>
      </c>
    </row>
    <row r="5410" spans="1:10" x14ac:dyDescent="0.2">
      <c r="A5410" s="180" t="s">
        <v>117</v>
      </c>
      <c r="B5410" s="180" t="s">
        <v>447</v>
      </c>
      <c r="C5410" s="180">
        <v>624967</v>
      </c>
      <c r="D5410" s="180"/>
      <c r="E5410" s="180"/>
      <c r="F5410" s="180"/>
      <c r="G5410" s="180"/>
      <c r="H5410" s="180"/>
      <c r="I5410" s="180">
        <v>631187</v>
      </c>
      <c r="J5410" s="180">
        <v>712653.47000000009</v>
      </c>
    </row>
    <row r="5411" spans="1:10" x14ac:dyDescent="0.2">
      <c r="A5411" s="180" t="s">
        <v>117</v>
      </c>
      <c r="B5411" s="180" t="s">
        <v>366</v>
      </c>
      <c r="C5411" s="180">
        <v>1024967</v>
      </c>
      <c r="D5411" s="180">
        <v>695000</v>
      </c>
      <c r="E5411" s="180">
        <v>0</v>
      </c>
      <c r="F5411" s="180">
        <v>624967</v>
      </c>
      <c r="G5411" s="180">
        <v>530000</v>
      </c>
      <c r="H5411" s="180">
        <v>265000</v>
      </c>
      <c r="I5411" s="180">
        <v>15831976</v>
      </c>
      <c r="J5411" s="180">
        <v>15777585.439999999</v>
      </c>
    </row>
    <row r="5412" spans="1:10" x14ac:dyDescent="0.2">
      <c r="A5412" s="180" t="s">
        <v>117</v>
      </c>
      <c r="B5412" s="180" t="s">
        <v>367</v>
      </c>
      <c r="C5412" s="180">
        <v>1347750.39</v>
      </c>
      <c r="D5412" s="180">
        <v>299986.93999999971</v>
      </c>
      <c r="E5412" s="180">
        <v>0</v>
      </c>
      <c r="F5412" s="180">
        <v>96917.449999999953</v>
      </c>
      <c r="G5412" s="180">
        <v>-173990.30999999994</v>
      </c>
      <c r="H5412" s="180">
        <v>231850.83</v>
      </c>
      <c r="I5412" s="180">
        <v>1916721.1700000016</v>
      </c>
      <c r="J5412" s="180">
        <v>2592765.1699999981</v>
      </c>
    </row>
    <row r="5413" spans="1:10" x14ac:dyDescent="0.2">
      <c r="A5413" s="180" t="s">
        <v>117</v>
      </c>
      <c r="B5413" s="180" t="s">
        <v>368</v>
      </c>
      <c r="C5413" s="180">
        <v>2372717.39</v>
      </c>
      <c r="D5413" s="180">
        <v>994986.93999999971</v>
      </c>
      <c r="E5413" s="180">
        <v>0</v>
      </c>
      <c r="F5413" s="180">
        <v>721884.45</v>
      </c>
      <c r="G5413" s="180">
        <v>356009.69000000006</v>
      </c>
      <c r="H5413" s="180">
        <v>496850.83</v>
      </c>
      <c r="I5413" s="180">
        <v>17748697.170000002</v>
      </c>
      <c r="J5413" s="180">
        <v>18370350.609999999</v>
      </c>
    </row>
    <row r="5414" spans="1:10" x14ac:dyDescent="0.2">
      <c r="A5414" s="180" t="s">
        <v>118</v>
      </c>
      <c r="B5414" s="180" t="s">
        <v>333</v>
      </c>
      <c r="C5414" s="180"/>
      <c r="D5414" s="180">
        <v>339673</v>
      </c>
      <c r="E5414" s="180"/>
      <c r="F5414" s="180">
        <v>329721</v>
      </c>
      <c r="G5414" s="180"/>
      <c r="H5414" s="180"/>
      <c r="I5414" s="180">
        <v>2998638</v>
      </c>
      <c r="J5414" s="180">
        <v>2797993.9000000004</v>
      </c>
    </row>
    <row r="5415" spans="1:10" x14ac:dyDescent="0.2">
      <c r="A5415" s="180" t="s">
        <v>118</v>
      </c>
      <c r="B5415" s="180" t="s">
        <v>334</v>
      </c>
      <c r="C5415" s="180"/>
      <c r="D5415" s="180">
        <v>4286</v>
      </c>
      <c r="E5415" s="180"/>
      <c r="F5415" s="180">
        <v>4162</v>
      </c>
      <c r="G5415" s="180"/>
      <c r="H5415" s="180"/>
      <c r="I5415" s="180">
        <v>41119</v>
      </c>
      <c r="J5415" s="180">
        <v>38705.980000000003</v>
      </c>
    </row>
    <row r="5416" spans="1:10" x14ac:dyDescent="0.2">
      <c r="A5416" s="180" t="s">
        <v>118</v>
      </c>
      <c r="B5416" s="180" t="s">
        <v>335</v>
      </c>
      <c r="C5416" s="180"/>
      <c r="D5416" s="180">
        <v>60745</v>
      </c>
      <c r="E5416" s="180"/>
      <c r="F5416" s="180"/>
      <c r="G5416" s="180"/>
      <c r="H5416" s="180"/>
      <c r="I5416" s="180">
        <v>237564</v>
      </c>
      <c r="J5416" s="180">
        <v>242964</v>
      </c>
    </row>
    <row r="5417" spans="1:10" x14ac:dyDescent="0.2">
      <c r="A5417" s="180" t="s">
        <v>118</v>
      </c>
      <c r="B5417" s="180" t="s">
        <v>336</v>
      </c>
      <c r="C5417" s="180"/>
      <c r="D5417" s="180"/>
      <c r="E5417" s="180"/>
      <c r="F5417" s="180"/>
      <c r="G5417" s="180"/>
      <c r="H5417" s="180"/>
      <c r="I5417" s="180">
        <v>87000</v>
      </c>
      <c r="J5417" s="180">
        <v>108693.3</v>
      </c>
    </row>
    <row r="5418" spans="1:10" x14ac:dyDescent="0.2">
      <c r="A5418" s="180" t="s">
        <v>118</v>
      </c>
      <c r="B5418" s="180" t="s">
        <v>337</v>
      </c>
      <c r="C5418" s="180">
        <v>4000</v>
      </c>
      <c r="D5418" s="180">
        <v>1500</v>
      </c>
      <c r="E5418" s="180"/>
      <c r="F5418" s="180">
        <v>2500</v>
      </c>
      <c r="G5418" s="180">
        <v>120</v>
      </c>
      <c r="H5418" s="180"/>
      <c r="I5418" s="180">
        <v>34650</v>
      </c>
      <c r="J5418" s="180">
        <v>22347.15</v>
      </c>
    </row>
    <row r="5419" spans="1:10" x14ac:dyDescent="0.2">
      <c r="A5419" s="180" t="s">
        <v>118</v>
      </c>
      <c r="B5419" s="180" t="s">
        <v>338</v>
      </c>
      <c r="C5419" s="180"/>
      <c r="D5419" s="180"/>
      <c r="E5419" s="180"/>
      <c r="F5419" s="180"/>
      <c r="G5419" s="180">
        <v>128900</v>
      </c>
      <c r="H5419" s="180"/>
      <c r="I5419" s="180">
        <v>129000</v>
      </c>
      <c r="J5419" s="180">
        <v>119374.91</v>
      </c>
    </row>
    <row r="5420" spans="1:10" x14ac:dyDescent="0.2">
      <c r="A5420" s="180" t="s">
        <v>118</v>
      </c>
      <c r="B5420" s="180" t="s">
        <v>339</v>
      </c>
      <c r="C5420" s="180"/>
      <c r="D5420" s="180"/>
      <c r="E5420" s="180"/>
      <c r="F5420" s="180"/>
      <c r="G5420" s="180"/>
      <c r="H5420" s="180">
        <v>8000</v>
      </c>
      <c r="I5420" s="180">
        <v>202000</v>
      </c>
      <c r="J5420" s="180">
        <v>237507.26</v>
      </c>
    </row>
    <row r="5421" spans="1:10" x14ac:dyDescent="0.2">
      <c r="A5421" s="180" t="s">
        <v>118</v>
      </c>
      <c r="B5421" s="180" t="s">
        <v>340</v>
      </c>
      <c r="C5421" s="180"/>
      <c r="D5421" s="180">
        <v>1800</v>
      </c>
      <c r="E5421" s="180"/>
      <c r="F5421" s="180">
        <v>16</v>
      </c>
      <c r="G5421" s="180">
        <v>900</v>
      </c>
      <c r="H5421" s="180">
        <v>6000</v>
      </c>
      <c r="I5421" s="180">
        <v>264215</v>
      </c>
      <c r="J5421" s="180">
        <v>217888.34000000003</v>
      </c>
    </row>
    <row r="5422" spans="1:10" x14ac:dyDescent="0.2">
      <c r="A5422" s="180" t="s">
        <v>118</v>
      </c>
      <c r="B5422" s="180" t="s">
        <v>341</v>
      </c>
      <c r="C5422" s="180"/>
      <c r="D5422" s="180"/>
      <c r="E5422" s="180"/>
      <c r="F5422" s="180"/>
      <c r="G5422" s="180"/>
      <c r="H5422" s="180"/>
      <c r="I5422" s="180">
        <v>0</v>
      </c>
      <c r="J5422" s="180">
        <v>0</v>
      </c>
    </row>
    <row r="5423" spans="1:10" x14ac:dyDescent="0.2">
      <c r="A5423" s="180" t="s">
        <v>118</v>
      </c>
      <c r="B5423" s="180" t="s">
        <v>342</v>
      </c>
      <c r="C5423" s="180"/>
      <c r="D5423" s="180"/>
      <c r="E5423" s="180"/>
      <c r="F5423" s="180"/>
      <c r="G5423" s="180"/>
      <c r="H5423" s="180"/>
      <c r="I5423" s="180">
        <v>2237379</v>
      </c>
      <c r="J5423" s="180">
        <v>2411399</v>
      </c>
    </row>
    <row r="5424" spans="1:10" x14ac:dyDescent="0.2">
      <c r="A5424" s="180" t="s">
        <v>118</v>
      </c>
      <c r="B5424" s="180" t="s">
        <v>343</v>
      </c>
      <c r="C5424" s="180"/>
      <c r="D5424" s="180"/>
      <c r="E5424" s="180"/>
      <c r="F5424" s="180"/>
      <c r="G5424" s="180"/>
      <c r="H5424" s="180"/>
      <c r="I5424" s="180">
        <v>0</v>
      </c>
      <c r="J5424" s="180">
        <v>0</v>
      </c>
    </row>
    <row r="5425" spans="1:10" x14ac:dyDescent="0.2">
      <c r="A5425" s="180" t="s">
        <v>118</v>
      </c>
      <c r="B5425" s="180" t="s">
        <v>344</v>
      </c>
      <c r="C5425" s="180">
        <v>430000</v>
      </c>
      <c r="D5425" s="180">
        <v>175</v>
      </c>
      <c r="E5425" s="180"/>
      <c r="F5425" s="180"/>
      <c r="G5425" s="180">
        <v>2000</v>
      </c>
      <c r="H5425" s="180"/>
      <c r="I5425" s="180">
        <v>499260</v>
      </c>
      <c r="J5425" s="180">
        <v>463450.95</v>
      </c>
    </row>
    <row r="5426" spans="1:10" x14ac:dyDescent="0.2">
      <c r="A5426" s="180" t="s">
        <v>118</v>
      </c>
      <c r="B5426" s="180" t="s">
        <v>475</v>
      </c>
      <c r="C5426" s="180"/>
      <c r="D5426" s="180">
        <v>1758</v>
      </c>
      <c r="E5426" s="180"/>
      <c r="F5426" s="180">
        <v>1707</v>
      </c>
      <c r="G5426" s="180"/>
      <c r="H5426" s="180"/>
      <c r="I5426" s="180">
        <v>16065</v>
      </c>
      <c r="J5426" s="180">
        <v>40013.94</v>
      </c>
    </row>
    <row r="5427" spans="1:10" x14ac:dyDescent="0.2">
      <c r="A5427" s="180" t="s">
        <v>118</v>
      </c>
      <c r="B5427" s="180" t="s">
        <v>332</v>
      </c>
      <c r="C5427" s="180"/>
      <c r="D5427" s="180"/>
      <c r="E5427" s="180"/>
      <c r="F5427" s="180"/>
      <c r="G5427" s="180"/>
      <c r="H5427" s="180"/>
      <c r="I5427" s="180">
        <v>68237</v>
      </c>
      <c r="J5427" s="180">
        <v>48783</v>
      </c>
    </row>
    <row r="5428" spans="1:10" x14ac:dyDescent="0.2">
      <c r="A5428" s="180" t="s">
        <v>118</v>
      </c>
      <c r="B5428" s="180" t="s">
        <v>407</v>
      </c>
      <c r="C5428" s="180"/>
      <c r="D5428" s="180"/>
      <c r="E5428" s="180"/>
      <c r="F5428" s="180"/>
      <c r="G5428" s="180">
        <v>95000</v>
      </c>
      <c r="H5428" s="180"/>
      <c r="I5428" s="180">
        <v>180910</v>
      </c>
      <c r="J5428" s="180">
        <v>218423.2</v>
      </c>
    </row>
    <row r="5429" spans="1:10" x14ac:dyDescent="0.2">
      <c r="A5429" s="180" t="s">
        <v>118</v>
      </c>
      <c r="B5429" s="180" t="s">
        <v>345</v>
      </c>
      <c r="C5429" s="180">
        <v>434000</v>
      </c>
      <c r="D5429" s="180">
        <v>409937</v>
      </c>
      <c r="E5429" s="180">
        <v>0</v>
      </c>
      <c r="F5429" s="180">
        <v>338106</v>
      </c>
      <c r="G5429" s="180">
        <v>226920</v>
      </c>
      <c r="H5429" s="180">
        <v>14000</v>
      </c>
      <c r="I5429" s="180">
        <v>6996037</v>
      </c>
      <c r="J5429" s="180">
        <v>6967544.9300000006</v>
      </c>
    </row>
    <row r="5430" spans="1:10" x14ac:dyDescent="0.2">
      <c r="A5430" s="180" t="s">
        <v>118</v>
      </c>
      <c r="B5430" s="180" t="s">
        <v>346</v>
      </c>
      <c r="C5430" s="180"/>
      <c r="D5430" s="180"/>
      <c r="E5430" s="180"/>
      <c r="F5430" s="180"/>
      <c r="G5430" s="180"/>
      <c r="H5430" s="180"/>
      <c r="I5430" s="180">
        <v>0</v>
      </c>
      <c r="J5430" s="180">
        <v>0</v>
      </c>
    </row>
    <row r="5431" spans="1:10" x14ac:dyDescent="0.2">
      <c r="A5431" s="180" t="s">
        <v>118</v>
      </c>
      <c r="B5431" s="180" t="s">
        <v>446</v>
      </c>
      <c r="C5431" s="180"/>
      <c r="D5431" s="180"/>
      <c r="E5431" s="180"/>
      <c r="F5431" s="180"/>
      <c r="G5431" s="180"/>
      <c r="H5431" s="180"/>
      <c r="I5431" s="180">
        <v>0</v>
      </c>
      <c r="J5431" s="180">
        <v>3461.25</v>
      </c>
    </row>
    <row r="5432" spans="1:10" x14ac:dyDescent="0.2">
      <c r="A5432" s="180" t="s">
        <v>118</v>
      </c>
      <c r="B5432" s="180" t="s">
        <v>347</v>
      </c>
      <c r="C5432" s="180"/>
      <c r="D5432" s="180"/>
      <c r="E5432" s="180"/>
      <c r="F5432" s="180"/>
      <c r="G5432" s="180"/>
      <c r="H5432" s="180"/>
      <c r="I5432" s="180">
        <v>0</v>
      </c>
      <c r="J5432" s="180">
        <v>0</v>
      </c>
    </row>
    <row r="5433" spans="1:10" x14ac:dyDescent="0.2">
      <c r="A5433" s="180" t="s">
        <v>118</v>
      </c>
      <c r="B5433" s="180" t="s">
        <v>348</v>
      </c>
      <c r="C5433" s="180">
        <v>434000</v>
      </c>
      <c r="D5433" s="180">
        <v>409937</v>
      </c>
      <c r="E5433" s="180">
        <v>0</v>
      </c>
      <c r="F5433" s="180">
        <v>338106</v>
      </c>
      <c r="G5433" s="180">
        <v>226920</v>
      </c>
      <c r="H5433" s="180">
        <v>14000</v>
      </c>
      <c r="I5433" s="180">
        <v>6996037</v>
      </c>
      <c r="J5433" s="180">
        <v>6971006.1800000006</v>
      </c>
    </row>
    <row r="5434" spans="1:10" x14ac:dyDescent="0.2">
      <c r="A5434" s="180" t="s">
        <v>118</v>
      </c>
      <c r="B5434" s="180" t="s">
        <v>349</v>
      </c>
      <c r="C5434" s="180">
        <v>1253401.9800000002</v>
      </c>
      <c r="D5434" s="180">
        <v>349617.25</v>
      </c>
      <c r="E5434" s="180">
        <v>0</v>
      </c>
      <c r="F5434" s="180">
        <v>112104.44000000006</v>
      </c>
      <c r="G5434" s="180">
        <v>-34136.570000000007</v>
      </c>
      <c r="H5434" s="180">
        <v>1999.8300000000015</v>
      </c>
      <c r="I5434" s="180">
        <v>3668364.5599999991</v>
      </c>
      <c r="J5434" s="180">
        <v>3647003.82</v>
      </c>
    </row>
    <row r="5435" spans="1:10" x14ac:dyDescent="0.2">
      <c r="A5435" s="180" t="s">
        <v>118</v>
      </c>
      <c r="B5435" s="180" t="s">
        <v>350</v>
      </c>
      <c r="C5435" s="180">
        <v>1687401.9800000002</v>
      </c>
      <c r="D5435" s="180">
        <v>759554.25</v>
      </c>
      <c r="E5435" s="180">
        <v>0</v>
      </c>
      <c r="F5435" s="180">
        <v>450210.44000000006</v>
      </c>
      <c r="G5435" s="180">
        <v>192783.43</v>
      </c>
      <c r="H5435" s="180">
        <v>15999.830000000002</v>
      </c>
      <c r="I5435" s="180">
        <v>10664401.560000001</v>
      </c>
      <c r="J5435" s="180">
        <v>10618010</v>
      </c>
    </row>
    <row r="5436" spans="1:10" x14ac:dyDescent="0.2">
      <c r="A5436" s="180" t="s">
        <v>118</v>
      </c>
      <c r="B5436" s="180" t="s">
        <v>376</v>
      </c>
      <c r="C5436" s="180"/>
      <c r="D5436" s="180"/>
      <c r="E5436" s="180"/>
      <c r="F5436" s="180"/>
      <c r="G5436" s="180"/>
      <c r="H5436" s="180"/>
      <c r="I5436" s="180"/>
      <c r="J5436" s="180"/>
    </row>
    <row r="5437" spans="1:10" x14ac:dyDescent="0.2">
      <c r="A5437" s="180" t="s">
        <v>118</v>
      </c>
      <c r="B5437" s="180" t="s">
        <v>377</v>
      </c>
      <c r="C5437" s="180"/>
      <c r="D5437" s="180"/>
      <c r="E5437" s="180"/>
      <c r="F5437" s="180"/>
      <c r="G5437" s="180"/>
      <c r="H5437" s="180">
        <v>18000</v>
      </c>
      <c r="I5437" s="180">
        <v>3835000</v>
      </c>
      <c r="J5437" s="180">
        <v>3604523.8</v>
      </c>
    </row>
    <row r="5438" spans="1:10" x14ac:dyDescent="0.2">
      <c r="A5438" s="180" t="s">
        <v>118</v>
      </c>
      <c r="B5438" s="180" t="s">
        <v>352</v>
      </c>
      <c r="C5438" s="180"/>
      <c r="D5438" s="180"/>
      <c r="E5438" s="180"/>
      <c r="F5438" s="180"/>
      <c r="G5438" s="180"/>
      <c r="H5438" s="180"/>
      <c r="I5438" s="180">
        <v>150000</v>
      </c>
      <c r="J5438" s="180">
        <v>126182.1</v>
      </c>
    </row>
    <row r="5439" spans="1:10" x14ac:dyDescent="0.2">
      <c r="A5439" s="180" t="s">
        <v>118</v>
      </c>
      <c r="B5439" s="180" t="s">
        <v>353</v>
      </c>
      <c r="C5439" s="180"/>
      <c r="D5439" s="180"/>
      <c r="E5439" s="180"/>
      <c r="F5439" s="180"/>
      <c r="G5439" s="180"/>
      <c r="H5439" s="180"/>
      <c r="I5439" s="180">
        <v>240000</v>
      </c>
      <c r="J5439" s="180">
        <v>162903.40000000002</v>
      </c>
    </row>
    <row r="5440" spans="1:10" x14ac:dyDescent="0.2">
      <c r="A5440" s="180" t="s">
        <v>118</v>
      </c>
      <c r="B5440" s="180" t="s">
        <v>354</v>
      </c>
      <c r="C5440" s="180"/>
      <c r="D5440" s="180">
        <v>8000</v>
      </c>
      <c r="E5440" s="180"/>
      <c r="F5440" s="180"/>
      <c r="G5440" s="180"/>
      <c r="H5440" s="180"/>
      <c r="I5440" s="180">
        <v>232000</v>
      </c>
      <c r="J5440" s="180">
        <v>210189.47</v>
      </c>
    </row>
    <row r="5441" spans="1:10" x14ac:dyDescent="0.2">
      <c r="A5441" s="180" t="s">
        <v>118</v>
      </c>
      <c r="B5441" s="180" t="s">
        <v>408</v>
      </c>
      <c r="C5441" s="180"/>
      <c r="D5441" s="180"/>
      <c r="E5441" s="180"/>
      <c r="F5441" s="180"/>
      <c r="G5441" s="180"/>
      <c r="H5441" s="180"/>
      <c r="I5441" s="180">
        <v>310000</v>
      </c>
      <c r="J5441" s="180">
        <v>390087.58</v>
      </c>
    </row>
    <row r="5442" spans="1:10" x14ac:dyDescent="0.2">
      <c r="A5442" s="180" t="s">
        <v>118</v>
      </c>
      <c r="B5442" s="180" t="s">
        <v>423</v>
      </c>
      <c r="C5442" s="180"/>
      <c r="D5442" s="180">
        <v>120000</v>
      </c>
      <c r="E5442" s="180"/>
      <c r="F5442" s="180">
        <v>1600</v>
      </c>
      <c r="G5442" s="180">
        <v>2200</v>
      </c>
      <c r="H5442" s="180"/>
      <c r="I5442" s="180">
        <v>275200</v>
      </c>
      <c r="J5442" s="180">
        <v>189386.93</v>
      </c>
    </row>
    <row r="5443" spans="1:10" x14ac:dyDescent="0.2">
      <c r="A5443" s="180" t="s">
        <v>118</v>
      </c>
      <c r="B5443" s="180" t="s">
        <v>355</v>
      </c>
      <c r="C5443" s="180"/>
      <c r="D5443" s="180">
        <v>45000</v>
      </c>
      <c r="E5443" s="180"/>
      <c r="F5443" s="180"/>
      <c r="G5443" s="180">
        <v>4500</v>
      </c>
      <c r="H5443" s="180"/>
      <c r="I5443" s="180">
        <v>599200</v>
      </c>
      <c r="J5443" s="180">
        <v>519799.92</v>
      </c>
    </row>
    <row r="5444" spans="1:10" x14ac:dyDescent="0.2">
      <c r="A5444" s="180" t="s">
        <v>118</v>
      </c>
      <c r="B5444" s="180" t="s">
        <v>356</v>
      </c>
      <c r="C5444" s="180"/>
      <c r="D5444" s="180">
        <v>100000</v>
      </c>
      <c r="E5444" s="180"/>
      <c r="F5444" s="180"/>
      <c r="G5444" s="180"/>
      <c r="H5444" s="180"/>
      <c r="I5444" s="180">
        <v>386000</v>
      </c>
      <c r="J5444" s="180">
        <v>372457.78</v>
      </c>
    </row>
    <row r="5445" spans="1:10" x14ac:dyDescent="0.2">
      <c r="A5445" s="180" t="s">
        <v>118</v>
      </c>
      <c r="B5445" s="180" t="s">
        <v>409</v>
      </c>
      <c r="C5445" s="180"/>
      <c r="D5445" s="180"/>
      <c r="E5445" s="180"/>
      <c r="F5445" s="180"/>
      <c r="G5445" s="180"/>
      <c r="H5445" s="180"/>
      <c r="I5445" s="180">
        <v>0</v>
      </c>
      <c r="J5445" s="180"/>
    </row>
    <row r="5446" spans="1:10" x14ac:dyDescent="0.2">
      <c r="A5446" s="180" t="s">
        <v>118</v>
      </c>
      <c r="B5446" s="180" t="s">
        <v>378</v>
      </c>
      <c r="C5446" s="180"/>
      <c r="D5446" s="180"/>
      <c r="E5446" s="180"/>
      <c r="F5446" s="180"/>
      <c r="G5446" s="180">
        <v>285000</v>
      </c>
      <c r="H5446" s="180"/>
      <c r="I5446" s="180">
        <v>240000</v>
      </c>
      <c r="J5446" s="180">
        <v>259016.02</v>
      </c>
    </row>
    <row r="5447" spans="1:10" x14ac:dyDescent="0.2">
      <c r="A5447" s="180" t="s">
        <v>118</v>
      </c>
      <c r="B5447" s="180" t="s">
        <v>360</v>
      </c>
      <c r="C5447" s="180">
        <v>900000</v>
      </c>
      <c r="D5447" s="180">
        <v>200000</v>
      </c>
      <c r="E5447" s="180"/>
      <c r="F5447" s="180"/>
      <c r="G5447" s="180"/>
      <c r="H5447" s="180"/>
      <c r="I5447" s="180">
        <v>700000</v>
      </c>
      <c r="J5447" s="180">
        <v>568810.96</v>
      </c>
    </row>
    <row r="5448" spans="1:10" x14ac:dyDescent="0.2">
      <c r="A5448" s="180" t="s">
        <v>118</v>
      </c>
      <c r="B5448" s="180" t="s">
        <v>379</v>
      </c>
      <c r="C5448" s="180"/>
      <c r="D5448" s="180"/>
      <c r="E5448" s="180"/>
      <c r="F5448" s="180">
        <v>332233</v>
      </c>
      <c r="G5448" s="180"/>
      <c r="H5448" s="180"/>
      <c r="I5448" s="180">
        <v>327922</v>
      </c>
      <c r="J5448" s="180">
        <v>322142.5</v>
      </c>
    </row>
    <row r="5449" spans="1:10" x14ac:dyDescent="0.2">
      <c r="A5449" s="180" t="s">
        <v>118</v>
      </c>
      <c r="B5449" s="180" t="s">
        <v>362</v>
      </c>
      <c r="C5449" s="180"/>
      <c r="D5449" s="180"/>
      <c r="E5449" s="180"/>
      <c r="F5449" s="180"/>
      <c r="G5449" s="180"/>
      <c r="H5449" s="180"/>
      <c r="I5449" s="180">
        <v>194904</v>
      </c>
      <c r="J5449" s="180">
        <v>198069</v>
      </c>
    </row>
    <row r="5450" spans="1:10" x14ac:dyDescent="0.2">
      <c r="A5450" s="180" t="s">
        <v>118</v>
      </c>
      <c r="B5450" s="180" t="s">
        <v>365</v>
      </c>
      <c r="C5450" s="180">
        <v>900000</v>
      </c>
      <c r="D5450" s="180">
        <v>473000</v>
      </c>
      <c r="E5450" s="180">
        <v>0</v>
      </c>
      <c r="F5450" s="180">
        <v>333833</v>
      </c>
      <c r="G5450" s="180">
        <v>291700</v>
      </c>
      <c r="H5450" s="180">
        <v>18000</v>
      </c>
      <c r="I5450" s="180">
        <v>7490226</v>
      </c>
      <c r="J5450" s="180">
        <v>6923569.459999999</v>
      </c>
    </row>
    <row r="5451" spans="1:10" x14ac:dyDescent="0.2">
      <c r="A5451" s="180" t="s">
        <v>118</v>
      </c>
      <c r="B5451" s="180" t="s">
        <v>447</v>
      </c>
      <c r="C5451" s="180"/>
      <c r="D5451" s="180"/>
      <c r="E5451" s="180"/>
      <c r="F5451" s="180"/>
      <c r="G5451" s="180"/>
      <c r="H5451" s="180"/>
      <c r="I5451" s="180">
        <v>0</v>
      </c>
      <c r="J5451" s="180">
        <v>26075.98</v>
      </c>
    </row>
    <row r="5452" spans="1:10" x14ac:dyDescent="0.2">
      <c r="A5452" s="180" t="s">
        <v>118</v>
      </c>
      <c r="B5452" s="180" t="s">
        <v>366</v>
      </c>
      <c r="C5452" s="180">
        <v>900000</v>
      </c>
      <c r="D5452" s="180">
        <v>473000</v>
      </c>
      <c r="E5452" s="180">
        <v>0</v>
      </c>
      <c r="F5452" s="180">
        <v>333833</v>
      </c>
      <c r="G5452" s="180">
        <v>291700</v>
      </c>
      <c r="H5452" s="180">
        <v>18000</v>
      </c>
      <c r="I5452" s="180">
        <v>7490226</v>
      </c>
      <c r="J5452" s="180">
        <v>6949645.4399999995</v>
      </c>
    </row>
    <row r="5453" spans="1:10" x14ac:dyDescent="0.2">
      <c r="A5453" s="180" t="s">
        <v>118</v>
      </c>
      <c r="B5453" s="180" t="s">
        <v>367</v>
      </c>
      <c r="C5453" s="180">
        <v>787401.98000000021</v>
      </c>
      <c r="D5453" s="180">
        <v>286554.25</v>
      </c>
      <c r="E5453" s="180">
        <v>0</v>
      </c>
      <c r="F5453" s="180">
        <v>116377.44000000006</v>
      </c>
      <c r="G5453" s="180">
        <v>-98916.57</v>
      </c>
      <c r="H5453" s="180">
        <v>-2000.1699999999985</v>
      </c>
      <c r="I5453" s="180">
        <v>3174175.5599999987</v>
      </c>
      <c r="J5453" s="180">
        <v>3668364.560000001</v>
      </c>
    </row>
    <row r="5454" spans="1:10" x14ac:dyDescent="0.2">
      <c r="A5454" s="180" t="s">
        <v>118</v>
      </c>
      <c r="B5454" s="180" t="s">
        <v>368</v>
      </c>
      <c r="C5454" s="180">
        <v>1687401.9800000002</v>
      </c>
      <c r="D5454" s="180">
        <v>759554.25</v>
      </c>
      <c r="E5454" s="180">
        <v>0</v>
      </c>
      <c r="F5454" s="180">
        <v>450210.44000000006</v>
      </c>
      <c r="G5454" s="180">
        <v>192783.43</v>
      </c>
      <c r="H5454" s="180">
        <v>15999.830000000002</v>
      </c>
      <c r="I5454" s="180">
        <v>10664401.560000001</v>
      </c>
      <c r="J5454" s="180">
        <v>10618010</v>
      </c>
    </row>
    <row r="5455" spans="1:10" x14ac:dyDescent="0.2">
      <c r="A5455" s="180" t="s">
        <v>119</v>
      </c>
      <c r="B5455" s="180" t="s">
        <v>333</v>
      </c>
      <c r="C5455" s="180"/>
      <c r="D5455" s="180">
        <v>956298</v>
      </c>
      <c r="E5455" s="180"/>
      <c r="F5455" s="180">
        <v>2319166</v>
      </c>
      <c r="G5455" s="180"/>
      <c r="H5455" s="180"/>
      <c r="I5455" s="180">
        <v>10101109</v>
      </c>
      <c r="J5455" s="180">
        <v>9133616.8900000006</v>
      </c>
    </row>
    <row r="5456" spans="1:10" x14ac:dyDescent="0.2">
      <c r="A5456" s="180" t="s">
        <v>119</v>
      </c>
      <c r="B5456" s="180" t="s">
        <v>334</v>
      </c>
      <c r="C5456" s="180"/>
      <c r="D5456" s="180">
        <v>3351</v>
      </c>
      <c r="E5456" s="180"/>
      <c r="F5456" s="180">
        <v>8127</v>
      </c>
      <c r="G5456" s="180"/>
      <c r="H5456" s="180"/>
      <c r="I5456" s="180">
        <v>29995</v>
      </c>
      <c r="J5456" s="180">
        <v>134857.66</v>
      </c>
    </row>
    <row r="5457" spans="1:10" x14ac:dyDescent="0.2">
      <c r="A5457" s="180" t="s">
        <v>119</v>
      </c>
      <c r="B5457" s="180" t="s">
        <v>335</v>
      </c>
      <c r="C5457" s="180"/>
      <c r="D5457" s="180">
        <v>0</v>
      </c>
      <c r="E5457" s="180"/>
      <c r="F5457" s="180"/>
      <c r="G5457" s="180"/>
      <c r="H5457" s="180"/>
      <c r="I5457" s="180">
        <v>0</v>
      </c>
      <c r="J5457" s="180">
        <v>0</v>
      </c>
    </row>
    <row r="5458" spans="1:10" x14ac:dyDescent="0.2">
      <c r="A5458" s="180" t="s">
        <v>119</v>
      </c>
      <c r="B5458" s="180" t="s">
        <v>336</v>
      </c>
      <c r="C5458" s="180"/>
      <c r="D5458" s="180"/>
      <c r="E5458" s="180"/>
      <c r="F5458" s="180"/>
      <c r="G5458" s="180"/>
      <c r="H5458" s="180"/>
      <c r="I5458" s="180">
        <v>1550000</v>
      </c>
      <c r="J5458" s="180">
        <v>1433206.06</v>
      </c>
    </row>
    <row r="5459" spans="1:10" x14ac:dyDescent="0.2">
      <c r="A5459" s="180" t="s">
        <v>119</v>
      </c>
      <c r="B5459" s="180" t="s">
        <v>337</v>
      </c>
      <c r="C5459" s="180">
        <v>0</v>
      </c>
      <c r="D5459" s="180">
        <v>0</v>
      </c>
      <c r="E5459" s="180">
        <v>141877</v>
      </c>
      <c r="F5459" s="180">
        <v>0</v>
      </c>
      <c r="G5459" s="180">
        <v>600</v>
      </c>
      <c r="H5459" s="180"/>
      <c r="I5459" s="180">
        <v>136050</v>
      </c>
      <c r="J5459" s="180">
        <v>51594.880000000005</v>
      </c>
    </row>
    <row r="5460" spans="1:10" x14ac:dyDescent="0.2">
      <c r="A5460" s="180" t="s">
        <v>119</v>
      </c>
      <c r="B5460" s="180" t="s">
        <v>338</v>
      </c>
      <c r="C5460" s="180"/>
      <c r="D5460" s="180"/>
      <c r="E5460" s="180"/>
      <c r="F5460" s="180"/>
      <c r="G5460" s="180">
        <v>560000</v>
      </c>
      <c r="H5460" s="180"/>
      <c r="I5460" s="180">
        <v>560000</v>
      </c>
      <c r="J5460" s="180">
        <v>544488.41</v>
      </c>
    </row>
    <row r="5461" spans="1:10" x14ac:dyDescent="0.2">
      <c r="A5461" s="180" t="s">
        <v>119</v>
      </c>
      <c r="B5461" s="180" t="s">
        <v>339</v>
      </c>
      <c r="C5461" s="180"/>
      <c r="D5461" s="180"/>
      <c r="E5461" s="180"/>
      <c r="F5461" s="180"/>
      <c r="G5461" s="180"/>
      <c r="H5461" s="180"/>
      <c r="I5461" s="180">
        <v>600350</v>
      </c>
      <c r="J5461" s="180">
        <v>292353.12</v>
      </c>
    </row>
    <row r="5462" spans="1:10" x14ac:dyDescent="0.2">
      <c r="A5462" s="180" t="s">
        <v>119</v>
      </c>
      <c r="B5462" s="180" t="s">
        <v>340</v>
      </c>
      <c r="C5462" s="180">
        <v>0</v>
      </c>
      <c r="D5462" s="180">
        <v>15000</v>
      </c>
      <c r="E5462" s="180">
        <v>0</v>
      </c>
      <c r="F5462" s="180">
        <v>2000</v>
      </c>
      <c r="G5462" s="180">
        <v>10000</v>
      </c>
      <c r="H5462" s="180"/>
      <c r="I5462" s="180">
        <v>432900</v>
      </c>
      <c r="J5462" s="180">
        <v>389430.04</v>
      </c>
    </row>
    <row r="5463" spans="1:10" x14ac:dyDescent="0.2">
      <c r="A5463" s="180" t="s">
        <v>119</v>
      </c>
      <c r="B5463" s="180" t="s">
        <v>341</v>
      </c>
      <c r="C5463" s="180">
        <v>0</v>
      </c>
      <c r="D5463" s="180">
        <v>0</v>
      </c>
      <c r="E5463" s="180">
        <v>0</v>
      </c>
      <c r="F5463" s="180"/>
      <c r="G5463" s="180">
        <v>0</v>
      </c>
      <c r="H5463" s="180"/>
      <c r="I5463" s="180">
        <v>0</v>
      </c>
      <c r="J5463" s="180">
        <v>0</v>
      </c>
    </row>
    <row r="5464" spans="1:10" x14ac:dyDescent="0.2">
      <c r="A5464" s="180" t="s">
        <v>119</v>
      </c>
      <c r="B5464" s="180" t="s">
        <v>342</v>
      </c>
      <c r="C5464" s="180"/>
      <c r="D5464" s="180"/>
      <c r="E5464" s="180"/>
      <c r="F5464" s="180"/>
      <c r="G5464" s="180"/>
      <c r="H5464" s="180"/>
      <c r="I5464" s="180">
        <v>8760615</v>
      </c>
      <c r="J5464" s="180">
        <v>8340968</v>
      </c>
    </row>
    <row r="5465" spans="1:10" x14ac:dyDescent="0.2">
      <c r="A5465" s="180" t="s">
        <v>119</v>
      </c>
      <c r="B5465" s="180" t="s">
        <v>343</v>
      </c>
      <c r="C5465" s="180"/>
      <c r="D5465" s="180"/>
      <c r="E5465" s="180"/>
      <c r="F5465" s="180"/>
      <c r="G5465" s="180"/>
      <c r="H5465" s="180"/>
      <c r="I5465" s="180">
        <v>0</v>
      </c>
      <c r="J5465" s="180">
        <v>0</v>
      </c>
    </row>
    <row r="5466" spans="1:10" x14ac:dyDescent="0.2">
      <c r="A5466" s="180" t="s">
        <v>119</v>
      </c>
      <c r="B5466" s="180" t="s">
        <v>344</v>
      </c>
      <c r="C5466" s="180">
        <v>1500000</v>
      </c>
      <c r="D5466" s="180">
        <v>500</v>
      </c>
      <c r="E5466" s="180">
        <v>0</v>
      </c>
      <c r="F5466" s="180">
        <v>500</v>
      </c>
      <c r="G5466" s="180">
        <v>5500</v>
      </c>
      <c r="H5466" s="180"/>
      <c r="I5466" s="180">
        <v>1504921</v>
      </c>
      <c r="J5466" s="180">
        <v>1377431.3299999998</v>
      </c>
    </row>
    <row r="5467" spans="1:10" x14ac:dyDescent="0.2">
      <c r="A5467" s="180" t="s">
        <v>119</v>
      </c>
      <c r="B5467" s="180" t="s">
        <v>475</v>
      </c>
      <c r="C5467" s="180"/>
      <c r="D5467" s="180">
        <v>9310</v>
      </c>
      <c r="E5467" s="180"/>
      <c r="F5467" s="180">
        <v>22576</v>
      </c>
      <c r="G5467" s="180"/>
      <c r="H5467" s="180"/>
      <c r="I5467" s="180">
        <v>99234</v>
      </c>
      <c r="J5467" s="180">
        <v>83144.73</v>
      </c>
    </row>
    <row r="5468" spans="1:10" x14ac:dyDescent="0.2">
      <c r="A5468" s="180" t="s">
        <v>119</v>
      </c>
      <c r="B5468" s="180" t="s">
        <v>332</v>
      </c>
      <c r="C5468" s="180"/>
      <c r="D5468" s="180"/>
      <c r="E5468" s="180">
        <v>0</v>
      </c>
      <c r="F5468" s="180"/>
      <c r="G5468" s="180"/>
      <c r="H5468" s="180"/>
      <c r="I5468" s="180">
        <v>33654</v>
      </c>
      <c r="J5468" s="180">
        <v>34035</v>
      </c>
    </row>
    <row r="5469" spans="1:10" x14ac:dyDescent="0.2">
      <c r="A5469" s="180" t="s">
        <v>119</v>
      </c>
      <c r="B5469" s="180" t="s">
        <v>407</v>
      </c>
      <c r="C5469" s="180">
        <v>0</v>
      </c>
      <c r="D5469" s="180">
        <v>0</v>
      </c>
      <c r="E5469" s="180">
        <v>0</v>
      </c>
      <c r="F5469" s="180"/>
      <c r="G5469" s="180">
        <v>190000</v>
      </c>
      <c r="H5469" s="180"/>
      <c r="I5469" s="180">
        <v>489062</v>
      </c>
      <c r="J5469" s="180">
        <v>476361.23</v>
      </c>
    </row>
    <row r="5470" spans="1:10" x14ac:dyDescent="0.2">
      <c r="A5470" s="180" t="s">
        <v>119</v>
      </c>
      <c r="B5470" s="180" t="s">
        <v>345</v>
      </c>
      <c r="C5470" s="180">
        <v>1500000</v>
      </c>
      <c r="D5470" s="180">
        <v>984459</v>
      </c>
      <c r="E5470" s="180">
        <v>141877</v>
      </c>
      <c r="F5470" s="180">
        <v>2352369</v>
      </c>
      <c r="G5470" s="180">
        <v>766100</v>
      </c>
      <c r="H5470" s="180">
        <v>0</v>
      </c>
      <c r="I5470" s="180">
        <v>24297890</v>
      </c>
      <c r="J5470" s="180">
        <v>22291487.350000001</v>
      </c>
    </row>
    <row r="5471" spans="1:10" x14ac:dyDescent="0.2">
      <c r="A5471" s="180" t="s">
        <v>119</v>
      </c>
      <c r="B5471" s="180" t="s">
        <v>346</v>
      </c>
      <c r="C5471" s="180"/>
      <c r="D5471" s="180"/>
      <c r="E5471" s="180"/>
      <c r="F5471" s="180"/>
      <c r="G5471" s="180"/>
      <c r="H5471" s="180"/>
      <c r="I5471" s="180">
        <v>14256087</v>
      </c>
      <c r="J5471" s="180">
        <v>0</v>
      </c>
    </row>
    <row r="5472" spans="1:10" x14ac:dyDescent="0.2">
      <c r="A5472" s="180" t="s">
        <v>119</v>
      </c>
      <c r="B5472" s="180" t="s">
        <v>446</v>
      </c>
      <c r="C5472" s="180"/>
      <c r="D5472" s="180"/>
      <c r="E5472" s="180"/>
      <c r="F5472" s="180">
        <v>941593</v>
      </c>
      <c r="G5472" s="180">
        <v>0</v>
      </c>
      <c r="H5472" s="180"/>
      <c r="I5472" s="180">
        <v>937343</v>
      </c>
      <c r="J5472" s="180">
        <v>945638.05</v>
      </c>
    </row>
    <row r="5473" spans="1:10" x14ac:dyDescent="0.2">
      <c r="A5473" s="180" t="s">
        <v>119</v>
      </c>
      <c r="B5473" s="180" t="s">
        <v>347</v>
      </c>
      <c r="C5473" s="180"/>
      <c r="D5473" s="180"/>
      <c r="E5473" s="180"/>
      <c r="F5473" s="180"/>
      <c r="G5473" s="180">
        <v>0</v>
      </c>
      <c r="H5473" s="180"/>
      <c r="I5473" s="180">
        <v>0</v>
      </c>
      <c r="J5473" s="180">
        <v>0</v>
      </c>
    </row>
    <row r="5474" spans="1:10" x14ac:dyDescent="0.2">
      <c r="A5474" s="180" t="s">
        <v>119</v>
      </c>
      <c r="B5474" s="180" t="s">
        <v>348</v>
      </c>
      <c r="C5474" s="180">
        <v>1500000</v>
      </c>
      <c r="D5474" s="180">
        <v>984459</v>
      </c>
      <c r="E5474" s="180">
        <v>141877</v>
      </c>
      <c r="F5474" s="180">
        <v>3293962</v>
      </c>
      <c r="G5474" s="180">
        <v>766100</v>
      </c>
      <c r="H5474" s="180">
        <v>0</v>
      </c>
      <c r="I5474" s="180">
        <v>39491320</v>
      </c>
      <c r="J5474" s="180">
        <v>23237125.399999999</v>
      </c>
    </row>
    <row r="5475" spans="1:10" x14ac:dyDescent="0.2">
      <c r="A5475" s="180" t="s">
        <v>119</v>
      </c>
      <c r="B5475" s="180" t="s">
        <v>349</v>
      </c>
      <c r="C5475" s="180">
        <v>1651230.9400000004</v>
      </c>
      <c r="D5475" s="180">
        <v>496597.95000000019</v>
      </c>
      <c r="E5475" s="180">
        <v>-141877</v>
      </c>
      <c r="F5475" s="180">
        <v>2009370.2199999995</v>
      </c>
      <c r="G5475" s="180">
        <v>113038.77000000002</v>
      </c>
      <c r="H5475" s="180">
        <v>0</v>
      </c>
      <c r="I5475" s="180">
        <v>7576625.1200000001</v>
      </c>
      <c r="J5475" s="180">
        <v>6754584.5</v>
      </c>
    </row>
    <row r="5476" spans="1:10" x14ac:dyDescent="0.2">
      <c r="A5476" s="180" t="s">
        <v>119</v>
      </c>
      <c r="B5476" s="180" t="s">
        <v>350</v>
      </c>
      <c r="C5476" s="180">
        <v>3151230.9400000004</v>
      </c>
      <c r="D5476" s="180">
        <v>1481056.9500000002</v>
      </c>
      <c r="E5476" s="180">
        <v>0</v>
      </c>
      <c r="F5476" s="180">
        <v>5303332.22</v>
      </c>
      <c r="G5476" s="180">
        <v>879138.77</v>
      </c>
      <c r="H5476" s="180">
        <v>0</v>
      </c>
      <c r="I5476" s="180">
        <v>47067945.119999997</v>
      </c>
      <c r="J5476" s="180">
        <v>29991709.899999999</v>
      </c>
    </row>
    <row r="5477" spans="1:10" x14ac:dyDescent="0.2">
      <c r="A5477" s="180" t="s">
        <v>119</v>
      </c>
      <c r="B5477" s="180" t="s">
        <v>376</v>
      </c>
      <c r="C5477" s="180"/>
      <c r="D5477" s="180"/>
      <c r="E5477" s="180"/>
      <c r="F5477" s="180"/>
      <c r="G5477" s="180"/>
      <c r="H5477" s="180"/>
      <c r="I5477" s="180"/>
      <c r="J5477" s="180"/>
    </row>
    <row r="5478" spans="1:10" x14ac:dyDescent="0.2">
      <c r="A5478" s="180" t="s">
        <v>119</v>
      </c>
      <c r="B5478" s="180" t="s">
        <v>377</v>
      </c>
      <c r="C5478" s="180">
        <v>0</v>
      </c>
      <c r="D5478" s="180">
        <v>250000</v>
      </c>
      <c r="E5478" s="180">
        <v>0</v>
      </c>
      <c r="F5478" s="180"/>
      <c r="G5478" s="180">
        <v>0</v>
      </c>
      <c r="H5478" s="180"/>
      <c r="I5478" s="180">
        <v>13120000</v>
      </c>
      <c r="J5478" s="180">
        <v>11930591.439999999</v>
      </c>
    </row>
    <row r="5479" spans="1:10" x14ac:dyDescent="0.2">
      <c r="A5479" s="180" t="s">
        <v>119</v>
      </c>
      <c r="B5479" s="180" t="s">
        <v>352</v>
      </c>
      <c r="C5479" s="180">
        <v>0</v>
      </c>
      <c r="D5479" s="180">
        <v>0</v>
      </c>
      <c r="E5479" s="180">
        <v>0</v>
      </c>
      <c r="F5479" s="180"/>
      <c r="G5479" s="180">
        <v>0</v>
      </c>
      <c r="H5479" s="180"/>
      <c r="I5479" s="180">
        <v>565000</v>
      </c>
      <c r="J5479" s="180">
        <v>263433</v>
      </c>
    </row>
    <row r="5480" spans="1:10" x14ac:dyDescent="0.2">
      <c r="A5480" s="180" t="s">
        <v>119</v>
      </c>
      <c r="B5480" s="180" t="s">
        <v>353</v>
      </c>
      <c r="C5480" s="180">
        <v>0</v>
      </c>
      <c r="D5480" s="180">
        <v>150000</v>
      </c>
      <c r="E5480" s="180">
        <v>0</v>
      </c>
      <c r="F5480" s="180"/>
      <c r="G5480" s="180">
        <v>0</v>
      </c>
      <c r="H5480" s="180"/>
      <c r="I5480" s="180">
        <v>620000</v>
      </c>
      <c r="J5480" s="180">
        <v>582375.42999999993</v>
      </c>
    </row>
    <row r="5481" spans="1:10" x14ac:dyDescent="0.2">
      <c r="A5481" s="180" t="s">
        <v>119</v>
      </c>
      <c r="B5481" s="180" t="s">
        <v>354</v>
      </c>
      <c r="C5481" s="180">
        <v>0</v>
      </c>
      <c r="D5481" s="180">
        <v>0</v>
      </c>
      <c r="E5481" s="180">
        <v>0</v>
      </c>
      <c r="F5481" s="180"/>
      <c r="G5481" s="180">
        <v>0</v>
      </c>
      <c r="H5481" s="180"/>
      <c r="I5481" s="180">
        <v>510000</v>
      </c>
      <c r="J5481" s="180">
        <v>322053.49</v>
      </c>
    </row>
    <row r="5482" spans="1:10" x14ac:dyDescent="0.2">
      <c r="A5482" s="180" t="s">
        <v>119</v>
      </c>
      <c r="B5482" s="180" t="s">
        <v>408</v>
      </c>
      <c r="C5482" s="180">
        <v>0</v>
      </c>
      <c r="D5482" s="180">
        <v>200</v>
      </c>
      <c r="E5482" s="180">
        <v>0</v>
      </c>
      <c r="F5482" s="180"/>
      <c r="G5482" s="180">
        <v>0</v>
      </c>
      <c r="H5482" s="180"/>
      <c r="I5482" s="180">
        <v>890000</v>
      </c>
      <c r="J5482" s="180">
        <v>780763.26</v>
      </c>
    </row>
    <row r="5483" spans="1:10" x14ac:dyDescent="0.2">
      <c r="A5483" s="180" t="s">
        <v>119</v>
      </c>
      <c r="B5483" s="180" t="s">
        <v>423</v>
      </c>
      <c r="C5483" s="180">
        <v>0</v>
      </c>
      <c r="D5483" s="180">
        <v>100000</v>
      </c>
      <c r="E5483" s="180">
        <v>0</v>
      </c>
      <c r="F5483" s="180">
        <v>0</v>
      </c>
      <c r="G5483" s="180">
        <v>500</v>
      </c>
      <c r="H5483" s="180"/>
      <c r="I5483" s="180">
        <v>576700</v>
      </c>
      <c r="J5483" s="180">
        <v>440405.02</v>
      </c>
    </row>
    <row r="5484" spans="1:10" x14ac:dyDescent="0.2">
      <c r="A5484" s="180" t="s">
        <v>119</v>
      </c>
      <c r="B5484" s="180" t="s">
        <v>355</v>
      </c>
      <c r="C5484" s="180">
        <v>0</v>
      </c>
      <c r="D5484" s="180">
        <v>65000</v>
      </c>
      <c r="E5484" s="180">
        <v>0</v>
      </c>
      <c r="F5484" s="180"/>
      <c r="G5484" s="180">
        <v>0</v>
      </c>
      <c r="H5484" s="180"/>
      <c r="I5484" s="180">
        <v>1691000</v>
      </c>
      <c r="J5484" s="180">
        <v>1352302.37</v>
      </c>
    </row>
    <row r="5485" spans="1:10" x14ac:dyDescent="0.2">
      <c r="A5485" s="180" t="s">
        <v>119</v>
      </c>
      <c r="B5485" s="180" t="s">
        <v>356</v>
      </c>
      <c r="C5485" s="180">
        <v>150000</v>
      </c>
      <c r="D5485" s="180">
        <v>160000</v>
      </c>
      <c r="E5485" s="180">
        <v>0</v>
      </c>
      <c r="F5485" s="180"/>
      <c r="G5485" s="180">
        <v>0</v>
      </c>
      <c r="H5485" s="180"/>
      <c r="I5485" s="180">
        <v>885000</v>
      </c>
      <c r="J5485" s="180">
        <v>637012.03</v>
      </c>
    </row>
    <row r="5486" spans="1:10" x14ac:dyDescent="0.2">
      <c r="A5486" s="180" t="s">
        <v>119</v>
      </c>
      <c r="B5486" s="180" t="s">
        <v>409</v>
      </c>
      <c r="C5486" s="180"/>
      <c r="D5486" s="180"/>
      <c r="E5486" s="180"/>
      <c r="F5486" s="180"/>
      <c r="G5486" s="180"/>
      <c r="H5486" s="180"/>
      <c r="I5486" s="180">
        <v>0</v>
      </c>
      <c r="J5486" s="180"/>
    </row>
    <row r="5487" spans="1:10" x14ac:dyDescent="0.2">
      <c r="A5487" s="180" t="s">
        <v>119</v>
      </c>
      <c r="B5487" s="180" t="s">
        <v>378</v>
      </c>
      <c r="C5487" s="180">
        <v>0</v>
      </c>
      <c r="D5487" s="180">
        <v>0</v>
      </c>
      <c r="E5487" s="180">
        <v>0</v>
      </c>
      <c r="F5487" s="180"/>
      <c r="G5487" s="180">
        <v>780000</v>
      </c>
      <c r="H5487" s="180"/>
      <c r="I5487" s="180">
        <v>775658</v>
      </c>
      <c r="J5487" s="180">
        <v>675270.25</v>
      </c>
    </row>
    <row r="5488" spans="1:10" x14ac:dyDescent="0.2">
      <c r="A5488" s="180" t="s">
        <v>119</v>
      </c>
      <c r="B5488" s="180" t="s">
        <v>360</v>
      </c>
      <c r="C5488" s="180">
        <v>1000000</v>
      </c>
      <c r="D5488" s="180">
        <v>400000</v>
      </c>
      <c r="E5488" s="180">
        <v>8000000</v>
      </c>
      <c r="F5488" s="180"/>
      <c r="G5488" s="180"/>
      <c r="H5488" s="180"/>
      <c r="I5488" s="180">
        <v>15393024</v>
      </c>
      <c r="J5488" s="180">
        <v>957162.62</v>
      </c>
    </row>
    <row r="5489" spans="1:10" x14ac:dyDescent="0.2">
      <c r="A5489" s="180" t="s">
        <v>119</v>
      </c>
      <c r="B5489" s="180" t="s">
        <v>379</v>
      </c>
      <c r="C5489" s="180">
        <v>0</v>
      </c>
      <c r="D5489" s="180">
        <v>0</v>
      </c>
      <c r="E5489" s="180"/>
      <c r="F5489" s="180">
        <v>2327293</v>
      </c>
      <c r="G5489" s="180"/>
      <c r="H5489" s="180"/>
      <c r="I5489" s="180">
        <v>3108133</v>
      </c>
      <c r="J5489" s="180">
        <v>2921175</v>
      </c>
    </row>
    <row r="5490" spans="1:10" x14ac:dyDescent="0.2">
      <c r="A5490" s="180" t="s">
        <v>119</v>
      </c>
      <c r="B5490" s="180" t="s">
        <v>362</v>
      </c>
      <c r="C5490" s="180"/>
      <c r="D5490" s="180"/>
      <c r="E5490" s="180"/>
      <c r="F5490" s="180"/>
      <c r="G5490" s="180"/>
      <c r="H5490" s="180"/>
      <c r="I5490" s="180">
        <v>640009</v>
      </c>
      <c r="J5490" s="180">
        <v>602792</v>
      </c>
    </row>
    <row r="5491" spans="1:10" x14ac:dyDescent="0.2">
      <c r="A5491" s="180" t="s">
        <v>119</v>
      </c>
      <c r="B5491" s="180" t="s">
        <v>365</v>
      </c>
      <c r="C5491" s="180">
        <v>1150000</v>
      </c>
      <c r="D5491" s="180">
        <v>1125200</v>
      </c>
      <c r="E5491" s="180">
        <v>8000000</v>
      </c>
      <c r="F5491" s="180">
        <v>2327293</v>
      </c>
      <c r="G5491" s="180">
        <v>780500</v>
      </c>
      <c r="H5491" s="180">
        <v>0</v>
      </c>
      <c r="I5491" s="180">
        <v>38774524</v>
      </c>
      <c r="J5491" s="180">
        <v>21465335.91</v>
      </c>
    </row>
    <row r="5492" spans="1:10" x14ac:dyDescent="0.2">
      <c r="A5492" s="180" t="s">
        <v>119</v>
      </c>
      <c r="B5492" s="180" t="s">
        <v>447</v>
      </c>
      <c r="C5492" s="180">
        <v>941593</v>
      </c>
      <c r="D5492" s="180">
        <v>0</v>
      </c>
      <c r="E5492" s="180"/>
      <c r="F5492" s="180">
        <v>0</v>
      </c>
      <c r="G5492" s="180">
        <v>0</v>
      </c>
      <c r="H5492" s="180"/>
      <c r="I5492" s="180">
        <v>942193</v>
      </c>
      <c r="J5492" s="180">
        <v>949748.87</v>
      </c>
    </row>
    <row r="5493" spans="1:10" x14ac:dyDescent="0.2">
      <c r="A5493" s="180" t="s">
        <v>119</v>
      </c>
      <c r="B5493" s="180" t="s">
        <v>366</v>
      </c>
      <c r="C5493" s="180">
        <v>2091593</v>
      </c>
      <c r="D5493" s="180">
        <v>1125200</v>
      </c>
      <c r="E5493" s="180">
        <v>8000000</v>
      </c>
      <c r="F5493" s="180">
        <v>2327293</v>
      </c>
      <c r="G5493" s="180">
        <v>780500</v>
      </c>
      <c r="H5493" s="180">
        <v>0</v>
      </c>
      <c r="I5493" s="180">
        <v>39716717</v>
      </c>
      <c r="J5493" s="180">
        <v>22415084.780000001</v>
      </c>
    </row>
    <row r="5494" spans="1:10" x14ac:dyDescent="0.2">
      <c r="A5494" s="180" t="s">
        <v>119</v>
      </c>
      <c r="B5494" s="180" t="s">
        <v>367</v>
      </c>
      <c r="C5494" s="180">
        <v>1059637.9400000004</v>
      </c>
      <c r="D5494" s="180">
        <v>355856.95000000019</v>
      </c>
      <c r="E5494" s="180">
        <v>-8000000</v>
      </c>
      <c r="F5494" s="180">
        <v>2976039.2199999997</v>
      </c>
      <c r="G5494" s="180">
        <v>98638.770000000019</v>
      </c>
      <c r="H5494" s="180">
        <v>0</v>
      </c>
      <c r="I5494" s="180">
        <v>7351228.1199999964</v>
      </c>
      <c r="J5494" s="180">
        <v>7576625.120000001</v>
      </c>
    </row>
    <row r="5495" spans="1:10" x14ac:dyDescent="0.2">
      <c r="A5495" s="180" t="s">
        <v>119</v>
      </c>
      <c r="B5495" s="180" t="s">
        <v>368</v>
      </c>
      <c r="C5495" s="180">
        <v>3151230.9400000004</v>
      </c>
      <c r="D5495" s="180">
        <v>1481056.9500000002</v>
      </c>
      <c r="E5495" s="180">
        <v>0</v>
      </c>
      <c r="F5495" s="180">
        <v>5303332.22</v>
      </c>
      <c r="G5495" s="180">
        <v>879138.77</v>
      </c>
      <c r="H5495" s="180">
        <v>0</v>
      </c>
      <c r="I5495" s="180">
        <v>47067945.119999997</v>
      </c>
      <c r="J5495" s="180">
        <v>29991709.899999999</v>
      </c>
    </row>
    <row r="5496" spans="1:10" x14ac:dyDescent="0.2">
      <c r="A5496" s="180" t="s">
        <v>120</v>
      </c>
      <c r="B5496" s="180" t="s">
        <v>333</v>
      </c>
      <c r="C5496" s="180"/>
      <c r="D5496" s="180">
        <v>108611</v>
      </c>
      <c r="E5496" s="180"/>
      <c r="F5496" s="180">
        <v>0</v>
      </c>
      <c r="G5496" s="180"/>
      <c r="H5496" s="180"/>
      <c r="I5496" s="180">
        <v>966942</v>
      </c>
      <c r="J5496" s="180">
        <v>825650.2</v>
      </c>
    </row>
    <row r="5497" spans="1:10" x14ac:dyDescent="0.2">
      <c r="A5497" s="180" t="s">
        <v>120</v>
      </c>
      <c r="B5497" s="180" t="s">
        <v>334</v>
      </c>
      <c r="C5497" s="180"/>
      <c r="D5497" s="180">
        <v>1844</v>
      </c>
      <c r="E5497" s="180"/>
      <c r="F5497" s="180">
        <v>0</v>
      </c>
      <c r="G5497" s="180"/>
      <c r="H5497" s="180"/>
      <c r="I5497" s="180">
        <v>17180</v>
      </c>
      <c r="J5497" s="180">
        <v>27925.840000000004</v>
      </c>
    </row>
    <row r="5498" spans="1:10" x14ac:dyDescent="0.2">
      <c r="A5498" s="180" t="s">
        <v>120</v>
      </c>
      <c r="B5498" s="180" t="s">
        <v>335</v>
      </c>
      <c r="C5498" s="180"/>
      <c r="D5498" s="180">
        <v>0</v>
      </c>
      <c r="E5498" s="180"/>
      <c r="F5498" s="180"/>
      <c r="G5498" s="180"/>
      <c r="H5498" s="180"/>
      <c r="I5498" s="180">
        <v>31980</v>
      </c>
      <c r="J5498" s="180">
        <v>30365</v>
      </c>
    </row>
    <row r="5499" spans="1:10" x14ac:dyDescent="0.2">
      <c r="A5499" s="180" t="s">
        <v>120</v>
      </c>
      <c r="B5499" s="180" t="s">
        <v>336</v>
      </c>
      <c r="C5499" s="180"/>
      <c r="D5499" s="180"/>
      <c r="E5499" s="180"/>
      <c r="F5499" s="180"/>
      <c r="G5499" s="180"/>
      <c r="H5499" s="180"/>
      <c r="I5499" s="180">
        <v>130000</v>
      </c>
      <c r="J5499" s="180">
        <v>123459.14</v>
      </c>
    </row>
    <row r="5500" spans="1:10" x14ac:dyDescent="0.2">
      <c r="A5500" s="180" t="s">
        <v>120</v>
      </c>
      <c r="B5500" s="180" t="s">
        <v>337</v>
      </c>
      <c r="C5500" s="180">
        <v>200</v>
      </c>
      <c r="D5500" s="180">
        <v>200</v>
      </c>
      <c r="E5500" s="180"/>
      <c r="F5500" s="180"/>
      <c r="G5500" s="180"/>
      <c r="H5500" s="180"/>
      <c r="I5500" s="180">
        <v>2100</v>
      </c>
      <c r="J5500" s="180">
        <v>2244.16</v>
      </c>
    </row>
    <row r="5501" spans="1:10" x14ac:dyDescent="0.2">
      <c r="A5501" s="180" t="s">
        <v>120</v>
      </c>
      <c r="B5501" s="180" t="s">
        <v>338</v>
      </c>
      <c r="C5501" s="180"/>
      <c r="D5501" s="180"/>
      <c r="E5501" s="180"/>
      <c r="F5501" s="180"/>
      <c r="G5501" s="180">
        <v>38000</v>
      </c>
      <c r="H5501" s="180"/>
      <c r="I5501" s="180">
        <v>38000</v>
      </c>
      <c r="J5501" s="180">
        <v>38033.089999999997</v>
      </c>
    </row>
    <row r="5502" spans="1:10" x14ac:dyDescent="0.2">
      <c r="A5502" s="180" t="s">
        <v>120</v>
      </c>
      <c r="B5502" s="180" t="s">
        <v>339</v>
      </c>
      <c r="C5502" s="180"/>
      <c r="D5502" s="180"/>
      <c r="E5502" s="180"/>
      <c r="F5502" s="180"/>
      <c r="G5502" s="180"/>
      <c r="H5502" s="180"/>
      <c r="I5502" s="180">
        <v>7000</v>
      </c>
      <c r="J5502" s="180">
        <v>6831.05</v>
      </c>
    </row>
    <row r="5503" spans="1:10" x14ac:dyDescent="0.2">
      <c r="A5503" s="180" t="s">
        <v>120</v>
      </c>
      <c r="B5503" s="180" t="s">
        <v>340</v>
      </c>
      <c r="C5503" s="180"/>
      <c r="D5503" s="180"/>
      <c r="E5503" s="180"/>
      <c r="F5503" s="180"/>
      <c r="G5503" s="180">
        <v>3300</v>
      </c>
      <c r="H5503" s="180">
        <v>305000</v>
      </c>
      <c r="I5503" s="180">
        <v>448300</v>
      </c>
      <c r="J5503" s="180">
        <v>497421.76</v>
      </c>
    </row>
    <row r="5504" spans="1:10" x14ac:dyDescent="0.2">
      <c r="A5504" s="180" t="s">
        <v>120</v>
      </c>
      <c r="B5504" s="180" t="s">
        <v>341</v>
      </c>
      <c r="C5504" s="180"/>
      <c r="D5504" s="180"/>
      <c r="E5504" s="180"/>
      <c r="F5504" s="180"/>
      <c r="G5504" s="180"/>
      <c r="H5504" s="180"/>
      <c r="I5504" s="180">
        <v>0</v>
      </c>
      <c r="J5504" s="180">
        <v>0</v>
      </c>
    </row>
    <row r="5505" spans="1:10" x14ac:dyDescent="0.2">
      <c r="A5505" s="180" t="s">
        <v>120</v>
      </c>
      <c r="B5505" s="180" t="s">
        <v>342</v>
      </c>
      <c r="C5505" s="180"/>
      <c r="D5505" s="180"/>
      <c r="E5505" s="180"/>
      <c r="F5505" s="180"/>
      <c r="G5505" s="180"/>
      <c r="H5505" s="180"/>
      <c r="I5505" s="180">
        <v>823301</v>
      </c>
      <c r="J5505" s="180">
        <v>649227</v>
      </c>
    </row>
    <row r="5506" spans="1:10" x14ac:dyDescent="0.2">
      <c r="A5506" s="180" t="s">
        <v>120</v>
      </c>
      <c r="B5506" s="180" t="s">
        <v>343</v>
      </c>
      <c r="C5506" s="180"/>
      <c r="D5506" s="180"/>
      <c r="E5506" s="180"/>
      <c r="F5506" s="180"/>
      <c r="G5506" s="180"/>
      <c r="H5506" s="180"/>
      <c r="I5506" s="180">
        <v>0</v>
      </c>
      <c r="J5506" s="180">
        <v>0</v>
      </c>
    </row>
    <row r="5507" spans="1:10" x14ac:dyDescent="0.2">
      <c r="A5507" s="180" t="s">
        <v>120</v>
      </c>
      <c r="B5507" s="180" t="s">
        <v>344</v>
      </c>
      <c r="C5507" s="180">
        <v>120000</v>
      </c>
      <c r="D5507" s="180">
        <v>40</v>
      </c>
      <c r="E5507" s="180"/>
      <c r="F5507" s="180"/>
      <c r="G5507" s="180">
        <v>600</v>
      </c>
      <c r="H5507" s="180"/>
      <c r="I5507" s="180">
        <v>275640</v>
      </c>
      <c r="J5507" s="180">
        <v>123634.49</v>
      </c>
    </row>
    <row r="5508" spans="1:10" x14ac:dyDescent="0.2">
      <c r="A5508" s="180" t="s">
        <v>120</v>
      </c>
      <c r="B5508" s="180" t="s">
        <v>475</v>
      </c>
      <c r="C5508" s="180"/>
      <c r="D5508" s="180">
        <v>1458</v>
      </c>
      <c r="E5508" s="180"/>
      <c r="F5508" s="180">
        <v>0</v>
      </c>
      <c r="G5508" s="180"/>
      <c r="H5508" s="180"/>
      <c r="I5508" s="180">
        <v>13061</v>
      </c>
      <c r="J5508" s="180">
        <v>11707.94</v>
      </c>
    </row>
    <row r="5509" spans="1:10" x14ac:dyDescent="0.2">
      <c r="A5509" s="180" t="s">
        <v>120</v>
      </c>
      <c r="B5509" s="180" t="s">
        <v>332</v>
      </c>
      <c r="C5509" s="180"/>
      <c r="D5509" s="180"/>
      <c r="E5509" s="180"/>
      <c r="F5509" s="180"/>
      <c r="G5509" s="180"/>
      <c r="H5509" s="180"/>
      <c r="I5509" s="180">
        <v>36000</v>
      </c>
      <c r="J5509" s="180">
        <v>36377</v>
      </c>
    </row>
    <row r="5510" spans="1:10" x14ac:dyDescent="0.2">
      <c r="A5510" s="180" t="s">
        <v>120</v>
      </c>
      <c r="B5510" s="180" t="s">
        <v>407</v>
      </c>
      <c r="C5510" s="180"/>
      <c r="D5510" s="180"/>
      <c r="E5510" s="180"/>
      <c r="F5510" s="180"/>
      <c r="G5510" s="180">
        <v>74000</v>
      </c>
      <c r="H5510" s="180">
        <v>22000</v>
      </c>
      <c r="I5510" s="180">
        <v>179000</v>
      </c>
      <c r="J5510" s="180">
        <v>178782.78</v>
      </c>
    </row>
    <row r="5511" spans="1:10" x14ac:dyDescent="0.2">
      <c r="A5511" s="180" t="s">
        <v>120</v>
      </c>
      <c r="B5511" s="180" t="s">
        <v>345</v>
      </c>
      <c r="C5511" s="180">
        <v>120200</v>
      </c>
      <c r="D5511" s="180">
        <v>112153</v>
      </c>
      <c r="E5511" s="180">
        <v>0</v>
      </c>
      <c r="F5511" s="180">
        <v>0</v>
      </c>
      <c r="G5511" s="180">
        <v>115900</v>
      </c>
      <c r="H5511" s="180">
        <v>327000</v>
      </c>
      <c r="I5511" s="180">
        <v>2968504</v>
      </c>
      <c r="J5511" s="180">
        <v>2551659.4500000002</v>
      </c>
    </row>
    <row r="5512" spans="1:10" x14ac:dyDescent="0.2">
      <c r="A5512" s="180" t="s">
        <v>120</v>
      </c>
      <c r="B5512" s="180" t="s">
        <v>346</v>
      </c>
      <c r="C5512" s="180"/>
      <c r="D5512" s="180"/>
      <c r="E5512" s="180"/>
      <c r="F5512" s="180"/>
      <c r="G5512" s="180"/>
      <c r="H5512" s="180"/>
      <c r="I5512" s="180">
        <v>0</v>
      </c>
      <c r="J5512" s="180">
        <v>0</v>
      </c>
    </row>
    <row r="5513" spans="1:10" x14ac:dyDescent="0.2">
      <c r="A5513" s="180" t="s">
        <v>120</v>
      </c>
      <c r="B5513" s="180" t="s">
        <v>446</v>
      </c>
      <c r="C5513" s="180"/>
      <c r="D5513" s="180"/>
      <c r="E5513" s="180"/>
      <c r="F5513" s="180"/>
      <c r="G5513" s="180"/>
      <c r="H5513" s="180"/>
      <c r="I5513" s="180">
        <v>0</v>
      </c>
      <c r="J5513" s="180">
        <v>14323</v>
      </c>
    </row>
    <row r="5514" spans="1:10" x14ac:dyDescent="0.2">
      <c r="A5514" s="180" t="s">
        <v>120</v>
      </c>
      <c r="B5514" s="180" t="s">
        <v>347</v>
      </c>
      <c r="C5514" s="180"/>
      <c r="D5514" s="180"/>
      <c r="E5514" s="180"/>
      <c r="F5514" s="180"/>
      <c r="G5514" s="180"/>
      <c r="H5514" s="180"/>
      <c r="I5514" s="180">
        <v>0</v>
      </c>
      <c r="J5514" s="180">
        <v>0</v>
      </c>
    </row>
    <row r="5515" spans="1:10" x14ac:dyDescent="0.2">
      <c r="A5515" s="180" t="s">
        <v>120</v>
      </c>
      <c r="B5515" s="180" t="s">
        <v>348</v>
      </c>
      <c r="C5515" s="180">
        <v>120200</v>
      </c>
      <c r="D5515" s="180">
        <v>112153</v>
      </c>
      <c r="E5515" s="180">
        <v>0</v>
      </c>
      <c r="F5515" s="180">
        <v>0</v>
      </c>
      <c r="G5515" s="180">
        <v>115900</v>
      </c>
      <c r="H5515" s="180">
        <v>327000</v>
      </c>
      <c r="I5515" s="180">
        <v>2968504</v>
      </c>
      <c r="J5515" s="180">
        <v>2565982.4500000002</v>
      </c>
    </row>
    <row r="5516" spans="1:10" x14ac:dyDescent="0.2">
      <c r="A5516" s="180" t="s">
        <v>120</v>
      </c>
      <c r="B5516" s="180" t="s">
        <v>349</v>
      </c>
      <c r="C5516" s="180">
        <v>26407.179999999993</v>
      </c>
      <c r="D5516" s="180">
        <v>106720.13</v>
      </c>
      <c r="E5516" s="180">
        <v>0</v>
      </c>
      <c r="F5516" s="180">
        <v>0</v>
      </c>
      <c r="G5516" s="180">
        <v>26734.299999999988</v>
      </c>
      <c r="H5516" s="180">
        <v>-113590.53</v>
      </c>
      <c r="I5516" s="180">
        <v>122321.75000000007</v>
      </c>
      <c r="J5516" s="180">
        <v>602817.55000000005</v>
      </c>
    </row>
    <row r="5517" spans="1:10" x14ac:dyDescent="0.2">
      <c r="A5517" s="180" t="s">
        <v>120</v>
      </c>
      <c r="B5517" s="180" t="s">
        <v>350</v>
      </c>
      <c r="C5517" s="180">
        <v>146607.18</v>
      </c>
      <c r="D5517" s="180">
        <v>218873.13</v>
      </c>
      <c r="E5517" s="180">
        <v>0</v>
      </c>
      <c r="F5517" s="180">
        <v>0</v>
      </c>
      <c r="G5517" s="180">
        <v>142634.29999999999</v>
      </c>
      <c r="H5517" s="180">
        <v>213409.47</v>
      </c>
      <c r="I5517" s="180">
        <v>3090825.75</v>
      </c>
      <c r="J5517" s="180">
        <v>3168800</v>
      </c>
    </row>
    <row r="5518" spans="1:10" x14ac:dyDescent="0.2">
      <c r="A5518" s="180" t="s">
        <v>120</v>
      </c>
      <c r="B5518" s="180" t="s">
        <v>376</v>
      </c>
      <c r="C5518" s="180"/>
      <c r="D5518" s="180"/>
      <c r="E5518" s="180"/>
      <c r="F5518" s="180"/>
      <c r="G5518" s="180"/>
      <c r="H5518" s="180"/>
      <c r="I5518" s="180"/>
      <c r="J5518" s="180"/>
    </row>
    <row r="5519" spans="1:10" x14ac:dyDescent="0.2">
      <c r="A5519" s="180" t="s">
        <v>120</v>
      </c>
      <c r="B5519" s="180" t="s">
        <v>377</v>
      </c>
      <c r="C5519" s="180"/>
      <c r="D5519" s="180"/>
      <c r="E5519" s="180"/>
      <c r="F5519" s="180"/>
      <c r="G5519" s="180"/>
      <c r="H5519" s="180"/>
      <c r="I5519" s="180">
        <v>1431000</v>
      </c>
      <c r="J5519" s="180">
        <v>1411878.01</v>
      </c>
    </row>
    <row r="5520" spans="1:10" x14ac:dyDescent="0.2">
      <c r="A5520" s="180" t="s">
        <v>120</v>
      </c>
      <c r="B5520" s="180" t="s">
        <v>352</v>
      </c>
      <c r="C5520" s="180"/>
      <c r="D5520" s="180"/>
      <c r="E5520" s="180"/>
      <c r="F5520" s="180"/>
      <c r="G5520" s="180"/>
      <c r="H5520" s="180"/>
      <c r="I5520" s="180">
        <v>75000</v>
      </c>
      <c r="J5520" s="180">
        <v>71912.92</v>
      </c>
    </row>
    <row r="5521" spans="1:10" x14ac:dyDescent="0.2">
      <c r="A5521" s="180" t="s">
        <v>120</v>
      </c>
      <c r="B5521" s="180" t="s">
        <v>353</v>
      </c>
      <c r="C5521" s="180"/>
      <c r="D5521" s="180"/>
      <c r="E5521" s="180"/>
      <c r="F5521" s="180"/>
      <c r="G5521" s="180"/>
      <c r="H5521" s="180"/>
      <c r="I5521" s="180">
        <v>158400</v>
      </c>
      <c r="J5521" s="180">
        <v>156451.57999999999</v>
      </c>
    </row>
    <row r="5522" spans="1:10" x14ac:dyDescent="0.2">
      <c r="A5522" s="180" t="s">
        <v>120</v>
      </c>
      <c r="B5522" s="180" t="s">
        <v>354</v>
      </c>
      <c r="C5522" s="180"/>
      <c r="D5522" s="180"/>
      <c r="E5522" s="180"/>
      <c r="F5522" s="180"/>
      <c r="G5522" s="180"/>
      <c r="H5522" s="180"/>
      <c r="I5522" s="180">
        <v>52700</v>
      </c>
      <c r="J5522" s="180">
        <v>49360.7</v>
      </c>
    </row>
    <row r="5523" spans="1:10" x14ac:dyDescent="0.2">
      <c r="A5523" s="180" t="s">
        <v>120</v>
      </c>
      <c r="B5523" s="180" t="s">
        <v>408</v>
      </c>
      <c r="C5523" s="180"/>
      <c r="D5523" s="180"/>
      <c r="E5523" s="180"/>
      <c r="F5523" s="180"/>
      <c r="G5523" s="180"/>
      <c r="H5523" s="180"/>
      <c r="I5523" s="180">
        <v>98700</v>
      </c>
      <c r="J5523" s="180">
        <v>97708.61</v>
      </c>
    </row>
    <row r="5524" spans="1:10" x14ac:dyDescent="0.2">
      <c r="A5524" s="180" t="s">
        <v>120</v>
      </c>
      <c r="B5524" s="180" t="s">
        <v>423</v>
      </c>
      <c r="C5524" s="180">
        <v>40000</v>
      </c>
      <c r="D5524" s="180">
        <v>13000</v>
      </c>
      <c r="E5524" s="180"/>
      <c r="F5524" s="180"/>
      <c r="G5524" s="180"/>
      <c r="H5524" s="180"/>
      <c r="I5524" s="180">
        <v>121700</v>
      </c>
      <c r="J5524" s="180">
        <v>153943.99</v>
      </c>
    </row>
    <row r="5525" spans="1:10" x14ac:dyDescent="0.2">
      <c r="A5525" s="180" t="s">
        <v>120</v>
      </c>
      <c r="B5525" s="180" t="s">
        <v>355</v>
      </c>
      <c r="C5525" s="180"/>
      <c r="D5525" s="180">
        <v>11000</v>
      </c>
      <c r="E5525" s="180"/>
      <c r="F5525" s="180"/>
      <c r="G5525" s="180"/>
      <c r="H5525" s="180">
        <v>2000</v>
      </c>
      <c r="I5525" s="180">
        <v>177000</v>
      </c>
      <c r="J5525" s="180">
        <v>163458.38</v>
      </c>
    </row>
    <row r="5526" spans="1:10" x14ac:dyDescent="0.2">
      <c r="A5526" s="180" t="s">
        <v>120</v>
      </c>
      <c r="B5526" s="180" t="s">
        <v>356</v>
      </c>
      <c r="C5526" s="180"/>
      <c r="D5526" s="180"/>
      <c r="E5526" s="180"/>
      <c r="F5526" s="180"/>
      <c r="G5526" s="180"/>
      <c r="H5526" s="180"/>
      <c r="I5526" s="180">
        <v>85700</v>
      </c>
      <c r="J5526" s="180">
        <v>85288.02</v>
      </c>
    </row>
    <row r="5527" spans="1:10" x14ac:dyDescent="0.2">
      <c r="A5527" s="180" t="s">
        <v>120</v>
      </c>
      <c r="B5527" s="180" t="s">
        <v>409</v>
      </c>
      <c r="C5527" s="180"/>
      <c r="D5527" s="180"/>
      <c r="E5527" s="180"/>
      <c r="F5527" s="180"/>
      <c r="G5527" s="180"/>
      <c r="H5527" s="180"/>
      <c r="I5527" s="180">
        <v>0</v>
      </c>
      <c r="J5527" s="180"/>
    </row>
    <row r="5528" spans="1:10" x14ac:dyDescent="0.2">
      <c r="A5528" s="180" t="s">
        <v>120</v>
      </c>
      <c r="B5528" s="180" t="s">
        <v>378</v>
      </c>
      <c r="C5528" s="180"/>
      <c r="D5528" s="180"/>
      <c r="E5528" s="180"/>
      <c r="F5528" s="180"/>
      <c r="G5528" s="180">
        <v>112000</v>
      </c>
      <c r="H5528" s="180">
        <v>335000</v>
      </c>
      <c r="I5528" s="180">
        <v>461500</v>
      </c>
      <c r="J5528" s="180">
        <v>457927.99</v>
      </c>
    </row>
    <row r="5529" spans="1:10" x14ac:dyDescent="0.2">
      <c r="A5529" s="180" t="s">
        <v>120</v>
      </c>
      <c r="B5529" s="180" t="s">
        <v>360</v>
      </c>
      <c r="C5529" s="180">
        <v>80000</v>
      </c>
      <c r="D5529" s="180">
        <v>88000</v>
      </c>
      <c r="E5529" s="180"/>
      <c r="F5529" s="180"/>
      <c r="G5529" s="180"/>
      <c r="H5529" s="180"/>
      <c r="I5529" s="180">
        <v>213000</v>
      </c>
      <c r="J5529" s="180">
        <v>323172.05</v>
      </c>
    </row>
    <row r="5530" spans="1:10" x14ac:dyDescent="0.2">
      <c r="A5530" s="180" t="s">
        <v>120</v>
      </c>
      <c r="B5530" s="180" t="s">
        <v>379</v>
      </c>
      <c r="C5530" s="180"/>
      <c r="D5530" s="180"/>
      <c r="E5530" s="180"/>
      <c r="F5530" s="180"/>
      <c r="G5530" s="180"/>
      <c r="H5530" s="180"/>
      <c r="I5530" s="180">
        <v>0</v>
      </c>
      <c r="J5530" s="180">
        <v>0</v>
      </c>
    </row>
    <row r="5531" spans="1:10" x14ac:dyDescent="0.2">
      <c r="A5531" s="180" t="s">
        <v>120</v>
      </c>
      <c r="B5531" s="180" t="s">
        <v>362</v>
      </c>
      <c r="C5531" s="180"/>
      <c r="D5531" s="180"/>
      <c r="E5531" s="180"/>
      <c r="F5531" s="180"/>
      <c r="G5531" s="180"/>
      <c r="H5531" s="180"/>
      <c r="I5531" s="180">
        <v>71706</v>
      </c>
      <c r="J5531" s="180">
        <v>67214</v>
      </c>
    </row>
    <row r="5532" spans="1:10" x14ac:dyDescent="0.2">
      <c r="A5532" s="180" t="s">
        <v>120</v>
      </c>
      <c r="B5532" s="180" t="s">
        <v>365</v>
      </c>
      <c r="C5532" s="180">
        <v>120000</v>
      </c>
      <c r="D5532" s="180">
        <v>112000</v>
      </c>
      <c r="E5532" s="180">
        <v>0</v>
      </c>
      <c r="F5532" s="180">
        <v>0</v>
      </c>
      <c r="G5532" s="180">
        <v>112000</v>
      </c>
      <c r="H5532" s="180">
        <v>337000</v>
      </c>
      <c r="I5532" s="180">
        <v>2946406</v>
      </c>
      <c r="J5532" s="180">
        <v>3038316.25</v>
      </c>
    </row>
    <row r="5533" spans="1:10" x14ac:dyDescent="0.2">
      <c r="A5533" s="180" t="s">
        <v>120</v>
      </c>
      <c r="B5533" s="180" t="s">
        <v>447</v>
      </c>
      <c r="C5533" s="180"/>
      <c r="D5533" s="180"/>
      <c r="E5533" s="180"/>
      <c r="F5533" s="180"/>
      <c r="G5533" s="180"/>
      <c r="H5533" s="180"/>
      <c r="I5533" s="180">
        <v>0</v>
      </c>
      <c r="J5533" s="180">
        <v>8162</v>
      </c>
    </row>
    <row r="5534" spans="1:10" x14ac:dyDescent="0.2">
      <c r="A5534" s="180" t="s">
        <v>120</v>
      </c>
      <c r="B5534" s="180" t="s">
        <v>366</v>
      </c>
      <c r="C5534" s="180">
        <v>120000</v>
      </c>
      <c r="D5534" s="180">
        <v>112000</v>
      </c>
      <c r="E5534" s="180">
        <v>0</v>
      </c>
      <c r="F5534" s="180">
        <v>0</v>
      </c>
      <c r="G5534" s="180">
        <v>112000</v>
      </c>
      <c r="H5534" s="180">
        <v>337000</v>
      </c>
      <c r="I5534" s="180">
        <v>2946406</v>
      </c>
      <c r="J5534" s="180">
        <v>3046478.25</v>
      </c>
    </row>
    <row r="5535" spans="1:10" x14ac:dyDescent="0.2">
      <c r="A5535" s="180" t="s">
        <v>120</v>
      </c>
      <c r="B5535" s="180" t="s">
        <v>367</v>
      </c>
      <c r="C5535" s="180">
        <v>26607.179999999993</v>
      </c>
      <c r="D5535" s="180">
        <v>106873.13</v>
      </c>
      <c r="E5535" s="180">
        <v>0</v>
      </c>
      <c r="F5535" s="180">
        <v>0</v>
      </c>
      <c r="G5535" s="180">
        <v>30634.299999999988</v>
      </c>
      <c r="H5535" s="180">
        <v>-123590.53</v>
      </c>
      <c r="I5535" s="180">
        <v>144419.75</v>
      </c>
      <c r="J5535" s="180">
        <v>122321.75</v>
      </c>
    </row>
    <row r="5536" spans="1:10" x14ac:dyDescent="0.2">
      <c r="A5536" s="180" t="s">
        <v>120</v>
      </c>
      <c r="B5536" s="180" t="s">
        <v>368</v>
      </c>
      <c r="C5536" s="180">
        <v>146607.18</v>
      </c>
      <c r="D5536" s="180">
        <v>218873.13</v>
      </c>
      <c r="E5536" s="180">
        <v>0</v>
      </c>
      <c r="F5536" s="180">
        <v>0</v>
      </c>
      <c r="G5536" s="180">
        <v>142634.29999999999</v>
      </c>
      <c r="H5536" s="180">
        <v>213409.47</v>
      </c>
      <c r="I5536" s="180">
        <v>3090825.75</v>
      </c>
      <c r="J5536" s="180">
        <v>3168800</v>
      </c>
    </row>
    <row r="5537" spans="1:10" x14ac:dyDescent="0.2">
      <c r="A5537" s="180" t="s">
        <v>121</v>
      </c>
      <c r="B5537" s="180" t="s">
        <v>333</v>
      </c>
      <c r="C5537" s="180"/>
      <c r="D5537" s="180">
        <v>279062</v>
      </c>
      <c r="E5537" s="180"/>
      <c r="F5537" s="180">
        <v>0</v>
      </c>
      <c r="G5537" s="180"/>
      <c r="H5537" s="180"/>
      <c r="I5537" s="180">
        <v>3150380</v>
      </c>
      <c r="J5537" s="180">
        <v>3189220.52</v>
      </c>
    </row>
    <row r="5538" spans="1:10" x14ac:dyDescent="0.2">
      <c r="A5538" s="180" t="s">
        <v>121</v>
      </c>
      <c r="B5538" s="180" t="s">
        <v>334</v>
      </c>
      <c r="C5538" s="180"/>
      <c r="D5538" s="180">
        <v>7205</v>
      </c>
      <c r="E5538" s="180"/>
      <c r="F5538" s="180">
        <v>0</v>
      </c>
      <c r="G5538" s="180"/>
      <c r="H5538" s="180"/>
      <c r="I5538" s="180">
        <v>85251</v>
      </c>
      <c r="J5538" s="180">
        <v>79488.3</v>
      </c>
    </row>
    <row r="5539" spans="1:10" x14ac:dyDescent="0.2">
      <c r="A5539" s="180" t="s">
        <v>121</v>
      </c>
      <c r="B5539" s="180" t="s">
        <v>335</v>
      </c>
      <c r="C5539" s="180"/>
      <c r="D5539" s="180">
        <v>43906</v>
      </c>
      <c r="E5539" s="180"/>
      <c r="F5539" s="180"/>
      <c r="G5539" s="180"/>
      <c r="H5539" s="180"/>
      <c r="I5539" s="180">
        <v>137492</v>
      </c>
      <c r="J5539" s="180">
        <v>131487</v>
      </c>
    </row>
    <row r="5540" spans="1:10" x14ac:dyDescent="0.2">
      <c r="A5540" s="180" t="s">
        <v>121</v>
      </c>
      <c r="B5540" s="180" t="s">
        <v>336</v>
      </c>
      <c r="C5540" s="180"/>
      <c r="D5540" s="180"/>
      <c r="E5540" s="180"/>
      <c r="F5540" s="180"/>
      <c r="G5540" s="180"/>
      <c r="H5540" s="180"/>
      <c r="I5540" s="180">
        <v>215000</v>
      </c>
      <c r="J5540" s="180">
        <v>211421.19</v>
      </c>
    </row>
    <row r="5541" spans="1:10" x14ac:dyDescent="0.2">
      <c r="A5541" s="180" t="s">
        <v>121</v>
      </c>
      <c r="B5541" s="180" t="s">
        <v>337</v>
      </c>
      <c r="C5541" s="180">
        <v>4000</v>
      </c>
      <c r="D5541" s="180">
        <v>4000</v>
      </c>
      <c r="E5541" s="180"/>
      <c r="F5541" s="180"/>
      <c r="G5541" s="180">
        <v>200</v>
      </c>
      <c r="H5541" s="180"/>
      <c r="I5541" s="180">
        <v>23600</v>
      </c>
      <c r="J5541" s="180">
        <v>36692.82</v>
      </c>
    </row>
    <row r="5542" spans="1:10" x14ac:dyDescent="0.2">
      <c r="A5542" s="180" t="s">
        <v>121</v>
      </c>
      <c r="B5542" s="180" t="s">
        <v>338</v>
      </c>
      <c r="C5542" s="180"/>
      <c r="D5542" s="180"/>
      <c r="E5542" s="180"/>
      <c r="F5542" s="180"/>
      <c r="G5542" s="180">
        <v>110000</v>
      </c>
      <c r="H5542" s="180"/>
      <c r="I5542" s="180">
        <v>110000</v>
      </c>
      <c r="J5542" s="180">
        <v>110572.6</v>
      </c>
    </row>
    <row r="5543" spans="1:10" x14ac:dyDescent="0.2">
      <c r="A5543" s="180" t="s">
        <v>121</v>
      </c>
      <c r="B5543" s="180" t="s">
        <v>339</v>
      </c>
      <c r="C5543" s="180"/>
      <c r="D5543" s="180"/>
      <c r="E5543" s="180"/>
      <c r="F5543" s="180"/>
      <c r="G5543" s="180"/>
      <c r="H5543" s="180"/>
      <c r="I5543" s="180">
        <v>180000</v>
      </c>
      <c r="J5543" s="180">
        <v>193446.92</v>
      </c>
    </row>
    <row r="5544" spans="1:10" x14ac:dyDescent="0.2">
      <c r="A5544" s="180" t="s">
        <v>121</v>
      </c>
      <c r="B5544" s="180" t="s">
        <v>340</v>
      </c>
      <c r="C5544" s="180">
        <v>100000</v>
      </c>
      <c r="D5544" s="180">
        <v>0</v>
      </c>
      <c r="E5544" s="180"/>
      <c r="F5544" s="180"/>
      <c r="G5544" s="180">
        <v>500</v>
      </c>
      <c r="H5544" s="180"/>
      <c r="I5544" s="180">
        <v>135500</v>
      </c>
      <c r="J5544" s="180">
        <v>269763.14</v>
      </c>
    </row>
    <row r="5545" spans="1:10" x14ac:dyDescent="0.2">
      <c r="A5545" s="180" t="s">
        <v>121</v>
      </c>
      <c r="B5545" s="180" t="s">
        <v>341</v>
      </c>
      <c r="C5545" s="180"/>
      <c r="D5545" s="180"/>
      <c r="E5545" s="180"/>
      <c r="F5545" s="180"/>
      <c r="G5545" s="180"/>
      <c r="H5545" s="180"/>
      <c r="I5545" s="180">
        <v>0</v>
      </c>
      <c r="J5545" s="180">
        <v>0</v>
      </c>
    </row>
    <row r="5546" spans="1:10" x14ac:dyDescent="0.2">
      <c r="A5546" s="180" t="s">
        <v>121</v>
      </c>
      <c r="B5546" s="180" t="s">
        <v>342</v>
      </c>
      <c r="C5546" s="180"/>
      <c r="D5546" s="180"/>
      <c r="E5546" s="180"/>
      <c r="F5546" s="180"/>
      <c r="G5546" s="180"/>
      <c r="H5546" s="180"/>
      <c r="I5546" s="180">
        <v>3507294</v>
      </c>
      <c r="J5546" s="180">
        <v>3394781</v>
      </c>
    </row>
    <row r="5547" spans="1:10" x14ac:dyDescent="0.2">
      <c r="A5547" s="180" t="s">
        <v>121</v>
      </c>
      <c r="B5547" s="180" t="s">
        <v>343</v>
      </c>
      <c r="C5547" s="180"/>
      <c r="D5547" s="180"/>
      <c r="E5547" s="180"/>
      <c r="F5547" s="180"/>
      <c r="G5547" s="180"/>
      <c r="H5547" s="180"/>
      <c r="I5547" s="180">
        <v>11138</v>
      </c>
      <c r="J5547" s="180">
        <v>0</v>
      </c>
    </row>
    <row r="5548" spans="1:10" x14ac:dyDescent="0.2">
      <c r="A5548" s="180" t="s">
        <v>121</v>
      </c>
      <c r="B5548" s="180" t="s">
        <v>344</v>
      </c>
      <c r="C5548" s="180">
        <v>560000</v>
      </c>
      <c r="D5548" s="180"/>
      <c r="E5548" s="180"/>
      <c r="F5548" s="180"/>
      <c r="G5548" s="180">
        <v>1500</v>
      </c>
      <c r="H5548" s="180"/>
      <c r="I5548" s="180">
        <v>590413</v>
      </c>
      <c r="J5548" s="180">
        <v>557067.1399999999</v>
      </c>
    </row>
    <row r="5549" spans="1:10" x14ac:dyDescent="0.2">
      <c r="A5549" s="180" t="s">
        <v>121</v>
      </c>
      <c r="B5549" s="180" t="s">
        <v>475</v>
      </c>
      <c r="C5549" s="180"/>
      <c r="D5549" s="180">
        <v>2840</v>
      </c>
      <c r="E5549" s="180"/>
      <c r="F5549" s="180">
        <v>0</v>
      </c>
      <c r="G5549" s="180"/>
      <c r="H5549" s="180"/>
      <c r="I5549" s="180">
        <v>29888</v>
      </c>
      <c r="J5549" s="180">
        <v>27812.409999999996</v>
      </c>
    </row>
    <row r="5550" spans="1:10" x14ac:dyDescent="0.2">
      <c r="A5550" s="180" t="s">
        <v>121</v>
      </c>
      <c r="B5550" s="180" t="s">
        <v>332</v>
      </c>
      <c r="C5550" s="180"/>
      <c r="D5550" s="180"/>
      <c r="E5550" s="180"/>
      <c r="F5550" s="180"/>
      <c r="G5550" s="180"/>
      <c r="H5550" s="180"/>
      <c r="I5550" s="180">
        <v>60000</v>
      </c>
      <c r="J5550" s="180">
        <v>57604</v>
      </c>
    </row>
    <row r="5551" spans="1:10" x14ac:dyDescent="0.2">
      <c r="A5551" s="180" t="s">
        <v>121</v>
      </c>
      <c r="B5551" s="180" t="s">
        <v>407</v>
      </c>
      <c r="C5551" s="180"/>
      <c r="D5551" s="180"/>
      <c r="E5551" s="180"/>
      <c r="F5551" s="180"/>
      <c r="G5551" s="180">
        <v>105000</v>
      </c>
      <c r="H5551" s="180"/>
      <c r="I5551" s="180">
        <v>205000</v>
      </c>
      <c r="J5551" s="180">
        <v>259593.21</v>
      </c>
    </row>
    <row r="5552" spans="1:10" x14ac:dyDescent="0.2">
      <c r="A5552" s="180" t="s">
        <v>121</v>
      </c>
      <c r="B5552" s="180" t="s">
        <v>345</v>
      </c>
      <c r="C5552" s="180">
        <v>664000</v>
      </c>
      <c r="D5552" s="180">
        <v>337013</v>
      </c>
      <c r="E5552" s="180">
        <v>0</v>
      </c>
      <c r="F5552" s="180">
        <v>0</v>
      </c>
      <c r="G5552" s="180">
        <v>217200</v>
      </c>
      <c r="H5552" s="180">
        <v>0</v>
      </c>
      <c r="I5552" s="180">
        <v>8440956</v>
      </c>
      <c r="J5552" s="180">
        <v>8518950.25</v>
      </c>
    </row>
    <row r="5553" spans="1:10" x14ac:dyDescent="0.2">
      <c r="A5553" s="180" t="s">
        <v>121</v>
      </c>
      <c r="B5553" s="180" t="s">
        <v>346</v>
      </c>
      <c r="C5553" s="180"/>
      <c r="D5553" s="180"/>
      <c r="E5553" s="180"/>
      <c r="F5553" s="180"/>
      <c r="G5553" s="180"/>
      <c r="H5553" s="180"/>
      <c r="I5553" s="180">
        <v>0</v>
      </c>
      <c r="J5553" s="180">
        <v>0</v>
      </c>
    </row>
    <row r="5554" spans="1:10" x14ac:dyDescent="0.2">
      <c r="A5554" s="180" t="s">
        <v>121</v>
      </c>
      <c r="B5554" s="180" t="s">
        <v>446</v>
      </c>
      <c r="C5554" s="180"/>
      <c r="D5554" s="180"/>
      <c r="E5554" s="180"/>
      <c r="F5554" s="180">
        <v>164590</v>
      </c>
      <c r="G5554" s="180">
        <v>0</v>
      </c>
      <c r="H5554" s="180"/>
      <c r="I5554" s="180">
        <v>176790</v>
      </c>
      <c r="J5554" s="180">
        <v>170159.22</v>
      </c>
    </row>
    <row r="5555" spans="1:10" x14ac:dyDescent="0.2">
      <c r="A5555" s="180" t="s">
        <v>121</v>
      </c>
      <c r="B5555" s="180" t="s">
        <v>347</v>
      </c>
      <c r="C5555" s="180"/>
      <c r="D5555" s="180"/>
      <c r="E5555" s="180"/>
      <c r="F5555" s="180"/>
      <c r="G5555" s="180"/>
      <c r="H5555" s="180"/>
      <c r="I5555" s="180">
        <v>0</v>
      </c>
      <c r="J5555" s="180">
        <v>31379</v>
      </c>
    </row>
    <row r="5556" spans="1:10" x14ac:dyDescent="0.2">
      <c r="A5556" s="180" t="s">
        <v>121</v>
      </c>
      <c r="B5556" s="180" t="s">
        <v>348</v>
      </c>
      <c r="C5556" s="180">
        <v>664000</v>
      </c>
      <c r="D5556" s="180">
        <v>337013</v>
      </c>
      <c r="E5556" s="180">
        <v>0</v>
      </c>
      <c r="F5556" s="180">
        <v>164590</v>
      </c>
      <c r="G5556" s="180">
        <v>217200</v>
      </c>
      <c r="H5556" s="180">
        <v>0</v>
      </c>
      <c r="I5556" s="180">
        <v>8617746</v>
      </c>
      <c r="J5556" s="180">
        <v>8720488.4700000007</v>
      </c>
    </row>
    <row r="5557" spans="1:10" x14ac:dyDescent="0.2">
      <c r="A5557" s="180" t="s">
        <v>121</v>
      </c>
      <c r="B5557" s="180" t="s">
        <v>349</v>
      </c>
      <c r="C5557" s="180">
        <v>350866.23</v>
      </c>
      <c r="D5557" s="180">
        <v>175719.33999999997</v>
      </c>
      <c r="E5557" s="180">
        <v>0</v>
      </c>
      <c r="F5557" s="180">
        <v>2565.3699999999953</v>
      </c>
      <c r="G5557" s="180">
        <v>-229.94999999998257</v>
      </c>
      <c r="H5557" s="180">
        <v>0</v>
      </c>
      <c r="I5557" s="180">
        <v>3653255.89</v>
      </c>
      <c r="J5557" s="180">
        <v>3075607.84</v>
      </c>
    </row>
    <row r="5558" spans="1:10" x14ac:dyDescent="0.2">
      <c r="A5558" s="180" t="s">
        <v>121</v>
      </c>
      <c r="B5558" s="180" t="s">
        <v>350</v>
      </c>
      <c r="C5558" s="180">
        <v>1014866.23</v>
      </c>
      <c r="D5558" s="180">
        <v>512732.34</v>
      </c>
      <c r="E5558" s="180">
        <v>0</v>
      </c>
      <c r="F5558" s="180">
        <v>167155.37</v>
      </c>
      <c r="G5558" s="180">
        <v>216970.05</v>
      </c>
      <c r="H5558" s="180">
        <v>0</v>
      </c>
      <c r="I5558" s="180">
        <v>12271001.890000001</v>
      </c>
      <c r="J5558" s="180">
        <v>11796096.310000001</v>
      </c>
    </row>
    <row r="5559" spans="1:10" x14ac:dyDescent="0.2">
      <c r="A5559" s="180" t="s">
        <v>121</v>
      </c>
      <c r="B5559" s="180" t="s">
        <v>376</v>
      </c>
      <c r="C5559" s="180"/>
      <c r="D5559" s="180"/>
      <c r="E5559" s="180"/>
      <c r="F5559" s="180"/>
      <c r="G5559" s="180"/>
      <c r="H5559" s="180"/>
      <c r="I5559" s="180"/>
      <c r="J5559" s="180"/>
    </row>
    <row r="5560" spans="1:10" x14ac:dyDescent="0.2">
      <c r="A5560" s="180" t="s">
        <v>121</v>
      </c>
      <c r="B5560" s="180" t="s">
        <v>377</v>
      </c>
      <c r="C5560" s="180">
        <v>50000</v>
      </c>
      <c r="D5560" s="180">
        <v>25000</v>
      </c>
      <c r="E5560" s="180"/>
      <c r="F5560" s="180"/>
      <c r="G5560" s="180"/>
      <c r="H5560" s="180"/>
      <c r="I5560" s="180">
        <v>5143395</v>
      </c>
      <c r="J5560" s="180">
        <v>4808058.7100000009</v>
      </c>
    </row>
    <row r="5561" spans="1:10" x14ac:dyDescent="0.2">
      <c r="A5561" s="180" t="s">
        <v>121</v>
      </c>
      <c r="B5561" s="180" t="s">
        <v>352</v>
      </c>
      <c r="C5561" s="180">
        <v>5000</v>
      </c>
      <c r="D5561" s="180"/>
      <c r="E5561" s="180"/>
      <c r="F5561" s="180"/>
      <c r="G5561" s="180"/>
      <c r="H5561" s="180"/>
      <c r="I5561" s="180">
        <v>308500</v>
      </c>
      <c r="J5561" s="180">
        <v>294979.09000000003</v>
      </c>
    </row>
    <row r="5562" spans="1:10" x14ac:dyDescent="0.2">
      <c r="A5562" s="180" t="s">
        <v>121</v>
      </c>
      <c r="B5562" s="180" t="s">
        <v>353</v>
      </c>
      <c r="C5562" s="180">
        <v>10000</v>
      </c>
      <c r="D5562" s="180">
        <v>30000</v>
      </c>
      <c r="E5562" s="180"/>
      <c r="F5562" s="180"/>
      <c r="G5562" s="180"/>
      <c r="H5562" s="180"/>
      <c r="I5562" s="180">
        <v>357500</v>
      </c>
      <c r="J5562" s="180">
        <v>235075.7</v>
      </c>
    </row>
    <row r="5563" spans="1:10" x14ac:dyDescent="0.2">
      <c r="A5563" s="180" t="s">
        <v>121</v>
      </c>
      <c r="B5563" s="180" t="s">
        <v>354</v>
      </c>
      <c r="C5563" s="180">
        <v>5000</v>
      </c>
      <c r="D5563" s="180"/>
      <c r="E5563" s="180"/>
      <c r="F5563" s="180"/>
      <c r="G5563" s="180"/>
      <c r="H5563" s="180"/>
      <c r="I5563" s="180">
        <v>126500</v>
      </c>
      <c r="J5563" s="180">
        <v>126152.33</v>
      </c>
    </row>
    <row r="5564" spans="1:10" x14ac:dyDescent="0.2">
      <c r="A5564" s="180" t="s">
        <v>121</v>
      </c>
      <c r="B5564" s="180" t="s">
        <v>408</v>
      </c>
      <c r="C5564" s="180">
        <v>5000</v>
      </c>
      <c r="D5564" s="180"/>
      <c r="E5564" s="180"/>
      <c r="F5564" s="180"/>
      <c r="G5564" s="180"/>
      <c r="H5564" s="180"/>
      <c r="I5564" s="180">
        <v>320000</v>
      </c>
      <c r="J5564" s="180">
        <v>314401.33</v>
      </c>
    </row>
    <row r="5565" spans="1:10" x14ac:dyDescent="0.2">
      <c r="A5565" s="180" t="s">
        <v>121</v>
      </c>
      <c r="B5565" s="180" t="s">
        <v>423</v>
      </c>
      <c r="C5565" s="180">
        <v>5000</v>
      </c>
      <c r="D5565" s="180">
        <v>10000</v>
      </c>
      <c r="E5565" s="180"/>
      <c r="F5565" s="180"/>
      <c r="G5565" s="180"/>
      <c r="H5565" s="180"/>
      <c r="I5565" s="180">
        <v>183000</v>
      </c>
      <c r="J5565" s="180">
        <v>157700.72</v>
      </c>
    </row>
    <row r="5566" spans="1:10" x14ac:dyDescent="0.2">
      <c r="A5566" s="180" t="s">
        <v>121</v>
      </c>
      <c r="B5566" s="180" t="s">
        <v>355</v>
      </c>
      <c r="C5566" s="180">
        <v>20000</v>
      </c>
      <c r="D5566" s="180">
        <v>25000</v>
      </c>
      <c r="E5566" s="180"/>
      <c r="F5566" s="180"/>
      <c r="G5566" s="180"/>
      <c r="H5566" s="180"/>
      <c r="I5566" s="180">
        <v>755000</v>
      </c>
      <c r="J5566" s="180">
        <v>578602.77</v>
      </c>
    </row>
    <row r="5567" spans="1:10" x14ac:dyDescent="0.2">
      <c r="A5567" s="180" t="s">
        <v>121</v>
      </c>
      <c r="B5567" s="180" t="s">
        <v>356</v>
      </c>
      <c r="C5567" s="180">
        <v>100000</v>
      </c>
      <c r="D5567" s="180">
        <v>40000</v>
      </c>
      <c r="E5567" s="180"/>
      <c r="F5567" s="180"/>
      <c r="G5567" s="180"/>
      <c r="H5567" s="180"/>
      <c r="I5567" s="180">
        <v>470000</v>
      </c>
      <c r="J5567" s="180">
        <v>340037.73</v>
      </c>
    </row>
    <row r="5568" spans="1:10" x14ac:dyDescent="0.2">
      <c r="A5568" s="180" t="s">
        <v>121</v>
      </c>
      <c r="B5568" s="180" t="s">
        <v>409</v>
      </c>
      <c r="C5568" s="180"/>
      <c r="D5568" s="180"/>
      <c r="E5568" s="180"/>
      <c r="F5568" s="180"/>
      <c r="G5568" s="180"/>
      <c r="H5568" s="180"/>
      <c r="I5568" s="180">
        <v>0</v>
      </c>
      <c r="J5568" s="180"/>
    </row>
    <row r="5569" spans="1:10" x14ac:dyDescent="0.2">
      <c r="A5569" s="180" t="s">
        <v>121</v>
      </c>
      <c r="B5569" s="180" t="s">
        <v>378</v>
      </c>
      <c r="C5569" s="180">
        <v>10000</v>
      </c>
      <c r="D5569" s="180">
        <v>10000</v>
      </c>
      <c r="E5569" s="180"/>
      <c r="F5569" s="180"/>
      <c r="G5569" s="180">
        <v>225000</v>
      </c>
      <c r="H5569" s="180"/>
      <c r="I5569" s="180">
        <v>237500</v>
      </c>
      <c r="J5569" s="180">
        <v>229758.46</v>
      </c>
    </row>
    <row r="5570" spans="1:10" x14ac:dyDescent="0.2">
      <c r="A5570" s="180" t="s">
        <v>121</v>
      </c>
      <c r="B5570" s="180" t="s">
        <v>360</v>
      </c>
      <c r="C5570" s="180">
        <v>650000</v>
      </c>
      <c r="D5570" s="180">
        <v>100000</v>
      </c>
      <c r="E5570" s="180"/>
      <c r="F5570" s="180"/>
      <c r="G5570" s="180"/>
      <c r="H5570" s="180"/>
      <c r="I5570" s="180">
        <v>900000</v>
      </c>
      <c r="J5570" s="180">
        <v>461939.36</v>
      </c>
    </row>
    <row r="5571" spans="1:10" x14ac:dyDescent="0.2">
      <c r="A5571" s="180" t="s">
        <v>121</v>
      </c>
      <c r="B5571" s="180" t="s">
        <v>379</v>
      </c>
      <c r="C5571" s="180"/>
      <c r="D5571" s="180"/>
      <c r="E5571" s="180"/>
      <c r="F5571" s="180">
        <v>164590</v>
      </c>
      <c r="G5571" s="180"/>
      <c r="H5571" s="180"/>
      <c r="I5571" s="180">
        <v>160790</v>
      </c>
      <c r="J5571" s="180">
        <v>161990</v>
      </c>
    </row>
    <row r="5572" spans="1:10" x14ac:dyDescent="0.2">
      <c r="A5572" s="180" t="s">
        <v>121</v>
      </c>
      <c r="B5572" s="180" t="s">
        <v>362</v>
      </c>
      <c r="C5572" s="180"/>
      <c r="D5572" s="180"/>
      <c r="E5572" s="180"/>
      <c r="F5572" s="180"/>
      <c r="G5572" s="180"/>
      <c r="H5572" s="180"/>
      <c r="I5572" s="180">
        <v>266993</v>
      </c>
      <c r="J5572" s="180">
        <v>263985</v>
      </c>
    </row>
    <row r="5573" spans="1:10" x14ac:dyDescent="0.2">
      <c r="A5573" s="180" t="s">
        <v>121</v>
      </c>
      <c r="B5573" s="180" t="s">
        <v>365</v>
      </c>
      <c r="C5573" s="180">
        <v>860000</v>
      </c>
      <c r="D5573" s="180">
        <v>240000</v>
      </c>
      <c r="E5573" s="180">
        <v>0</v>
      </c>
      <c r="F5573" s="180">
        <v>164590</v>
      </c>
      <c r="G5573" s="180">
        <v>225000</v>
      </c>
      <c r="H5573" s="180">
        <v>0</v>
      </c>
      <c r="I5573" s="180">
        <v>9229178</v>
      </c>
      <c r="J5573" s="180">
        <v>7972681.200000002</v>
      </c>
    </row>
    <row r="5574" spans="1:10" x14ac:dyDescent="0.2">
      <c r="A5574" s="180" t="s">
        <v>121</v>
      </c>
      <c r="B5574" s="180" t="s">
        <v>447</v>
      </c>
      <c r="C5574" s="180">
        <v>30000</v>
      </c>
      <c r="D5574" s="180">
        <v>134590</v>
      </c>
      <c r="E5574" s="180"/>
      <c r="F5574" s="180"/>
      <c r="G5574" s="180"/>
      <c r="H5574" s="180"/>
      <c r="I5574" s="180">
        <v>160790</v>
      </c>
      <c r="J5574" s="180">
        <v>170159.22</v>
      </c>
    </row>
    <row r="5575" spans="1:10" x14ac:dyDescent="0.2">
      <c r="A5575" s="180" t="s">
        <v>121</v>
      </c>
      <c r="B5575" s="180" t="s">
        <v>366</v>
      </c>
      <c r="C5575" s="180">
        <v>890000</v>
      </c>
      <c r="D5575" s="180">
        <v>374590</v>
      </c>
      <c r="E5575" s="180">
        <v>0</v>
      </c>
      <c r="F5575" s="180">
        <v>164590</v>
      </c>
      <c r="G5575" s="180">
        <v>225000</v>
      </c>
      <c r="H5575" s="180">
        <v>0</v>
      </c>
      <c r="I5575" s="180">
        <v>9389968</v>
      </c>
      <c r="J5575" s="180">
        <v>8142840.4200000018</v>
      </c>
    </row>
    <row r="5576" spans="1:10" x14ac:dyDescent="0.2">
      <c r="A5576" s="180" t="s">
        <v>121</v>
      </c>
      <c r="B5576" s="180" t="s">
        <v>367</v>
      </c>
      <c r="C5576" s="180">
        <v>124866.22999999998</v>
      </c>
      <c r="D5576" s="180">
        <v>138142.33999999997</v>
      </c>
      <c r="E5576" s="180">
        <v>0</v>
      </c>
      <c r="F5576" s="180">
        <v>2565.3699999999953</v>
      </c>
      <c r="G5576" s="180">
        <v>-8029.9499999999825</v>
      </c>
      <c r="H5576" s="180">
        <v>0</v>
      </c>
      <c r="I5576" s="180">
        <v>2881033.8900000006</v>
      </c>
      <c r="J5576" s="180">
        <v>3653255.89</v>
      </c>
    </row>
    <row r="5577" spans="1:10" x14ac:dyDescent="0.2">
      <c r="A5577" s="180" t="s">
        <v>121</v>
      </c>
      <c r="B5577" s="180" t="s">
        <v>368</v>
      </c>
      <c r="C5577" s="180">
        <v>1014866.23</v>
      </c>
      <c r="D5577" s="180">
        <v>512732.34</v>
      </c>
      <c r="E5577" s="180">
        <v>0</v>
      </c>
      <c r="F5577" s="180">
        <v>167155.37</v>
      </c>
      <c r="G5577" s="180">
        <v>216970.05</v>
      </c>
      <c r="H5577" s="180">
        <v>0</v>
      </c>
      <c r="I5577" s="180">
        <v>12271001.890000001</v>
      </c>
      <c r="J5577" s="180">
        <v>11796096.310000001</v>
      </c>
    </row>
    <row r="5578" spans="1:10" x14ac:dyDescent="0.2">
      <c r="A5578" s="180" t="s">
        <v>122</v>
      </c>
      <c r="B5578" s="180" t="s">
        <v>333</v>
      </c>
      <c r="C5578" s="180"/>
      <c r="D5578" s="180">
        <v>719224</v>
      </c>
      <c r="E5578" s="180"/>
      <c r="F5578" s="180">
        <v>1305545</v>
      </c>
      <c r="G5578" s="180"/>
      <c r="H5578" s="180"/>
      <c r="I5578" s="180">
        <v>8381383</v>
      </c>
      <c r="J5578" s="180">
        <v>7597529.7999999998</v>
      </c>
    </row>
    <row r="5579" spans="1:10" x14ac:dyDescent="0.2">
      <c r="A5579" s="180" t="s">
        <v>122</v>
      </c>
      <c r="B5579" s="180" t="s">
        <v>334</v>
      </c>
      <c r="C5579" s="180"/>
      <c r="D5579" s="180">
        <v>12366</v>
      </c>
      <c r="E5579" s="180"/>
      <c r="F5579" s="180">
        <v>22448</v>
      </c>
      <c r="G5579" s="180"/>
      <c r="H5579" s="180"/>
      <c r="I5579" s="180">
        <v>155027</v>
      </c>
      <c r="J5579" s="180">
        <v>143718.28</v>
      </c>
    </row>
    <row r="5580" spans="1:10" x14ac:dyDescent="0.2">
      <c r="A5580" s="180" t="s">
        <v>122</v>
      </c>
      <c r="B5580" s="180" t="s">
        <v>335</v>
      </c>
      <c r="C5580" s="180"/>
      <c r="D5580" s="180">
        <v>0</v>
      </c>
      <c r="E5580" s="180"/>
      <c r="F5580" s="180"/>
      <c r="G5580" s="180"/>
      <c r="H5580" s="180"/>
      <c r="I5580" s="180">
        <v>535411</v>
      </c>
      <c r="J5580" s="180">
        <v>511001</v>
      </c>
    </row>
    <row r="5581" spans="1:10" x14ac:dyDescent="0.2">
      <c r="A5581" s="180" t="s">
        <v>122</v>
      </c>
      <c r="B5581" s="180" t="s">
        <v>336</v>
      </c>
      <c r="C5581" s="180"/>
      <c r="D5581" s="180"/>
      <c r="E5581" s="180"/>
      <c r="F5581" s="180"/>
      <c r="G5581" s="180"/>
      <c r="H5581" s="180"/>
      <c r="I5581" s="180">
        <v>1100000</v>
      </c>
      <c r="J5581" s="180">
        <v>1535549.94</v>
      </c>
    </row>
    <row r="5582" spans="1:10" x14ac:dyDescent="0.2">
      <c r="A5582" s="180" t="s">
        <v>122</v>
      </c>
      <c r="B5582" s="180" t="s">
        <v>337</v>
      </c>
      <c r="C5582" s="180">
        <v>60000</v>
      </c>
      <c r="D5582" s="180">
        <v>60000</v>
      </c>
      <c r="E5582" s="180"/>
      <c r="F5582" s="180">
        <v>5000</v>
      </c>
      <c r="G5582" s="180">
        <v>200</v>
      </c>
      <c r="H5582" s="180"/>
      <c r="I5582" s="180">
        <v>197900</v>
      </c>
      <c r="J5582" s="180">
        <v>78897.31</v>
      </c>
    </row>
    <row r="5583" spans="1:10" x14ac:dyDescent="0.2">
      <c r="A5583" s="180" t="s">
        <v>122</v>
      </c>
      <c r="B5583" s="180" t="s">
        <v>338</v>
      </c>
      <c r="C5583" s="180"/>
      <c r="D5583" s="180"/>
      <c r="E5583" s="180"/>
      <c r="F5583" s="180"/>
      <c r="G5583" s="180">
        <v>700000</v>
      </c>
      <c r="H5583" s="180">
        <v>200</v>
      </c>
      <c r="I5583" s="180">
        <v>695200</v>
      </c>
      <c r="J5583" s="180">
        <v>734918.64</v>
      </c>
    </row>
    <row r="5584" spans="1:10" x14ac:dyDescent="0.2">
      <c r="A5584" s="180" t="s">
        <v>122</v>
      </c>
      <c r="B5584" s="180" t="s">
        <v>339</v>
      </c>
      <c r="C5584" s="180"/>
      <c r="D5584" s="180"/>
      <c r="E5584" s="180"/>
      <c r="F5584" s="180"/>
      <c r="G5584" s="180"/>
      <c r="H5584" s="180">
        <v>25000</v>
      </c>
      <c r="I5584" s="180">
        <v>465000</v>
      </c>
      <c r="J5584" s="180">
        <v>456286.66</v>
      </c>
    </row>
    <row r="5585" spans="1:10" x14ac:dyDescent="0.2">
      <c r="A5585" s="180" t="s">
        <v>122</v>
      </c>
      <c r="B5585" s="180" t="s">
        <v>340</v>
      </c>
      <c r="C5585" s="180"/>
      <c r="D5585" s="180"/>
      <c r="E5585" s="180"/>
      <c r="F5585" s="180"/>
      <c r="G5585" s="180">
        <v>25000</v>
      </c>
      <c r="H5585" s="180"/>
      <c r="I5585" s="180">
        <v>366000</v>
      </c>
      <c r="J5585" s="180">
        <v>802525.16</v>
      </c>
    </row>
    <row r="5586" spans="1:10" x14ac:dyDescent="0.2">
      <c r="A5586" s="180" t="s">
        <v>122</v>
      </c>
      <c r="B5586" s="180" t="s">
        <v>341</v>
      </c>
      <c r="C5586" s="180"/>
      <c r="D5586" s="180"/>
      <c r="E5586" s="180"/>
      <c r="F5586" s="180"/>
      <c r="G5586" s="180"/>
      <c r="H5586" s="180">
        <v>550000</v>
      </c>
      <c r="I5586" s="180">
        <v>550000</v>
      </c>
      <c r="J5586" s="180">
        <v>0</v>
      </c>
    </row>
    <row r="5587" spans="1:10" x14ac:dyDescent="0.2">
      <c r="A5587" s="180" t="s">
        <v>122</v>
      </c>
      <c r="B5587" s="180" t="s">
        <v>342</v>
      </c>
      <c r="C5587" s="180"/>
      <c r="D5587" s="180"/>
      <c r="E5587" s="180"/>
      <c r="F5587" s="180"/>
      <c r="G5587" s="180"/>
      <c r="H5587" s="180"/>
      <c r="I5587" s="180">
        <v>12795825</v>
      </c>
      <c r="J5587" s="180">
        <v>12492808</v>
      </c>
    </row>
    <row r="5588" spans="1:10" x14ac:dyDescent="0.2">
      <c r="A5588" s="180" t="s">
        <v>122</v>
      </c>
      <c r="B5588" s="180" t="s">
        <v>343</v>
      </c>
      <c r="C5588" s="180"/>
      <c r="D5588" s="180"/>
      <c r="E5588" s="180"/>
      <c r="F5588" s="180"/>
      <c r="G5588" s="180"/>
      <c r="H5588" s="180"/>
      <c r="I5588" s="180">
        <v>0</v>
      </c>
      <c r="J5588" s="180">
        <v>0</v>
      </c>
    </row>
    <row r="5589" spans="1:10" x14ac:dyDescent="0.2">
      <c r="A5589" s="180" t="s">
        <v>122</v>
      </c>
      <c r="B5589" s="180" t="s">
        <v>344</v>
      </c>
      <c r="C5589" s="180">
        <v>1800000</v>
      </c>
      <c r="D5589" s="180"/>
      <c r="E5589" s="180"/>
      <c r="F5589" s="180"/>
      <c r="G5589" s="180">
        <v>8000</v>
      </c>
      <c r="H5589" s="180"/>
      <c r="I5589" s="180">
        <v>1908000</v>
      </c>
      <c r="J5589" s="180">
        <v>1933527.63</v>
      </c>
    </row>
    <row r="5590" spans="1:10" x14ac:dyDescent="0.2">
      <c r="A5590" s="180" t="s">
        <v>122</v>
      </c>
      <c r="B5590" s="180" t="s">
        <v>475</v>
      </c>
      <c r="C5590" s="180"/>
      <c r="D5590" s="180">
        <v>8135</v>
      </c>
      <c r="E5590" s="180"/>
      <c r="F5590" s="180">
        <v>14768</v>
      </c>
      <c r="G5590" s="180"/>
      <c r="H5590" s="180"/>
      <c r="I5590" s="180">
        <v>86751</v>
      </c>
      <c r="J5590" s="180">
        <v>79815.39</v>
      </c>
    </row>
    <row r="5591" spans="1:10" x14ac:dyDescent="0.2">
      <c r="A5591" s="180" t="s">
        <v>122</v>
      </c>
      <c r="B5591" s="180" t="s">
        <v>332</v>
      </c>
      <c r="C5591" s="180"/>
      <c r="D5591" s="180"/>
      <c r="E5591" s="180"/>
      <c r="F5591" s="180"/>
      <c r="G5591" s="180"/>
      <c r="H5591" s="180"/>
      <c r="I5591" s="180">
        <v>250000</v>
      </c>
      <c r="J5591" s="180">
        <v>228415.59</v>
      </c>
    </row>
    <row r="5592" spans="1:10" x14ac:dyDescent="0.2">
      <c r="A5592" s="180" t="s">
        <v>122</v>
      </c>
      <c r="B5592" s="180" t="s">
        <v>407</v>
      </c>
      <c r="C5592" s="180"/>
      <c r="D5592" s="180"/>
      <c r="E5592" s="180"/>
      <c r="F5592" s="180"/>
      <c r="G5592" s="180">
        <v>560000</v>
      </c>
      <c r="H5592" s="180">
        <v>100000</v>
      </c>
      <c r="I5592" s="180">
        <v>1060000</v>
      </c>
      <c r="J5592" s="180">
        <v>1014811.33</v>
      </c>
    </row>
    <row r="5593" spans="1:10" x14ac:dyDescent="0.2">
      <c r="A5593" s="180" t="s">
        <v>122</v>
      </c>
      <c r="B5593" s="180" t="s">
        <v>345</v>
      </c>
      <c r="C5593" s="180">
        <v>1860000</v>
      </c>
      <c r="D5593" s="180">
        <v>799725</v>
      </c>
      <c r="E5593" s="180">
        <v>0</v>
      </c>
      <c r="F5593" s="180">
        <v>1347761</v>
      </c>
      <c r="G5593" s="180">
        <v>1293200</v>
      </c>
      <c r="H5593" s="180">
        <v>675200</v>
      </c>
      <c r="I5593" s="180">
        <v>28546497</v>
      </c>
      <c r="J5593" s="180">
        <v>27609804.729999997</v>
      </c>
    </row>
    <row r="5594" spans="1:10" x14ac:dyDescent="0.2">
      <c r="A5594" s="180" t="s">
        <v>122</v>
      </c>
      <c r="B5594" s="180" t="s">
        <v>346</v>
      </c>
      <c r="C5594" s="180"/>
      <c r="D5594" s="180"/>
      <c r="E5594" s="180"/>
      <c r="F5594" s="180"/>
      <c r="G5594" s="180"/>
      <c r="H5594" s="180"/>
      <c r="I5594" s="180">
        <v>0</v>
      </c>
      <c r="J5594" s="180">
        <v>6012097.9500000002</v>
      </c>
    </row>
    <row r="5595" spans="1:10" x14ac:dyDescent="0.2">
      <c r="A5595" s="180" t="s">
        <v>122</v>
      </c>
      <c r="B5595" s="180" t="s">
        <v>446</v>
      </c>
      <c r="C5595" s="180"/>
      <c r="D5595" s="180"/>
      <c r="E5595" s="180"/>
      <c r="F5595" s="180"/>
      <c r="G5595" s="180"/>
      <c r="H5595" s="180"/>
      <c r="I5595" s="180">
        <v>1247511</v>
      </c>
      <c r="J5595" s="180">
        <v>613546</v>
      </c>
    </row>
    <row r="5596" spans="1:10" x14ac:dyDescent="0.2">
      <c r="A5596" s="180" t="s">
        <v>122</v>
      </c>
      <c r="B5596" s="180" t="s">
        <v>347</v>
      </c>
      <c r="C5596" s="180"/>
      <c r="D5596" s="180"/>
      <c r="E5596" s="180"/>
      <c r="F5596" s="180"/>
      <c r="G5596" s="180"/>
      <c r="H5596" s="180"/>
      <c r="I5596" s="180">
        <v>0</v>
      </c>
      <c r="J5596" s="180">
        <v>0</v>
      </c>
    </row>
    <row r="5597" spans="1:10" x14ac:dyDescent="0.2">
      <c r="A5597" s="180" t="s">
        <v>122</v>
      </c>
      <c r="B5597" s="180" t="s">
        <v>348</v>
      </c>
      <c r="C5597" s="180">
        <v>1860000</v>
      </c>
      <c r="D5597" s="180">
        <v>799725</v>
      </c>
      <c r="E5597" s="180">
        <v>0</v>
      </c>
      <c r="F5597" s="180">
        <v>1347761</v>
      </c>
      <c r="G5597" s="180">
        <v>1293200</v>
      </c>
      <c r="H5597" s="180">
        <v>675200</v>
      </c>
      <c r="I5597" s="180">
        <v>29794008</v>
      </c>
      <c r="J5597" s="180">
        <v>34235448.68</v>
      </c>
    </row>
    <row r="5598" spans="1:10" x14ac:dyDescent="0.2">
      <c r="A5598" s="180" t="s">
        <v>122</v>
      </c>
      <c r="B5598" s="180" t="s">
        <v>349</v>
      </c>
      <c r="C5598" s="180">
        <v>4390958.709999999</v>
      </c>
      <c r="D5598" s="180">
        <v>1320630.4800000004</v>
      </c>
      <c r="E5598" s="180">
        <v>0</v>
      </c>
      <c r="F5598" s="180">
        <v>975625.08</v>
      </c>
      <c r="G5598" s="180">
        <v>408426.12000000005</v>
      </c>
      <c r="H5598" s="180">
        <v>-155324.24000000011</v>
      </c>
      <c r="I5598" s="180">
        <v>15489219.860000009</v>
      </c>
      <c r="J5598" s="180">
        <v>9588706.1899999995</v>
      </c>
    </row>
    <row r="5599" spans="1:10" x14ac:dyDescent="0.2">
      <c r="A5599" s="180" t="s">
        <v>122</v>
      </c>
      <c r="B5599" s="180" t="s">
        <v>350</v>
      </c>
      <c r="C5599" s="180">
        <v>6250958.709999999</v>
      </c>
      <c r="D5599" s="180">
        <v>2120355.4800000004</v>
      </c>
      <c r="E5599" s="180">
        <v>0</v>
      </c>
      <c r="F5599" s="180">
        <v>2323386.08</v>
      </c>
      <c r="G5599" s="180">
        <v>1701626.12</v>
      </c>
      <c r="H5599" s="180">
        <v>519875.75999999989</v>
      </c>
      <c r="I5599" s="180">
        <v>45283227.860000007</v>
      </c>
      <c r="J5599" s="180">
        <v>43824154.869999997</v>
      </c>
    </row>
    <row r="5600" spans="1:10" x14ac:dyDescent="0.2">
      <c r="A5600" s="180" t="s">
        <v>122</v>
      </c>
      <c r="B5600" s="180" t="s">
        <v>376</v>
      </c>
      <c r="C5600" s="180"/>
      <c r="D5600" s="180"/>
      <c r="E5600" s="180"/>
      <c r="F5600" s="180"/>
      <c r="G5600" s="180"/>
      <c r="H5600" s="180"/>
      <c r="I5600" s="180"/>
      <c r="J5600" s="180"/>
    </row>
    <row r="5601" spans="1:10" x14ac:dyDescent="0.2">
      <c r="A5601" s="180" t="s">
        <v>122</v>
      </c>
      <c r="B5601" s="180" t="s">
        <v>377</v>
      </c>
      <c r="C5601" s="180">
        <v>275000</v>
      </c>
      <c r="D5601" s="180"/>
      <c r="E5601" s="180"/>
      <c r="F5601" s="180"/>
      <c r="G5601" s="180"/>
      <c r="H5601" s="180"/>
      <c r="I5601" s="180">
        <v>15853000</v>
      </c>
      <c r="J5601" s="180">
        <v>14759360.060000001</v>
      </c>
    </row>
    <row r="5602" spans="1:10" x14ac:dyDescent="0.2">
      <c r="A5602" s="180" t="s">
        <v>122</v>
      </c>
      <c r="B5602" s="180" t="s">
        <v>352</v>
      </c>
      <c r="C5602" s="180"/>
      <c r="D5602" s="180"/>
      <c r="E5602" s="180"/>
      <c r="F5602" s="180"/>
      <c r="G5602" s="180"/>
      <c r="H5602" s="180"/>
      <c r="I5602" s="180">
        <v>765914</v>
      </c>
      <c r="J5602" s="180">
        <v>649738.54</v>
      </c>
    </row>
    <row r="5603" spans="1:10" x14ac:dyDescent="0.2">
      <c r="A5603" s="180" t="s">
        <v>122</v>
      </c>
      <c r="B5603" s="180" t="s">
        <v>353</v>
      </c>
      <c r="C5603" s="180">
        <v>50000</v>
      </c>
      <c r="D5603" s="180"/>
      <c r="E5603" s="180"/>
      <c r="F5603" s="180"/>
      <c r="G5603" s="180"/>
      <c r="H5603" s="180"/>
      <c r="I5603" s="180">
        <v>1536637</v>
      </c>
      <c r="J5603" s="180">
        <v>1376157.6</v>
      </c>
    </row>
    <row r="5604" spans="1:10" x14ac:dyDescent="0.2">
      <c r="A5604" s="180" t="s">
        <v>122</v>
      </c>
      <c r="B5604" s="180" t="s">
        <v>354</v>
      </c>
      <c r="C5604" s="180"/>
      <c r="D5604" s="180">
        <v>300000</v>
      </c>
      <c r="E5604" s="180"/>
      <c r="F5604" s="180"/>
      <c r="G5604" s="180"/>
      <c r="H5604" s="180"/>
      <c r="I5604" s="180">
        <v>1250000</v>
      </c>
      <c r="J5604" s="180">
        <v>908516.07</v>
      </c>
    </row>
    <row r="5605" spans="1:10" x14ac:dyDescent="0.2">
      <c r="A5605" s="180" t="s">
        <v>122</v>
      </c>
      <c r="B5605" s="180" t="s">
        <v>408</v>
      </c>
      <c r="C5605" s="180"/>
      <c r="D5605" s="180"/>
      <c r="E5605" s="180"/>
      <c r="F5605" s="180"/>
      <c r="G5605" s="180"/>
      <c r="H5605" s="180"/>
      <c r="I5605" s="180">
        <v>1700000</v>
      </c>
      <c r="J5605" s="180">
        <v>1365732.63</v>
      </c>
    </row>
    <row r="5606" spans="1:10" x14ac:dyDescent="0.2">
      <c r="A5606" s="180" t="s">
        <v>122</v>
      </c>
      <c r="B5606" s="180" t="s">
        <v>423</v>
      </c>
      <c r="C5606" s="180">
        <v>250000</v>
      </c>
      <c r="D5606" s="180"/>
      <c r="E5606" s="180"/>
      <c r="F5606" s="180">
        <v>1500</v>
      </c>
      <c r="G5606" s="180">
        <v>15000</v>
      </c>
      <c r="H5606" s="180"/>
      <c r="I5606" s="180">
        <v>896500</v>
      </c>
      <c r="J5606" s="180">
        <v>653535.64999999991</v>
      </c>
    </row>
    <row r="5607" spans="1:10" x14ac:dyDescent="0.2">
      <c r="A5607" s="180" t="s">
        <v>122</v>
      </c>
      <c r="B5607" s="180" t="s">
        <v>355</v>
      </c>
      <c r="C5607" s="180"/>
      <c r="D5607" s="180"/>
      <c r="E5607" s="180"/>
      <c r="F5607" s="180"/>
      <c r="G5607" s="180">
        <v>7000</v>
      </c>
      <c r="H5607" s="180">
        <v>25000</v>
      </c>
      <c r="I5607" s="180">
        <v>2482000</v>
      </c>
      <c r="J5607" s="180">
        <v>1978983.01</v>
      </c>
    </row>
    <row r="5608" spans="1:10" x14ac:dyDescent="0.2">
      <c r="A5608" s="180" t="s">
        <v>122</v>
      </c>
      <c r="B5608" s="180" t="s">
        <v>356</v>
      </c>
      <c r="C5608" s="180"/>
      <c r="D5608" s="180">
        <v>100000</v>
      </c>
      <c r="E5608" s="180"/>
      <c r="F5608" s="180"/>
      <c r="G5608" s="180"/>
      <c r="H5608" s="180"/>
      <c r="I5608" s="180">
        <v>1150000</v>
      </c>
      <c r="J5608" s="180">
        <v>1145200.27</v>
      </c>
    </row>
    <row r="5609" spans="1:10" x14ac:dyDescent="0.2">
      <c r="A5609" s="180" t="s">
        <v>122</v>
      </c>
      <c r="B5609" s="180" t="s">
        <v>409</v>
      </c>
      <c r="C5609" s="180"/>
      <c r="D5609" s="180"/>
      <c r="E5609" s="180"/>
      <c r="F5609" s="180"/>
      <c r="G5609" s="180"/>
      <c r="H5609" s="180"/>
      <c r="I5609" s="180">
        <v>0</v>
      </c>
      <c r="J5609" s="180"/>
    </row>
    <row r="5610" spans="1:10" x14ac:dyDescent="0.2">
      <c r="A5610" s="180" t="s">
        <v>122</v>
      </c>
      <c r="B5610" s="180" t="s">
        <v>378</v>
      </c>
      <c r="C5610" s="180"/>
      <c r="D5610" s="180"/>
      <c r="E5610" s="180"/>
      <c r="F5610" s="180"/>
      <c r="G5610" s="180">
        <v>1300000</v>
      </c>
      <c r="H5610" s="180">
        <v>600000</v>
      </c>
      <c r="I5610" s="180">
        <v>2100000</v>
      </c>
      <c r="J5610" s="180">
        <v>1853706.88</v>
      </c>
    </row>
    <row r="5611" spans="1:10" x14ac:dyDescent="0.2">
      <c r="A5611" s="180" t="s">
        <v>122</v>
      </c>
      <c r="B5611" s="180" t="s">
        <v>360</v>
      </c>
      <c r="C5611" s="180">
        <v>500000</v>
      </c>
      <c r="D5611" s="180"/>
      <c r="E5611" s="180"/>
      <c r="F5611" s="180"/>
      <c r="G5611" s="180"/>
      <c r="H5611" s="180"/>
      <c r="I5611" s="180">
        <v>5125000</v>
      </c>
      <c r="J5611" s="180">
        <v>167520.29999999999</v>
      </c>
    </row>
    <row r="5612" spans="1:10" x14ac:dyDescent="0.2">
      <c r="A5612" s="180" t="s">
        <v>122</v>
      </c>
      <c r="B5612" s="180" t="s">
        <v>379</v>
      </c>
      <c r="C5612" s="180">
        <v>750000</v>
      </c>
      <c r="D5612" s="180">
        <v>510000</v>
      </c>
      <c r="E5612" s="180"/>
      <c r="F5612" s="180">
        <v>1330000</v>
      </c>
      <c r="G5612" s="180"/>
      <c r="H5612" s="180"/>
      <c r="I5612" s="180">
        <v>2068454</v>
      </c>
      <c r="J5612" s="180">
        <v>2012140</v>
      </c>
    </row>
    <row r="5613" spans="1:10" x14ac:dyDescent="0.2">
      <c r="A5613" s="180" t="s">
        <v>122</v>
      </c>
      <c r="B5613" s="180" t="s">
        <v>362</v>
      </c>
      <c r="C5613" s="180"/>
      <c r="D5613" s="180"/>
      <c r="E5613" s="180"/>
      <c r="F5613" s="180"/>
      <c r="G5613" s="180"/>
      <c r="H5613" s="180"/>
      <c r="I5613" s="180">
        <v>859366</v>
      </c>
      <c r="J5613" s="180">
        <v>850798</v>
      </c>
    </row>
    <row r="5614" spans="1:10" x14ac:dyDescent="0.2">
      <c r="A5614" s="180" t="s">
        <v>122</v>
      </c>
      <c r="B5614" s="180" t="s">
        <v>365</v>
      </c>
      <c r="C5614" s="180">
        <v>1825000</v>
      </c>
      <c r="D5614" s="180">
        <v>910000</v>
      </c>
      <c r="E5614" s="180">
        <v>0</v>
      </c>
      <c r="F5614" s="180">
        <v>1331500</v>
      </c>
      <c r="G5614" s="180">
        <v>1322000</v>
      </c>
      <c r="H5614" s="180">
        <v>625000</v>
      </c>
      <c r="I5614" s="180">
        <v>35786871</v>
      </c>
      <c r="J5614" s="180">
        <v>27721389.010000002</v>
      </c>
    </row>
    <row r="5615" spans="1:10" x14ac:dyDescent="0.2">
      <c r="A5615" s="180" t="s">
        <v>122</v>
      </c>
      <c r="B5615" s="180" t="s">
        <v>447</v>
      </c>
      <c r="C5615" s="180"/>
      <c r="D5615" s="180"/>
      <c r="E5615" s="180"/>
      <c r="F5615" s="180"/>
      <c r="G5615" s="180"/>
      <c r="H5615" s="180"/>
      <c r="I5615" s="180">
        <v>0</v>
      </c>
      <c r="J5615" s="180">
        <v>613546</v>
      </c>
    </row>
    <row r="5616" spans="1:10" x14ac:dyDescent="0.2">
      <c r="A5616" s="180" t="s">
        <v>122</v>
      </c>
      <c r="B5616" s="180" t="s">
        <v>366</v>
      </c>
      <c r="C5616" s="180">
        <v>1825000</v>
      </c>
      <c r="D5616" s="180">
        <v>910000</v>
      </c>
      <c r="E5616" s="180">
        <v>0</v>
      </c>
      <c r="F5616" s="180">
        <v>1331500</v>
      </c>
      <c r="G5616" s="180">
        <v>1322000</v>
      </c>
      <c r="H5616" s="180">
        <v>625000</v>
      </c>
      <c r="I5616" s="180">
        <v>35786871</v>
      </c>
      <c r="J5616" s="180">
        <v>28334935.010000002</v>
      </c>
    </row>
    <row r="5617" spans="1:10" x14ac:dyDescent="0.2">
      <c r="A5617" s="180" t="s">
        <v>122</v>
      </c>
      <c r="B5617" s="180" t="s">
        <v>367</v>
      </c>
      <c r="C5617" s="180">
        <v>4425958.709999999</v>
      </c>
      <c r="D5617" s="180">
        <v>1210355.4800000004</v>
      </c>
      <c r="E5617" s="180">
        <v>0</v>
      </c>
      <c r="F5617" s="180">
        <v>991886.08</v>
      </c>
      <c r="G5617" s="180">
        <v>379626.12000000005</v>
      </c>
      <c r="H5617" s="180">
        <v>-105124.24000000012</v>
      </c>
      <c r="I5617" s="180">
        <v>9496356.8600000069</v>
      </c>
      <c r="J5617" s="180">
        <v>15489219.859999996</v>
      </c>
    </row>
    <row r="5618" spans="1:10" x14ac:dyDescent="0.2">
      <c r="A5618" s="180" t="s">
        <v>122</v>
      </c>
      <c r="B5618" s="180" t="s">
        <v>368</v>
      </c>
      <c r="C5618" s="180">
        <v>6250958.709999999</v>
      </c>
      <c r="D5618" s="180">
        <v>2120355.4800000004</v>
      </c>
      <c r="E5618" s="180">
        <v>0</v>
      </c>
      <c r="F5618" s="180">
        <v>2323386.08</v>
      </c>
      <c r="G5618" s="180">
        <v>1701626.12</v>
      </c>
      <c r="H5618" s="180">
        <v>519875.75999999989</v>
      </c>
      <c r="I5618" s="180">
        <v>45283227.860000007</v>
      </c>
      <c r="J5618" s="180">
        <v>43824154.869999997</v>
      </c>
    </row>
    <row r="5619" spans="1:10" x14ac:dyDescent="0.2">
      <c r="A5619" s="180" t="s">
        <v>123</v>
      </c>
      <c r="B5619" s="180" t="s">
        <v>333</v>
      </c>
      <c r="C5619" s="180"/>
      <c r="D5619" s="180">
        <v>54337</v>
      </c>
      <c r="E5619" s="180"/>
      <c r="F5619" s="180">
        <v>101383</v>
      </c>
      <c r="G5619" s="180"/>
      <c r="H5619" s="180"/>
      <c r="I5619" s="180">
        <v>1567875</v>
      </c>
      <c r="J5619" s="180">
        <v>1484618.42</v>
      </c>
    </row>
    <row r="5620" spans="1:10" x14ac:dyDescent="0.2">
      <c r="A5620" s="180" t="s">
        <v>123</v>
      </c>
      <c r="B5620" s="180" t="s">
        <v>334</v>
      </c>
      <c r="C5620" s="180"/>
      <c r="D5620" s="180">
        <v>760</v>
      </c>
      <c r="E5620" s="180"/>
      <c r="F5620" s="180">
        <v>1417</v>
      </c>
      <c r="G5620" s="180"/>
      <c r="H5620" s="180"/>
      <c r="I5620" s="180">
        <v>24534</v>
      </c>
      <c r="J5620" s="180">
        <v>24234.06</v>
      </c>
    </row>
    <row r="5621" spans="1:10" x14ac:dyDescent="0.2">
      <c r="A5621" s="180" t="s">
        <v>123</v>
      </c>
      <c r="B5621" s="180" t="s">
        <v>335</v>
      </c>
      <c r="C5621" s="180"/>
      <c r="D5621" s="180">
        <v>0</v>
      </c>
      <c r="E5621" s="180"/>
      <c r="F5621" s="180"/>
      <c r="G5621" s="180"/>
      <c r="H5621" s="180"/>
      <c r="I5621" s="180">
        <v>138752</v>
      </c>
      <c r="J5621" s="180">
        <v>152366</v>
      </c>
    </row>
    <row r="5622" spans="1:10" x14ac:dyDescent="0.2">
      <c r="A5622" s="180" t="s">
        <v>123</v>
      </c>
      <c r="B5622" s="180" t="s">
        <v>336</v>
      </c>
      <c r="C5622" s="180"/>
      <c r="D5622" s="180"/>
      <c r="E5622" s="180"/>
      <c r="F5622" s="180"/>
      <c r="G5622" s="180"/>
      <c r="H5622" s="180"/>
      <c r="I5622" s="180">
        <v>583017</v>
      </c>
      <c r="J5622" s="180">
        <v>453678.48</v>
      </c>
    </row>
    <row r="5623" spans="1:10" x14ac:dyDescent="0.2">
      <c r="A5623" s="180" t="s">
        <v>123</v>
      </c>
      <c r="B5623" s="180" t="s">
        <v>337</v>
      </c>
      <c r="C5623" s="180">
        <v>1900</v>
      </c>
      <c r="D5623" s="180">
        <v>1900</v>
      </c>
      <c r="E5623" s="180"/>
      <c r="F5623" s="180"/>
      <c r="G5623" s="180">
        <v>100</v>
      </c>
      <c r="H5623" s="180"/>
      <c r="I5623" s="180">
        <v>11588</v>
      </c>
      <c r="J5623" s="180">
        <v>17114.310000000001</v>
      </c>
    </row>
    <row r="5624" spans="1:10" x14ac:dyDescent="0.2">
      <c r="A5624" s="180" t="s">
        <v>123</v>
      </c>
      <c r="B5624" s="180" t="s">
        <v>338</v>
      </c>
      <c r="C5624" s="180"/>
      <c r="D5624" s="180"/>
      <c r="E5624" s="180"/>
      <c r="F5624" s="180"/>
      <c r="G5624" s="180"/>
      <c r="H5624" s="180"/>
      <c r="I5624" s="180">
        <v>0</v>
      </c>
      <c r="J5624" s="180">
        <v>120357.77</v>
      </c>
    </row>
    <row r="5625" spans="1:10" x14ac:dyDescent="0.2">
      <c r="A5625" s="180" t="s">
        <v>123</v>
      </c>
      <c r="B5625" s="180" t="s">
        <v>339</v>
      </c>
      <c r="C5625" s="180"/>
      <c r="D5625" s="180"/>
      <c r="E5625" s="180"/>
      <c r="F5625" s="180"/>
      <c r="G5625" s="180"/>
      <c r="H5625" s="180"/>
      <c r="I5625" s="180">
        <v>109190</v>
      </c>
      <c r="J5625" s="180">
        <v>157574.06</v>
      </c>
    </row>
    <row r="5626" spans="1:10" x14ac:dyDescent="0.2">
      <c r="A5626" s="180" t="s">
        <v>123</v>
      </c>
      <c r="B5626" s="180" t="s">
        <v>340</v>
      </c>
      <c r="C5626" s="180"/>
      <c r="D5626" s="180">
        <v>20000</v>
      </c>
      <c r="E5626" s="180"/>
      <c r="F5626" s="180"/>
      <c r="G5626" s="180">
        <v>7600</v>
      </c>
      <c r="H5626" s="180"/>
      <c r="I5626" s="180">
        <v>257934</v>
      </c>
      <c r="J5626" s="180">
        <v>392588.9</v>
      </c>
    </row>
    <row r="5627" spans="1:10" x14ac:dyDescent="0.2">
      <c r="A5627" s="180" t="s">
        <v>123</v>
      </c>
      <c r="B5627" s="180" t="s">
        <v>341</v>
      </c>
      <c r="C5627" s="180"/>
      <c r="D5627" s="180"/>
      <c r="E5627" s="180"/>
      <c r="F5627" s="180"/>
      <c r="G5627" s="180">
        <v>120000</v>
      </c>
      <c r="H5627" s="180"/>
      <c r="I5627" s="180">
        <v>119115</v>
      </c>
      <c r="J5627" s="180">
        <v>0</v>
      </c>
    </row>
    <row r="5628" spans="1:10" x14ac:dyDescent="0.2">
      <c r="A5628" s="180" t="s">
        <v>123</v>
      </c>
      <c r="B5628" s="180" t="s">
        <v>342</v>
      </c>
      <c r="C5628" s="180"/>
      <c r="D5628" s="180"/>
      <c r="E5628" s="180"/>
      <c r="F5628" s="180"/>
      <c r="G5628" s="180"/>
      <c r="H5628" s="180"/>
      <c r="I5628" s="180">
        <v>1585744</v>
      </c>
      <c r="J5628" s="180">
        <v>1521475</v>
      </c>
    </row>
    <row r="5629" spans="1:10" x14ac:dyDescent="0.2">
      <c r="A5629" s="180" t="s">
        <v>123</v>
      </c>
      <c r="B5629" s="180" t="s">
        <v>343</v>
      </c>
      <c r="C5629" s="180"/>
      <c r="D5629" s="180"/>
      <c r="E5629" s="180"/>
      <c r="F5629" s="180"/>
      <c r="G5629" s="180"/>
      <c r="H5629" s="180"/>
      <c r="I5629" s="180">
        <v>0</v>
      </c>
      <c r="J5629" s="180">
        <v>0</v>
      </c>
    </row>
    <row r="5630" spans="1:10" x14ac:dyDescent="0.2">
      <c r="A5630" s="180" t="s">
        <v>123</v>
      </c>
      <c r="B5630" s="180" t="s">
        <v>344</v>
      </c>
      <c r="C5630" s="180">
        <v>280000</v>
      </c>
      <c r="D5630" s="180"/>
      <c r="E5630" s="180"/>
      <c r="F5630" s="180"/>
      <c r="G5630" s="180">
        <v>650</v>
      </c>
      <c r="H5630" s="180"/>
      <c r="I5630" s="180">
        <v>315934</v>
      </c>
      <c r="J5630" s="180">
        <v>268977.02999999997</v>
      </c>
    </row>
    <row r="5631" spans="1:10" x14ac:dyDescent="0.2">
      <c r="A5631" s="180" t="s">
        <v>123</v>
      </c>
      <c r="B5631" s="180" t="s">
        <v>475</v>
      </c>
      <c r="C5631" s="180"/>
      <c r="D5631" s="180">
        <v>1105</v>
      </c>
      <c r="E5631" s="180"/>
      <c r="F5631" s="180">
        <v>2062</v>
      </c>
      <c r="G5631" s="180"/>
      <c r="H5631" s="180"/>
      <c r="I5631" s="180">
        <v>30999</v>
      </c>
      <c r="J5631" s="180">
        <v>32168.67</v>
      </c>
    </row>
    <row r="5632" spans="1:10" x14ac:dyDescent="0.2">
      <c r="A5632" s="180" t="s">
        <v>123</v>
      </c>
      <c r="B5632" s="180" t="s">
        <v>332</v>
      </c>
      <c r="C5632" s="180"/>
      <c r="D5632" s="180"/>
      <c r="E5632" s="180"/>
      <c r="F5632" s="180"/>
      <c r="G5632" s="180"/>
      <c r="H5632" s="180"/>
      <c r="I5632" s="180">
        <v>29986</v>
      </c>
      <c r="J5632" s="180">
        <v>29189.65</v>
      </c>
    </row>
    <row r="5633" spans="1:10" x14ac:dyDescent="0.2">
      <c r="A5633" s="180" t="s">
        <v>123</v>
      </c>
      <c r="B5633" s="180" t="s">
        <v>407</v>
      </c>
      <c r="C5633" s="180"/>
      <c r="D5633" s="180"/>
      <c r="E5633" s="180"/>
      <c r="F5633" s="180"/>
      <c r="G5633" s="180">
        <v>57000</v>
      </c>
      <c r="H5633" s="180"/>
      <c r="I5633" s="180">
        <v>200834</v>
      </c>
      <c r="J5633" s="180">
        <v>187065.54</v>
      </c>
    </row>
    <row r="5634" spans="1:10" x14ac:dyDescent="0.2">
      <c r="A5634" s="180" t="s">
        <v>123</v>
      </c>
      <c r="B5634" s="180" t="s">
        <v>345</v>
      </c>
      <c r="C5634" s="180">
        <v>281900</v>
      </c>
      <c r="D5634" s="180">
        <v>78102</v>
      </c>
      <c r="E5634" s="180">
        <v>0</v>
      </c>
      <c r="F5634" s="180">
        <v>104862</v>
      </c>
      <c r="G5634" s="180">
        <v>185350</v>
      </c>
      <c r="H5634" s="180">
        <v>0</v>
      </c>
      <c r="I5634" s="180">
        <v>4975502</v>
      </c>
      <c r="J5634" s="180">
        <v>4841407.8900000006</v>
      </c>
    </row>
    <row r="5635" spans="1:10" x14ac:dyDescent="0.2">
      <c r="A5635" s="180" t="s">
        <v>123</v>
      </c>
      <c r="B5635" s="180" t="s">
        <v>346</v>
      </c>
      <c r="C5635" s="180"/>
      <c r="D5635" s="180"/>
      <c r="E5635" s="180"/>
      <c r="F5635" s="180"/>
      <c r="G5635" s="180"/>
      <c r="H5635" s="180"/>
      <c r="I5635" s="180">
        <v>0</v>
      </c>
      <c r="J5635" s="180">
        <v>279767.84999999998</v>
      </c>
    </row>
    <row r="5636" spans="1:10" x14ac:dyDescent="0.2">
      <c r="A5636" s="180" t="s">
        <v>123</v>
      </c>
      <c r="B5636" s="180" t="s">
        <v>446</v>
      </c>
      <c r="C5636" s="180"/>
      <c r="D5636" s="180"/>
      <c r="E5636" s="180"/>
      <c r="F5636" s="180"/>
      <c r="G5636" s="180"/>
      <c r="H5636" s="180"/>
      <c r="I5636" s="180">
        <v>512791</v>
      </c>
      <c r="J5636" s="180">
        <v>97199.42</v>
      </c>
    </row>
    <row r="5637" spans="1:10" x14ac:dyDescent="0.2">
      <c r="A5637" s="180" t="s">
        <v>123</v>
      </c>
      <c r="B5637" s="180" t="s">
        <v>347</v>
      </c>
      <c r="C5637" s="180"/>
      <c r="D5637" s="180"/>
      <c r="E5637" s="180"/>
      <c r="F5637" s="180"/>
      <c r="G5637" s="180"/>
      <c r="H5637" s="180"/>
      <c r="I5637" s="180">
        <v>0</v>
      </c>
      <c r="J5637" s="180">
        <v>74867.5</v>
      </c>
    </row>
    <row r="5638" spans="1:10" x14ac:dyDescent="0.2">
      <c r="A5638" s="180" t="s">
        <v>123</v>
      </c>
      <c r="B5638" s="180" t="s">
        <v>348</v>
      </c>
      <c r="C5638" s="180">
        <v>281900</v>
      </c>
      <c r="D5638" s="180">
        <v>78102</v>
      </c>
      <c r="E5638" s="180">
        <v>0</v>
      </c>
      <c r="F5638" s="180">
        <v>104862</v>
      </c>
      <c r="G5638" s="180">
        <v>185350</v>
      </c>
      <c r="H5638" s="180">
        <v>0</v>
      </c>
      <c r="I5638" s="180">
        <v>5488293</v>
      </c>
      <c r="J5638" s="180">
        <v>5293242.66</v>
      </c>
    </row>
    <row r="5639" spans="1:10" x14ac:dyDescent="0.2">
      <c r="A5639" s="180" t="s">
        <v>123</v>
      </c>
      <c r="B5639" s="180" t="s">
        <v>349</v>
      </c>
      <c r="C5639" s="180">
        <v>542421.62999999989</v>
      </c>
      <c r="D5639" s="180">
        <v>180024.43999999994</v>
      </c>
      <c r="E5639" s="180">
        <v>0</v>
      </c>
      <c r="F5639" s="180">
        <v>56832.900000000023</v>
      </c>
      <c r="G5639" s="180">
        <v>-13070.789999999981</v>
      </c>
      <c r="H5639" s="180">
        <v>0</v>
      </c>
      <c r="I5639" s="180">
        <v>2436235.4900000002</v>
      </c>
      <c r="J5639" s="180">
        <v>2616512.12</v>
      </c>
    </row>
    <row r="5640" spans="1:10" x14ac:dyDescent="0.2">
      <c r="A5640" s="180" t="s">
        <v>123</v>
      </c>
      <c r="B5640" s="180" t="s">
        <v>350</v>
      </c>
      <c r="C5640" s="180">
        <v>824321.62999999989</v>
      </c>
      <c r="D5640" s="180">
        <v>258126.43999999992</v>
      </c>
      <c r="E5640" s="180">
        <v>0</v>
      </c>
      <c r="F5640" s="180">
        <v>161694.90000000002</v>
      </c>
      <c r="G5640" s="180">
        <v>172279.21000000002</v>
      </c>
      <c r="H5640" s="180">
        <v>0</v>
      </c>
      <c r="I5640" s="180">
        <v>7924528.4900000002</v>
      </c>
      <c r="J5640" s="180">
        <v>7909754.7800000003</v>
      </c>
    </row>
    <row r="5641" spans="1:10" x14ac:dyDescent="0.2">
      <c r="A5641" s="180" t="s">
        <v>123</v>
      </c>
      <c r="B5641" s="180" t="s">
        <v>376</v>
      </c>
      <c r="C5641" s="180"/>
      <c r="D5641" s="180"/>
      <c r="E5641" s="180"/>
      <c r="F5641" s="180"/>
      <c r="G5641" s="180"/>
      <c r="H5641" s="180"/>
      <c r="I5641" s="180"/>
      <c r="J5641" s="180"/>
    </row>
    <row r="5642" spans="1:10" x14ac:dyDescent="0.2">
      <c r="A5642" s="180" t="s">
        <v>123</v>
      </c>
      <c r="B5642" s="180" t="s">
        <v>377</v>
      </c>
      <c r="C5642" s="180"/>
      <c r="D5642" s="180"/>
      <c r="E5642" s="180"/>
      <c r="F5642" s="180"/>
      <c r="G5642" s="180"/>
      <c r="H5642" s="180"/>
      <c r="I5642" s="180">
        <v>2796439</v>
      </c>
      <c r="J5642" s="180">
        <v>2871259.75</v>
      </c>
    </row>
    <row r="5643" spans="1:10" x14ac:dyDescent="0.2">
      <c r="A5643" s="180" t="s">
        <v>123</v>
      </c>
      <c r="B5643" s="180" t="s">
        <v>352</v>
      </c>
      <c r="C5643" s="180"/>
      <c r="D5643" s="180"/>
      <c r="E5643" s="180"/>
      <c r="F5643" s="180"/>
      <c r="G5643" s="180"/>
      <c r="H5643" s="180"/>
      <c r="I5643" s="180">
        <v>254282</v>
      </c>
      <c r="J5643" s="180">
        <v>170155.95</v>
      </c>
    </row>
    <row r="5644" spans="1:10" x14ac:dyDescent="0.2">
      <c r="A5644" s="180" t="s">
        <v>123</v>
      </c>
      <c r="B5644" s="180" t="s">
        <v>353</v>
      </c>
      <c r="C5644" s="180"/>
      <c r="D5644" s="180"/>
      <c r="E5644" s="180"/>
      <c r="F5644" s="180"/>
      <c r="G5644" s="180"/>
      <c r="H5644" s="180"/>
      <c r="I5644" s="180">
        <v>220562</v>
      </c>
      <c r="J5644" s="180">
        <v>216237.05</v>
      </c>
    </row>
    <row r="5645" spans="1:10" x14ac:dyDescent="0.2">
      <c r="A5645" s="180" t="s">
        <v>123</v>
      </c>
      <c r="B5645" s="180" t="s">
        <v>354</v>
      </c>
      <c r="C5645" s="180"/>
      <c r="D5645" s="180"/>
      <c r="E5645" s="180"/>
      <c r="F5645" s="180"/>
      <c r="G5645" s="180"/>
      <c r="H5645" s="180"/>
      <c r="I5645" s="180">
        <v>349789</v>
      </c>
      <c r="J5645" s="180">
        <v>342930.58</v>
      </c>
    </row>
    <row r="5646" spans="1:10" x14ac:dyDescent="0.2">
      <c r="A5646" s="180" t="s">
        <v>123</v>
      </c>
      <c r="B5646" s="180" t="s">
        <v>408</v>
      </c>
      <c r="C5646" s="180"/>
      <c r="D5646" s="180"/>
      <c r="E5646" s="180"/>
      <c r="F5646" s="180"/>
      <c r="G5646" s="180"/>
      <c r="H5646" s="180"/>
      <c r="I5646" s="180">
        <v>172206</v>
      </c>
      <c r="J5646" s="180">
        <v>168829.59</v>
      </c>
    </row>
    <row r="5647" spans="1:10" x14ac:dyDescent="0.2">
      <c r="A5647" s="180" t="s">
        <v>123</v>
      </c>
      <c r="B5647" s="180" t="s">
        <v>423</v>
      </c>
      <c r="C5647" s="180"/>
      <c r="D5647" s="180">
        <v>5000</v>
      </c>
      <c r="E5647" s="180"/>
      <c r="F5647" s="180"/>
      <c r="G5647" s="180"/>
      <c r="H5647" s="180"/>
      <c r="I5647" s="180">
        <v>19310</v>
      </c>
      <c r="J5647" s="180">
        <v>23316.639999999999</v>
      </c>
    </row>
    <row r="5648" spans="1:10" x14ac:dyDescent="0.2">
      <c r="A5648" s="180" t="s">
        <v>123</v>
      </c>
      <c r="B5648" s="180" t="s">
        <v>355</v>
      </c>
      <c r="C5648" s="180">
        <v>150000</v>
      </c>
      <c r="D5648" s="180">
        <v>45000</v>
      </c>
      <c r="E5648" s="180"/>
      <c r="F5648" s="180"/>
      <c r="G5648" s="180"/>
      <c r="H5648" s="180"/>
      <c r="I5648" s="180">
        <v>533906</v>
      </c>
      <c r="J5648" s="180">
        <v>657388.07000000007</v>
      </c>
    </row>
    <row r="5649" spans="1:10" x14ac:dyDescent="0.2">
      <c r="A5649" s="180" t="s">
        <v>123</v>
      </c>
      <c r="B5649" s="180" t="s">
        <v>356</v>
      </c>
      <c r="C5649" s="180"/>
      <c r="D5649" s="180"/>
      <c r="E5649" s="180"/>
      <c r="F5649" s="180"/>
      <c r="G5649" s="180"/>
      <c r="H5649" s="180"/>
      <c r="I5649" s="180">
        <v>179712</v>
      </c>
      <c r="J5649" s="180">
        <v>202566.83</v>
      </c>
    </row>
    <row r="5650" spans="1:10" x14ac:dyDescent="0.2">
      <c r="A5650" s="180" t="s">
        <v>123</v>
      </c>
      <c r="B5650" s="180" t="s">
        <v>409</v>
      </c>
      <c r="C5650" s="180"/>
      <c r="D5650" s="180"/>
      <c r="E5650" s="180"/>
      <c r="F5650" s="180"/>
      <c r="G5650" s="180"/>
      <c r="H5650" s="180"/>
      <c r="I5650" s="180">
        <v>0</v>
      </c>
      <c r="J5650" s="180"/>
    </row>
    <row r="5651" spans="1:10" x14ac:dyDescent="0.2">
      <c r="A5651" s="180" t="s">
        <v>123</v>
      </c>
      <c r="B5651" s="180" t="s">
        <v>378</v>
      </c>
      <c r="C5651" s="180"/>
      <c r="D5651" s="180"/>
      <c r="E5651" s="180"/>
      <c r="F5651" s="180"/>
      <c r="G5651" s="180">
        <v>200000</v>
      </c>
      <c r="H5651" s="180"/>
      <c r="I5651" s="180">
        <v>170688</v>
      </c>
      <c r="J5651" s="180">
        <v>211365.88</v>
      </c>
    </row>
    <row r="5652" spans="1:10" x14ac:dyDescent="0.2">
      <c r="A5652" s="180" t="s">
        <v>123</v>
      </c>
      <c r="B5652" s="180" t="s">
        <v>360</v>
      </c>
      <c r="C5652" s="180">
        <v>100000</v>
      </c>
      <c r="D5652" s="180">
        <v>50000</v>
      </c>
      <c r="E5652" s="180"/>
      <c r="F5652" s="180"/>
      <c r="G5652" s="180"/>
      <c r="H5652" s="180"/>
      <c r="I5652" s="180">
        <v>45000</v>
      </c>
      <c r="J5652" s="180">
        <v>107032</v>
      </c>
    </row>
    <row r="5653" spans="1:10" x14ac:dyDescent="0.2">
      <c r="A5653" s="180" t="s">
        <v>123</v>
      </c>
      <c r="B5653" s="180" t="s">
        <v>379</v>
      </c>
      <c r="C5653" s="180">
        <v>13688</v>
      </c>
      <c r="D5653" s="180"/>
      <c r="E5653" s="180"/>
      <c r="F5653" s="180">
        <v>102800</v>
      </c>
      <c r="G5653" s="180"/>
      <c r="H5653" s="180"/>
      <c r="I5653" s="180">
        <v>232374</v>
      </c>
      <c r="J5653" s="180">
        <v>294233.78000000003</v>
      </c>
    </row>
    <row r="5654" spans="1:10" x14ac:dyDescent="0.2">
      <c r="A5654" s="180" t="s">
        <v>123</v>
      </c>
      <c r="B5654" s="180" t="s">
        <v>362</v>
      </c>
      <c r="C5654" s="180"/>
      <c r="D5654" s="180"/>
      <c r="E5654" s="180"/>
      <c r="F5654" s="180"/>
      <c r="G5654" s="180"/>
      <c r="H5654" s="180"/>
      <c r="I5654" s="180">
        <v>122337</v>
      </c>
      <c r="J5654" s="180">
        <v>120590</v>
      </c>
    </row>
    <row r="5655" spans="1:10" x14ac:dyDescent="0.2">
      <c r="A5655" s="180" t="s">
        <v>123</v>
      </c>
      <c r="B5655" s="180" t="s">
        <v>365</v>
      </c>
      <c r="C5655" s="180">
        <v>263688</v>
      </c>
      <c r="D5655" s="180">
        <v>100000</v>
      </c>
      <c r="E5655" s="180">
        <v>0</v>
      </c>
      <c r="F5655" s="180">
        <v>102800</v>
      </c>
      <c r="G5655" s="180">
        <v>200000</v>
      </c>
      <c r="H5655" s="180">
        <v>0</v>
      </c>
      <c r="I5655" s="180">
        <v>5096605</v>
      </c>
      <c r="J5655" s="180">
        <v>5385906.1200000001</v>
      </c>
    </row>
    <row r="5656" spans="1:10" x14ac:dyDescent="0.2">
      <c r="A5656" s="180" t="s">
        <v>123</v>
      </c>
      <c r="B5656" s="180" t="s">
        <v>447</v>
      </c>
      <c r="C5656" s="180"/>
      <c r="D5656" s="180"/>
      <c r="E5656" s="180"/>
      <c r="F5656" s="180"/>
      <c r="G5656" s="180"/>
      <c r="H5656" s="180"/>
      <c r="I5656" s="180">
        <v>512791</v>
      </c>
      <c r="J5656" s="180">
        <v>87613.17</v>
      </c>
    </row>
    <row r="5657" spans="1:10" x14ac:dyDescent="0.2">
      <c r="A5657" s="180" t="s">
        <v>123</v>
      </c>
      <c r="B5657" s="180" t="s">
        <v>366</v>
      </c>
      <c r="C5657" s="180">
        <v>263688</v>
      </c>
      <c r="D5657" s="180">
        <v>100000</v>
      </c>
      <c r="E5657" s="180">
        <v>0</v>
      </c>
      <c r="F5657" s="180">
        <v>102800</v>
      </c>
      <c r="G5657" s="180">
        <v>200000</v>
      </c>
      <c r="H5657" s="180">
        <v>0</v>
      </c>
      <c r="I5657" s="180">
        <v>5609396</v>
      </c>
      <c r="J5657" s="180">
        <v>5473519.29</v>
      </c>
    </row>
    <row r="5658" spans="1:10" x14ac:dyDescent="0.2">
      <c r="A5658" s="180" t="s">
        <v>123</v>
      </c>
      <c r="B5658" s="180" t="s">
        <v>367</v>
      </c>
      <c r="C5658" s="180">
        <v>560633.62999999989</v>
      </c>
      <c r="D5658" s="180">
        <v>158126.43999999994</v>
      </c>
      <c r="E5658" s="180">
        <v>0</v>
      </c>
      <c r="F5658" s="180">
        <v>58894.900000000023</v>
      </c>
      <c r="G5658" s="180">
        <v>-27720.789999999979</v>
      </c>
      <c r="H5658" s="180">
        <v>0</v>
      </c>
      <c r="I5658" s="180">
        <v>2315132.4900000002</v>
      </c>
      <c r="J5658" s="180">
        <v>2436235.4900000002</v>
      </c>
    </row>
    <row r="5659" spans="1:10" x14ac:dyDescent="0.2">
      <c r="A5659" s="180" t="s">
        <v>123</v>
      </c>
      <c r="B5659" s="180" t="s">
        <v>368</v>
      </c>
      <c r="C5659" s="180">
        <v>824321.62999999989</v>
      </c>
      <c r="D5659" s="180">
        <v>258126.43999999992</v>
      </c>
      <c r="E5659" s="180">
        <v>0</v>
      </c>
      <c r="F5659" s="180">
        <v>161694.90000000002</v>
      </c>
      <c r="G5659" s="180">
        <v>172279.21000000002</v>
      </c>
      <c r="H5659" s="180">
        <v>0</v>
      </c>
      <c r="I5659" s="180">
        <v>7924528.4900000002</v>
      </c>
      <c r="J5659" s="180">
        <v>7909754.7800000003</v>
      </c>
    </row>
    <row r="5660" spans="1:10" x14ac:dyDescent="0.2">
      <c r="A5660" s="180" t="s">
        <v>124</v>
      </c>
      <c r="B5660" s="180" t="s">
        <v>333</v>
      </c>
      <c r="C5660" s="180"/>
      <c r="D5660" s="180">
        <v>144809</v>
      </c>
      <c r="E5660" s="180"/>
      <c r="F5660" s="180">
        <v>671855</v>
      </c>
      <c r="G5660" s="180"/>
      <c r="H5660" s="180"/>
      <c r="I5660" s="180">
        <v>2861721</v>
      </c>
      <c r="J5660" s="180">
        <v>2565633.66</v>
      </c>
    </row>
    <row r="5661" spans="1:10" x14ac:dyDescent="0.2">
      <c r="A5661" s="180" t="s">
        <v>124</v>
      </c>
      <c r="B5661" s="180" t="s">
        <v>334</v>
      </c>
      <c r="C5661" s="180"/>
      <c r="D5661" s="180">
        <v>11280</v>
      </c>
      <c r="E5661" s="180"/>
      <c r="F5661" s="180">
        <v>52333</v>
      </c>
      <c r="G5661" s="180"/>
      <c r="H5661" s="180"/>
      <c r="I5661" s="180">
        <v>233470</v>
      </c>
      <c r="J5661" s="180">
        <v>248922.93</v>
      </c>
    </row>
    <row r="5662" spans="1:10" x14ac:dyDescent="0.2">
      <c r="A5662" s="180" t="s">
        <v>124</v>
      </c>
      <c r="B5662" s="180" t="s">
        <v>335</v>
      </c>
      <c r="C5662" s="180"/>
      <c r="D5662" s="180">
        <v>19985</v>
      </c>
      <c r="E5662" s="180"/>
      <c r="F5662" s="180"/>
      <c r="G5662" s="180"/>
      <c r="H5662" s="180"/>
      <c r="I5662" s="180">
        <v>40442</v>
      </c>
      <c r="J5662" s="180">
        <v>39986</v>
      </c>
    </row>
    <row r="5663" spans="1:10" x14ac:dyDescent="0.2">
      <c r="A5663" s="180" t="s">
        <v>124</v>
      </c>
      <c r="B5663" s="180" t="s">
        <v>336</v>
      </c>
      <c r="C5663" s="180"/>
      <c r="D5663" s="180"/>
      <c r="E5663" s="180"/>
      <c r="F5663" s="180"/>
      <c r="G5663" s="180"/>
      <c r="H5663" s="180"/>
      <c r="I5663" s="180">
        <v>548000</v>
      </c>
      <c r="J5663" s="180">
        <v>486586.12</v>
      </c>
    </row>
    <row r="5664" spans="1:10" x14ac:dyDescent="0.2">
      <c r="A5664" s="180" t="s">
        <v>124</v>
      </c>
      <c r="B5664" s="180" t="s">
        <v>337</v>
      </c>
      <c r="C5664" s="180">
        <v>250</v>
      </c>
      <c r="D5664" s="180">
        <v>32000</v>
      </c>
      <c r="E5664" s="180"/>
      <c r="F5664" s="180">
        <v>1000</v>
      </c>
      <c r="G5664" s="180">
        <v>5</v>
      </c>
      <c r="H5664" s="180"/>
      <c r="I5664" s="180">
        <v>60345</v>
      </c>
      <c r="J5664" s="180">
        <v>5145.2000000000007</v>
      </c>
    </row>
    <row r="5665" spans="1:10" x14ac:dyDescent="0.2">
      <c r="A5665" s="180" t="s">
        <v>124</v>
      </c>
      <c r="B5665" s="180" t="s">
        <v>338</v>
      </c>
      <c r="C5665" s="180"/>
      <c r="D5665" s="180"/>
      <c r="E5665" s="180"/>
      <c r="F5665" s="180"/>
      <c r="G5665" s="180">
        <v>105000</v>
      </c>
      <c r="H5665" s="180"/>
      <c r="I5665" s="180">
        <v>105000</v>
      </c>
      <c r="J5665" s="180">
        <v>104300.65</v>
      </c>
    </row>
    <row r="5666" spans="1:10" x14ac:dyDescent="0.2">
      <c r="A5666" s="180" t="s">
        <v>124</v>
      </c>
      <c r="B5666" s="180" t="s">
        <v>339</v>
      </c>
      <c r="C5666" s="180"/>
      <c r="D5666" s="180"/>
      <c r="E5666" s="180"/>
      <c r="F5666" s="180"/>
      <c r="G5666" s="180"/>
      <c r="H5666" s="180"/>
      <c r="I5666" s="180">
        <v>117000</v>
      </c>
      <c r="J5666" s="180">
        <v>105639.3</v>
      </c>
    </row>
    <row r="5667" spans="1:10" x14ac:dyDescent="0.2">
      <c r="A5667" s="180" t="s">
        <v>124</v>
      </c>
      <c r="B5667" s="180" t="s">
        <v>340</v>
      </c>
      <c r="C5667" s="180"/>
      <c r="D5667" s="180"/>
      <c r="E5667" s="180"/>
      <c r="F5667" s="180"/>
      <c r="G5667" s="180">
        <v>8000</v>
      </c>
      <c r="H5667" s="180"/>
      <c r="I5667" s="180">
        <v>209000</v>
      </c>
      <c r="J5667" s="180">
        <v>217044.09</v>
      </c>
    </row>
    <row r="5668" spans="1:10" x14ac:dyDescent="0.2">
      <c r="A5668" s="180" t="s">
        <v>124</v>
      </c>
      <c r="B5668" s="180" t="s">
        <v>341</v>
      </c>
      <c r="C5668" s="180"/>
      <c r="D5668" s="180"/>
      <c r="E5668" s="180"/>
      <c r="F5668" s="180"/>
      <c r="G5668" s="180"/>
      <c r="H5668" s="180"/>
      <c r="I5668" s="180">
        <v>0</v>
      </c>
      <c r="J5668" s="180">
        <v>1651.04</v>
      </c>
    </row>
    <row r="5669" spans="1:10" x14ac:dyDescent="0.2">
      <c r="A5669" s="180" t="s">
        <v>124</v>
      </c>
      <c r="B5669" s="180" t="s">
        <v>342</v>
      </c>
      <c r="C5669" s="180"/>
      <c r="D5669" s="180"/>
      <c r="E5669" s="180"/>
      <c r="F5669" s="180"/>
      <c r="G5669" s="180"/>
      <c r="H5669" s="180"/>
      <c r="I5669" s="180">
        <v>1866518</v>
      </c>
      <c r="J5669" s="180">
        <v>1864127</v>
      </c>
    </row>
    <row r="5670" spans="1:10" x14ac:dyDescent="0.2">
      <c r="A5670" s="180" t="s">
        <v>124</v>
      </c>
      <c r="B5670" s="180" t="s">
        <v>343</v>
      </c>
      <c r="C5670" s="180"/>
      <c r="D5670" s="180"/>
      <c r="E5670" s="180"/>
      <c r="F5670" s="180"/>
      <c r="G5670" s="180"/>
      <c r="H5670" s="180"/>
      <c r="I5670" s="180">
        <v>0</v>
      </c>
      <c r="J5670" s="180">
        <v>0</v>
      </c>
    </row>
    <row r="5671" spans="1:10" x14ac:dyDescent="0.2">
      <c r="A5671" s="180" t="s">
        <v>124</v>
      </c>
      <c r="B5671" s="180" t="s">
        <v>344</v>
      </c>
      <c r="C5671" s="180">
        <v>405000</v>
      </c>
      <c r="D5671" s="180"/>
      <c r="E5671" s="180"/>
      <c r="F5671" s="180"/>
      <c r="G5671" s="180">
        <v>1800</v>
      </c>
      <c r="H5671" s="180"/>
      <c r="I5671" s="180">
        <v>447000</v>
      </c>
      <c r="J5671" s="180">
        <v>381419.23</v>
      </c>
    </row>
    <row r="5672" spans="1:10" x14ac:dyDescent="0.2">
      <c r="A5672" s="180" t="s">
        <v>124</v>
      </c>
      <c r="B5672" s="180" t="s">
        <v>475</v>
      </c>
      <c r="C5672" s="180"/>
      <c r="D5672" s="180">
        <v>1006</v>
      </c>
      <c r="E5672" s="180"/>
      <c r="F5672" s="180">
        <v>4665</v>
      </c>
      <c r="G5672" s="180"/>
      <c r="H5672" s="180"/>
      <c r="I5672" s="180">
        <v>18587</v>
      </c>
      <c r="J5672" s="180">
        <v>17153.77</v>
      </c>
    </row>
    <row r="5673" spans="1:10" x14ac:dyDescent="0.2">
      <c r="A5673" s="180" t="s">
        <v>124</v>
      </c>
      <c r="B5673" s="180" t="s">
        <v>332</v>
      </c>
      <c r="C5673" s="180"/>
      <c r="D5673" s="180"/>
      <c r="E5673" s="180"/>
      <c r="F5673" s="180"/>
      <c r="G5673" s="180"/>
      <c r="H5673" s="180"/>
      <c r="I5673" s="180">
        <v>62000</v>
      </c>
      <c r="J5673" s="180">
        <v>59273</v>
      </c>
    </row>
    <row r="5674" spans="1:10" x14ac:dyDescent="0.2">
      <c r="A5674" s="180" t="s">
        <v>124</v>
      </c>
      <c r="B5674" s="180" t="s">
        <v>407</v>
      </c>
      <c r="C5674" s="180"/>
      <c r="D5674" s="180"/>
      <c r="E5674" s="180"/>
      <c r="F5674" s="180"/>
      <c r="G5674" s="180">
        <v>132000</v>
      </c>
      <c r="H5674" s="180"/>
      <c r="I5674" s="180">
        <v>216200</v>
      </c>
      <c r="J5674" s="180">
        <v>201725.43</v>
      </c>
    </row>
    <row r="5675" spans="1:10" x14ac:dyDescent="0.2">
      <c r="A5675" s="180" t="s">
        <v>124</v>
      </c>
      <c r="B5675" s="180" t="s">
        <v>345</v>
      </c>
      <c r="C5675" s="180">
        <v>405250</v>
      </c>
      <c r="D5675" s="180">
        <v>209080</v>
      </c>
      <c r="E5675" s="180">
        <v>0</v>
      </c>
      <c r="F5675" s="180">
        <v>729853</v>
      </c>
      <c r="G5675" s="180">
        <v>246805</v>
      </c>
      <c r="H5675" s="180">
        <v>0</v>
      </c>
      <c r="I5675" s="180">
        <v>6785283</v>
      </c>
      <c r="J5675" s="180">
        <v>6298607.4199999999</v>
      </c>
    </row>
    <row r="5676" spans="1:10" x14ac:dyDescent="0.2">
      <c r="A5676" s="180" t="s">
        <v>124</v>
      </c>
      <c r="B5676" s="180" t="s">
        <v>346</v>
      </c>
      <c r="C5676" s="180"/>
      <c r="D5676" s="180"/>
      <c r="E5676" s="180"/>
      <c r="F5676" s="180"/>
      <c r="G5676" s="180"/>
      <c r="H5676" s="180"/>
      <c r="I5676" s="180">
        <v>9578613</v>
      </c>
      <c r="J5676" s="180">
        <v>0</v>
      </c>
    </row>
    <row r="5677" spans="1:10" x14ac:dyDescent="0.2">
      <c r="A5677" s="180" t="s">
        <v>124</v>
      </c>
      <c r="B5677" s="180" t="s">
        <v>446</v>
      </c>
      <c r="C5677" s="180"/>
      <c r="D5677" s="180"/>
      <c r="E5677" s="180"/>
      <c r="F5677" s="180">
        <v>100000</v>
      </c>
      <c r="G5677" s="180"/>
      <c r="H5677" s="180"/>
      <c r="I5677" s="180">
        <v>100000</v>
      </c>
      <c r="J5677" s="180">
        <v>109058.56</v>
      </c>
    </row>
    <row r="5678" spans="1:10" x14ac:dyDescent="0.2">
      <c r="A5678" s="180" t="s">
        <v>124</v>
      </c>
      <c r="B5678" s="180" t="s">
        <v>347</v>
      </c>
      <c r="C5678" s="180"/>
      <c r="D5678" s="180"/>
      <c r="E5678" s="180"/>
      <c r="F5678" s="180"/>
      <c r="G5678" s="180"/>
      <c r="H5678" s="180"/>
      <c r="I5678" s="180">
        <v>0</v>
      </c>
      <c r="J5678" s="180">
        <v>1525</v>
      </c>
    </row>
    <row r="5679" spans="1:10" x14ac:dyDescent="0.2">
      <c r="A5679" s="180" t="s">
        <v>124</v>
      </c>
      <c r="B5679" s="180" t="s">
        <v>348</v>
      </c>
      <c r="C5679" s="180">
        <v>405250</v>
      </c>
      <c r="D5679" s="180">
        <v>209080</v>
      </c>
      <c r="E5679" s="180">
        <v>0</v>
      </c>
      <c r="F5679" s="180">
        <v>829853</v>
      </c>
      <c r="G5679" s="180">
        <v>246805</v>
      </c>
      <c r="H5679" s="180">
        <v>0</v>
      </c>
      <c r="I5679" s="180">
        <v>16463896</v>
      </c>
      <c r="J5679" s="180">
        <v>6409190.9799999995</v>
      </c>
    </row>
    <row r="5680" spans="1:10" x14ac:dyDescent="0.2">
      <c r="A5680" s="180" t="s">
        <v>124</v>
      </c>
      <c r="B5680" s="180" t="s">
        <v>349</v>
      </c>
      <c r="C5680" s="180">
        <v>925196.02</v>
      </c>
      <c r="D5680" s="180">
        <v>6357874.7300000004</v>
      </c>
      <c r="E5680" s="180">
        <v>0</v>
      </c>
      <c r="F5680" s="180">
        <v>25829</v>
      </c>
      <c r="G5680" s="180">
        <v>-73613.689999999973</v>
      </c>
      <c r="H5680" s="180">
        <v>0</v>
      </c>
      <c r="I5680" s="180">
        <v>2629963.38</v>
      </c>
      <c r="J5680" s="180">
        <v>2229479.2400000002</v>
      </c>
    </row>
    <row r="5681" spans="1:10" x14ac:dyDescent="0.2">
      <c r="A5681" s="180" t="s">
        <v>124</v>
      </c>
      <c r="B5681" s="180" t="s">
        <v>350</v>
      </c>
      <c r="C5681" s="180">
        <v>1330446.02</v>
      </c>
      <c r="D5681" s="180">
        <v>6566954.7300000004</v>
      </c>
      <c r="E5681" s="180">
        <v>0</v>
      </c>
      <c r="F5681" s="180">
        <v>855682</v>
      </c>
      <c r="G5681" s="180">
        <v>173191.31000000003</v>
      </c>
      <c r="H5681" s="180">
        <v>0</v>
      </c>
      <c r="I5681" s="180">
        <v>19093859.379999999</v>
      </c>
      <c r="J5681" s="180">
        <v>8638670.2199999988</v>
      </c>
    </row>
    <row r="5682" spans="1:10" x14ac:dyDescent="0.2">
      <c r="A5682" s="180" t="s">
        <v>124</v>
      </c>
      <c r="B5682" s="180" t="s">
        <v>376</v>
      </c>
      <c r="C5682" s="180"/>
      <c r="D5682" s="180"/>
      <c r="E5682" s="180"/>
      <c r="F5682" s="180"/>
      <c r="G5682" s="180"/>
      <c r="H5682" s="180"/>
      <c r="I5682" s="180"/>
      <c r="J5682" s="180"/>
    </row>
    <row r="5683" spans="1:10" x14ac:dyDescent="0.2">
      <c r="A5683" s="180" t="s">
        <v>124</v>
      </c>
      <c r="B5683" s="180" t="s">
        <v>377</v>
      </c>
      <c r="C5683" s="180">
        <v>2000</v>
      </c>
      <c r="D5683" s="180"/>
      <c r="E5683" s="180"/>
      <c r="F5683" s="180"/>
      <c r="G5683" s="180"/>
      <c r="H5683" s="180"/>
      <c r="I5683" s="180">
        <v>3685000</v>
      </c>
      <c r="J5683" s="180">
        <v>3674069.61</v>
      </c>
    </row>
    <row r="5684" spans="1:10" x14ac:dyDescent="0.2">
      <c r="A5684" s="180" t="s">
        <v>124</v>
      </c>
      <c r="B5684" s="180" t="s">
        <v>352</v>
      </c>
      <c r="C5684" s="180"/>
      <c r="D5684" s="180"/>
      <c r="E5684" s="180"/>
      <c r="F5684" s="180"/>
      <c r="G5684" s="180"/>
      <c r="H5684" s="180"/>
      <c r="I5684" s="180">
        <v>120000</v>
      </c>
      <c r="J5684" s="180">
        <v>99352.11</v>
      </c>
    </row>
    <row r="5685" spans="1:10" x14ac:dyDescent="0.2">
      <c r="A5685" s="180" t="s">
        <v>124</v>
      </c>
      <c r="B5685" s="180" t="s">
        <v>353</v>
      </c>
      <c r="C5685" s="180"/>
      <c r="D5685" s="180"/>
      <c r="E5685" s="180"/>
      <c r="F5685" s="180"/>
      <c r="G5685" s="180"/>
      <c r="H5685" s="180"/>
      <c r="I5685" s="180">
        <v>220000</v>
      </c>
      <c r="J5685" s="180">
        <v>278333.18</v>
      </c>
    </row>
    <row r="5686" spans="1:10" x14ac:dyDescent="0.2">
      <c r="A5686" s="180" t="s">
        <v>124</v>
      </c>
      <c r="B5686" s="180" t="s">
        <v>354</v>
      </c>
      <c r="C5686" s="180">
        <v>20000</v>
      </c>
      <c r="D5686" s="180"/>
      <c r="E5686" s="180"/>
      <c r="F5686" s="180"/>
      <c r="G5686" s="180"/>
      <c r="H5686" s="180"/>
      <c r="I5686" s="180">
        <v>305000</v>
      </c>
      <c r="J5686" s="180">
        <v>106611.18</v>
      </c>
    </row>
    <row r="5687" spans="1:10" x14ac:dyDescent="0.2">
      <c r="A5687" s="180" t="s">
        <v>124</v>
      </c>
      <c r="B5687" s="180" t="s">
        <v>408</v>
      </c>
      <c r="C5687" s="180"/>
      <c r="D5687" s="180"/>
      <c r="E5687" s="180"/>
      <c r="F5687" s="180"/>
      <c r="G5687" s="180"/>
      <c r="H5687" s="180"/>
      <c r="I5687" s="180">
        <v>276600</v>
      </c>
      <c r="J5687" s="180">
        <v>231747.26</v>
      </c>
    </row>
    <row r="5688" spans="1:10" x14ac:dyDescent="0.2">
      <c r="A5688" s="180" t="s">
        <v>124</v>
      </c>
      <c r="B5688" s="180" t="s">
        <v>423</v>
      </c>
      <c r="C5688" s="180">
        <v>20000</v>
      </c>
      <c r="D5688" s="180"/>
      <c r="E5688" s="180"/>
      <c r="F5688" s="180"/>
      <c r="G5688" s="180"/>
      <c r="H5688" s="180"/>
      <c r="I5688" s="180">
        <v>230000</v>
      </c>
      <c r="J5688" s="180">
        <v>143076.41999999998</v>
      </c>
    </row>
    <row r="5689" spans="1:10" x14ac:dyDescent="0.2">
      <c r="A5689" s="180" t="s">
        <v>124</v>
      </c>
      <c r="B5689" s="180" t="s">
        <v>355</v>
      </c>
      <c r="C5689" s="180">
        <v>8500</v>
      </c>
      <c r="D5689" s="180"/>
      <c r="E5689" s="180"/>
      <c r="F5689" s="180"/>
      <c r="G5689" s="180"/>
      <c r="H5689" s="180"/>
      <c r="I5689" s="180">
        <v>429180</v>
      </c>
      <c r="J5689" s="180">
        <v>414212.06</v>
      </c>
    </row>
    <row r="5690" spans="1:10" x14ac:dyDescent="0.2">
      <c r="A5690" s="180" t="s">
        <v>124</v>
      </c>
      <c r="B5690" s="180" t="s">
        <v>356</v>
      </c>
      <c r="C5690" s="180"/>
      <c r="D5690" s="180">
        <v>40000</v>
      </c>
      <c r="E5690" s="180"/>
      <c r="F5690" s="180"/>
      <c r="G5690" s="180"/>
      <c r="H5690" s="180"/>
      <c r="I5690" s="180">
        <v>261450</v>
      </c>
      <c r="J5690" s="180">
        <v>240357.77</v>
      </c>
    </row>
    <row r="5691" spans="1:10" x14ac:dyDescent="0.2">
      <c r="A5691" s="180" t="s">
        <v>124</v>
      </c>
      <c r="B5691" s="180" t="s">
        <v>409</v>
      </c>
      <c r="C5691" s="180"/>
      <c r="D5691" s="180"/>
      <c r="E5691" s="180"/>
      <c r="F5691" s="180"/>
      <c r="G5691" s="180"/>
      <c r="H5691" s="180"/>
      <c r="I5691" s="180">
        <v>0</v>
      </c>
      <c r="J5691" s="180"/>
    </row>
    <row r="5692" spans="1:10" x14ac:dyDescent="0.2">
      <c r="A5692" s="180" t="s">
        <v>124</v>
      </c>
      <c r="B5692" s="180" t="s">
        <v>378</v>
      </c>
      <c r="C5692" s="180"/>
      <c r="D5692" s="180"/>
      <c r="E5692" s="180"/>
      <c r="F5692" s="180"/>
      <c r="G5692" s="180">
        <v>275000</v>
      </c>
      <c r="H5692" s="180"/>
      <c r="I5692" s="180">
        <v>254000</v>
      </c>
      <c r="J5692" s="180">
        <v>253711.78</v>
      </c>
    </row>
    <row r="5693" spans="1:10" x14ac:dyDescent="0.2">
      <c r="A5693" s="180" t="s">
        <v>124</v>
      </c>
      <c r="B5693" s="180" t="s">
        <v>360</v>
      </c>
      <c r="C5693" s="180">
        <v>60000</v>
      </c>
      <c r="D5693" s="180">
        <v>6000000</v>
      </c>
      <c r="E5693" s="180"/>
      <c r="F5693" s="180"/>
      <c r="G5693" s="180"/>
      <c r="H5693" s="180"/>
      <c r="I5693" s="180">
        <v>3800000</v>
      </c>
      <c r="J5693" s="180">
        <v>208754.91</v>
      </c>
    </row>
    <row r="5694" spans="1:10" x14ac:dyDescent="0.2">
      <c r="A5694" s="180" t="s">
        <v>124</v>
      </c>
      <c r="B5694" s="180" t="s">
        <v>379</v>
      </c>
      <c r="C5694" s="180"/>
      <c r="D5694" s="180"/>
      <c r="E5694" s="180"/>
      <c r="F5694" s="180">
        <v>803783</v>
      </c>
      <c r="G5694" s="180"/>
      <c r="H5694" s="180"/>
      <c r="I5694" s="180">
        <v>659188</v>
      </c>
      <c r="J5694" s="180">
        <v>91000</v>
      </c>
    </row>
    <row r="5695" spans="1:10" x14ac:dyDescent="0.2">
      <c r="A5695" s="180" t="s">
        <v>124</v>
      </c>
      <c r="B5695" s="180" t="s">
        <v>362</v>
      </c>
      <c r="C5695" s="180"/>
      <c r="D5695" s="180"/>
      <c r="E5695" s="180"/>
      <c r="F5695" s="180"/>
      <c r="G5695" s="180"/>
      <c r="H5695" s="180"/>
      <c r="I5695" s="180">
        <v>169449</v>
      </c>
      <c r="J5695" s="180">
        <v>160917</v>
      </c>
    </row>
    <row r="5696" spans="1:10" x14ac:dyDescent="0.2">
      <c r="A5696" s="180" t="s">
        <v>124</v>
      </c>
      <c r="B5696" s="180" t="s">
        <v>365</v>
      </c>
      <c r="C5696" s="180">
        <v>110500</v>
      </c>
      <c r="D5696" s="180">
        <v>6040000</v>
      </c>
      <c r="E5696" s="180">
        <v>0</v>
      </c>
      <c r="F5696" s="180">
        <v>803783</v>
      </c>
      <c r="G5696" s="180">
        <v>275000</v>
      </c>
      <c r="H5696" s="180">
        <v>0</v>
      </c>
      <c r="I5696" s="180">
        <v>10409867</v>
      </c>
      <c r="J5696" s="180">
        <v>5902143.2800000003</v>
      </c>
    </row>
    <row r="5697" spans="1:10" x14ac:dyDescent="0.2">
      <c r="A5697" s="180" t="s">
        <v>124</v>
      </c>
      <c r="B5697" s="180" t="s">
        <v>447</v>
      </c>
      <c r="C5697" s="180"/>
      <c r="D5697" s="180">
        <v>100000</v>
      </c>
      <c r="E5697" s="180"/>
      <c r="F5697" s="180"/>
      <c r="G5697" s="180"/>
      <c r="H5697" s="180"/>
      <c r="I5697" s="180">
        <v>100000</v>
      </c>
      <c r="J5697" s="180">
        <v>106563.56</v>
      </c>
    </row>
    <row r="5698" spans="1:10" x14ac:dyDescent="0.2">
      <c r="A5698" s="180" t="s">
        <v>124</v>
      </c>
      <c r="B5698" s="180" t="s">
        <v>366</v>
      </c>
      <c r="C5698" s="180">
        <v>110500</v>
      </c>
      <c r="D5698" s="180">
        <v>6140000</v>
      </c>
      <c r="E5698" s="180">
        <v>0</v>
      </c>
      <c r="F5698" s="180">
        <v>803783</v>
      </c>
      <c r="G5698" s="180">
        <v>275000</v>
      </c>
      <c r="H5698" s="180">
        <v>0</v>
      </c>
      <c r="I5698" s="180">
        <v>10509867</v>
      </c>
      <c r="J5698" s="180">
        <v>6008706.8399999999</v>
      </c>
    </row>
    <row r="5699" spans="1:10" x14ac:dyDescent="0.2">
      <c r="A5699" s="180" t="s">
        <v>124</v>
      </c>
      <c r="B5699" s="180" t="s">
        <v>367</v>
      </c>
      <c r="C5699" s="180">
        <v>1219946.02</v>
      </c>
      <c r="D5699" s="180">
        <v>426954.73000000051</v>
      </c>
      <c r="E5699" s="180">
        <v>0</v>
      </c>
      <c r="F5699" s="180">
        <v>51899</v>
      </c>
      <c r="G5699" s="180">
        <v>-101808.68999999996</v>
      </c>
      <c r="H5699" s="180">
        <v>0</v>
      </c>
      <c r="I5699" s="180">
        <v>8583992.379999999</v>
      </c>
      <c r="J5699" s="180">
        <v>2629963.379999999</v>
      </c>
    </row>
    <row r="5700" spans="1:10" x14ac:dyDescent="0.2">
      <c r="A5700" s="180" t="s">
        <v>124</v>
      </c>
      <c r="B5700" s="180" t="s">
        <v>368</v>
      </c>
      <c r="C5700" s="180">
        <v>1330446.02</v>
      </c>
      <c r="D5700" s="180">
        <v>6566954.7300000004</v>
      </c>
      <c r="E5700" s="180">
        <v>0</v>
      </c>
      <c r="F5700" s="180">
        <v>855682</v>
      </c>
      <c r="G5700" s="180">
        <v>173191.31000000003</v>
      </c>
      <c r="H5700" s="180">
        <v>0</v>
      </c>
      <c r="I5700" s="180">
        <v>19093859.379999999</v>
      </c>
      <c r="J5700" s="180">
        <v>8638670.2199999988</v>
      </c>
    </row>
    <row r="5701" spans="1:10" x14ac:dyDescent="0.2">
      <c r="A5701" s="180" t="s">
        <v>125</v>
      </c>
      <c r="B5701" s="180" t="s">
        <v>333</v>
      </c>
      <c r="C5701" s="180"/>
      <c r="D5701" s="180">
        <v>97219</v>
      </c>
      <c r="E5701" s="180"/>
      <c r="F5701" s="180">
        <v>794404</v>
      </c>
      <c r="G5701" s="180"/>
      <c r="H5701" s="180"/>
      <c r="I5701" s="180">
        <v>3538271</v>
      </c>
      <c r="J5701" s="180">
        <v>3450038.1999999997</v>
      </c>
    </row>
    <row r="5702" spans="1:10" x14ac:dyDescent="0.2">
      <c r="A5702" s="180" t="s">
        <v>125</v>
      </c>
      <c r="B5702" s="180" t="s">
        <v>334</v>
      </c>
      <c r="C5702" s="180"/>
      <c r="D5702" s="180">
        <v>1707</v>
      </c>
      <c r="E5702" s="180"/>
      <c r="F5702" s="180">
        <v>13946</v>
      </c>
      <c r="G5702" s="180"/>
      <c r="H5702" s="180"/>
      <c r="I5702" s="180">
        <v>67417</v>
      </c>
      <c r="J5702" s="180">
        <v>67950.490000000005</v>
      </c>
    </row>
    <row r="5703" spans="1:10" x14ac:dyDescent="0.2">
      <c r="A5703" s="180" t="s">
        <v>125</v>
      </c>
      <c r="B5703" s="180" t="s">
        <v>335</v>
      </c>
      <c r="C5703" s="180"/>
      <c r="D5703" s="180">
        <v>0</v>
      </c>
      <c r="E5703" s="180"/>
      <c r="F5703" s="180"/>
      <c r="G5703" s="180"/>
      <c r="H5703" s="180"/>
      <c r="I5703" s="180">
        <v>97574</v>
      </c>
      <c r="J5703" s="180">
        <v>100074</v>
      </c>
    </row>
    <row r="5704" spans="1:10" x14ac:dyDescent="0.2">
      <c r="A5704" s="180" t="s">
        <v>125</v>
      </c>
      <c r="B5704" s="180" t="s">
        <v>336</v>
      </c>
      <c r="C5704" s="180"/>
      <c r="D5704" s="180"/>
      <c r="E5704" s="180"/>
      <c r="F5704" s="180"/>
      <c r="G5704" s="180"/>
      <c r="H5704" s="180"/>
      <c r="I5704" s="180">
        <v>240189</v>
      </c>
      <c r="J5704" s="180">
        <v>237466.51</v>
      </c>
    </row>
    <row r="5705" spans="1:10" x14ac:dyDescent="0.2">
      <c r="A5705" s="180" t="s">
        <v>125</v>
      </c>
      <c r="B5705" s="180" t="s">
        <v>337</v>
      </c>
      <c r="C5705" s="180">
        <v>3556</v>
      </c>
      <c r="D5705" s="180">
        <v>0</v>
      </c>
      <c r="E5705" s="180">
        <v>0</v>
      </c>
      <c r="F5705" s="180">
        <v>923</v>
      </c>
      <c r="G5705" s="180">
        <v>258</v>
      </c>
      <c r="H5705" s="180">
        <v>0</v>
      </c>
      <c r="I5705" s="180">
        <v>26291</v>
      </c>
      <c r="J5705" s="180">
        <v>28572.19</v>
      </c>
    </row>
    <row r="5706" spans="1:10" x14ac:dyDescent="0.2">
      <c r="A5706" s="180" t="s">
        <v>125</v>
      </c>
      <c r="B5706" s="180" t="s">
        <v>338</v>
      </c>
      <c r="C5706" s="180"/>
      <c r="D5706" s="180"/>
      <c r="E5706" s="180"/>
      <c r="F5706" s="180"/>
      <c r="G5706" s="180">
        <v>160794</v>
      </c>
      <c r="H5706" s="180">
        <v>0</v>
      </c>
      <c r="I5706" s="180">
        <v>158418</v>
      </c>
      <c r="J5706" s="180">
        <v>156076.4</v>
      </c>
    </row>
    <row r="5707" spans="1:10" x14ac:dyDescent="0.2">
      <c r="A5707" s="180" t="s">
        <v>125</v>
      </c>
      <c r="B5707" s="180" t="s">
        <v>339</v>
      </c>
      <c r="C5707" s="180"/>
      <c r="D5707" s="180"/>
      <c r="E5707" s="180"/>
      <c r="F5707" s="180"/>
      <c r="G5707" s="180"/>
      <c r="H5707" s="180">
        <v>0</v>
      </c>
      <c r="I5707" s="180">
        <v>177720</v>
      </c>
      <c r="J5707" s="180">
        <v>175106.82</v>
      </c>
    </row>
    <row r="5708" spans="1:10" x14ac:dyDescent="0.2">
      <c r="A5708" s="180" t="s">
        <v>125</v>
      </c>
      <c r="B5708" s="180" t="s">
        <v>340</v>
      </c>
      <c r="C5708" s="180">
        <v>924</v>
      </c>
      <c r="D5708" s="180">
        <v>0</v>
      </c>
      <c r="E5708" s="180">
        <v>0</v>
      </c>
      <c r="F5708" s="180">
        <v>0</v>
      </c>
      <c r="G5708" s="180">
        <v>1276</v>
      </c>
      <c r="H5708" s="180">
        <v>0</v>
      </c>
      <c r="I5708" s="180">
        <v>218169</v>
      </c>
      <c r="J5708" s="180">
        <v>250840.86</v>
      </c>
    </row>
    <row r="5709" spans="1:10" x14ac:dyDescent="0.2">
      <c r="A5709" s="180" t="s">
        <v>125</v>
      </c>
      <c r="B5709" s="180" t="s">
        <v>341</v>
      </c>
      <c r="C5709" s="180">
        <v>0</v>
      </c>
      <c r="D5709" s="180">
        <v>0</v>
      </c>
      <c r="E5709" s="180">
        <v>0</v>
      </c>
      <c r="F5709" s="180"/>
      <c r="G5709" s="180">
        <v>0</v>
      </c>
      <c r="H5709" s="180">
        <v>0</v>
      </c>
      <c r="I5709" s="180">
        <v>0</v>
      </c>
      <c r="J5709" s="180">
        <v>0</v>
      </c>
    </row>
    <row r="5710" spans="1:10" x14ac:dyDescent="0.2">
      <c r="A5710" s="180" t="s">
        <v>125</v>
      </c>
      <c r="B5710" s="180" t="s">
        <v>342</v>
      </c>
      <c r="C5710" s="180"/>
      <c r="D5710" s="180"/>
      <c r="E5710" s="180"/>
      <c r="F5710" s="180"/>
      <c r="G5710" s="180"/>
      <c r="H5710" s="180"/>
      <c r="I5710" s="180">
        <v>4093626</v>
      </c>
      <c r="J5710" s="180">
        <v>4180693</v>
      </c>
    </row>
    <row r="5711" spans="1:10" x14ac:dyDescent="0.2">
      <c r="A5711" s="180" t="s">
        <v>125</v>
      </c>
      <c r="B5711" s="180" t="s">
        <v>343</v>
      </c>
      <c r="C5711" s="180"/>
      <c r="D5711" s="180"/>
      <c r="E5711" s="180"/>
      <c r="F5711" s="180"/>
      <c r="G5711" s="180"/>
      <c r="H5711" s="180"/>
      <c r="I5711" s="180">
        <v>0</v>
      </c>
      <c r="J5711" s="180">
        <v>0</v>
      </c>
    </row>
    <row r="5712" spans="1:10" x14ac:dyDescent="0.2">
      <c r="A5712" s="180" t="s">
        <v>125</v>
      </c>
      <c r="B5712" s="180" t="s">
        <v>344</v>
      </c>
      <c r="C5712" s="180">
        <v>636546</v>
      </c>
      <c r="D5712" s="180">
        <v>36</v>
      </c>
      <c r="E5712" s="180">
        <v>0</v>
      </c>
      <c r="F5712" s="180">
        <v>260</v>
      </c>
      <c r="G5712" s="180">
        <v>3516</v>
      </c>
      <c r="H5712" s="180">
        <v>0</v>
      </c>
      <c r="I5712" s="180">
        <v>882440</v>
      </c>
      <c r="J5712" s="180">
        <v>712439.14</v>
      </c>
    </row>
    <row r="5713" spans="1:10" x14ac:dyDescent="0.2">
      <c r="A5713" s="180" t="s">
        <v>125</v>
      </c>
      <c r="B5713" s="180" t="s">
        <v>475</v>
      </c>
      <c r="C5713" s="180"/>
      <c r="D5713" s="180">
        <v>2136</v>
      </c>
      <c r="E5713" s="180"/>
      <c r="F5713" s="180">
        <v>17454</v>
      </c>
      <c r="G5713" s="180"/>
      <c r="H5713" s="180"/>
      <c r="I5713" s="180">
        <v>72276</v>
      </c>
      <c r="J5713" s="180">
        <v>65502.34</v>
      </c>
    </row>
    <row r="5714" spans="1:10" x14ac:dyDescent="0.2">
      <c r="A5714" s="180" t="s">
        <v>125</v>
      </c>
      <c r="B5714" s="180" t="s">
        <v>332</v>
      </c>
      <c r="C5714" s="180"/>
      <c r="D5714" s="180"/>
      <c r="E5714" s="180">
        <v>0</v>
      </c>
      <c r="F5714" s="180"/>
      <c r="G5714" s="180"/>
      <c r="H5714" s="180"/>
      <c r="I5714" s="180">
        <v>101350</v>
      </c>
      <c r="J5714" s="180">
        <v>100588</v>
      </c>
    </row>
    <row r="5715" spans="1:10" x14ac:dyDescent="0.2">
      <c r="A5715" s="180" t="s">
        <v>125</v>
      </c>
      <c r="B5715" s="180" t="s">
        <v>407</v>
      </c>
      <c r="C5715" s="180">
        <v>0</v>
      </c>
      <c r="D5715" s="180">
        <v>0</v>
      </c>
      <c r="E5715" s="180">
        <v>0</v>
      </c>
      <c r="F5715" s="180">
        <v>0</v>
      </c>
      <c r="G5715" s="180">
        <v>237509</v>
      </c>
      <c r="H5715" s="180">
        <v>0</v>
      </c>
      <c r="I5715" s="180">
        <v>313484</v>
      </c>
      <c r="J5715" s="180">
        <v>310882.88</v>
      </c>
    </row>
    <row r="5716" spans="1:10" x14ac:dyDescent="0.2">
      <c r="A5716" s="180" t="s">
        <v>125</v>
      </c>
      <c r="B5716" s="180" t="s">
        <v>345</v>
      </c>
      <c r="C5716" s="180">
        <v>641026</v>
      </c>
      <c r="D5716" s="180">
        <v>101098</v>
      </c>
      <c r="E5716" s="180">
        <v>0</v>
      </c>
      <c r="F5716" s="180">
        <v>826987</v>
      </c>
      <c r="G5716" s="180">
        <v>403353</v>
      </c>
      <c r="H5716" s="180">
        <v>0</v>
      </c>
      <c r="I5716" s="180">
        <v>9987225</v>
      </c>
      <c r="J5716" s="180">
        <v>9836230.8300000019</v>
      </c>
    </row>
    <row r="5717" spans="1:10" x14ac:dyDescent="0.2">
      <c r="A5717" s="180" t="s">
        <v>125</v>
      </c>
      <c r="B5717" s="180" t="s">
        <v>346</v>
      </c>
      <c r="C5717" s="180">
        <v>0</v>
      </c>
      <c r="D5717" s="180">
        <v>0</v>
      </c>
      <c r="E5717" s="180">
        <v>0</v>
      </c>
      <c r="F5717" s="180">
        <v>0</v>
      </c>
      <c r="G5717" s="180"/>
      <c r="H5717" s="180"/>
      <c r="I5717" s="180">
        <v>0</v>
      </c>
      <c r="J5717" s="180">
        <v>0.47</v>
      </c>
    </row>
    <row r="5718" spans="1:10" x14ac:dyDescent="0.2">
      <c r="A5718" s="180" t="s">
        <v>125</v>
      </c>
      <c r="B5718" s="180" t="s">
        <v>446</v>
      </c>
      <c r="C5718" s="180">
        <v>0</v>
      </c>
      <c r="D5718" s="180">
        <v>0</v>
      </c>
      <c r="E5718" s="180">
        <v>0</v>
      </c>
      <c r="F5718" s="180">
        <v>0</v>
      </c>
      <c r="G5718" s="180">
        <v>27192</v>
      </c>
      <c r="H5718" s="180">
        <v>0</v>
      </c>
      <c r="I5718" s="180">
        <v>26790</v>
      </c>
      <c r="J5718" s="180">
        <v>26394.04</v>
      </c>
    </row>
    <row r="5719" spans="1:10" x14ac:dyDescent="0.2">
      <c r="A5719" s="180" t="s">
        <v>125</v>
      </c>
      <c r="B5719" s="180" t="s">
        <v>347</v>
      </c>
      <c r="C5719" s="180">
        <v>0</v>
      </c>
      <c r="D5719" s="180">
        <v>0</v>
      </c>
      <c r="E5719" s="180">
        <v>0</v>
      </c>
      <c r="F5719" s="180"/>
      <c r="G5719" s="180">
        <v>0</v>
      </c>
      <c r="H5719" s="180">
        <v>0</v>
      </c>
      <c r="I5719" s="180">
        <v>0</v>
      </c>
      <c r="J5719" s="180">
        <v>1600</v>
      </c>
    </row>
    <row r="5720" spans="1:10" x14ac:dyDescent="0.2">
      <c r="A5720" s="180" t="s">
        <v>125</v>
      </c>
      <c r="B5720" s="180" t="s">
        <v>348</v>
      </c>
      <c r="C5720" s="180">
        <v>641026</v>
      </c>
      <c r="D5720" s="180">
        <v>101098</v>
      </c>
      <c r="E5720" s="180">
        <v>0</v>
      </c>
      <c r="F5720" s="180">
        <v>826987</v>
      </c>
      <c r="G5720" s="180">
        <v>430545</v>
      </c>
      <c r="H5720" s="180">
        <v>0</v>
      </c>
      <c r="I5720" s="180">
        <v>10014015</v>
      </c>
      <c r="J5720" s="180">
        <v>9864225.3400000017</v>
      </c>
    </row>
    <row r="5721" spans="1:10" x14ac:dyDescent="0.2">
      <c r="A5721" s="180" t="s">
        <v>125</v>
      </c>
      <c r="B5721" s="180" t="s">
        <v>349</v>
      </c>
      <c r="C5721" s="180">
        <v>1216991.6900000002</v>
      </c>
      <c r="D5721" s="180">
        <v>8241.5999999999913</v>
      </c>
      <c r="E5721" s="180">
        <v>0</v>
      </c>
      <c r="F5721" s="180">
        <v>50729.170000000042</v>
      </c>
      <c r="G5721" s="180">
        <v>-61838.640000000072</v>
      </c>
      <c r="H5721" s="180">
        <v>0</v>
      </c>
      <c r="I5721" s="180">
        <v>4227463.450000002</v>
      </c>
      <c r="J5721" s="180">
        <v>5943470.3000000007</v>
      </c>
    </row>
    <row r="5722" spans="1:10" x14ac:dyDescent="0.2">
      <c r="A5722" s="180" t="s">
        <v>125</v>
      </c>
      <c r="B5722" s="180" t="s">
        <v>350</v>
      </c>
      <c r="C5722" s="180">
        <v>1858017.69</v>
      </c>
      <c r="D5722" s="180">
        <v>109339.6</v>
      </c>
      <c r="E5722" s="180">
        <v>0</v>
      </c>
      <c r="F5722" s="180">
        <v>877716.17</v>
      </c>
      <c r="G5722" s="180">
        <v>368706.35999999993</v>
      </c>
      <c r="H5722" s="180">
        <v>0</v>
      </c>
      <c r="I5722" s="180">
        <v>14241478.450000005</v>
      </c>
      <c r="J5722" s="180">
        <v>15807695.640000002</v>
      </c>
    </row>
    <row r="5723" spans="1:10" x14ac:dyDescent="0.2">
      <c r="A5723" s="180" t="s">
        <v>125</v>
      </c>
      <c r="B5723" s="180" t="s">
        <v>376</v>
      </c>
      <c r="C5723" s="180"/>
      <c r="D5723" s="180"/>
      <c r="E5723" s="180"/>
      <c r="F5723" s="180"/>
      <c r="G5723" s="180"/>
      <c r="H5723" s="180"/>
      <c r="I5723" s="180"/>
      <c r="J5723" s="180"/>
    </row>
    <row r="5724" spans="1:10" x14ac:dyDescent="0.2">
      <c r="A5724" s="180" t="s">
        <v>125</v>
      </c>
      <c r="B5724" s="180" t="s">
        <v>377</v>
      </c>
      <c r="C5724" s="180">
        <v>34550</v>
      </c>
      <c r="D5724" s="180">
        <v>0</v>
      </c>
      <c r="E5724" s="180">
        <v>0</v>
      </c>
      <c r="F5724" s="180"/>
      <c r="G5724" s="180">
        <v>0</v>
      </c>
      <c r="H5724" s="180">
        <v>0</v>
      </c>
      <c r="I5724" s="180">
        <v>5339840</v>
      </c>
      <c r="J5724" s="180">
        <v>5352634.07</v>
      </c>
    </row>
    <row r="5725" spans="1:10" x14ac:dyDescent="0.2">
      <c r="A5725" s="180" t="s">
        <v>125</v>
      </c>
      <c r="B5725" s="180" t="s">
        <v>352</v>
      </c>
      <c r="C5725" s="180">
        <v>0</v>
      </c>
      <c r="D5725" s="180">
        <v>0</v>
      </c>
      <c r="E5725" s="180">
        <v>0</v>
      </c>
      <c r="F5725" s="180"/>
      <c r="G5725" s="180">
        <v>0</v>
      </c>
      <c r="H5725" s="180">
        <v>0</v>
      </c>
      <c r="I5725" s="180">
        <v>152156</v>
      </c>
      <c r="J5725" s="180">
        <v>125241.98</v>
      </c>
    </row>
    <row r="5726" spans="1:10" x14ac:dyDescent="0.2">
      <c r="A5726" s="180" t="s">
        <v>125</v>
      </c>
      <c r="B5726" s="180" t="s">
        <v>353</v>
      </c>
      <c r="C5726" s="180">
        <v>71575</v>
      </c>
      <c r="D5726" s="180">
        <v>0</v>
      </c>
      <c r="E5726" s="180">
        <v>0</v>
      </c>
      <c r="F5726" s="180"/>
      <c r="G5726" s="180">
        <v>250</v>
      </c>
      <c r="H5726" s="180">
        <v>0</v>
      </c>
      <c r="I5726" s="180">
        <v>353459</v>
      </c>
      <c r="J5726" s="180">
        <v>369016.18000000005</v>
      </c>
    </row>
    <row r="5727" spans="1:10" x14ac:dyDescent="0.2">
      <c r="A5727" s="180" t="s">
        <v>125</v>
      </c>
      <c r="B5727" s="180" t="s">
        <v>354</v>
      </c>
      <c r="C5727" s="180">
        <v>0</v>
      </c>
      <c r="D5727" s="180">
        <v>0</v>
      </c>
      <c r="E5727" s="180">
        <v>0</v>
      </c>
      <c r="F5727" s="180"/>
      <c r="G5727" s="180">
        <v>0</v>
      </c>
      <c r="H5727" s="180">
        <v>0</v>
      </c>
      <c r="I5727" s="180">
        <v>313170</v>
      </c>
      <c r="J5727" s="180">
        <v>304965.21999999997</v>
      </c>
    </row>
    <row r="5728" spans="1:10" x14ac:dyDescent="0.2">
      <c r="A5728" s="180" t="s">
        <v>125</v>
      </c>
      <c r="B5728" s="180" t="s">
        <v>408</v>
      </c>
      <c r="C5728" s="180">
        <v>0</v>
      </c>
      <c r="D5728" s="180">
        <v>0</v>
      </c>
      <c r="E5728" s="180">
        <v>0</v>
      </c>
      <c r="F5728" s="180"/>
      <c r="G5728" s="180">
        <v>0</v>
      </c>
      <c r="H5728" s="180">
        <v>0</v>
      </c>
      <c r="I5728" s="180">
        <v>464661</v>
      </c>
      <c r="J5728" s="180">
        <v>452182.6</v>
      </c>
    </row>
    <row r="5729" spans="1:10" x14ac:dyDescent="0.2">
      <c r="A5729" s="180" t="s">
        <v>125</v>
      </c>
      <c r="B5729" s="180" t="s">
        <v>423</v>
      </c>
      <c r="C5729" s="180">
        <v>0</v>
      </c>
      <c r="D5729" s="180">
        <v>0</v>
      </c>
      <c r="E5729" s="180">
        <v>0</v>
      </c>
      <c r="F5729" s="180">
        <v>0</v>
      </c>
      <c r="G5729" s="180">
        <v>505</v>
      </c>
      <c r="H5729" s="180">
        <v>0</v>
      </c>
      <c r="I5729" s="180">
        <v>93796</v>
      </c>
      <c r="J5729" s="180">
        <v>85957.74</v>
      </c>
    </row>
    <row r="5730" spans="1:10" x14ac:dyDescent="0.2">
      <c r="A5730" s="180" t="s">
        <v>125</v>
      </c>
      <c r="B5730" s="180" t="s">
        <v>355</v>
      </c>
      <c r="C5730" s="180">
        <v>136761</v>
      </c>
      <c r="D5730" s="180">
        <v>603</v>
      </c>
      <c r="E5730" s="180">
        <v>0</v>
      </c>
      <c r="F5730" s="180"/>
      <c r="G5730" s="180">
        <v>0</v>
      </c>
      <c r="H5730" s="180">
        <v>0</v>
      </c>
      <c r="I5730" s="180">
        <v>869330</v>
      </c>
      <c r="J5730" s="180">
        <v>853225.6100000001</v>
      </c>
    </row>
    <row r="5731" spans="1:10" x14ac:dyDescent="0.2">
      <c r="A5731" s="180" t="s">
        <v>125</v>
      </c>
      <c r="B5731" s="180" t="s">
        <v>356</v>
      </c>
      <c r="C5731" s="180">
        <v>0</v>
      </c>
      <c r="D5731" s="180">
        <v>102599</v>
      </c>
      <c r="E5731" s="180">
        <v>0</v>
      </c>
      <c r="F5731" s="180"/>
      <c r="G5731" s="180">
        <v>0</v>
      </c>
      <c r="H5731" s="180">
        <v>0</v>
      </c>
      <c r="I5731" s="180">
        <v>457695</v>
      </c>
      <c r="J5731" s="180">
        <v>436678.64</v>
      </c>
    </row>
    <row r="5732" spans="1:10" x14ac:dyDescent="0.2">
      <c r="A5732" s="180" t="s">
        <v>125</v>
      </c>
      <c r="B5732" s="180" t="s">
        <v>409</v>
      </c>
      <c r="C5732" s="180"/>
      <c r="D5732" s="180"/>
      <c r="E5732" s="180"/>
      <c r="F5732" s="180"/>
      <c r="G5732" s="180"/>
      <c r="H5732" s="180"/>
      <c r="I5732" s="180">
        <v>0</v>
      </c>
      <c r="J5732" s="180"/>
    </row>
    <row r="5733" spans="1:10" x14ac:dyDescent="0.2">
      <c r="A5733" s="180" t="s">
        <v>125</v>
      </c>
      <c r="B5733" s="180" t="s">
        <v>378</v>
      </c>
      <c r="C5733" s="180">
        <v>0</v>
      </c>
      <c r="D5733" s="180">
        <v>0</v>
      </c>
      <c r="E5733" s="180">
        <v>0</v>
      </c>
      <c r="F5733" s="180"/>
      <c r="G5733" s="180">
        <v>521577</v>
      </c>
      <c r="H5733" s="180">
        <v>0</v>
      </c>
      <c r="I5733" s="180">
        <v>531506</v>
      </c>
      <c r="J5733" s="180">
        <v>425128.76</v>
      </c>
    </row>
    <row r="5734" spans="1:10" x14ac:dyDescent="0.2">
      <c r="A5734" s="180" t="s">
        <v>125</v>
      </c>
      <c r="B5734" s="180" t="s">
        <v>360</v>
      </c>
      <c r="C5734" s="180">
        <v>220846</v>
      </c>
      <c r="D5734" s="180">
        <v>0</v>
      </c>
      <c r="E5734" s="180">
        <v>0</v>
      </c>
      <c r="F5734" s="180"/>
      <c r="G5734" s="180"/>
      <c r="H5734" s="180">
        <v>0</v>
      </c>
      <c r="I5734" s="180">
        <v>217582</v>
      </c>
      <c r="J5734" s="180">
        <v>2217896.39</v>
      </c>
    </row>
    <row r="5735" spans="1:10" x14ac:dyDescent="0.2">
      <c r="A5735" s="180" t="s">
        <v>125</v>
      </c>
      <c r="B5735" s="180" t="s">
        <v>379</v>
      </c>
      <c r="C5735" s="180">
        <v>0</v>
      </c>
      <c r="D5735" s="180">
        <v>0</v>
      </c>
      <c r="E5735" s="180">
        <v>0</v>
      </c>
      <c r="F5735" s="180">
        <v>668950</v>
      </c>
      <c r="G5735" s="180"/>
      <c r="H5735" s="180"/>
      <c r="I5735" s="180">
        <v>664950</v>
      </c>
      <c r="J5735" s="180">
        <v>664950</v>
      </c>
    </row>
    <row r="5736" spans="1:10" x14ac:dyDescent="0.2">
      <c r="A5736" s="180" t="s">
        <v>125</v>
      </c>
      <c r="B5736" s="180" t="s">
        <v>362</v>
      </c>
      <c r="C5736" s="180"/>
      <c r="D5736" s="180"/>
      <c r="E5736" s="180"/>
      <c r="F5736" s="180"/>
      <c r="G5736" s="180"/>
      <c r="H5736" s="180"/>
      <c r="I5736" s="180">
        <v>283433</v>
      </c>
      <c r="J5736" s="180">
        <v>283592</v>
      </c>
    </row>
    <row r="5737" spans="1:10" x14ac:dyDescent="0.2">
      <c r="A5737" s="180" t="s">
        <v>125</v>
      </c>
      <c r="B5737" s="180" t="s">
        <v>365</v>
      </c>
      <c r="C5737" s="180">
        <v>463732</v>
      </c>
      <c r="D5737" s="180">
        <v>103202</v>
      </c>
      <c r="E5737" s="180">
        <v>0</v>
      </c>
      <c r="F5737" s="180">
        <v>668950</v>
      </c>
      <c r="G5737" s="180">
        <v>522332</v>
      </c>
      <c r="H5737" s="180">
        <v>0</v>
      </c>
      <c r="I5737" s="180">
        <v>9741578</v>
      </c>
      <c r="J5737" s="180">
        <v>11571469.189999999</v>
      </c>
    </row>
    <row r="5738" spans="1:10" x14ac:dyDescent="0.2">
      <c r="A5738" s="180" t="s">
        <v>125</v>
      </c>
      <c r="B5738" s="180" t="s">
        <v>447</v>
      </c>
      <c r="C5738" s="180">
        <v>0</v>
      </c>
      <c r="D5738" s="180">
        <v>0</v>
      </c>
      <c r="E5738" s="180">
        <v>0</v>
      </c>
      <c r="F5738" s="180">
        <v>0</v>
      </c>
      <c r="G5738" s="180">
        <v>8513</v>
      </c>
      <c r="H5738" s="180">
        <v>0</v>
      </c>
      <c r="I5738" s="180">
        <v>8895</v>
      </c>
      <c r="J5738" s="180">
        <v>8763</v>
      </c>
    </row>
    <row r="5739" spans="1:10" x14ac:dyDescent="0.2">
      <c r="A5739" s="180" t="s">
        <v>125</v>
      </c>
      <c r="B5739" s="180" t="s">
        <v>366</v>
      </c>
      <c r="C5739" s="180">
        <v>463732</v>
      </c>
      <c r="D5739" s="180">
        <v>103202</v>
      </c>
      <c r="E5739" s="180">
        <v>0</v>
      </c>
      <c r="F5739" s="180">
        <v>668950</v>
      </c>
      <c r="G5739" s="180">
        <v>530845</v>
      </c>
      <c r="H5739" s="180">
        <v>0</v>
      </c>
      <c r="I5739" s="180">
        <v>9750473</v>
      </c>
      <c r="J5739" s="180">
        <v>11580232.189999999</v>
      </c>
    </row>
    <row r="5740" spans="1:10" x14ac:dyDescent="0.2">
      <c r="A5740" s="180" t="s">
        <v>125</v>
      </c>
      <c r="B5740" s="180" t="s">
        <v>367</v>
      </c>
      <c r="C5740" s="180">
        <v>1394285.6900000002</v>
      </c>
      <c r="D5740" s="180">
        <v>6137.5999999999913</v>
      </c>
      <c r="E5740" s="180">
        <v>0</v>
      </c>
      <c r="F5740" s="180">
        <v>208766.17000000004</v>
      </c>
      <c r="G5740" s="180">
        <v>-162138.64000000007</v>
      </c>
      <c r="H5740" s="180">
        <v>0</v>
      </c>
      <c r="I5740" s="180">
        <v>4491005.450000003</v>
      </c>
      <c r="J5740" s="180">
        <v>4227463.4500000011</v>
      </c>
    </row>
    <row r="5741" spans="1:10" x14ac:dyDescent="0.2">
      <c r="A5741" s="180" t="s">
        <v>125</v>
      </c>
      <c r="B5741" s="180" t="s">
        <v>368</v>
      </c>
      <c r="C5741" s="180">
        <v>1858017.69</v>
      </c>
      <c r="D5741" s="180">
        <v>109339.6</v>
      </c>
      <c r="E5741" s="180">
        <v>0</v>
      </c>
      <c r="F5741" s="180">
        <v>877716.17</v>
      </c>
      <c r="G5741" s="180">
        <v>368706.35999999993</v>
      </c>
      <c r="H5741" s="180">
        <v>0</v>
      </c>
      <c r="I5741" s="180">
        <v>14241478.450000005</v>
      </c>
      <c r="J5741" s="180">
        <v>15807695.640000002</v>
      </c>
    </row>
    <row r="5742" spans="1:10" x14ac:dyDescent="0.2">
      <c r="A5742" s="180" t="s">
        <v>126</v>
      </c>
      <c r="B5742" s="180" t="s">
        <v>333</v>
      </c>
      <c r="C5742" s="180"/>
      <c r="D5742" s="180">
        <v>155463</v>
      </c>
      <c r="E5742" s="180"/>
      <c r="F5742" s="180">
        <v>273975</v>
      </c>
      <c r="G5742" s="180"/>
      <c r="H5742" s="180"/>
      <c r="I5742" s="180">
        <v>1966993</v>
      </c>
      <c r="J5742" s="180">
        <v>1910950.55</v>
      </c>
    </row>
    <row r="5743" spans="1:10" x14ac:dyDescent="0.2">
      <c r="A5743" s="180" t="s">
        <v>126</v>
      </c>
      <c r="B5743" s="180" t="s">
        <v>334</v>
      </c>
      <c r="C5743" s="180"/>
      <c r="D5743" s="180">
        <v>18880</v>
      </c>
      <c r="E5743" s="180"/>
      <c r="F5743" s="180">
        <v>33275</v>
      </c>
      <c r="G5743" s="180"/>
      <c r="H5743" s="180"/>
      <c r="I5743" s="180">
        <v>222777</v>
      </c>
      <c r="J5743" s="180">
        <v>213122.93</v>
      </c>
    </row>
    <row r="5744" spans="1:10" x14ac:dyDescent="0.2">
      <c r="A5744" s="180" t="s">
        <v>126</v>
      </c>
      <c r="B5744" s="180" t="s">
        <v>335</v>
      </c>
      <c r="C5744" s="180"/>
      <c r="D5744" s="180">
        <v>0</v>
      </c>
      <c r="E5744" s="180"/>
      <c r="F5744" s="180"/>
      <c r="G5744" s="180"/>
      <c r="H5744" s="180"/>
      <c r="I5744" s="180">
        <v>157716</v>
      </c>
      <c r="J5744" s="180">
        <v>157758</v>
      </c>
    </row>
    <row r="5745" spans="1:10" x14ac:dyDescent="0.2">
      <c r="A5745" s="180" t="s">
        <v>126</v>
      </c>
      <c r="B5745" s="180" t="s">
        <v>336</v>
      </c>
      <c r="C5745" s="180"/>
      <c r="D5745" s="180"/>
      <c r="E5745" s="180"/>
      <c r="F5745" s="180"/>
      <c r="G5745" s="180"/>
      <c r="H5745" s="180"/>
      <c r="I5745" s="180">
        <v>1900000</v>
      </c>
      <c r="J5745" s="180">
        <v>1971397.08</v>
      </c>
    </row>
    <row r="5746" spans="1:10" x14ac:dyDescent="0.2">
      <c r="A5746" s="180" t="s">
        <v>126</v>
      </c>
      <c r="B5746" s="180" t="s">
        <v>337</v>
      </c>
      <c r="C5746" s="180">
        <v>4250</v>
      </c>
      <c r="D5746" s="180">
        <v>0</v>
      </c>
      <c r="E5746" s="180">
        <v>0</v>
      </c>
      <c r="F5746" s="180">
        <v>250</v>
      </c>
      <c r="G5746" s="180">
        <v>820</v>
      </c>
      <c r="H5746" s="180">
        <v>0</v>
      </c>
      <c r="I5746" s="180">
        <v>21544</v>
      </c>
      <c r="J5746" s="180">
        <v>18149.62</v>
      </c>
    </row>
    <row r="5747" spans="1:10" x14ac:dyDescent="0.2">
      <c r="A5747" s="180" t="s">
        <v>126</v>
      </c>
      <c r="B5747" s="180" t="s">
        <v>338</v>
      </c>
      <c r="C5747" s="180"/>
      <c r="D5747" s="180"/>
      <c r="E5747" s="180"/>
      <c r="F5747" s="180"/>
      <c r="G5747" s="180">
        <v>125000</v>
      </c>
      <c r="H5747" s="180">
        <v>0</v>
      </c>
      <c r="I5747" s="180">
        <v>135000</v>
      </c>
      <c r="J5747" s="180">
        <v>119825.86</v>
      </c>
    </row>
    <row r="5748" spans="1:10" x14ac:dyDescent="0.2">
      <c r="A5748" s="180" t="s">
        <v>126</v>
      </c>
      <c r="B5748" s="180" t="s">
        <v>339</v>
      </c>
      <c r="C5748" s="180"/>
      <c r="D5748" s="180"/>
      <c r="E5748" s="180"/>
      <c r="F5748" s="180"/>
      <c r="G5748" s="180"/>
      <c r="H5748" s="180">
        <v>0</v>
      </c>
      <c r="I5748" s="180">
        <v>120000</v>
      </c>
      <c r="J5748" s="180">
        <v>109517.52</v>
      </c>
    </row>
    <row r="5749" spans="1:10" x14ac:dyDescent="0.2">
      <c r="A5749" s="180" t="s">
        <v>126</v>
      </c>
      <c r="B5749" s="180" t="s">
        <v>340</v>
      </c>
      <c r="C5749" s="180">
        <v>0</v>
      </c>
      <c r="D5749" s="180">
        <v>3600</v>
      </c>
      <c r="E5749" s="180">
        <v>0</v>
      </c>
      <c r="F5749" s="180">
        <v>100</v>
      </c>
      <c r="G5749" s="180">
        <v>2000</v>
      </c>
      <c r="H5749" s="180">
        <v>13000</v>
      </c>
      <c r="I5749" s="180">
        <v>79365</v>
      </c>
      <c r="J5749" s="180">
        <v>88963.45</v>
      </c>
    </row>
    <row r="5750" spans="1:10" x14ac:dyDescent="0.2">
      <c r="A5750" s="180" t="s">
        <v>126</v>
      </c>
      <c r="B5750" s="180" t="s">
        <v>341</v>
      </c>
      <c r="C5750" s="180">
        <v>0</v>
      </c>
      <c r="D5750" s="180">
        <v>0</v>
      </c>
      <c r="E5750" s="180">
        <v>0</v>
      </c>
      <c r="F5750" s="180">
        <v>0</v>
      </c>
      <c r="G5750" s="180">
        <v>0</v>
      </c>
      <c r="H5750" s="180">
        <v>0</v>
      </c>
      <c r="I5750" s="180">
        <v>0</v>
      </c>
      <c r="J5750" s="180">
        <v>0</v>
      </c>
    </row>
    <row r="5751" spans="1:10" x14ac:dyDescent="0.2">
      <c r="A5751" s="180" t="s">
        <v>126</v>
      </c>
      <c r="B5751" s="180" t="s">
        <v>342</v>
      </c>
      <c r="C5751" s="180"/>
      <c r="D5751" s="180"/>
      <c r="E5751" s="180"/>
      <c r="F5751" s="180"/>
      <c r="G5751" s="180"/>
      <c r="H5751" s="180"/>
      <c r="I5751" s="180">
        <v>1557667</v>
      </c>
      <c r="J5751" s="180">
        <v>1662021</v>
      </c>
    </row>
    <row r="5752" spans="1:10" x14ac:dyDescent="0.2">
      <c r="A5752" s="180" t="s">
        <v>126</v>
      </c>
      <c r="B5752" s="180" t="s">
        <v>343</v>
      </c>
      <c r="C5752" s="180"/>
      <c r="D5752" s="180"/>
      <c r="E5752" s="180"/>
      <c r="F5752" s="180"/>
      <c r="G5752" s="180"/>
      <c r="H5752" s="180"/>
      <c r="I5752" s="180">
        <v>0</v>
      </c>
      <c r="J5752" s="180">
        <v>0</v>
      </c>
    </row>
    <row r="5753" spans="1:10" x14ac:dyDescent="0.2">
      <c r="A5753" s="180" t="s">
        <v>126</v>
      </c>
      <c r="B5753" s="180" t="s">
        <v>344</v>
      </c>
      <c r="C5753" s="180">
        <v>269200</v>
      </c>
      <c r="D5753" s="180">
        <v>0</v>
      </c>
      <c r="E5753" s="180">
        <v>0</v>
      </c>
      <c r="F5753" s="180">
        <v>0</v>
      </c>
      <c r="G5753" s="180">
        <v>1880</v>
      </c>
      <c r="H5753" s="180">
        <v>0</v>
      </c>
      <c r="I5753" s="180">
        <v>289880</v>
      </c>
      <c r="J5753" s="180">
        <v>296603.8</v>
      </c>
    </row>
    <row r="5754" spans="1:10" x14ac:dyDescent="0.2">
      <c r="A5754" s="180" t="s">
        <v>126</v>
      </c>
      <c r="B5754" s="180" t="s">
        <v>475</v>
      </c>
      <c r="C5754" s="180"/>
      <c r="D5754" s="180">
        <v>3803</v>
      </c>
      <c r="E5754" s="180"/>
      <c r="F5754" s="180">
        <v>6703</v>
      </c>
      <c r="G5754" s="180"/>
      <c r="H5754" s="180"/>
      <c r="I5754" s="180">
        <v>38372</v>
      </c>
      <c r="J5754" s="180">
        <v>37189.939999999995</v>
      </c>
    </row>
    <row r="5755" spans="1:10" x14ac:dyDescent="0.2">
      <c r="A5755" s="180" t="s">
        <v>126</v>
      </c>
      <c r="B5755" s="180" t="s">
        <v>332</v>
      </c>
      <c r="C5755" s="180"/>
      <c r="D5755" s="180"/>
      <c r="E5755" s="180">
        <v>0</v>
      </c>
      <c r="F5755" s="180"/>
      <c r="G5755" s="180"/>
      <c r="H5755" s="180"/>
      <c r="I5755" s="180">
        <v>48119</v>
      </c>
      <c r="J5755" s="180">
        <v>59654</v>
      </c>
    </row>
    <row r="5756" spans="1:10" x14ac:dyDescent="0.2">
      <c r="A5756" s="180" t="s">
        <v>126</v>
      </c>
      <c r="B5756" s="180" t="s">
        <v>407</v>
      </c>
      <c r="C5756" s="180">
        <v>0</v>
      </c>
      <c r="D5756" s="180">
        <v>0</v>
      </c>
      <c r="E5756" s="180">
        <v>0</v>
      </c>
      <c r="F5756" s="180">
        <v>0</v>
      </c>
      <c r="G5756" s="180">
        <v>163000</v>
      </c>
      <c r="H5756" s="180">
        <v>0</v>
      </c>
      <c r="I5756" s="180">
        <v>262000</v>
      </c>
      <c r="J5756" s="180">
        <v>279234.3</v>
      </c>
    </row>
    <row r="5757" spans="1:10" x14ac:dyDescent="0.2">
      <c r="A5757" s="180" t="s">
        <v>126</v>
      </c>
      <c r="B5757" s="180" t="s">
        <v>345</v>
      </c>
      <c r="C5757" s="180">
        <v>273450</v>
      </c>
      <c r="D5757" s="180">
        <v>181746</v>
      </c>
      <c r="E5757" s="180">
        <v>0</v>
      </c>
      <c r="F5757" s="180">
        <v>314303</v>
      </c>
      <c r="G5757" s="180">
        <v>292700</v>
      </c>
      <c r="H5757" s="180">
        <v>13000</v>
      </c>
      <c r="I5757" s="180">
        <v>6799433</v>
      </c>
      <c r="J5757" s="180">
        <v>6924388.0500000007</v>
      </c>
    </row>
    <row r="5758" spans="1:10" x14ac:dyDescent="0.2">
      <c r="A5758" s="180" t="s">
        <v>126</v>
      </c>
      <c r="B5758" s="180" t="s">
        <v>346</v>
      </c>
      <c r="C5758" s="180">
        <v>0</v>
      </c>
      <c r="D5758" s="180">
        <v>0</v>
      </c>
      <c r="E5758" s="180">
        <v>0</v>
      </c>
      <c r="F5758" s="180">
        <v>0</v>
      </c>
      <c r="G5758" s="180"/>
      <c r="H5758" s="180"/>
      <c r="I5758" s="180">
        <v>0</v>
      </c>
      <c r="J5758" s="180">
        <v>0</v>
      </c>
    </row>
    <row r="5759" spans="1:10" x14ac:dyDescent="0.2">
      <c r="A5759" s="180" t="s">
        <v>126</v>
      </c>
      <c r="B5759" s="180" t="s">
        <v>446</v>
      </c>
      <c r="C5759" s="180">
        <v>0</v>
      </c>
      <c r="D5759" s="180">
        <v>0</v>
      </c>
      <c r="E5759" s="180">
        <v>0</v>
      </c>
      <c r="F5759" s="180">
        <v>151422</v>
      </c>
      <c r="G5759" s="180">
        <v>5000</v>
      </c>
      <c r="H5759" s="180">
        <v>0</v>
      </c>
      <c r="I5759" s="180">
        <v>167163</v>
      </c>
      <c r="J5759" s="180">
        <v>171746.68</v>
      </c>
    </row>
    <row r="5760" spans="1:10" x14ac:dyDescent="0.2">
      <c r="A5760" s="180" t="s">
        <v>126</v>
      </c>
      <c r="B5760" s="180" t="s">
        <v>347</v>
      </c>
      <c r="C5760" s="180">
        <v>0</v>
      </c>
      <c r="D5760" s="180">
        <v>0</v>
      </c>
      <c r="E5760" s="180">
        <v>0</v>
      </c>
      <c r="F5760" s="180"/>
      <c r="G5760" s="180">
        <v>0</v>
      </c>
      <c r="H5760" s="180">
        <v>0</v>
      </c>
      <c r="I5760" s="180">
        <v>0</v>
      </c>
      <c r="J5760" s="180">
        <v>0</v>
      </c>
    </row>
    <row r="5761" spans="1:10" x14ac:dyDescent="0.2">
      <c r="A5761" s="180" t="s">
        <v>126</v>
      </c>
      <c r="B5761" s="180" t="s">
        <v>348</v>
      </c>
      <c r="C5761" s="180">
        <v>273450</v>
      </c>
      <c r="D5761" s="180">
        <v>181746</v>
      </c>
      <c r="E5761" s="180">
        <v>0</v>
      </c>
      <c r="F5761" s="180">
        <v>465725</v>
      </c>
      <c r="G5761" s="180">
        <v>297700</v>
      </c>
      <c r="H5761" s="180">
        <v>13000</v>
      </c>
      <c r="I5761" s="180">
        <v>6966596</v>
      </c>
      <c r="J5761" s="180">
        <v>7096134.7300000004</v>
      </c>
    </row>
    <row r="5762" spans="1:10" x14ac:dyDescent="0.2">
      <c r="A5762" s="180" t="s">
        <v>126</v>
      </c>
      <c r="B5762" s="180" t="s">
        <v>349</v>
      </c>
      <c r="C5762" s="180">
        <v>526098.84</v>
      </c>
      <c r="D5762" s="180">
        <v>106363.11</v>
      </c>
      <c r="E5762" s="180">
        <v>0</v>
      </c>
      <c r="F5762" s="180">
        <v>138290.40000000002</v>
      </c>
      <c r="G5762" s="180">
        <v>110811.16000000005</v>
      </c>
      <c r="H5762" s="180">
        <v>5273.1899999999987</v>
      </c>
      <c r="I5762" s="180">
        <v>3830849.37</v>
      </c>
      <c r="J5762" s="180">
        <v>3407260.4400000004</v>
      </c>
    </row>
    <row r="5763" spans="1:10" x14ac:dyDescent="0.2">
      <c r="A5763" s="180" t="s">
        <v>126</v>
      </c>
      <c r="B5763" s="180" t="s">
        <v>350</v>
      </c>
      <c r="C5763" s="180">
        <v>799548.84</v>
      </c>
      <c r="D5763" s="180">
        <v>288109.11</v>
      </c>
      <c r="E5763" s="180">
        <v>0</v>
      </c>
      <c r="F5763" s="180">
        <v>604015.4</v>
      </c>
      <c r="G5763" s="180">
        <v>408511.16</v>
      </c>
      <c r="H5763" s="180">
        <v>18273.189999999999</v>
      </c>
      <c r="I5763" s="180">
        <v>10797445.369999999</v>
      </c>
      <c r="J5763" s="180">
        <v>10503395.170000002</v>
      </c>
    </row>
    <row r="5764" spans="1:10" x14ac:dyDescent="0.2">
      <c r="A5764" s="180" t="s">
        <v>126</v>
      </c>
      <c r="B5764" s="180" t="s">
        <v>376</v>
      </c>
      <c r="C5764" s="180"/>
      <c r="D5764" s="180"/>
      <c r="E5764" s="180"/>
      <c r="F5764" s="180"/>
      <c r="G5764" s="180"/>
      <c r="H5764" s="180"/>
      <c r="I5764" s="180"/>
      <c r="J5764" s="180"/>
    </row>
    <row r="5765" spans="1:10" x14ac:dyDescent="0.2">
      <c r="A5765" s="180" t="s">
        <v>126</v>
      </c>
      <c r="B5765" s="180" t="s">
        <v>377</v>
      </c>
      <c r="C5765" s="180">
        <v>91000</v>
      </c>
      <c r="D5765" s="180">
        <v>6700</v>
      </c>
      <c r="E5765" s="180">
        <v>0</v>
      </c>
      <c r="F5765" s="180"/>
      <c r="G5765" s="180">
        <v>0</v>
      </c>
      <c r="H5765" s="180">
        <v>0</v>
      </c>
      <c r="I5765" s="180">
        <v>3985193</v>
      </c>
      <c r="J5765" s="180">
        <v>3864542.61</v>
      </c>
    </row>
    <row r="5766" spans="1:10" x14ac:dyDescent="0.2">
      <c r="A5766" s="180" t="s">
        <v>126</v>
      </c>
      <c r="B5766" s="180" t="s">
        <v>352</v>
      </c>
      <c r="C5766" s="180">
        <v>0</v>
      </c>
      <c r="D5766" s="180">
        <v>0</v>
      </c>
      <c r="E5766" s="180">
        <v>0</v>
      </c>
      <c r="F5766" s="180"/>
      <c r="G5766" s="180">
        <v>0</v>
      </c>
      <c r="H5766" s="180">
        <v>9000</v>
      </c>
      <c r="I5766" s="180">
        <v>88310</v>
      </c>
      <c r="J5766" s="180">
        <v>86755.49</v>
      </c>
    </row>
    <row r="5767" spans="1:10" x14ac:dyDescent="0.2">
      <c r="A5767" s="180" t="s">
        <v>126</v>
      </c>
      <c r="B5767" s="180" t="s">
        <v>353</v>
      </c>
      <c r="C5767" s="180">
        <v>16000</v>
      </c>
      <c r="D5767" s="180">
        <v>8000</v>
      </c>
      <c r="E5767" s="180">
        <v>0</v>
      </c>
      <c r="F5767" s="180"/>
      <c r="G5767" s="180">
        <v>0</v>
      </c>
      <c r="H5767" s="180">
        <v>0</v>
      </c>
      <c r="I5767" s="180">
        <v>121152</v>
      </c>
      <c r="J5767" s="180">
        <v>111577.22</v>
      </c>
    </row>
    <row r="5768" spans="1:10" x14ac:dyDescent="0.2">
      <c r="A5768" s="180" t="s">
        <v>126</v>
      </c>
      <c r="B5768" s="180" t="s">
        <v>354</v>
      </c>
      <c r="C5768" s="180">
        <v>0</v>
      </c>
      <c r="D5768" s="180">
        <v>0</v>
      </c>
      <c r="E5768" s="180">
        <v>0</v>
      </c>
      <c r="F5768" s="180"/>
      <c r="G5768" s="180">
        <v>0</v>
      </c>
      <c r="H5768" s="180">
        <v>0</v>
      </c>
      <c r="I5768" s="180">
        <v>160322</v>
      </c>
      <c r="J5768" s="180">
        <v>155657.42000000001</v>
      </c>
    </row>
    <row r="5769" spans="1:10" x14ac:dyDescent="0.2">
      <c r="A5769" s="180" t="s">
        <v>126</v>
      </c>
      <c r="B5769" s="180" t="s">
        <v>408</v>
      </c>
      <c r="C5769" s="180">
        <v>2400</v>
      </c>
      <c r="D5769" s="180">
        <v>0</v>
      </c>
      <c r="E5769" s="180">
        <v>0</v>
      </c>
      <c r="F5769" s="180"/>
      <c r="G5769" s="180">
        <v>0</v>
      </c>
      <c r="H5769" s="180">
        <v>0</v>
      </c>
      <c r="I5769" s="180">
        <v>318555</v>
      </c>
      <c r="J5769" s="180">
        <v>309296.95999999996</v>
      </c>
    </row>
    <row r="5770" spans="1:10" x14ac:dyDescent="0.2">
      <c r="A5770" s="180" t="s">
        <v>126</v>
      </c>
      <c r="B5770" s="180" t="s">
        <v>423</v>
      </c>
      <c r="C5770" s="180">
        <v>43300</v>
      </c>
      <c r="D5770" s="180">
        <v>5</v>
      </c>
      <c r="E5770" s="180">
        <v>0</v>
      </c>
      <c r="F5770" s="180">
        <v>0</v>
      </c>
      <c r="G5770" s="180">
        <v>0</v>
      </c>
      <c r="H5770" s="180">
        <v>0</v>
      </c>
      <c r="I5770" s="180">
        <v>149812</v>
      </c>
      <c r="J5770" s="180">
        <v>137639.26999999999</v>
      </c>
    </row>
    <row r="5771" spans="1:10" x14ac:dyDescent="0.2">
      <c r="A5771" s="180" t="s">
        <v>126</v>
      </c>
      <c r="B5771" s="180" t="s">
        <v>355</v>
      </c>
      <c r="C5771" s="180">
        <v>24000</v>
      </c>
      <c r="D5771" s="180">
        <v>50000</v>
      </c>
      <c r="E5771" s="180">
        <v>0</v>
      </c>
      <c r="F5771" s="180"/>
      <c r="G5771" s="180">
        <v>0</v>
      </c>
      <c r="H5771" s="180">
        <v>0</v>
      </c>
      <c r="I5771" s="180">
        <v>577781</v>
      </c>
      <c r="J5771" s="180">
        <v>526473.04</v>
      </c>
    </row>
    <row r="5772" spans="1:10" x14ac:dyDescent="0.2">
      <c r="A5772" s="180" t="s">
        <v>126</v>
      </c>
      <c r="B5772" s="180" t="s">
        <v>356</v>
      </c>
      <c r="C5772" s="180">
        <v>0</v>
      </c>
      <c r="D5772" s="180">
        <v>5700</v>
      </c>
      <c r="E5772" s="180">
        <v>0</v>
      </c>
      <c r="F5772" s="180"/>
      <c r="G5772" s="180">
        <v>0</v>
      </c>
      <c r="H5772" s="180">
        <v>3000</v>
      </c>
      <c r="I5772" s="180">
        <v>280320</v>
      </c>
      <c r="J5772" s="180">
        <v>272176.43</v>
      </c>
    </row>
    <row r="5773" spans="1:10" x14ac:dyDescent="0.2">
      <c r="A5773" s="180" t="s">
        <v>126</v>
      </c>
      <c r="B5773" s="180" t="s">
        <v>409</v>
      </c>
      <c r="C5773" s="180"/>
      <c r="D5773" s="180"/>
      <c r="E5773" s="180"/>
      <c r="F5773" s="180"/>
      <c r="G5773" s="180"/>
      <c r="H5773" s="180"/>
      <c r="I5773" s="180">
        <v>0</v>
      </c>
      <c r="J5773" s="180"/>
    </row>
    <row r="5774" spans="1:10" x14ac:dyDescent="0.2">
      <c r="A5774" s="180" t="s">
        <v>126</v>
      </c>
      <c r="B5774" s="180" t="s">
        <v>378</v>
      </c>
      <c r="C5774" s="180">
        <v>0</v>
      </c>
      <c r="D5774" s="180">
        <v>0</v>
      </c>
      <c r="E5774" s="180">
        <v>0</v>
      </c>
      <c r="F5774" s="180"/>
      <c r="G5774" s="180">
        <v>302000</v>
      </c>
      <c r="H5774" s="180">
        <v>0</v>
      </c>
      <c r="I5774" s="180">
        <v>292942</v>
      </c>
      <c r="J5774" s="180">
        <v>260670.1</v>
      </c>
    </row>
    <row r="5775" spans="1:10" x14ac:dyDescent="0.2">
      <c r="A5775" s="180" t="s">
        <v>126</v>
      </c>
      <c r="B5775" s="180" t="s">
        <v>360</v>
      </c>
      <c r="C5775" s="180">
        <v>80000</v>
      </c>
      <c r="D5775" s="180">
        <v>80000</v>
      </c>
      <c r="E5775" s="180">
        <v>0</v>
      </c>
      <c r="F5775" s="180"/>
      <c r="G5775" s="180"/>
      <c r="H5775" s="180">
        <v>0</v>
      </c>
      <c r="I5775" s="180">
        <v>154000</v>
      </c>
      <c r="J5775" s="180">
        <v>75801.960000000006</v>
      </c>
    </row>
    <row r="5776" spans="1:10" x14ac:dyDescent="0.2">
      <c r="A5776" s="180" t="s">
        <v>126</v>
      </c>
      <c r="B5776" s="180" t="s">
        <v>379</v>
      </c>
      <c r="C5776" s="180">
        <v>0</v>
      </c>
      <c r="D5776" s="180">
        <v>0</v>
      </c>
      <c r="E5776" s="180">
        <v>0</v>
      </c>
      <c r="F5776" s="180">
        <v>458672</v>
      </c>
      <c r="G5776" s="180"/>
      <c r="H5776" s="180"/>
      <c r="I5776" s="180">
        <v>567030</v>
      </c>
      <c r="J5776" s="180">
        <v>569009.15</v>
      </c>
    </row>
    <row r="5777" spans="1:10" x14ac:dyDescent="0.2">
      <c r="A5777" s="180" t="s">
        <v>126</v>
      </c>
      <c r="B5777" s="180" t="s">
        <v>362</v>
      </c>
      <c r="C5777" s="180"/>
      <c r="D5777" s="180"/>
      <c r="E5777" s="180"/>
      <c r="F5777" s="180"/>
      <c r="G5777" s="180"/>
      <c r="H5777" s="180"/>
      <c r="I5777" s="180">
        <v>135003</v>
      </c>
      <c r="J5777" s="180">
        <v>135797</v>
      </c>
    </row>
    <row r="5778" spans="1:10" x14ac:dyDescent="0.2">
      <c r="A5778" s="180" t="s">
        <v>126</v>
      </c>
      <c r="B5778" s="180" t="s">
        <v>365</v>
      </c>
      <c r="C5778" s="180">
        <v>256700</v>
      </c>
      <c r="D5778" s="180">
        <v>150405</v>
      </c>
      <c r="E5778" s="180">
        <v>0</v>
      </c>
      <c r="F5778" s="180">
        <v>458672</v>
      </c>
      <c r="G5778" s="180">
        <v>302000</v>
      </c>
      <c r="H5778" s="180">
        <v>12000</v>
      </c>
      <c r="I5778" s="180">
        <v>6830420</v>
      </c>
      <c r="J5778" s="180">
        <v>6505396.6499999994</v>
      </c>
    </row>
    <row r="5779" spans="1:10" x14ac:dyDescent="0.2">
      <c r="A5779" s="180" t="s">
        <v>126</v>
      </c>
      <c r="B5779" s="180" t="s">
        <v>447</v>
      </c>
      <c r="C5779" s="180">
        <v>151422</v>
      </c>
      <c r="D5779" s="180">
        <v>0</v>
      </c>
      <c r="E5779" s="180">
        <v>0</v>
      </c>
      <c r="F5779" s="180">
        <v>0</v>
      </c>
      <c r="G5779" s="180">
        <v>0</v>
      </c>
      <c r="H5779" s="180">
        <v>0</v>
      </c>
      <c r="I5779" s="180">
        <v>162163</v>
      </c>
      <c r="J5779" s="180">
        <v>167149.15</v>
      </c>
    </row>
    <row r="5780" spans="1:10" x14ac:dyDescent="0.2">
      <c r="A5780" s="180" t="s">
        <v>126</v>
      </c>
      <c r="B5780" s="180" t="s">
        <v>366</v>
      </c>
      <c r="C5780" s="180">
        <v>408122</v>
      </c>
      <c r="D5780" s="180">
        <v>150405</v>
      </c>
      <c r="E5780" s="180">
        <v>0</v>
      </c>
      <c r="F5780" s="180">
        <v>458672</v>
      </c>
      <c r="G5780" s="180">
        <v>302000</v>
      </c>
      <c r="H5780" s="180">
        <v>12000</v>
      </c>
      <c r="I5780" s="180">
        <v>6992583</v>
      </c>
      <c r="J5780" s="180">
        <v>6672545.7999999998</v>
      </c>
    </row>
    <row r="5781" spans="1:10" x14ac:dyDescent="0.2">
      <c r="A5781" s="180" t="s">
        <v>126</v>
      </c>
      <c r="B5781" s="180" t="s">
        <v>367</v>
      </c>
      <c r="C5781" s="180">
        <v>391426.84</v>
      </c>
      <c r="D5781" s="180">
        <v>137704.10999999999</v>
      </c>
      <c r="E5781" s="180">
        <v>0</v>
      </c>
      <c r="F5781" s="180">
        <v>145343.40000000002</v>
      </c>
      <c r="G5781" s="180">
        <v>106511.16000000005</v>
      </c>
      <c r="H5781" s="180">
        <v>6273.1899999999987</v>
      </c>
      <c r="I5781" s="180">
        <v>3804862.370000001</v>
      </c>
      <c r="J5781" s="180">
        <v>3830849.370000002</v>
      </c>
    </row>
    <row r="5782" spans="1:10" x14ac:dyDescent="0.2">
      <c r="A5782" s="180" t="s">
        <v>126</v>
      </c>
      <c r="B5782" s="180" t="s">
        <v>368</v>
      </c>
      <c r="C5782" s="180">
        <v>799548.84</v>
      </c>
      <c r="D5782" s="180">
        <v>288109.11</v>
      </c>
      <c r="E5782" s="180">
        <v>0</v>
      </c>
      <c r="F5782" s="180">
        <v>604015.4</v>
      </c>
      <c r="G5782" s="180">
        <v>408511.16</v>
      </c>
      <c r="H5782" s="180">
        <v>18273.189999999999</v>
      </c>
      <c r="I5782" s="180">
        <v>10797445.369999999</v>
      </c>
      <c r="J5782" s="180">
        <v>10503395.170000002</v>
      </c>
    </row>
    <row r="5783" spans="1:10" x14ac:dyDescent="0.2">
      <c r="A5783" s="180" t="s">
        <v>127</v>
      </c>
      <c r="B5783" s="180" t="s">
        <v>333</v>
      </c>
      <c r="C5783" s="180"/>
      <c r="D5783" s="180">
        <v>543196</v>
      </c>
      <c r="E5783" s="180"/>
      <c r="F5783" s="180">
        <v>0</v>
      </c>
      <c r="G5783" s="180"/>
      <c r="H5783" s="180"/>
      <c r="I5783" s="180">
        <v>8030947</v>
      </c>
      <c r="J5783" s="180">
        <v>8047886.04</v>
      </c>
    </row>
    <row r="5784" spans="1:10" x14ac:dyDescent="0.2">
      <c r="A5784" s="180" t="s">
        <v>127</v>
      </c>
      <c r="B5784" s="180" t="s">
        <v>334</v>
      </c>
      <c r="C5784" s="180"/>
      <c r="D5784" s="180">
        <v>9560</v>
      </c>
      <c r="E5784" s="180"/>
      <c r="F5784" s="180">
        <v>0</v>
      </c>
      <c r="G5784" s="180"/>
      <c r="H5784" s="180"/>
      <c r="I5784" s="180">
        <v>172896</v>
      </c>
      <c r="J5784" s="180">
        <v>309383.96000000002</v>
      </c>
    </row>
    <row r="5785" spans="1:10" x14ac:dyDescent="0.2">
      <c r="A5785" s="180" t="s">
        <v>127</v>
      </c>
      <c r="B5785" s="180" t="s">
        <v>335</v>
      </c>
      <c r="C5785" s="180"/>
      <c r="D5785" s="180">
        <v>102103</v>
      </c>
      <c r="E5785" s="180"/>
      <c r="F5785" s="180"/>
      <c r="G5785" s="180"/>
      <c r="H5785" s="180"/>
      <c r="I5785" s="180">
        <v>222348</v>
      </c>
      <c r="J5785" s="180">
        <v>204032</v>
      </c>
    </row>
    <row r="5786" spans="1:10" x14ac:dyDescent="0.2">
      <c r="A5786" s="180" t="s">
        <v>127</v>
      </c>
      <c r="B5786" s="180" t="s">
        <v>336</v>
      </c>
      <c r="C5786" s="180"/>
      <c r="D5786" s="180"/>
      <c r="E5786" s="180"/>
      <c r="F5786" s="180"/>
      <c r="G5786" s="180"/>
      <c r="H5786" s="180"/>
      <c r="I5786" s="180">
        <v>779757</v>
      </c>
      <c r="J5786" s="180">
        <v>750611.8</v>
      </c>
    </row>
    <row r="5787" spans="1:10" x14ac:dyDescent="0.2">
      <c r="A5787" s="180" t="s">
        <v>127</v>
      </c>
      <c r="B5787" s="180" t="s">
        <v>337</v>
      </c>
      <c r="C5787" s="180">
        <v>7650</v>
      </c>
      <c r="D5787" s="180">
        <v>479</v>
      </c>
      <c r="E5787" s="180">
        <v>0</v>
      </c>
      <c r="F5787" s="180">
        <v>0</v>
      </c>
      <c r="G5787" s="180">
        <v>743</v>
      </c>
      <c r="H5787" s="180">
        <v>0</v>
      </c>
      <c r="I5787" s="180">
        <v>32382</v>
      </c>
      <c r="J5787" s="180">
        <v>31747.730000000003</v>
      </c>
    </row>
    <row r="5788" spans="1:10" x14ac:dyDescent="0.2">
      <c r="A5788" s="180" t="s">
        <v>127</v>
      </c>
      <c r="B5788" s="180" t="s">
        <v>338</v>
      </c>
      <c r="C5788" s="180"/>
      <c r="D5788" s="180"/>
      <c r="E5788" s="180"/>
      <c r="F5788" s="180"/>
      <c r="G5788" s="180">
        <v>430683</v>
      </c>
      <c r="H5788" s="180">
        <v>0</v>
      </c>
      <c r="I5788" s="180">
        <v>424318</v>
      </c>
      <c r="J5788" s="180">
        <v>424331.47</v>
      </c>
    </row>
    <row r="5789" spans="1:10" x14ac:dyDescent="0.2">
      <c r="A5789" s="180" t="s">
        <v>127</v>
      </c>
      <c r="B5789" s="180" t="s">
        <v>339</v>
      </c>
      <c r="C5789" s="180"/>
      <c r="D5789" s="180"/>
      <c r="E5789" s="180"/>
      <c r="F5789" s="180"/>
      <c r="G5789" s="180"/>
      <c r="H5789" s="180">
        <v>0</v>
      </c>
      <c r="I5789" s="180">
        <v>379212</v>
      </c>
      <c r="J5789" s="180">
        <v>371984.95</v>
      </c>
    </row>
    <row r="5790" spans="1:10" x14ac:dyDescent="0.2">
      <c r="A5790" s="180" t="s">
        <v>127</v>
      </c>
      <c r="B5790" s="180" t="s">
        <v>340</v>
      </c>
      <c r="C5790" s="180">
        <v>11098</v>
      </c>
      <c r="D5790" s="180">
        <v>70222</v>
      </c>
      <c r="E5790" s="180">
        <v>0</v>
      </c>
      <c r="F5790" s="180">
        <v>0</v>
      </c>
      <c r="G5790" s="180">
        <v>10748</v>
      </c>
      <c r="H5790" s="180">
        <v>0</v>
      </c>
      <c r="I5790" s="180">
        <v>373063</v>
      </c>
      <c r="J5790" s="180">
        <v>366125.89</v>
      </c>
    </row>
    <row r="5791" spans="1:10" x14ac:dyDescent="0.2">
      <c r="A5791" s="180" t="s">
        <v>127</v>
      </c>
      <c r="B5791" s="180" t="s">
        <v>341</v>
      </c>
      <c r="C5791" s="180">
        <v>0</v>
      </c>
      <c r="D5791" s="180">
        <v>0</v>
      </c>
      <c r="E5791" s="180">
        <v>0</v>
      </c>
      <c r="F5791" s="180"/>
      <c r="G5791" s="180">
        <v>0</v>
      </c>
      <c r="H5791" s="180">
        <v>0</v>
      </c>
      <c r="I5791" s="180">
        <v>0</v>
      </c>
      <c r="J5791" s="180">
        <v>0</v>
      </c>
    </row>
    <row r="5792" spans="1:10" x14ac:dyDescent="0.2">
      <c r="A5792" s="180" t="s">
        <v>127</v>
      </c>
      <c r="B5792" s="180" t="s">
        <v>342</v>
      </c>
      <c r="C5792" s="180"/>
      <c r="D5792" s="180"/>
      <c r="E5792" s="180"/>
      <c r="F5792" s="180"/>
      <c r="G5792" s="180"/>
      <c r="H5792" s="180"/>
      <c r="I5792" s="180">
        <v>10368022</v>
      </c>
      <c r="J5792" s="180">
        <v>10261120</v>
      </c>
    </row>
    <row r="5793" spans="1:10" x14ac:dyDescent="0.2">
      <c r="A5793" s="180" t="s">
        <v>127</v>
      </c>
      <c r="B5793" s="180" t="s">
        <v>343</v>
      </c>
      <c r="C5793" s="180"/>
      <c r="D5793" s="180"/>
      <c r="E5793" s="180"/>
      <c r="F5793" s="180"/>
      <c r="G5793" s="180"/>
      <c r="H5793" s="180"/>
      <c r="I5793" s="180">
        <v>0</v>
      </c>
      <c r="J5793" s="180">
        <v>0</v>
      </c>
    </row>
    <row r="5794" spans="1:10" x14ac:dyDescent="0.2">
      <c r="A5794" s="180" t="s">
        <v>127</v>
      </c>
      <c r="B5794" s="180" t="s">
        <v>344</v>
      </c>
      <c r="C5794" s="180">
        <v>1556497</v>
      </c>
      <c r="D5794" s="180">
        <v>206</v>
      </c>
      <c r="E5794" s="180">
        <v>0</v>
      </c>
      <c r="F5794" s="180">
        <v>0</v>
      </c>
      <c r="G5794" s="180">
        <v>5548</v>
      </c>
      <c r="H5794" s="180">
        <v>0</v>
      </c>
      <c r="I5794" s="180">
        <v>1590749</v>
      </c>
      <c r="J5794" s="180">
        <v>1554829.34</v>
      </c>
    </row>
    <row r="5795" spans="1:10" x14ac:dyDescent="0.2">
      <c r="A5795" s="180" t="s">
        <v>127</v>
      </c>
      <c r="B5795" s="180" t="s">
        <v>475</v>
      </c>
      <c r="C5795" s="180"/>
      <c r="D5795" s="180">
        <v>14283</v>
      </c>
      <c r="E5795" s="180"/>
      <c r="F5795" s="180">
        <v>0</v>
      </c>
      <c r="G5795" s="180"/>
      <c r="H5795" s="180"/>
      <c r="I5795" s="180">
        <v>207186</v>
      </c>
      <c r="J5795" s="180">
        <v>225479.70999999996</v>
      </c>
    </row>
    <row r="5796" spans="1:10" x14ac:dyDescent="0.2">
      <c r="A5796" s="180" t="s">
        <v>127</v>
      </c>
      <c r="B5796" s="180" t="s">
        <v>332</v>
      </c>
      <c r="C5796" s="180"/>
      <c r="D5796" s="180"/>
      <c r="E5796" s="180">
        <v>0</v>
      </c>
      <c r="F5796" s="180"/>
      <c r="G5796" s="180"/>
      <c r="H5796" s="180"/>
      <c r="I5796" s="180">
        <v>190773</v>
      </c>
      <c r="J5796" s="180">
        <v>187032</v>
      </c>
    </row>
    <row r="5797" spans="1:10" x14ac:dyDescent="0.2">
      <c r="A5797" s="180" t="s">
        <v>127</v>
      </c>
      <c r="B5797" s="180" t="s">
        <v>407</v>
      </c>
      <c r="C5797" s="180">
        <v>0</v>
      </c>
      <c r="D5797" s="180">
        <v>0</v>
      </c>
      <c r="E5797" s="180">
        <v>0</v>
      </c>
      <c r="F5797" s="180">
        <v>0</v>
      </c>
      <c r="G5797" s="180">
        <v>389336</v>
      </c>
      <c r="H5797" s="180">
        <v>0</v>
      </c>
      <c r="I5797" s="180">
        <v>771550</v>
      </c>
      <c r="J5797" s="180">
        <v>763844.75</v>
      </c>
    </row>
    <row r="5798" spans="1:10" x14ac:dyDescent="0.2">
      <c r="A5798" s="180" t="s">
        <v>127</v>
      </c>
      <c r="B5798" s="180" t="s">
        <v>345</v>
      </c>
      <c r="C5798" s="180">
        <v>1575245</v>
      </c>
      <c r="D5798" s="180">
        <v>740049</v>
      </c>
      <c r="E5798" s="180">
        <v>0</v>
      </c>
      <c r="F5798" s="180">
        <v>0</v>
      </c>
      <c r="G5798" s="180">
        <v>837058</v>
      </c>
      <c r="H5798" s="180">
        <v>0</v>
      </c>
      <c r="I5798" s="180">
        <v>23543203</v>
      </c>
      <c r="J5798" s="180">
        <v>23498409.640000004</v>
      </c>
    </row>
    <row r="5799" spans="1:10" x14ac:dyDescent="0.2">
      <c r="A5799" s="180" t="s">
        <v>127</v>
      </c>
      <c r="B5799" s="180" t="s">
        <v>346</v>
      </c>
      <c r="C5799" s="180">
        <v>0</v>
      </c>
      <c r="D5799" s="180">
        <v>369200</v>
      </c>
      <c r="E5799" s="180">
        <v>0</v>
      </c>
      <c r="F5799" s="180">
        <v>0</v>
      </c>
      <c r="G5799" s="180"/>
      <c r="H5799" s="180"/>
      <c r="I5799" s="180">
        <v>363744</v>
      </c>
      <c r="J5799" s="180">
        <v>356612</v>
      </c>
    </row>
    <row r="5800" spans="1:10" x14ac:dyDescent="0.2">
      <c r="A5800" s="180" t="s">
        <v>127</v>
      </c>
      <c r="B5800" s="180" t="s">
        <v>446</v>
      </c>
      <c r="C5800" s="180">
        <v>0</v>
      </c>
      <c r="D5800" s="180">
        <v>0</v>
      </c>
      <c r="E5800" s="180">
        <v>0</v>
      </c>
      <c r="F5800" s="180">
        <v>710713</v>
      </c>
      <c r="G5800" s="180">
        <v>33640</v>
      </c>
      <c r="H5800" s="180">
        <v>0</v>
      </c>
      <c r="I5800" s="180">
        <v>736008</v>
      </c>
      <c r="J5800" s="180">
        <v>722557.49</v>
      </c>
    </row>
    <row r="5801" spans="1:10" x14ac:dyDescent="0.2">
      <c r="A5801" s="180" t="s">
        <v>127</v>
      </c>
      <c r="B5801" s="180" t="s">
        <v>347</v>
      </c>
      <c r="C5801" s="180">
        <v>0</v>
      </c>
      <c r="D5801" s="180">
        <v>0</v>
      </c>
      <c r="E5801" s="180">
        <v>0</v>
      </c>
      <c r="F5801" s="180"/>
      <c r="G5801" s="180">
        <v>0</v>
      </c>
      <c r="H5801" s="180">
        <v>0</v>
      </c>
      <c r="I5801" s="180">
        <v>88907</v>
      </c>
      <c r="J5801" s="180">
        <v>87593.11</v>
      </c>
    </row>
    <row r="5802" spans="1:10" x14ac:dyDescent="0.2">
      <c r="A5802" s="180" t="s">
        <v>127</v>
      </c>
      <c r="B5802" s="180" t="s">
        <v>348</v>
      </c>
      <c r="C5802" s="180">
        <v>1575245</v>
      </c>
      <c r="D5802" s="180">
        <v>1109249</v>
      </c>
      <c r="E5802" s="180">
        <v>0</v>
      </c>
      <c r="F5802" s="180">
        <v>710713</v>
      </c>
      <c r="G5802" s="180">
        <v>870698</v>
      </c>
      <c r="H5802" s="180">
        <v>0</v>
      </c>
      <c r="I5802" s="180">
        <v>24731862</v>
      </c>
      <c r="J5802" s="180">
        <v>24665172.239999998</v>
      </c>
    </row>
    <row r="5803" spans="1:10" x14ac:dyDescent="0.2">
      <c r="A5803" s="180" t="s">
        <v>127</v>
      </c>
      <c r="B5803" s="180" t="s">
        <v>349</v>
      </c>
      <c r="C5803" s="180">
        <v>5485275.8200000003</v>
      </c>
      <c r="D5803" s="180">
        <v>49556.899999999907</v>
      </c>
      <c r="E5803" s="180">
        <v>0</v>
      </c>
      <c r="F5803" s="180">
        <v>0</v>
      </c>
      <c r="G5803" s="180">
        <v>-29581.760000000009</v>
      </c>
      <c r="H5803" s="180">
        <v>0</v>
      </c>
      <c r="I5803" s="180">
        <v>11452128.319999998</v>
      </c>
      <c r="J5803" s="180">
        <v>9573373.0500000007</v>
      </c>
    </row>
    <row r="5804" spans="1:10" x14ac:dyDescent="0.2">
      <c r="A5804" s="180" t="s">
        <v>127</v>
      </c>
      <c r="B5804" s="180" t="s">
        <v>350</v>
      </c>
      <c r="C5804" s="180">
        <v>7060520.8200000003</v>
      </c>
      <c r="D5804" s="180">
        <v>1158805.8999999999</v>
      </c>
      <c r="E5804" s="180">
        <v>0</v>
      </c>
      <c r="F5804" s="180">
        <v>710713</v>
      </c>
      <c r="G5804" s="180">
        <v>841116.24</v>
      </c>
      <c r="H5804" s="180">
        <v>0</v>
      </c>
      <c r="I5804" s="180">
        <v>36183990.32</v>
      </c>
      <c r="J5804" s="180">
        <v>34238545.290000007</v>
      </c>
    </row>
    <row r="5805" spans="1:10" x14ac:dyDescent="0.2">
      <c r="A5805" s="180" t="s">
        <v>127</v>
      </c>
      <c r="B5805" s="180" t="s">
        <v>376</v>
      </c>
      <c r="C5805" s="180"/>
      <c r="D5805" s="180"/>
      <c r="E5805" s="180"/>
      <c r="F5805" s="180"/>
      <c r="G5805" s="180"/>
      <c r="H5805" s="180"/>
      <c r="I5805" s="180"/>
      <c r="J5805" s="180"/>
    </row>
    <row r="5806" spans="1:10" x14ac:dyDescent="0.2">
      <c r="A5806" s="180" t="s">
        <v>127</v>
      </c>
      <c r="B5806" s="180" t="s">
        <v>377</v>
      </c>
      <c r="C5806" s="180">
        <v>67677</v>
      </c>
      <c r="D5806" s="180">
        <v>85947</v>
      </c>
      <c r="E5806" s="180">
        <v>0</v>
      </c>
      <c r="F5806" s="180"/>
      <c r="G5806" s="180">
        <v>0</v>
      </c>
      <c r="H5806" s="180">
        <v>0</v>
      </c>
      <c r="I5806" s="180">
        <v>13442501</v>
      </c>
      <c r="J5806" s="180">
        <v>12863367.949999999</v>
      </c>
    </row>
    <row r="5807" spans="1:10" x14ac:dyDescent="0.2">
      <c r="A5807" s="180" t="s">
        <v>127</v>
      </c>
      <c r="B5807" s="180" t="s">
        <v>352</v>
      </c>
      <c r="C5807" s="180">
        <v>0</v>
      </c>
      <c r="D5807" s="180">
        <v>0</v>
      </c>
      <c r="E5807" s="180">
        <v>0</v>
      </c>
      <c r="F5807" s="180"/>
      <c r="G5807" s="180">
        <v>0</v>
      </c>
      <c r="H5807" s="180">
        <v>0</v>
      </c>
      <c r="I5807" s="180">
        <v>551241</v>
      </c>
      <c r="J5807" s="180">
        <v>581805</v>
      </c>
    </row>
    <row r="5808" spans="1:10" x14ac:dyDescent="0.2">
      <c r="A5808" s="180" t="s">
        <v>127</v>
      </c>
      <c r="B5808" s="180" t="s">
        <v>353</v>
      </c>
      <c r="C5808" s="180">
        <v>0</v>
      </c>
      <c r="D5808" s="180">
        <v>0</v>
      </c>
      <c r="E5808" s="180">
        <v>0</v>
      </c>
      <c r="F5808" s="180"/>
      <c r="G5808" s="180">
        <v>0</v>
      </c>
      <c r="H5808" s="180">
        <v>0</v>
      </c>
      <c r="I5808" s="180">
        <v>1017244</v>
      </c>
      <c r="J5808" s="180">
        <v>1005588.49</v>
      </c>
    </row>
    <row r="5809" spans="1:10" x14ac:dyDescent="0.2">
      <c r="A5809" s="180" t="s">
        <v>127</v>
      </c>
      <c r="B5809" s="180" t="s">
        <v>354</v>
      </c>
      <c r="C5809" s="180">
        <v>0</v>
      </c>
      <c r="D5809" s="180">
        <v>0</v>
      </c>
      <c r="E5809" s="180">
        <v>0</v>
      </c>
      <c r="F5809" s="180"/>
      <c r="G5809" s="180">
        <v>0</v>
      </c>
      <c r="H5809" s="180">
        <v>0</v>
      </c>
      <c r="I5809" s="180">
        <v>328607</v>
      </c>
      <c r="J5809" s="180">
        <v>335700.22</v>
      </c>
    </row>
    <row r="5810" spans="1:10" x14ac:dyDescent="0.2">
      <c r="A5810" s="180" t="s">
        <v>127</v>
      </c>
      <c r="B5810" s="180" t="s">
        <v>408</v>
      </c>
      <c r="C5810" s="180">
        <v>0</v>
      </c>
      <c r="D5810" s="180">
        <v>0</v>
      </c>
      <c r="E5810" s="180">
        <v>0</v>
      </c>
      <c r="F5810" s="180"/>
      <c r="G5810" s="180">
        <v>0</v>
      </c>
      <c r="H5810" s="180">
        <v>0</v>
      </c>
      <c r="I5810" s="180">
        <v>1298850</v>
      </c>
      <c r="J5810" s="180">
        <v>1251915.18</v>
      </c>
    </row>
    <row r="5811" spans="1:10" x14ac:dyDescent="0.2">
      <c r="A5811" s="180" t="s">
        <v>127</v>
      </c>
      <c r="B5811" s="180" t="s">
        <v>423</v>
      </c>
      <c r="C5811" s="180">
        <v>0</v>
      </c>
      <c r="D5811" s="180">
        <v>41823</v>
      </c>
      <c r="E5811" s="180">
        <v>0</v>
      </c>
      <c r="F5811" s="180">
        <v>0</v>
      </c>
      <c r="G5811" s="180">
        <v>1836</v>
      </c>
      <c r="H5811" s="180">
        <v>0</v>
      </c>
      <c r="I5811" s="180">
        <v>847147</v>
      </c>
      <c r="J5811" s="180">
        <v>787300.96</v>
      </c>
    </row>
    <row r="5812" spans="1:10" x14ac:dyDescent="0.2">
      <c r="A5812" s="180" t="s">
        <v>127</v>
      </c>
      <c r="B5812" s="180" t="s">
        <v>355</v>
      </c>
      <c r="C5812" s="180">
        <v>0</v>
      </c>
      <c r="D5812" s="180">
        <v>33506</v>
      </c>
      <c r="E5812" s="180">
        <v>0</v>
      </c>
      <c r="F5812" s="180"/>
      <c r="G5812" s="180">
        <v>0</v>
      </c>
      <c r="H5812" s="180">
        <v>0</v>
      </c>
      <c r="I5812" s="180">
        <v>1990903</v>
      </c>
      <c r="J5812" s="180">
        <v>1880213.1</v>
      </c>
    </row>
    <row r="5813" spans="1:10" x14ac:dyDescent="0.2">
      <c r="A5813" s="180" t="s">
        <v>127</v>
      </c>
      <c r="B5813" s="180" t="s">
        <v>356</v>
      </c>
      <c r="C5813" s="180">
        <v>0</v>
      </c>
      <c r="D5813" s="180">
        <v>213773</v>
      </c>
      <c r="E5813" s="180">
        <v>0</v>
      </c>
      <c r="F5813" s="180"/>
      <c r="G5813" s="180">
        <v>0</v>
      </c>
      <c r="H5813" s="180">
        <v>0</v>
      </c>
      <c r="I5813" s="180">
        <v>1081749</v>
      </c>
      <c r="J5813" s="180">
        <v>1050315.1299999999</v>
      </c>
    </row>
    <row r="5814" spans="1:10" x14ac:dyDescent="0.2">
      <c r="A5814" s="180" t="s">
        <v>127</v>
      </c>
      <c r="B5814" s="180" t="s">
        <v>409</v>
      </c>
      <c r="C5814" s="180"/>
      <c r="D5814" s="180"/>
      <c r="E5814" s="180"/>
      <c r="F5814" s="180"/>
      <c r="G5814" s="180"/>
      <c r="H5814" s="180"/>
      <c r="I5814" s="180">
        <v>0</v>
      </c>
      <c r="J5814" s="180"/>
    </row>
    <row r="5815" spans="1:10" x14ac:dyDescent="0.2">
      <c r="A5815" s="180" t="s">
        <v>127</v>
      </c>
      <c r="B5815" s="180" t="s">
        <v>378</v>
      </c>
      <c r="C5815" s="180">
        <v>0</v>
      </c>
      <c r="D5815" s="180">
        <v>0</v>
      </c>
      <c r="E5815" s="180">
        <v>0</v>
      </c>
      <c r="F5815" s="180"/>
      <c r="G5815" s="180">
        <v>755920</v>
      </c>
      <c r="H5815" s="180">
        <v>0</v>
      </c>
      <c r="I5815" s="180">
        <v>894749</v>
      </c>
      <c r="J5815" s="180">
        <v>722189.71</v>
      </c>
    </row>
    <row r="5816" spans="1:10" x14ac:dyDescent="0.2">
      <c r="A5816" s="180" t="s">
        <v>127</v>
      </c>
      <c r="B5816" s="180" t="s">
        <v>360</v>
      </c>
      <c r="C5816" s="180">
        <v>5338725</v>
      </c>
      <c r="D5816" s="180">
        <v>27559</v>
      </c>
      <c r="E5816" s="180">
        <v>0</v>
      </c>
      <c r="F5816" s="180"/>
      <c r="G5816" s="180"/>
      <c r="H5816" s="180">
        <v>0</v>
      </c>
      <c r="I5816" s="180">
        <v>2207725</v>
      </c>
      <c r="J5816" s="180">
        <v>192690.02</v>
      </c>
    </row>
    <row r="5817" spans="1:10" x14ac:dyDescent="0.2">
      <c r="A5817" s="180" t="s">
        <v>127</v>
      </c>
      <c r="B5817" s="180" t="s">
        <v>379</v>
      </c>
      <c r="C5817" s="180">
        <v>0</v>
      </c>
      <c r="D5817" s="180">
        <v>0</v>
      </c>
      <c r="E5817" s="180">
        <v>0</v>
      </c>
      <c r="F5817" s="180">
        <v>710713</v>
      </c>
      <c r="G5817" s="180"/>
      <c r="H5817" s="180"/>
      <c r="I5817" s="180">
        <v>700210</v>
      </c>
      <c r="J5817" s="180">
        <v>686480.72</v>
      </c>
    </row>
    <row r="5818" spans="1:10" x14ac:dyDescent="0.2">
      <c r="A5818" s="180" t="s">
        <v>127</v>
      </c>
      <c r="B5818" s="180" t="s">
        <v>362</v>
      </c>
      <c r="C5818" s="180"/>
      <c r="D5818" s="180"/>
      <c r="E5818" s="180"/>
      <c r="F5818" s="180"/>
      <c r="G5818" s="180"/>
      <c r="H5818" s="180"/>
      <c r="I5818" s="180">
        <v>739669</v>
      </c>
      <c r="J5818" s="180">
        <v>739766</v>
      </c>
    </row>
    <row r="5819" spans="1:10" x14ac:dyDescent="0.2">
      <c r="A5819" s="180" t="s">
        <v>127</v>
      </c>
      <c r="B5819" s="180" t="s">
        <v>365</v>
      </c>
      <c r="C5819" s="180">
        <v>5406402</v>
      </c>
      <c r="D5819" s="180">
        <v>402608</v>
      </c>
      <c r="E5819" s="180">
        <v>0</v>
      </c>
      <c r="F5819" s="180">
        <v>710713</v>
      </c>
      <c r="G5819" s="180">
        <v>757756</v>
      </c>
      <c r="H5819" s="180">
        <v>0</v>
      </c>
      <c r="I5819" s="180">
        <v>25100595</v>
      </c>
      <c r="J5819" s="180">
        <v>22097332.48</v>
      </c>
    </row>
    <row r="5820" spans="1:10" x14ac:dyDescent="0.2">
      <c r="A5820" s="180" t="s">
        <v>127</v>
      </c>
      <c r="B5820" s="180" t="s">
        <v>447</v>
      </c>
      <c r="C5820" s="180">
        <v>0</v>
      </c>
      <c r="D5820" s="180">
        <v>712345</v>
      </c>
      <c r="E5820" s="180">
        <v>0</v>
      </c>
      <c r="F5820" s="180">
        <v>0</v>
      </c>
      <c r="G5820" s="180">
        <v>2696</v>
      </c>
      <c r="H5820" s="180">
        <v>0</v>
      </c>
      <c r="I5820" s="180">
        <v>704474</v>
      </c>
      <c r="J5820" s="180">
        <v>689084.49</v>
      </c>
    </row>
    <row r="5821" spans="1:10" x14ac:dyDescent="0.2">
      <c r="A5821" s="180" t="s">
        <v>127</v>
      </c>
      <c r="B5821" s="180" t="s">
        <v>366</v>
      </c>
      <c r="C5821" s="180">
        <v>5406402</v>
      </c>
      <c r="D5821" s="180">
        <v>1114953</v>
      </c>
      <c r="E5821" s="180">
        <v>0</v>
      </c>
      <c r="F5821" s="180">
        <v>710713</v>
      </c>
      <c r="G5821" s="180">
        <v>760452</v>
      </c>
      <c r="H5821" s="180">
        <v>0</v>
      </c>
      <c r="I5821" s="180">
        <v>25805069</v>
      </c>
      <c r="J5821" s="180">
        <v>22786416.969999999</v>
      </c>
    </row>
    <row r="5822" spans="1:10" x14ac:dyDescent="0.2">
      <c r="A5822" s="180" t="s">
        <v>127</v>
      </c>
      <c r="B5822" s="180" t="s">
        <v>367</v>
      </c>
      <c r="C5822" s="180">
        <v>1654118.8200000003</v>
      </c>
      <c r="D5822" s="180">
        <v>43852.899999999907</v>
      </c>
      <c r="E5822" s="180">
        <v>0</v>
      </c>
      <c r="F5822" s="180">
        <v>0</v>
      </c>
      <c r="G5822" s="180">
        <v>80664.239999999991</v>
      </c>
      <c r="H5822" s="180">
        <v>0</v>
      </c>
      <c r="I5822" s="180">
        <v>10378921.32</v>
      </c>
      <c r="J5822" s="180">
        <v>11452128.320000008</v>
      </c>
    </row>
    <row r="5823" spans="1:10" x14ac:dyDescent="0.2">
      <c r="A5823" s="180" t="s">
        <v>127</v>
      </c>
      <c r="B5823" s="180" t="s">
        <v>368</v>
      </c>
      <c r="C5823" s="180">
        <v>7060520.8200000003</v>
      </c>
      <c r="D5823" s="180">
        <v>1158805.8999999999</v>
      </c>
      <c r="E5823" s="180">
        <v>0</v>
      </c>
      <c r="F5823" s="180">
        <v>710713</v>
      </c>
      <c r="G5823" s="180">
        <v>841116.24</v>
      </c>
      <c r="H5823" s="180">
        <v>0</v>
      </c>
      <c r="I5823" s="180">
        <v>36183990.32</v>
      </c>
      <c r="J5823" s="180">
        <v>34238545.290000007</v>
      </c>
    </row>
    <row r="5824" spans="1:10" x14ac:dyDescent="0.2">
      <c r="A5824" s="180" t="s">
        <v>128</v>
      </c>
      <c r="B5824" s="180" t="s">
        <v>333</v>
      </c>
      <c r="C5824" s="180"/>
      <c r="D5824" s="180">
        <v>87557</v>
      </c>
      <c r="E5824" s="180"/>
      <c r="F5824" s="180">
        <v>604368</v>
      </c>
      <c r="G5824" s="180"/>
      <c r="H5824" s="180"/>
      <c r="I5824" s="180">
        <v>3590518</v>
      </c>
      <c r="J5824" s="180">
        <v>2950578.01</v>
      </c>
    </row>
    <row r="5825" spans="1:10" x14ac:dyDescent="0.2">
      <c r="A5825" s="180" t="s">
        <v>128</v>
      </c>
      <c r="B5825" s="180" t="s">
        <v>334</v>
      </c>
      <c r="C5825" s="180"/>
      <c r="D5825" s="180">
        <v>3163</v>
      </c>
      <c r="E5825" s="180"/>
      <c r="F5825" s="180">
        <v>21832</v>
      </c>
      <c r="G5825" s="180"/>
      <c r="H5825" s="180"/>
      <c r="I5825" s="180">
        <v>135490</v>
      </c>
      <c r="J5825" s="180">
        <v>109838.14</v>
      </c>
    </row>
    <row r="5826" spans="1:10" x14ac:dyDescent="0.2">
      <c r="A5826" s="180" t="s">
        <v>128</v>
      </c>
      <c r="B5826" s="180" t="s">
        <v>335</v>
      </c>
      <c r="C5826" s="180"/>
      <c r="D5826" s="180">
        <v>0</v>
      </c>
      <c r="E5826" s="180"/>
      <c r="F5826" s="180"/>
      <c r="G5826" s="180"/>
      <c r="H5826" s="180"/>
      <c r="I5826" s="180">
        <v>219947</v>
      </c>
      <c r="J5826" s="180">
        <v>25722</v>
      </c>
    </row>
    <row r="5827" spans="1:10" x14ac:dyDescent="0.2">
      <c r="A5827" s="180" t="s">
        <v>128</v>
      </c>
      <c r="B5827" s="180" t="s">
        <v>336</v>
      </c>
      <c r="C5827" s="180"/>
      <c r="D5827" s="180"/>
      <c r="E5827" s="180"/>
      <c r="F5827" s="180"/>
      <c r="G5827" s="180"/>
      <c r="H5827" s="180"/>
      <c r="I5827" s="180">
        <v>265365</v>
      </c>
      <c r="J5827" s="180">
        <v>345538.96</v>
      </c>
    </row>
    <row r="5828" spans="1:10" x14ac:dyDescent="0.2">
      <c r="A5828" s="180" t="s">
        <v>128</v>
      </c>
      <c r="B5828" s="180" t="s">
        <v>337</v>
      </c>
      <c r="C5828" s="180">
        <v>3000</v>
      </c>
      <c r="D5828" s="180">
        <v>500</v>
      </c>
      <c r="E5828" s="180">
        <v>25000</v>
      </c>
      <c r="F5828" s="180">
        <v>1000</v>
      </c>
      <c r="G5828" s="180">
        <v>20</v>
      </c>
      <c r="H5828" s="180"/>
      <c r="I5828" s="180">
        <v>71864</v>
      </c>
      <c r="J5828" s="180">
        <v>114645.6</v>
      </c>
    </row>
    <row r="5829" spans="1:10" x14ac:dyDescent="0.2">
      <c r="A5829" s="180" t="s">
        <v>128</v>
      </c>
      <c r="B5829" s="180" t="s">
        <v>338</v>
      </c>
      <c r="C5829" s="180"/>
      <c r="D5829" s="180"/>
      <c r="E5829" s="180"/>
      <c r="F5829" s="180"/>
      <c r="G5829" s="180">
        <v>160000</v>
      </c>
      <c r="H5829" s="180"/>
      <c r="I5829" s="180">
        <v>166985</v>
      </c>
      <c r="J5829" s="180">
        <v>172931.23</v>
      </c>
    </row>
    <row r="5830" spans="1:10" x14ac:dyDescent="0.2">
      <c r="A5830" s="180" t="s">
        <v>128</v>
      </c>
      <c r="B5830" s="180" t="s">
        <v>339</v>
      </c>
      <c r="C5830" s="180"/>
      <c r="D5830" s="180"/>
      <c r="E5830" s="180"/>
      <c r="F5830" s="180"/>
      <c r="G5830" s="180"/>
      <c r="H5830" s="180"/>
      <c r="I5830" s="180">
        <v>175624</v>
      </c>
      <c r="J5830" s="180">
        <v>177310.3</v>
      </c>
    </row>
    <row r="5831" spans="1:10" x14ac:dyDescent="0.2">
      <c r="A5831" s="180" t="s">
        <v>128</v>
      </c>
      <c r="B5831" s="180" t="s">
        <v>340</v>
      </c>
      <c r="C5831" s="180">
        <v>22000</v>
      </c>
      <c r="D5831" s="180">
        <v>2800</v>
      </c>
      <c r="E5831" s="180"/>
      <c r="F5831" s="180"/>
      <c r="G5831" s="180">
        <v>1300</v>
      </c>
      <c r="H5831" s="180"/>
      <c r="I5831" s="180">
        <v>129496</v>
      </c>
      <c r="J5831" s="180">
        <v>202361.03</v>
      </c>
    </row>
    <row r="5832" spans="1:10" x14ac:dyDescent="0.2">
      <c r="A5832" s="180" t="s">
        <v>128</v>
      </c>
      <c r="B5832" s="180" t="s">
        <v>341</v>
      </c>
      <c r="C5832" s="180"/>
      <c r="D5832" s="180"/>
      <c r="E5832" s="180"/>
      <c r="F5832" s="180"/>
      <c r="G5832" s="180"/>
      <c r="H5832" s="180"/>
      <c r="I5832" s="180">
        <v>0</v>
      </c>
      <c r="J5832" s="180">
        <v>0</v>
      </c>
    </row>
    <row r="5833" spans="1:10" x14ac:dyDescent="0.2">
      <c r="A5833" s="180" t="s">
        <v>128</v>
      </c>
      <c r="B5833" s="180" t="s">
        <v>342</v>
      </c>
      <c r="C5833" s="180"/>
      <c r="D5833" s="180"/>
      <c r="E5833" s="180"/>
      <c r="F5833" s="180"/>
      <c r="G5833" s="180"/>
      <c r="H5833" s="180"/>
      <c r="I5833" s="180">
        <v>3110485</v>
      </c>
      <c r="J5833" s="180">
        <v>2988879</v>
      </c>
    </row>
    <row r="5834" spans="1:10" x14ac:dyDescent="0.2">
      <c r="A5834" s="180" t="s">
        <v>128</v>
      </c>
      <c r="B5834" s="180" t="s">
        <v>343</v>
      </c>
      <c r="C5834" s="180"/>
      <c r="D5834" s="180"/>
      <c r="E5834" s="180"/>
      <c r="F5834" s="180"/>
      <c r="G5834" s="180"/>
      <c r="H5834" s="180"/>
      <c r="I5834" s="180">
        <v>0</v>
      </c>
      <c r="J5834" s="180">
        <v>0</v>
      </c>
    </row>
    <row r="5835" spans="1:10" x14ac:dyDescent="0.2">
      <c r="A5835" s="180" t="s">
        <v>128</v>
      </c>
      <c r="B5835" s="180" t="s">
        <v>344</v>
      </c>
      <c r="C5835" s="180">
        <v>475000</v>
      </c>
      <c r="D5835" s="180"/>
      <c r="E5835" s="180"/>
      <c r="F5835" s="180"/>
      <c r="G5835" s="180">
        <v>2000</v>
      </c>
      <c r="H5835" s="180"/>
      <c r="I5835" s="180">
        <v>630805</v>
      </c>
      <c r="J5835" s="180">
        <v>513007.4</v>
      </c>
    </row>
    <row r="5836" spans="1:10" x14ac:dyDescent="0.2">
      <c r="A5836" s="180" t="s">
        <v>128</v>
      </c>
      <c r="B5836" s="180" t="s">
        <v>475</v>
      </c>
      <c r="C5836" s="180"/>
      <c r="D5836" s="180">
        <v>484</v>
      </c>
      <c r="E5836" s="180"/>
      <c r="F5836" s="180">
        <v>3340</v>
      </c>
      <c r="G5836" s="180"/>
      <c r="H5836" s="180"/>
      <c r="I5836" s="180">
        <v>19275</v>
      </c>
      <c r="J5836" s="180">
        <v>15643.94</v>
      </c>
    </row>
    <row r="5837" spans="1:10" x14ac:dyDescent="0.2">
      <c r="A5837" s="180" t="s">
        <v>128</v>
      </c>
      <c r="B5837" s="180" t="s">
        <v>332</v>
      </c>
      <c r="C5837" s="180"/>
      <c r="D5837" s="180"/>
      <c r="E5837" s="180"/>
      <c r="F5837" s="180"/>
      <c r="G5837" s="180"/>
      <c r="H5837" s="180"/>
      <c r="I5837" s="180">
        <v>94810</v>
      </c>
      <c r="J5837" s="180">
        <v>104871</v>
      </c>
    </row>
    <row r="5838" spans="1:10" x14ac:dyDescent="0.2">
      <c r="A5838" s="180" t="s">
        <v>128</v>
      </c>
      <c r="B5838" s="180" t="s">
        <v>407</v>
      </c>
      <c r="C5838" s="180"/>
      <c r="D5838" s="180"/>
      <c r="E5838" s="180"/>
      <c r="F5838" s="180"/>
      <c r="G5838" s="180">
        <v>155000</v>
      </c>
      <c r="H5838" s="180"/>
      <c r="I5838" s="180">
        <v>248481</v>
      </c>
      <c r="J5838" s="180">
        <v>324762.95999999996</v>
      </c>
    </row>
    <row r="5839" spans="1:10" x14ac:dyDescent="0.2">
      <c r="A5839" s="180" t="s">
        <v>128</v>
      </c>
      <c r="B5839" s="180" t="s">
        <v>345</v>
      </c>
      <c r="C5839" s="180">
        <v>500000</v>
      </c>
      <c r="D5839" s="180">
        <v>94504</v>
      </c>
      <c r="E5839" s="180">
        <v>25000</v>
      </c>
      <c r="F5839" s="180">
        <v>630540</v>
      </c>
      <c r="G5839" s="180">
        <v>318320</v>
      </c>
      <c r="H5839" s="180">
        <v>0</v>
      </c>
      <c r="I5839" s="180">
        <v>8859145</v>
      </c>
      <c r="J5839" s="180">
        <v>8046089.5700000003</v>
      </c>
    </row>
    <row r="5840" spans="1:10" x14ac:dyDescent="0.2">
      <c r="A5840" s="180" t="s">
        <v>128</v>
      </c>
      <c r="B5840" s="180" t="s">
        <v>346</v>
      </c>
      <c r="C5840" s="180"/>
      <c r="D5840" s="180"/>
      <c r="E5840" s="180"/>
      <c r="F5840" s="180"/>
      <c r="G5840" s="180"/>
      <c r="H5840" s="180"/>
      <c r="I5840" s="180">
        <v>0</v>
      </c>
      <c r="J5840" s="180">
        <v>9995099.5</v>
      </c>
    </row>
    <row r="5841" spans="1:10" x14ac:dyDescent="0.2">
      <c r="A5841" s="180" t="s">
        <v>128</v>
      </c>
      <c r="B5841" s="180" t="s">
        <v>446</v>
      </c>
      <c r="C5841" s="180"/>
      <c r="D5841" s="180"/>
      <c r="E5841" s="180"/>
      <c r="F5841" s="180">
        <v>240000</v>
      </c>
      <c r="G5841" s="180"/>
      <c r="H5841" s="180"/>
      <c r="I5841" s="180">
        <v>234865</v>
      </c>
      <c r="J5841" s="180">
        <v>295184.46999999997</v>
      </c>
    </row>
    <row r="5842" spans="1:10" x14ac:dyDescent="0.2">
      <c r="A5842" s="180" t="s">
        <v>128</v>
      </c>
      <c r="B5842" s="180" t="s">
        <v>347</v>
      </c>
      <c r="C5842" s="180"/>
      <c r="D5842" s="180"/>
      <c r="E5842" s="180"/>
      <c r="F5842" s="180"/>
      <c r="G5842" s="180"/>
      <c r="H5842" s="180"/>
      <c r="I5842" s="180">
        <v>0</v>
      </c>
      <c r="J5842" s="180">
        <v>0</v>
      </c>
    </row>
    <row r="5843" spans="1:10" x14ac:dyDescent="0.2">
      <c r="A5843" s="180" t="s">
        <v>128</v>
      </c>
      <c r="B5843" s="180" t="s">
        <v>348</v>
      </c>
      <c r="C5843" s="180">
        <v>500000</v>
      </c>
      <c r="D5843" s="180">
        <v>94504</v>
      </c>
      <c r="E5843" s="180">
        <v>25000</v>
      </c>
      <c r="F5843" s="180">
        <v>870540</v>
      </c>
      <c r="G5843" s="180">
        <v>318320</v>
      </c>
      <c r="H5843" s="180">
        <v>0</v>
      </c>
      <c r="I5843" s="180">
        <v>9094010</v>
      </c>
      <c r="J5843" s="180">
        <v>18336373.539999999</v>
      </c>
    </row>
    <row r="5844" spans="1:10" x14ac:dyDescent="0.2">
      <c r="A5844" s="180" t="s">
        <v>128</v>
      </c>
      <c r="B5844" s="180" t="s">
        <v>349</v>
      </c>
      <c r="C5844" s="180">
        <v>520850.8000000001</v>
      </c>
      <c r="D5844" s="180">
        <v>160148.97000000003</v>
      </c>
      <c r="E5844" s="180">
        <v>2946023</v>
      </c>
      <c r="F5844" s="180">
        <v>431667.37999999995</v>
      </c>
      <c r="G5844" s="180">
        <v>-35280.989999999991</v>
      </c>
      <c r="H5844" s="180">
        <v>0</v>
      </c>
      <c r="I5844" s="180">
        <v>9161270.1399999987</v>
      </c>
      <c r="J5844" s="180">
        <v>1975140.86</v>
      </c>
    </row>
    <row r="5845" spans="1:10" x14ac:dyDescent="0.2">
      <c r="A5845" s="180" t="s">
        <v>128</v>
      </c>
      <c r="B5845" s="180" t="s">
        <v>350</v>
      </c>
      <c r="C5845" s="180">
        <v>1020850.8</v>
      </c>
      <c r="D5845" s="180">
        <v>254652.97000000003</v>
      </c>
      <c r="E5845" s="180">
        <v>2971023</v>
      </c>
      <c r="F5845" s="180">
        <v>1302207.3799999999</v>
      </c>
      <c r="G5845" s="180">
        <v>283039.01</v>
      </c>
      <c r="H5845" s="180">
        <v>0</v>
      </c>
      <c r="I5845" s="180">
        <v>18255280.140000001</v>
      </c>
      <c r="J5845" s="180">
        <v>20311514.399999999</v>
      </c>
    </row>
    <row r="5846" spans="1:10" x14ac:dyDescent="0.2">
      <c r="A5846" s="180" t="s">
        <v>128</v>
      </c>
      <c r="B5846" s="180" t="s">
        <v>376</v>
      </c>
      <c r="C5846" s="180"/>
      <c r="D5846" s="180"/>
      <c r="E5846" s="180"/>
      <c r="F5846" s="180"/>
      <c r="G5846" s="180"/>
      <c r="H5846" s="180"/>
      <c r="I5846" s="180"/>
      <c r="J5846" s="180"/>
    </row>
    <row r="5847" spans="1:10" x14ac:dyDescent="0.2">
      <c r="A5847" s="180" t="s">
        <v>128</v>
      </c>
      <c r="B5847" s="180" t="s">
        <v>377</v>
      </c>
      <c r="C5847" s="180"/>
      <c r="D5847" s="180"/>
      <c r="E5847" s="180"/>
      <c r="F5847" s="180"/>
      <c r="G5847" s="180"/>
      <c r="H5847" s="180"/>
      <c r="I5847" s="180">
        <v>4567544</v>
      </c>
      <c r="J5847" s="180">
        <v>4747461.01</v>
      </c>
    </row>
    <row r="5848" spans="1:10" x14ac:dyDescent="0.2">
      <c r="A5848" s="180" t="s">
        <v>128</v>
      </c>
      <c r="B5848" s="180" t="s">
        <v>352</v>
      </c>
      <c r="C5848" s="180"/>
      <c r="D5848" s="180"/>
      <c r="E5848" s="180"/>
      <c r="F5848" s="180"/>
      <c r="G5848" s="180"/>
      <c r="H5848" s="180"/>
      <c r="I5848" s="180">
        <v>120122</v>
      </c>
      <c r="J5848" s="180">
        <v>125206.49</v>
      </c>
    </row>
    <row r="5849" spans="1:10" x14ac:dyDescent="0.2">
      <c r="A5849" s="180" t="s">
        <v>128</v>
      </c>
      <c r="B5849" s="180" t="s">
        <v>353</v>
      </c>
      <c r="C5849" s="180">
        <v>1150</v>
      </c>
      <c r="D5849" s="180"/>
      <c r="E5849" s="180"/>
      <c r="F5849" s="180"/>
      <c r="G5849" s="180"/>
      <c r="H5849" s="180"/>
      <c r="I5849" s="180">
        <v>378250</v>
      </c>
      <c r="J5849" s="180">
        <v>371312.64000000001</v>
      </c>
    </row>
    <row r="5850" spans="1:10" x14ac:dyDescent="0.2">
      <c r="A5850" s="180" t="s">
        <v>128</v>
      </c>
      <c r="B5850" s="180" t="s">
        <v>354</v>
      </c>
      <c r="C5850" s="180"/>
      <c r="D5850" s="180"/>
      <c r="E5850" s="180"/>
      <c r="F5850" s="180"/>
      <c r="G5850" s="180"/>
      <c r="H5850" s="180"/>
      <c r="I5850" s="180">
        <v>240549</v>
      </c>
      <c r="J5850" s="180">
        <v>224096.6</v>
      </c>
    </row>
    <row r="5851" spans="1:10" x14ac:dyDescent="0.2">
      <c r="A5851" s="180" t="s">
        <v>128</v>
      </c>
      <c r="B5851" s="180" t="s">
        <v>408</v>
      </c>
      <c r="C5851" s="180"/>
      <c r="D5851" s="180"/>
      <c r="E5851" s="180"/>
      <c r="F5851" s="180"/>
      <c r="G5851" s="180"/>
      <c r="H5851" s="180"/>
      <c r="I5851" s="180">
        <v>369370</v>
      </c>
      <c r="J5851" s="180">
        <v>362109.21</v>
      </c>
    </row>
    <row r="5852" spans="1:10" x14ac:dyDescent="0.2">
      <c r="A5852" s="180" t="s">
        <v>128</v>
      </c>
      <c r="B5852" s="180" t="s">
        <v>423</v>
      </c>
      <c r="C5852" s="180">
        <v>138250</v>
      </c>
      <c r="D5852" s="180">
        <v>13300</v>
      </c>
      <c r="E5852" s="180"/>
      <c r="F5852" s="180"/>
      <c r="G5852" s="180"/>
      <c r="H5852" s="180"/>
      <c r="I5852" s="180">
        <v>229858</v>
      </c>
      <c r="J5852" s="180">
        <v>112263.62</v>
      </c>
    </row>
    <row r="5853" spans="1:10" x14ac:dyDescent="0.2">
      <c r="A5853" s="180" t="s">
        <v>128</v>
      </c>
      <c r="B5853" s="180" t="s">
        <v>355</v>
      </c>
      <c r="C5853" s="180">
        <v>5100</v>
      </c>
      <c r="D5853" s="180">
        <v>52250</v>
      </c>
      <c r="E5853" s="180"/>
      <c r="F5853" s="180"/>
      <c r="G5853" s="180"/>
      <c r="H5853" s="180"/>
      <c r="I5853" s="180">
        <v>632901</v>
      </c>
      <c r="J5853" s="180">
        <v>641150.16</v>
      </c>
    </row>
    <row r="5854" spans="1:10" x14ac:dyDescent="0.2">
      <c r="A5854" s="180" t="s">
        <v>128</v>
      </c>
      <c r="B5854" s="180" t="s">
        <v>356</v>
      </c>
      <c r="C5854" s="180">
        <v>41250</v>
      </c>
      <c r="D5854" s="180">
        <v>25000</v>
      </c>
      <c r="E5854" s="180"/>
      <c r="F5854" s="180"/>
      <c r="G5854" s="180"/>
      <c r="H5854" s="180"/>
      <c r="I5854" s="180">
        <v>470232</v>
      </c>
      <c r="J5854" s="180">
        <v>456588.52</v>
      </c>
    </row>
    <row r="5855" spans="1:10" x14ac:dyDescent="0.2">
      <c r="A5855" s="180" t="s">
        <v>128</v>
      </c>
      <c r="B5855" s="180" t="s">
        <v>409</v>
      </c>
      <c r="C5855" s="180"/>
      <c r="D5855" s="180"/>
      <c r="E5855" s="180"/>
      <c r="F5855" s="180"/>
      <c r="G5855" s="180"/>
      <c r="H5855" s="180"/>
      <c r="I5855" s="180">
        <v>0</v>
      </c>
      <c r="J5855" s="180"/>
    </row>
    <row r="5856" spans="1:10" x14ac:dyDescent="0.2">
      <c r="A5856" s="180" t="s">
        <v>128</v>
      </c>
      <c r="B5856" s="180" t="s">
        <v>378</v>
      </c>
      <c r="C5856" s="180"/>
      <c r="D5856" s="180"/>
      <c r="E5856" s="180"/>
      <c r="F5856" s="180"/>
      <c r="G5856" s="180">
        <v>350000</v>
      </c>
      <c r="H5856" s="180"/>
      <c r="I5856" s="180">
        <v>345602</v>
      </c>
      <c r="J5856" s="180">
        <v>336096.11</v>
      </c>
    </row>
    <row r="5857" spans="1:10" x14ac:dyDescent="0.2">
      <c r="A5857" s="180" t="s">
        <v>128</v>
      </c>
      <c r="B5857" s="180" t="s">
        <v>360</v>
      </c>
      <c r="C5857" s="180">
        <v>35000</v>
      </c>
      <c r="D5857" s="180">
        <v>24750</v>
      </c>
      <c r="E5857" s="180">
        <v>2971023</v>
      </c>
      <c r="F5857" s="180"/>
      <c r="G5857" s="180"/>
      <c r="H5857" s="180"/>
      <c r="I5857" s="180">
        <v>4273975</v>
      </c>
      <c r="J5857" s="180">
        <v>2742059.9499999997</v>
      </c>
    </row>
    <row r="5858" spans="1:10" x14ac:dyDescent="0.2">
      <c r="A5858" s="180" t="s">
        <v>128</v>
      </c>
      <c r="B5858" s="180" t="s">
        <v>379</v>
      </c>
      <c r="C5858" s="180">
        <v>2000</v>
      </c>
      <c r="D5858" s="180"/>
      <c r="E5858" s="180"/>
      <c r="F5858" s="180">
        <v>875000</v>
      </c>
      <c r="G5858" s="180"/>
      <c r="H5858" s="180"/>
      <c r="I5858" s="180">
        <v>774204</v>
      </c>
      <c r="J5858" s="180">
        <v>502132.16</v>
      </c>
    </row>
    <row r="5859" spans="1:10" x14ac:dyDescent="0.2">
      <c r="A5859" s="180" t="s">
        <v>128</v>
      </c>
      <c r="B5859" s="180" t="s">
        <v>362</v>
      </c>
      <c r="C5859" s="180"/>
      <c r="D5859" s="180"/>
      <c r="E5859" s="180"/>
      <c r="F5859" s="180"/>
      <c r="G5859" s="180"/>
      <c r="H5859" s="180"/>
      <c r="I5859" s="180">
        <v>229813</v>
      </c>
      <c r="J5859" s="180">
        <v>230311</v>
      </c>
    </row>
    <row r="5860" spans="1:10" x14ac:dyDescent="0.2">
      <c r="A5860" s="180" t="s">
        <v>128</v>
      </c>
      <c r="B5860" s="180" t="s">
        <v>365</v>
      </c>
      <c r="C5860" s="180">
        <v>222750</v>
      </c>
      <c r="D5860" s="180">
        <v>115300</v>
      </c>
      <c r="E5860" s="180">
        <v>2971023</v>
      </c>
      <c r="F5860" s="180">
        <v>875000</v>
      </c>
      <c r="G5860" s="180">
        <v>350000</v>
      </c>
      <c r="H5860" s="180">
        <v>0</v>
      </c>
      <c r="I5860" s="180">
        <v>12632420</v>
      </c>
      <c r="J5860" s="180">
        <v>10850787.470000001</v>
      </c>
    </row>
    <row r="5861" spans="1:10" x14ac:dyDescent="0.2">
      <c r="A5861" s="180" t="s">
        <v>128</v>
      </c>
      <c r="B5861" s="180" t="s">
        <v>447</v>
      </c>
      <c r="C5861" s="180">
        <v>240000</v>
      </c>
      <c r="D5861" s="180"/>
      <c r="E5861" s="180"/>
      <c r="F5861" s="180"/>
      <c r="G5861" s="180"/>
      <c r="H5861" s="180"/>
      <c r="I5861" s="180">
        <v>237365</v>
      </c>
      <c r="J5861" s="180">
        <v>299456.78999999998</v>
      </c>
    </row>
    <row r="5862" spans="1:10" x14ac:dyDescent="0.2">
      <c r="A5862" s="180" t="s">
        <v>128</v>
      </c>
      <c r="B5862" s="180" t="s">
        <v>366</v>
      </c>
      <c r="C5862" s="180">
        <v>462750</v>
      </c>
      <c r="D5862" s="180">
        <v>115300</v>
      </c>
      <c r="E5862" s="180">
        <v>2971023</v>
      </c>
      <c r="F5862" s="180">
        <v>875000</v>
      </c>
      <c r="G5862" s="180">
        <v>350000</v>
      </c>
      <c r="H5862" s="180">
        <v>0</v>
      </c>
      <c r="I5862" s="180">
        <v>12869785</v>
      </c>
      <c r="J5862" s="180">
        <v>11150244.26</v>
      </c>
    </row>
    <row r="5863" spans="1:10" x14ac:dyDescent="0.2">
      <c r="A5863" s="180" t="s">
        <v>128</v>
      </c>
      <c r="B5863" s="180" t="s">
        <v>367</v>
      </c>
      <c r="C5863" s="180">
        <v>558100.80000000005</v>
      </c>
      <c r="D5863" s="180">
        <v>139352.97000000003</v>
      </c>
      <c r="E5863" s="180">
        <v>0</v>
      </c>
      <c r="F5863" s="180">
        <v>427207.37999999995</v>
      </c>
      <c r="G5863" s="180">
        <v>-66960.989999999991</v>
      </c>
      <c r="H5863" s="180">
        <v>0</v>
      </c>
      <c r="I5863" s="180">
        <v>5385495.1400000006</v>
      </c>
      <c r="J5863" s="180">
        <v>9161270.1399999987</v>
      </c>
    </row>
    <row r="5864" spans="1:10" x14ac:dyDescent="0.2">
      <c r="A5864" s="180" t="s">
        <v>128</v>
      </c>
      <c r="B5864" s="180" t="s">
        <v>368</v>
      </c>
      <c r="C5864" s="180">
        <v>1020850.8</v>
      </c>
      <c r="D5864" s="180">
        <v>254652.97000000003</v>
      </c>
      <c r="E5864" s="180">
        <v>2971023</v>
      </c>
      <c r="F5864" s="180">
        <v>1302207.3799999999</v>
      </c>
      <c r="G5864" s="180">
        <v>283039.01</v>
      </c>
      <c r="H5864" s="180">
        <v>0</v>
      </c>
      <c r="I5864" s="180">
        <v>18255280.140000001</v>
      </c>
      <c r="J5864" s="180">
        <v>20311514.399999999</v>
      </c>
    </row>
    <row r="5865" spans="1:10" x14ac:dyDescent="0.2">
      <c r="A5865" s="180" t="s">
        <v>129</v>
      </c>
      <c r="B5865" s="180" t="s">
        <v>333</v>
      </c>
      <c r="C5865" s="180"/>
      <c r="D5865" s="180">
        <v>384600</v>
      </c>
      <c r="E5865" s="180"/>
      <c r="F5865" s="180">
        <v>0</v>
      </c>
      <c r="G5865" s="180"/>
      <c r="H5865" s="180"/>
      <c r="I5865" s="180">
        <v>2853724</v>
      </c>
      <c r="J5865" s="180">
        <v>2665174.16</v>
      </c>
    </row>
    <row r="5866" spans="1:10" x14ac:dyDescent="0.2">
      <c r="A5866" s="180" t="s">
        <v>129</v>
      </c>
      <c r="B5866" s="180" t="s">
        <v>334</v>
      </c>
      <c r="C5866" s="180"/>
      <c r="D5866" s="180">
        <v>4217</v>
      </c>
      <c r="E5866" s="180"/>
      <c r="F5866" s="180">
        <v>0</v>
      </c>
      <c r="G5866" s="180"/>
      <c r="H5866" s="180"/>
      <c r="I5866" s="180">
        <v>34342</v>
      </c>
      <c r="J5866" s="180">
        <v>116770.88</v>
      </c>
    </row>
    <row r="5867" spans="1:10" x14ac:dyDescent="0.2">
      <c r="A5867" s="180" t="s">
        <v>129</v>
      </c>
      <c r="B5867" s="180" t="s">
        <v>335</v>
      </c>
      <c r="C5867" s="180"/>
      <c r="D5867" s="180">
        <v>0</v>
      </c>
      <c r="E5867" s="180"/>
      <c r="F5867" s="180"/>
      <c r="G5867" s="180"/>
      <c r="H5867" s="180"/>
      <c r="I5867" s="180">
        <v>381597</v>
      </c>
      <c r="J5867" s="180">
        <v>259025</v>
      </c>
    </row>
    <row r="5868" spans="1:10" x14ac:dyDescent="0.2">
      <c r="A5868" s="180" t="s">
        <v>129</v>
      </c>
      <c r="B5868" s="180" t="s">
        <v>336</v>
      </c>
      <c r="C5868" s="180"/>
      <c r="D5868" s="180"/>
      <c r="E5868" s="180"/>
      <c r="F5868" s="180"/>
      <c r="G5868" s="180"/>
      <c r="H5868" s="180"/>
      <c r="I5868" s="180">
        <v>442583</v>
      </c>
      <c r="J5868" s="180">
        <v>420311.47</v>
      </c>
    </row>
    <row r="5869" spans="1:10" x14ac:dyDescent="0.2">
      <c r="A5869" s="180" t="s">
        <v>129</v>
      </c>
      <c r="B5869" s="180" t="s">
        <v>337</v>
      </c>
      <c r="C5869" s="180">
        <v>1000</v>
      </c>
      <c r="D5869" s="180">
        <v>1000</v>
      </c>
      <c r="E5869" s="180"/>
      <c r="F5869" s="180"/>
      <c r="G5869" s="180">
        <v>500</v>
      </c>
      <c r="H5869" s="180"/>
      <c r="I5869" s="180">
        <v>14000</v>
      </c>
      <c r="J5869" s="180">
        <v>11708.82</v>
      </c>
    </row>
    <row r="5870" spans="1:10" x14ac:dyDescent="0.2">
      <c r="A5870" s="180" t="s">
        <v>129</v>
      </c>
      <c r="B5870" s="180" t="s">
        <v>338</v>
      </c>
      <c r="C5870" s="180"/>
      <c r="D5870" s="180"/>
      <c r="E5870" s="180"/>
      <c r="F5870" s="180"/>
      <c r="G5870" s="180">
        <v>210000</v>
      </c>
      <c r="H5870" s="180"/>
      <c r="I5870" s="180">
        <v>210000</v>
      </c>
      <c r="J5870" s="180">
        <v>244943.07</v>
      </c>
    </row>
    <row r="5871" spans="1:10" x14ac:dyDescent="0.2">
      <c r="A5871" s="180" t="s">
        <v>129</v>
      </c>
      <c r="B5871" s="180" t="s">
        <v>339</v>
      </c>
      <c r="C5871" s="180"/>
      <c r="D5871" s="180"/>
      <c r="E5871" s="180"/>
      <c r="F5871" s="180"/>
      <c r="G5871" s="180"/>
      <c r="H5871" s="180"/>
      <c r="I5871" s="180">
        <v>375000</v>
      </c>
      <c r="J5871" s="180">
        <v>320076.87</v>
      </c>
    </row>
    <row r="5872" spans="1:10" x14ac:dyDescent="0.2">
      <c r="A5872" s="180" t="s">
        <v>129</v>
      </c>
      <c r="B5872" s="180" t="s">
        <v>340</v>
      </c>
      <c r="C5872" s="180"/>
      <c r="D5872" s="180"/>
      <c r="E5872" s="180"/>
      <c r="F5872" s="180"/>
      <c r="G5872" s="180"/>
      <c r="H5872" s="180"/>
      <c r="I5872" s="180">
        <v>224030</v>
      </c>
      <c r="J5872" s="180">
        <v>231701.84</v>
      </c>
    </row>
    <row r="5873" spans="1:10" x14ac:dyDescent="0.2">
      <c r="A5873" s="180" t="s">
        <v>129</v>
      </c>
      <c r="B5873" s="180" t="s">
        <v>341</v>
      </c>
      <c r="C5873" s="180"/>
      <c r="D5873" s="180"/>
      <c r="E5873" s="180"/>
      <c r="F5873" s="180"/>
      <c r="G5873" s="180"/>
      <c r="H5873" s="180"/>
      <c r="I5873" s="180">
        <v>0</v>
      </c>
      <c r="J5873" s="180">
        <v>0</v>
      </c>
    </row>
    <row r="5874" spans="1:10" x14ac:dyDescent="0.2">
      <c r="A5874" s="180" t="s">
        <v>129</v>
      </c>
      <c r="B5874" s="180" t="s">
        <v>342</v>
      </c>
      <c r="C5874" s="180"/>
      <c r="D5874" s="180"/>
      <c r="E5874" s="180"/>
      <c r="F5874" s="180"/>
      <c r="G5874" s="180"/>
      <c r="H5874" s="180"/>
      <c r="I5874" s="180">
        <v>4393698</v>
      </c>
      <c r="J5874" s="180">
        <v>4465768</v>
      </c>
    </row>
    <row r="5875" spans="1:10" x14ac:dyDescent="0.2">
      <c r="A5875" s="180" t="s">
        <v>129</v>
      </c>
      <c r="B5875" s="180" t="s">
        <v>343</v>
      </c>
      <c r="C5875" s="180"/>
      <c r="D5875" s="180"/>
      <c r="E5875" s="180"/>
      <c r="F5875" s="180"/>
      <c r="G5875" s="180"/>
      <c r="H5875" s="180"/>
      <c r="I5875" s="180">
        <v>0</v>
      </c>
      <c r="J5875" s="180">
        <v>0</v>
      </c>
    </row>
    <row r="5876" spans="1:10" x14ac:dyDescent="0.2">
      <c r="A5876" s="180" t="s">
        <v>129</v>
      </c>
      <c r="B5876" s="180" t="s">
        <v>344</v>
      </c>
      <c r="C5876" s="180">
        <v>631500</v>
      </c>
      <c r="D5876" s="180"/>
      <c r="E5876" s="180"/>
      <c r="F5876" s="180"/>
      <c r="G5876" s="180">
        <v>3000</v>
      </c>
      <c r="H5876" s="180"/>
      <c r="I5876" s="180">
        <v>676999</v>
      </c>
      <c r="J5876" s="180">
        <v>643932.69000000006</v>
      </c>
    </row>
    <row r="5877" spans="1:10" x14ac:dyDescent="0.2">
      <c r="A5877" s="180" t="s">
        <v>129</v>
      </c>
      <c r="B5877" s="180" t="s">
        <v>475</v>
      </c>
      <c r="C5877" s="180"/>
      <c r="D5877" s="180">
        <v>4995</v>
      </c>
      <c r="E5877" s="180"/>
      <c r="F5877" s="180">
        <v>0</v>
      </c>
      <c r="G5877" s="180"/>
      <c r="H5877" s="180"/>
      <c r="I5877" s="180">
        <v>34694</v>
      </c>
      <c r="J5877" s="180">
        <v>36810.93</v>
      </c>
    </row>
    <row r="5878" spans="1:10" x14ac:dyDescent="0.2">
      <c r="A5878" s="180" t="s">
        <v>129</v>
      </c>
      <c r="B5878" s="180" t="s">
        <v>332</v>
      </c>
      <c r="C5878" s="180"/>
      <c r="D5878" s="180"/>
      <c r="E5878" s="180"/>
      <c r="F5878" s="180"/>
      <c r="G5878" s="180"/>
      <c r="H5878" s="180"/>
      <c r="I5878" s="180">
        <v>52133</v>
      </c>
      <c r="J5878" s="180">
        <v>62823</v>
      </c>
    </row>
    <row r="5879" spans="1:10" x14ac:dyDescent="0.2">
      <c r="A5879" s="180" t="s">
        <v>129</v>
      </c>
      <c r="B5879" s="180" t="s">
        <v>407</v>
      </c>
      <c r="C5879" s="180"/>
      <c r="D5879" s="180"/>
      <c r="E5879" s="180"/>
      <c r="F5879" s="180"/>
      <c r="G5879" s="180">
        <v>145000</v>
      </c>
      <c r="H5879" s="180"/>
      <c r="I5879" s="180">
        <v>252875</v>
      </c>
      <c r="J5879" s="180">
        <v>268042.7</v>
      </c>
    </row>
    <row r="5880" spans="1:10" x14ac:dyDescent="0.2">
      <c r="A5880" s="180" t="s">
        <v>129</v>
      </c>
      <c r="B5880" s="180" t="s">
        <v>345</v>
      </c>
      <c r="C5880" s="180">
        <v>632500</v>
      </c>
      <c r="D5880" s="180">
        <v>394812</v>
      </c>
      <c r="E5880" s="180">
        <v>0</v>
      </c>
      <c r="F5880" s="180">
        <v>0</v>
      </c>
      <c r="G5880" s="180">
        <v>358500</v>
      </c>
      <c r="H5880" s="180">
        <v>0</v>
      </c>
      <c r="I5880" s="180">
        <v>9945675</v>
      </c>
      <c r="J5880" s="180">
        <v>9747089.4299999978</v>
      </c>
    </row>
    <row r="5881" spans="1:10" x14ac:dyDescent="0.2">
      <c r="A5881" s="180" t="s">
        <v>129</v>
      </c>
      <c r="B5881" s="180" t="s">
        <v>346</v>
      </c>
      <c r="C5881" s="180"/>
      <c r="D5881" s="180"/>
      <c r="E5881" s="180"/>
      <c r="F5881" s="180"/>
      <c r="G5881" s="180"/>
      <c r="H5881" s="180"/>
      <c r="I5881" s="180">
        <v>0</v>
      </c>
      <c r="J5881" s="180">
        <v>74565.58</v>
      </c>
    </row>
    <row r="5882" spans="1:10" x14ac:dyDescent="0.2">
      <c r="A5882" s="180" t="s">
        <v>129</v>
      </c>
      <c r="B5882" s="180" t="s">
        <v>446</v>
      </c>
      <c r="C5882" s="180"/>
      <c r="D5882" s="180"/>
      <c r="E5882" s="180"/>
      <c r="F5882" s="180"/>
      <c r="G5882" s="180"/>
      <c r="H5882" s="180"/>
      <c r="I5882" s="180">
        <v>315377</v>
      </c>
      <c r="J5882" s="180">
        <v>350811.65</v>
      </c>
    </row>
    <row r="5883" spans="1:10" x14ac:dyDescent="0.2">
      <c r="A5883" s="180" t="s">
        <v>129</v>
      </c>
      <c r="B5883" s="180" t="s">
        <v>347</v>
      </c>
      <c r="C5883" s="180"/>
      <c r="D5883" s="180"/>
      <c r="E5883" s="180"/>
      <c r="F5883" s="180"/>
      <c r="G5883" s="180"/>
      <c r="H5883" s="180"/>
      <c r="I5883" s="180">
        <v>0</v>
      </c>
      <c r="J5883" s="180">
        <v>37997.5</v>
      </c>
    </row>
    <row r="5884" spans="1:10" x14ac:dyDescent="0.2">
      <c r="A5884" s="180" t="s">
        <v>129</v>
      </c>
      <c r="B5884" s="180" t="s">
        <v>348</v>
      </c>
      <c r="C5884" s="180">
        <v>632500</v>
      </c>
      <c r="D5884" s="180">
        <v>394812</v>
      </c>
      <c r="E5884" s="180">
        <v>0</v>
      </c>
      <c r="F5884" s="180">
        <v>0</v>
      </c>
      <c r="G5884" s="180">
        <v>358500</v>
      </c>
      <c r="H5884" s="180">
        <v>0</v>
      </c>
      <c r="I5884" s="180">
        <v>10261052</v>
      </c>
      <c r="J5884" s="180">
        <v>10210464.159999998</v>
      </c>
    </row>
    <row r="5885" spans="1:10" x14ac:dyDescent="0.2">
      <c r="A5885" s="180" t="s">
        <v>129</v>
      </c>
      <c r="B5885" s="180" t="s">
        <v>349</v>
      </c>
      <c r="C5885" s="180">
        <v>177860.2899999998</v>
      </c>
      <c r="D5885" s="180">
        <v>350917.44000000006</v>
      </c>
      <c r="E5885" s="180">
        <v>0</v>
      </c>
      <c r="F5885" s="180">
        <v>25918.539999999979</v>
      </c>
      <c r="G5885" s="180">
        <v>-31184.609999999928</v>
      </c>
      <c r="H5885" s="180">
        <v>0</v>
      </c>
      <c r="I5885" s="180">
        <v>2715183.66</v>
      </c>
      <c r="J5885" s="180">
        <v>3186194.87</v>
      </c>
    </row>
    <row r="5886" spans="1:10" x14ac:dyDescent="0.2">
      <c r="A5886" s="180" t="s">
        <v>129</v>
      </c>
      <c r="B5886" s="180" t="s">
        <v>350</v>
      </c>
      <c r="C5886" s="180">
        <v>810360.2899999998</v>
      </c>
      <c r="D5886" s="180">
        <v>745729.44</v>
      </c>
      <c r="E5886" s="180">
        <v>0</v>
      </c>
      <c r="F5886" s="180">
        <v>25918.539999999979</v>
      </c>
      <c r="G5886" s="180">
        <v>327315.39000000007</v>
      </c>
      <c r="H5886" s="180">
        <v>0</v>
      </c>
      <c r="I5886" s="180">
        <v>12976235.66</v>
      </c>
      <c r="J5886" s="180">
        <v>13396659.029999996</v>
      </c>
    </row>
    <row r="5887" spans="1:10" x14ac:dyDescent="0.2">
      <c r="A5887" s="180" t="s">
        <v>129</v>
      </c>
      <c r="B5887" s="180" t="s">
        <v>376</v>
      </c>
      <c r="C5887" s="180"/>
      <c r="D5887" s="180"/>
      <c r="E5887" s="180"/>
      <c r="F5887" s="180"/>
      <c r="G5887" s="180"/>
      <c r="H5887" s="180"/>
      <c r="I5887" s="180"/>
      <c r="J5887" s="180"/>
    </row>
    <row r="5888" spans="1:10" x14ac:dyDescent="0.2">
      <c r="A5888" s="180" t="s">
        <v>129</v>
      </c>
      <c r="B5888" s="180" t="s">
        <v>377</v>
      </c>
      <c r="C5888" s="180">
        <v>100000</v>
      </c>
      <c r="D5888" s="180"/>
      <c r="E5888" s="180"/>
      <c r="F5888" s="180"/>
      <c r="G5888" s="180"/>
      <c r="H5888" s="180"/>
      <c r="I5888" s="180">
        <v>6052152</v>
      </c>
      <c r="J5888" s="180">
        <v>5745012.3399999999</v>
      </c>
    </row>
    <row r="5889" spans="1:10" x14ac:dyDescent="0.2">
      <c r="A5889" s="180" t="s">
        <v>129</v>
      </c>
      <c r="B5889" s="180" t="s">
        <v>352</v>
      </c>
      <c r="C5889" s="180"/>
      <c r="D5889" s="180"/>
      <c r="E5889" s="180"/>
      <c r="F5889" s="180"/>
      <c r="G5889" s="180"/>
      <c r="H5889" s="180"/>
      <c r="I5889" s="180">
        <v>242700</v>
      </c>
      <c r="J5889" s="180">
        <v>259469.31</v>
      </c>
    </row>
    <row r="5890" spans="1:10" x14ac:dyDescent="0.2">
      <c r="A5890" s="180" t="s">
        <v>129</v>
      </c>
      <c r="B5890" s="180" t="s">
        <v>353</v>
      </c>
      <c r="C5890" s="180"/>
      <c r="D5890" s="180"/>
      <c r="E5890" s="180"/>
      <c r="F5890" s="180"/>
      <c r="G5890" s="180"/>
      <c r="H5890" s="180"/>
      <c r="I5890" s="180">
        <v>382845</v>
      </c>
      <c r="J5890" s="180">
        <v>597817.48</v>
      </c>
    </row>
    <row r="5891" spans="1:10" x14ac:dyDescent="0.2">
      <c r="A5891" s="180" t="s">
        <v>129</v>
      </c>
      <c r="B5891" s="180" t="s">
        <v>354</v>
      </c>
      <c r="C5891" s="180"/>
      <c r="D5891" s="180"/>
      <c r="E5891" s="180"/>
      <c r="F5891" s="180"/>
      <c r="G5891" s="180"/>
      <c r="H5891" s="180"/>
      <c r="I5891" s="180">
        <v>284862</v>
      </c>
      <c r="J5891" s="180">
        <v>327435.86</v>
      </c>
    </row>
    <row r="5892" spans="1:10" x14ac:dyDescent="0.2">
      <c r="A5892" s="180" t="s">
        <v>129</v>
      </c>
      <c r="B5892" s="180" t="s">
        <v>408</v>
      </c>
      <c r="C5892" s="180"/>
      <c r="D5892" s="180"/>
      <c r="E5892" s="180"/>
      <c r="F5892" s="180"/>
      <c r="G5892" s="180"/>
      <c r="H5892" s="180"/>
      <c r="I5892" s="180">
        <v>595232</v>
      </c>
      <c r="J5892" s="180">
        <v>566155.39</v>
      </c>
    </row>
    <row r="5893" spans="1:10" x14ac:dyDescent="0.2">
      <c r="A5893" s="180" t="s">
        <v>129</v>
      </c>
      <c r="B5893" s="180" t="s">
        <v>423</v>
      </c>
      <c r="C5893" s="180"/>
      <c r="D5893" s="180"/>
      <c r="E5893" s="180"/>
      <c r="F5893" s="180"/>
      <c r="G5893" s="180"/>
      <c r="H5893" s="180"/>
      <c r="I5893" s="180">
        <v>59060</v>
      </c>
      <c r="J5893" s="180">
        <v>67741.01999999999</v>
      </c>
    </row>
    <row r="5894" spans="1:10" x14ac:dyDescent="0.2">
      <c r="A5894" s="180" t="s">
        <v>129</v>
      </c>
      <c r="B5894" s="180" t="s">
        <v>355</v>
      </c>
      <c r="C5894" s="180">
        <v>50000</v>
      </c>
      <c r="D5894" s="180">
        <v>200000</v>
      </c>
      <c r="E5894" s="180"/>
      <c r="F5894" s="180"/>
      <c r="G5894" s="180"/>
      <c r="H5894" s="180"/>
      <c r="I5894" s="180">
        <v>924537</v>
      </c>
      <c r="J5894" s="180">
        <v>673971.06</v>
      </c>
    </row>
    <row r="5895" spans="1:10" x14ac:dyDescent="0.2">
      <c r="A5895" s="180" t="s">
        <v>129</v>
      </c>
      <c r="B5895" s="180" t="s">
        <v>356</v>
      </c>
      <c r="C5895" s="180"/>
      <c r="D5895" s="180"/>
      <c r="E5895" s="180"/>
      <c r="F5895" s="180"/>
      <c r="G5895" s="180"/>
      <c r="H5895" s="180"/>
      <c r="I5895" s="180">
        <v>296198</v>
      </c>
      <c r="J5895" s="180">
        <v>295198.29000000004</v>
      </c>
    </row>
    <row r="5896" spans="1:10" x14ac:dyDescent="0.2">
      <c r="A5896" s="180" t="s">
        <v>129</v>
      </c>
      <c r="B5896" s="180" t="s">
        <v>409</v>
      </c>
      <c r="C5896" s="180"/>
      <c r="D5896" s="180"/>
      <c r="E5896" s="180"/>
      <c r="F5896" s="180"/>
      <c r="G5896" s="180"/>
      <c r="H5896" s="180"/>
      <c r="I5896" s="180">
        <v>0</v>
      </c>
      <c r="J5896" s="180"/>
    </row>
    <row r="5897" spans="1:10" x14ac:dyDescent="0.2">
      <c r="A5897" s="180" t="s">
        <v>129</v>
      </c>
      <c r="B5897" s="180" t="s">
        <v>378</v>
      </c>
      <c r="C5897" s="180"/>
      <c r="D5897" s="180"/>
      <c r="E5897" s="180"/>
      <c r="F5897" s="180"/>
      <c r="G5897" s="180">
        <v>400000</v>
      </c>
      <c r="H5897" s="180"/>
      <c r="I5897" s="180">
        <v>385000</v>
      </c>
      <c r="J5897" s="180">
        <v>426599.52</v>
      </c>
    </row>
    <row r="5898" spans="1:10" x14ac:dyDescent="0.2">
      <c r="A5898" s="180" t="s">
        <v>129</v>
      </c>
      <c r="B5898" s="180" t="s">
        <v>360</v>
      </c>
      <c r="C5898" s="180">
        <v>300000</v>
      </c>
      <c r="D5898" s="180">
        <v>150000</v>
      </c>
      <c r="E5898" s="180"/>
      <c r="F5898" s="180"/>
      <c r="G5898" s="180"/>
      <c r="H5898" s="180"/>
      <c r="I5898" s="180">
        <v>450000</v>
      </c>
      <c r="J5898" s="180">
        <v>815080.76</v>
      </c>
    </row>
    <row r="5899" spans="1:10" x14ac:dyDescent="0.2">
      <c r="A5899" s="180" t="s">
        <v>129</v>
      </c>
      <c r="B5899" s="180" t="s">
        <v>379</v>
      </c>
      <c r="C5899" s="180"/>
      <c r="D5899" s="180"/>
      <c r="E5899" s="180"/>
      <c r="F5899" s="180"/>
      <c r="G5899" s="180"/>
      <c r="H5899" s="180"/>
      <c r="I5899" s="180">
        <v>315377</v>
      </c>
      <c r="J5899" s="180">
        <v>301222.69</v>
      </c>
    </row>
    <row r="5900" spans="1:10" x14ac:dyDescent="0.2">
      <c r="A5900" s="180" t="s">
        <v>129</v>
      </c>
      <c r="B5900" s="180" t="s">
        <v>362</v>
      </c>
      <c r="C5900" s="180"/>
      <c r="D5900" s="180"/>
      <c r="E5900" s="180"/>
      <c r="F5900" s="180"/>
      <c r="G5900" s="180"/>
      <c r="H5900" s="180"/>
      <c r="I5900" s="180">
        <v>303267</v>
      </c>
      <c r="J5900" s="180">
        <v>303090</v>
      </c>
    </row>
    <row r="5901" spans="1:10" x14ac:dyDescent="0.2">
      <c r="A5901" s="180" t="s">
        <v>129</v>
      </c>
      <c r="B5901" s="180" t="s">
        <v>365</v>
      </c>
      <c r="C5901" s="180">
        <v>450000</v>
      </c>
      <c r="D5901" s="180">
        <v>350000</v>
      </c>
      <c r="E5901" s="180">
        <v>0</v>
      </c>
      <c r="F5901" s="180">
        <v>0</v>
      </c>
      <c r="G5901" s="180">
        <v>400000</v>
      </c>
      <c r="H5901" s="180">
        <v>0</v>
      </c>
      <c r="I5901" s="180">
        <v>10291230</v>
      </c>
      <c r="J5901" s="180">
        <v>10378793.720000001</v>
      </c>
    </row>
    <row r="5902" spans="1:10" x14ac:dyDescent="0.2">
      <c r="A5902" s="180" t="s">
        <v>129</v>
      </c>
      <c r="B5902" s="180" t="s">
        <v>447</v>
      </c>
      <c r="C5902" s="180">
        <v>313402</v>
      </c>
      <c r="D5902" s="180"/>
      <c r="E5902" s="180"/>
      <c r="F5902" s="180"/>
      <c r="G5902" s="180"/>
      <c r="H5902" s="180"/>
      <c r="I5902" s="180">
        <v>315377</v>
      </c>
      <c r="J5902" s="180">
        <v>302681.65000000002</v>
      </c>
    </row>
    <row r="5903" spans="1:10" x14ac:dyDescent="0.2">
      <c r="A5903" s="180" t="s">
        <v>129</v>
      </c>
      <c r="B5903" s="180" t="s">
        <v>366</v>
      </c>
      <c r="C5903" s="180">
        <v>763402</v>
      </c>
      <c r="D5903" s="180">
        <v>350000</v>
      </c>
      <c r="E5903" s="180">
        <v>0</v>
      </c>
      <c r="F5903" s="180">
        <v>0</v>
      </c>
      <c r="G5903" s="180">
        <v>400000</v>
      </c>
      <c r="H5903" s="180">
        <v>0</v>
      </c>
      <c r="I5903" s="180">
        <v>10606607</v>
      </c>
      <c r="J5903" s="180">
        <v>10681475.369999999</v>
      </c>
    </row>
    <row r="5904" spans="1:10" x14ac:dyDescent="0.2">
      <c r="A5904" s="180" t="s">
        <v>129</v>
      </c>
      <c r="B5904" s="180" t="s">
        <v>367</v>
      </c>
      <c r="C5904" s="180">
        <v>46958.289999999804</v>
      </c>
      <c r="D5904" s="180">
        <v>395729.44000000006</v>
      </c>
      <c r="E5904" s="180">
        <v>0</v>
      </c>
      <c r="F5904" s="180">
        <v>25918.539999999979</v>
      </c>
      <c r="G5904" s="180">
        <v>-72684.609999999942</v>
      </c>
      <c r="H5904" s="180">
        <v>0</v>
      </c>
      <c r="I5904" s="180">
        <v>2369628.66</v>
      </c>
      <c r="J5904" s="180">
        <v>2715183.6599999983</v>
      </c>
    </row>
    <row r="5905" spans="1:10" x14ac:dyDescent="0.2">
      <c r="A5905" s="180" t="s">
        <v>129</v>
      </c>
      <c r="B5905" s="180" t="s">
        <v>368</v>
      </c>
      <c r="C5905" s="180">
        <v>810360.2899999998</v>
      </c>
      <c r="D5905" s="180">
        <v>745729.44</v>
      </c>
      <c r="E5905" s="180">
        <v>0</v>
      </c>
      <c r="F5905" s="180">
        <v>25918.539999999979</v>
      </c>
      <c r="G5905" s="180">
        <v>327315.39000000007</v>
      </c>
      <c r="H5905" s="180">
        <v>0</v>
      </c>
      <c r="I5905" s="180">
        <v>12976235.66</v>
      </c>
      <c r="J5905" s="180">
        <v>13396659.029999996</v>
      </c>
    </row>
    <row r="5906" spans="1:10" x14ac:dyDescent="0.2">
      <c r="A5906" s="180" t="s">
        <v>130</v>
      </c>
      <c r="B5906" s="180" t="s">
        <v>333</v>
      </c>
      <c r="C5906" s="180"/>
      <c r="D5906" s="180">
        <v>290139</v>
      </c>
      <c r="E5906" s="180"/>
      <c r="F5906" s="180">
        <v>0</v>
      </c>
      <c r="G5906" s="180"/>
      <c r="H5906" s="180"/>
      <c r="I5906" s="180">
        <v>2317474</v>
      </c>
      <c r="J5906" s="180">
        <v>2104613.8199999998</v>
      </c>
    </row>
    <row r="5907" spans="1:10" x14ac:dyDescent="0.2">
      <c r="A5907" s="180" t="s">
        <v>130</v>
      </c>
      <c r="B5907" s="180" t="s">
        <v>334</v>
      </c>
      <c r="C5907" s="180"/>
      <c r="D5907" s="180">
        <v>12146</v>
      </c>
      <c r="E5907" s="180"/>
      <c r="F5907" s="180">
        <v>0</v>
      </c>
      <c r="G5907" s="180"/>
      <c r="H5907" s="180"/>
      <c r="I5907" s="180">
        <v>76528</v>
      </c>
      <c r="J5907" s="180">
        <v>169332.6</v>
      </c>
    </row>
    <row r="5908" spans="1:10" x14ac:dyDescent="0.2">
      <c r="A5908" s="180" t="s">
        <v>130</v>
      </c>
      <c r="B5908" s="180" t="s">
        <v>335</v>
      </c>
      <c r="C5908" s="180"/>
      <c r="D5908" s="180">
        <v>0</v>
      </c>
      <c r="E5908" s="180"/>
      <c r="F5908" s="180"/>
      <c r="G5908" s="180"/>
      <c r="H5908" s="180"/>
      <c r="I5908" s="180">
        <v>167011</v>
      </c>
      <c r="J5908" s="180">
        <v>169883</v>
      </c>
    </row>
    <row r="5909" spans="1:10" x14ac:dyDescent="0.2">
      <c r="A5909" s="180" t="s">
        <v>130</v>
      </c>
      <c r="B5909" s="180" t="s">
        <v>336</v>
      </c>
      <c r="C5909" s="180"/>
      <c r="D5909" s="180"/>
      <c r="E5909" s="180"/>
      <c r="F5909" s="180"/>
      <c r="G5909" s="180"/>
      <c r="H5909" s="180"/>
      <c r="I5909" s="180">
        <v>1321950</v>
      </c>
      <c r="J5909" s="180">
        <v>1254905.21</v>
      </c>
    </row>
    <row r="5910" spans="1:10" x14ac:dyDescent="0.2">
      <c r="A5910" s="180" t="s">
        <v>130</v>
      </c>
      <c r="B5910" s="180" t="s">
        <v>337</v>
      </c>
      <c r="C5910" s="180">
        <v>450</v>
      </c>
      <c r="D5910" s="180">
        <v>450</v>
      </c>
      <c r="E5910" s="180"/>
      <c r="F5910" s="180"/>
      <c r="G5910" s="180">
        <v>25</v>
      </c>
      <c r="H5910" s="180"/>
      <c r="I5910" s="180">
        <v>3540</v>
      </c>
      <c r="J5910" s="180">
        <v>2532.16</v>
      </c>
    </row>
    <row r="5911" spans="1:10" x14ac:dyDescent="0.2">
      <c r="A5911" s="180" t="s">
        <v>130</v>
      </c>
      <c r="B5911" s="180" t="s">
        <v>338</v>
      </c>
      <c r="C5911" s="180"/>
      <c r="D5911" s="180"/>
      <c r="E5911" s="180"/>
      <c r="F5911" s="180"/>
      <c r="G5911" s="180">
        <v>168000</v>
      </c>
      <c r="H5911" s="180"/>
      <c r="I5911" s="180">
        <v>166220</v>
      </c>
      <c r="J5911" s="180">
        <v>143474.63</v>
      </c>
    </row>
    <row r="5912" spans="1:10" x14ac:dyDescent="0.2">
      <c r="A5912" s="180" t="s">
        <v>130</v>
      </c>
      <c r="B5912" s="180" t="s">
        <v>339</v>
      </c>
      <c r="C5912" s="180"/>
      <c r="D5912" s="180"/>
      <c r="E5912" s="180"/>
      <c r="F5912" s="180"/>
      <c r="G5912" s="180"/>
      <c r="H5912" s="180"/>
      <c r="I5912" s="180">
        <v>262050</v>
      </c>
      <c r="J5912" s="180">
        <v>299425.57</v>
      </c>
    </row>
    <row r="5913" spans="1:10" x14ac:dyDescent="0.2">
      <c r="A5913" s="180" t="s">
        <v>130</v>
      </c>
      <c r="B5913" s="180" t="s">
        <v>340</v>
      </c>
      <c r="C5913" s="180"/>
      <c r="D5913" s="180">
        <v>40000</v>
      </c>
      <c r="E5913" s="180"/>
      <c r="F5913" s="180"/>
      <c r="G5913" s="180"/>
      <c r="H5913" s="180"/>
      <c r="I5913" s="180">
        <v>218448</v>
      </c>
      <c r="J5913" s="180">
        <v>191980.73</v>
      </c>
    </row>
    <row r="5914" spans="1:10" x14ac:dyDescent="0.2">
      <c r="A5914" s="180" t="s">
        <v>130</v>
      </c>
      <c r="B5914" s="180" t="s">
        <v>341</v>
      </c>
      <c r="C5914" s="180"/>
      <c r="D5914" s="180"/>
      <c r="E5914" s="180"/>
      <c r="F5914" s="180"/>
      <c r="G5914" s="180"/>
      <c r="H5914" s="180"/>
      <c r="I5914" s="180">
        <v>0</v>
      </c>
      <c r="J5914" s="180">
        <v>0</v>
      </c>
    </row>
    <row r="5915" spans="1:10" x14ac:dyDescent="0.2">
      <c r="A5915" s="180" t="s">
        <v>130</v>
      </c>
      <c r="B5915" s="180" t="s">
        <v>342</v>
      </c>
      <c r="C5915" s="180"/>
      <c r="D5915" s="180"/>
      <c r="E5915" s="180"/>
      <c r="F5915" s="180"/>
      <c r="G5915" s="180"/>
      <c r="H5915" s="180"/>
      <c r="I5915" s="180">
        <v>2947717</v>
      </c>
      <c r="J5915" s="180">
        <v>3125196</v>
      </c>
    </row>
    <row r="5916" spans="1:10" x14ac:dyDescent="0.2">
      <c r="A5916" s="180" t="s">
        <v>130</v>
      </c>
      <c r="B5916" s="180" t="s">
        <v>343</v>
      </c>
      <c r="C5916" s="180"/>
      <c r="D5916" s="180"/>
      <c r="E5916" s="180"/>
      <c r="F5916" s="180"/>
      <c r="G5916" s="180"/>
      <c r="H5916" s="180"/>
      <c r="I5916" s="180">
        <v>0</v>
      </c>
      <c r="J5916" s="180">
        <v>0</v>
      </c>
    </row>
    <row r="5917" spans="1:10" x14ac:dyDescent="0.2">
      <c r="A5917" s="180" t="s">
        <v>130</v>
      </c>
      <c r="B5917" s="180" t="s">
        <v>344</v>
      </c>
      <c r="C5917" s="180">
        <v>460000</v>
      </c>
      <c r="D5917" s="180">
        <v>100</v>
      </c>
      <c r="E5917" s="180"/>
      <c r="F5917" s="180"/>
      <c r="G5917" s="180">
        <v>3000</v>
      </c>
      <c r="H5917" s="180"/>
      <c r="I5917" s="180">
        <v>536067</v>
      </c>
      <c r="J5917" s="180">
        <v>457134.41</v>
      </c>
    </row>
    <row r="5918" spans="1:10" x14ac:dyDescent="0.2">
      <c r="A5918" s="180" t="s">
        <v>130</v>
      </c>
      <c r="B5918" s="180" t="s">
        <v>475</v>
      </c>
      <c r="C5918" s="180"/>
      <c r="D5918" s="180">
        <v>2405</v>
      </c>
      <c r="E5918" s="180"/>
      <c r="F5918" s="180">
        <v>0</v>
      </c>
      <c r="G5918" s="180"/>
      <c r="H5918" s="180"/>
      <c r="I5918" s="180">
        <v>16877</v>
      </c>
      <c r="J5918" s="180">
        <v>19165.560000000001</v>
      </c>
    </row>
    <row r="5919" spans="1:10" x14ac:dyDescent="0.2">
      <c r="A5919" s="180" t="s">
        <v>130</v>
      </c>
      <c r="B5919" s="180" t="s">
        <v>332</v>
      </c>
      <c r="C5919" s="180"/>
      <c r="D5919" s="180"/>
      <c r="E5919" s="180"/>
      <c r="F5919" s="180"/>
      <c r="G5919" s="180"/>
      <c r="H5919" s="180"/>
      <c r="I5919" s="180">
        <v>61215</v>
      </c>
      <c r="J5919" s="180">
        <v>72008</v>
      </c>
    </row>
    <row r="5920" spans="1:10" x14ac:dyDescent="0.2">
      <c r="A5920" s="180" t="s">
        <v>130</v>
      </c>
      <c r="B5920" s="180" t="s">
        <v>407</v>
      </c>
      <c r="C5920" s="180"/>
      <c r="D5920" s="180"/>
      <c r="E5920" s="180"/>
      <c r="F5920" s="180"/>
      <c r="G5920" s="180">
        <v>145000</v>
      </c>
      <c r="H5920" s="180"/>
      <c r="I5920" s="180">
        <v>212649</v>
      </c>
      <c r="J5920" s="180">
        <v>239939.49</v>
      </c>
    </row>
    <row r="5921" spans="1:10" x14ac:dyDescent="0.2">
      <c r="A5921" s="180" t="s">
        <v>130</v>
      </c>
      <c r="B5921" s="180" t="s">
        <v>345</v>
      </c>
      <c r="C5921" s="180">
        <v>460450</v>
      </c>
      <c r="D5921" s="180">
        <v>345240</v>
      </c>
      <c r="E5921" s="180">
        <v>0</v>
      </c>
      <c r="F5921" s="180">
        <v>0</v>
      </c>
      <c r="G5921" s="180">
        <v>316025</v>
      </c>
      <c r="H5921" s="180">
        <v>0</v>
      </c>
      <c r="I5921" s="180">
        <v>8307746</v>
      </c>
      <c r="J5921" s="180">
        <v>8249591.1799999997</v>
      </c>
    </row>
    <row r="5922" spans="1:10" x14ac:dyDescent="0.2">
      <c r="A5922" s="180" t="s">
        <v>130</v>
      </c>
      <c r="B5922" s="180" t="s">
        <v>346</v>
      </c>
      <c r="C5922" s="180"/>
      <c r="D5922" s="180"/>
      <c r="E5922" s="180"/>
      <c r="F5922" s="180"/>
      <c r="G5922" s="180"/>
      <c r="H5922" s="180"/>
      <c r="I5922" s="180">
        <v>0</v>
      </c>
      <c r="J5922" s="180">
        <v>2875000</v>
      </c>
    </row>
    <row r="5923" spans="1:10" x14ac:dyDescent="0.2">
      <c r="A5923" s="180" t="s">
        <v>130</v>
      </c>
      <c r="B5923" s="180" t="s">
        <v>446</v>
      </c>
      <c r="C5923" s="180"/>
      <c r="D5923" s="180"/>
      <c r="E5923" s="180"/>
      <c r="F5923" s="180">
        <v>270681</v>
      </c>
      <c r="G5923" s="180"/>
      <c r="H5923" s="180"/>
      <c r="I5923" s="180">
        <v>297499</v>
      </c>
      <c r="J5923" s="180">
        <v>361664.61</v>
      </c>
    </row>
    <row r="5924" spans="1:10" x14ac:dyDescent="0.2">
      <c r="A5924" s="180" t="s">
        <v>130</v>
      </c>
      <c r="B5924" s="180" t="s">
        <v>347</v>
      </c>
      <c r="C5924" s="180"/>
      <c r="D5924" s="180"/>
      <c r="E5924" s="180"/>
      <c r="F5924" s="180"/>
      <c r="G5924" s="180">
        <v>1325</v>
      </c>
      <c r="H5924" s="180"/>
      <c r="I5924" s="180">
        <v>44325</v>
      </c>
      <c r="J5924" s="180">
        <v>37839.199999999997</v>
      </c>
    </row>
    <row r="5925" spans="1:10" x14ac:dyDescent="0.2">
      <c r="A5925" s="180" t="s">
        <v>130</v>
      </c>
      <c r="B5925" s="180" t="s">
        <v>348</v>
      </c>
      <c r="C5925" s="180">
        <v>460450</v>
      </c>
      <c r="D5925" s="180">
        <v>345240</v>
      </c>
      <c r="E5925" s="180">
        <v>0</v>
      </c>
      <c r="F5925" s="180">
        <v>270681</v>
      </c>
      <c r="G5925" s="180">
        <v>317350</v>
      </c>
      <c r="H5925" s="180">
        <v>0</v>
      </c>
      <c r="I5925" s="180">
        <v>8649570</v>
      </c>
      <c r="J5925" s="180">
        <v>11524094.989999998</v>
      </c>
    </row>
    <row r="5926" spans="1:10" x14ac:dyDescent="0.2">
      <c r="A5926" s="180" t="s">
        <v>130</v>
      </c>
      <c r="B5926" s="180" t="s">
        <v>349</v>
      </c>
      <c r="C5926" s="180">
        <v>189583.27</v>
      </c>
      <c r="D5926" s="180">
        <v>535921.79</v>
      </c>
      <c r="E5926" s="180">
        <v>0</v>
      </c>
      <c r="F5926" s="180">
        <v>342773.12000000058</v>
      </c>
      <c r="G5926" s="180">
        <v>74036.81</v>
      </c>
      <c r="H5926" s="180">
        <v>0</v>
      </c>
      <c r="I5926" s="180">
        <v>2603332.6500000013</v>
      </c>
      <c r="J5926" s="180">
        <v>2401381.23</v>
      </c>
    </row>
    <row r="5927" spans="1:10" x14ac:dyDescent="0.2">
      <c r="A5927" s="180" t="s">
        <v>130</v>
      </c>
      <c r="B5927" s="180" t="s">
        <v>350</v>
      </c>
      <c r="C5927" s="180">
        <v>650033.27</v>
      </c>
      <c r="D5927" s="180">
        <v>881161.79</v>
      </c>
      <c r="E5927" s="180">
        <v>0</v>
      </c>
      <c r="F5927" s="180">
        <v>613454.12000000058</v>
      </c>
      <c r="G5927" s="180">
        <v>391386.81</v>
      </c>
      <c r="H5927" s="180">
        <v>0</v>
      </c>
      <c r="I5927" s="180">
        <v>11252902.650000002</v>
      </c>
      <c r="J5927" s="180">
        <v>13925476.220000001</v>
      </c>
    </row>
    <row r="5928" spans="1:10" x14ac:dyDescent="0.2">
      <c r="A5928" s="180" t="s">
        <v>130</v>
      </c>
      <c r="B5928" s="180" t="s">
        <v>376</v>
      </c>
      <c r="C5928" s="180"/>
      <c r="D5928" s="180"/>
      <c r="E5928" s="180"/>
      <c r="F5928" s="180"/>
      <c r="G5928" s="180"/>
      <c r="H5928" s="180"/>
      <c r="I5928" s="180"/>
      <c r="J5928" s="180"/>
    </row>
    <row r="5929" spans="1:10" x14ac:dyDescent="0.2">
      <c r="A5929" s="180" t="s">
        <v>130</v>
      </c>
      <c r="B5929" s="180" t="s">
        <v>377</v>
      </c>
      <c r="C5929" s="180"/>
      <c r="D5929" s="180">
        <v>20000</v>
      </c>
      <c r="E5929" s="180"/>
      <c r="F5929" s="180"/>
      <c r="G5929" s="180"/>
      <c r="H5929" s="180"/>
      <c r="I5929" s="180">
        <v>4505499</v>
      </c>
      <c r="J5929" s="180">
        <v>4638521.76</v>
      </c>
    </row>
    <row r="5930" spans="1:10" x14ac:dyDescent="0.2">
      <c r="A5930" s="180" t="s">
        <v>130</v>
      </c>
      <c r="B5930" s="180" t="s">
        <v>352</v>
      </c>
      <c r="C5930" s="180"/>
      <c r="D5930" s="180"/>
      <c r="E5930" s="180"/>
      <c r="F5930" s="180"/>
      <c r="G5930" s="180"/>
      <c r="H5930" s="180"/>
      <c r="I5930" s="180">
        <v>97879</v>
      </c>
      <c r="J5930" s="180">
        <v>87639</v>
      </c>
    </row>
    <row r="5931" spans="1:10" x14ac:dyDescent="0.2">
      <c r="A5931" s="180" t="s">
        <v>130</v>
      </c>
      <c r="B5931" s="180" t="s">
        <v>353</v>
      </c>
      <c r="C5931" s="180"/>
      <c r="D5931" s="180">
        <v>150000</v>
      </c>
      <c r="E5931" s="180"/>
      <c r="F5931" s="180"/>
      <c r="G5931" s="180"/>
      <c r="H5931" s="180"/>
      <c r="I5931" s="180">
        <v>410881</v>
      </c>
      <c r="J5931" s="180">
        <v>441506.63</v>
      </c>
    </row>
    <row r="5932" spans="1:10" x14ac:dyDescent="0.2">
      <c r="A5932" s="180" t="s">
        <v>130</v>
      </c>
      <c r="B5932" s="180" t="s">
        <v>354</v>
      </c>
      <c r="C5932" s="180"/>
      <c r="D5932" s="180"/>
      <c r="E5932" s="180"/>
      <c r="F5932" s="180"/>
      <c r="G5932" s="180"/>
      <c r="H5932" s="180"/>
      <c r="I5932" s="180">
        <v>245496</v>
      </c>
      <c r="J5932" s="180">
        <v>243665.04</v>
      </c>
    </row>
    <row r="5933" spans="1:10" x14ac:dyDescent="0.2">
      <c r="A5933" s="180" t="s">
        <v>130</v>
      </c>
      <c r="B5933" s="180" t="s">
        <v>408</v>
      </c>
      <c r="C5933" s="180"/>
      <c r="D5933" s="180"/>
      <c r="E5933" s="180"/>
      <c r="F5933" s="180"/>
      <c r="G5933" s="180"/>
      <c r="H5933" s="180"/>
      <c r="I5933" s="180">
        <v>308296</v>
      </c>
      <c r="J5933" s="180">
        <v>294230.19</v>
      </c>
    </row>
    <row r="5934" spans="1:10" x14ac:dyDescent="0.2">
      <c r="A5934" s="180" t="s">
        <v>130</v>
      </c>
      <c r="B5934" s="180" t="s">
        <v>423</v>
      </c>
      <c r="C5934" s="180"/>
      <c r="D5934" s="180">
        <v>55000</v>
      </c>
      <c r="E5934" s="180"/>
      <c r="F5934" s="180"/>
      <c r="G5934" s="180"/>
      <c r="H5934" s="180"/>
      <c r="I5934" s="180">
        <v>124688</v>
      </c>
      <c r="J5934" s="180">
        <v>195561.62</v>
      </c>
    </row>
    <row r="5935" spans="1:10" x14ac:dyDescent="0.2">
      <c r="A5935" s="180" t="s">
        <v>130</v>
      </c>
      <c r="B5935" s="180" t="s">
        <v>355</v>
      </c>
      <c r="C5935" s="180">
        <v>20000</v>
      </c>
      <c r="D5935" s="180">
        <v>40000</v>
      </c>
      <c r="E5935" s="180"/>
      <c r="F5935" s="180"/>
      <c r="G5935" s="180"/>
      <c r="H5935" s="180"/>
      <c r="I5935" s="180">
        <v>571985</v>
      </c>
      <c r="J5935" s="180">
        <v>582643.81999999995</v>
      </c>
    </row>
    <row r="5936" spans="1:10" x14ac:dyDescent="0.2">
      <c r="A5936" s="180" t="s">
        <v>130</v>
      </c>
      <c r="B5936" s="180" t="s">
        <v>356</v>
      </c>
      <c r="C5936" s="180"/>
      <c r="D5936" s="180">
        <v>112000</v>
      </c>
      <c r="E5936" s="180"/>
      <c r="F5936" s="180"/>
      <c r="G5936" s="180"/>
      <c r="H5936" s="180"/>
      <c r="I5936" s="180">
        <v>413949</v>
      </c>
      <c r="J5936" s="180">
        <v>340595.24</v>
      </c>
    </row>
    <row r="5937" spans="1:10" x14ac:dyDescent="0.2">
      <c r="A5937" s="180" t="s">
        <v>130</v>
      </c>
      <c r="B5937" s="180" t="s">
        <v>409</v>
      </c>
      <c r="C5937" s="180"/>
      <c r="D5937" s="180"/>
      <c r="E5937" s="180"/>
      <c r="F5937" s="180"/>
      <c r="G5937" s="180"/>
      <c r="H5937" s="180"/>
      <c r="I5937" s="180">
        <v>0</v>
      </c>
      <c r="J5937" s="180"/>
    </row>
    <row r="5938" spans="1:10" x14ac:dyDescent="0.2">
      <c r="A5938" s="180" t="s">
        <v>130</v>
      </c>
      <c r="B5938" s="180" t="s">
        <v>378</v>
      </c>
      <c r="C5938" s="180"/>
      <c r="D5938" s="180"/>
      <c r="E5938" s="180"/>
      <c r="F5938" s="180"/>
      <c r="G5938" s="180">
        <v>310000</v>
      </c>
      <c r="H5938" s="180"/>
      <c r="I5938" s="180">
        <v>310000</v>
      </c>
      <c r="J5938" s="180">
        <v>295717.57</v>
      </c>
    </row>
    <row r="5939" spans="1:10" x14ac:dyDescent="0.2">
      <c r="A5939" s="180" t="s">
        <v>130</v>
      </c>
      <c r="B5939" s="180" t="s">
        <v>360</v>
      </c>
      <c r="C5939" s="180">
        <v>200000</v>
      </c>
      <c r="D5939" s="180">
        <v>200000</v>
      </c>
      <c r="E5939" s="180"/>
      <c r="F5939" s="180"/>
      <c r="G5939" s="180"/>
      <c r="H5939" s="180"/>
      <c r="I5939" s="180">
        <v>225000</v>
      </c>
      <c r="J5939" s="180">
        <v>212243.31</v>
      </c>
    </row>
    <row r="5940" spans="1:10" x14ac:dyDescent="0.2">
      <c r="A5940" s="180" t="s">
        <v>130</v>
      </c>
      <c r="B5940" s="180" t="s">
        <v>379</v>
      </c>
      <c r="C5940" s="180">
        <v>2000</v>
      </c>
      <c r="D5940" s="180"/>
      <c r="E5940" s="180"/>
      <c r="F5940" s="180">
        <v>270681</v>
      </c>
      <c r="G5940" s="180"/>
      <c r="H5940" s="180"/>
      <c r="I5940" s="180">
        <v>286499</v>
      </c>
      <c r="J5940" s="180">
        <v>3433386.78</v>
      </c>
    </row>
    <row r="5941" spans="1:10" x14ac:dyDescent="0.2">
      <c r="A5941" s="180" t="s">
        <v>130</v>
      </c>
      <c r="B5941" s="180" t="s">
        <v>362</v>
      </c>
      <c r="C5941" s="180"/>
      <c r="D5941" s="180"/>
      <c r="E5941" s="180"/>
      <c r="F5941" s="180"/>
      <c r="G5941" s="180"/>
      <c r="H5941" s="180"/>
      <c r="I5941" s="180">
        <v>193917</v>
      </c>
      <c r="J5941" s="180">
        <v>194768</v>
      </c>
    </row>
    <row r="5942" spans="1:10" x14ac:dyDescent="0.2">
      <c r="A5942" s="180" t="s">
        <v>130</v>
      </c>
      <c r="B5942" s="180" t="s">
        <v>365</v>
      </c>
      <c r="C5942" s="180">
        <v>222000</v>
      </c>
      <c r="D5942" s="180">
        <v>577000</v>
      </c>
      <c r="E5942" s="180">
        <v>0</v>
      </c>
      <c r="F5942" s="180">
        <v>270681</v>
      </c>
      <c r="G5942" s="180">
        <v>310000</v>
      </c>
      <c r="H5942" s="180">
        <v>0</v>
      </c>
      <c r="I5942" s="180">
        <v>7694089</v>
      </c>
      <c r="J5942" s="180">
        <v>10960478.960000001</v>
      </c>
    </row>
    <row r="5943" spans="1:10" x14ac:dyDescent="0.2">
      <c r="A5943" s="180" t="s">
        <v>130</v>
      </c>
      <c r="B5943" s="180" t="s">
        <v>447</v>
      </c>
      <c r="C5943" s="180">
        <v>270681</v>
      </c>
      <c r="D5943" s="180"/>
      <c r="E5943" s="180"/>
      <c r="F5943" s="180"/>
      <c r="G5943" s="180"/>
      <c r="H5943" s="180"/>
      <c r="I5943" s="180">
        <v>286499</v>
      </c>
      <c r="J5943" s="180">
        <v>361664.61</v>
      </c>
    </row>
    <row r="5944" spans="1:10" x14ac:dyDescent="0.2">
      <c r="A5944" s="180" t="s">
        <v>130</v>
      </c>
      <c r="B5944" s="180" t="s">
        <v>366</v>
      </c>
      <c r="C5944" s="180">
        <v>492681</v>
      </c>
      <c r="D5944" s="180">
        <v>577000</v>
      </c>
      <c r="E5944" s="180">
        <v>0</v>
      </c>
      <c r="F5944" s="180">
        <v>270681</v>
      </c>
      <c r="G5944" s="180">
        <v>310000</v>
      </c>
      <c r="H5944" s="180">
        <v>0</v>
      </c>
      <c r="I5944" s="180">
        <v>7980588</v>
      </c>
      <c r="J5944" s="180">
        <v>11322143.57</v>
      </c>
    </row>
    <row r="5945" spans="1:10" x14ac:dyDescent="0.2">
      <c r="A5945" s="180" t="s">
        <v>130</v>
      </c>
      <c r="B5945" s="180" t="s">
        <v>367</v>
      </c>
      <c r="C5945" s="180">
        <v>157352.27000000002</v>
      </c>
      <c r="D5945" s="180">
        <v>304161.79000000004</v>
      </c>
      <c r="E5945" s="180">
        <v>0</v>
      </c>
      <c r="F5945" s="180">
        <v>342773.12000000058</v>
      </c>
      <c r="G5945" s="180">
        <v>81386.81</v>
      </c>
      <c r="H5945" s="180">
        <v>0</v>
      </c>
      <c r="I5945" s="180">
        <v>3272314.6500000022</v>
      </c>
      <c r="J5945" s="180">
        <v>2603332.6499999985</v>
      </c>
    </row>
    <row r="5946" spans="1:10" x14ac:dyDescent="0.2">
      <c r="A5946" s="180" t="s">
        <v>130</v>
      </c>
      <c r="B5946" s="180" t="s">
        <v>368</v>
      </c>
      <c r="C5946" s="180">
        <v>650033.27</v>
      </c>
      <c r="D5946" s="180">
        <v>881161.79</v>
      </c>
      <c r="E5946" s="180">
        <v>0</v>
      </c>
      <c r="F5946" s="180">
        <v>613454.12000000058</v>
      </c>
      <c r="G5946" s="180">
        <v>391386.81</v>
      </c>
      <c r="H5946" s="180">
        <v>0</v>
      </c>
      <c r="I5946" s="180">
        <v>11252902.650000002</v>
      </c>
      <c r="J5946" s="180">
        <v>13925476.220000001</v>
      </c>
    </row>
    <row r="5947" spans="1:10" x14ac:dyDescent="0.2">
      <c r="A5947" s="180" t="s">
        <v>131</v>
      </c>
      <c r="B5947" s="180" t="s">
        <v>333</v>
      </c>
      <c r="C5947" s="180"/>
      <c r="D5947" s="180">
        <v>615259</v>
      </c>
      <c r="E5947" s="180"/>
      <c r="F5947" s="180">
        <v>0</v>
      </c>
      <c r="G5947" s="180"/>
      <c r="H5947" s="180"/>
      <c r="I5947" s="180">
        <v>3835043</v>
      </c>
      <c r="J5947" s="180">
        <v>3760089.32</v>
      </c>
    </row>
    <row r="5948" spans="1:10" x14ac:dyDescent="0.2">
      <c r="A5948" s="180" t="s">
        <v>131</v>
      </c>
      <c r="B5948" s="180" t="s">
        <v>334</v>
      </c>
      <c r="C5948" s="180"/>
      <c r="D5948" s="180">
        <v>7594</v>
      </c>
      <c r="E5948" s="180"/>
      <c r="F5948" s="180">
        <v>0</v>
      </c>
      <c r="G5948" s="180"/>
      <c r="H5948" s="180"/>
      <c r="I5948" s="180">
        <v>51457</v>
      </c>
      <c r="J5948" s="180">
        <v>48339.29</v>
      </c>
    </row>
    <row r="5949" spans="1:10" x14ac:dyDescent="0.2">
      <c r="A5949" s="180" t="s">
        <v>131</v>
      </c>
      <c r="B5949" s="180" t="s">
        <v>335</v>
      </c>
      <c r="C5949" s="180"/>
      <c r="D5949" s="180">
        <v>0</v>
      </c>
      <c r="E5949" s="180"/>
      <c r="F5949" s="180"/>
      <c r="G5949" s="180"/>
      <c r="H5949" s="180"/>
      <c r="I5949" s="180">
        <v>0</v>
      </c>
      <c r="J5949" s="180">
        <v>0</v>
      </c>
    </row>
    <row r="5950" spans="1:10" x14ac:dyDescent="0.2">
      <c r="A5950" s="180" t="s">
        <v>131</v>
      </c>
      <c r="B5950" s="180" t="s">
        <v>336</v>
      </c>
      <c r="C5950" s="180"/>
      <c r="D5950" s="180"/>
      <c r="E5950" s="180"/>
      <c r="F5950" s="180"/>
      <c r="G5950" s="180"/>
      <c r="H5950" s="180"/>
      <c r="I5950" s="180">
        <v>3035000</v>
      </c>
      <c r="J5950" s="180">
        <v>2240875.7400000002</v>
      </c>
    </row>
    <row r="5951" spans="1:10" x14ac:dyDescent="0.2">
      <c r="A5951" s="180" t="s">
        <v>131</v>
      </c>
      <c r="B5951" s="180" t="s">
        <v>337</v>
      </c>
      <c r="C5951" s="180"/>
      <c r="D5951" s="180"/>
      <c r="E5951" s="180"/>
      <c r="F5951" s="180"/>
      <c r="G5951" s="180"/>
      <c r="H5951" s="180"/>
      <c r="I5951" s="180">
        <v>26000</v>
      </c>
      <c r="J5951" s="180">
        <v>18868.900000000001</v>
      </c>
    </row>
    <row r="5952" spans="1:10" x14ac:dyDescent="0.2">
      <c r="A5952" s="180" t="s">
        <v>131</v>
      </c>
      <c r="B5952" s="180" t="s">
        <v>338</v>
      </c>
      <c r="C5952" s="180"/>
      <c r="D5952" s="180"/>
      <c r="E5952" s="180"/>
      <c r="F5952" s="180"/>
      <c r="G5952" s="180">
        <v>190000</v>
      </c>
      <c r="H5952" s="180"/>
      <c r="I5952" s="180">
        <v>190000</v>
      </c>
      <c r="J5952" s="180">
        <v>198678.58</v>
      </c>
    </row>
    <row r="5953" spans="1:10" x14ac:dyDescent="0.2">
      <c r="A5953" s="180" t="s">
        <v>131</v>
      </c>
      <c r="B5953" s="180" t="s">
        <v>339</v>
      </c>
      <c r="C5953" s="180"/>
      <c r="D5953" s="180"/>
      <c r="E5953" s="180"/>
      <c r="F5953" s="180"/>
      <c r="G5953" s="180"/>
      <c r="H5953" s="180"/>
      <c r="I5953" s="180">
        <v>250500</v>
      </c>
      <c r="J5953" s="180">
        <v>246806.29</v>
      </c>
    </row>
    <row r="5954" spans="1:10" x14ac:dyDescent="0.2">
      <c r="A5954" s="180" t="s">
        <v>131</v>
      </c>
      <c r="B5954" s="180" t="s">
        <v>340</v>
      </c>
      <c r="C5954" s="180"/>
      <c r="D5954" s="180">
        <v>23000</v>
      </c>
      <c r="E5954" s="180"/>
      <c r="F5954" s="180"/>
      <c r="G5954" s="180"/>
      <c r="H5954" s="180"/>
      <c r="I5954" s="180">
        <v>140000</v>
      </c>
      <c r="J5954" s="180">
        <v>159544.82999999999</v>
      </c>
    </row>
    <row r="5955" spans="1:10" x14ac:dyDescent="0.2">
      <c r="A5955" s="180" t="s">
        <v>131</v>
      </c>
      <c r="B5955" s="180" t="s">
        <v>341</v>
      </c>
      <c r="C5955" s="180"/>
      <c r="D5955" s="180"/>
      <c r="E5955" s="180"/>
      <c r="F5955" s="180"/>
      <c r="G5955" s="180"/>
      <c r="H5955" s="180"/>
      <c r="I5955" s="180">
        <v>0</v>
      </c>
      <c r="J5955" s="180">
        <v>0</v>
      </c>
    </row>
    <row r="5956" spans="1:10" x14ac:dyDescent="0.2">
      <c r="A5956" s="180" t="s">
        <v>131</v>
      </c>
      <c r="B5956" s="180" t="s">
        <v>342</v>
      </c>
      <c r="C5956" s="180"/>
      <c r="D5956" s="180"/>
      <c r="E5956" s="180"/>
      <c r="F5956" s="180"/>
      <c r="G5956" s="180"/>
      <c r="H5956" s="180"/>
      <c r="I5956" s="180">
        <v>2769674</v>
      </c>
      <c r="J5956" s="180">
        <v>2801638</v>
      </c>
    </row>
    <row r="5957" spans="1:10" x14ac:dyDescent="0.2">
      <c r="A5957" s="180" t="s">
        <v>131</v>
      </c>
      <c r="B5957" s="180" t="s">
        <v>343</v>
      </c>
      <c r="C5957" s="180"/>
      <c r="D5957" s="180"/>
      <c r="E5957" s="180"/>
      <c r="F5957" s="180"/>
      <c r="G5957" s="180"/>
      <c r="H5957" s="180"/>
      <c r="I5957" s="180">
        <v>0</v>
      </c>
      <c r="J5957" s="180">
        <v>0</v>
      </c>
    </row>
    <row r="5958" spans="1:10" x14ac:dyDescent="0.2">
      <c r="A5958" s="180" t="s">
        <v>131</v>
      </c>
      <c r="B5958" s="180" t="s">
        <v>344</v>
      </c>
      <c r="C5958" s="180">
        <v>540000</v>
      </c>
      <c r="D5958" s="180"/>
      <c r="E5958" s="180"/>
      <c r="F5958" s="180"/>
      <c r="G5958" s="180">
        <v>2500</v>
      </c>
      <c r="H5958" s="180"/>
      <c r="I5958" s="180">
        <v>615500</v>
      </c>
      <c r="J5958" s="180">
        <v>617128.02999999991</v>
      </c>
    </row>
    <row r="5959" spans="1:10" x14ac:dyDescent="0.2">
      <c r="A5959" s="180" t="s">
        <v>131</v>
      </c>
      <c r="B5959" s="180" t="s">
        <v>475</v>
      </c>
      <c r="C5959" s="180"/>
      <c r="D5959" s="180">
        <v>6688</v>
      </c>
      <c r="E5959" s="180"/>
      <c r="F5959" s="180">
        <v>0</v>
      </c>
      <c r="G5959" s="180"/>
      <c r="H5959" s="180"/>
      <c r="I5959" s="180">
        <v>36222</v>
      </c>
      <c r="J5959" s="180">
        <v>34786.789999999994</v>
      </c>
    </row>
    <row r="5960" spans="1:10" x14ac:dyDescent="0.2">
      <c r="A5960" s="180" t="s">
        <v>131</v>
      </c>
      <c r="B5960" s="180" t="s">
        <v>332</v>
      </c>
      <c r="C5960" s="180"/>
      <c r="D5960" s="180"/>
      <c r="E5960" s="180"/>
      <c r="F5960" s="180"/>
      <c r="G5960" s="180"/>
      <c r="H5960" s="180"/>
      <c r="I5960" s="180">
        <v>85000</v>
      </c>
      <c r="J5960" s="180">
        <v>81441</v>
      </c>
    </row>
    <row r="5961" spans="1:10" x14ac:dyDescent="0.2">
      <c r="A5961" s="180" t="s">
        <v>131</v>
      </c>
      <c r="B5961" s="180" t="s">
        <v>407</v>
      </c>
      <c r="C5961" s="180"/>
      <c r="D5961" s="180"/>
      <c r="E5961" s="180"/>
      <c r="F5961" s="180"/>
      <c r="G5961" s="180">
        <v>160000</v>
      </c>
      <c r="H5961" s="180"/>
      <c r="I5961" s="180">
        <v>248000</v>
      </c>
      <c r="J5961" s="180">
        <v>257706.19</v>
      </c>
    </row>
    <row r="5962" spans="1:10" x14ac:dyDescent="0.2">
      <c r="A5962" s="180" t="s">
        <v>131</v>
      </c>
      <c r="B5962" s="180" t="s">
        <v>345</v>
      </c>
      <c r="C5962" s="180">
        <v>540000</v>
      </c>
      <c r="D5962" s="180">
        <v>652541</v>
      </c>
      <c r="E5962" s="180">
        <v>0</v>
      </c>
      <c r="F5962" s="180">
        <v>0</v>
      </c>
      <c r="G5962" s="180">
        <v>352500</v>
      </c>
      <c r="H5962" s="180">
        <v>0</v>
      </c>
      <c r="I5962" s="180">
        <v>11282396</v>
      </c>
      <c r="J5962" s="180">
        <v>10465902.959999995</v>
      </c>
    </row>
    <row r="5963" spans="1:10" x14ac:dyDescent="0.2">
      <c r="A5963" s="180" t="s">
        <v>131</v>
      </c>
      <c r="B5963" s="180" t="s">
        <v>346</v>
      </c>
      <c r="C5963" s="180"/>
      <c r="D5963" s="180"/>
      <c r="E5963" s="180"/>
      <c r="F5963" s="180"/>
      <c r="G5963" s="180"/>
      <c r="H5963" s="180"/>
      <c r="I5963" s="180">
        <v>3735000</v>
      </c>
      <c r="J5963" s="180">
        <v>248147.03</v>
      </c>
    </row>
    <row r="5964" spans="1:10" x14ac:dyDescent="0.2">
      <c r="A5964" s="180" t="s">
        <v>131</v>
      </c>
      <c r="B5964" s="180" t="s">
        <v>446</v>
      </c>
      <c r="C5964" s="180"/>
      <c r="D5964" s="180"/>
      <c r="E5964" s="180"/>
      <c r="F5964" s="180">
        <v>541000</v>
      </c>
      <c r="G5964" s="180"/>
      <c r="H5964" s="180"/>
      <c r="I5964" s="180">
        <v>4500000</v>
      </c>
      <c r="J5964" s="180">
        <v>976189.66</v>
      </c>
    </row>
    <row r="5965" spans="1:10" x14ac:dyDescent="0.2">
      <c r="A5965" s="180" t="s">
        <v>131</v>
      </c>
      <c r="B5965" s="180" t="s">
        <v>347</v>
      </c>
      <c r="C5965" s="180"/>
      <c r="D5965" s="180"/>
      <c r="E5965" s="180"/>
      <c r="F5965" s="180"/>
      <c r="G5965" s="180"/>
      <c r="H5965" s="180"/>
      <c r="I5965" s="180">
        <v>0</v>
      </c>
      <c r="J5965" s="180">
        <v>6322.6</v>
      </c>
    </row>
    <row r="5966" spans="1:10" x14ac:dyDescent="0.2">
      <c r="A5966" s="180" t="s">
        <v>131</v>
      </c>
      <c r="B5966" s="180" t="s">
        <v>348</v>
      </c>
      <c r="C5966" s="180">
        <v>540000</v>
      </c>
      <c r="D5966" s="180">
        <v>652541</v>
      </c>
      <c r="E5966" s="180">
        <v>0</v>
      </c>
      <c r="F5966" s="180">
        <v>541000</v>
      </c>
      <c r="G5966" s="180">
        <v>352500</v>
      </c>
      <c r="H5966" s="180">
        <v>0</v>
      </c>
      <c r="I5966" s="180">
        <v>19517396</v>
      </c>
      <c r="J5966" s="180">
        <v>11696562.249999996</v>
      </c>
    </row>
    <row r="5967" spans="1:10" x14ac:dyDescent="0.2">
      <c r="A5967" s="180" t="s">
        <v>131</v>
      </c>
      <c r="B5967" s="180" t="s">
        <v>349</v>
      </c>
      <c r="C5967" s="180">
        <v>555.82999999984168</v>
      </c>
      <c r="D5967" s="180">
        <v>3798.070000000298</v>
      </c>
      <c r="E5967" s="180">
        <v>0</v>
      </c>
      <c r="F5967" s="180">
        <v>0</v>
      </c>
      <c r="G5967" s="180">
        <v>-92416.640000000014</v>
      </c>
      <c r="H5967" s="180">
        <v>0</v>
      </c>
      <c r="I5967" s="180">
        <v>1405676.1600000006</v>
      </c>
      <c r="J5967" s="180">
        <v>2359476.59</v>
      </c>
    </row>
    <row r="5968" spans="1:10" x14ac:dyDescent="0.2">
      <c r="A5968" s="180" t="s">
        <v>131</v>
      </c>
      <c r="B5968" s="180" t="s">
        <v>350</v>
      </c>
      <c r="C5968" s="180">
        <v>540555.82999999984</v>
      </c>
      <c r="D5968" s="180">
        <v>656339.0700000003</v>
      </c>
      <c r="E5968" s="180">
        <v>0</v>
      </c>
      <c r="F5968" s="180">
        <v>541000</v>
      </c>
      <c r="G5968" s="180">
        <v>260083.36</v>
      </c>
      <c r="H5968" s="180">
        <v>0</v>
      </c>
      <c r="I5968" s="180">
        <v>20923072.16</v>
      </c>
      <c r="J5968" s="180">
        <v>14056038.839999996</v>
      </c>
    </row>
    <row r="5969" spans="1:10" x14ac:dyDescent="0.2">
      <c r="A5969" s="180" t="s">
        <v>131</v>
      </c>
      <c r="B5969" s="180" t="s">
        <v>376</v>
      </c>
      <c r="C5969" s="180"/>
      <c r="D5969" s="180"/>
      <c r="E5969" s="180"/>
      <c r="F5969" s="180"/>
      <c r="G5969" s="180"/>
      <c r="H5969" s="180"/>
      <c r="I5969" s="180"/>
      <c r="J5969" s="180"/>
    </row>
    <row r="5970" spans="1:10" x14ac:dyDescent="0.2">
      <c r="A5970" s="180" t="s">
        <v>131</v>
      </c>
      <c r="B5970" s="180" t="s">
        <v>377</v>
      </c>
      <c r="C5970" s="180"/>
      <c r="D5970" s="180"/>
      <c r="E5970" s="180"/>
      <c r="F5970" s="180"/>
      <c r="G5970" s="180"/>
      <c r="H5970" s="180"/>
      <c r="I5970" s="180">
        <v>7987000</v>
      </c>
      <c r="J5970" s="180">
        <v>6883963.9700000007</v>
      </c>
    </row>
    <row r="5971" spans="1:10" x14ac:dyDescent="0.2">
      <c r="A5971" s="180" t="s">
        <v>131</v>
      </c>
      <c r="B5971" s="180" t="s">
        <v>352</v>
      </c>
      <c r="C5971" s="180"/>
      <c r="D5971" s="180"/>
      <c r="E5971" s="180"/>
      <c r="F5971" s="180"/>
      <c r="G5971" s="180"/>
      <c r="H5971" s="180"/>
      <c r="I5971" s="180">
        <v>261000</v>
      </c>
      <c r="J5971" s="180">
        <v>291798.81</v>
      </c>
    </row>
    <row r="5972" spans="1:10" x14ac:dyDescent="0.2">
      <c r="A5972" s="180" t="s">
        <v>131</v>
      </c>
      <c r="B5972" s="180" t="s">
        <v>353</v>
      </c>
      <c r="C5972" s="180">
        <v>100000</v>
      </c>
      <c r="D5972" s="180">
        <v>100000</v>
      </c>
      <c r="E5972" s="180"/>
      <c r="F5972" s="180"/>
      <c r="G5972" s="180"/>
      <c r="H5972" s="180"/>
      <c r="I5972" s="180">
        <v>212000</v>
      </c>
      <c r="J5972" s="180">
        <v>438418.35</v>
      </c>
    </row>
    <row r="5973" spans="1:10" x14ac:dyDescent="0.2">
      <c r="A5973" s="180" t="s">
        <v>131</v>
      </c>
      <c r="B5973" s="180" t="s">
        <v>354</v>
      </c>
      <c r="C5973" s="180"/>
      <c r="D5973" s="180"/>
      <c r="E5973" s="180"/>
      <c r="F5973" s="180"/>
      <c r="G5973" s="180"/>
      <c r="H5973" s="180"/>
      <c r="I5973" s="180">
        <v>131000</v>
      </c>
      <c r="J5973" s="180">
        <v>125309.35</v>
      </c>
    </row>
    <row r="5974" spans="1:10" x14ac:dyDescent="0.2">
      <c r="A5974" s="180" t="s">
        <v>131</v>
      </c>
      <c r="B5974" s="180" t="s">
        <v>408</v>
      </c>
      <c r="C5974" s="180"/>
      <c r="D5974" s="180"/>
      <c r="E5974" s="180"/>
      <c r="F5974" s="180"/>
      <c r="G5974" s="180"/>
      <c r="H5974" s="180"/>
      <c r="I5974" s="180">
        <v>361000</v>
      </c>
      <c r="J5974" s="180">
        <v>438159.27</v>
      </c>
    </row>
    <row r="5975" spans="1:10" x14ac:dyDescent="0.2">
      <c r="A5975" s="180" t="s">
        <v>131</v>
      </c>
      <c r="B5975" s="180" t="s">
        <v>423</v>
      </c>
      <c r="C5975" s="180"/>
      <c r="D5975" s="180"/>
      <c r="E5975" s="180"/>
      <c r="F5975" s="180"/>
      <c r="G5975" s="180"/>
      <c r="H5975" s="180"/>
      <c r="I5975" s="180">
        <v>129000</v>
      </c>
      <c r="J5975" s="180">
        <v>125085.21</v>
      </c>
    </row>
    <row r="5976" spans="1:10" x14ac:dyDescent="0.2">
      <c r="A5976" s="180" t="s">
        <v>131</v>
      </c>
      <c r="B5976" s="180" t="s">
        <v>355</v>
      </c>
      <c r="C5976" s="180"/>
      <c r="D5976" s="180"/>
      <c r="E5976" s="180"/>
      <c r="F5976" s="180"/>
      <c r="G5976" s="180"/>
      <c r="H5976" s="180"/>
      <c r="I5976" s="180">
        <v>574000</v>
      </c>
      <c r="J5976" s="180">
        <v>526145.21</v>
      </c>
    </row>
    <row r="5977" spans="1:10" x14ac:dyDescent="0.2">
      <c r="A5977" s="180" t="s">
        <v>131</v>
      </c>
      <c r="B5977" s="180" t="s">
        <v>356</v>
      </c>
      <c r="C5977" s="180">
        <v>150000</v>
      </c>
      <c r="D5977" s="180"/>
      <c r="E5977" s="180"/>
      <c r="F5977" s="180"/>
      <c r="G5977" s="180"/>
      <c r="H5977" s="180"/>
      <c r="I5977" s="180">
        <v>517000</v>
      </c>
      <c r="J5977" s="180">
        <v>571401.73</v>
      </c>
    </row>
    <row r="5978" spans="1:10" x14ac:dyDescent="0.2">
      <c r="A5978" s="180" t="s">
        <v>131</v>
      </c>
      <c r="B5978" s="180" t="s">
        <v>409</v>
      </c>
      <c r="C5978" s="180"/>
      <c r="D5978" s="180"/>
      <c r="E5978" s="180"/>
      <c r="F5978" s="180"/>
      <c r="G5978" s="180"/>
      <c r="H5978" s="180"/>
      <c r="I5978" s="180">
        <v>0</v>
      </c>
      <c r="J5978" s="180"/>
    </row>
    <row r="5979" spans="1:10" x14ac:dyDescent="0.2">
      <c r="A5979" s="180" t="s">
        <v>131</v>
      </c>
      <c r="B5979" s="180" t="s">
        <v>378</v>
      </c>
      <c r="C5979" s="180"/>
      <c r="D5979" s="180"/>
      <c r="E5979" s="180"/>
      <c r="F5979" s="180"/>
      <c r="G5979" s="180">
        <v>360000</v>
      </c>
      <c r="H5979" s="180"/>
      <c r="I5979" s="180">
        <v>358000</v>
      </c>
      <c r="J5979" s="180">
        <v>369286.55</v>
      </c>
    </row>
    <row r="5980" spans="1:10" x14ac:dyDescent="0.2">
      <c r="A5980" s="180" t="s">
        <v>131</v>
      </c>
      <c r="B5980" s="180" t="s">
        <v>360</v>
      </c>
      <c r="C5980" s="180">
        <v>225000</v>
      </c>
      <c r="D5980" s="180"/>
      <c r="E5980" s="180"/>
      <c r="F5980" s="180"/>
      <c r="G5980" s="180"/>
      <c r="H5980" s="180"/>
      <c r="I5980" s="180">
        <v>3883752</v>
      </c>
      <c r="J5980" s="180">
        <v>1535223.91</v>
      </c>
    </row>
    <row r="5981" spans="1:10" x14ac:dyDescent="0.2">
      <c r="A5981" s="180" t="s">
        <v>131</v>
      </c>
      <c r="B5981" s="180" t="s">
        <v>379</v>
      </c>
      <c r="C5981" s="180"/>
      <c r="D5981" s="180"/>
      <c r="E5981" s="180"/>
      <c r="F5981" s="180">
        <v>541000</v>
      </c>
      <c r="G5981" s="180"/>
      <c r="H5981" s="180"/>
      <c r="I5981" s="180">
        <v>541000</v>
      </c>
      <c r="J5981" s="180">
        <v>108089.66</v>
      </c>
    </row>
    <row r="5982" spans="1:10" x14ac:dyDescent="0.2">
      <c r="A5982" s="180" t="s">
        <v>131</v>
      </c>
      <c r="B5982" s="180" t="s">
        <v>362</v>
      </c>
      <c r="C5982" s="180"/>
      <c r="D5982" s="180"/>
      <c r="E5982" s="180"/>
      <c r="F5982" s="180"/>
      <c r="G5982" s="180"/>
      <c r="H5982" s="180"/>
      <c r="I5982" s="180">
        <v>261198</v>
      </c>
      <c r="J5982" s="180">
        <v>261291</v>
      </c>
    </row>
    <row r="5983" spans="1:10" x14ac:dyDescent="0.2">
      <c r="A5983" s="180" t="s">
        <v>131</v>
      </c>
      <c r="B5983" s="180" t="s">
        <v>365</v>
      </c>
      <c r="C5983" s="180">
        <v>475000</v>
      </c>
      <c r="D5983" s="180">
        <v>100000</v>
      </c>
      <c r="E5983" s="180">
        <v>0</v>
      </c>
      <c r="F5983" s="180">
        <v>541000</v>
      </c>
      <c r="G5983" s="180">
        <v>360000</v>
      </c>
      <c r="H5983" s="180">
        <v>0</v>
      </c>
      <c r="I5983" s="180">
        <v>15215950</v>
      </c>
      <c r="J5983" s="180">
        <v>11674173.02</v>
      </c>
    </row>
    <row r="5984" spans="1:10" x14ac:dyDescent="0.2">
      <c r="A5984" s="180" t="s">
        <v>131</v>
      </c>
      <c r="B5984" s="180" t="s">
        <v>447</v>
      </c>
      <c r="C5984" s="180">
        <v>64000</v>
      </c>
      <c r="D5984" s="180">
        <v>477000</v>
      </c>
      <c r="E5984" s="180"/>
      <c r="F5984" s="180"/>
      <c r="G5984" s="180"/>
      <c r="H5984" s="180"/>
      <c r="I5984" s="180">
        <v>4500000</v>
      </c>
      <c r="J5984" s="180">
        <v>976189.66</v>
      </c>
    </row>
    <row r="5985" spans="1:10" x14ac:dyDescent="0.2">
      <c r="A5985" s="180" t="s">
        <v>131</v>
      </c>
      <c r="B5985" s="180" t="s">
        <v>366</v>
      </c>
      <c r="C5985" s="180">
        <v>539000</v>
      </c>
      <c r="D5985" s="180">
        <v>577000</v>
      </c>
      <c r="E5985" s="180">
        <v>0</v>
      </c>
      <c r="F5985" s="180">
        <v>541000</v>
      </c>
      <c r="G5985" s="180">
        <v>360000</v>
      </c>
      <c r="H5985" s="180">
        <v>0</v>
      </c>
      <c r="I5985" s="180">
        <v>19715950</v>
      </c>
      <c r="J5985" s="180">
        <v>12650362.68</v>
      </c>
    </row>
    <row r="5986" spans="1:10" x14ac:dyDescent="0.2">
      <c r="A5986" s="180" t="s">
        <v>131</v>
      </c>
      <c r="B5986" s="180" t="s">
        <v>367</v>
      </c>
      <c r="C5986" s="180">
        <v>1555.8299999998417</v>
      </c>
      <c r="D5986" s="180">
        <v>79339.070000000298</v>
      </c>
      <c r="E5986" s="180">
        <v>0</v>
      </c>
      <c r="F5986" s="180">
        <v>0</v>
      </c>
      <c r="G5986" s="180">
        <v>-99916.640000000014</v>
      </c>
      <c r="H5986" s="180">
        <v>0</v>
      </c>
      <c r="I5986" s="180">
        <v>1207122.1599999999</v>
      </c>
      <c r="J5986" s="180">
        <v>1405676.1599999964</v>
      </c>
    </row>
    <row r="5987" spans="1:10" x14ac:dyDescent="0.2">
      <c r="A5987" s="180" t="s">
        <v>131</v>
      </c>
      <c r="B5987" s="180" t="s">
        <v>368</v>
      </c>
      <c r="C5987" s="180">
        <v>540555.82999999984</v>
      </c>
      <c r="D5987" s="180">
        <v>656339.0700000003</v>
      </c>
      <c r="E5987" s="180">
        <v>0</v>
      </c>
      <c r="F5987" s="180">
        <v>541000</v>
      </c>
      <c r="G5987" s="180">
        <v>260083.36</v>
      </c>
      <c r="H5987" s="180">
        <v>0</v>
      </c>
      <c r="I5987" s="180">
        <v>20923072.16</v>
      </c>
      <c r="J5987" s="180">
        <v>14056038.839999996</v>
      </c>
    </row>
    <row r="5988" spans="1:10" x14ac:dyDescent="0.2">
      <c r="A5988" s="180" t="s">
        <v>132</v>
      </c>
      <c r="B5988" s="180" t="s">
        <v>333</v>
      </c>
      <c r="C5988" s="180"/>
      <c r="D5988" s="180">
        <v>280580</v>
      </c>
      <c r="E5988" s="180"/>
      <c r="F5988" s="180">
        <v>306137</v>
      </c>
      <c r="G5988" s="180"/>
      <c r="H5988" s="180"/>
      <c r="I5988" s="180">
        <v>2601950</v>
      </c>
      <c r="J5988" s="180">
        <v>2455450.67</v>
      </c>
    </row>
    <row r="5989" spans="1:10" x14ac:dyDescent="0.2">
      <c r="A5989" s="180" t="s">
        <v>132</v>
      </c>
      <c r="B5989" s="180" t="s">
        <v>334</v>
      </c>
      <c r="C5989" s="180"/>
      <c r="D5989" s="180">
        <v>6096</v>
      </c>
      <c r="E5989" s="180"/>
      <c r="F5989" s="180">
        <v>6651</v>
      </c>
      <c r="G5989" s="180"/>
      <c r="H5989" s="180"/>
      <c r="I5989" s="180">
        <v>59285</v>
      </c>
      <c r="J5989" s="180">
        <v>135784.54999999999</v>
      </c>
    </row>
    <row r="5990" spans="1:10" x14ac:dyDescent="0.2">
      <c r="A5990" s="180" t="s">
        <v>132</v>
      </c>
      <c r="B5990" s="180" t="s">
        <v>335</v>
      </c>
      <c r="C5990" s="180"/>
      <c r="D5990" s="180">
        <v>0</v>
      </c>
      <c r="E5990" s="180"/>
      <c r="F5990" s="180"/>
      <c r="G5990" s="180"/>
      <c r="H5990" s="180"/>
      <c r="I5990" s="180">
        <v>166529</v>
      </c>
      <c r="J5990" s="180">
        <v>169849</v>
      </c>
    </row>
    <row r="5991" spans="1:10" x14ac:dyDescent="0.2">
      <c r="A5991" s="180" t="s">
        <v>132</v>
      </c>
      <c r="B5991" s="180" t="s">
        <v>336</v>
      </c>
      <c r="C5991" s="180"/>
      <c r="D5991" s="180"/>
      <c r="E5991" s="180"/>
      <c r="F5991" s="180"/>
      <c r="G5991" s="180"/>
      <c r="H5991" s="180"/>
      <c r="I5991" s="180">
        <v>195000</v>
      </c>
      <c r="J5991" s="180">
        <v>201634.74</v>
      </c>
    </row>
    <row r="5992" spans="1:10" x14ac:dyDescent="0.2">
      <c r="A5992" s="180" t="s">
        <v>132</v>
      </c>
      <c r="B5992" s="180" t="s">
        <v>337</v>
      </c>
      <c r="C5992" s="180">
        <v>257000</v>
      </c>
      <c r="D5992" s="180">
        <v>500</v>
      </c>
      <c r="E5992" s="180"/>
      <c r="F5992" s="180"/>
      <c r="G5992" s="180">
        <v>50</v>
      </c>
      <c r="H5992" s="180"/>
      <c r="I5992" s="180">
        <v>3100</v>
      </c>
      <c r="J5992" s="180">
        <v>4065.5</v>
      </c>
    </row>
    <row r="5993" spans="1:10" x14ac:dyDescent="0.2">
      <c r="A5993" s="180" t="s">
        <v>132</v>
      </c>
      <c r="B5993" s="180" t="s">
        <v>338</v>
      </c>
      <c r="C5993" s="180"/>
      <c r="D5993" s="180"/>
      <c r="E5993" s="180"/>
      <c r="F5993" s="180"/>
      <c r="G5993" s="180">
        <v>180000</v>
      </c>
      <c r="H5993" s="180"/>
      <c r="I5993" s="180">
        <v>180000</v>
      </c>
      <c r="J5993" s="180">
        <v>145110.65</v>
      </c>
    </row>
    <row r="5994" spans="1:10" x14ac:dyDescent="0.2">
      <c r="A5994" s="180" t="s">
        <v>132</v>
      </c>
      <c r="B5994" s="180" t="s">
        <v>339</v>
      </c>
      <c r="C5994" s="180"/>
      <c r="D5994" s="180"/>
      <c r="E5994" s="180"/>
      <c r="F5994" s="180"/>
      <c r="G5994" s="180"/>
      <c r="H5994" s="180"/>
      <c r="I5994" s="180">
        <v>155000</v>
      </c>
      <c r="J5994" s="180">
        <v>166804.63</v>
      </c>
    </row>
    <row r="5995" spans="1:10" x14ac:dyDescent="0.2">
      <c r="A5995" s="180" t="s">
        <v>132</v>
      </c>
      <c r="B5995" s="180" t="s">
        <v>340</v>
      </c>
      <c r="C5995" s="180"/>
      <c r="D5995" s="180">
        <v>35000</v>
      </c>
      <c r="E5995" s="180"/>
      <c r="F5995" s="180"/>
      <c r="G5995" s="180"/>
      <c r="H5995" s="180"/>
      <c r="I5995" s="180">
        <v>185110</v>
      </c>
      <c r="J5995" s="180">
        <v>168360.9</v>
      </c>
    </row>
    <row r="5996" spans="1:10" x14ac:dyDescent="0.2">
      <c r="A5996" s="180" t="s">
        <v>132</v>
      </c>
      <c r="B5996" s="180" t="s">
        <v>341</v>
      </c>
      <c r="C5996" s="180"/>
      <c r="D5996" s="180"/>
      <c r="E5996" s="180"/>
      <c r="F5996" s="180"/>
      <c r="G5996" s="180"/>
      <c r="H5996" s="180"/>
      <c r="I5996" s="180">
        <v>0</v>
      </c>
      <c r="J5996" s="180">
        <v>0</v>
      </c>
    </row>
    <row r="5997" spans="1:10" x14ac:dyDescent="0.2">
      <c r="A5997" s="180" t="s">
        <v>132</v>
      </c>
      <c r="B5997" s="180" t="s">
        <v>342</v>
      </c>
      <c r="C5997" s="180"/>
      <c r="D5997" s="180"/>
      <c r="E5997" s="180"/>
      <c r="F5997" s="180"/>
      <c r="G5997" s="180"/>
      <c r="H5997" s="180"/>
      <c r="I5997" s="180">
        <v>2065403</v>
      </c>
      <c r="J5997" s="180">
        <v>1985261</v>
      </c>
    </row>
    <row r="5998" spans="1:10" x14ac:dyDescent="0.2">
      <c r="A5998" s="180" t="s">
        <v>132</v>
      </c>
      <c r="B5998" s="180" t="s">
        <v>343</v>
      </c>
      <c r="C5998" s="180"/>
      <c r="D5998" s="180"/>
      <c r="E5998" s="180"/>
      <c r="F5998" s="180"/>
      <c r="G5998" s="180"/>
      <c r="H5998" s="180"/>
      <c r="I5998" s="180">
        <v>6522</v>
      </c>
      <c r="J5998" s="180">
        <v>0</v>
      </c>
    </row>
    <row r="5999" spans="1:10" x14ac:dyDescent="0.2">
      <c r="A5999" s="180" t="s">
        <v>132</v>
      </c>
      <c r="B5999" s="180" t="s">
        <v>344</v>
      </c>
      <c r="C5999" s="180"/>
      <c r="D5999" s="180"/>
      <c r="E5999" s="180"/>
      <c r="F5999" s="180"/>
      <c r="G5999" s="180">
        <v>900</v>
      </c>
      <c r="H5999" s="180"/>
      <c r="I5999" s="180">
        <v>272900</v>
      </c>
      <c r="J5999" s="180">
        <v>325893.73</v>
      </c>
    </row>
    <row r="6000" spans="1:10" x14ac:dyDescent="0.2">
      <c r="A6000" s="180" t="s">
        <v>132</v>
      </c>
      <c r="B6000" s="180" t="s">
        <v>475</v>
      </c>
      <c r="C6000" s="180"/>
      <c r="D6000" s="180">
        <v>3167</v>
      </c>
      <c r="E6000" s="180"/>
      <c r="F6000" s="180">
        <v>3455</v>
      </c>
      <c r="G6000" s="180"/>
      <c r="H6000" s="180"/>
      <c r="I6000" s="180">
        <v>29458</v>
      </c>
      <c r="J6000" s="180">
        <v>13204.88</v>
      </c>
    </row>
    <row r="6001" spans="1:10" x14ac:dyDescent="0.2">
      <c r="A6001" s="180" t="s">
        <v>132</v>
      </c>
      <c r="B6001" s="180" t="s">
        <v>332</v>
      </c>
      <c r="C6001" s="180"/>
      <c r="D6001" s="180"/>
      <c r="E6001" s="180"/>
      <c r="F6001" s="180"/>
      <c r="G6001" s="180"/>
      <c r="H6001" s="180"/>
      <c r="I6001" s="180">
        <v>35000</v>
      </c>
      <c r="J6001" s="180">
        <v>44486</v>
      </c>
    </row>
    <row r="6002" spans="1:10" x14ac:dyDescent="0.2">
      <c r="A6002" s="180" t="s">
        <v>132</v>
      </c>
      <c r="B6002" s="180" t="s">
        <v>407</v>
      </c>
      <c r="C6002" s="180"/>
      <c r="D6002" s="180"/>
      <c r="E6002" s="180"/>
      <c r="F6002" s="180"/>
      <c r="G6002" s="180">
        <v>66000</v>
      </c>
      <c r="H6002" s="180"/>
      <c r="I6002" s="180">
        <v>131000</v>
      </c>
      <c r="J6002" s="180">
        <v>215435.51999999999</v>
      </c>
    </row>
    <row r="6003" spans="1:10" x14ac:dyDescent="0.2">
      <c r="A6003" s="180" t="s">
        <v>132</v>
      </c>
      <c r="B6003" s="180" t="s">
        <v>345</v>
      </c>
      <c r="C6003" s="180">
        <v>257000</v>
      </c>
      <c r="D6003" s="180">
        <v>325343</v>
      </c>
      <c r="E6003" s="180">
        <v>0</v>
      </c>
      <c r="F6003" s="180">
        <v>316243</v>
      </c>
      <c r="G6003" s="180">
        <v>246950</v>
      </c>
      <c r="H6003" s="180">
        <v>0</v>
      </c>
      <c r="I6003" s="180">
        <v>6086257</v>
      </c>
      <c r="J6003" s="180">
        <v>6031341.7699999986</v>
      </c>
    </row>
    <row r="6004" spans="1:10" x14ac:dyDescent="0.2">
      <c r="A6004" s="180" t="s">
        <v>132</v>
      </c>
      <c r="B6004" s="180" t="s">
        <v>346</v>
      </c>
      <c r="C6004" s="180"/>
      <c r="D6004" s="180"/>
      <c r="E6004" s="180"/>
      <c r="F6004" s="180"/>
      <c r="G6004" s="180"/>
      <c r="H6004" s="180"/>
      <c r="I6004" s="180">
        <v>0</v>
      </c>
      <c r="J6004" s="180">
        <v>0</v>
      </c>
    </row>
    <row r="6005" spans="1:10" x14ac:dyDescent="0.2">
      <c r="A6005" s="180" t="s">
        <v>132</v>
      </c>
      <c r="B6005" s="180" t="s">
        <v>446</v>
      </c>
      <c r="C6005" s="180"/>
      <c r="D6005" s="180"/>
      <c r="E6005" s="180"/>
      <c r="F6005" s="180"/>
      <c r="G6005" s="180"/>
      <c r="H6005" s="180"/>
      <c r="I6005" s="180">
        <v>0</v>
      </c>
      <c r="J6005" s="180">
        <v>25052.09</v>
      </c>
    </row>
    <row r="6006" spans="1:10" x14ac:dyDescent="0.2">
      <c r="A6006" s="180" t="s">
        <v>132</v>
      </c>
      <c r="B6006" s="180" t="s">
        <v>347</v>
      </c>
      <c r="C6006" s="180"/>
      <c r="D6006" s="180"/>
      <c r="E6006" s="180"/>
      <c r="F6006" s="180"/>
      <c r="G6006" s="180"/>
      <c r="H6006" s="180"/>
      <c r="I6006" s="180">
        <v>0</v>
      </c>
      <c r="J6006" s="180">
        <v>0</v>
      </c>
    </row>
    <row r="6007" spans="1:10" x14ac:dyDescent="0.2">
      <c r="A6007" s="180" t="s">
        <v>132</v>
      </c>
      <c r="B6007" s="180" t="s">
        <v>348</v>
      </c>
      <c r="C6007" s="180">
        <v>257000</v>
      </c>
      <c r="D6007" s="180">
        <v>325343</v>
      </c>
      <c r="E6007" s="180">
        <v>0</v>
      </c>
      <c r="F6007" s="180">
        <v>316243</v>
      </c>
      <c r="G6007" s="180">
        <v>246950</v>
      </c>
      <c r="H6007" s="180">
        <v>0</v>
      </c>
      <c r="I6007" s="180">
        <v>6086257</v>
      </c>
      <c r="J6007" s="180">
        <v>6056393.8599999985</v>
      </c>
    </row>
    <row r="6008" spans="1:10" x14ac:dyDescent="0.2">
      <c r="A6008" s="180" t="s">
        <v>132</v>
      </c>
      <c r="B6008" s="180" t="s">
        <v>349</v>
      </c>
      <c r="C6008" s="180">
        <v>1145298.75</v>
      </c>
      <c r="D6008" s="180">
        <v>-27521.520000000019</v>
      </c>
      <c r="E6008" s="180">
        <v>0</v>
      </c>
      <c r="F6008" s="180">
        <v>50830.120000000054</v>
      </c>
      <c r="G6008" s="180">
        <v>-42274.869999999995</v>
      </c>
      <c r="H6008" s="180">
        <v>-52196.210000000006</v>
      </c>
      <c r="I6008" s="180">
        <v>2042036.4400000009</v>
      </c>
      <c r="J6008" s="180">
        <v>1645617.9299999997</v>
      </c>
    </row>
    <row r="6009" spans="1:10" x14ac:dyDescent="0.2">
      <c r="A6009" s="180" t="s">
        <v>132</v>
      </c>
      <c r="B6009" s="180" t="s">
        <v>350</v>
      </c>
      <c r="C6009" s="180">
        <v>1402298.75</v>
      </c>
      <c r="D6009" s="180">
        <v>297821.48</v>
      </c>
      <c r="E6009" s="180">
        <v>0</v>
      </c>
      <c r="F6009" s="180">
        <v>367073.12000000005</v>
      </c>
      <c r="G6009" s="180">
        <v>204675.13</v>
      </c>
      <c r="H6009" s="180">
        <v>-52196.210000000006</v>
      </c>
      <c r="I6009" s="180">
        <v>8128293.4400000013</v>
      </c>
      <c r="J6009" s="180">
        <v>7702011.7899999982</v>
      </c>
    </row>
    <row r="6010" spans="1:10" x14ac:dyDescent="0.2">
      <c r="A6010" s="180" t="s">
        <v>132</v>
      </c>
      <c r="B6010" s="180" t="s">
        <v>376</v>
      </c>
      <c r="C6010" s="180"/>
      <c r="D6010" s="180"/>
      <c r="E6010" s="180"/>
      <c r="F6010" s="180"/>
      <c r="G6010" s="180"/>
      <c r="H6010" s="180"/>
      <c r="I6010" s="180"/>
      <c r="J6010" s="180"/>
    </row>
    <row r="6011" spans="1:10" x14ac:dyDescent="0.2">
      <c r="A6011" s="180" t="s">
        <v>132</v>
      </c>
      <c r="B6011" s="180" t="s">
        <v>377</v>
      </c>
      <c r="C6011" s="180"/>
      <c r="D6011" s="180">
        <v>69000</v>
      </c>
      <c r="E6011" s="180"/>
      <c r="F6011" s="180"/>
      <c r="G6011" s="180"/>
      <c r="H6011" s="180"/>
      <c r="I6011" s="180">
        <v>3314015</v>
      </c>
      <c r="J6011" s="180">
        <v>3360736.36</v>
      </c>
    </row>
    <row r="6012" spans="1:10" x14ac:dyDescent="0.2">
      <c r="A6012" s="180" t="s">
        <v>132</v>
      </c>
      <c r="B6012" s="180" t="s">
        <v>352</v>
      </c>
      <c r="C6012" s="180"/>
      <c r="D6012" s="180"/>
      <c r="E6012" s="180"/>
      <c r="F6012" s="180"/>
      <c r="G6012" s="180"/>
      <c r="H6012" s="180"/>
      <c r="I6012" s="180">
        <v>157603</v>
      </c>
      <c r="J6012" s="180">
        <v>142141.17000000001</v>
      </c>
    </row>
    <row r="6013" spans="1:10" x14ac:dyDescent="0.2">
      <c r="A6013" s="180" t="s">
        <v>132</v>
      </c>
      <c r="B6013" s="180" t="s">
        <v>353</v>
      </c>
      <c r="C6013" s="180"/>
      <c r="D6013" s="180"/>
      <c r="E6013" s="180"/>
      <c r="F6013" s="180"/>
      <c r="G6013" s="180"/>
      <c r="H6013" s="180"/>
      <c r="I6013" s="180">
        <v>31655</v>
      </c>
      <c r="J6013" s="180">
        <v>25596.32</v>
      </c>
    </row>
    <row r="6014" spans="1:10" x14ac:dyDescent="0.2">
      <c r="A6014" s="180" t="s">
        <v>132</v>
      </c>
      <c r="B6014" s="180" t="s">
        <v>354</v>
      </c>
      <c r="C6014" s="180"/>
      <c r="D6014" s="180"/>
      <c r="E6014" s="180"/>
      <c r="F6014" s="180"/>
      <c r="G6014" s="180"/>
      <c r="H6014" s="180"/>
      <c r="I6014" s="180">
        <v>444671</v>
      </c>
      <c r="J6014" s="180">
        <v>398577.58</v>
      </c>
    </row>
    <row r="6015" spans="1:10" x14ac:dyDescent="0.2">
      <c r="A6015" s="180" t="s">
        <v>132</v>
      </c>
      <c r="B6015" s="180" t="s">
        <v>408</v>
      </c>
      <c r="C6015" s="180"/>
      <c r="D6015" s="180"/>
      <c r="E6015" s="180"/>
      <c r="F6015" s="180"/>
      <c r="G6015" s="180"/>
      <c r="H6015" s="180"/>
      <c r="I6015" s="180">
        <v>179351</v>
      </c>
      <c r="J6015" s="180">
        <v>159724.94</v>
      </c>
    </row>
    <row r="6016" spans="1:10" x14ac:dyDescent="0.2">
      <c r="A6016" s="180" t="s">
        <v>132</v>
      </c>
      <c r="B6016" s="180" t="s">
        <v>423</v>
      </c>
      <c r="C6016" s="180"/>
      <c r="D6016" s="180">
        <v>15000</v>
      </c>
      <c r="E6016" s="180"/>
      <c r="F6016" s="180">
        <v>335000</v>
      </c>
      <c r="G6016" s="180"/>
      <c r="H6016" s="180"/>
      <c r="I6016" s="180">
        <v>460636</v>
      </c>
      <c r="J6016" s="180">
        <v>123307.61</v>
      </c>
    </row>
    <row r="6017" spans="1:10" x14ac:dyDescent="0.2">
      <c r="A6017" s="180" t="s">
        <v>132</v>
      </c>
      <c r="B6017" s="180" t="s">
        <v>355</v>
      </c>
      <c r="C6017" s="180"/>
      <c r="D6017" s="180">
        <v>4000</v>
      </c>
      <c r="E6017" s="180"/>
      <c r="F6017" s="180"/>
      <c r="G6017" s="180"/>
      <c r="H6017" s="180"/>
      <c r="I6017" s="180">
        <v>386041</v>
      </c>
      <c r="J6017" s="180">
        <v>440385.15</v>
      </c>
    </row>
    <row r="6018" spans="1:10" x14ac:dyDescent="0.2">
      <c r="A6018" s="180" t="s">
        <v>132</v>
      </c>
      <c r="B6018" s="180" t="s">
        <v>356</v>
      </c>
      <c r="C6018" s="180"/>
      <c r="D6018" s="180">
        <v>150000</v>
      </c>
      <c r="E6018" s="180"/>
      <c r="F6018" s="180"/>
      <c r="G6018" s="180"/>
      <c r="H6018" s="180"/>
      <c r="I6018" s="180">
        <v>357944</v>
      </c>
      <c r="J6018" s="180">
        <v>286527.09000000003</v>
      </c>
    </row>
    <row r="6019" spans="1:10" x14ac:dyDescent="0.2">
      <c r="A6019" s="180" t="s">
        <v>132</v>
      </c>
      <c r="B6019" s="180" t="s">
        <v>409</v>
      </c>
      <c r="C6019" s="180"/>
      <c r="D6019" s="180"/>
      <c r="E6019" s="180"/>
      <c r="F6019" s="180"/>
      <c r="G6019" s="180"/>
      <c r="H6019" s="180"/>
      <c r="I6019" s="180">
        <v>0</v>
      </c>
      <c r="J6019" s="180"/>
    </row>
    <row r="6020" spans="1:10" x14ac:dyDescent="0.2">
      <c r="A6020" s="180" t="s">
        <v>132</v>
      </c>
      <c r="B6020" s="180" t="s">
        <v>378</v>
      </c>
      <c r="C6020" s="180"/>
      <c r="D6020" s="180"/>
      <c r="E6020" s="180"/>
      <c r="F6020" s="180"/>
      <c r="G6020" s="180">
        <v>236609</v>
      </c>
      <c r="H6020" s="180"/>
      <c r="I6020" s="180">
        <v>236609</v>
      </c>
      <c r="J6020" s="180">
        <v>221991.71</v>
      </c>
    </row>
    <row r="6021" spans="1:10" x14ac:dyDescent="0.2">
      <c r="A6021" s="180" t="s">
        <v>132</v>
      </c>
      <c r="B6021" s="180" t="s">
        <v>360</v>
      </c>
      <c r="C6021" s="180">
        <v>150000</v>
      </c>
      <c r="D6021" s="180">
        <v>100000</v>
      </c>
      <c r="E6021" s="180"/>
      <c r="F6021" s="180"/>
      <c r="G6021" s="180"/>
      <c r="H6021" s="180"/>
      <c r="I6021" s="180">
        <v>272000</v>
      </c>
      <c r="J6021" s="180">
        <v>9861.77</v>
      </c>
    </row>
    <row r="6022" spans="1:10" x14ac:dyDescent="0.2">
      <c r="A6022" s="180" t="s">
        <v>132</v>
      </c>
      <c r="B6022" s="180" t="s">
        <v>379</v>
      </c>
      <c r="C6022" s="180"/>
      <c r="D6022" s="180"/>
      <c r="E6022" s="180"/>
      <c r="F6022" s="180"/>
      <c r="G6022" s="180"/>
      <c r="H6022" s="180"/>
      <c r="I6022" s="180">
        <v>0</v>
      </c>
      <c r="J6022" s="180">
        <v>341615.04</v>
      </c>
    </row>
    <row r="6023" spans="1:10" x14ac:dyDescent="0.2">
      <c r="A6023" s="180" t="s">
        <v>132</v>
      </c>
      <c r="B6023" s="180" t="s">
        <v>362</v>
      </c>
      <c r="C6023" s="180"/>
      <c r="D6023" s="180"/>
      <c r="E6023" s="180"/>
      <c r="F6023" s="180"/>
      <c r="G6023" s="180"/>
      <c r="H6023" s="180"/>
      <c r="I6023" s="180">
        <v>157205</v>
      </c>
      <c r="J6023" s="180">
        <v>142246</v>
      </c>
    </row>
    <row r="6024" spans="1:10" x14ac:dyDescent="0.2">
      <c r="A6024" s="180" t="s">
        <v>132</v>
      </c>
      <c r="B6024" s="180" t="s">
        <v>365</v>
      </c>
      <c r="C6024" s="180">
        <v>150000</v>
      </c>
      <c r="D6024" s="180">
        <v>338000</v>
      </c>
      <c r="E6024" s="180">
        <v>0</v>
      </c>
      <c r="F6024" s="180">
        <v>335000</v>
      </c>
      <c r="G6024" s="180">
        <v>236609</v>
      </c>
      <c r="H6024" s="180">
        <v>0</v>
      </c>
      <c r="I6024" s="180">
        <v>5997730</v>
      </c>
      <c r="J6024" s="180">
        <v>5652710.7399999993</v>
      </c>
    </row>
    <row r="6025" spans="1:10" x14ac:dyDescent="0.2">
      <c r="A6025" s="180" t="s">
        <v>132</v>
      </c>
      <c r="B6025" s="180" t="s">
        <v>447</v>
      </c>
      <c r="C6025" s="180"/>
      <c r="D6025" s="180"/>
      <c r="E6025" s="180"/>
      <c r="F6025" s="180"/>
      <c r="G6025" s="180"/>
      <c r="H6025" s="180"/>
      <c r="I6025" s="180">
        <v>0</v>
      </c>
      <c r="J6025" s="180">
        <v>7264.61</v>
      </c>
    </row>
    <row r="6026" spans="1:10" x14ac:dyDescent="0.2">
      <c r="A6026" s="180" t="s">
        <v>132</v>
      </c>
      <c r="B6026" s="180" t="s">
        <v>366</v>
      </c>
      <c r="C6026" s="180">
        <v>150000</v>
      </c>
      <c r="D6026" s="180">
        <v>338000</v>
      </c>
      <c r="E6026" s="180">
        <v>0</v>
      </c>
      <c r="F6026" s="180">
        <v>335000</v>
      </c>
      <c r="G6026" s="180">
        <v>236609</v>
      </c>
      <c r="H6026" s="180">
        <v>0</v>
      </c>
      <c r="I6026" s="180">
        <v>5997730</v>
      </c>
      <c r="J6026" s="180">
        <v>5659975.3499999996</v>
      </c>
    </row>
    <row r="6027" spans="1:10" x14ac:dyDescent="0.2">
      <c r="A6027" s="180" t="s">
        <v>132</v>
      </c>
      <c r="B6027" s="180" t="s">
        <v>367</v>
      </c>
      <c r="C6027" s="180">
        <v>1252298.75</v>
      </c>
      <c r="D6027" s="180">
        <v>-40178.520000000019</v>
      </c>
      <c r="E6027" s="180">
        <v>0</v>
      </c>
      <c r="F6027" s="180">
        <v>32073.120000000057</v>
      </c>
      <c r="G6027" s="180">
        <v>-31933.869999999995</v>
      </c>
      <c r="H6027" s="180">
        <v>-52196.210000000006</v>
      </c>
      <c r="I6027" s="180">
        <v>2130563.4400000013</v>
      </c>
      <c r="J6027" s="180">
        <v>2042036.4399999983</v>
      </c>
    </row>
    <row r="6028" spans="1:10" x14ac:dyDescent="0.2">
      <c r="A6028" s="180" t="s">
        <v>132</v>
      </c>
      <c r="B6028" s="180" t="s">
        <v>368</v>
      </c>
      <c r="C6028" s="180">
        <v>1402298.75</v>
      </c>
      <c r="D6028" s="180">
        <v>297821.48</v>
      </c>
      <c r="E6028" s="180">
        <v>0</v>
      </c>
      <c r="F6028" s="180">
        <v>367073.12000000005</v>
      </c>
      <c r="G6028" s="180">
        <v>204675.13</v>
      </c>
      <c r="H6028" s="180">
        <v>-52196.210000000006</v>
      </c>
      <c r="I6028" s="180">
        <v>8128293.4400000013</v>
      </c>
      <c r="J6028" s="180">
        <v>7702011.7899999982</v>
      </c>
    </row>
    <row r="6029" spans="1:10" x14ac:dyDescent="0.2">
      <c r="A6029" s="180" t="s">
        <v>133</v>
      </c>
      <c r="B6029" s="180" t="s">
        <v>333</v>
      </c>
      <c r="C6029" s="180"/>
      <c r="D6029" s="180">
        <v>200339</v>
      </c>
      <c r="E6029" s="180"/>
      <c r="F6029" s="180">
        <v>0</v>
      </c>
      <c r="G6029" s="180"/>
      <c r="H6029" s="180"/>
      <c r="I6029" s="180">
        <v>1578815</v>
      </c>
      <c r="J6029" s="180">
        <v>1652568.63</v>
      </c>
    </row>
    <row r="6030" spans="1:10" x14ac:dyDescent="0.2">
      <c r="A6030" s="180" t="s">
        <v>133</v>
      </c>
      <c r="B6030" s="180" t="s">
        <v>334</v>
      </c>
      <c r="C6030" s="180"/>
      <c r="D6030" s="180">
        <v>3282</v>
      </c>
      <c r="E6030" s="180"/>
      <c r="F6030" s="180">
        <v>0</v>
      </c>
      <c r="G6030" s="180"/>
      <c r="H6030" s="180"/>
      <c r="I6030" s="180">
        <v>26370</v>
      </c>
      <c r="J6030" s="180">
        <v>27683.999999999996</v>
      </c>
    </row>
    <row r="6031" spans="1:10" x14ac:dyDescent="0.2">
      <c r="A6031" s="180" t="s">
        <v>133</v>
      </c>
      <c r="B6031" s="180" t="s">
        <v>335</v>
      </c>
      <c r="C6031" s="180"/>
      <c r="D6031" s="180">
        <v>46311</v>
      </c>
      <c r="E6031" s="180"/>
      <c r="F6031" s="180"/>
      <c r="G6031" s="180"/>
      <c r="H6031" s="180"/>
      <c r="I6031" s="180">
        <v>76991</v>
      </c>
      <c r="J6031" s="180">
        <v>81025</v>
      </c>
    </row>
    <row r="6032" spans="1:10" x14ac:dyDescent="0.2">
      <c r="A6032" s="180" t="s">
        <v>133</v>
      </c>
      <c r="B6032" s="180" t="s">
        <v>336</v>
      </c>
      <c r="C6032" s="180"/>
      <c r="D6032" s="180"/>
      <c r="E6032" s="180"/>
      <c r="F6032" s="180"/>
      <c r="G6032" s="180"/>
      <c r="H6032" s="180"/>
      <c r="I6032" s="180">
        <v>100000</v>
      </c>
      <c r="J6032" s="180">
        <v>116884.5</v>
      </c>
    </row>
    <row r="6033" spans="1:10" x14ac:dyDescent="0.2">
      <c r="A6033" s="180" t="s">
        <v>133</v>
      </c>
      <c r="B6033" s="180" t="s">
        <v>337</v>
      </c>
      <c r="C6033" s="180">
        <v>3000</v>
      </c>
      <c r="D6033" s="180">
        <v>3000</v>
      </c>
      <c r="E6033" s="180"/>
      <c r="F6033" s="180"/>
      <c r="G6033" s="180">
        <v>240</v>
      </c>
      <c r="H6033" s="180"/>
      <c r="I6033" s="180">
        <v>56540</v>
      </c>
      <c r="J6033" s="180">
        <v>11604.36</v>
      </c>
    </row>
    <row r="6034" spans="1:10" x14ac:dyDescent="0.2">
      <c r="A6034" s="180" t="s">
        <v>133</v>
      </c>
      <c r="B6034" s="180" t="s">
        <v>338</v>
      </c>
      <c r="C6034" s="180"/>
      <c r="D6034" s="180"/>
      <c r="E6034" s="180"/>
      <c r="F6034" s="180"/>
      <c r="G6034" s="180">
        <v>27000</v>
      </c>
      <c r="H6034" s="180"/>
      <c r="I6034" s="180">
        <v>27000</v>
      </c>
      <c r="J6034" s="180">
        <v>27471.79</v>
      </c>
    </row>
    <row r="6035" spans="1:10" x14ac:dyDescent="0.2">
      <c r="A6035" s="180" t="s">
        <v>133</v>
      </c>
      <c r="B6035" s="180" t="s">
        <v>339</v>
      </c>
      <c r="C6035" s="180"/>
      <c r="D6035" s="180"/>
      <c r="E6035" s="180"/>
      <c r="F6035" s="180"/>
      <c r="G6035" s="180"/>
      <c r="H6035" s="180"/>
      <c r="I6035" s="180">
        <v>19100</v>
      </c>
      <c r="J6035" s="180">
        <v>19134.490000000002</v>
      </c>
    </row>
    <row r="6036" spans="1:10" x14ac:dyDescent="0.2">
      <c r="A6036" s="180" t="s">
        <v>133</v>
      </c>
      <c r="B6036" s="180" t="s">
        <v>340</v>
      </c>
      <c r="C6036" s="180">
        <v>220000</v>
      </c>
      <c r="D6036" s="180">
        <v>500</v>
      </c>
      <c r="E6036" s="180"/>
      <c r="F6036" s="180"/>
      <c r="G6036" s="180">
        <v>400</v>
      </c>
      <c r="H6036" s="180">
        <v>2500</v>
      </c>
      <c r="I6036" s="180">
        <v>312700</v>
      </c>
      <c r="J6036" s="180">
        <v>105528.94</v>
      </c>
    </row>
    <row r="6037" spans="1:10" x14ac:dyDescent="0.2">
      <c r="A6037" s="180" t="s">
        <v>133</v>
      </c>
      <c r="B6037" s="180" t="s">
        <v>341</v>
      </c>
      <c r="C6037" s="180">
        <v>0</v>
      </c>
      <c r="D6037" s="180">
        <v>6550</v>
      </c>
      <c r="E6037" s="180"/>
      <c r="F6037" s="180"/>
      <c r="G6037" s="180">
        <v>0</v>
      </c>
      <c r="H6037" s="180"/>
      <c r="I6037" s="180">
        <v>6600</v>
      </c>
      <c r="J6037" s="180">
        <v>0</v>
      </c>
    </row>
    <row r="6038" spans="1:10" x14ac:dyDescent="0.2">
      <c r="A6038" s="180" t="s">
        <v>133</v>
      </c>
      <c r="B6038" s="180" t="s">
        <v>342</v>
      </c>
      <c r="C6038" s="180"/>
      <c r="D6038" s="180"/>
      <c r="E6038" s="180"/>
      <c r="F6038" s="180"/>
      <c r="G6038" s="180"/>
      <c r="H6038" s="180"/>
      <c r="I6038" s="180">
        <v>1187037</v>
      </c>
      <c r="J6038" s="180">
        <v>1267405</v>
      </c>
    </row>
    <row r="6039" spans="1:10" x14ac:dyDescent="0.2">
      <c r="A6039" s="180" t="s">
        <v>133</v>
      </c>
      <c r="B6039" s="180" t="s">
        <v>343</v>
      </c>
      <c r="C6039" s="180"/>
      <c r="D6039" s="180"/>
      <c r="E6039" s="180"/>
      <c r="F6039" s="180"/>
      <c r="G6039" s="180"/>
      <c r="H6039" s="180"/>
      <c r="I6039" s="180">
        <v>0</v>
      </c>
      <c r="J6039" s="180">
        <v>0</v>
      </c>
    </row>
    <row r="6040" spans="1:10" x14ac:dyDescent="0.2">
      <c r="A6040" s="180" t="s">
        <v>133</v>
      </c>
      <c r="B6040" s="180" t="s">
        <v>344</v>
      </c>
      <c r="C6040" s="180"/>
      <c r="D6040" s="180">
        <v>100</v>
      </c>
      <c r="E6040" s="180"/>
      <c r="F6040" s="180"/>
      <c r="G6040" s="180">
        <v>1200</v>
      </c>
      <c r="H6040" s="180"/>
      <c r="I6040" s="180">
        <v>23900</v>
      </c>
      <c r="J6040" s="180">
        <v>256193.42</v>
      </c>
    </row>
    <row r="6041" spans="1:10" x14ac:dyDescent="0.2">
      <c r="A6041" s="180" t="s">
        <v>133</v>
      </c>
      <c r="B6041" s="180" t="s">
        <v>475</v>
      </c>
      <c r="C6041" s="180"/>
      <c r="D6041" s="180">
        <v>4985</v>
      </c>
      <c r="E6041" s="180"/>
      <c r="F6041" s="180">
        <v>0</v>
      </c>
      <c r="G6041" s="180"/>
      <c r="H6041" s="180"/>
      <c r="I6041" s="180">
        <v>36752</v>
      </c>
      <c r="J6041" s="180">
        <v>58164.840000000011</v>
      </c>
    </row>
    <row r="6042" spans="1:10" x14ac:dyDescent="0.2">
      <c r="A6042" s="180" t="s">
        <v>133</v>
      </c>
      <c r="B6042" s="180" t="s">
        <v>332</v>
      </c>
      <c r="C6042" s="180"/>
      <c r="D6042" s="180"/>
      <c r="E6042" s="180"/>
      <c r="F6042" s="180"/>
      <c r="G6042" s="180"/>
      <c r="H6042" s="180"/>
      <c r="I6042" s="180">
        <v>59000</v>
      </c>
      <c r="J6042" s="180">
        <v>64929</v>
      </c>
    </row>
    <row r="6043" spans="1:10" x14ac:dyDescent="0.2">
      <c r="A6043" s="180" t="s">
        <v>133</v>
      </c>
      <c r="B6043" s="180" t="s">
        <v>407</v>
      </c>
      <c r="C6043" s="180"/>
      <c r="D6043" s="180"/>
      <c r="E6043" s="180"/>
      <c r="F6043" s="180"/>
      <c r="G6043" s="180">
        <v>100000</v>
      </c>
      <c r="H6043" s="180"/>
      <c r="I6043" s="180">
        <v>275000</v>
      </c>
      <c r="J6043" s="180">
        <v>294798.77</v>
      </c>
    </row>
    <row r="6044" spans="1:10" x14ac:dyDescent="0.2">
      <c r="A6044" s="180" t="s">
        <v>133</v>
      </c>
      <c r="B6044" s="180" t="s">
        <v>345</v>
      </c>
      <c r="C6044" s="180">
        <v>223000</v>
      </c>
      <c r="D6044" s="180">
        <v>265067</v>
      </c>
      <c r="E6044" s="180">
        <v>0</v>
      </c>
      <c r="F6044" s="180">
        <v>0</v>
      </c>
      <c r="G6044" s="180">
        <v>128840</v>
      </c>
      <c r="H6044" s="180">
        <v>2500</v>
      </c>
      <c r="I6044" s="180">
        <v>3785805</v>
      </c>
      <c r="J6044" s="180">
        <v>3983392.74</v>
      </c>
    </row>
    <row r="6045" spans="1:10" x14ac:dyDescent="0.2">
      <c r="A6045" s="180" t="s">
        <v>133</v>
      </c>
      <c r="B6045" s="180" t="s">
        <v>346</v>
      </c>
      <c r="C6045" s="180"/>
      <c r="D6045" s="180"/>
      <c r="E6045" s="180"/>
      <c r="F6045" s="180"/>
      <c r="G6045" s="180"/>
      <c r="H6045" s="180"/>
      <c r="I6045" s="180">
        <v>0</v>
      </c>
      <c r="J6045" s="180">
        <v>816000</v>
      </c>
    </row>
    <row r="6046" spans="1:10" x14ac:dyDescent="0.2">
      <c r="A6046" s="180" t="s">
        <v>133</v>
      </c>
      <c r="B6046" s="180" t="s">
        <v>446</v>
      </c>
      <c r="C6046" s="180">
        <v>395000</v>
      </c>
      <c r="D6046" s="180"/>
      <c r="E6046" s="180"/>
      <c r="F6046" s="180">
        <v>210500</v>
      </c>
      <c r="G6046" s="180"/>
      <c r="H6046" s="180"/>
      <c r="I6046" s="180">
        <v>210500</v>
      </c>
      <c r="J6046" s="180">
        <v>146452.45000000001</v>
      </c>
    </row>
    <row r="6047" spans="1:10" x14ac:dyDescent="0.2">
      <c r="A6047" s="180" t="s">
        <v>133</v>
      </c>
      <c r="B6047" s="180" t="s">
        <v>347</v>
      </c>
      <c r="C6047" s="180"/>
      <c r="D6047" s="180"/>
      <c r="E6047" s="180"/>
      <c r="F6047" s="180"/>
      <c r="G6047" s="180"/>
      <c r="H6047" s="180"/>
      <c r="I6047" s="180">
        <v>500</v>
      </c>
      <c r="J6047" s="180">
        <v>26287.55</v>
      </c>
    </row>
    <row r="6048" spans="1:10" x14ac:dyDescent="0.2">
      <c r="A6048" s="180" t="s">
        <v>133</v>
      </c>
      <c r="B6048" s="180" t="s">
        <v>348</v>
      </c>
      <c r="C6048" s="180">
        <v>618000</v>
      </c>
      <c r="D6048" s="180">
        <v>265067</v>
      </c>
      <c r="E6048" s="180">
        <v>0</v>
      </c>
      <c r="F6048" s="180">
        <v>210500</v>
      </c>
      <c r="G6048" s="180">
        <v>128840</v>
      </c>
      <c r="H6048" s="180">
        <v>2500</v>
      </c>
      <c r="I6048" s="180">
        <v>3996805</v>
      </c>
      <c r="J6048" s="180">
        <v>4972132.74</v>
      </c>
    </row>
    <row r="6049" spans="1:10" x14ac:dyDescent="0.2">
      <c r="A6049" s="180" t="s">
        <v>133</v>
      </c>
      <c r="B6049" s="180" t="s">
        <v>349</v>
      </c>
      <c r="C6049" s="180">
        <v>143879.45999999996</v>
      </c>
      <c r="D6049" s="180">
        <v>224811.81000000008</v>
      </c>
      <c r="E6049" s="180">
        <v>0</v>
      </c>
      <c r="F6049" s="180">
        <v>0</v>
      </c>
      <c r="G6049" s="180">
        <v>-36941.469999999965</v>
      </c>
      <c r="H6049" s="180">
        <v>-27224.880000000001</v>
      </c>
      <c r="I6049" s="180">
        <v>3263339.2000000007</v>
      </c>
      <c r="J6049" s="180">
        <v>2035809.21</v>
      </c>
    </row>
    <row r="6050" spans="1:10" x14ac:dyDescent="0.2">
      <c r="A6050" s="180" t="s">
        <v>133</v>
      </c>
      <c r="B6050" s="180" t="s">
        <v>350</v>
      </c>
      <c r="C6050" s="180">
        <v>761879.46</v>
      </c>
      <c r="D6050" s="180">
        <v>489878.81000000006</v>
      </c>
      <c r="E6050" s="180">
        <v>0</v>
      </c>
      <c r="F6050" s="180">
        <v>210500</v>
      </c>
      <c r="G6050" s="180">
        <v>91898.530000000028</v>
      </c>
      <c r="H6050" s="180">
        <v>-24724.880000000001</v>
      </c>
      <c r="I6050" s="180">
        <v>7260144.200000002</v>
      </c>
      <c r="J6050" s="180">
        <v>7007941.9500000002</v>
      </c>
    </row>
    <row r="6051" spans="1:10" x14ac:dyDescent="0.2">
      <c r="A6051" s="180" t="s">
        <v>133</v>
      </c>
      <c r="B6051" s="180" t="s">
        <v>376</v>
      </c>
      <c r="C6051" s="180"/>
      <c r="D6051" s="180"/>
      <c r="E6051" s="180"/>
      <c r="F6051" s="180"/>
      <c r="G6051" s="180"/>
      <c r="H6051" s="180"/>
      <c r="I6051" s="180"/>
      <c r="J6051" s="180"/>
    </row>
    <row r="6052" spans="1:10" x14ac:dyDescent="0.2">
      <c r="A6052" s="180" t="s">
        <v>133</v>
      </c>
      <c r="B6052" s="180" t="s">
        <v>377</v>
      </c>
      <c r="C6052" s="180">
        <v>18000</v>
      </c>
      <c r="D6052" s="180">
        <v>110000</v>
      </c>
      <c r="E6052" s="180"/>
      <c r="F6052" s="180"/>
      <c r="G6052" s="180"/>
      <c r="H6052" s="180"/>
      <c r="I6052" s="180">
        <v>2082500</v>
      </c>
      <c r="J6052" s="180">
        <v>2064906.93</v>
      </c>
    </row>
    <row r="6053" spans="1:10" x14ac:dyDescent="0.2">
      <c r="A6053" s="180" t="s">
        <v>133</v>
      </c>
      <c r="B6053" s="180" t="s">
        <v>352</v>
      </c>
      <c r="C6053" s="180">
        <v>0</v>
      </c>
      <c r="D6053" s="180"/>
      <c r="E6053" s="180"/>
      <c r="F6053" s="180"/>
      <c r="G6053" s="180"/>
      <c r="H6053" s="180"/>
      <c r="I6053" s="180">
        <v>57000</v>
      </c>
      <c r="J6053" s="180">
        <v>55668.76</v>
      </c>
    </row>
    <row r="6054" spans="1:10" x14ac:dyDescent="0.2">
      <c r="A6054" s="180" t="s">
        <v>133</v>
      </c>
      <c r="B6054" s="180" t="s">
        <v>353</v>
      </c>
      <c r="C6054" s="180">
        <v>80000</v>
      </c>
      <c r="D6054" s="180"/>
      <c r="E6054" s="180"/>
      <c r="F6054" s="180"/>
      <c r="G6054" s="180"/>
      <c r="H6054" s="180"/>
      <c r="I6054" s="180">
        <v>197000</v>
      </c>
      <c r="J6054" s="180">
        <v>180555.57</v>
      </c>
    </row>
    <row r="6055" spans="1:10" x14ac:dyDescent="0.2">
      <c r="A6055" s="180" t="s">
        <v>133</v>
      </c>
      <c r="B6055" s="180" t="s">
        <v>354</v>
      </c>
      <c r="C6055" s="180"/>
      <c r="D6055" s="180"/>
      <c r="E6055" s="180"/>
      <c r="F6055" s="180"/>
      <c r="G6055" s="180">
        <v>200</v>
      </c>
      <c r="H6055" s="180"/>
      <c r="I6055" s="180">
        <v>130200</v>
      </c>
      <c r="J6055" s="180">
        <v>147960.25</v>
      </c>
    </row>
    <row r="6056" spans="1:10" x14ac:dyDescent="0.2">
      <c r="A6056" s="180" t="s">
        <v>133</v>
      </c>
      <c r="B6056" s="180" t="s">
        <v>408</v>
      </c>
      <c r="C6056" s="180"/>
      <c r="D6056" s="180"/>
      <c r="E6056" s="180"/>
      <c r="F6056" s="180"/>
      <c r="G6056" s="180">
        <v>0</v>
      </c>
      <c r="H6056" s="180"/>
      <c r="I6056" s="180">
        <v>189000</v>
      </c>
      <c r="J6056" s="180">
        <v>185981.65</v>
      </c>
    </row>
    <row r="6057" spans="1:10" x14ac:dyDescent="0.2">
      <c r="A6057" s="180" t="s">
        <v>133</v>
      </c>
      <c r="B6057" s="180" t="s">
        <v>423</v>
      </c>
      <c r="C6057" s="180"/>
      <c r="D6057" s="180"/>
      <c r="E6057" s="180"/>
      <c r="F6057" s="180"/>
      <c r="G6057" s="180"/>
      <c r="H6057" s="180"/>
      <c r="I6057" s="180">
        <v>77000</v>
      </c>
      <c r="J6057" s="180">
        <v>75942.48</v>
      </c>
    </row>
    <row r="6058" spans="1:10" x14ac:dyDescent="0.2">
      <c r="A6058" s="180" t="s">
        <v>133</v>
      </c>
      <c r="B6058" s="180" t="s">
        <v>355</v>
      </c>
      <c r="C6058" s="180">
        <v>30000</v>
      </c>
      <c r="D6058" s="180">
        <v>25000</v>
      </c>
      <c r="E6058" s="180"/>
      <c r="F6058" s="180"/>
      <c r="G6058" s="180"/>
      <c r="H6058" s="180"/>
      <c r="I6058" s="180">
        <v>182000</v>
      </c>
      <c r="J6058" s="180">
        <v>177877.7</v>
      </c>
    </row>
    <row r="6059" spans="1:10" x14ac:dyDescent="0.2">
      <c r="A6059" s="180" t="s">
        <v>133</v>
      </c>
      <c r="B6059" s="180" t="s">
        <v>356</v>
      </c>
      <c r="C6059" s="180"/>
      <c r="D6059" s="180"/>
      <c r="E6059" s="180"/>
      <c r="F6059" s="180"/>
      <c r="G6059" s="180"/>
      <c r="H6059" s="180"/>
      <c r="I6059" s="180">
        <v>87000</v>
      </c>
      <c r="J6059" s="180">
        <v>86109.56</v>
      </c>
    </row>
    <row r="6060" spans="1:10" x14ac:dyDescent="0.2">
      <c r="A6060" s="180" t="s">
        <v>133</v>
      </c>
      <c r="B6060" s="180" t="s">
        <v>409</v>
      </c>
      <c r="C6060" s="180"/>
      <c r="D6060" s="180"/>
      <c r="E6060" s="180"/>
      <c r="F6060" s="180"/>
      <c r="G6060" s="180"/>
      <c r="H6060" s="180"/>
      <c r="I6060" s="180">
        <v>0</v>
      </c>
      <c r="J6060" s="180"/>
    </row>
    <row r="6061" spans="1:10" x14ac:dyDescent="0.2">
      <c r="A6061" s="180" t="s">
        <v>133</v>
      </c>
      <c r="B6061" s="180" t="s">
        <v>378</v>
      </c>
      <c r="C6061" s="180"/>
      <c r="D6061" s="180"/>
      <c r="E6061" s="180"/>
      <c r="F6061" s="180"/>
      <c r="G6061" s="180">
        <v>72000</v>
      </c>
      <c r="H6061" s="180"/>
      <c r="I6061" s="180">
        <v>82000</v>
      </c>
      <c r="J6061" s="180">
        <v>155961.25</v>
      </c>
    </row>
    <row r="6062" spans="1:10" x14ac:dyDescent="0.2">
      <c r="A6062" s="180" t="s">
        <v>133</v>
      </c>
      <c r="B6062" s="180" t="s">
        <v>360</v>
      </c>
      <c r="C6062" s="180">
        <v>395000</v>
      </c>
      <c r="D6062" s="180"/>
      <c r="E6062" s="180"/>
      <c r="F6062" s="180"/>
      <c r="G6062" s="180"/>
      <c r="H6062" s="180"/>
      <c r="I6062" s="180">
        <v>600000</v>
      </c>
      <c r="J6062" s="180">
        <v>249825.32</v>
      </c>
    </row>
    <row r="6063" spans="1:10" x14ac:dyDescent="0.2">
      <c r="A6063" s="180" t="s">
        <v>133</v>
      </c>
      <c r="B6063" s="180" t="s">
        <v>379</v>
      </c>
      <c r="C6063" s="180">
        <v>0</v>
      </c>
      <c r="D6063" s="180"/>
      <c r="E6063" s="180"/>
      <c r="F6063" s="180">
        <v>210500</v>
      </c>
      <c r="G6063" s="180"/>
      <c r="H6063" s="180"/>
      <c r="I6063" s="180">
        <v>210500</v>
      </c>
      <c r="J6063" s="180">
        <v>134372</v>
      </c>
    </row>
    <row r="6064" spans="1:10" x14ac:dyDescent="0.2">
      <c r="A6064" s="180" t="s">
        <v>133</v>
      </c>
      <c r="B6064" s="180" t="s">
        <v>362</v>
      </c>
      <c r="C6064" s="180"/>
      <c r="D6064" s="180"/>
      <c r="E6064" s="180"/>
      <c r="F6064" s="180"/>
      <c r="G6064" s="180"/>
      <c r="H6064" s="180"/>
      <c r="I6064" s="180">
        <v>103435</v>
      </c>
      <c r="J6064" s="180">
        <v>104993</v>
      </c>
    </row>
    <row r="6065" spans="1:10" x14ac:dyDescent="0.2">
      <c r="A6065" s="180" t="s">
        <v>133</v>
      </c>
      <c r="B6065" s="180" t="s">
        <v>365</v>
      </c>
      <c r="C6065" s="180">
        <v>523000</v>
      </c>
      <c r="D6065" s="180">
        <v>135000</v>
      </c>
      <c r="E6065" s="180">
        <v>0</v>
      </c>
      <c r="F6065" s="180">
        <v>210500</v>
      </c>
      <c r="G6065" s="180">
        <v>72200</v>
      </c>
      <c r="H6065" s="180">
        <v>0</v>
      </c>
      <c r="I6065" s="180">
        <v>3997635</v>
      </c>
      <c r="J6065" s="180">
        <v>3620154.47</v>
      </c>
    </row>
    <row r="6066" spans="1:10" x14ac:dyDescent="0.2">
      <c r="A6066" s="180" t="s">
        <v>133</v>
      </c>
      <c r="B6066" s="180" t="s">
        <v>447</v>
      </c>
      <c r="C6066" s="180">
        <v>62000</v>
      </c>
      <c r="D6066" s="180">
        <v>148500</v>
      </c>
      <c r="E6066" s="180"/>
      <c r="F6066" s="180"/>
      <c r="G6066" s="180"/>
      <c r="H6066" s="180"/>
      <c r="I6066" s="180">
        <v>591488</v>
      </c>
      <c r="J6066" s="180">
        <v>124448.28</v>
      </c>
    </row>
    <row r="6067" spans="1:10" x14ac:dyDescent="0.2">
      <c r="A6067" s="180" t="s">
        <v>133</v>
      </c>
      <c r="B6067" s="180" t="s">
        <v>366</v>
      </c>
      <c r="C6067" s="180">
        <v>585000</v>
      </c>
      <c r="D6067" s="180">
        <v>283500</v>
      </c>
      <c r="E6067" s="180">
        <v>0</v>
      </c>
      <c r="F6067" s="180">
        <v>210500</v>
      </c>
      <c r="G6067" s="180">
        <v>72200</v>
      </c>
      <c r="H6067" s="180">
        <v>0</v>
      </c>
      <c r="I6067" s="180">
        <v>4589123</v>
      </c>
      <c r="J6067" s="180">
        <v>3744602.7499999991</v>
      </c>
    </row>
    <row r="6068" spans="1:10" x14ac:dyDescent="0.2">
      <c r="A6068" s="180" t="s">
        <v>133</v>
      </c>
      <c r="B6068" s="180" t="s">
        <v>367</v>
      </c>
      <c r="C6068" s="180">
        <v>176879.45999999996</v>
      </c>
      <c r="D6068" s="180">
        <v>206378.81000000008</v>
      </c>
      <c r="E6068" s="180">
        <v>0</v>
      </c>
      <c r="F6068" s="180">
        <v>0</v>
      </c>
      <c r="G6068" s="180">
        <v>19698.530000000028</v>
      </c>
      <c r="H6068" s="180">
        <v>-24724.880000000001</v>
      </c>
      <c r="I6068" s="180">
        <v>2671021.2000000011</v>
      </c>
      <c r="J6068" s="180">
        <v>3263339.2000000007</v>
      </c>
    </row>
    <row r="6069" spans="1:10" x14ac:dyDescent="0.2">
      <c r="A6069" s="180" t="s">
        <v>133</v>
      </c>
      <c r="B6069" s="180" t="s">
        <v>368</v>
      </c>
      <c r="C6069" s="180">
        <v>761879.46</v>
      </c>
      <c r="D6069" s="180">
        <v>489878.81000000006</v>
      </c>
      <c r="E6069" s="180">
        <v>0</v>
      </c>
      <c r="F6069" s="180">
        <v>210500</v>
      </c>
      <c r="G6069" s="180">
        <v>91898.530000000028</v>
      </c>
      <c r="H6069" s="180">
        <v>-24724.880000000001</v>
      </c>
      <c r="I6069" s="180">
        <v>7260144.200000002</v>
      </c>
      <c r="J6069" s="180">
        <v>7007941.9500000002</v>
      </c>
    </row>
    <row r="6070" spans="1:10" x14ac:dyDescent="0.2">
      <c r="A6070" s="180" t="s">
        <v>134</v>
      </c>
      <c r="B6070" s="180" t="s">
        <v>333</v>
      </c>
      <c r="C6070" s="180"/>
      <c r="D6070" s="180">
        <v>418373</v>
      </c>
      <c r="E6070" s="180"/>
      <c r="F6070" s="180">
        <v>505749</v>
      </c>
      <c r="G6070" s="180"/>
      <c r="H6070" s="180"/>
      <c r="I6070" s="180">
        <v>5362640</v>
      </c>
      <c r="J6070" s="180">
        <v>5217314.09</v>
      </c>
    </row>
    <row r="6071" spans="1:10" x14ac:dyDescent="0.2">
      <c r="A6071" s="180" t="s">
        <v>134</v>
      </c>
      <c r="B6071" s="180" t="s">
        <v>334</v>
      </c>
      <c r="C6071" s="180"/>
      <c r="D6071" s="180">
        <v>12639</v>
      </c>
      <c r="E6071" s="180"/>
      <c r="F6071" s="180">
        <v>15276</v>
      </c>
      <c r="G6071" s="180"/>
      <c r="H6071" s="180"/>
      <c r="I6071" s="180">
        <v>174551</v>
      </c>
      <c r="J6071" s="180">
        <v>180340.45</v>
      </c>
    </row>
    <row r="6072" spans="1:10" x14ac:dyDescent="0.2">
      <c r="A6072" s="180" t="s">
        <v>134</v>
      </c>
      <c r="B6072" s="180" t="s">
        <v>335</v>
      </c>
      <c r="C6072" s="180"/>
      <c r="D6072" s="180">
        <v>0</v>
      </c>
      <c r="E6072" s="180"/>
      <c r="F6072" s="180"/>
      <c r="G6072" s="180"/>
      <c r="H6072" s="180"/>
      <c r="I6072" s="180">
        <v>152653</v>
      </c>
      <c r="J6072" s="180">
        <v>163097</v>
      </c>
    </row>
    <row r="6073" spans="1:10" x14ac:dyDescent="0.2">
      <c r="A6073" s="180" t="s">
        <v>134</v>
      </c>
      <c r="B6073" s="180" t="s">
        <v>336</v>
      </c>
      <c r="C6073" s="180"/>
      <c r="D6073" s="180"/>
      <c r="E6073" s="180"/>
      <c r="F6073" s="180"/>
      <c r="G6073" s="180"/>
      <c r="H6073" s="180"/>
      <c r="I6073" s="180">
        <v>1250574</v>
      </c>
      <c r="J6073" s="180">
        <v>617699.43999999994</v>
      </c>
    </row>
    <row r="6074" spans="1:10" x14ac:dyDescent="0.2">
      <c r="A6074" s="180" t="s">
        <v>134</v>
      </c>
      <c r="B6074" s="180" t="s">
        <v>337</v>
      </c>
      <c r="C6074" s="180">
        <v>6000</v>
      </c>
      <c r="D6074" s="180">
        <v>2500</v>
      </c>
      <c r="E6074" s="180"/>
      <c r="F6074" s="180">
        <v>3000</v>
      </c>
      <c r="G6074" s="180">
        <v>200</v>
      </c>
      <c r="H6074" s="180"/>
      <c r="I6074" s="180">
        <v>62184</v>
      </c>
      <c r="J6074" s="180">
        <v>66661.86</v>
      </c>
    </row>
    <row r="6075" spans="1:10" x14ac:dyDescent="0.2">
      <c r="A6075" s="180" t="s">
        <v>134</v>
      </c>
      <c r="B6075" s="180" t="s">
        <v>338</v>
      </c>
      <c r="C6075" s="180"/>
      <c r="D6075" s="180"/>
      <c r="E6075" s="180"/>
      <c r="F6075" s="180"/>
      <c r="G6075" s="180">
        <v>245000</v>
      </c>
      <c r="H6075" s="180"/>
      <c r="I6075" s="180">
        <v>230000</v>
      </c>
      <c r="J6075" s="180">
        <v>217968.44</v>
      </c>
    </row>
    <row r="6076" spans="1:10" x14ac:dyDescent="0.2">
      <c r="A6076" s="180" t="s">
        <v>134</v>
      </c>
      <c r="B6076" s="180" t="s">
        <v>339</v>
      </c>
      <c r="C6076" s="180"/>
      <c r="D6076" s="180"/>
      <c r="E6076" s="180"/>
      <c r="F6076" s="180"/>
      <c r="G6076" s="180"/>
      <c r="H6076" s="180"/>
      <c r="I6076" s="180">
        <v>216500</v>
      </c>
      <c r="J6076" s="180">
        <v>216437.51</v>
      </c>
    </row>
    <row r="6077" spans="1:10" x14ac:dyDescent="0.2">
      <c r="A6077" s="180" t="s">
        <v>134</v>
      </c>
      <c r="B6077" s="180" t="s">
        <v>340</v>
      </c>
      <c r="C6077" s="180">
        <v>25000</v>
      </c>
      <c r="D6077" s="180"/>
      <c r="E6077" s="180"/>
      <c r="F6077" s="180"/>
      <c r="G6077" s="180">
        <v>7000</v>
      </c>
      <c r="H6077" s="180"/>
      <c r="I6077" s="180">
        <v>479676</v>
      </c>
      <c r="J6077" s="180">
        <v>600605.07999999996</v>
      </c>
    </row>
    <row r="6078" spans="1:10" x14ac:dyDescent="0.2">
      <c r="A6078" s="180" t="s">
        <v>134</v>
      </c>
      <c r="B6078" s="180" t="s">
        <v>341</v>
      </c>
      <c r="C6078" s="180"/>
      <c r="D6078" s="180">
        <v>125</v>
      </c>
      <c r="E6078" s="180"/>
      <c r="F6078" s="180"/>
      <c r="G6078" s="180"/>
      <c r="H6078" s="180"/>
      <c r="I6078" s="180">
        <v>1706</v>
      </c>
      <c r="J6078" s="180">
        <v>2087.19</v>
      </c>
    </row>
    <row r="6079" spans="1:10" x14ac:dyDescent="0.2">
      <c r="A6079" s="180" t="s">
        <v>134</v>
      </c>
      <c r="B6079" s="180" t="s">
        <v>342</v>
      </c>
      <c r="C6079" s="180"/>
      <c r="D6079" s="180"/>
      <c r="E6079" s="180"/>
      <c r="F6079" s="180"/>
      <c r="G6079" s="180"/>
      <c r="H6079" s="180"/>
      <c r="I6079" s="180">
        <v>8523090</v>
      </c>
      <c r="J6079" s="180">
        <v>8620055</v>
      </c>
    </row>
    <row r="6080" spans="1:10" x14ac:dyDescent="0.2">
      <c r="A6080" s="180" t="s">
        <v>134</v>
      </c>
      <c r="B6080" s="180" t="s">
        <v>343</v>
      </c>
      <c r="C6080" s="180"/>
      <c r="D6080" s="180"/>
      <c r="E6080" s="180"/>
      <c r="F6080" s="180"/>
      <c r="G6080" s="180"/>
      <c r="H6080" s="180"/>
      <c r="I6080" s="180">
        <v>0</v>
      </c>
      <c r="J6080" s="180">
        <v>0</v>
      </c>
    </row>
    <row r="6081" spans="1:10" x14ac:dyDescent="0.2">
      <c r="A6081" s="180" t="s">
        <v>134</v>
      </c>
      <c r="B6081" s="180" t="s">
        <v>344</v>
      </c>
      <c r="C6081" s="180">
        <v>1111800</v>
      </c>
      <c r="D6081" s="180"/>
      <c r="E6081" s="180"/>
      <c r="F6081" s="180"/>
      <c r="G6081" s="180"/>
      <c r="H6081" s="180"/>
      <c r="I6081" s="180">
        <v>1156694</v>
      </c>
      <c r="J6081" s="180">
        <v>1163103.5000000002</v>
      </c>
    </row>
    <row r="6082" spans="1:10" x14ac:dyDescent="0.2">
      <c r="A6082" s="180" t="s">
        <v>134</v>
      </c>
      <c r="B6082" s="180" t="s">
        <v>475</v>
      </c>
      <c r="C6082" s="180"/>
      <c r="D6082" s="180">
        <v>11197</v>
      </c>
      <c r="E6082" s="180"/>
      <c r="F6082" s="180">
        <v>13535</v>
      </c>
      <c r="G6082" s="180"/>
      <c r="H6082" s="180"/>
      <c r="I6082" s="180">
        <v>88100</v>
      </c>
      <c r="J6082" s="180">
        <v>90782.2</v>
      </c>
    </row>
    <row r="6083" spans="1:10" x14ac:dyDescent="0.2">
      <c r="A6083" s="180" t="s">
        <v>134</v>
      </c>
      <c r="B6083" s="180" t="s">
        <v>332</v>
      </c>
      <c r="C6083" s="180"/>
      <c r="D6083" s="180"/>
      <c r="E6083" s="180"/>
      <c r="F6083" s="180"/>
      <c r="G6083" s="180"/>
      <c r="H6083" s="180"/>
      <c r="I6083" s="180">
        <v>394184</v>
      </c>
      <c r="J6083" s="180">
        <v>427161.96</v>
      </c>
    </row>
    <row r="6084" spans="1:10" x14ac:dyDescent="0.2">
      <c r="A6084" s="180" t="s">
        <v>134</v>
      </c>
      <c r="B6084" s="180" t="s">
        <v>407</v>
      </c>
      <c r="C6084" s="180"/>
      <c r="D6084" s="180"/>
      <c r="E6084" s="180"/>
      <c r="F6084" s="180"/>
      <c r="G6084" s="180">
        <v>575000</v>
      </c>
      <c r="H6084" s="180"/>
      <c r="I6084" s="180">
        <v>779602</v>
      </c>
      <c r="J6084" s="180">
        <v>760220.36</v>
      </c>
    </row>
    <row r="6085" spans="1:10" x14ac:dyDescent="0.2">
      <c r="A6085" s="180" t="s">
        <v>134</v>
      </c>
      <c r="B6085" s="180" t="s">
        <v>345</v>
      </c>
      <c r="C6085" s="180">
        <v>1142800</v>
      </c>
      <c r="D6085" s="180">
        <v>444834</v>
      </c>
      <c r="E6085" s="180">
        <v>0</v>
      </c>
      <c r="F6085" s="180">
        <v>537560</v>
      </c>
      <c r="G6085" s="180">
        <v>827200</v>
      </c>
      <c r="H6085" s="180">
        <v>0</v>
      </c>
      <c r="I6085" s="180">
        <v>18872154</v>
      </c>
      <c r="J6085" s="180">
        <v>18343534.079999998</v>
      </c>
    </row>
    <row r="6086" spans="1:10" x14ac:dyDescent="0.2">
      <c r="A6086" s="180" t="s">
        <v>134</v>
      </c>
      <c r="B6086" s="180" t="s">
        <v>346</v>
      </c>
      <c r="C6086" s="180"/>
      <c r="D6086" s="180"/>
      <c r="E6086" s="180"/>
      <c r="F6086" s="180"/>
      <c r="G6086" s="180"/>
      <c r="H6086" s="180"/>
      <c r="I6086" s="180">
        <v>0</v>
      </c>
      <c r="J6086" s="180">
        <v>2377000</v>
      </c>
    </row>
    <row r="6087" spans="1:10" x14ac:dyDescent="0.2">
      <c r="A6087" s="180" t="s">
        <v>134</v>
      </c>
      <c r="B6087" s="180" t="s">
        <v>446</v>
      </c>
      <c r="C6087" s="180"/>
      <c r="D6087" s="180"/>
      <c r="E6087" s="180"/>
      <c r="F6087" s="180">
        <v>815325</v>
      </c>
      <c r="G6087" s="180"/>
      <c r="H6087" s="180"/>
      <c r="I6087" s="180">
        <v>792259</v>
      </c>
      <c r="J6087" s="180">
        <v>1252992.42</v>
      </c>
    </row>
    <row r="6088" spans="1:10" x14ac:dyDescent="0.2">
      <c r="A6088" s="180" t="s">
        <v>134</v>
      </c>
      <c r="B6088" s="180" t="s">
        <v>347</v>
      </c>
      <c r="C6088" s="180"/>
      <c r="D6088" s="180"/>
      <c r="E6088" s="180"/>
      <c r="F6088" s="180"/>
      <c r="G6088" s="180"/>
      <c r="H6088" s="180"/>
      <c r="I6088" s="180">
        <v>0</v>
      </c>
      <c r="J6088" s="180">
        <v>0</v>
      </c>
    </row>
    <row r="6089" spans="1:10" x14ac:dyDescent="0.2">
      <c r="A6089" s="180" t="s">
        <v>134</v>
      </c>
      <c r="B6089" s="180" t="s">
        <v>348</v>
      </c>
      <c r="C6089" s="180">
        <v>1142800</v>
      </c>
      <c r="D6089" s="180">
        <v>444834</v>
      </c>
      <c r="E6089" s="180">
        <v>0</v>
      </c>
      <c r="F6089" s="180">
        <v>1352885</v>
      </c>
      <c r="G6089" s="180">
        <v>827200</v>
      </c>
      <c r="H6089" s="180">
        <v>0</v>
      </c>
      <c r="I6089" s="180">
        <v>19664413</v>
      </c>
      <c r="J6089" s="180">
        <v>21973526.5</v>
      </c>
    </row>
    <row r="6090" spans="1:10" x14ac:dyDescent="0.2">
      <c r="A6090" s="180" t="s">
        <v>134</v>
      </c>
      <c r="B6090" s="180" t="s">
        <v>349</v>
      </c>
      <c r="C6090" s="180">
        <v>551865.08000000007</v>
      </c>
      <c r="D6090" s="180">
        <v>446127.54</v>
      </c>
      <c r="E6090" s="180">
        <v>0</v>
      </c>
      <c r="F6090" s="180">
        <v>72905.870000000112</v>
      </c>
      <c r="G6090" s="180">
        <v>-213915.64999999991</v>
      </c>
      <c r="H6090" s="180">
        <v>0</v>
      </c>
      <c r="I6090" s="180">
        <v>4298658.0600000015</v>
      </c>
      <c r="J6090" s="180">
        <v>4649168.7</v>
      </c>
    </row>
    <row r="6091" spans="1:10" x14ac:dyDescent="0.2">
      <c r="A6091" s="180" t="s">
        <v>134</v>
      </c>
      <c r="B6091" s="180" t="s">
        <v>350</v>
      </c>
      <c r="C6091" s="180">
        <v>1694665.08</v>
      </c>
      <c r="D6091" s="180">
        <v>890961.54</v>
      </c>
      <c r="E6091" s="180">
        <v>0</v>
      </c>
      <c r="F6091" s="180">
        <v>1425790.87</v>
      </c>
      <c r="G6091" s="180">
        <v>613284.35000000009</v>
      </c>
      <c r="H6091" s="180">
        <v>0</v>
      </c>
      <c r="I6091" s="180">
        <v>23963071.059999999</v>
      </c>
      <c r="J6091" s="180">
        <v>26622695.199999999</v>
      </c>
    </row>
    <row r="6092" spans="1:10" x14ac:dyDescent="0.2">
      <c r="A6092" s="180" t="s">
        <v>134</v>
      </c>
      <c r="B6092" s="180" t="s">
        <v>376</v>
      </c>
      <c r="C6092" s="180"/>
      <c r="D6092" s="180"/>
      <c r="E6092" s="180"/>
      <c r="F6092" s="180"/>
      <c r="G6092" s="180"/>
      <c r="H6092" s="180"/>
      <c r="I6092" s="180"/>
      <c r="J6092" s="180"/>
    </row>
    <row r="6093" spans="1:10" x14ac:dyDescent="0.2">
      <c r="A6093" s="180" t="s">
        <v>134</v>
      </c>
      <c r="B6093" s="180" t="s">
        <v>377</v>
      </c>
      <c r="C6093" s="180"/>
      <c r="D6093" s="180"/>
      <c r="E6093" s="180"/>
      <c r="F6093" s="180"/>
      <c r="G6093" s="180"/>
      <c r="H6093" s="180"/>
      <c r="I6093" s="180">
        <v>11554131</v>
      </c>
      <c r="J6093" s="180">
        <v>10913347.91</v>
      </c>
    </row>
    <row r="6094" spans="1:10" x14ac:dyDescent="0.2">
      <c r="A6094" s="180" t="s">
        <v>134</v>
      </c>
      <c r="B6094" s="180" t="s">
        <v>352</v>
      </c>
      <c r="C6094" s="180"/>
      <c r="D6094" s="180"/>
      <c r="E6094" s="180"/>
      <c r="F6094" s="180"/>
      <c r="G6094" s="180"/>
      <c r="H6094" s="180"/>
      <c r="I6094" s="180">
        <v>455959</v>
      </c>
      <c r="J6094" s="180">
        <v>412731.4</v>
      </c>
    </row>
    <row r="6095" spans="1:10" x14ac:dyDescent="0.2">
      <c r="A6095" s="180" t="s">
        <v>134</v>
      </c>
      <c r="B6095" s="180" t="s">
        <v>353</v>
      </c>
      <c r="C6095" s="180"/>
      <c r="D6095" s="180">
        <v>98000</v>
      </c>
      <c r="E6095" s="180"/>
      <c r="F6095" s="180"/>
      <c r="G6095" s="180"/>
      <c r="H6095" s="180"/>
      <c r="I6095" s="180">
        <v>606646</v>
      </c>
      <c r="J6095" s="180">
        <v>728816.86</v>
      </c>
    </row>
    <row r="6096" spans="1:10" x14ac:dyDescent="0.2">
      <c r="A6096" s="180" t="s">
        <v>134</v>
      </c>
      <c r="B6096" s="180" t="s">
        <v>354</v>
      </c>
      <c r="C6096" s="180"/>
      <c r="D6096" s="180"/>
      <c r="E6096" s="180"/>
      <c r="F6096" s="180"/>
      <c r="G6096" s="180"/>
      <c r="H6096" s="180"/>
      <c r="I6096" s="180">
        <v>390678</v>
      </c>
      <c r="J6096" s="180">
        <v>380960.01</v>
      </c>
    </row>
    <row r="6097" spans="1:10" x14ac:dyDescent="0.2">
      <c r="A6097" s="180" t="s">
        <v>134</v>
      </c>
      <c r="B6097" s="180" t="s">
        <v>408</v>
      </c>
      <c r="C6097" s="180"/>
      <c r="D6097" s="180"/>
      <c r="E6097" s="180"/>
      <c r="F6097" s="180"/>
      <c r="G6097" s="180"/>
      <c r="H6097" s="180"/>
      <c r="I6097" s="180">
        <v>812381</v>
      </c>
      <c r="J6097" s="180">
        <v>764181.63</v>
      </c>
    </row>
    <row r="6098" spans="1:10" x14ac:dyDescent="0.2">
      <c r="A6098" s="180" t="s">
        <v>134</v>
      </c>
      <c r="B6098" s="180" t="s">
        <v>423</v>
      </c>
      <c r="C6098" s="180"/>
      <c r="D6098" s="180">
        <v>55000</v>
      </c>
      <c r="E6098" s="180"/>
      <c r="F6098" s="180"/>
      <c r="G6098" s="180"/>
      <c r="H6098" s="180"/>
      <c r="I6098" s="180">
        <v>269142</v>
      </c>
      <c r="J6098" s="180">
        <v>256034.11</v>
      </c>
    </row>
    <row r="6099" spans="1:10" x14ac:dyDescent="0.2">
      <c r="A6099" s="180" t="s">
        <v>134</v>
      </c>
      <c r="B6099" s="180" t="s">
        <v>355</v>
      </c>
      <c r="C6099" s="180"/>
      <c r="D6099" s="180">
        <v>14000</v>
      </c>
      <c r="E6099" s="180"/>
      <c r="F6099" s="180"/>
      <c r="G6099" s="180">
        <v>4000</v>
      </c>
      <c r="H6099" s="180"/>
      <c r="I6099" s="180">
        <v>1080756</v>
      </c>
      <c r="J6099" s="180">
        <v>1051953.1800000002</v>
      </c>
    </row>
    <row r="6100" spans="1:10" x14ac:dyDescent="0.2">
      <c r="A6100" s="180" t="s">
        <v>134</v>
      </c>
      <c r="B6100" s="180" t="s">
        <v>356</v>
      </c>
      <c r="C6100" s="180"/>
      <c r="D6100" s="180">
        <v>150000</v>
      </c>
      <c r="E6100" s="180"/>
      <c r="F6100" s="180"/>
      <c r="G6100" s="180"/>
      <c r="H6100" s="180"/>
      <c r="I6100" s="180">
        <v>560150</v>
      </c>
      <c r="J6100" s="180">
        <v>731923.13</v>
      </c>
    </row>
    <row r="6101" spans="1:10" x14ac:dyDescent="0.2">
      <c r="A6101" s="180" t="s">
        <v>134</v>
      </c>
      <c r="B6101" s="180" t="s">
        <v>409</v>
      </c>
      <c r="C6101" s="180"/>
      <c r="D6101" s="180"/>
      <c r="E6101" s="180"/>
      <c r="F6101" s="180"/>
      <c r="G6101" s="180"/>
      <c r="H6101" s="180"/>
      <c r="I6101" s="180">
        <v>0</v>
      </c>
      <c r="J6101" s="180"/>
    </row>
    <row r="6102" spans="1:10" x14ac:dyDescent="0.2">
      <c r="A6102" s="180" t="s">
        <v>134</v>
      </c>
      <c r="B6102" s="180" t="s">
        <v>378</v>
      </c>
      <c r="C6102" s="180"/>
      <c r="D6102" s="180"/>
      <c r="E6102" s="180"/>
      <c r="F6102" s="180"/>
      <c r="G6102" s="180">
        <v>899000</v>
      </c>
      <c r="H6102" s="180"/>
      <c r="I6102" s="180">
        <v>865000</v>
      </c>
      <c r="J6102" s="180">
        <v>875756.75</v>
      </c>
    </row>
    <row r="6103" spans="1:10" x14ac:dyDescent="0.2">
      <c r="A6103" s="180" t="s">
        <v>134</v>
      </c>
      <c r="B6103" s="180" t="s">
        <v>360</v>
      </c>
      <c r="C6103" s="180">
        <v>710000</v>
      </c>
      <c r="D6103" s="180"/>
      <c r="E6103" s="180"/>
      <c r="F6103" s="180"/>
      <c r="G6103" s="180"/>
      <c r="H6103" s="180"/>
      <c r="I6103" s="180">
        <v>1095958</v>
      </c>
      <c r="J6103" s="180">
        <v>380904.13</v>
      </c>
    </row>
    <row r="6104" spans="1:10" x14ac:dyDescent="0.2">
      <c r="A6104" s="180" t="s">
        <v>134</v>
      </c>
      <c r="B6104" s="180" t="s">
        <v>379</v>
      </c>
      <c r="C6104" s="180"/>
      <c r="D6104" s="180"/>
      <c r="E6104" s="180"/>
      <c r="F6104" s="180">
        <v>1336350</v>
      </c>
      <c r="G6104" s="180"/>
      <c r="H6104" s="180"/>
      <c r="I6104" s="180">
        <v>1307384</v>
      </c>
      <c r="J6104" s="180">
        <v>4149117.42</v>
      </c>
    </row>
    <row r="6105" spans="1:10" x14ac:dyDescent="0.2">
      <c r="A6105" s="180" t="s">
        <v>134</v>
      </c>
      <c r="B6105" s="180" t="s">
        <v>362</v>
      </c>
      <c r="C6105" s="180"/>
      <c r="D6105" s="180"/>
      <c r="E6105" s="180"/>
      <c r="F6105" s="180"/>
      <c r="G6105" s="180"/>
      <c r="H6105" s="180"/>
      <c r="I6105" s="180">
        <v>559110</v>
      </c>
      <c r="J6105" s="180">
        <v>555629</v>
      </c>
    </row>
    <row r="6106" spans="1:10" x14ac:dyDescent="0.2">
      <c r="A6106" s="180" t="s">
        <v>134</v>
      </c>
      <c r="B6106" s="180" t="s">
        <v>365</v>
      </c>
      <c r="C6106" s="180">
        <v>710000</v>
      </c>
      <c r="D6106" s="180">
        <v>317000</v>
      </c>
      <c r="E6106" s="180">
        <v>0</v>
      </c>
      <c r="F6106" s="180">
        <v>1336350</v>
      </c>
      <c r="G6106" s="180">
        <v>903000</v>
      </c>
      <c r="H6106" s="180">
        <v>0</v>
      </c>
      <c r="I6106" s="180">
        <v>19557295</v>
      </c>
      <c r="J6106" s="180">
        <v>21201355.530000001</v>
      </c>
    </row>
    <row r="6107" spans="1:10" x14ac:dyDescent="0.2">
      <c r="A6107" s="180" t="s">
        <v>134</v>
      </c>
      <c r="B6107" s="180" t="s">
        <v>447</v>
      </c>
      <c r="C6107" s="180">
        <v>617953</v>
      </c>
      <c r="D6107" s="180">
        <v>197372</v>
      </c>
      <c r="E6107" s="180"/>
      <c r="F6107" s="180"/>
      <c r="G6107" s="180"/>
      <c r="H6107" s="180"/>
      <c r="I6107" s="180">
        <v>792259</v>
      </c>
      <c r="J6107" s="180">
        <v>1122681.6100000001</v>
      </c>
    </row>
    <row r="6108" spans="1:10" x14ac:dyDescent="0.2">
      <c r="A6108" s="180" t="s">
        <v>134</v>
      </c>
      <c r="B6108" s="180" t="s">
        <v>366</v>
      </c>
      <c r="C6108" s="180">
        <v>1327953</v>
      </c>
      <c r="D6108" s="180">
        <v>514372</v>
      </c>
      <c r="E6108" s="180">
        <v>0</v>
      </c>
      <c r="F6108" s="180">
        <v>1336350</v>
      </c>
      <c r="G6108" s="180">
        <v>903000</v>
      </c>
      <c r="H6108" s="180">
        <v>0</v>
      </c>
      <c r="I6108" s="180">
        <v>20349554</v>
      </c>
      <c r="J6108" s="180">
        <v>22324037.140000001</v>
      </c>
    </row>
    <row r="6109" spans="1:10" x14ac:dyDescent="0.2">
      <c r="A6109" s="180" t="s">
        <v>134</v>
      </c>
      <c r="B6109" s="180" t="s">
        <v>367</v>
      </c>
      <c r="C6109" s="180">
        <v>366712.08000000007</v>
      </c>
      <c r="D6109" s="180">
        <v>376589.54</v>
      </c>
      <c r="E6109" s="180">
        <v>0</v>
      </c>
      <c r="F6109" s="180">
        <v>89440.870000000112</v>
      </c>
      <c r="G6109" s="180">
        <v>-289715.64999999991</v>
      </c>
      <c r="H6109" s="180">
        <v>0</v>
      </c>
      <c r="I6109" s="180">
        <v>3613517.0600000024</v>
      </c>
      <c r="J6109" s="180">
        <v>4298658.0599999987</v>
      </c>
    </row>
    <row r="6110" spans="1:10" x14ac:dyDescent="0.2">
      <c r="A6110" s="180" t="s">
        <v>134</v>
      </c>
      <c r="B6110" s="180" t="s">
        <v>368</v>
      </c>
      <c r="C6110" s="180">
        <v>1694665.08</v>
      </c>
      <c r="D6110" s="180">
        <v>890961.54</v>
      </c>
      <c r="E6110" s="180">
        <v>0</v>
      </c>
      <c r="F6110" s="180">
        <v>1425790.87</v>
      </c>
      <c r="G6110" s="180">
        <v>613284.35000000009</v>
      </c>
      <c r="H6110" s="180">
        <v>0</v>
      </c>
      <c r="I6110" s="180">
        <v>23963071.059999999</v>
      </c>
      <c r="J6110" s="180">
        <v>26622695.199999999</v>
      </c>
    </row>
    <row r="6111" spans="1:10" x14ac:dyDescent="0.2">
      <c r="A6111" s="180" t="s">
        <v>135</v>
      </c>
      <c r="B6111" s="180" t="s">
        <v>333</v>
      </c>
      <c r="C6111" s="180"/>
      <c r="D6111" s="180">
        <v>540745</v>
      </c>
      <c r="E6111" s="180"/>
      <c r="F6111" s="180">
        <v>0</v>
      </c>
      <c r="G6111" s="180"/>
      <c r="H6111" s="180"/>
      <c r="I6111" s="180">
        <v>6007042</v>
      </c>
      <c r="J6111" s="180">
        <v>5647110.79</v>
      </c>
    </row>
    <row r="6112" spans="1:10" x14ac:dyDescent="0.2">
      <c r="A6112" s="180" t="s">
        <v>135</v>
      </c>
      <c r="B6112" s="180" t="s">
        <v>334</v>
      </c>
      <c r="C6112" s="180"/>
      <c r="D6112" s="180">
        <v>8101</v>
      </c>
      <c r="E6112" s="180"/>
      <c r="F6112" s="180">
        <v>0</v>
      </c>
      <c r="G6112" s="180"/>
      <c r="H6112" s="180"/>
      <c r="I6112" s="180">
        <v>95244</v>
      </c>
      <c r="J6112" s="180">
        <v>322395.94</v>
      </c>
    </row>
    <row r="6113" spans="1:10" x14ac:dyDescent="0.2">
      <c r="A6113" s="180" t="s">
        <v>135</v>
      </c>
      <c r="B6113" s="180" t="s">
        <v>335</v>
      </c>
      <c r="C6113" s="180"/>
      <c r="D6113" s="180">
        <v>0</v>
      </c>
      <c r="E6113" s="180"/>
      <c r="F6113" s="180"/>
      <c r="G6113" s="180"/>
      <c r="H6113" s="180"/>
      <c r="I6113" s="180">
        <v>597621</v>
      </c>
      <c r="J6113" s="180">
        <v>577033</v>
      </c>
    </row>
    <row r="6114" spans="1:10" x14ac:dyDescent="0.2">
      <c r="A6114" s="180" t="s">
        <v>135</v>
      </c>
      <c r="B6114" s="180" t="s">
        <v>336</v>
      </c>
      <c r="C6114" s="180"/>
      <c r="D6114" s="180"/>
      <c r="E6114" s="180"/>
      <c r="F6114" s="180"/>
      <c r="G6114" s="180"/>
      <c r="H6114" s="180"/>
      <c r="I6114" s="180">
        <v>936655</v>
      </c>
      <c r="J6114" s="180">
        <v>1005889.65</v>
      </c>
    </row>
    <row r="6115" spans="1:10" x14ac:dyDescent="0.2">
      <c r="A6115" s="180" t="s">
        <v>135</v>
      </c>
      <c r="B6115" s="180" t="s">
        <v>337</v>
      </c>
      <c r="C6115" s="180">
        <v>10000</v>
      </c>
      <c r="D6115" s="180">
        <v>10</v>
      </c>
      <c r="E6115" s="180"/>
      <c r="F6115" s="180">
        <v>25</v>
      </c>
      <c r="G6115" s="180">
        <v>600</v>
      </c>
      <c r="H6115" s="180"/>
      <c r="I6115" s="180">
        <v>43633</v>
      </c>
      <c r="J6115" s="180">
        <v>44561.18</v>
      </c>
    </row>
    <row r="6116" spans="1:10" x14ac:dyDescent="0.2">
      <c r="A6116" s="180" t="s">
        <v>135</v>
      </c>
      <c r="B6116" s="180" t="s">
        <v>338</v>
      </c>
      <c r="C6116" s="180"/>
      <c r="D6116" s="180"/>
      <c r="E6116" s="180"/>
      <c r="F6116" s="180"/>
      <c r="G6116" s="180">
        <v>340000</v>
      </c>
      <c r="H6116" s="180"/>
      <c r="I6116" s="180">
        <v>335000</v>
      </c>
      <c r="J6116" s="180">
        <v>365686.26</v>
      </c>
    </row>
    <row r="6117" spans="1:10" x14ac:dyDescent="0.2">
      <c r="A6117" s="180" t="s">
        <v>135</v>
      </c>
      <c r="B6117" s="180" t="s">
        <v>339</v>
      </c>
      <c r="C6117" s="180"/>
      <c r="D6117" s="180"/>
      <c r="E6117" s="180"/>
      <c r="F6117" s="180"/>
      <c r="G6117" s="180"/>
      <c r="H6117" s="180"/>
      <c r="I6117" s="180">
        <v>605500</v>
      </c>
      <c r="J6117" s="180">
        <v>569469.76</v>
      </c>
    </row>
    <row r="6118" spans="1:10" x14ac:dyDescent="0.2">
      <c r="A6118" s="180" t="s">
        <v>135</v>
      </c>
      <c r="B6118" s="180" t="s">
        <v>340</v>
      </c>
      <c r="C6118" s="180"/>
      <c r="D6118" s="180"/>
      <c r="E6118" s="180"/>
      <c r="F6118" s="180"/>
      <c r="G6118" s="180">
        <v>3000</v>
      </c>
      <c r="H6118" s="180"/>
      <c r="I6118" s="180">
        <v>236200</v>
      </c>
      <c r="J6118" s="180">
        <v>288637.57999999996</v>
      </c>
    </row>
    <row r="6119" spans="1:10" x14ac:dyDescent="0.2">
      <c r="A6119" s="180" t="s">
        <v>135</v>
      </c>
      <c r="B6119" s="180" t="s">
        <v>341</v>
      </c>
      <c r="C6119" s="180"/>
      <c r="D6119" s="180"/>
      <c r="E6119" s="180"/>
      <c r="F6119" s="180"/>
      <c r="G6119" s="180"/>
      <c r="H6119" s="180"/>
      <c r="I6119" s="180">
        <v>0</v>
      </c>
      <c r="J6119" s="180">
        <v>0</v>
      </c>
    </row>
    <row r="6120" spans="1:10" x14ac:dyDescent="0.2">
      <c r="A6120" s="180" t="s">
        <v>135</v>
      </c>
      <c r="B6120" s="180" t="s">
        <v>342</v>
      </c>
      <c r="C6120" s="180"/>
      <c r="D6120" s="180"/>
      <c r="E6120" s="180"/>
      <c r="F6120" s="180"/>
      <c r="G6120" s="180"/>
      <c r="H6120" s="180"/>
      <c r="I6120" s="180">
        <v>9016647</v>
      </c>
      <c r="J6120" s="180">
        <v>8773088</v>
      </c>
    </row>
    <row r="6121" spans="1:10" x14ac:dyDescent="0.2">
      <c r="A6121" s="180" t="s">
        <v>135</v>
      </c>
      <c r="B6121" s="180" t="s">
        <v>343</v>
      </c>
      <c r="C6121" s="180"/>
      <c r="D6121" s="180"/>
      <c r="E6121" s="180"/>
      <c r="F6121" s="180"/>
      <c r="G6121" s="180"/>
      <c r="H6121" s="180"/>
      <c r="I6121" s="180">
        <v>0</v>
      </c>
      <c r="J6121" s="180">
        <v>0</v>
      </c>
    </row>
    <row r="6122" spans="1:10" x14ac:dyDescent="0.2">
      <c r="A6122" s="180" t="s">
        <v>135</v>
      </c>
      <c r="B6122" s="180" t="s">
        <v>344</v>
      </c>
      <c r="C6122" s="180">
        <v>1450000</v>
      </c>
      <c r="D6122" s="180"/>
      <c r="E6122" s="180"/>
      <c r="F6122" s="180"/>
      <c r="G6122" s="180">
        <v>5500</v>
      </c>
      <c r="H6122" s="180"/>
      <c r="I6122" s="180">
        <v>1548908</v>
      </c>
      <c r="J6122" s="180">
        <v>1396908.9099999997</v>
      </c>
    </row>
    <row r="6123" spans="1:10" x14ac:dyDescent="0.2">
      <c r="A6123" s="180" t="s">
        <v>135</v>
      </c>
      <c r="B6123" s="180" t="s">
        <v>475</v>
      </c>
      <c r="C6123" s="180"/>
      <c r="D6123" s="180">
        <v>8527</v>
      </c>
      <c r="E6123" s="180"/>
      <c r="F6123" s="180">
        <v>0</v>
      </c>
      <c r="G6123" s="180"/>
      <c r="H6123" s="180"/>
      <c r="I6123" s="180">
        <v>88982</v>
      </c>
      <c r="J6123" s="180">
        <v>88628.68</v>
      </c>
    </row>
    <row r="6124" spans="1:10" x14ac:dyDescent="0.2">
      <c r="A6124" s="180" t="s">
        <v>135</v>
      </c>
      <c r="B6124" s="180" t="s">
        <v>332</v>
      </c>
      <c r="C6124" s="180"/>
      <c r="D6124" s="180"/>
      <c r="E6124" s="180"/>
      <c r="F6124" s="180"/>
      <c r="G6124" s="180"/>
      <c r="H6124" s="180"/>
      <c r="I6124" s="180">
        <v>181502</v>
      </c>
      <c r="J6124" s="180">
        <v>205537</v>
      </c>
    </row>
    <row r="6125" spans="1:10" x14ac:dyDescent="0.2">
      <c r="A6125" s="180" t="s">
        <v>135</v>
      </c>
      <c r="B6125" s="180" t="s">
        <v>407</v>
      </c>
      <c r="C6125" s="180"/>
      <c r="D6125" s="180"/>
      <c r="E6125" s="180"/>
      <c r="F6125" s="180"/>
      <c r="G6125" s="180">
        <v>390000</v>
      </c>
      <c r="H6125" s="180"/>
      <c r="I6125" s="180">
        <v>558312</v>
      </c>
      <c r="J6125" s="180">
        <v>573548.68999999994</v>
      </c>
    </row>
    <row r="6126" spans="1:10" x14ac:dyDescent="0.2">
      <c r="A6126" s="180" t="s">
        <v>135</v>
      </c>
      <c r="B6126" s="180" t="s">
        <v>345</v>
      </c>
      <c r="C6126" s="180">
        <v>1460000</v>
      </c>
      <c r="D6126" s="180">
        <v>557383</v>
      </c>
      <c r="E6126" s="180">
        <v>0</v>
      </c>
      <c r="F6126" s="180">
        <v>25</v>
      </c>
      <c r="G6126" s="180">
        <v>739100</v>
      </c>
      <c r="H6126" s="180">
        <v>0</v>
      </c>
      <c r="I6126" s="180">
        <v>20251246</v>
      </c>
      <c r="J6126" s="180">
        <v>19858495.440000001</v>
      </c>
    </row>
    <row r="6127" spans="1:10" x14ac:dyDescent="0.2">
      <c r="A6127" s="180" t="s">
        <v>135</v>
      </c>
      <c r="B6127" s="180" t="s">
        <v>346</v>
      </c>
      <c r="C6127" s="180"/>
      <c r="D6127" s="180"/>
      <c r="E6127" s="180"/>
      <c r="F6127" s="180"/>
      <c r="G6127" s="180"/>
      <c r="H6127" s="180"/>
      <c r="I6127" s="180">
        <v>0</v>
      </c>
      <c r="J6127" s="180">
        <v>0</v>
      </c>
    </row>
    <row r="6128" spans="1:10" x14ac:dyDescent="0.2">
      <c r="A6128" s="180" t="s">
        <v>135</v>
      </c>
      <c r="B6128" s="180" t="s">
        <v>446</v>
      </c>
      <c r="C6128" s="180"/>
      <c r="D6128" s="180"/>
      <c r="E6128" s="180"/>
      <c r="F6128" s="180">
        <v>1089719</v>
      </c>
      <c r="G6128" s="180"/>
      <c r="H6128" s="180"/>
      <c r="I6128" s="180">
        <v>1101672</v>
      </c>
      <c r="J6128" s="180">
        <v>1091675.69</v>
      </c>
    </row>
    <row r="6129" spans="1:10" x14ac:dyDescent="0.2">
      <c r="A6129" s="180" t="s">
        <v>135</v>
      </c>
      <c r="B6129" s="180" t="s">
        <v>347</v>
      </c>
      <c r="C6129" s="180"/>
      <c r="D6129" s="180"/>
      <c r="E6129" s="180"/>
      <c r="F6129" s="180"/>
      <c r="G6129" s="180"/>
      <c r="H6129" s="180"/>
      <c r="I6129" s="180">
        <v>0</v>
      </c>
      <c r="J6129" s="180">
        <v>0</v>
      </c>
    </row>
    <row r="6130" spans="1:10" x14ac:dyDescent="0.2">
      <c r="A6130" s="180" t="s">
        <v>135</v>
      </c>
      <c r="B6130" s="180" t="s">
        <v>348</v>
      </c>
      <c r="C6130" s="180">
        <v>1460000</v>
      </c>
      <c r="D6130" s="180">
        <v>557383</v>
      </c>
      <c r="E6130" s="180">
        <v>0</v>
      </c>
      <c r="F6130" s="180">
        <v>1089744</v>
      </c>
      <c r="G6130" s="180">
        <v>739100</v>
      </c>
      <c r="H6130" s="180">
        <v>0</v>
      </c>
      <c r="I6130" s="180">
        <v>21352918</v>
      </c>
      <c r="J6130" s="180">
        <v>20950171.130000003</v>
      </c>
    </row>
    <row r="6131" spans="1:10" x14ac:dyDescent="0.2">
      <c r="A6131" s="180" t="s">
        <v>135</v>
      </c>
      <c r="B6131" s="180" t="s">
        <v>349</v>
      </c>
      <c r="C6131" s="180">
        <v>1154149.1399999997</v>
      </c>
      <c r="D6131" s="180">
        <v>308897.86</v>
      </c>
      <c r="E6131" s="180">
        <v>0</v>
      </c>
      <c r="F6131" s="180">
        <v>9382.0900000000838</v>
      </c>
      <c r="G6131" s="180">
        <v>32939.339999999967</v>
      </c>
      <c r="H6131" s="180">
        <v>0</v>
      </c>
      <c r="I6131" s="180">
        <v>4404245.1099999994</v>
      </c>
      <c r="J6131" s="180">
        <v>4374288.46</v>
      </c>
    </row>
    <row r="6132" spans="1:10" x14ac:dyDescent="0.2">
      <c r="A6132" s="180" t="s">
        <v>135</v>
      </c>
      <c r="B6132" s="180" t="s">
        <v>350</v>
      </c>
      <c r="C6132" s="180">
        <v>2614149.1399999997</v>
      </c>
      <c r="D6132" s="180">
        <v>866280.86</v>
      </c>
      <c r="E6132" s="180">
        <v>0</v>
      </c>
      <c r="F6132" s="180">
        <v>1099126.0900000001</v>
      </c>
      <c r="G6132" s="180">
        <v>772039.34</v>
      </c>
      <c r="H6132" s="180">
        <v>0</v>
      </c>
      <c r="I6132" s="180">
        <v>25757163.109999999</v>
      </c>
      <c r="J6132" s="180">
        <v>25324459.590000004</v>
      </c>
    </row>
    <row r="6133" spans="1:10" x14ac:dyDescent="0.2">
      <c r="A6133" s="180" t="s">
        <v>135</v>
      </c>
      <c r="B6133" s="180" t="s">
        <v>376</v>
      </c>
      <c r="C6133" s="180"/>
      <c r="D6133" s="180"/>
      <c r="E6133" s="180"/>
      <c r="F6133" s="180"/>
      <c r="G6133" s="180"/>
      <c r="H6133" s="180"/>
      <c r="I6133" s="180"/>
      <c r="J6133" s="180"/>
    </row>
    <row r="6134" spans="1:10" x14ac:dyDescent="0.2">
      <c r="A6134" s="180" t="s">
        <v>135</v>
      </c>
      <c r="B6134" s="180" t="s">
        <v>377</v>
      </c>
      <c r="C6134" s="180">
        <v>300000</v>
      </c>
      <c r="D6134" s="180">
        <v>105000</v>
      </c>
      <c r="E6134" s="180"/>
      <c r="F6134" s="180"/>
      <c r="G6134" s="180"/>
      <c r="H6134" s="180"/>
      <c r="I6134" s="180">
        <v>12467169</v>
      </c>
      <c r="J6134" s="180">
        <v>12047123.869999999</v>
      </c>
    </row>
    <row r="6135" spans="1:10" x14ac:dyDescent="0.2">
      <c r="A6135" s="180" t="s">
        <v>135</v>
      </c>
      <c r="B6135" s="180" t="s">
        <v>352</v>
      </c>
      <c r="C6135" s="180"/>
      <c r="D6135" s="180"/>
      <c r="E6135" s="180"/>
      <c r="F6135" s="180"/>
      <c r="G6135" s="180"/>
      <c r="H6135" s="180"/>
      <c r="I6135" s="180">
        <v>412112</v>
      </c>
      <c r="J6135" s="180">
        <v>374185.38</v>
      </c>
    </row>
    <row r="6136" spans="1:10" x14ac:dyDescent="0.2">
      <c r="A6136" s="180" t="s">
        <v>135</v>
      </c>
      <c r="B6136" s="180" t="s">
        <v>353</v>
      </c>
      <c r="C6136" s="180"/>
      <c r="D6136" s="180">
        <v>40000</v>
      </c>
      <c r="E6136" s="180"/>
      <c r="F6136" s="180"/>
      <c r="G6136" s="180"/>
      <c r="H6136" s="180"/>
      <c r="I6136" s="180">
        <v>992219</v>
      </c>
      <c r="J6136" s="180">
        <v>935516.7</v>
      </c>
    </row>
    <row r="6137" spans="1:10" x14ac:dyDescent="0.2">
      <c r="A6137" s="180" t="s">
        <v>135</v>
      </c>
      <c r="B6137" s="180" t="s">
        <v>354</v>
      </c>
      <c r="C6137" s="180"/>
      <c r="D6137" s="180"/>
      <c r="E6137" s="180"/>
      <c r="F6137" s="180"/>
      <c r="G6137" s="180"/>
      <c r="H6137" s="180"/>
      <c r="I6137" s="180">
        <v>400613</v>
      </c>
      <c r="J6137" s="180">
        <v>312547.96000000002</v>
      </c>
    </row>
    <row r="6138" spans="1:10" x14ac:dyDescent="0.2">
      <c r="A6138" s="180" t="s">
        <v>135</v>
      </c>
      <c r="B6138" s="180" t="s">
        <v>408</v>
      </c>
      <c r="C6138" s="180"/>
      <c r="D6138" s="180"/>
      <c r="E6138" s="180"/>
      <c r="F6138" s="180"/>
      <c r="G6138" s="180"/>
      <c r="H6138" s="180"/>
      <c r="I6138" s="180">
        <v>958310</v>
      </c>
      <c r="J6138" s="180">
        <v>1093573.72</v>
      </c>
    </row>
    <row r="6139" spans="1:10" x14ac:dyDescent="0.2">
      <c r="A6139" s="180" t="s">
        <v>135</v>
      </c>
      <c r="B6139" s="180" t="s">
        <v>423</v>
      </c>
      <c r="C6139" s="180"/>
      <c r="D6139" s="180"/>
      <c r="E6139" s="180"/>
      <c r="F6139" s="180">
        <v>2000</v>
      </c>
      <c r="G6139" s="180"/>
      <c r="H6139" s="180"/>
      <c r="I6139" s="180">
        <v>376655</v>
      </c>
      <c r="J6139" s="180">
        <v>451836.15999999997</v>
      </c>
    </row>
    <row r="6140" spans="1:10" x14ac:dyDescent="0.2">
      <c r="A6140" s="180" t="s">
        <v>135</v>
      </c>
      <c r="B6140" s="180" t="s">
        <v>355</v>
      </c>
      <c r="C6140" s="180"/>
      <c r="D6140" s="180">
        <v>40000</v>
      </c>
      <c r="E6140" s="180"/>
      <c r="F6140" s="180"/>
      <c r="G6140" s="180"/>
      <c r="H6140" s="180"/>
      <c r="I6140" s="180">
        <v>1284011</v>
      </c>
      <c r="J6140" s="180">
        <v>1286007.51</v>
      </c>
    </row>
    <row r="6141" spans="1:10" x14ac:dyDescent="0.2">
      <c r="A6141" s="180" t="s">
        <v>135</v>
      </c>
      <c r="B6141" s="180" t="s">
        <v>356</v>
      </c>
      <c r="C6141" s="180"/>
      <c r="D6141" s="180">
        <v>115000</v>
      </c>
      <c r="E6141" s="180"/>
      <c r="F6141" s="180"/>
      <c r="G6141" s="180"/>
      <c r="H6141" s="180"/>
      <c r="I6141" s="180">
        <v>903519</v>
      </c>
      <c r="J6141" s="180">
        <v>704402.63</v>
      </c>
    </row>
    <row r="6142" spans="1:10" x14ac:dyDescent="0.2">
      <c r="A6142" s="180" t="s">
        <v>135</v>
      </c>
      <c r="B6142" s="180" t="s">
        <v>409</v>
      </c>
      <c r="C6142" s="180"/>
      <c r="D6142" s="180"/>
      <c r="E6142" s="180"/>
      <c r="F6142" s="180"/>
      <c r="G6142" s="180"/>
      <c r="H6142" s="180"/>
      <c r="I6142" s="180">
        <v>0</v>
      </c>
      <c r="J6142" s="180"/>
    </row>
    <row r="6143" spans="1:10" x14ac:dyDescent="0.2">
      <c r="A6143" s="180" t="s">
        <v>135</v>
      </c>
      <c r="B6143" s="180" t="s">
        <v>378</v>
      </c>
      <c r="C6143" s="180"/>
      <c r="D6143" s="180"/>
      <c r="E6143" s="180"/>
      <c r="F6143" s="180"/>
      <c r="G6143" s="180">
        <v>760000</v>
      </c>
      <c r="H6143" s="180"/>
      <c r="I6143" s="180">
        <v>788806</v>
      </c>
      <c r="J6143" s="180">
        <v>752833.12</v>
      </c>
    </row>
    <row r="6144" spans="1:10" x14ac:dyDescent="0.2">
      <c r="A6144" s="180" t="s">
        <v>135</v>
      </c>
      <c r="B6144" s="180" t="s">
        <v>360</v>
      </c>
      <c r="C6144" s="180"/>
      <c r="D6144" s="180">
        <v>255000</v>
      </c>
      <c r="E6144" s="180"/>
      <c r="F6144" s="180"/>
      <c r="G6144" s="180"/>
      <c r="H6144" s="180"/>
      <c r="I6144" s="180">
        <v>301500</v>
      </c>
      <c r="J6144" s="180">
        <v>184032.24</v>
      </c>
    </row>
    <row r="6145" spans="1:10" x14ac:dyDescent="0.2">
      <c r="A6145" s="180" t="s">
        <v>135</v>
      </c>
      <c r="B6145" s="180" t="s">
        <v>379</v>
      </c>
      <c r="C6145" s="180"/>
      <c r="D6145" s="180"/>
      <c r="E6145" s="180"/>
      <c r="F6145" s="180">
        <v>1087719</v>
      </c>
      <c r="G6145" s="180"/>
      <c r="H6145" s="180"/>
      <c r="I6145" s="180">
        <v>1085672</v>
      </c>
      <c r="J6145" s="180">
        <v>1079195.5</v>
      </c>
    </row>
    <row r="6146" spans="1:10" x14ac:dyDescent="0.2">
      <c r="A6146" s="180" t="s">
        <v>135</v>
      </c>
      <c r="B6146" s="180" t="s">
        <v>362</v>
      </c>
      <c r="C6146" s="180"/>
      <c r="D6146" s="180"/>
      <c r="E6146" s="180"/>
      <c r="F6146" s="180"/>
      <c r="G6146" s="180"/>
      <c r="H6146" s="180"/>
      <c r="I6146" s="180">
        <v>626046</v>
      </c>
      <c r="J6146" s="180">
        <v>607284</v>
      </c>
    </row>
    <row r="6147" spans="1:10" x14ac:dyDescent="0.2">
      <c r="A6147" s="180" t="s">
        <v>135</v>
      </c>
      <c r="B6147" s="180" t="s">
        <v>365</v>
      </c>
      <c r="C6147" s="180">
        <v>300000</v>
      </c>
      <c r="D6147" s="180">
        <v>555000</v>
      </c>
      <c r="E6147" s="180">
        <v>0</v>
      </c>
      <c r="F6147" s="180">
        <v>1089719</v>
      </c>
      <c r="G6147" s="180">
        <v>760000</v>
      </c>
      <c r="H6147" s="180">
        <v>0</v>
      </c>
      <c r="I6147" s="180">
        <v>20596632</v>
      </c>
      <c r="J6147" s="180">
        <v>19828538.789999999</v>
      </c>
    </row>
    <row r="6148" spans="1:10" x14ac:dyDescent="0.2">
      <c r="A6148" s="180" t="s">
        <v>135</v>
      </c>
      <c r="B6148" s="180" t="s">
        <v>447</v>
      </c>
      <c r="C6148" s="180">
        <v>1089719</v>
      </c>
      <c r="D6148" s="180"/>
      <c r="E6148" s="180"/>
      <c r="F6148" s="180"/>
      <c r="G6148" s="180"/>
      <c r="H6148" s="180"/>
      <c r="I6148" s="180">
        <v>1101672</v>
      </c>
      <c r="J6148" s="180">
        <v>1091675.69</v>
      </c>
    </row>
    <row r="6149" spans="1:10" x14ac:dyDescent="0.2">
      <c r="A6149" s="180" t="s">
        <v>135</v>
      </c>
      <c r="B6149" s="180" t="s">
        <v>366</v>
      </c>
      <c r="C6149" s="180">
        <v>1389719</v>
      </c>
      <c r="D6149" s="180">
        <v>555000</v>
      </c>
      <c r="E6149" s="180">
        <v>0</v>
      </c>
      <c r="F6149" s="180">
        <v>1089719</v>
      </c>
      <c r="G6149" s="180">
        <v>760000</v>
      </c>
      <c r="H6149" s="180">
        <v>0</v>
      </c>
      <c r="I6149" s="180">
        <v>21698304</v>
      </c>
      <c r="J6149" s="180">
        <v>20920214.48</v>
      </c>
    </row>
    <row r="6150" spans="1:10" x14ac:dyDescent="0.2">
      <c r="A6150" s="180" t="s">
        <v>135</v>
      </c>
      <c r="B6150" s="180" t="s">
        <v>367</v>
      </c>
      <c r="C6150" s="180">
        <v>1224430.1399999997</v>
      </c>
      <c r="D6150" s="180">
        <v>311280.86</v>
      </c>
      <c r="E6150" s="180">
        <v>0</v>
      </c>
      <c r="F6150" s="180">
        <v>9407.0900000000838</v>
      </c>
      <c r="G6150" s="180">
        <v>12039.339999999967</v>
      </c>
      <c r="H6150" s="180">
        <v>0</v>
      </c>
      <c r="I6150" s="180">
        <v>4058859.1099999994</v>
      </c>
      <c r="J6150" s="180">
        <v>4404245.1100000031</v>
      </c>
    </row>
    <row r="6151" spans="1:10" x14ac:dyDescent="0.2">
      <c r="A6151" s="180" t="s">
        <v>135</v>
      </c>
      <c r="B6151" s="180" t="s">
        <v>368</v>
      </c>
      <c r="C6151" s="180">
        <v>2614149.1399999997</v>
      </c>
      <c r="D6151" s="180">
        <v>866280.86</v>
      </c>
      <c r="E6151" s="180">
        <v>0</v>
      </c>
      <c r="F6151" s="180">
        <v>1099126.0900000001</v>
      </c>
      <c r="G6151" s="180">
        <v>772039.34</v>
      </c>
      <c r="H6151" s="180">
        <v>0</v>
      </c>
      <c r="I6151" s="180">
        <v>25757163.109999999</v>
      </c>
      <c r="J6151" s="180">
        <v>25324459.590000004</v>
      </c>
    </row>
    <row r="6152" spans="1:10" x14ac:dyDescent="0.2">
      <c r="A6152" s="180" t="s">
        <v>137</v>
      </c>
      <c r="B6152" s="180" t="s">
        <v>333</v>
      </c>
      <c r="C6152" s="180"/>
      <c r="D6152" s="180">
        <v>86468</v>
      </c>
      <c r="E6152" s="180"/>
      <c r="F6152" s="180">
        <v>279815</v>
      </c>
      <c r="G6152" s="180"/>
      <c r="H6152" s="180"/>
      <c r="I6152" s="180">
        <v>2429951</v>
      </c>
      <c r="J6152" s="180">
        <v>2421791.02</v>
      </c>
    </row>
    <row r="6153" spans="1:10" x14ac:dyDescent="0.2">
      <c r="A6153" s="180" t="s">
        <v>137</v>
      </c>
      <c r="B6153" s="180" t="s">
        <v>334</v>
      </c>
      <c r="C6153" s="180"/>
      <c r="D6153" s="180">
        <v>602</v>
      </c>
      <c r="E6153" s="180"/>
      <c r="F6153" s="180">
        <v>1950</v>
      </c>
      <c r="G6153" s="180"/>
      <c r="H6153" s="180"/>
      <c r="I6153" s="180">
        <v>18016</v>
      </c>
      <c r="J6153" s="180">
        <v>15392.169999999998</v>
      </c>
    </row>
    <row r="6154" spans="1:10" x14ac:dyDescent="0.2">
      <c r="A6154" s="180" t="s">
        <v>137</v>
      </c>
      <c r="B6154" s="180" t="s">
        <v>335</v>
      </c>
      <c r="C6154" s="180"/>
      <c r="D6154" s="180">
        <v>0</v>
      </c>
      <c r="E6154" s="180"/>
      <c r="F6154" s="180"/>
      <c r="G6154" s="180"/>
      <c r="H6154" s="180"/>
      <c r="I6154" s="180">
        <v>0</v>
      </c>
      <c r="J6154" s="180">
        <v>0</v>
      </c>
    </row>
    <row r="6155" spans="1:10" x14ac:dyDescent="0.2">
      <c r="A6155" s="180" t="s">
        <v>137</v>
      </c>
      <c r="B6155" s="180" t="s">
        <v>336</v>
      </c>
      <c r="C6155" s="180"/>
      <c r="D6155" s="180"/>
      <c r="E6155" s="180"/>
      <c r="F6155" s="180"/>
      <c r="G6155" s="180"/>
      <c r="H6155" s="180"/>
      <c r="I6155" s="180">
        <v>315000</v>
      </c>
      <c r="J6155" s="180">
        <v>344175.6</v>
      </c>
    </row>
    <row r="6156" spans="1:10" x14ac:dyDescent="0.2">
      <c r="A6156" s="180" t="s">
        <v>137</v>
      </c>
      <c r="B6156" s="180" t="s">
        <v>337</v>
      </c>
      <c r="C6156" s="180">
        <v>10000</v>
      </c>
      <c r="D6156" s="180">
        <v>10000</v>
      </c>
      <c r="E6156" s="180"/>
      <c r="F6156" s="180">
        <v>8000</v>
      </c>
      <c r="G6156" s="180">
        <v>1000</v>
      </c>
      <c r="H6156" s="180"/>
      <c r="I6156" s="180">
        <v>75000</v>
      </c>
      <c r="J6156" s="180">
        <v>95460.21</v>
      </c>
    </row>
    <row r="6157" spans="1:10" x14ac:dyDescent="0.2">
      <c r="A6157" s="180" t="s">
        <v>137</v>
      </c>
      <c r="B6157" s="180" t="s">
        <v>338</v>
      </c>
      <c r="C6157" s="180"/>
      <c r="D6157" s="180"/>
      <c r="E6157" s="180"/>
      <c r="F6157" s="180"/>
      <c r="G6157" s="180">
        <v>180000</v>
      </c>
      <c r="H6157" s="180"/>
      <c r="I6157" s="180">
        <v>180000</v>
      </c>
      <c r="J6157" s="180">
        <v>129893.01</v>
      </c>
    </row>
    <row r="6158" spans="1:10" x14ac:dyDescent="0.2">
      <c r="A6158" s="180" t="s">
        <v>137</v>
      </c>
      <c r="B6158" s="180" t="s">
        <v>339</v>
      </c>
      <c r="C6158" s="180"/>
      <c r="D6158" s="180"/>
      <c r="E6158" s="180"/>
      <c r="F6158" s="180"/>
      <c r="G6158" s="180"/>
      <c r="H6158" s="180"/>
      <c r="I6158" s="180">
        <v>185000</v>
      </c>
      <c r="J6158" s="180">
        <v>138820.9</v>
      </c>
    </row>
    <row r="6159" spans="1:10" x14ac:dyDescent="0.2">
      <c r="A6159" s="180" t="s">
        <v>137</v>
      </c>
      <c r="B6159" s="180" t="s">
        <v>340</v>
      </c>
      <c r="C6159" s="180"/>
      <c r="D6159" s="180"/>
      <c r="E6159" s="180"/>
      <c r="F6159" s="180"/>
      <c r="G6159" s="180"/>
      <c r="H6159" s="180"/>
      <c r="I6159" s="180">
        <v>90000</v>
      </c>
      <c r="J6159" s="180">
        <v>109160.95</v>
      </c>
    </row>
    <row r="6160" spans="1:10" x14ac:dyDescent="0.2">
      <c r="A6160" s="180" t="s">
        <v>137</v>
      </c>
      <c r="B6160" s="180" t="s">
        <v>341</v>
      </c>
      <c r="C6160" s="180"/>
      <c r="D6160" s="180"/>
      <c r="E6160" s="180"/>
      <c r="F6160" s="180"/>
      <c r="G6160" s="180"/>
      <c r="H6160" s="180"/>
      <c r="I6160" s="180">
        <v>0</v>
      </c>
      <c r="J6160" s="180">
        <v>0</v>
      </c>
    </row>
    <row r="6161" spans="1:10" x14ac:dyDescent="0.2">
      <c r="A6161" s="180" t="s">
        <v>137</v>
      </c>
      <c r="B6161" s="180" t="s">
        <v>342</v>
      </c>
      <c r="C6161" s="180"/>
      <c r="D6161" s="180"/>
      <c r="E6161" s="180"/>
      <c r="F6161" s="180"/>
      <c r="G6161" s="180"/>
      <c r="H6161" s="180"/>
      <c r="I6161" s="180">
        <v>1204186</v>
      </c>
      <c r="J6161" s="180">
        <v>1167028</v>
      </c>
    </row>
    <row r="6162" spans="1:10" x14ac:dyDescent="0.2">
      <c r="A6162" s="180" t="s">
        <v>137</v>
      </c>
      <c r="B6162" s="180" t="s">
        <v>343</v>
      </c>
      <c r="C6162" s="180"/>
      <c r="D6162" s="180"/>
      <c r="E6162" s="180"/>
      <c r="F6162" s="180"/>
      <c r="G6162" s="180"/>
      <c r="H6162" s="180"/>
      <c r="I6162" s="180">
        <v>0</v>
      </c>
      <c r="J6162" s="180">
        <v>0</v>
      </c>
    </row>
    <row r="6163" spans="1:10" x14ac:dyDescent="0.2">
      <c r="A6163" s="180" t="s">
        <v>137</v>
      </c>
      <c r="B6163" s="180" t="s">
        <v>344</v>
      </c>
      <c r="C6163" s="180">
        <v>280000</v>
      </c>
      <c r="D6163" s="180"/>
      <c r="E6163" s="180"/>
      <c r="F6163" s="180"/>
      <c r="G6163" s="180">
        <v>2000</v>
      </c>
      <c r="H6163" s="180"/>
      <c r="I6163" s="180">
        <v>312000</v>
      </c>
      <c r="J6163" s="180">
        <v>301485.14</v>
      </c>
    </row>
    <row r="6164" spans="1:10" x14ac:dyDescent="0.2">
      <c r="A6164" s="180" t="s">
        <v>137</v>
      </c>
      <c r="B6164" s="180" t="s">
        <v>475</v>
      </c>
      <c r="C6164" s="180"/>
      <c r="D6164" s="180">
        <v>2671</v>
      </c>
      <c r="E6164" s="180"/>
      <c r="F6164" s="180">
        <v>8645</v>
      </c>
      <c r="G6164" s="180"/>
      <c r="H6164" s="180"/>
      <c r="I6164" s="180">
        <v>77959</v>
      </c>
      <c r="J6164" s="180">
        <v>80871.76999999999</v>
      </c>
    </row>
    <row r="6165" spans="1:10" x14ac:dyDescent="0.2">
      <c r="A6165" s="180" t="s">
        <v>137</v>
      </c>
      <c r="B6165" s="180" t="s">
        <v>332</v>
      </c>
      <c r="C6165" s="180"/>
      <c r="D6165" s="180"/>
      <c r="E6165" s="180"/>
      <c r="F6165" s="180"/>
      <c r="G6165" s="180"/>
      <c r="H6165" s="180"/>
      <c r="I6165" s="180">
        <v>30000</v>
      </c>
      <c r="J6165" s="180">
        <v>28648</v>
      </c>
    </row>
    <row r="6166" spans="1:10" x14ac:dyDescent="0.2">
      <c r="A6166" s="180" t="s">
        <v>137</v>
      </c>
      <c r="B6166" s="180" t="s">
        <v>407</v>
      </c>
      <c r="C6166" s="180"/>
      <c r="D6166" s="180"/>
      <c r="E6166" s="180"/>
      <c r="F6166" s="180"/>
      <c r="G6166" s="180">
        <v>100000</v>
      </c>
      <c r="H6166" s="180"/>
      <c r="I6166" s="180">
        <v>220000</v>
      </c>
      <c r="J6166" s="180">
        <v>233530.71999999997</v>
      </c>
    </row>
    <row r="6167" spans="1:10" x14ac:dyDescent="0.2">
      <c r="A6167" s="180" t="s">
        <v>137</v>
      </c>
      <c r="B6167" s="180" t="s">
        <v>345</v>
      </c>
      <c r="C6167" s="180">
        <v>290000</v>
      </c>
      <c r="D6167" s="180">
        <v>99741</v>
      </c>
      <c r="E6167" s="180">
        <v>0</v>
      </c>
      <c r="F6167" s="180">
        <v>298410</v>
      </c>
      <c r="G6167" s="180">
        <v>283000</v>
      </c>
      <c r="H6167" s="180">
        <v>0</v>
      </c>
      <c r="I6167" s="180">
        <v>5137112</v>
      </c>
      <c r="J6167" s="180">
        <v>5066257.4899999984</v>
      </c>
    </row>
    <row r="6168" spans="1:10" x14ac:dyDescent="0.2">
      <c r="A6168" s="180" t="s">
        <v>137</v>
      </c>
      <c r="B6168" s="180" t="s">
        <v>346</v>
      </c>
      <c r="C6168" s="180"/>
      <c r="D6168" s="180"/>
      <c r="E6168" s="180"/>
      <c r="F6168" s="180"/>
      <c r="G6168" s="180"/>
      <c r="H6168" s="180"/>
      <c r="I6168" s="180">
        <v>0</v>
      </c>
      <c r="J6168" s="180">
        <v>0</v>
      </c>
    </row>
    <row r="6169" spans="1:10" x14ac:dyDescent="0.2">
      <c r="A6169" s="180" t="s">
        <v>137</v>
      </c>
      <c r="B6169" s="180" t="s">
        <v>446</v>
      </c>
      <c r="C6169" s="180"/>
      <c r="D6169" s="180"/>
      <c r="E6169" s="180"/>
      <c r="F6169" s="180">
        <v>265500</v>
      </c>
      <c r="G6169" s="180"/>
      <c r="H6169" s="180"/>
      <c r="I6169" s="180">
        <v>265500</v>
      </c>
      <c r="J6169" s="180">
        <v>277106.81</v>
      </c>
    </row>
    <row r="6170" spans="1:10" x14ac:dyDescent="0.2">
      <c r="A6170" s="180" t="s">
        <v>137</v>
      </c>
      <c r="B6170" s="180" t="s">
        <v>347</v>
      </c>
      <c r="C6170" s="180"/>
      <c r="D6170" s="180">
        <v>40000</v>
      </c>
      <c r="E6170" s="180"/>
      <c r="F6170" s="180"/>
      <c r="G6170" s="180"/>
      <c r="H6170" s="180"/>
      <c r="I6170" s="180">
        <v>40000</v>
      </c>
      <c r="J6170" s="180">
        <v>40000</v>
      </c>
    </row>
    <row r="6171" spans="1:10" x14ac:dyDescent="0.2">
      <c r="A6171" s="180" t="s">
        <v>137</v>
      </c>
      <c r="B6171" s="180" t="s">
        <v>348</v>
      </c>
      <c r="C6171" s="180">
        <v>290000</v>
      </c>
      <c r="D6171" s="180">
        <v>139741</v>
      </c>
      <c r="E6171" s="180">
        <v>0</v>
      </c>
      <c r="F6171" s="180">
        <v>563910</v>
      </c>
      <c r="G6171" s="180">
        <v>283000</v>
      </c>
      <c r="H6171" s="180">
        <v>0</v>
      </c>
      <c r="I6171" s="180">
        <v>5442612</v>
      </c>
      <c r="J6171" s="180">
        <v>5383364.299999998</v>
      </c>
    </row>
    <row r="6172" spans="1:10" x14ac:dyDescent="0.2">
      <c r="A6172" s="180" t="s">
        <v>137</v>
      </c>
      <c r="B6172" s="180" t="s">
        <v>349</v>
      </c>
      <c r="C6172" s="180">
        <v>312116.95999999996</v>
      </c>
      <c r="D6172" s="180">
        <v>524709.02</v>
      </c>
      <c r="E6172" s="180">
        <v>404936</v>
      </c>
      <c r="F6172" s="180">
        <v>359399.1100000001</v>
      </c>
      <c r="G6172" s="180">
        <v>113725.87</v>
      </c>
      <c r="H6172" s="180">
        <v>0</v>
      </c>
      <c r="I6172" s="180">
        <v>4878774.12</v>
      </c>
      <c r="J6172" s="180">
        <v>4546935.1800000006</v>
      </c>
    </row>
    <row r="6173" spans="1:10" x14ac:dyDescent="0.2">
      <c r="A6173" s="180" t="s">
        <v>137</v>
      </c>
      <c r="B6173" s="180" t="s">
        <v>350</v>
      </c>
      <c r="C6173" s="180">
        <v>602116.96</v>
      </c>
      <c r="D6173" s="180">
        <v>664450.02</v>
      </c>
      <c r="E6173" s="180">
        <v>404936</v>
      </c>
      <c r="F6173" s="180">
        <v>923309.11</v>
      </c>
      <c r="G6173" s="180">
        <v>396725.87</v>
      </c>
      <c r="H6173" s="180">
        <v>0</v>
      </c>
      <c r="I6173" s="180">
        <v>10321386.119999999</v>
      </c>
      <c r="J6173" s="180">
        <v>9930299.4799999986</v>
      </c>
    </row>
    <row r="6174" spans="1:10" x14ac:dyDescent="0.2">
      <c r="A6174" s="180" t="s">
        <v>137</v>
      </c>
      <c r="B6174" s="180" t="s">
        <v>376</v>
      </c>
      <c r="C6174" s="180"/>
      <c r="D6174" s="180"/>
      <c r="E6174" s="180"/>
      <c r="F6174" s="180"/>
      <c r="G6174" s="180"/>
      <c r="H6174" s="180"/>
      <c r="I6174" s="180"/>
      <c r="J6174" s="180"/>
    </row>
    <row r="6175" spans="1:10" x14ac:dyDescent="0.2">
      <c r="A6175" s="180" t="s">
        <v>137</v>
      </c>
      <c r="B6175" s="180" t="s">
        <v>377</v>
      </c>
      <c r="C6175" s="180"/>
      <c r="D6175" s="180"/>
      <c r="E6175" s="180"/>
      <c r="F6175" s="180"/>
      <c r="G6175" s="180"/>
      <c r="H6175" s="180"/>
      <c r="I6175" s="180">
        <v>2700000</v>
      </c>
      <c r="J6175" s="180">
        <v>2597944.12</v>
      </c>
    </row>
    <row r="6176" spans="1:10" x14ac:dyDescent="0.2">
      <c r="A6176" s="180" t="s">
        <v>137</v>
      </c>
      <c r="B6176" s="180" t="s">
        <v>352</v>
      </c>
      <c r="C6176" s="180"/>
      <c r="D6176" s="180"/>
      <c r="E6176" s="180"/>
      <c r="F6176" s="180"/>
      <c r="G6176" s="180"/>
      <c r="H6176" s="180"/>
      <c r="I6176" s="180">
        <v>20000</v>
      </c>
      <c r="J6176" s="180">
        <v>17749.16</v>
      </c>
    </row>
    <row r="6177" spans="1:10" x14ac:dyDescent="0.2">
      <c r="A6177" s="180" t="s">
        <v>137</v>
      </c>
      <c r="B6177" s="180" t="s">
        <v>353</v>
      </c>
      <c r="C6177" s="180"/>
      <c r="D6177" s="180"/>
      <c r="E6177" s="180"/>
      <c r="F6177" s="180"/>
      <c r="G6177" s="180"/>
      <c r="H6177" s="180"/>
      <c r="I6177" s="180">
        <v>155000</v>
      </c>
      <c r="J6177" s="180">
        <v>153257.35</v>
      </c>
    </row>
    <row r="6178" spans="1:10" x14ac:dyDescent="0.2">
      <c r="A6178" s="180" t="s">
        <v>137</v>
      </c>
      <c r="B6178" s="180" t="s">
        <v>354</v>
      </c>
      <c r="C6178" s="180"/>
      <c r="D6178" s="180"/>
      <c r="E6178" s="180"/>
      <c r="F6178" s="180"/>
      <c r="G6178" s="180"/>
      <c r="H6178" s="180"/>
      <c r="I6178" s="180">
        <v>241600</v>
      </c>
      <c r="J6178" s="180">
        <v>232567.46</v>
      </c>
    </row>
    <row r="6179" spans="1:10" x14ac:dyDescent="0.2">
      <c r="A6179" s="180" t="s">
        <v>137</v>
      </c>
      <c r="B6179" s="180" t="s">
        <v>408</v>
      </c>
      <c r="C6179" s="180"/>
      <c r="D6179" s="180"/>
      <c r="E6179" s="180"/>
      <c r="F6179" s="180"/>
      <c r="G6179" s="180"/>
      <c r="H6179" s="180"/>
      <c r="I6179" s="180">
        <v>150000</v>
      </c>
      <c r="J6179" s="180">
        <v>146824.60999999999</v>
      </c>
    </row>
    <row r="6180" spans="1:10" x14ac:dyDescent="0.2">
      <c r="A6180" s="180" t="s">
        <v>137</v>
      </c>
      <c r="B6180" s="180" t="s">
        <v>423</v>
      </c>
      <c r="C6180" s="180"/>
      <c r="D6180" s="180"/>
      <c r="E6180" s="180"/>
      <c r="F6180" s="180">
        <v>1000</v>
      </c>
      <c r="G6180" s="180"/>
      <c r="H6180" s="180"/>
      <c r="I6180" s="180">
        <v>101000</v>
      </c>
      <c r="J6180" s="180">
        <v>104624.26</v>
      </c>
    </row>
    <row r="6181" spans="1:10" x14ac:dyDescent="0.2">
      <c r="A6181" s="180" t="s">
        <v>137</v>
      </c>
      <c r="B6181" s="180" t="s">
        <v>355</v>
      </c>
      <c r="C6181" s="180">
        <v>100000</v>
      </c>
      <c r="D6181" s="180">
        <v>200000</v>
      </c>
      <c r="E6181" s="180"/>
      <c r="F6181" s="180"/>
      <c r="G6181" s="180"/>
      <c r="H6181" s="180"/>
      <c r="I6181" s="180">
        <v>630000</v>
      </c>
      <c r="J6181" s="180">
        <v>493336.77</v>
      </c>
    </row>
    <row r="6182" spans="1:10" x14ac:dyDescent="0.2">
      <c r="A6182" s="180" t="s">
        <v>137</v>
      </c>
      <c r="B6182" s="180" t="s">
        <v>356</v>
      </c>
      <c r="C6182" s="180">
        <v>70000</v>
      </c>
      <c r="D6182" s="180">
        <v>170000</v>
      </c>
      <c r="E6182" s="180"/>
      <c r="F6182" s="180"/>
      <c r="G6182" s="180"/>
      <c r="H6182" s="180"/>
      <c r="I6182" s="180">
        <v>274000</v>
      </c>
      <c r="J6182" s="180">
        <v>139243.62</v>
      </c>
    </row>
    <row r="6183" spans="1:10" x14ac:dyDescent="0.2">
      <c r="A6183" s="180" t="s">
        <v>137</v>
      </c>
      <c r="B6183" s="180" t="s">
        <v>409</v>
      </c>
      <c r="C6183" s="180"/>
      <c r="D6183" s="180"/>
      <c r="E6183" s="180"/>
      <c r="F6183" s="180"/>
      <c r="G6183" s="180"/>
      <c r="H6183" s="180"/>
      <c r="I6183" s="180">
        <v>0</v>
      </c>
      <c r="J6183" s="180"/>
    </row>
    <row r="6184" spans="1:10" x14ac:dyDescent="0.2">
      <c r="A6184" s="180" t="s">
        <v>137</v>
      </c>
      <c r="B6184" s="180" t="s">
        <v>378</v>
      </c>
      <c r="C6184" s="180"/>
      <c r="D6184" s="180"/>
      <c r="E6184" s="180"/>
      <c r="F6184" s="180"/>
      <c r="G6184" s="180">
        <v>300000</v>
      </c>
      <c r="H6184" s="180"/>
      <c r="I6184" s="180">
        <v>230000</v>
      </c>
      <c r="J6184" s="180">
        <v>197481.1</v>
      </c>
    </row>
    <row r="6185" spans="1:10" x14ac:dyDescent="0.2">
      <c r="A6185" s="180" t="s">
        <v>137</v>
      </c>
      <c r="B6185" s="180" t="s">
        <v>360</v>
      </c>
      <c r="C6185" s="180">
        <v>150000</v>
      </c>
      <c r="D6185" s="180">
        <v>190000</v>
      </c>
      <c r="E6185" s="180">
        <v>350000</v>
      </c>
      <c r="F6185" s="180"/>
      <c r="G6185" s="180"/>
      <c r="H6185" s="180"/>
      <c r="I6185" s="180">
        <v>40000</v>
      </c>
      <c r="J6185" s="180">
        <v>2508</v>
      </c>
    </row>
    <row r="6186" spans="1:10" x14ac:dyDescent="0.2">
      <c r="A6186" s="180" t="s">
        <v>137</v>
      </c>
      <c r="B6186" s="180" t="s">
        <v>379</v>
      </c>
      <c r="C6186" s="180"/>
      <c r="D6186" s="180"/>
      <c r="E6186" s="180"/>
      <c r="F6186" s="180">
        <v>545715</v>
      </c>
      <c r="G6186" s="180"/>
      <c r="H6186" s="180"/>
      <c r="I6186" s="180">
        <v>553850</v>
      </c>
      <c r="J6186" s="180">
        <v>553850</v>
      </c>
    </row>
    <row r="6187" spans="1:10" x14ac:dyDescent="0.2">
      <c r="A6187" s="180" t="s">
        <v>137</v>
      </c>
      <c r="B6187" s="180" t="s">
        <v>362</v>
      </c>
      <c r="C6187" s="180"/>
      <c r="D6187" s="180"/>
      <c r="E6187" s="180"/>
      <c r="F6187" s="180"/>
      <c r="G6187" s="180"/>
      <c r="H6187" s="180"/>
      <c r="I6187" s="180">
        <v>140402</v>
      </c>
      <c r="J6187" s="180">
        <v>139404</v>
      </c>
    </row>
    <row r="6188" spans="1:10" x14ac:dyDescent="0.2">
      <c r="A6188" s="180" t="s">
        <v>137</v>
      </c>
      <c r="B6188" s="180" t="s">
        <v>365</v>
      </c>
      <c r="C6188" s="180">
        <v>320000</v>
      </c>
      <c r="D6188" s="180">
        <v>560000</v>
      </c>
      <c r="E6188" s="180">
        <v>350000</v>
      </c>
      <c r="F6188" s="180">
        <v>546715</v>
      </c>
      <c r="G6188" s="180">
        <v>300000</v>
      </c>
      <c r="H6188" s="180">
        <v>0</v>
      </c>
      <c r="I6188" s="180">
        <v>5235852</v>
      </c>
      <c r="J6188" s="180">
        <v>4778790.45</v>
      </c>
    </row>
    <row r="6189" spans="1:10" x14ac:dyDescent="0.2">
      <c r="A6189" s="180" t="s">
        <v>137</v>
      </c>
      <c r="B6189" s="180" t="s">
        <v>447</v>
      </c>
      <c r="C6189" s="180">
        <v>225500</v>
      </c>
      <c r="D6189" s="180">
        <v>40000</v>
      </c>
      <c r="E6189" s="180"/>
      <c r="F6189" s="180"/>
      <c r="G6189" s="180"/>
      <c r="H6189" s="180"/>
      <c r="I6189" s="180">
        <v>265500</v>
      </c>
      <c r="J6189" s="180">
        <v>272734.91000000003</v>
      </c>
    </row>
    <row r="6190" spans="1:10" x14ac:dyDescent="0.2">
      <c r="A6190" s="180" t="s">
        <v>137</v>
      </c>
      <c r="B6190" s="180" t="s">
        <v>366</v>
      </c>
      <c r="C6190" s="180">
        <v>545500</v>
      </c>
      <c r="D6190" s="180">
        <v>600000</v>
      </c>
      <c r="E6190" s="180">
        <v>350000</v>
      </c>
      <c r="F6190" s="180">
        <v>546715</v>
      </c>
      <c r="G6190" s="180">
        <v>300000</v>
      </c>
      <c r="H6190" s="180">
        <v>0</v>
      </c>
      <c r="I6190" s="180">
        <v>5501352</v>
      </c>
      <c r="J6190" s="180">
        <v>5051525.3600000003</v>
      </c>
    </row>
    <row r="6191" spans="1:10" x14ac:dyDescent="0.2">
      <c r="A6191" s="180" t="s">
        <v>137</v>
      </c>
      <c r="B6191" s="180" t="s">
        <v>367</v>
      </c>
      <c r="C6191" s="180">
        <v>56616.959999999963</v>
      </c>
      <c r="D6191" s="180">
        <v>64450.020000000019</v>
      </c>
      <c r="E6191" s="180">
        <v>54936</v>
      </c>
      <c r="F6191" s="180">
        <v>376594.1100000001</v>
      </c>
      <c r="G6191" s="180">
        <v>96725.87</v>
      </c>
      <c r="H6191" s="180">
        <v>0</v>
      </c>
      <c r="I6191" s="180">
        <v>4820034.120000001</v>
      </c>
      <c r="J6191" s="180">
        <v>4878774.1199999982</v>
      </c>
    </row>
    <row r="6192" spans="1:10" x14ac:dyDescent="0.2">
      <c r="A6192" s="180" t="s">
        <v>137</v>
      </c>
      <c r="B6192" s="180" t="s">
        <v>368</v>
      </c>
      <c r="C6192" s="180">
        <v>602116.96</v>
      </c>
      <c r="D6192" s="180">
        <v>664450.02</v>
      </c>
      <c r="E6192" s="180">
        <v>404936</v>
      </c>
      <c r="F6192" s="180">
        <v>923309.11</v>
      </c>
      <c r="G6192" s="180">
        <v>396725.87</v>
      </c>
      <c r="H6192" s="180">
        <v>0</v>
      </c>
      <c r="I6192" s="180">
        <v>10321386.119999999</v>
      </c>
      <c r="J6192" s="180">
        <v>9930299.4799999986</v>
      </c>
    </row>
    <row r="6193" spans="1:10" x14ac:dyDescent="0.2">
      <c r="A6193" s="180" t="s">
        <v>138</v>
      </c>
      <c r="B6193" s="180" t="s">
        <v>333</v>
      </c>
      <c r="C6193" s="180"/>
      <c r="D6193" s="180">
        <v>324398</v>
      </c>
      <c r="E6193" s="180"/>
      <c r="F6193" s="180">
        <v>1077809</v>
      </c>
      <c r="G6193" s="180"/>
      <c r="H6193" s="180"/>
      <c r="I6193" s="180">
        <v>4592837</v>
      </c>
      <c r="J6193" s="180">
        <v>3725012.41</v>
      </c>
    </row>
    <row r="6194" spans="1:10" x14ac:dyDescent="0.2">
      <c r="A6194" s="180" t="s">
        <v>138</v>
      </c>
      <c r="B6194" s="180" t="s">
        <v>334</v>
      </c>
      <c r="C6194" s="180"/>
      <c r="D6194" s="180">
        <v>19996</v>
      </c>
      <c r="E6194" s="180"/>
      <c r="F6194" s="180">
        <v>66441</v>
      </c>
      <c r="G6194" s="180"/>
      <c r="H6194" s="180"/>
      <c r="I6194" s="180">
        <v>323650</v>
      </c>
      <c r="J6194" s="180">
        <v>359281.17000000004</v>
      </c>
    </row>
    <row r="6195" spans="1:10" x14ac:dyDescent="0.2">
      <c r="A6195" s="180" t="s">
        <v>138</v>
      </c>
      <c r="B6195" s="180" t="s">
        <v>335</v>
      </c>
      <c r="C6195" s="180"/>
      <c r="D6195" s="180">
        <v>78298</v>
      </c>
      <c r="E6195" s="180"/>
      <c r="F6195" s="180"/>
      <c r="G6195" s="180"/>
      <c r="H6195" s="180"/>
      <c r="I6195" s="180">
        <v>281126</v>
      </c>
      <c r="J6195" s="180">
        <v>273825</v>
      </c>
    </row>
    <row r="6196" spans="1:10" x14ac:dyDescent="0.2">
      <c r="A6196" s="180" t="s">
        <v>138</v>
      </c>
      <c r="B6196" s="180" t="s">
        <v>336</v>
      </c>
      <c r="C6196" s="180"/>
      <c r="D6196" s="180"/>
      <c r="E6196" s="180"/>
      <c r="F6196" s="180"/>
      <c r="G6196" s="180"/>
      <c r="H6196" s="180"/>
      <c r="I6196" s="180">
        <v>165000</v>
      </c>
      <c r="J6196" s="180">
        <v>165080.39000000001</v>
      </c>
    </row>
    <row r="6197" spans="1:10" x14ac:dyDescent="0.2">
      <c r="A6197" s="180" t="s">
        <v>138</v>
      </c>
      <c r="B6197" s="180" t="s">
        <v>337</v>
      </c>
      <c r="C6197" s="180"/>
      <c r="D6197" s="180">
        <v>4500</v>
      </c>
      <c r="E6197" s="180"/>
      <c r="F6197" s="180"/>
      <c r="G6197" s="180">
        <v>1000</v>
      </c>
      <c r="H6197" s="180"/>
      <c r="I6197" s="180">
        <v>109700</v>
      </c>
      <c r="J6197" s="180">
        <v>88603.31</v>
      </c>
    </row>
    <row r="6198" spans="1:10" x14ac:dyDescent="0.2">
      <c r="A6198" s="180" t="s">
        <v>138</v>
      </c>
      <c r="B6198" s="180" t="s">
        <v>338</v>
      </c>
      <c r="C6198" s="180"/>
      <c r="D6198" s="180"/>
      <c r="E6198" s="180"/>
      <c r="F6198" s="180"/>
      <c r="G6198" s="180">
        <v>168000</v>
      </c>
      <c r="H6198" s="180"/>
      <c r="I6198" s="180">
        <v>165000</v>
      </c>
      <c r="J6198" s="180">
        <v>162828.98000000001</v>
      </c>
    </row>
    <row r="6199" spans="1:10" x14ac:dyDescent="0.2">
      <c r="A6199" s="180" t="s">
        <v>138</v>
      </c>
      <c r="B6199" s="180" t="s">
        <v>339</v>
      </c>
      <c r="C6199" s="180"/>
      <c r="D6199" s="180"/>
      <c r="E6199" s="180"/>
      <c r="F6199" s="180"/>
      <c r="G6199" s="180"/>
      <c r="H6199" s="180"/>
      <c r="I6199" s="180">
        <v>200250</v>
      </c>
      <c r="J6199" s="180">
        <v>219484.87</v>
      </c>
    </row>
    <row r="6200" spans="1:10" x14ac:dyDescent="0.2">
      <c r="A6200" s="180" t="s">
        <v>138</v>
      </c>
      <c r="B6200" s="180" t="s">
        <v>340</v>
      </c>
      <c r="C6200" s="180"/>
      <c r="D6200" s="180">
        <v>15000</v>
      </c>
      <c r="E6200" s="180"/>
      <c r="F6200" s="180"/>
      <c r="G6200" s="180">
        <v>0</v>
      </c>
      <c r="H6200" s="180"/>
      <c r="I6200" s="180">
        <v>127000</v>
      </c>
      <c r="J6200" s="180">
        <v>173618.69</v>
      </c>
    </row>
    <row r="6201" spans="1:10" x14ac:dyDescent="0.2">
      <c r="A6201" s="180" t="s">
        <v>138</v>
      </c>
      <c r="B6201" s="180" t="s">
        <v>341</v>
      </c>
      <c r="C6201" s="180"/>
      <c r="D6201" s="180"/>
      <c r="E6201" s="180"/>
      <c r="F6201" s="180"/>
      <c r="G6201" s="180"/>
      <c r="H6201" s="180"/>
      <c r="I6201" s="180">
        <v>500</v>
      </c>
      <c r="J6201" s="180">
        <v>0</v>
      </c>
    </row>
    <row r="6202" spans="1:10" x14ac:dyDescent="0.2">
      <c r="A6202" s="180" t="s">
        <v>138</v>
      </c>
      <c r="B6202" s="180" t="s">
        <v>342</v>
      </c>
      <c r="C6202" s="180"/>
      <c r="D6202" s="180"/>
      <c r="E6202" s="180"/>
      <c r="F6202" s="180"/>
      <c r="G6202" s="180"/>
      <c r="H6202" s="180"/>
      <c r="I6202" s="180">
        <v>3472218</v>
      </c>
      <c r="J6202" s="180">
        <v>3419213</v>
      </c>
    </row>
    <row r="6203" spans="1:10" x14ac:dyDescent="0.2">
      <c r="A6203" s="180" t="s">
        <v>138</v>
      </c>
      <c r="B6203" s="180" t="s">
        <v>343</v>
      </c>
      <c r="C6203" s="180"/>
      <c r="D6203" s="180"/>
      <c r="E6203" s="180"/>
      <c r="F6203" s="180"/>
      <c r="G6203" s="180"/>
      <c r="H6203" s="180"/>
      <c r="I6203" s="180">
        <v>0</v>
      </c>
      <c r="J6203" s="180">
        <v>0</v>
      </c>
    </row>
    <row r="6204" spans="1:10" x14ac:dyDescent="0.2">
      <c r="A6204" s="180" t="s">
        <v>138</v>
      </c>
      <c r="B6204" s="180" t="s">
        <v>344</v>
      </c>
      <c r="C6204" s="180">
        <v>611000</v>
      </c>
      <c r="D6204" s="180"/>
      <c r="E6204" s="180"/>
      <c r="F6204" s="180"/>
      <c r="G6204" s="180">
        <v>3000</v>
      </c>
      <c r="H6204" s="180"/>
      <c r="I6204" s="180">
        <v>671000</v>
      </c>
      <c r="J6204" s="180">
        <v>625794.93999999994</v>
      </c>
    </row>
    <row r="6205" spans="1:10" x14ac:dyDescent="0.2">
      <c r="A6205" s="180" t="s">
        <v>138</v>
      </c>
      <c r="B6205" s="180" t="s">
        <v>475</v>
      </c>
      <c r="C6205" s="180"/>
      <c r="D6205" s="180">
        <v>7758</v>
      </c>
      <c r="E6205" s="180"/>
      <c r="F6205" s="180">
        <v>25776</v>
      </c>
      <c r="G6205" s="180"/>
      <c r="H6205" s="180"/>
      <c r="I6205" s="180">
        <v>84253</v>
      </c>
      <c r="J6205" s="180">
        <v>57047.16</v>
      </c>
    </row>
    <row r="6206" spans="1:10" x14ac:dyDescent="0.2">
      <c r="A6206" s="180" t="s">
        <v>138</v>
      </c>
      <c r="B6206" s="180" t="s">
        <v>332</v>
      </c>
      <c r="C6206" s="180"/>
      <c r="D6206" s="180"/>
      <c r="E6206" s="180"/>
      <c r="F6206" s="180"/>
      <c r="G6206" s="180"/>
      <c r="H6206" s="180"/>
      <c r="I6206" s="180">
        <v>104141</v>
      </c>
      <c r="J6206" s="180">
        <v>105319</v>
      </c>
    </row>
    <row r="6207" spans="1:10" x14ac:dyDescent="0.2">
      <c r="A6207" s="180" t="s">
        <v>138</v>
      </c>
      <c r="B6207" s="180" t="s">
        <v>407</v>
      </c>
      <c r="C6207" s="180"/>
      <c r="D6207" s="180"/>
      <c r="E6207" s="180"/>
      <c r="F6207" s="180"/>
      <c r="G6207" s="180">
        <v>212000</v>
      </c>
      <c r="H6207" s="180"/>
      <c r="I6207" s="180">
        <v>295000</v>
      </c>
      <c r="J6207" s="180">
        <v>291001.84000000003</v>
      </c>
    </row>
    <row r="6208" spans="1:10" x14ac:dyDescent="0.2">
      <c r="A6208" s="180" t="s">
        <v>138</v>
      </c>
      <c r="B6208" s="180" t="s">
        <v>345</v>
      </c>
      <c r="C6208" s="180">
        <v>611000</v>
      </c>
      <c r="D6208" s="180">
        <v>449950</v>
      </c>
      <c r="E6208" s="180">
        <v>0</v>
      </c>
      <c r="F6208" s="180">
        <v>1170026</v>
      </c>
      <c r="G6208" s="180">
        <v>384000</v>
      </c>
      <c r="H6208" s="180">
        <v>0</v>
      </c>
      <c r="I6208" s="180">
        <v>10591675</v>
      </c>
      <c r="J6208" s="180">
        <v>9666110.7599999998</v>
      </c>
    </row>
    <row r="6209" spans="1:10" x14ac:dyDescent="0.2">
      <c r="A6209" s="180" t="s">
        <v>138</v>
      </c>
      <c r="B6209" s="180" t="s">
        <v>346</v>
      </c>
      <c r="C6209" s="180"/>
      <c r="D6209" s="180"/>
      <c r="E6209" s="180"/>
      <c r="F6209" s="180"/>
      <c r="G6209" s="180"/>
      <c r="H6209" s="180"/>
      <c r="I6209" s="180">
        <v>0</v>
      </c>
      <c r="J6209" s="180">
        <v>0</v>
      </c>
    </row>
    <row r="6210" spans="1:10" x14ac:dyDescent="0.2">
      <c r="A6210" s="180" t="s">
        <v>138</v>
      </c>
      <c r="B6210" s="180" t="s">
        <v>446</v>
      </c>
      <c r="C6210" s="180"/>
      <c r="D6210" s="180"/>
      <c r="E6210" s="180"/>
      <c r="F6210" s="180"/>
      <c r="G6210" s="180"/>
      <c r="H6210" s="180"/>
      <c r="I6210" s="180">
        <v>0</v>
      </c>
      <c r="J6210" s="180">
        <v>85062.5</v>
      </c>
    </row>
    <row r="6211" spans="1:10" x14ac:dyDescent="0.2">
      <c r="A6211" s="180" t="s">
        <v>138</v>
      </c>
      <c r="B6211" s="180" t="s">
        <v>347</v>
      </c>
      <c r="C6211" s="180"/>
      <c r="D6211" s="180"/>
      <c r="E6211" s="180"/>
      <c r="F6211" s="180"/>
      <c r="G6211" s="180"/>
      <c r="H6211" s="180"/>
      <c r="I6211" s="180">
        <v>0</v>
      </c>
      <c r="J6211" s="180">
        <v>4139.67</v>
      </c>
    </row>
    <row r="6212" spans="1:10" x14ac:dyDescent="0.2">
      <c r="A6212" s="180" t="s">
        <v>138</v>
      </c>
      <c r="B6212" s="180" t="s">
        <v>348</v>
      </c>
      <c r="C6212" s="180">
        <v>611000</v>
      </c>
      <c r="D6212" s="180">
        <v>449950</v>
      </c>
      <c r="E6212" s="180">
        <v>0</v>
      </c>
      <c r="F6212" s="180">
        <v>1170026</v>
      </c>
      <c r="G6212" s="180">
        <v>384000</v>
      </c>
      <c r="H6212" s="180">
        <v>0</v>
      </c>
      <c r="I6212" s="180">
        <v>10591675</v>
      </c>
      <c r="J6212" s="180">
        <v>9755312.9299999997</v>
      </c>
    </row>
    <row r="6213" spans="1:10" x14ac:dyDescent="0.2">
      <c r="A6213" s="180" t="s">
        <v>138</v>
      </c>
      <c r="B6213" s="180" t="s">
        <v>349</v>
      </c>
      <c r="C6213" s="180">
        <v>3027752.34</v>
      </c>
      <c r="D6213" s="180">
        <v>146315.29000000004</v>
      </c>
      <c r="E6213" s="180">
        <v>0</v>
      </c>
      <c r="F6213" s="180">
        <v>0</v>
      </c>
      <c r="G6213" s="180">
        <v>82332.450000000012</v>
      </c>
      <c r="H6213" s="180">
        <v>0</v>
      </c>
      <c r="I6213" s="180">
        <v>4793609.1499999994</v>
      </c>
      <c r="J6213" s="180">
        <v>4083483.19</v>
      </c>
    </row>
    <row r="6214" spans="1:10" x14ac:dyDescent="0.2">
      <c r="A6214" s="180" t="s">
        <v>138</v>
      </c>
      <c r="B6214" s="180" t="s">
        <v>350</v>
      </c>
      <c r="C6214" s="180">
        <v>3638752.34</v>
      </c>
      <c r="D6214" s="180">
        <v>596265.29</v>
      </c>
      <c r="E6214" s="180">
        <v>0</v>
      </c>
      <c r="F6214" s="180">
        <v>1170026</v>
      </c>
      <c r="G6214" s="180">
        <v>466332.45</v>
      </c>
      <c r="H6214" s="180">
        <v>0</v>
      </c>
      <c r="I6214" s="180">
        <v>15385284.15</v>
      </c>
      <c r="J6214" s="180">
        <v>13838796.119999999</v>
      </c>
    </row>
    <row r="6215" spans="1:10" x14ac:dyDescent="0.2">
      <c r="A6215" s="180" t="s">
        <v>138</v>
      </c>
      <c r="B6215" s="180" t="s">
        <v>376</v>
      </c>
      <c r="C6215" s="180"/>
      <c r="D6215" s="180"/>
      <c r="E6215" s="180"/>
      <c r="F6215" s="180"/>
      <c r="G6215" s="180"/>
      <c r="H6215" s="180"/>
      <c r="I6215" s="180"/>
      <c r="J6215" s="180"/>
    </row>
    <row r="6216" spans="1:10" x14ac:dyDescent="0.2">
      <c r="A6216" s="180" t="s">
        <v>138</v>
      </c>
      <c r="B6216" s="180" t="s">
        <v>377</v>
      </c>
      <c r="C6216" s="180"/>
      <c r="D6216" s="180"/>
      <c r="E6216" s="180"/>
      <c r="F6216" s="180"/>
      <c r="G6216" s="180"/>
      <c r="H6216" s="180"/>
      <c r="I6216" s="180">
        <v>5844363</v>
      </c>
      <c r="J6216" s="180">
        <v>5652327.3600000003</v>
      </c>
    </row>
    <row r="6217" spans="1:10" x14ac:dyDescent="0.2">
      <c r="A6217" s="180" t="s">
        <v>138</v>
      </c>
      <c r="B6217" s="180" t="s">
        <v>352</v>
      </c>
      <c r="C6217" s="180"/>
      <c r="D6217" s="180"/>
      <c r="E6217" s="180"/>
      <c r="F6217" s="180"/>
      <c r="G6217" s="180"/>
      <c r="H6217" s="180"/>
      <c r="I6217" s="180">
        <v>115895</v>
      </c>
      <c r="J6217" s="180">
        <v>112495.83</v>
      </c>
    </row>
    <row r="6218" spans="1:10" x14ac:dyDescent="0.2">
      <c r="A6218" s="180" t="s">
        <v>138</v>
      </c>
      <c r="B6218" s="180" t="s">
        <v>353</v>
      </c>
      <c r="C6218" s="180"/>
      <c r="D6218" s="180">
        <v>150000</v>
      </c>
      <c r="E6218" s="180"/>
      <c r="F6218" s="180"/>
      <c r="G6218" s="180"/>
      <c r="H6218" s="180"/>
      <c r="I6218" s="180">
        <v>377715</v>
      </c>
      <c r="J6218" s="180">
        <v>371034.16</v>
      </c>
    </row>
    <row r="6219" spans="1:10" x14ac:dyDescent="0.2">
      <c r="A6219" s="180" t="s">
        <v>138</v>
      </c>
      <c r="B6219" s="180" t="s">
        <v>354</v>
      </c>
      <c r="C6219" s="180">
        <v>15000</v>
      </c>
      <c r="D6219" s="180"/>
      <c r="E6219" s="180"/>
      <c r="F6219" s="180"/>
      <c r="G6219" s="180"/>
      <c r="H6219" s="180"/>
      <c r="I6219" s="180">
        <v>312585</v>
      </c>
      <c r="J6219" s="180">
        <v>309110.73</v>
      </c>
    </row>
    <row r="6220" spans="1:10" x14ac:dyDescent="0.2">
      <c r="A6220" s="180" t="s">
        <v>138</v>
      </c>
      <c r="B6220" s="180" t="s">
        <v>408</v>
      </c>
      <c r="C6220" s="180"/>
      <c r="D6220" s="180"/>
      <c r="E6220" s="180"/>
      <c r="F6220" s="180"/>
      <c r="G6220" s="180"/>
      <c r="H6220" s="180"/>
      <c r="I6220" s="180">
        <v>479685</v>
      </c>
      <c r="J6220" s="180">
        <v>476581.78</v>
      </c>
    </row>
    <row r="6221" spans="1:10" x14ac:dyDescent="0.2">
      <c r="A6221" s="180" t="s">
        <v>138</v>
      </c>
      <c r="B6221" s="180" t="s">
        <v>423</v>
      </c>
      <c r="C6221" s="180"/>
      <c r="D6221" s="180">
        <v>70000</v>
      </c>
      <c r="E6221" s="180"/>
      <c r="F6221" s="180">
        <v>0</v>
      </c>
      <c r="G6221" s="180"/>
      <c r="H6221" s="180"/>
      <c r="I6221" s="180">
        <v>255618</v>
      </c>
      <c r="J6221" s="180">
        <v>250824.88</v>
      </c>
    </row>
    <row r="6222" spans="1:10" x14ac:dyDescent="0.2">
      <c r="A6222" s="180" t="s">
        <v>138</v>
      </c>
      <c r="B6222" s="180" t="s">
        <v>355</v>
      </c>
      <c r="C6222" s="180"/>
      <c r="D6222" s="180">
        <v>185000</v>
      </c>
      <c r="E6222" s="180"/>
      <c r="F6222" s="180"/>
      <c r="G6222" s="180"/>
      <c r="H6222" s="180"/>
      <c r="I6222" s="180">
        <v>853624</v>
      </c>
      <c r="J6222" s="180">
        <v>750350.82</v>
      </c>
    </row>
    <row r="6223" spans="1:10" x14ac:dyDescent="0.2">
      <c r="A6223" s="180" t="s">
        <v>138</v>
      </c>
      <c r="B6223" s="180" t="s">
        <v>356</v>
      </c>
      <c r="C6223" s="180"/>
      <c r="D6223" s="180">
        <v>15000</v>
      </c>
      <c r="E6223" s="180"/>
      <c r="F6223" s="180"/>
      <c r="G6223" s="180"/>
      <c r="H6223" s="180"/>
      <c r="I6223" s="180">
        <v>200587</v>
      </c>
      <c r="J6223" s="180">
        <v>188403.18999999997</v>
      </c>
    </row>
    <row r="6224" spans="1:10" x14ac:dyDescent="0.2">
      <c r="A6224" s="180" t="s">
        <v>138</v>
      </c>
      <c r="B6224" s="180" t="s">
        <v>409</v>
      </c>
      <c r="C6224" s="180"/>
      <c r="D6224" s="180"/>
      <c r="E6224" s="180"/>
      <c r="F6224" s="180"/>
      <c r="G6224" s="180"/>
      <c r="H6224" s="180"/>
      <c r="I6224" s="180">
        <v>0</v>
      </c>
      <c r="J6224" s="180"/>
    </row>
    <row r="6225" spans="1:10" x14ac:dyDescent="0.2">
      <c r="A6225" s="180" t="s">
        <v>138</v>
      </c>
      <c r="B6225" s="180" t="s">
        <v>378</v>
      </c>
      <c r="C6225" s="180"/>
      <c r="D6225" s="180"/>
      <c r="E6225" s="180"/>
      <c r="F6225" s="180"/>
      <c r="G6225" s="180">
        <v>370000</v>
      </c>
      <c r="H6225" s="180"/>
      <c r="I6225" s="180">
        <v>363500</v>
      </c>
      <c r="J6225" s="180">
        <v>352840.8</v>
      </c>
    </row>
    <row r="6226" spans="1:10" x14ac:dyDescent="0.2">
      <c r="A6226" s="180" t="s">
        <v>138</v>
      </c>
      <c r="B6226" s="180" t="s">
        <v>360</v>
      </c>
      <c r="C6226" s="180">
        <v>300000</v>
      </c>
      <c r="D6226" s="180">
        <v>25000</v>
      </c>
      <c r="E6226" s="180"/>
      <c r="F6226" s="180"/>
      <c r="G6226" s="180"/>
      <c r="H6226" s="180"/>
      <c r="I6226" s="180">
        <v>275000</v>
      </c>
      <c r="J6226" s="180">
        <v>59880.29</v>
      </c>
    </row>
    <row r="6227" spans="1:10" x14ac:dyDescent="0.2">
      <c r="A6227" s="180" t="s">
        <v>138</v>
      </c>
      <c r="B6227" s="180" t="s">
        <v>379</v>
      </c>
      <c r="C6227" s="180"/>
      <c r="D6227" s="180"/>
      <c r="E6227" s="180"/>
      <c r="F6227" s="180">
        <v>620055</v>
      </c>
      <c r="G6227" s="180"/>
      <c r="H6227" s="180"/>
      <c r="I6227" s="180">
        <v>620055</v>
      </c>
      <c r="J6227" s="180">
        <v>85062.5</v>
      </c>
    </row>
    <row r="6228" spans="1:10" x14ac:dyDescent="0.2">
      <c r="A6228" s="180" t="s">
        <v>138</v>
      </c>
      <c r="B6228" s="180" t="s">
        <v>362</v>
      </c>
      <c r="C6228" s="180"/>
      <c r="D6228" s="180"/>
      <c r="E6228" s="180"/>
      <c r="F6228" s="180"/>
      <c r="G6228" s="180"/>
      <c r="H6228" s="180"/>
      <c r="I6228" s="180">
        <v>296393</v>
      </c>
      <c r="J6228" s="180">
        <v>292291</v>
      </c>
    </row>
    <row r="6229" spans="1:10" x14ac:dyDescent="0.2">
      <c r="A6229" s="180" t="s">
        <v>138</v>
      </c>
      <c r="B6229" s="180" t="s">
        <v>365</v>
      </c>
      <c r="C6229" s="180">
        <v>315000</v>
      </c>
      <c r="D6229" s="180">
        <v>445000</v>
      </c>
      <c r="E6229" s="180">
        <v>0</v>
      </c>
      <c r="F6229" s="180">
        <v>620055</v>
      </c>
      <c r="G6229" s="180">
        <v>370000</v>
      </c>
      <c r="H6229" s="180">
        <v>0</v>
      </c>
      <c r="I6229" s="180">
        <v>9995020</v>
      </c>
      <c r="J6229" s="180">
        <v>8901203.3399999999</v>
      </c>
    </row>
    <row r="6230" spans="1:10" x14ac:dyDescent="0.2">
      <c r="A6230" s="180" t="s">
        <v>138</v>
      </c>
      <c r="B6230" s="180" t="s">
        <v>447</v>
      </c>
      <c r="C6230" s="180"/>
      <c r="D6230" s="180"/>
      <c r="E6230" s="180"/>
      <c r="F6230" s="180"/>
      <c r="G6230" s="180"/>
      <c r="H6230" s="180"/>
      <c r="I6230" s="180">
        <v>0</v>
      </c>
      <c r="J6230" s="180">
        <v>143983.63</v>
      </c>
    </row>
    <row r="6231" spans="1:10" x14ac:dyDescent="0.2">
      <c r="A6231" s="180" t="s">
        <v>138</v>
      </c>
      <c r="B6231" s="180" t="s">
        <v>366</v>
      </c>
      <c r="C6231" s="180">
        <v>315000</v>
      </c>
      <c r="D6231" s="180">
        <v>445000</v>
      </c>
      <c r="E6231" s="180">
        <v>0</v>
      </c>
      <c r="F6231" s="180">
        <v>620055</v>
      </c>
      <c r="G6231" s="180">
        <v>370000</v>
      </c>
      <c r="H6231" s="180">
        <v>0</v>
      </c>
      <c r="I6231" s="180">
        <v>9995020</v>
      </c>
      <c r="J6231" s="180">
        <v>9045186.9700000007</v>
      </c>
    </row>
    <row r="6232" spans="1:10" x14ac:dyDescent="0.2">
      <c r="A6232" s="180" t="s">
        <v>138</v>
      </c>
      <c r="B6232" s="180" t="s">
        <v>367</v>
      </c>
      <c r="C6232" s="180">
        <v>3323752.34</v>
      </c>
      <c r="D6232" s="180">
        <v>151265.29000000004</v>
      </c>
      <c r="E6232" s="180">
        <v>0</v>
      </c>
      <c r="F6232" s="180">
        <v>549971</v>
      </c>
      <c r="G6232" s="180">
        <v>96332.450000000012</v>
      </c>
      <c r="H6232" s="180">
        <v>0</v>
      </c>
      <c r="I6232" s="180">
        <v>5390264.1499999985</v>
      </c>
      <c r="J6232" s="180">
        <v>4793609.1499999985</v>
      </c>
    </row>
    <row r="6233" spans="1:10" x14ac:dyDescent="0.2">
      <c r="A6233" s="180" t="s">
        <v>138</v>
      </c>
      <c r="B6233" s="180" t="s">
        <v>368</v>
      </c>
      <c r="C6233" s="180">
        <v>3638752.34</v>
      </c>
      <c r="D6233" s="180">
        <v>596265.29</v>
      </c>
      <c r="E6233" s="180">
        <v>0</v>
      </c>
      <c r="F6233" s="180">
        <v>1170026</v>
      </c>
      <c r="G6233" s="180">
        <v>466332.45</v>
      </c>
      <c r="H6233" s="180">
        <v>0</v>
      </c>
      <c r="I6233" s="180">
        <v>15385284.15</v>
      </c>
      <c r="J6233" s="180">
        <v>13838796.119999999</v>
      </c>
    </row>
    <row r="6234" spans="1:10" x14ac:dyDescent="0.2">
      <c r="A6234" s="180" t="s">
        <v>139</v>
      </c>
      <c r="B6234" s="180" t="s">
        <v>333</v>
      </c>
      <c r="C6234" s="180"/>
      <c r="D6234" s="180">
        <v>414488</v>
      </c>
      <c r="E6234" s="180"/>
      <c r="F6234" s="180">
        <v>0</v>
      </c>
      <c r="G6234" s="180"/>
      <c r="H6234" s="180"/>
      <c r="I6234" s="180">
        <v>3922289</v>
      </c>
      <c r="J6234" s="180">
        <v>3938622.98</v>
      </c>
    </row>
    <row r="6235" spans="1:10" x14ac:dyDescent="0.2">
      <c r="A6235" s="180" t="s">
        <v>139</v>
      </c>
      <c r="B6235" s="180" t="s">
        <v>334</v>
      </c>
      <c r="C6235" s="180"/>
      <c r="D6235" s="180">
        <v>12805</v>
      </c>
      <c r="E6235" s="180"/>
      <c r="F6235" s="180">
        <v>0</v>
      </c>
      <c r="G6235" s="180"/>
      <c r="H6235" s="180"/>
      <c r="I6235" s="180">
        <v>141248</v>
      </c>
      <c r="J6235" s="180">
        <v>281713.96000000002</v>
      </c>
    </row>
    <row r="6236" spans="1:10" x14ac:dyDescent="0.2">
      <c r="A6236" s="180" t="s">
        <v>139</v>
      </c>
      <c r="B6236" s="180" t="s">
        <v>335</v>
      </c>
      <c r="C6236" s="180"/>
      <c r="D6236" s="180">
        <v>0</v>
      </c>
      <c r="E6236" s="180"/>
      <c r="F6236" s="180"/>
      <c r="G6236" s="180"/>
      <c r="H6236" s="180"/>
      <c r="I6236" s="180">
        <v>328625</v>
      </c>
      <c r="J6236" s="180">
        <v>315003</v>
      </c>
    </row>
    <row r="6237" spans="1:10" x14ac:dyDescent="0.2">
      <c r="A6237" s="180" t="s">
        <v>139</v>
      </c>
      <c r="B6237" s="180" t="s">
        <v>336</v>
      </c>
      <c r="C6237" s="180"/>
      <c r="D6237" s="180"/>
      <c r="E6237" s="180"/>
      <c r="F6237" s="180"/>
      <c r="G6237" s="180"/>
      <c r="H6237" s="180"/>
      <c r="I6237" s="180">
        <v>439490</v>
      </c>
      <c r="J6237" s="180">
        <v>612868.27</v>
      </c>
    </row>
    <row r="6238" spans="1:10" x14ac:dyDescent="0.2">
      <c r="A6238" s="180" t="s">
        <v>139</v>
      </c>
      <c r="B6238" s="180" t="s">
        <v>337</v>
      </c>
      <c r="C6238" s="180">
        <v>15000</v>
      </c>
      <c r="D6238" s="180"/>
      <c r="E6238" s="180"/>
      <c r="F6238" s="180"/>
      <c r="G6238" s="180"/>
      <c r="H6238" s="180"/>
      <c r="I6238" s="180">
        <v>35275</v>
      </c>
      <c r="J6238" s="180">
        <v>39271.58</v>
      </c>
    </row>
    <row r="6239" spans="1:10" x14ac:dyDescent="0.2">
      <c r="A6239" s="180" t="s">
        <v>139</v>
      </c>
      <c r="B6239" s="180" t="s">
        <v>338</v>
      </c>
      <c r="C6239" s="180"/>
      <c r="D6239" s="180"/>
      <c r="E6239" s="180"/>
      <c r="F6239" s="180"/>
      <c r="G6239" s="180">
        <v>200000</v>
      </c>
      <c r="H6239" s="180"/>
      <c r="I6239" s="180">
        <v>185000</v>
      </c>
      <c r="J6239" s="180">
        <v>187988.13</v>
      </c>
    </row>
    <row r="6240" spans="1:10" x14ac:dyDescent="0.2">
      <c r="A6240" s="180" t="s">
        <v>139</v>
      </c>
      <c r="B6240" s="180" t="s">
        <v>339</v>
      </c>
      <c r="C6240" s="180"/>
      <c r="D6240" s="180"/>
      <c r="E6240" s="180"/>
      <c r="F6240" s="180"/>
      <c r="G6240" s="180"/>
      <c r="H6240" s="180"/>
      <c r="I6240" s="180">
        <v>95107</v>
      </c>
      <c r="J6240" s="180">
        <v>94991.06</v>
      </c>
    </row>
    <row r="6241" spans="1:10" x14ac:dyDescent="0.2">
      <c r="A6241" s="180" t="s">
        <v>139</v>
      </c>
      <c r="B6241" s="180" t="s">
        <v>340</v>
      </c>
      <c r="C6241" s="180">
        <v>100000</v>
      </c>
      <c r="D6241" s="180"/>
      <c r="E6241" s="180"/>
      <c r="F6241" s="180"/>
      <c r="G6241" s="180"/>
      <c r="H6241" s="180">
        <v>20000</v>
      </c>
      <c r="I6241" s="180">
        <v>300427</v>
      </c>
      <c r="J6241" s="180">
        <v>399653.6</v>
      </c>
    </row>
    <row r="6242" spans="1:10" x14ac:dyDescent="0.2">
      <c r="A6242" s="180" t="s">
        <v>139</v>
      </c>
      <c r="B6242" s="180" t="s">
        <v>341</v>
      </c>
      <c r="C6242" s="180"/>
      <c r="D6242" s="180"/>
      <c r="E6242" s="180"/>
      <c r="F6242" s="180"/>
      <c r="G6242" s="180"/>
      <c r="H6242" s="180"/>
      <c r="I6242" s="180">
        <v>0</v>
      </c>
      <c r="J6242" s="180">
        <v>0</v>
      </c>
    </row>
    <row r="6243" spans="1:10" x14ac:dyDescent="0.2">
      <c r="A6243" s="180" t="s">
        <v>139</v>
      </c>
      <c r="B6243" s="180" t="s">
        <v>342</v>
      </c>
      <c r="C6243" s="180"/>
      <c r="D6243" s="180"/>
      <c r="E6243" s="180"/>
      <c r="F6243" s="180"/>
      <c r="G6243" s="180"/>
      <c r="H6243" s="180"/>
      <c r="I6243" s="180">
        <v>3580615</v>
      </c>
      <c r="J6243" s="180">
        <v>3629624</v>
      </c>
    </row>
    <row r="6244" spans="1:10" x14ac:dyDescent="0.2">
      <c r="A6244" s="180" t="s">
        <v>139</v>
      </c>
      <c r="B6244" s="180" t="s">
        <v>343</v>
      </c>
      <c r="C6244" s="180"/>
      <c r="D6244" s="180"/>
      <c r="E6244" s="180"/>
      <c r="F6244" s="180"/>
      <c r="G6244" s="180"/>
      <c r="H6244" s="180"/>
      <c r="I6244" s="180">
        <v>0</v>
      </c>
      <c r="J6244" s="180">
        <v>0</v>
      </c>
    </row>
    <row r="6245" spans="1:10" x14ac:dyDescent="0.2">
      <c r="A6245" s="180" t="s">
        <v>139</v>
      </c>
      <c r="B6245" s="180" t="s">
        <v>344</v>
      </c>
      <c r="C6245" s="180">
        <v>600000</v>
      </c>
      <c r="D6245" s="180"/>
      <c r="E6245" s="180"/>
      <c r="F6245" s="180"/>
      <c r="G6245" s="180">
        <v>4000</v>
      </c>
      <c r="H6245" s="180"/>
      <c r="I6245" s="180">
        <v>623510</v>
      </c>
      <c r="J6245" s="180">
        <v>610043.08000000007</v>
      </c>
    </row>
    <row r="6246" spans="1:10" x14ac:dyDescent="0.2">
      <c r="A6246" s="180" t="s">
        <v>139</v>
      </c>
      <c r="B6246" s="180" t="s">
        <v>475</v>
      </c>
      <c r="C6246" s="180"/>
      <c r="D6246" s="180">
        <v>11570</v>
      </c>
      <c r="E6246" s="180"/>
      <c r="F6246" s="180">
        <v>0</v>
      </c>
      <c r="G6246" s="180"/>
      <c r="H6246" s="180"/>
      <c r="I6246" s="180">
        <v>103735</v>
      </c>
      <c r="J6246" s="180">
        <v>123376.12</v>
      </c>
    </row>
    <row r="6247" spans="1:10" x14ac:dyDescent="0.2">
      <c r="A6247" s="180" t="s">
        <v>139</v>
      </c>
      <c r="B6247" s="180" t="s">
        <v>332</v>
      </c>
      <c r="C6247" s="180"/>
      <c r="D6247" s="180"/>
      <c r="E6247" s="180"/>
      <c r="F6247" s="180"/>
      <c r="G6247" s="180"/>
      <c r="H6247" s="180"/>
      <c r="I6247" s="180">
        <v>71083</v>
      </c>
      <c r="J6247" s="180">
        <v>70218</v>
      </c>
    </row>
    <row r="6248" spans="1:10" x14ac:dyDescent="0.2">
      <c r="A6248" s="180" t="s">
        <v>139</v>
      </c>
      <c r="B6248" s="180" t="s">
        <v>407</v>
      </c>
      <c r="C6248" s="180"/>
      <c r="D6248" s="180"/>
      <c r="E6248" s="180"/>
      <c r="F6248" s="180"/>
      <c r="G6248" s="180">
        <v>100000</v>
      </c>
      <c r="H6248" s="180"/>
      <c r="I6248" s="180">
        <v>189105</v>
      </c>
      <c r="J6248" s="180">
        <v>177027.64</v>
      </c>
    </row>
    <row r="6249" spans="1:10" x14ac:dyDescent="0.2">
      <c r="A6249" s="180" t="s">
        <v>139</v>
      </c>
      <c r="B6249" s="180" t="s">
        <v>345</v>
      </c>
      <c r="C6249" s="180">
        <v>715000</v>
      </c>
      <c r="D6249" s="180">
        <v>438863</v>
      </c>
      <c r="E6249" s="180">
        <v>0</v>
      </c>
      <c r="F6249" s="180">
        <v>0</v>
      </c>
      <c r="G6249" s="180">
        <v>304000</v>
      </c>
      <c r="H6249" s="180">
        <v>20000</v>
      </c>
      <c r="I6249" s="180">
        <v>10015509</v>
      </c>
      <c r="J6249" s="180">
        <v>10480401.42</v>
      </c>
    </row>
    <row r="6250" spans="1:10" x14ac:dyDescent="0.2">
      <c r="A6250" s="180" t="s">
        <v>139</v>
      </c>
      <c r="B6250" s="180" t="s">
        <v>346</v>
      </c>
      <c r="C6250" s="180"/>
      <c r="D6250" s="180"/>
      <c r="E6250" s="180"/>
      <c r="F6250" s="180"/>
      <c r="G6250" s="180"/>
      <c r="H6250" s="180"/>
      <c r="I6250" s="180">
        <v>0</v>
      </c>
      <c r="J6250" s="180">
        <v>2589000</v>
      </c>
    </row>
    <row r="6251" spans="1:10" x14ac:dyDescent="0.2">
      <c r="A6251" s="180" t="s">
        <v>139</v>
      </c>
      <c r="B6251" s="180" t="s">
        <v>446</v>
      </c>
      <c r="C6251" s="180"/>
      <c r="D6251" s="180"/>
      <c r="E6251" s="180"/>
      <c r="F6251" s="180">
        <v>374169</v>
      </c>
      <c r="G6251" s="180"/>
      <c r="H6251" s="180"/>
      <c r="I6251" s="180">
        <v>378672</v>
      </c>
      <c r="J6251" s="180">
        <v>717571.03</v>
      </c>
    </row>
    <row r="6252" spans="1:10" x14ac:dyDescent="0.2">
      <c r="A6252" s="180" t="s">
        <v>139</v>
      </c>
      <c r="B6252" s="180" t="s">
        <v>347</v>
      </c>
      <c r="C6252" s="180"/>
      <c r="D6252" s="180"/>
      <c r="E6252" s="180"/>
      <c r="F6252" s="180"/>
      <c r="G6252" s="180"/>
      <c r="H6252" s="180"/>
      <c r="I6252" s="180">
        <v>0</v>
      </c>
      <c r="J6252" s="180">
        <v>0</v>
      </c>
    </row>
    <row r="6253" spans="1:10" x14ac:dyDescent="0.2">
      <c r="A6253" s="180" t="s">
        <v>139</v>
      </c>
      <c r="B6253" s="180" t="s">
        <v>348</v>
      </c>
      <c r="C6253" s="180">
        <v>715000</v>
      </c>
      <c r="D6253" s="180">
        <v>438863</v>
      </c>
      <c r="E6253" s="180">
        <v>0</v>
      </c>
      <c r="F6253" s="180">
        <v>374169</v>
      </c>
      <c r="G6253" s="180">
        <v>304000</v>
      </c>
      <c r="H6253" s="180">
        <v>20000</v>
      </c>
      <c r="I6253" s="180">
        <v>10394181</v>
      </c>
      <c r="J6253" s="180">
        <v>13786972.449999999</v>
      </c>
    </row>
    <row r="6254" spans="1:10" x14ac:dyDescent="0.2">
      <c r="A6254" s="180" t="s">
        <v>139</v>
      </c>
      <c r="B6254" s="180" t="s">
        <v>349</v>
      </c>
      <c r="C6254" s="180">
        <v>324673.08999999985</v>
      </c>
      <c r="D6254" s="180">
        <v>160441.45999999996</v>
      </c>
      <c r="E6254" s="180">
        <v>0</v>
      </c>
      <c r="F6254" s="180">
        <v>380325.28000000026</v>
      </c>
      <c r="G6254" s="180">
        <v>48619.759999999951</v>
      </c>
      <c r="H6254" s="180">
        <v>-1210.2699999999986</v>
      </c>
      <c r="I6254" s="180">
        <v>2579966.8099999982</v>
      </c>
      <c r="J6254" s="180">
        <v>2250308.2400000002</v>
      </c>
    </row>
    <row r="6255" spans="1:10" x14ac:dyDescent="0.2">
      <c r="A6255" s="180" t="s">
        <v>139</v>
      </c>
      <c r="B6255" s="180" t="s">
        <v>350</v>
      </c>
      <c r="C6255" s="180">
        <v>1039673.09</v>
      </c>
      <c r="D6255" s="180">
        <v>599304.46</v>
      </c>
      <c r="E6255" s="180">
        <v>0</v>
      </c>
      <c r="F6255" s="180">
        <v>754494.28000000038</v>
      </c>
      <c r="G6255" s="180">
        <v>352619.75999999995</v>
      </c>
      <c r="H6255" s="180">
        <v>18789.730000000003</v>
      </c>
      <c r="I6255" s="180">
        <v>12974147.810000001</v>
      </c>
      <c r="J6255" s="180">
        <v>16037280.689999999</v>
      </c>
    </row>
    <row r="6256" spans="1:10" x14ac:dyDescent="0.2">
      <c r="A6256" s="180" t="s">
        <v>139</v>
      </c>
      <c r="B6256" s="180" t="s">
        <v>376</v>
      </c>
      <c r="C6256" s="180"/>
      <c r="D6256" s="180"/>
      <c r="E6256" s="180"/>
      <c r="F6256" s="180"/>
      <c r="G6256" s="180"/>
      <c r="H6256" s="180"/>
      <c r="I6256" s="180"/>
      <c r="J6256" s="180"/>
    </row>
    <row r="6257" spans="1:10" x14ac:dyDescent="0.2">
      <c r="A6257" s="180" t="s">
        <v>139</v>
      </c>
      <c r="B6257" s="180" t="s">
        <v>377</v>
      </c>
      <c r="C6257" s="180"/>
      <c r="D6257" s="180"/>
      <c r="E6257" s="180"/>
      <c r="F6257" s="180"/>
      <c r="G6257" s="180"/>
      <c r="H6257" s="180"/>
      <c r="I6257" s="180">
        <v>5767650</v>
      </c>
      <c r="J6257" s="180">
        <v>5702804.3499999996</v>
      </c>
    </row>
    <row r="6258" spans="1:10" x14ac:dyDescent="0.2">
      <c r="A6258" s="180" t="s">
        <v>139</v>
      </c>
      <c r="B6258" s="180" t="s">
        <v>352</v>
      </c>
      <c r="C6258" s="180"/>
      <c r="D6258" s="180"/>
      <c r="E6258" s="180"/>
      <c r="F6258" s="180"/>
      <c r="G6258" s="180"/>
      <c r="H6258" s="180"/>
      <c r="I6258" s="180">
        <v>151059</v>
      </c>
      <c r="J6258" s="180">
        <v>175441.3</v>
      </c>
    </row>
    <row r="6259" spans="1:10" x14ac:dyDescent="0.2">
      <c r="A6259" s="180" t="s">
        <v>139</v>
      </c>
      <c r="B6259" s="180" t="s">
        <v>353</v>
      </c>
      <c r="C6259" s="180">
        <v>50000</v>
      </c>
      <c r="D6259" s="180"/>
      <c r="E6259" s="180"/>
      <c r="F6259" s="180"/>
      <c r="G6259" s="180"/>
      <c r="H6259" s="180"/>
      <c r="I6259" s="180">
        <v>323969</v>
      </c>
      <c r="J6259" s="180">
        <v>395971.79</v>
      </c>
    </row>
    <row r="6260" spans="1:10" x14ac:dyDescent="0.2">
      <c r="A6260" s="180" t="s">
        <v>139</v>
      </c>
      <c r="B6260" s="180" t="s">
        <v>354</v>
      </c>
      <c r="C6260" s="180"/>
      <c r="D6260" s="180"/>
      <c r="E6260" s="180"/>
      <c r="F6260" s="180"/>
      <c r="G6260" s="180"/>
      <c r="H6260" s="180"/>
      <c r="I6260" s="180">
        <v>240662</v>
      </c>
      <c r="J6260" s="180">
        <v>179427.49</v>
      </c>
    </row>
    <row r="6261" spans="1:10" x14ac:dyDescent="0.2">
      <c r="A6261" s="180" t="s">
        <v>139</v>
      </c>
      <c r="B6261" s="180" t="s">
        <v>408</v>
      </c>
      <c r="C6261" s="180"/>
      <c r="D6261" s="180"/>
      <c r="E6261" s="180"/>
      <c r="F6261" s="180"/>
      <c r="G6261" s="180"/>
      <c r="H6261" s="180"/>
      <c r="I6261" s="180">
        <v>372958</v>
      </c>
      <c r="J6261" s="180">
        <v>335458.71000000002</v>
      </c>
    </row>
    <row r="6262" spans="1:10" x14ac:dyDescent="0.2">
      <c r="A6262" s="180" t="s">
        <v>139</v>
      </c>
      <c r="B6262" s="180" t="s">
        <v>423</v>
      </c>
      <c r="C6262" s="180">
        <v>100000</v>
      </c>
      <c r="D6262" s="180">
        <v>100000</v>
      </c>
      <c r="E6262" s="180"/>
      <c r="F6262" s="180"/>
      <c r="G6262" s="180"/>
      <c r="H6262" s="180"/>
      <c r="I6262" s="180">
        <v>409071</v>
      </c>
      <c r="J6262" s="180">
        <v>475723.24</v>
      </c>
    </row>
    <row r="6263" spans="1:10" x14ac:dyDescent="0.2">
      <c r="A6263" s="180" t="s">
        <v>139</v>
      </c>
      <c r="B6263" s="180" t="s">
        <v>355</v>
      </c>
      <c r="C6263" s="180">
        <v>50000</v>
      </c>
      <c r="D6263" s="180">
        <v>50000</v>
      </c>
      <c r="E6263" s="180"/>
      <c r="F6263" s="180"/>
      <c r="G6263" s="180"/>
      <c r="H6263" s="180"/>
      <c r="I6263" s="180">
        <v>711280</v>
      </c>
      <c r="J6263" s="180">
        <v>737502.55</v>
      </c>
    </row>
    <row r="6264" spans="1:10" x14ac:dyDescent="0.2">
      <c r="A6264" s="180" t="s">
        <v>139</v>
      </c>
      <c r="B6264" s="180" t="s">
        <v>356</v>
      </c>
      <c r="C6264" s="180">
        <v>100000</v>
      </c>
      <c r="D6264" s="180"/>
      <c r="E6264" s="180"/>
      <c r="F6264" s="180"/>
      <c r="G6264" s="180"/>
      <c r="H6264" s="180"/>
      <c r="I6264" s="180">
        <v>390834</v>
      </c>
      <c r="J6264" s="180">
        <v>471850.45</v>
      </c>
    </row>
    <row r="6265" spans="1:10" x14ac:dyDescent="0.2">
      <c r="A6265" s="180" t="s">
        <v>139</v>
      </c>
      <c r="B6265" s="180" t="s">
        <v>409</v>
      </c>
      <c r="C6265" s="180"/>
      <c r="D6265" s="180"/>
      <c r="E6265" s="180"/>
      <c r="F6265" s="180"/>
      <c r="G6265" s="180"/>
      <c r="H6265" s="180"/>
      <c r="I6265" s="180">
        <v>0</v>
      </c>
      <c r="J6265" s="180"/>
    </row>
    <row r="6266" spans="1:10" x14ac:dyDescent="0.2">
      <c r="A6266" s="180" t="s">
        <v>139</v>
      </c>
      <c r="B6266" s="180" t="s">
        <v>378</v>
      </c>
      <c r="C6266" s="180"/>
      <c r="D6266" s="180"/>
      <c r="E6266" s="180"/>
      <c r="F6266" s="180"/>
      <c r="G6266" s="180">
        <v>400000</v>
      </c>
      <c r="H6266" s="180">
        <v>40000</v>
      </c>
      <c r="I6266" s="180">
        <v>315000</v>
      </c>
      <c r="J6266" s="180">
        <v>302142.95</v>
      </c>
    </row>
    <row r="6267" spans="1:10" x14ac:dyDescent="0.2">
      <c r="A6267" s="180" t="s">
        <v>139</v>
      </c>
      <c r="B6267" s="180" t="s">
        <v>360</v>
      </c>
      <c r="C6267" s="180">
        <v>200000</v>
      </c>
      <c r="D6267" s="180">
        <v>250000</v>
      </c>
      <c r="E6267" s="180"/>
      <c r="F6267" s="180"/>
      <c r="G6267" s="180"/>
      <c r="H6267" s="180"/>
      <c r="I6267" s="180">
        <v>218466</v>
      </c>
      <c r="J6267" s="180">
        <v>366235.42</v>
      </c>
    </row>
    <row r="6268" spans="1:10" x14ac:dyDescent="0.2">
      <c r="A6268" s="180" t="s">
        <v>139</v>
      </c>
      <c r="B6268" s="180" t="s">
        <v>379</v>
      </c>
      <c r="C6268" s="180"/>
      <c r="D6268" s="180"/>
      <c r="E6268" s="180"/>
      <c r="F6268" s="180"/>
      <c r="G6268" s="180"/>
      <c r="H6268" s="180"/>
      <c r="I6268" s="180">
        <v>0</v>
      </c>
      <c r="J6268" s="180">
        <v>3304917.75</v>
      </c>
    </row>
    <row r="6269" spans="1:10" x14ac:dyDescent="0.2">
      <c r="A6269" s="180" t="s">
        <v>139</v>
      </c>
      <c r="B6269" s="180" t="s">
        <v>362</v>
      </c>
      <c r="C6269" s="180"/>
      <c r="D6269" s="180"/>
      <c r="E6269" s="180"/>
      <c r="F6269" s="180"/>
      <c r="G6269" s="180"/>
      <c r="H6269" s="180"/>
      <c r="I6269" s="180">
        <v>272202</v>
      </c>
      <c r="J6269" s="180">
        <v>272281</v>
      </c>
    </row>
    <row r="6270" spans="1:10" x14ac:dyDescent="0.2">
      <c r="A6270" s="180" t="s">
        <v>139</v>
      </c>
      <c r="B6270" s="180" t="s">
        <v>365</v>
      </c>
      <c r="C6270" s="180">
        <v>500000</v>
      </c>
      <c r="D6270" s="180">
        <v>400000</v>
      </c>
      <c r="E6270" s="180">
        <v>0</v>
      </c>
      <c r="F6270" s="180">
        <v>0</v>
      </c>
      <c r="G6270" s="180">
        <v>400000</v>
      </c>
      <c r="H6270" s="180">
        <v>40000</v>
      </c>
      <c r="I6270" s="180">
        <v>9173151</v>
      </c>
      <c r="J6270" s="180">
        <v>12719756.999999998</v>
      </c>
    </row>
    <row r="6271" spans="1:10" x14ac:dyDescent="0.2">
      <c r="A6271" s="180" t="s">
        <v>139</v>
      </c>
      <c r="B6271" s="180" t="s">
        <v>447</v>
      </c>
      <c r="C6271" s="180">
        <v>267269</v>
      </c>
      <c r="D6271" s="180">
        <v>106900</v>
      </c>
      <c r="E6271" s="180"/>
      <c r="F6271" s="180"/>
      <c r="G6271" s="180"/>
      <c r="H6271" s="180"/>
      <c r="I6271" s="180">
        <v>378672</v>
      </c>
      <c r="J6271" s="180">
        <v>737556.88</v>
      </c>
    </row>
    <row r="6272" spans="1:10" x14ac:dyDescent="0.2">
      <c r="A6272" s="180" t="s">
        <v>139</v>
      </c>
      <c r="B6272" s="180" t="s">
        <v>366</v>
      </c>
      <c r="C6272" s="180">
        <v>767269</v>
      </c>
      <c r="D6272" s="180">
        <v>506900</v>
      </c>
      <c r="E6272" s="180">
        <v>0</v>
      </c>
      <c r="F6272" s="180">
        <v>0</v>
      </c>
      <c r="G6272" s="180">
        <v>400000</v>
      </c>
      <c r="H6272" s="180">
        <v>40000</v>
      </c>
      <c r="I6272" s="180">
        <v>9551823</v>
      </c>
      <c r="J6272" s="180">
        <v>13457313.880000001</v>
      </c>
    </row>
    <row r="6273" spans="1:10" x14ac:dyDescent="0.2">
      <c r="A6273" s="180" t="s">
        <v>139</v>
      </c>
      <c r="B6273" s="180" t="s">
        <v>367</v>
      </c>
      <c r="C6273" s="180">
        <v>272404.08999999985</v>
      </c>
      <c r="D6273" s="180">
        <v>92404.459999999963</v>
      </c>
      <c r="E6273" s="180">
        <v>0</v>
      </c>
      <c r="F6273" s="180">
        <v>754494.28000000038</v>
      </c>
      <c r="G6273" s="180">
        <v>-47380.240000000049</v>
      </c>
      <c r="H6273" s="180">
        <v>-21210.269999999997</v>
      </c>
      <c r="I6273" s="180">
        <v>3422324.8099999987</v>
      </c>
      <c r="J6273" s="180">
        <v>2579966.8100000005</v>
      </c>
    </row>
    <row r="6274" spans="1:10" x14ac:dyDescent="0.2">
      <c r="A6274" s="180" t="s">
        <v>139</v>
      </c>
      <c r="B6274" s="180" t="s">
        <v>368</v>
      </c>
      <c r="C6274" s="180">
        <v>1039673.09</v>
      </c>
      <c r="D6274" s="180">
        <v>599304.46</v>
      </c>
      <c r="E6274" s="180">
        <v>0</v>
      </c>
      <c r="F6274" s="180">
        <v>754494.28000000038</v>
      </c>
      <c r="G6274" s="180">
        <v>352619.75999999995</v>
      </c>
      <c r="H6274" s="180">
        <v>18789.730000000003</v>
      </c>
      <c r="I6274" s="180">
        <v>12974147.810000001</v>
      </c>
      <c r="J6274" s="180">
        <v>16037280.689999999</v>
      </c>
    </row>
    <row r="6275" spans="1:10" x14ac:dyDescent="0.2">
      <c r="A6275" s="180" t="s">
        <v>140</v>
      </c>
      <c r="B6275" s="180" t="s">
        <v>333</v>
      </c>
      <c r="C6275" s="180"/>
      <c r="D6275" s="180">
        <v>228618</v>
      </c>
      <c r="E6275" s="180"/>
      <c r="F6275" s="180">
        <v>614172</v>
      </c>
      <c r="G6275" s="180"/>
      <c r="H6275" s="180"/>
      <c r="I6275" s="180">
        <v>2993011</v>
      </c>
      <c r="J6275" s="180">
        <v>3004106.42</v>
      </c>
    </row>
    <row r="6276" spans="1:10" x14ac:dyDescent="0.2">
      <c r="A6276" s="180" t="s">
        <v>140</v>
      </c>
      <c r="B6276" s="180" t="s">
        <v>334</v>
      </c>
      <c r="C6276" s="180"/>
      <c r="D6276" s="180">
        <v>5043</v>
      </c>
      <c r="E6276" s="180"/>
      <c r="F6276" s="180">
        <v>13545</v>
      </c>
      <c r="G6276" s="180"/>
      <c r="H6276" s="180"/>
      <c r="I6276" s="180">
        <v>71950</v>
      </c>
      <c r="J6276" s="180">
        <v>40645.369999999995</v>
      </c>
    </row>
    <row r="6277" spans="1:10" x14ac:dyDescent="0.2">
      <c r="A6277" s="180" t="s">
        <v>140</v>
      </c>
      <c r="B6277" s="180" t="s">
        <v>335</v>
      </c>
      <c r="C6277" s="180"/>
      <c r="D6277" s="180">
        <v>0</v>
      </c>
      <c r="E6277" s="180"/>
      <c r="F6277" s="180"/>
      <c r="G6277" s="180"/>
      <c r="H6277" s="180"/>
      <c r="I6277" s="180">
        <v>297264</v>
      </c>
      <c r="J6277" s="180">
        <v>277518</v>
      </c>
    </row>
    <row r="6278" spans="1:10" x14ac:dyDescent="0.2">
      <c r="A6278" s="180" t="s">
        <v>140</v>
      </c>
      <c r="B6278" s="180" t="s">
        <v>336</v>
      </c>
      <c r="C6278" s="180"/>
      <c r="D6278" s="180"/>
      <c r="E6278" s="180"/>
      <c r="F6278" s="180"/>
      <c r="G6278" s="180"/>
      <c r="H6278" s="180"/>
      <c r="I6278" s="180">
        <v>2045466</v>
      </c>
      <c r="J6278" s="180">
        <v>2117211.7999999998</v>
      </c>
    </row>
    <row r="6279" spans="1:10" x14ac:dyDescent="0.2">
      <c r="A6279" s="180" t="s">
        <v>140</v>
      </c>
      <c r="B6279" s="180" t="s">
        <v>337</v>
      </c>
      <c r="C6279" s="180">
        <v>2500</v>
      </c>
      <c r="D6279" s="180">
        <v>1500</v>
      </c>
      <c r="E6279" s="180"/>
      <c r="F6279" s="180">
        <v>2500</v>
      </c>
      <c r="G6279" s="180">
        <v>400</v>
      </c>
      <c r="H6279" s="180">
        <v>65</v>
      </c>
      <c r="I6279" s="180">
        <v>26485</v>
      </c>
      <c r="J6279" s="180">
        <v>33398.92</v>
      </c>
    </row>
    <row r="6280" spans="1:10" x14ac:dyDescent="0.2">
      <c r="A6280" s="180" t="s">
        <v>140</v>
      </c>
      <c r="B6280" s="180" t="s">
        <v>338</v>
      </c>
      <c r="C6280" s="180"/>
      <c r="D6280" s="180"/>
      <c r="E6280" s="180"/>
      <c r="F6280" s="180"/>
      <c r="G6280" s="180">
        <v>295000</v>
      </c>
      <c r="H6280" s="180"/>
      <c r="I6280" s="180">
        <v>275000</v>
      </c>
      <c r="J6280" s="180">
        <v>265923.12</v>
      </c>
    </row>
    <row r="6281" spans="1:10" x14ac:dyDescent="0.2">
      <c r="A6281" s="180" t="s">
        <v>140</v>
      </c>
      <c r="B6281" s="180" t="s">
        <v>339</v>
      </c>
      <c r="C6281" s="180"/>
      <c r="D6281" s="180"/>
      <c r="E6281" s="180"/>
      <c r="F6281" s="180"/>
      <c r="G6281" s="180"/>
      <c r="H6281" s="180"/>
      <c r="I6281" s="180">
        <v>427000</v>
      </c>
      <c r="J6281" s="180">
        <v>417837.49</v>
      </c>
    </row>
    <row r="6282" spans="1:10" x14ac:dyDescent="0.2">
      <c r="A6282" s="180" t="s">
        <v>140</v>
      </c>
      <c r="B6282" s="180" t="s">
        <v>340</v>
      </c>
      <c r="C6282" s="180"/>
      <c r="D6282" s="180"/>
      <c r="E6282" s="180"/>
      <c r="F6282" s="180"/>
      <c r="G6282" s="180">
        <v>2000</v>
      </c>
      <c r="H6282" s="180">
        <v>352345</v>
      </c>
      <c r="I6282" s="180">
        <v>408590</v>
      </c>
      <c r="J6282" s="180">
        <v>386779.66</v>
      </c>
    </row>
    <row r="6283" spans="1:10" x14ac:dyDescent="0.2">
      <c r="A6283" s="180" t="s">
        <v>140</v>
      </c>
      <c r="B6283" s="180" t="s">
        <v>341</v>
      </c>
      <c r="C6283" s="180"/>
      <c r="D6283" s="180"/>
      <c r="E6283" s="180"/>
      <c r="F6283" s="180"/>
      <c r="G6283" s="180"/>
      <c r="H6283" s="180"/>
      <c r="I6283" s="180">
        <v>0</v>
      </c>
      <c r="J6283" s="180">
        <v>0</v>
      </c>
    </row>
    <row r="6284" spans="1:10" x14ac:dyDescent="0.2">
      <c r="A6284" s="180" t="s">
        <v>140</v>
      </c>
      <c r="B6284" s="180" t="s">
        <v>342</v>
      </c>
      <c r="C6284" s="180"/>
      <c r="D6284" s="180"/>
      <c r="E6284" s="180"/>
      <c r="F6284" s="180"/>
      <c r="G6284" s="180"/>
      <c r="H6284" s="180"/>
      <c r="I6284" s="180">
        <v>3162768</v>
      </c>
      <c r="J6284" s="180">
        <v>3124505</v>
      </c>
    </row>
    <row r="6285" spans="1:10" x14ac:dyDescent="0.2">
      <c r="A6285" s="180" t="s">
        <v>140</v>
      </c>
      <c r="B6285" s="180" t="s">
        <v>343</v>
      </c>
      <c r="C6285" s="180"/>
      <c r="D6285" s="180"/>
      <c r="E6285" s="180"/>
      <c r="F6285" s="180"/>
      <c r="G6285" s="180"/>
      <c r="H6285" s="180"/>
      <c r="I6285" s="180">
        <v>0</v>
      </c>
      <c r="J6285" s="180">
        <v>0</v>
      </c>
    </row>
    <row r="6286" spans="1:10" x14ac:dyDescent="0.2">
      <c r="A6286" s="180" t="s">
        <v>140</v>
      </c>
      <c r="B6286" s="180" t="s">
        <v>344</v>
      </c>
      <c r="C6286" s="180">
        <v>503500</v>
      </c>
      <c r="D6286" s="180"/>
      <c r="E6286" s="180"/>
      <c r="F6286" s="180"/>
      <c r="G6286" s="180">
        <v>3200</v>
      </c>
      <c r="H6286" s="180"/>
      <c r="I6286" s="180">
        <v>583465</v>
      </c>
      <c r="J6286" s="180">
        <v>540858.61</v>
      </c>
    </row>
    <row r="6287" spans="1:10" x14ac:dyDescent="0.2">
      <c r="A6287" s="180" t="s">
        <v>140</v>
      </c>
      <c r="B6287" s="180" t="s">
        <v>475</v>
      </c>
      <c r="C6287" s="180"/>
      <c r="D6287" s="180">
        <v>2285</v>
      </c>
      <c r="E6287" s="180"/>
      <c r="F6287" s="180">
        <v>6138</v>
      </c>
      <c r="G6287" s="180"/>
      <c r="H6287" s="180"/>
      <c r="I6287" s="180">
        <v>26018</v>
      </c>
      <c r="J6287" s="180">
        <v>25301.18</v>
      </c>
    </row>
    <row r="6288" spans="1:10" x14ac:dyDescent="0.2">
      <c r="A6288" s="180" t="s">
        <v>140</v>
      </c>
      <c r="B6288" s="180" t="s">
        <v>332</v>
      </c>
      <c r="C6288" s="180"/>
      <c r="D6288" s="180"/>
      <c r="E6288" s="180"/>
      <c r="F6288" s="180"/>
      <c r="G6288" s="180"/>
      <c r="H6288" s="180"/>
      <c r="I6288" s="180">
        <v>28471</v>
      </c>
      <c r="J6288" s="180">
        <v>39784</v>
      </c>
    </row>
    <row r="6289" spans="1:10" x14ac:dyDescent="0.2">
      <c r="A6289" s="180" t="s">
        <v>140</v>
      </c>
      <c r="B6289" s="180" t="s">
        <v>407</v>
      </c>
      <c r="C6289" s="180"/>
      <c r="D6289" s="180"/>
      <c r="E6289" s="180"/>
      <c r="F6289" s="180"/>
      <c r="G6289" s="180">
        <v>146098</v>
      </c>
      <c r="H6289" s="180"/>
      <c r="I6289" s="180">
        <v>227638</v>
      </c>
      <c r="J6289" s="180">
        <v>215060.19</v>
      </c>
    </row>
    <row r="6290" spans="1:10" x14ac:dyDescent="0.2">
      <c r="A6290" s="180" t="s">
        <v>140</v>
      </c>
      <c r="B6290" s="180" t="s">
        <v>345</v>
      </c>
      <c r="C6290" s="180">
        <v>506000</v>
      </c>
      <c r="D6290" s="180">
        <v>237446</v>
      </c>
      <c r="E6290" s="180">
        <v>0</v>
      </c>
      <c r="F6290" s="180">
        <v>636355</v>
      </c>
      <c r="G6290" s="180">
        <v>446698</v>
      </c>
      <c r="H6290" s="180">
        <v>352410</v>
      </c>
      <c r="I6290" s="180">
        <v>10573126</v>
      </c>
      <c r="J6290" s="180">
        <v>10488929.76</v>
      </c>
    </row>
    <row r="6291" spans="1:10" x14ac:dyDescent="0.2">
      <c r="A6291" s="180" t="s">
        <v>140</v>
      </c>
      <c r="B6291" s="180" t="s">
        <v>346</v>
      </c>
      <c r="C6291" s="180"/>
      <c r="D6291" s="180"/>
      <c r="E6291" s="180"/>
      <c r="F6291" s="180"/>
      <c r="G6291" s="180"/>
      <c r="H6291" s="180"/>
      <c r="I6291" s="180">
        <v>0</v>
      </c>
      <c r="J6291" s="180">
        <v>0</v>
      </c>
    </row>
    <row r="6292" spans="1:10" x14ac:dyDescent="0.2">
      <c r="A6292" s="180" t="s">
        <v>140</v>
      </c>
      <c r="B6292" s="180" t="s">
        <v>446</v>
      </c>
      <c r="C6292" s="180"/>
      <c r="D6292" s="180"/>
      <c r="E6292" s="180"/>
      <c r="F6292" s="180">
        <v>433953</v>
      </c>
      <c r="G6292" s="180"/>
      <c r="H6292" s="180"/>
      <c r="I6292" s="180">
        <v>432666</v>
      </c>
      <c r="J6292" s="180">
        <v>2317345.89</v>
      </c>
    </row>
    <row r="6293" spans="1:10" x14ac:dyDescent="0.2">
      <c r="A6293" s="180" t="s">
        <v>140</v>
      </c>
      <c r="B6293" s="180" t="s">
        <v>347</v>
      </c>
      <c r="C6293" s="180"/>
      <c r="D6293" s="180"/>
      <c r="E6293" s="180"/>
      <c r="F6293" s="180"/>
      <c r="G6293" s="180"/>
      <c r="H6293" s="180"/>
      <c r="I6293" s="180">
        <v>0</v>
      </c>
      <c r="J6293" s="180">
        <v>0</v>
      </c>
    </row>
    <row r="6294" spans="1:10" x14ac:dyDescent="0.2">
      <c r="A6294" s="180" t="s">
        <v>140</v>
      </c>
      <c r="B6294" s="180" t="s">
        <v>348</v>
      </c>
      <c r="C6294" s="180">
        <v>506000</v>
      </c>
      <c r="D6294" s="180">
        <v>237446</v>
      </c>
      <c r="E6294" s="180">
        <v>0</v>
      </c>
      <c r="F6294" s="180">
        <v>1070308</v>
      </c>
      <c r="G6294" s="180">
        <v>446698</v>
      </c>
      <c r="H6294" s="180">
        <v>352410</v>
      </c>
      <c r="I6294" s="180">
        <v>11005792</v>
      </c>
      <c r="J6294" s="180">
        <v>12806275.65</v>
      </c>
    </row>
    <row r="6295" spans="1:10" x14ac:dyDescent="0.2">
      <c r="A6295" s="180" t="s">
        <v>140</v>
      </c>
      <c r="B6295" s="180" t="s">
        <v>349</v>
      </c>
      <c r="C6295" s="180">
        <v>350449.78</v>
      </c>
      <c r="D6295" s="180">
        <v>647646.75</v>
      </c>
      <c r="E6295" s="180">
        <v>0</v>
      </c>
      <c r="F6295" s="180">
        <v>520806.17999999993</v>
      </c>
      <c r="G6295" s="180">
        <v>53781.570000000007</v>
      </c>
      <c r="H6295" s="180">
        <v>18907.290000000037</v>
      </c>
      <c r="I6295" s="180">
        <v>4351815.0899999989</v>
      </c>
      <c r="J6295" s="180">
        <v>2567265.06</v>
      </c>
    </row>
    <row r="6296" spans="1:10" x14ac:dyDescent="0.2">
      <c r="A6296" s="180" t="s">
        <v>140</v>
      </c>
      <c r="B6296" s="180" t="s">
        <v>350</v>
      </c>
      <c r="C6296" s="180">
        <v>856449.78</v>
      </c>
      <c r="D6296" s="180">
        <v>885092.75</v>
      </c>
      <c r="E6296" s="180">
        <v>0</v>
      </c>
      <c r="F6296" s="180">
        <v>1591114.18</v>
      </c>
      <c r="G6296" s="180">
        <v>500479.57</v>
      </c>
      <c r="H6296" s="180">
        <v>371317.29</v>
      </c>
      <c r="I6296" s="180">
        <v>15357607.09</v>
      </c>
      <c r="J6296" s="180">
        <v>15373540.710000001</v>
      </c>
    </row>
    <row r="6297" spans="1:10" x14ac:dyDescent="0.2">
      <c r="A6297" s="180" t="s">
        <v>140</v>
      </c>
      <c r="B6297" s="180" t="s">
        <v>376</v>
      </c>
      <c r="C6297" s="180"/>
      <c r="D6297" s="180"/>
      <c r="E6297" s="180"/>
      <c r="F6297" s="180"/>
      <c r="G6297" s="180"/>
      <c r="H6297" s="180"/>
      <c r="I6297" s="180"/>
      <c r="J6297" s="180"/>
    </row>
    <row r="6298" spans="1:10" x14ac:dyDescent="0.2">
      <c r="A6298" s="180" t="s">
        <v>140</v>
      </c>
      <c r="B6298" s="180" t="s">
        <v>377</v>
      </c>
      <c r="C6298" s="180"/>
      <c r="D6298" s="180">
        <v>40000</v>
      </c>
      <c r="E6298" s="180"/>
      <c r="F6298" s="180"/>
      <c r="G6298" s="180"/>
      <c r="H6298" s="180">
        <v>365987</v>
      </c>
      <c r="I6298" s="180">
        <v>6496897</v>
      </c>
      <c r="J6298" s="180">
        <v>6240891.0500000007</v>
      </c>
    </row>
    <row r="6299" spans="1:10" x14ac:dyDescent="0.2">
      <c r="A6299" s="180" t="s">
        <v>140</v>
      </c>
      <c r="B6299" s="180" t="s">
        <v>352</v>
      </c>
      <c r="C6299" s="180"/>
      <c r="D6299" s="180"/>
      <c r="E6299" s="180"/>
      <c r="F6299" s="180"/>
      <c r="G6299" s="180"/>
      <c r="H6299" s="180"/>
      <c r="I6299" s="180">
        <v>225678</v>
      </c>
      <c r="J6299" s="180">
        <v>221707.54</v>
      </c>
    </row>
    <row r="6300" spans="1:10" x14ac:dyDescent="0.2">
      <c r="A6300" s="180" t="s">
        <v>140</v>
      </c>
      <c r="B6300" s="180" t="s">
        <v>353</v>
      </c>
      <c r="C6300" s="180"/>
      <c r="D6300" s="180"/>
      <c r="E6300" s="180"/>
      <c r="F6300" s="180"/>
      <c r="G6300" s="180"/>
      <c r="H6300" s="180"/>
      <c r="I6300" s="180">
        <v>149567</v>
      </c>
      <c r="J6300" s="180">
        <v>157008.62</v>
      </c>
    </row>
    <row r="6301" spans="1:10" x14ac:dyDescent="0.2">
      <c r="A6301" s="180" t="s">
        <v>140</v>
      </c>
      <c r="B6301" s="180" t="s">
        <v>354</v>
      </c>
      <c r="C6301" s="180">
        <v>20000</v>
      </c>
      <c r="D6301" s="180"/>
      <c r="E6301" s="180"/>
      <c r="F6301" s="180"/>
      <c r="G6301" s="180"/>
      <c r="H6301" s="180"/>
      <c r="I6301" s="180">
        <v>447567</v>
      </c>
      <c r="J6301" s="180">
        <v>397108.74</v>
      </c>
    </row>
    <row r="6302" spans="1:10" x14ac:dyDescent="0.2">
      <c r="A6302" s="180" t="s">
        <v>140</v>
      </c>
      <c r="B6302" s="180" t="s">
        <v>408</v>
      </c>
      <c r="C6302" s="180"/>
      <c r="D6302" s="180"/>
      <c r="E6302" s="180"/>
      <c r="F6302" s="180"/>
      <c r="G6302" s="180"/>
      <c r="H6302" s="180"/>
      <c r="I6302" s="180">
        <v>423678</v>
      </c>
      <c r="J6302" s="180">
        <v>425550.36</v>
      </c>
    </row>
    <row r="6303" spans="1:10" x14ac:dyDescent="0.2">
      <c r="A6303" s="180" t="s">
        <v>140</v>
      </c>
      <c r="B6303" s="180" t="s">
        <v>423</v>
      </c>
      <c r="C6303" s="180"/>
      <c r="D6303" s="180"/>
      <c r="E6303" s="180"/>
      <c r="F6303" s="180"/>
      <c r="G6303" s="180"/>
      <c r="H6303" s="180"/>
      <c r="I6303" s="180">
        <v>155524</v>
      </c>
      <c r="J6303" s="180">
        <v>135500.69999999998</v>
      </c>
    </row>
    <row r="6304" spans="1:10" x14ac:dyDescent="0.2">
      <c r="A6304" s="180" t="s">
        <v>140</v>
      </c>
      <c r="B6304" s="180" t="s">
        <v>355</v>
      </c>
      <c r="C6304" s="180"/>
      <c r="D6304" s="180">
        <v>85000</v>
      </c>
      <c r="E6304" s="180"/>
      <c r="F6304" s="180"/>
      <c r="G6304" s="180">
        <v>25000</v>
      </c>
      <c r="H6304" s="180"/>
      <c r="I6304" s="180">
        <v>671987</v>
      </c>
      <c r="J6304" s="180">
        <v>637394.87</v>
      </c>
    </row>
    <row r="6305" spans="1:10" x14ac:dyDescent="0.2">
      <c r="A6305" s="180" t="s">
        <v>140</v>
      </c>
      <c r="B6305" s="180" t="s">
        <v>356</v>
      </c>
      <c r="C6305" s="180">
        <v>156000</v>
      </c>
      <c r="D6305" s="180">
        <v>15000</v>
      </c>
      <c r="E6305" s="180"/>
      <c r="F6305" s="180"/>
      <c r="G6305" s="180"/>
      <c r="H6305" s="180"/>
      <c r="I6305" s="180">
        <v>526302</v>
      </c>
      <c r="J6305" s="180">
        <v>467033.96</v>
      </c>
    </row>
    <row r="6306" spans="1:10" x14ac:dyDescent="0.2">
      <c r="A6306" s="180" t="s">
        <v>140</v>
      </c>
      <c r="B6306" s="180" t="s">
        <v>409</v>
      </c>
      <c r="C6306" s="180"/>
      <c r="D6306" s="180"/>
      <c r="E6306" s="180"/>
      <c r="F6306" s="180"/>
      <c r="G6306" s="180"/>
      <c r="H6306" s="180"/>
      <c r="I6306" s="180">
        <v>0</v>
      </c>
      <c r="J6306" s="180"/>
    </row>
    <row r="6307" spans="1:10" x14ac:dyDescent="0.2">
      <c r="A6307" s="180" t="s">
        <v>140</v>
      </c>
      <c r="B6307" s="180" t="s">
        <v>378</v>
      </c>
      <c r="C6307" s="180"/>
      <c r="D6307" s="180"/>
      <c r="E6307" s="180"/>
      <c r="F6307" s="180"/>
      <c r="G6307" s="180">
        <v>413200</v>
      </c>
      <c r="H6307" s="180"/>
      <c r="I6307" s="180">
        <v>390000</v>
      </c>
      <c r="J6307" s="180">
        <v>371603.08</v>
      </c>
    </row>
    <row r="6308" spans="1:10" x14ac:dyDescent="0.2">
      <c r="A6308" s="180" t="s">
        <v>140</v>
      </c>
      <c r="B6308" s="180" t="s">
        <v>360</v>
      </c>
      <c r="C6308" s="180">
        <v>80000</v>
      </c>
      <c r="D6308" s="180">
        <v>450000</v>
      </c>
      <c r="E6308" s="180"/>
      <c r="F6308" s="180"/>
      <c r="G6308" s="180"/>
      <c r="H6308" s="180"/>
      <c r="I6308" s="180">
        <v>1383000</v>
      </c>
      <c r="J6308" s="180">
        <v>228303.09</v>
      </c>
    </row>
    <row r="6309" spans="1:10" x14ac:dyDescent="0.2">
      <c r="A6309" s="180" t="s">
        <v>140</v>
      </c>
      <c r="B6309" s="180" t="s">
        <v>379</v>
      </c>
      <c r="C6309" s="180"/>
      <c r="D6309" s="180"/>
      <c r="E6309" s="180"/>
      <c r="F6309" s="180">
        <v>1056288</v>
      </c>
      <c r="G6309" s="180"/>
      <c r="H6309" s="180"/>
      <c r="I6309" s="180">
        <v>1042288</v>
      </c>
      <c r="J6309" s="180">
        <v>1036621.72</v>
      </c>
    </row>
    <row r="6310" spans="1:10" x14ac:dyDescent="0.2">
      <c r="A6310" s="180" t="s">
        <v>140</v>
      </c>
      <c r="B6310" s="180" t="s">
        <v>362</v>
      </c>
      <c r="C6310" s="180"/>
      <c r="D6310" s="180"/>
      <c r="E6310" s="180"/>
      <c r="F6310" s="180"/>
      <c r="G6310" s="180"/>
      <c r="H6310" s="180"/>
      <c r="I6310" s="180">
        <v>233161</v>
      </c>
      <c r="J6310" s="180">
        <v>235091</v>
      </c>
    </row>
    <row r="6311" spans="1:10" x14ac:dyDescent="0.2">
      <c r="A6311" s="180" t="s">
        <v>140</v>
      </c>
      <c r="B6311" s="180" t="s">
        <v>365</v>
      </c>
      <c r="C6311" s="180">
        <v>256000</v>
      </c>
      <c r="D6311" s="180">
        <v>590000</v>
      </c>
      <c r="E6311" s="180">
        <v>0</v>
      </c>
      <c r="F6311" s="180">
        <v>1056288</v>
      </c>
      <c r="G6311" s="180">
        <v>438200</v>
      </c>
      <c r="H6311" s="180">
        <v>365987</v>
      </c>
      <c r="I6311" s="180">
        <v>12145649</v>
      </c>
      <c r="J6311" s="180">
        <v>10553814.730000002</v>
      </c>
    </row>
    <row r="6312" spans="1:10" x14ac:dyDescent="0.2">
      <c r="A6312" s="180" t="s">
        <v>140</v>
      </c>
      <c r="B6312" s="180" t="s">
        <v>447</v>
      </c>
      <c r="C6312" s="180">
        <v>314365</v>
      </c>
      <c r="D6312" s="180">
        <v>116588</v>
      </c>
      <c r="E6312" s="180"/>
      <c r="F6312" s="180"/>
      <c r="G6312" s="180"/>
      <c r="H6312" s="180"/>
      <c r="I6312" s="180">
        <v>432666</v>
      </c>
      <c r="J6312" s="180">
        <v>467910.89</v>
      </c>
    </row>
    <row r="6313" spans="1:10" x14ac:dyDescent="0.2">
      <c r="A6313" s="180" t="s">
        <v>140</v>
      </c>
      <c r="B6313" s="180" t="s">
        <v>366</v>
      </c>
      <c r="C6313" s="180">
        <v>570365</v>
      </c>
      <c r="D6313" s="180">
        <v>706588</v>
      </c>
      <c r="E6313" s="180">
        <v>0</v>
      </c>
      <c r="F6313" s="180">
        <v>1056288</v>
      </c>
      <c r="G6313" s="180">
        <v>438200</v>
      </c>
      <c r="H6313" s="180">
        <v>365987</v>
      </c>
      <c r="I6313" s="180">
        <v>12578315</v>
      </c>
      <c r="J6313" s="180">
        <v>11021725.620000005</v>
      </c>
    </row>
    <row r="6314" spans="1:10" x14ac:dyDescent="0.2">
      <c r="A6314" s="180" t="s">
        <v>140</v>
      </c>
      <c r="B6314" s="180" t="s">
        <v>367</v>
      </c>
      <c r="C6314" s="180">
        <v>286084.78000000003</v>
      </c>
      <c r="D6314" s="180">
        <v>178504.75</v>
      </c>
      <c r="E6314" s="180">
        <v>0</v>
      </c>
      <c r="F6314" s="180">
        <v>534826.17999999993</v>
      </c>
      <c r="G6314" s="180">
        <v>62279.570000000007</v>
      </c>
      <c r="H6314" s="180">
        <v>5330.2900000000373</v>
      </c>
      <c r="I6314" s="180">
        <v>2779292.09</v>
      </c>
      <c r="J6314" s="180">
        <v>4351815.089999998</v>
      </c>
    </row>
    <row r="6315" spans="1:10" x14ac:dyDescent="0.2">
      <c r="A6315" s="180" t="s">
        <v>140</v>
      </c>
      <c r="B6315" s="180" t="s">
        <v>368</v>
      </c>
      <c r="C6315" s="180">
        <v>856449.78</v>
      </c>
      <c r="D6315" s="180">
        <v>885092.75</v>
      </c>
      <c r="E6315" s="180">
        <v>0</v>
      </c>
      <c r="F6315" s="180">
        <v>1591114.18</v>
      </c>
      <c r="G6315" s="180">
        <v>500479.57</v>
      </c>
      <c r="H6315" s="180">
        <v>371317.29</v>
      </c>
      <c r="I6315" s="180">
        <v>15357607.09</v>
      </c>
      <c r="J6315" s="180">
        <v>15373540.710000001</v>
      </c>
    </row>
    <row r="6316" spans="1:10" x14ac:dyDescent="0.2">
      <c r="A6316" s="180" t="s">
        <v>141</v>
      </c>
      <c r="B6316" s="180" t="s">
        <v>333</v>
      </c>
      <c r="C6316" s="180"/>
      <c r="D6316" s="180">
        <v>378030</v>
      </c>
      <c r="E6316" s="180"/>
      <c r="F6316" s="180">
        <v>0</v>
      </c>
      <c r="G6316" s="180"/>
      <c r="H6316" s="180"/>
      <c r="I6316" s="180">
        <v>6759355</v>
      </c>
      <c r="J6316" s="180">
        <v>6452816.4300000006</v>
      </c>
    </row>
    <row r="6317" spans="1:10" x14ac:dyDescent="0.2">
      <c r="A6317" s="180" t="s">
        <v>141</v>
      </c>
      <c r="B6317" s="180" t="s">
        <v>334</v>
      </c>
      <c r="C6317" s="180"/>
      <c r="D6317" s="180">
        <v>3336</v>
      </c>
      <c r="E6317" s="180"/>
      <c r="F6317" s="180">
        <v>0</v>
      </c>
      <c r="G6317" s="180"/>
      <c r="H6317" s="180"/>
      <c r="I6317" s="180">
        <v>62693</v>
      </c>
      <c r="J6317" s="180">
        <v>63008.66</v>
      </c>
    </row>
    <row r="6318" spans="1:10" x14ac:dyDescent="0.2">
      <c r="A6318" s="180" t="s">
        <v>141</v>
      </c>
      <c r="B6318" s="180" t="s">
        <v>335</v>
      </c>
      <c r="C6318" s="180"/>
      <c r="D6318" s="180">
        <v>204322</v>
      </c>
      <c r="E6318" s="180"/>
      <c r="F6318" s="180"/>
      <c r="G6318" s="180"/>
      <c r="H6318" s="180"/>
      <c r="I6318" s="180">
        <v>399687</v>
      </c>
      <c r="J6318" s="180">
        <v>408329</v>
      </c>
    </row>
    <row r="6319" spans="1:10" x14ac:dyDescent="0.2">
      <c r="A6319" s="180" t="s">
        <v>141</v>
      </c>
      <c r="B6319" s="180" t="s">
        <v>336</v>
      </c>
      <c r="C6319" s="180"/>
      <c r="D6319" s="180"/>
      <c r="E6319" s="180"/>
      <c r="F6319" s="180"/>
      <c r="G6319" s="180"/>
      <c r="H6319" s="180"/>
      <c r="I6319" s="180">
        <v>282624</v>
      </c>
      <c r="J6319" s="180">
        <v>279597.49</v>
      </c>
    </row>
    <row r="6320" spans="1:10" x14ac:dyDescent="0.2">
      <c r="A6320" s="180" t="s">
        <v>141</v>
      </c>
      <c r="B6320" s="180" t="s">
        <v>337</v>
      </c>
      <c r="C6320" s="180">
        <v>8752</v>
      </c>
      <c r="D6320" s="180">
        <v>3917</v>
      </c>
      <c r="E6320" s="180">
        <v>0</v>
      </c>
      <c r="F6320" s="180">
        <v>0</v>
      </c>
      <c r="G6320" s="180">
        <v>4422</v>
      </c>
      <c r="H6320" s="180">
        <v>0</v>
      </c>
      <c r="I6320" s="180">
        <v>58217</v>
      </c>
      <c r="J6320" s="180">
        <v>57356.380000000005</v>
      </c>
    </row>
    <row r="6321" spans="1:10" x14ac:dyDescent="0.2">
      <c r="A6321" s="180" t="s">
        <v>141</v>
      </c>
      <c r="B6321" s="180" t="s">
        <v>338</v>
      </c>
      <c r="C6321" s="180"/>
      <c r="D6321" s="180"/>
      <c r="E6321" s="180"/>
      <c r="F6321" s="180"/>
      <c r="G6321" s="180">
        <v>258279</v>
      </c>
      <c r="H6321" s="180">
        <v>0</v>
      </c>
      <c r="I6321" s="180">
        <v>254462</v>
      </c>
      <c r="J6321" s="180">
        <v>250701.71</v>
      </c>
    </row>
    <row r="6322" spans="1:10" x14ac:dyDescent="0.2">
      <c r="A6322" s="180" t="s">
        <v>141</v>
      </c>
      <c r="B6322" s="180" t="s">
        <v>339</v>
      </c>
      <c r="C6322" s="180"/>
      <c r="D6322" s="180"/>
      <c r="E6322" s="180"/>
      <c r="F6322" s="180"/>
      <c r="G6322" s="180"/>
      <c r="H6322" s="180">
        <v>0</v>
      </c>
      <c r="I6322" s="180">
        <v>235771</v>
      </c>
      <c r="J6322" s="180">
        <v>232414.99</v>
      </c>
    </row>
    <row r="6323" spans="1:10" x14ac:dyDescent="0.2">
      <c r="A6323" s="180" t="s">
        <v>141</v>
      </c>
      <c r="B6323" s="180" t="s">
        <v>340</v>
      </c>
      <c r="C6323" s="180">
        <v>21489</v>
      </c>
      <c r="D6323" s="180">
        <v>9561</v>
      </c>
      <c r="E6323" s="180">
        <v>0</v>
      </c>
      <c r="F6323" s="180">
        <v>0</v>
      </c>
      <c r="G6323" s="180">
        <v>60147</v>
      </c>
      <c r="H6323" s="180">
        <v>0</v>
      </c>
      <c r="I6323" s="180">
        <v>366845</v>
      </c>
      <c r="J6323" s="180">
        <v>336823.46</v>
      </c>
    </row>
    <row r="6324" spans="1:10" x14ac:dyDescent="0.2">
      <c r="A6324" s="180" t="s">
        <v>141</v>
      </c>
      <c r="B6324" s="180" t="s">
        <v>341</v>
      </c>
      <c r="C6324" s="180">
        <v>0</v>
      </c>
      <c r="D6324" s="180">
        <v>0</v>
      </c>
      <c r="E6324" s="180">
        <v>0</v>
      </c>
      <c r="F6324" s="180"/>
      <c r="G6324" s="180">
        <v>0</v>
      </c>
      <c r="H6324" s="180">
        <v>0</v>
      </c>
      <c r="I6324" s="180">
        <v>0</v>
      </c>
      <c r="J6324" s="180">
        <v>0</v>
      </c>
    </row>
    <row r="6325" spans="1:10" x14ac:dyDescent="0.2">
      <c r="A6325" s="180" t="s">
        <v>141</v>
      </c>
      <c r="B6325" s="180" t="s">
        <v>342</v>
      </c>
      <c r="C6325" s="180"/>
      <c r="D6325" s="180"/>
      <c r="E6325" s="180"/>
      <c r="F6325" s="180"/>
      <c r="G6325" s="180"/>
      <c r="H6325" s="180"/>
      <c r="I6325" s="180">
        <v>6776904</v>
      </c>
      <c r="J6325" s="180">
        <v>7054707</v>
      </c>
    </row>
    <row r="6326" spans="1:10" x14ac:dyDescent="0.2">
      <c r="A6326" s="180" t="s">
        <v>141</v>
      </c>
      <c r="B6326" s="180" t="s">
        <v>343</v>
      </c>
      <c r="C6326" s="180"/>
      <c r="D6326" s="180"/>
      <c r="E6326" s="180"/>
      <c r="F6326" s="180"/>
      <c r="G6326" s="180"/>
      <c r="H6326" s="180"/>
      <c r="I6326" s="180">
        <v>0</v>
      </c>
      <c r="J6326" s="180">
        <v>0</v>
      </c>
    </row>
    <row r="6327" spans="1:10" x14ac:dyDescent="0.2">
      <c r="A6327" s="180" t="s">
        <v>141</v>
      </c>
      <c r="B6327" s="180" t="s">
        <v>344</v>
      </c>
      <c r="C6327" s="180">
        <v>1146181</v>
      </c>
      <c r="D6327" s="180">
        <v>131</v>
      </c>
      <c r="E6327" s="180">
        <v>0</v>
      </c>
      <c r="F6327" s="180">
        <v>0</v>
      </c>
      <c r="G6327" s="180">
        <v>5197</v>
      </c>
      <c r="H6327" s="180">
        <v>0</v>
      </c>
      <c r="I6327" s="180">
        <v>1403727</v>
      </c>
      <c r="J6327" s="180">
        <v>1222206.1499999999</v>
      </c>
    </row>
    <row r="6328" spans="1:10" x14ac:dyDescent="0.2">
      <c r="A6328" s="180" t="s">
        <v>141</v>
      </c>
      <c r="B6328" s="180" t="s">
        <v>475</v>
      </c>
      <c r="C6328" s="180"/>
      <c r="D6328" s="180">
        <v>5357</v>
      </c>
      <c r="E6328" s="180"/>
      <c r="F6328" s="180">
        <v>0</v>
      </c>
      <c r="G6328" s="180"/>
      <c r="H6328" s="180"/>
      <c r="I6328" s="180">
        <v>88282</v>
      </c>
      <c r="J6328" s="180">
        <v>75979.42</v>
      </c>
    </row>
    <row r="6329" spans="1:10" x14ac:dyDescent="0.2">
      <c r="A6329" s="180" t="s">
        <v>141</v>
      </c>
      <c r="B6329" s="180" t="s">
        <v>332</v>
      </c>
      <c r="C6329" s="180"/>
      <c r="D6329" s="180"/>
      <c r="E6329" s="180">
        <v>0</v>
      </c>
      <c r="F6329" s="180"/>
      <c r="G6329" s="180"/>
      <c r="H6329" s="180"/>
      <c r="I6329" s="180">
        <v>241439</v>
      </c>
      <c r="J6329" s="180">
        <v>237870.45</v>
      </c>
    </row>
    <row r="6330" spans="1:10" x14ac:dyDescent="0.2">
      <c r="A6330" s="180" t="s">
        <v>141</v>
      </c>
      <c r="B6330" s="180" t="s">
        <v>407</v>
      </c>
      <c r="C6330" s="180">
        <v>0</v>
      </c>
      <c r="D6330" s="180">
        <v>0</v>
      </c>
      <c r="E6330" s="180">
        <v>0</v>
      </c>
      <c r="F6330" s="180">
        <v>0</v>
      </c>
      <c r="G6330" s="180">
        <v>437605</v>
      </c>
      <c r="H6330" s="180">
        <v>0</v>
      </c>
      <c r="I6330" s="180">
        <v>759169</v>
      </c>
      <c r="J6330" s="180">
        <v>686512.38</v>
      </c>
    </row>
    <row r="6331" spans="1:10" x14ac:dyDescent="0.2">
      <c r="A6331" s="180" t="s">
        <v>141</v>
      </c>
      <c r="B6331" s="180" t="s">
        <v>345</v>
      </c>
      <c r="C6331" s="180">
        <v>1176422</v>
      </c>
      <c r="D6331" s="180">
        <v>604654</v>
      </c>
      <c r="E6331" s="180">
        <v>0</v>
      </c>
      <c r="F6331" s="180">
        <v>0</v>
      </c>
      <c r="G6331" s="180">
        <v>765650</v>
      </c>
      <c r="H6331" s="180">
        <v>0</v>
      </c>
      <c r="I6331" s="180">
        <v>17689175</v>
      </c>
      <c r="J6331" s="180">
        <v>17358323.52</v>
      </c>
    </row>
    <row r="6332" spans="1:10" x14ac:dyDescent="0.2">
      <c r="A6332" s="180" t="s">
        <v>141</v>
      </c>
      <c r="B6332" s="180" t="s">
        <v>346</v>
      </c>
      <c r="C6332" s="180">
        <v>0</v>
      </c>
      <c r="D6332" s="180">
        <v>0</v>
      </c>
      <c r="E6332" s="180">
        <v>0</v>
      </c>
      <c r="F6332" s="180">
        <v>0</v>
      </c>
      <c r="G6332" s="180"/>
      <c r="H6332" s="180"/>
      <c r="I6332" s="180">
        <v>0</v>
      </c>
      <c r="J6332" s="180">
        <v>1420000</v>
      </c>
    </row>
    <row r="6333" spans="1:10" x14ac:dyDescent="0.2">
      <c r="A6333" s="180" t="s">
        <v>141</v>
      </c>
      <c r="B6333" s="180" t="s">
        <v>446</v>
      </c>
      <c r="C6333" s="180">
        <v>5151</v>
      </c>
      <c r="D6333" s="180">
        <v>0</v>
      </c>
      <c r="E6333" s="180">
        <v>0</v>
      </c>
      <c r="F6333" s="180">
        <v>442906</v>
      </c>
      <c r="G6333" s="180">
        <v>0</v>
      </c>
      <c r="H6333" s="180">
        <v>0</v>
      </c>
      <c r="I6333" s="180">
        <v>446067</v>
      </c>
      <c r="J6333" s="180">
        <v>2093465.16</v>
      </c>
    </row>
    <row r="6334" spans="1:10" x14ac:dyDescent="0.2">
      <c r="A6334" s="180" t="s">
        <v>141</v>
      </c>
      <c r="B6334" s="180" t="s">
        <v>347</v>
      </c>
      <c r="C6334" s="180">
        <v>10315</v>
      </c>
      <c r="D6334" s="180">
        <v>3276</v>
      </c>
      <c r="E6334" s="180">
        <v>0</v>
      </c>
      <c r="F6334" s="180"/>
      <c r="G6334" s="180">
        <v>0</v>
      </c>
      <c r="H6334" s="180">
        <v>0</v>
      </c>
      <c r="I6334" s="180">
        <v>13391</v>
      </c>
      <c r="J6334" s="180">
        <v>13192.4</v>
      </c>
    </row>
    <row r="6335" spans="1:10" x14ac:dyDescent="0.2">
      <c r="A6335" s="180" t="s">
        <v>141</v>
      </c>
      <c r="B6335" s="180" t="s">
        <v>348</v>
      </c>
      <c r="C6335" s="180">
        <v>1191888</v>
      </c>
      <c r="D6335" s="180">
        <v>607930</v>
      </c>
      <c r="E6335" s="180">
        <v>0</v>
      </c>
      <c r="F6335" s="180">
        <v>442906</v>
      </c>
      <c r="G6335" s="180">
        <v>765650</v>
      </c>
      <c r="H6335" s="180">
        <v>0</v>
      </c>
      <c r="I6335" s="180">
        <v>18148633</v>
      </c>
      <c r="J6335" s="180">
        <v>20884981.079999998</v>
      </c>
    </row>
    <row r="6336" spans="1:10" x14ac:dyDescent="0.2">
      <c r="A6336" s="180" t="s">
        <v>141</v>
      </c>
      <c r="B6336" s="180" t="s">
        <v>349</v>
      </c>
      <c r="C6336" s="180">
        <v>1094713.5599999996</v>
      </c>
      <c r="D6336" s="180">
        <v>493756.43999999994</v>
      </c>
      <c r="E6336" s="180">
        <v>0</v>
      </c>
      <c r="F6336" s="180">
        <v>-80</v>
      </c>
      <c r="G6336" s="180">
        <v>250731.47999999984</v>
      </c>
      <c r="H6336" s="180">
        <v>0</v>
      </c>
      <c r="I6336" s="180">
        <v>5023946.1499999957</v>
      </c>
      <c r="J6336" s="180">
        <v>5418516.459999999</v>
      </c>
    </row>
    <row r="6337" spans="1:10" x14ac:dyDescent="0.2">
      <c r="A6337" s="180" t="s">
        <v>141</v>
      </c>
      <c r="B6337" s="180" t="s">
        <v>350</v>
      </c>
      <c r="C6337" s="180">
        <v>2286601.5599999996</v>
      </c>
      <c r="D6337" s="180">
        <v>1101686.44</v>
      </c>
      <c r="E6337" s="180">
        <v>0</v>
      </c>
      <c r="F6337" s="180">
        <v>442826</v>
      </c>
      <c r="G6337" s="180">
        <v>1016381.48</v>
      </c>
      <c r="H6337" s="180">
        <v>0</v>
      </c>
      <c r="I6337" s="180">
        <v>23172579.149999995</v>
      </c>
      <c r="J6337" s="180">
        <v>26303497.539999999</v>
      </c>
    </row>
    <row r="6338" spans="1:10" x14ac:dyDescent="0.2">
      <c r="A6338" s="180" t="s">
        <v>141</v>
      </c>
      <c r="B6338" s="180" t="s">
        <v>376</v>
      </c>
      <c r="C6338" s="180"/>
      <c r="D6338" s="180"/>
      <c r="E6338" s="180"/>
      <c r="F6338" s="180"/>
      <c r="G6338" s="180"/>
      <c r="H6338" s="180"/>
      <c r="I6338" s="180"/>
      <c r="J6338" s="180"/>
    </row>
    <row r="6339" spans="1:10" x14ac:dyDescent="0.2">
      <c r="A6339" s="180" t="s">
        <v>141</v>
      </c>
      <c r="B6339" s="180" t="s">
        <v>377</v>
      </c>
      <c r="C6339" s="180">
        <v>0</v>
      </c>
      <c r="D6339" s="180">
        <v>0</v>
      </c>
      <c r="E6339" s="180">
        <v>0</v>
      </c>
      <c r="F6339" s="180"/>
      <c r="G6339" s="180">
        <v>0</v>
      </c>
      <c r="H6339" s="180">
        <v>0</v>
      </c>
      <c r="I6339" s="180">
        <v>10624247</v>
      </c>
      <c r="J6339" s="180">
        <v>10201755.619999999</v>
      </c>
    </row>
    <row r="6340" spans="1:10" x14ac:dyDescent="0.2">
      <c r="A6340" s="180" t="s">
        <v>141</v>
      </c>
      <c r="B6340" s="180" t="s">
        <v>352</v>
      </c>
      <c r="C6340" s="180">
        <v>0</v>
      </c>
      <c r="D6340" s="180">
        <v>0</v>
      </c>
      <c r="E6340" s="180">
        <v>0</v>
      </c>
      <c r="F6340" s="180"/>
      <c r="G6340" s="180">
        <v>0</v>
      </c>
      <c r="H6340" s="180">
        <v>0</v>
      </c>
      <c r="I6340" s="180">
        <v>536437</v>
      </c>
      <c r="J6340" s="180">
        <v>438988.57</v>
      </c>
    </row>
    <row r="6341" spans="1:10" x14ac:dyDescent="0.2">
      <c r="A6341" s="180" t="s">
        <v>141</v>
      </c>
      <c r="B6341" s="180" t="s">
        <v>353</v>
      </c>
      <c r="C6341" s="180">
        <v>18176</v>
      </c>
      <c r="D6341" s="180">
        <v>205635</v>
      </c>
      <c r="E6341" s="180">
        <v>0</v>
      </c>
      <c r="F6341" s="180"/>
      <c r="G6341" s="180">
        <v>0</v>
      </c>
      <c r="H6341" s="180">
        <v>0</v>
      </c>
      <c r="I6341" s="180">
        <v>636720</v>
      </c>
      <c r="J6341" s="180">
        <v>677220.24</v>
      </c>
    </row>
    <row r="6342" spans="1:10" x14ac:dyDescent="0.2">
      <c r="A6342" s="180" t="s">
        <v>141</v>
      </c>
      <c r="B6342" s="180" t="s">
        <v>354</v>
      </c>
      <c r="C6342" s="180">
        <v>0</v>
      </c>
      <c r="D6342" s="180">
        <v>0</v>
      </c>
      <c r="E6342" s="180">
        <v>0</v>
      </c>
      <c r="F6342" s="180"/>
      <c r="G6342" s="180">
        <v>0</v>
      </c>
      <c r="H6342" s="180">
        <v>0</v>
      </c>
      <c r="I6342" s="180">
        <v>358766</v>
      </c>
      <c r="J6342" s="180">
        <v>358022.21</v>
      </c>
    </row>
    <row r="6343" spans="1:10" x14ac:dyDescent="0.2">
      <c r="A6343" s="180" t="s">
        <v>141</v>
      </c>
      <c r="B6343" s="180" t="s">
        <v>408</v>
      </c>
      <c r="C6343" s="180">
        <v>0</v>
      </c>
      <c r="D6343" s="180">
        <v>0</v>
      </c>
      <c r="E6343" s="180">
        <v>0</v>
      </c>
      <c r="F6343" s="180"/>
      <c r="G6343" s="180">
        <v>0</v>
      </c>
      <c r="H6343" s="180">
        <v>0</v>
      </c>
      <c r="I6343" s="180">
        <v>796145</v>
      </c>
      <c r="J6343" s="180">
        <v>792185.55</v>
      </c>
    </row>
    <row r="6344" spans="1:10" x14ac:dyDescent="0.2">
      <c r="A6344" s="180" t="s">
        <v>141</v>
      </c>
      <c r="B6344" s="180" t="s">
        <v>423</v>
      </c>
      <c r="C6344" s="180">
        <v>0</v>
      </c>
      <c r="D6344" s="180">
        <v>0</v>
      </c>
      <c r="E6344" s="180">
        <v>0</v>
      </c>
      <c r="F6344" s="180">
        <v>0</v>
      </c>
      <c r="G6344" s="180">
        <v>614</v>
      </c>
      <c r="H6344" s="180">
        <v>0</v>
      </c>
      <c r="I6344" s="180">
        <v>284305</v>
      </c>
      <c r="J6344" s="180">
        <v>305031.09999999998</v>
      </c>
    </row>
    <row r="6345" spans="1:10" x14ac:dyDescent="0.2">
      <c r="A6345" s="180" t="s">
        <v>141</v>
      </c>
      <c r="B6345" s="180" t="s">
        <v>355</v>
      </c>
      <c r="C6345" s="180">
        <v>257437</v>
      </c>
      <c r="D6345" s="180">
        <v>40313</v>
      </c>
      <c r="E6345" s="180">
        <v>0</v>
      </c>
      <c r="F6345" s="180"/>
      <c r="G6345" s="180">
        <v>0</v>
      </c>
      <c r="H6345" s="180">
        <v>0</v>
      </c>
      <c r="I6345" s="180">
        <v>1417098</v>
      </c>
      <c r="J6345" s="180">
        <v>1416293.21</v>
      </c>
    </row>
    <row r="6346" spans="1:10" x14ac:dyDescent="0.2">
      <c r="A6346" s="180" t="s">
        <v>141</v>
      </c>
      <c r="B6346" s="180" t="s">
        <v>356</v>
      </c>
      <c r="C6346" s="180">
        <v>0</v>
      </c>
      <c r="D6346" s="180">
        <v>16310</v>
      </c>
      <c r="E6346" s="180">
        <v>0</v>
      </c>
      <c r="F6346" s="180"/>
      <c r="G6346" s="180">
        <v>0</v>
      </c>
      <c r="H6346" s="180">
        <v>0</v>
      </c>
      <c r="I6346" s="180">
        <v>930626</v>
      </c>
      <c r="J6346" s="180">
        <v>887671.89999999979</v>
      </c>
    </row>
    <row r="6347" spans="1:10" x14ac:dyDescent="0.2">
      <c r="A6347" s="180" t="s">
        <v>141</v>
      </c>
      <c r="B6347" s="180" t="s">
        <v>409</v>
      </c>
      <c r="C6347" s="180"/>
      <c r="D6347" s="180"/>
      <c r="E6347" s="180"/>
      <c r="F6347" s="180"/>
      <c r="G6347" s="180"/>
      <c r="H6347" s="180"/>
      <c r="I6347" s="180">
        <v>0</v>
      </c>
      <c r="J6347" s="180"/>
    </row>
    <row r="6348" spans="1:10" x14ac:dyDescent="0.2">
      <c r="A6348" s="180" t="s">
        <v>141</v>
      </c>
      <c r="B6348" s="180" t="s">
        <v>378</v>
      </c>
      <c r="C6348" s="180">
        <v>0</v>
      </c>
      <c r="D6348" s="180">
        <v>0</v>
      </c>
      <c r="E6348" s="180">
        <v>0</v>
      </c>
      <c r="F6348" s="180"/>
      <c r="G6348" s="180">
        <v>824117</v>
      </c>
      <c r="H6348" s="180">
        <v>0</v>
      </c>
      <c r="I6348" s="180">
        <v>802429</v>
      </c>
      <c r="J6348" s="180">
        <v>790570.29</v>
      </c>
    </row>
    <row r="6349" spans="1:10" x14ac:dyDescent="0.2">
      <c r="A6349" s="180" t="s">
        <v>141</v>
      </c>
      <c r="B6349" s="180" t="s">
        <v>360</v>
      </c>
      <c r="C6349" s="180">
        <v>601625</v>
      </c>
      <c r="D6349" s="180">
        <v>212094</v>
      </c>
      <c r="E6349" s="180">
        <v>0</v>
      </c>
      <c r="F6349" s="180"/>
      <c r="G6349" s="180"/>
      <c r="H6349" s="180">
        <v>0</v>
      </c>
      <c r="I6349" s="180">
        <v>604649</v>
      </c>
      <c r="J6349" s="180">
        <v>534806.4</v>
      </c>
    </row>
    <row r="6350" spans="1:10" x14ac:dyDescent="0.2">
      <c r="A6350" s="180" t="s">
        <v>141</v>
      </c>
      <c r="B6350" s="180" t="s">
        <v>379</v>
      </c>
      <c r="C6350" s="180">
        <v>0</v>
      </c>
      <c r="D6350" s="180">
        <v>0</v>
      </c>
      <c r="E6350" s="180">
        <v>0</v>
      </c>
      <c r="F6350" s="180">
        <v>442988</v>
      </c>
      <c r="G6350" s="180"/>
      <c r="H6350" s="180"/>
      <c r="I6350" s="180">
        <v>436441</v>
      </c>
      <c r="J6350" s="180">
        <v>2218483.14</v>
      </c>
    </row>
    <row r="6351" spans="1:10" x14ac:dyDescent="0.2">
      <c r="A6351" s="180" t="s">
        <v>141</v>
      </c>
      <c r="B6351" s="180" t="s">
        <v>362</v>
      </c>
      <c r="C6351" s="180"/>
      <c r="D6351" s="180"/>
      <c r="E6351" s="180"/>
      <c r="F6351" s="180"/>
      <c r="G6351" s="180"/>
      <c r="H6351" s="180"/>
      <c r="I6351" s="180">
        <v>560351</v>
      </c>
      <c r="J6351" s="180">
        <v>565058</v>
      </c>
    </row>
    <row r="6352" spans="1:10" x14ac:dyDescent="0.2">
      <c r="A6352" s="180" t="s">
        <v>141</v>
      </c>
      <c r="B6352" s="180" t="s">
        <v>365</v>
      </c>
      <c r="C6352" s="180">
        <v>877238</v>
      </c>
      <c r="D6352" s="180">
        <v>474352</v>
      </c>
      <c r="E6352" s="180">
        <v>0</v>
      </c>
      <c r="F6352" s="180">
        <v>442988</v>
      </c>
      <c r="G6352" s="180">
        <v>824731</v>
      </c>
      <c r="H6352" s="180">
        <v>0</v>
      </c>
      <c r="I6352" s="180">
        <v>17988214</v>
      </c>
      <c r="J6352" s="180">
        <v>19186086.23</v>
      </c>
    </row>
    <row r="6353" spans="1:10" x14ac:dyDescent="0.2">
      <c r="A6353" s="180" t="s">
        <v>141</v>
      </c>
      <c r="B6353" s="180" t="s">
        <v>447</v>
      </c>
      <c r="C6353" s="180">
        <v>442703</v>
      </c>
      <c r="D6353" s="180">
        <v>0</v>
      </c>
      <c r="E6353" s="180">
        <v>0</v>
      </c>
      <c r="F6353" s="180">
        <v>0</v>
      </c>
      <c r="G6353" s="180">
        <v>0</v>
      </c>
      <c r="H6353" s="180">
        <v>0</v>
      </c>
      <c r="I6353" s="180">
        <v>445867</v>
      </c>
      <c r="J6353" s="180">
        <v>2093465.16</v>
      </c>
    </row>
    <row r="6354" spans="1:10" x14ac:dyDescent="0.2">
      <c r="A6354" s="180" t="s">
        <v>141</v>
      </c>
      <c r="B6354" s="180" t="s">
        <v>366</v>
      </c>
      <c r="C6354" s="180">
        <v>1319941</v>
      </c>
      <c r="D6354" s="180">
        <v>474352</v>
      </c>
      <c r="E6354" s="180">
        <v>0</v>
      </c>
      <c r="F6354" s="180">
        <v>442988</v>
      </c>
      <c r="G6354" s="180">
        <v>824731</v>
      </c>
      <c r="H6354" s="180">
        <v>0</v>
      </c>
      <c r="I6354" s="180">
        <v>18434081</v>
      </c>
      <c r="J6354" s="180">
        <v>21279551.390000001</v>
      </c>
    </row>
    <row r="6355" spans="1:10" x14ac:dyDescent="0.2">
      <c r="A6355" s="180" t="s">
        <v>141</v>
      </c>
      <c r="B6355" s="180" t="s">
        <v>367</v>
      </c>
      <c r="C6355" s="180">
        <v>966660.55999999947</v>
      </c>
      <c r="D6355" s="180">
        <v>627334.43999999994</v>
      </c>
      <c r="E6355" s="180">
        <v>0</v>
      </c>
      <c r="F6355" s="180">
        <v>-162</v>
      </c>
      <c r="G6355" s="180">
        <v>191650.47999999984</v>
      </c>
      <c r="H6355" s="180">
        <v>0</v>
      </c>
      <c r="I6355" s="180">
        <v>4738498.1499999948</v>
      </c>
      <c r="J6355" s="180">
        <v>5023946.1499999985</v>
      </c>
    </row>
    <row r="6356" spans="1:10" x14ac:dyDescent="0.2">
      <c r="A6356" s="180" t="s">
        <v>141</v>
      </c>
      <c r="B6356" s="180" t="s">
        <v>368</v>
      </c>
      <c r="C6356" s="180">
        <v>2286601.5599999996</v>
      </c>
      <c r="D6356" s="180">
        <v>1101686.44</v>
      </c>
      <c r="E6356" s="180">
        <v>0</v>
      </c>
      <c r="F6356" s="180">
        <v>442826</v>
      </c>
      <c r="G6356" s="180">
        <v>1016381.48</v>
      </c>
      <c r="H6356" s="180">
        <v>0</v>
      </c>
      <c r="I6356" s="180">
        <v>23172579.149999995</v>
      </c>
      <c r="J6356" s="180">
        <v>26303497.539999999</v>
      </c>
    </row>
    <row r="6357" spans="1:10" x14ac:dyDescent="0.2">
      <c r="A6357" s="180" t="s">
        <v>142</v>
      </c>
      <c r="B6357" s="180" t="s">
        <v>333</v>
      </c>
      <c r="C6357" s="180"/>
      <c r="D6357" s="180">
        <v>473192</v>
      </c>
      <c r="E6357" s="180"/>
      <c r="F6357" s="180">
        <v>524065</v>
      </c>
      <c r="G6357" s="180"/>
      <c r="H6357" s="180"/>
      <c r="I6357" s="180">
        <v>3863826</v>
      </c>
      <c r="J6357" s="180">
        <v>3647547.54</v>
      </c>
    </row>
    <row r="6358" spans="1:10" x14ac:dyDescent="0.2">
      <c r="A6358" s="180" t="s">
        <v>142</v>
      </c>
      <c r="B6358" s="180" t="s">
        <v>334</v>
      </c>
      <c r="C6358" s="180"/>
      <c r="D6358" s="180">
        <v>6386</v>
      </c>
      <c r="E6358" s="180"/>
      <c r="F6358" s="180">
        <v>7073</v>
      </c>
      <c r="G6358" s="180"/>
      <c r="H6358" s="180"/>
      <c r="I6358" s="180">
        <v>56300</v>
      </c>
      <c r="J6358" s="180">
        <v>55948.56</v>
      </c>
    </row>
    <row r="6359" spans="1:10" x14ac:dyDescent="0.2">
      <c r="A6359" s="180" t="s">
        <v>142</v>
      </c>
      <c r="B6359" s="180" t="s">
        <v>335</v>
      </c>
      <c r="C6359" s="180"/>
      <c r="D6359" s="180">
        <v>0</v>
      </c>
      <c r="E6359" s="180"/>
      <c r="F6359" s="180"/>
      <c r="G6359" s="180"/>
      <c r="H6359" s="180"/>
      <c r="I6359" s="180">
        <v>0</v>
      </c>
      <c r="J6359" s="180">
        <v>0</v>
      </c>
    </row>
    <row r="6360" spans="1:10" x14ac:dyDescent="0.2">
      <c r="A6360" s="180" t="s">
        <v>142</v>
      </c>
      <c r="B6360" s="180" t="s">
        <v>336</v>
      </c>
      <c r="C6360" s="180"/>
      <c r="D6360" s="180"/>
      <c r="E6360" s="180"/>
      <c r="F6360" s="180"/>
      <c r="G6360" s="180"/>
      <c r="H6360" s="180"/>
      <c r="I6360" s="180">
        <v>1183019</v>
      </c>
      <c r="J6360" s="180">
        <v>1170204.95</v>
      </c>
    </row>
    <row r="6361" spans="1:10" x14ac:dyDescent="0.2">
      <c r="A6361" s="180" t="s">
        <v>142</v>
      </c>
      <c r="B6361" s="180" t="s">
        <v>337</v>
      </c>
      <c r="C6361" s="180">
        <v>2808</v>
      </c>
      <c r="D6361" s="180">
        <v>2696</v>
      </c>
      <c r="E6361" s="180">
        <v>0</v>
      </c>
      <c r="F6361" s="180">
        <v>4174</v>
      </c>
      <c r="G6361" s="180">
        <v>788</v>
      </c>
      <c r="H6361" s="180">
        <v>69</v>
      </c>
      <c r="I6361" s="180">
        <v>17081</v>
      </c>
      <c r="J6361" s="180">
        <v>16852.259999999998</v>
      </c>
    </row>
    <row r="6362" spans="1:10" x14ac:dyDescent="0.2">
      <c r="A6362" s="180" t="s">
        <v>142</v>
      </c>
      <c r="B6362" s="180" t="s">
        <v>338</v>
      </c>
      <c r="C6362" s="180"/>
      <c r="D6362" s="180"/>
      <c r="E6362" s="180"/>
      <c r="F6362" s="180"/>
      <c r="G6362" s="180">
        <v>102885</v>
      </c>
      <c r="H6362" s="180">
        <v>0</v>
      </c>
      <c r="I6362" s="180">
        <v>101365</v>
      </c>
      <c r="J6362" s="180">
        <v>99866.92</v>
      </c>
    </row>
    <row r="6363" spans="1:10" x14ac:dyDescent="0.2">
      <c r="A6363" s="180" t="s">
        <v>142</v>
      </c>
      <c r="B6363" s="180" t="s">
        <v>339</v>
      </c>
      <c r="C6363" s="180"/>
      <c r="D6363" s="180"/>
      <c r="E6363" s="180"/>
      <c r="F6363" s="180"/>
      <c r="G6363" s="180"/>
      <c r="H6363" s="180">
        <v>0</v>
      </c>
      <c r="I6363" s="180">
        <v>33295</v>
      </c>
      <c r="J6363" s="180">
        <v>32951.119999999995</v>
      </c>
    </row>
    <row r="6364" spans="1:10" x14ac:dyDescent="0.2">
      <c r="A6364" s="180" t="s">
        <v>142</v>
      </c>
      <c r="B6364" s="180" t="s">
        <v>340</v>
      </c>
      <c r="C6364" s="180">
        <v>0</v>
      </c>
      <c r="D6364" s="180">
        <v>0</v>
      </c>
      <c r="E6364" s="180">
        <v>0</v>
      </c>
      <c r="F6364" s="180">
        <v>0</v>
      </c>
      <c r="G6364" s="180">
        <v>455</v>
      </c>
      <c r="H6364" s="180">
        <v>61690</v>
      </c>
      <c r="I6364" s="180">
        <v>234970</v>
      </c>
      <c r="J6364" s="180">
        <v>231498.95</v>
      </c>
    </row>
    <row r="6365" spans="1:10" x14ac:dyDescent="0.2">
      <c r="A6365" s="180" t="s">
        <v>142</v>
      </c>
      <c r="B6365" s="180" t="s">
        <v>341</v>
      </c>
      <c r="C6365" s="180">
        <v>0</v>
      </c>
      <c r="D6365" s="180">
        <v>0</v>
      </c>
      <c r="E6365" s="180">
        <v>0</v>
      </c>
      <c r="F6365" s="180"/>
      <c r="G6365" s="180">
        <v>0</v>
      </c>
      <c r="H6365" s="180">
        <v>0</v>
      </c>
      <c r="I6365" s="180">
        <v>0</v>
      </c>
      <c r="J6365" s="180">
        <v>0</v>
      </c>
    </row>
    <row r="6366" spans="1:10" x14ac:dyDescent="0.2">
      <c r="A6366" s="180" t="s">
        <v>142</v>
      </c>
      <c r="B6366" s="180" t="s">
        <v>342</v>
      </c>
      <c r="C6366" s="180"/>
      <c r="D6366" s="180"/>
      <c r="E6366" s="180"/>
      <c r="F6366" s="180"/>
      <c r="G6366" s="180"/>
      <c r="H6366" s="180"/>
      <c r="I6366" s="180">
        <v>2126535</v>
      </c>
      <c r="J6366" s="180">
        <v>2354682</v>
      </c>
    </row>
    <row r="6367" spans="1:10" x14ac:dyDescent="0.2">
      <c r="A6367" s="180" t="s">
        <v>142</v>
      </c>
      <c r="B6367" s="180" t="s">
        <v>343</v>
      </c>
      <c r="C6367" s="180"/>
      <c r="D6367" s="180"/>
      <c r="E6367" s="180"/>
      <c r="F6367" s="180"/>
      <c r="G6367" s="180"/>
      <c r="H6367" s="180"/>
      <c r="I6367" s="180">
        <v>0</v>
      </c>
      <c r="J6367" s="180">
        <v>0</v>
      </c>
    </row>
    <row r="6368" spans="1:10" x14ac:dyDescent="0.2">
      <c r="A6368" s="180" t="s">
        <v>142</v>
      </c>
      <c r="B6368" s="180" t="s">
        <v>344</v>
      </c>
      <c r="C6368" s="180">
        <v>440723</v>
      </c>
      <c r="D6368" s="180">
        <v>119</v>
      </c>
      <c r="E6368" s="180">
        <v>0</v>
      </c>
      <c r="F6368" s="180">
        <v>144</v>
      </c>
      <c r="G6368" s="180">
        <v>2054</v>
      </c>
      <c r="H6368" s="180">
        <v>0</v>
      </c>
      <c r="I6368" s="180">
        <v>510725</v>
      </c>
      <c r="J6368" s="180">
        <v>447414.25</v>
      </c>
    </row>
    <row r="6369" spans="1:10" x14ac:dyDescent="0.2">
      <c r="A6369" s="180" t="s">
        <v>142</v>
      </c>
      <c r="B6369" s="180" t="s">
        <v>475</v>
      </c>
      <c r="C6369" s="180"/>
      <c r="D6369" s="180">
        <v>10586</v>
      </c>
      <c r="E6369" s="180"/>
      <c r="F6369" s="180">
        <v>11724</v>
      </c>
      <c r="G6369" s="180"/>
      <c r="H6369" s="180"/>
      <c r="I6369" s="180">
        <v>80533</v>
      </c>
      <c r="J6369" s="180">
        <v>61418.28</v>
      </c>
    </row>
    <row r="6370" spans="1:10" x14ac:dyDescent="0.2">
      <c r="A6370" s="180" t="s">
        <v>142</v>
      </c>
      <c r="B6370" s="180" t="s">
        <v>332</v>
      </c>
      <c r="C6370" s="180"/>
      <c r="D6370" s="180"/>
      <c r="E6370" s="180">
        <v>0</v>
      </c>
      <c r="F6370" s="180"/>
      <c r="G6370" s="180"/>
      <c r="H6370" s="180"/>
      <c r="I6370" s="180">
        <v>60621</v>
      </c>
      <c r="J6370" s="180">
        <v>63745</v>
      </c>
    </row>
    <row r="6371" spans="1:10" x14ac:dyDescent="0.2">
      <c r="A6371" s="180" t="s">
        <v>142</v>
      </c>
      <c r="B6371" s="180" t="s">
        <v>407</v>
      </c>
      <c r="C6371" s="180">
        <v>0</v>
      </c>
      <c r="D6371" s="180">
        <v>0</v>
      </c>
      <c r="E6371" s="180">
        <v>0</v>
      </c>
      <c r="F6371" s="180">
        <v>0</v>
      </c>
      <c r="G6371" s="180">
        <v>136535</v>
      </c>
      <c r="H6371" s="180">
        <v>0</v>
      </c>
      <c r="I6371" s="180">
        <v>204775</v>
      </c>
      <c r="J6371" s="180">
        <v>187367.6</v>
      </c>
    </row>
    <row r="6372" spans="1:10" x14ac:dyDescent="0.2">
      <c r="A6372" s="180" t="s">
        <v>142</v>
      </c>
      <c r="B6372" s="180" t="s">
        <v>345</v>
      </c>
      <c r="C6372" s="180">
        <v>443531</v>
      </c>
      <c r="D6372" s="180">
        <v>492979</v>
      </c>
      <c r="E6372" s="180">
        <v>0</v>
      </c>
      <c r="F6372" s="180">
        <v>547180</v>
      </c>
      <c r="G6372" s="180">
        <v>242717</v>
      </c>
      <c r="H6372" s="180">
        <v>61759</v>
      </c>
      <c r="I6372" s="180">
        <v>8473045</v>
      </c>
      <c r="J6372" s="180">
        <v>8369497.4299999997</v>
      </c>
    </row>
    <row r="6373" spans="1:10" x14ac:dyDescent="0.2">
      <c r="A6373" s="180" t="s">
        <v>142</v>
      </c>
      <c r="B6373" s="180" t="s">
        <v>346</v>
      </c>
      <c r="C6373" s="180">
        <v>0</v>
      </c>
      <c r="D6373" s="180">
        <v>0</v>
      </c>
      <c r="E6373" s="180">
        <v>0</v>
      </c>
      <c r="F6373" s="180">
        <v>0</v>
      </c>
      <c r="G6373" s="180"/>
      <c r="H6373" s="180"/>
      <c r="I6373" s="180">
        <v>0</v>
      </c>
      <c r="J6373" s="180">
        <v>0</v>
      </c>
    </row>
    <row r="6374" spans="1:10" x14ac:dyDescent="0.2">
      <c r="A6374" s="180" t="s">
        <v>142</v>
      </c>
      <c r="B6374" s="180" t="s">
        <v>446</v>
      </c>
      <c r="C6374" s="180">
        <v>0</v>
      </c>
      <c r="D6374" s="180">
        <v>0</v>
      </c>
      <c r="E6374" s="180">
        <v>0</v>
      </c>
      <c r="F6374" s="180">
        <v>446532</v>
      </c>
      <c r="G6374" s="180">
        <v>1058</v>
      </c>
      <c r="H6374" s="180">
        <v>0</v>
      </c>
      <c r="I6374" s="180">
        <v>453209</v>
      </c>
      <c r="J6374" s="180">
        <v>446690.79</v>
      </c>
    </row>
    <row r="6375" spans="1:10" x14ac:dyDescent="0.2">
      <c r="A6375" s="180" t="s">
        <v>142</v>
      </c>
      <c r="B6375" s="180" t="s">
        <v>347</v>
      </c>
      <c r="C6375" s="180">
        <v>0</v>
      </c>
      <c r="D6375" s="180">
        <v>1876</v>
      </c>
      <c r="E6375" s="180">
        <v>0</v>
      </c>
      <c r="F6375" s="180"/>
      <c r="G6375" s="180">
        <v>0</v>
      </c>
      <c r="H6375" s="180">
        <v>0</v>
      </c>
      <c r="I6375" s="180">
        <v>21440</v>
      </c>
      <c r="J6375" s="180">
        <v>21123.06</v>
      </c>
    </row>
    <row r="6376" spans="1:10" x14ac:dyDescent="0.2">
      <c r="A6376" s="180" t="s">
        <v>142</v>
      </c>
      <c r="B6376" s="180" t="s">
        <v>348</v>
      </c>
      <c r="C6376" s="180">
        <v>443531</v>
      </c>
      <c r="D6376" s="180">
        <v>494855</v>
      </c>
      <c r="E6376" s="180">
        <v>0</v>
      </c>
      <c r="F6376" s="180">
        <v>993712</v>
      </c>
      <c r="G6376" s="180">
        <v>243775</v>
      </c>
      <c r="H6376" s="180">
        <v>61759</v>
      </c>
      <c r="I6376" s="180">
        <v>8947694</v>
      </c>
      <c r="J6376" s="180">
        <v>8837311.2799999993</v>
      </c>
    </row>
    <row r="6377" spans="1:10" x14ac:dyDescent="0.2">
      <c r="A6377" s="180" t="s">
        <v>142</v>
      </c>
      <c r="B6377" s="180" t="s">
        <v>349</v>
      </c>
      <c r="C6377" s="180">
        <v>768865.55</v>
      </c>
      <c r="D6377" s="180">
        <v>296202.42000000016</v>
      </c>
      <c r="E6377" s="180">
        <v>0</v>
      </c>
      <c r="F6377" s="180">
        <v>441654.72</v>
      </c>
      <c r="G6377" s="180">
        <v>61576.94</v>
      </c>
      <c r="H6377" s="180">
        <v>-25136.909999999996</v>
      </c>
      <c r="I6377" s="180">
        <v>1575925.8699999996</v>
      </c>
      <c r="J6377" s="180">
        <v>1527749.19</v>
      </c>
    </row>
    <row r="6378" spans="1:10" x14ac:dyDescent="0.2">
      <c r="A6378" s="180" t="s">
        <v>142</v>
      </c>
      <c r="B6378" s="180" t="s">
        <v>350</v>
      </c>
      <c r="C6378" s="180">
        <v>1212396.55</v>
      </c>
      <c r="D6378" s="180">
        <v>791057.42000000016</v>
      </c>
      <c r="E6378" s="180">
        <v>0</v>
      </c>
      <c r="F6378" s="180">
        <v>1435366.72</v>
      </c>
      <c r="G6378" s="180">
        <v>305351.94</v>
      </c>
      <c r="H6378" s="180">
        <v>36622.089999999997</v>
      </c>
      <c r="I6378" s="180">
        <v>10523619.869999999</v>
      </c>
      <c r="J6378" s="180">
        <v>10365060.470000001</v>
      </c>
    </row>
    <row r="6379" spans="1:10" x14ac:dyDescent="0.2">
      <c r="A6379" s="180" t="s">
        <v>142</v>
      </c>
      <c r="B6379" s="180" t="s">
        <v>376</v>
      </c>
      <c r="C6379" s="180"/>
      <c r="D6379" s="180"/>
      <c r="E6379" s="180"/>
      <c r="F6379" s="180"/>
      <c r="G6379" s="180"/>
      <c r="H6379" s="180"/>
      <c r="I6379" s="180"/>
      <c r="J6379" s="180"/>
    </row>
    <row r="6380" spans="1:10" x14ac:dyDescent="0.2">
      <c r="A6380" s="180" t="s">
        <v>142</v>
      </c>
      <c r="B6380" s="180" t="s">
        <v>377</v>
      </c>
      <c r="C6380" s="180">
        <v>0</v>
      </c>
      <c r="D6380" s="180">
        <v>0</v>
      </c>
      <c r="E6380" s="180">
        <v>0</v>
      </c>
      <c r="F6380" s="180"/>
      <c r="G6380" s="180">
        <v>0</v>
      </c>
      <c r="H6380" s="180">
        <v>62694</v>
      </c>
      <c r="I6380" s="180">
        <v>5004305</v>
      </c>
      <c r="J6380" s="180">
        <v>5035149.6000000006</v>
      </c>
    </row>
    <row r="6381" spans="1:10" x14ac:dyDescent="0.2">
      <c r="A6381" s="180" t="s">
        <v>142</v>
      </c>
      <c r="B6381" s="180" t="s">
        <v>352</v>
      </c>
      <c r="C6381" s="180">
        <v>0</v>
      </c>
      <c r="D6381" s="180">
        <v>0</v>
      </c>
      <c r="E6381" s="180">
        <v>0</v>
      </c>
      <c r="F6381" s="180"/>
      <c r="G6381" s="180">
        <v>0</v>
      </c>
      <c r="H6381" s="180">
        <v>0</v>
      </c>
      <c r="I6381" s="180">
        <v>73039</v>
      </c>
      <c r="J6381" s="180">
        <v>72293.289999999994</v>
      </c>
    </row>
    <row r="6382" spans="1:10" x14ac:dyDescent="0.2">
      <c r="A6382" s="180" t="s">
        <v>142</v>
      </c>
      <c r="B6382" s="180" t="s">
        <v>353</v>
      </c>
      <c r="C6382" s="180">
        <v>42069</v>
      </c>
      <c r="D6382" s="180">
        <v>13372</v>
      </c>
      <c r="E6382" s="180">
        <v>0</v>
      </c>
      <c r="F6382" s="180"/>
      <c r="G6382" s="180">
        <v>0</v>
      </c>
      <c r="H6382" s="180">
        <v>0</v>
      </c>
      <c r="I6382" s="180">
        <v>167212</v>
      </c>
      <c r="J6382" s="180">
        <v>180144.76</v>
      </c>
    </row>
    <row r="6383" spans="1:10" x14ac:dyDescent="0.2">
      <c r="A6383" s="180" t="s">
        <v>142</v>
      </c>
      <c r="B6383" s="180" t="s">
        <v>354</v>
      </c>
      <c r="C6383" s="180">
        <v>0</v>
      </c>
      <c r="D6383" s="180">
        <v>0</v>
      </c>
      <c r="E6383" s="180">
        <v>0</v>
      </c>
      <c r="F6383" s="180"/>
      <c r="G6383" s="180">
        <v>0</v>
      </c>
      <c r="H6383" s="180">
        <v>0</v>
      </c>
      <c r="I6383" s="180">
        <v>179621</v>
      </c>
      <c r="J6383" s="180">
        <v>176688.15</v>
      </c>
    </row>
    <row r="6384" spans="1:10" x14ac:dyDescent="0.2">
      <c r="A6384" s="180" t="s">
        <v>142</v>
      </c>
      <c r="B6384" s="180" t="s">
        <v>408</v>
      </c>
      <c r="C6384" s="180">
        <v>0</v>
      </c>
      <c r="D6384" s="180">
        <v>0</v>
      </c>
      <c r="E6384" s="180">
        <v>0</v>
      </c>
      <c r="F6384" s="180"/>
      <c r="G6384" s="180">
        <v>0</v>
      </c>
      <c r="H6384" s="180">
        <v>0</v>
      </c>
      <c r="I6384" s="180">
        <v>306069</v>
      </c>
      <c r="J6384" s="180">
        <v>300922.62</v>
      </c>
    </row>
    <row r="6385" spans="1:10" x14ac:dyDescent="0.2">
      <c r="A6385" s="180" t="s">
        <v>142</v>
      </c>
      <c r="B6385" s="180" t="s">
        <v>423</v>
      </c>
      <c r="C6385" s="180">
        <v>0</v>
      </c>
      <c r="D6385" s="180">
        <v>0</v>
      </c>
      <c r="E6385" s="180">
        <v>0</v>
      </c>
      <c r="F6385" s="180">
        <v>0</v>
      </c>
      <c r="G6385" s="180">
        <v>0</v>
      </c>
      <c r="H6385" s="180">
        <v>0</v>
      </c>
      <c r="I6385" s="180">
        <v>99864</v>
      </c>
      <c r="J6385" s="180">
        <v>98051.85</v>
      </c>
    </row>
    <row r="6386" spans="1:10" x14ac:dyDescent="0.2">
      <c r="A6386" s="180" t="s">
        <v>142</v>
      </c>
      <c r="B6386" s="180" t="s">
        <v>355</v>
      </c>
      <c r="C6386" s="180">
        <v>3546</v>
      </c>
      <c r="D6386" s="180">
        <v>106643</v>
      </c>
      <c r="E6386" s="180">
        <v>0</v>
      </c>
      <c r="F6386" s="180"/>
      <c r="G6386" s="180">
        <v>0</v>
      </c>
      <c r="H6386" s="180">
        <v>0</v>
      </c>
      <c r="I6386" s="180">
        <v>663515</v>
      </c>
      <c r="J6386" s="180">
        <v>653125.04999999993</v>
      </c>
    </row>
    <row r="6387" spans="1:10" x14ac:dyDescent="0.2">
      <c r="A6387" s="180" t="s">
        <v>142</v>
      </c>
      <c r="B6387" s="180" t="s">
        <v>356</v>
      </c>
      <c r="C6387" s="180">
        <v>0</v>
      </c>
      <c r="D6387" s="180">
        <v>59776</v>
      </c>
      <c r="E6387" s="180">
        <v>0</v>
      </c>
      <c r="F6387" s="180"/>
      <c r="G6387" s="180">
        <v>0</v>
      </c>
      <c r="H6387" s="180">
        <v>0</v>
      </c>
      <c r="I6387" s="180">
        <v>304260</v>
      </c>
      <c r="J6387" s="180">
        <v>299150.17</v>
      </c>
    </row>
    <row r="6388" spans="1:10" x14ac:dyDescent="0.2">
      <c r="A6388" s="180" t="s">
        <v>142</v>
      </c>
      <c r="B6388" s="180" t="s">
        <v>409</v>
      </c>
      <c r="C6388" s="180"/>
      <c r="D6388" s="180"/>
      <c r="E6388" s="180"/>
      <c r="F6388" s="180"/>
      <c r="G6388" s="180"/>
      <c r="H6388" s="180"/>
      <c r="I6388" s="180">
        <v>0</v>
      </c>
      <c r="J6388" s="180"/>
    </row>
    <row r="6389" spans="1:10" x14ac:dyDescent="0.2">
      <c r="A6389" s="180" t="s">
        <v>142</v>
      </c>
      <c r="B6389" s="180" t="s">
        <v>378</v>
      </c>
      <c r="C6389" s="180">
        <v>0</v>
      </c>
      <c r="D6389" s="180">
        <v>0</v>
      </c>
      <c r="E6389" s="180">
        <v>0</v>
      </c>
      <c r="F6389" s="180"/>
      <c r="G6389" s="180">
        <v>250132</v>
      </c>
      <c r="H6389" s="180">
        <v>308</v>
      </c>
      <c r="I6389" s="180">
        <v>251849</v>
      </c>
      <c r="J6389" s="180">
        <v>248126.32</v>
      </c>
    </row>
    <row r="6390" spans="1:10" x14ac:dyDescent="0.2">
      <c r="A6390" s="180" t="s">
        <v>142</v>
      </c>
      <c r="B6390" s="180" t="s">
        <v>360</v>
      </c>
      <c r="C6390" s="180">
        <v>32923</v>
      </c>
      <c r="D6390" s="180">
        <v>46349</v>
      </c>
      <c r="E6390" s="180">
        <v>0</v>
      </c>
      <c r="F6390" s="180"/>
      <c r="G6390" s="180"/>
      <c r="H6390" s="180">
        <v>0</v>
      </c>
      <c r="I6390" s="180">
        <v>78100</v>
      </c>
      <c r="J6390" s="180">
        <v>76945.86</v>
      </c>
    </row>
    <row r="6391" spans="1:10" x14ac:dyDescent="0.2">
      <c r="A6391" s="180" t="s">
        <v>142</v>
      </c>
      <c r="B6391" s="180" t="s">
        <v>379</v>
      </c>
      <c r="C6391" s="180">
        <v>0</v>
      </c>
      <c r="D6391" s="180">
        <v>515</v>
      </c>
      <c r="E6391" s="180">
        <v>0</v>
      </c>
      <c r="F6391" s="180">
        <v>800854</v>
      </c>
      <c r="G6391" s="180"/>
      <c r="H6391" s="180"/>
      <c r="I6391" s="180">
        <v>789527</v>
      </c>
      <c r="J6391" s="180">
        <v>998416.25</v>
      </c>
    </row>
    <row r="6392" spans="1:10" x14ac:dyDescent="0.2">
      <c r="A6392" s="180" t="s">
        <v>142</v>
      </c>
      <c r="B6392" s="180" t="s">
        <v>362</v>
      </c>
      <c r="C6392" s="180"/>
      <c r="D6392" s="180"/>
      <c r="E6392" s="180"/>
      <c r="F6392" s="180"/>
      <c r="G6392" s="180"/>
      <c r="H6392" s="180"/>
      <c r="I6392" s="180">
        <v>203113</v>
      </c>
      <c r="J6392" s="180">
        <v>204457</v>
      </c>
    </row>
    <row r="6393" spans="1:10" x14ac:dyDescent="0.2">
      <c r="A6393" s="180" t="s">
        <v>142</v>
      </c>
      <c r="B6393" s="180" t="s">
        <v>365</v>
      </c>
      <c r="C6393" s="180">
        <v>78538</v>
      </c>
      <c r="D6393" s="180">
        <v>226655</v>
      </c>
      <c r="E6393" s="180">
        <v>0</v>
      </c>
      <c r="F6393" s="180">
        <v>800854</v>
      </c>
      <c r="G6393" s="180">
        <v>250132</v>
      </c>
      <c r="H6393" s="180">
        <v>63002</v>
      </c>
      <c r="I6393" s="180">
        <v>8120474</v>
      </c>
      <c r="J6393" s="180">
        <v>8343470.9200000018</v>
      </c>
    </row>
    <row r="6394" spans="1:10" x14ac:dyDescent="0.2">
      <c r="A6394" s="180" t="s">
        <v>142</v>
      </c>
      <c r="B6394" s="180" t="s">
        <v>447</v>
      </c>
      <c r="C6394" s="180">
        <v>217956</v>
      </c>
      <c r="D6394" s="180">
        <v>228576</v>
      </c>
      <c r="E6394" s="180">
        <v>0</v>
      </c>
      <c r="F6394" s="180">
        <v>0</v>
      </c>
      <c r="G6394" s="180">
        <v>12602</v>
      </c>
      <c r="H6394" s="180">
        <v>0</v>
      </c>
      <c r="I6394" s="180">
        <v>452348</v>
      </c>
      <c r="J6394" s="180">
        <v>445663.68</v>
      </c>
    </row>
    <row r="6395" spans="1:10" x14ac:dyDescent="0.2">
      <c r="A6395" s="180" t="s">
        <v>142</v>
      </c>
      <c r="B6395" s="180" t="s">
        <v>366</v>
      </c>
      <c r="C6395" s="180">
        <v>296494</v>
      </c>
      <c r="D6395" s="180">
        <v>455231</v>
      </c>
      <c r="E6395" s="180">
        <v>0</v>
      </c>
      <c r="F6395" s="180">
        <v>800854</v>
      </c>
      <c r="G6395" s="180">
        <v>262734</v>
      </c>
      <c r="H6395" s="180">
        <v>63002</v>
      </c>
      <c r="I6395" s="180">
        <v>8572822</v>
      </c>
      <c r="J6395" s="180">
        <v>8789134.6000000015</v>
      </c>
    </row>
    <row r="6396" spans="1:10" x14ac:dyDescent="0.2">
      <c r="A6396" s="180" t="s">
        <v>142</v>
      </c>
      <c r="B6396" s="180" t="s">
        <v>367</v>
      </c>
      <c r="C6396" s="180">
        <v>915902.55</v>
      </c>
      <c r="D6396" s="180">
        <v>335826.42000000016</v>
      </c>
      <c r="E6396" s="180">
        <v>0</v>
      </c>
      <c r="F6396" s="180">
        <v>634512.72</v>
      </c>
      <c r="G6396" s="180">
        <v>42617.94</v>
      </c>
      <c r="H6396" s="180">
        <v>-26379.909999999996</v>
      </c>
      <c r="I6396" s="180">
        <v>1950797.8699999992</v>
      </c>
      <c r="J6396" s="180">
        <v>1575925.8699999971</v>
      </c>
    </row>
    <row r="6397" spans="1:10" x14ac:dyDescent="0.2">
      <c r="A6397" s="180" t="s">
        <v>142</v>
      </c>
      <c r="B6397" s="180" t="s">
        <v>368</v>
      </c>
      <c r="C6397" s="180">
        <v>1212396.55</v>
      </c>
      <c r="D6397" s="180">
        <v>791057.42000000016</v>
      </c>
      <c r="E6397" s="180">
        <v>0</v>
      </c>
      <c r="F6397" s="180">
        <v>1435366.72</v>
      </c>
      <c r="G6397" s="180">
        <v>305351.94</v>
      </c>
      <c r="H6397" s="180">
        <v>36622.089999999997</v>
      </c>
      <c r="I6397" s="180">
        <v>10523619.869999999</v>
      </c>
      <c r="J6397" s="180">
        <v>10365060.470000001</v>
      </c>
    </row>
    <row r="6398" spans="1:10" x14ac:dyDescent="0.2">
      <c r="A6398" s="180" t="s">
        <v>143</v>
      </c>
      <c r="B6398" s="180" t="s">
        <v>333</v>
      </c>
      <c r="C6398" s="180"/>
      <c r="D6398" s="180">
        <v>377430</v>
      </c>
      <c r="E6398" s="180"/>
      <c r="F6398" s="180">
        <v>0</v>
      </c>
      <c r="G6398" s="180"/>
      <c r="H6398" s="180"/>
      <c r="I6398" s="180">
        <v>2908931</v>
      </c>
      <c r="J6398" s="180">
        <v>2981227.04</v>
      </c>
    </row>
    <row r="6399" spans="1:10" x14ac:dyDescent="0.2">
      <c r="A6399" s="180" t="s">
        <v>143</v>
      </c>
      <c r="B6399" s="180" t="s">
        <v>334</v>
      </c>
      <c r="C6399" s="180"/>
      <c r="D6399" s="180">
        <v>3043</v>
      </c>
      <c r="E6399" s="180"/>
      <c r="F6399" s="180">
        <v>0</v>
      </c>
      <c r="G6399" s="180"/>
      <c r="H6399" s="180"/>
      <c r="I6399" s="180">
        <v>26386</v>
      </c>
      <c r="J6399" s="180">
        <v>27017.249999999996</v>
      </c>
    </row>
    <row r="6400" spans="1:10" x14ac:dyDescent="0.2">
      <c r="A6400" s="180" t="s">
        <v>143</v>
      </c>
      <c r="B6400" s="180" t="s">
        <v>335</v>
      </c>
      <c r="C6400" s="180"/>
      <c r="D6400" s="180">
        <v>0</v>
      </c>
      <c r="E6400" s="180"/>
      <c r="F6400" s="180"/>
      <c r="G6400" s="180"/>
      <c r="H6400" s="180"/>
      <c r="I6400" s="180">
        <v>88711</v>
      </c>
      <c r="J6400" s="180">
        <v>86807</v>
      </c>
    </row>
    <row r="6401" spans="1:10" x14ac:dyDescent="0.2">
      <c r="A6401" s="180" t="s">
        <v>143</v>
      </c>
      <c r="B6401" s="180" t="s">
        <v>336</v>
      </c>
      <c r="C6401" s="180"/>
      <c r="D6401" s="180"/>
      <c r="E6401" s="180"/>
      <c r="F6401" s="180"/>
      <c r="G6401" s="180"/>
      <c r="H6401" s="180"/>
      <c r="I6401" s="180">
        <v>757086</v>
      </c>
      <c r="J6401" s="180">
        <v>673633.07</v>
      </c>
    </row>
    <row r="6402" spans="1:10" x14ac:dyDescent="0.2">
      <c r="A6402" s="180" t="s">
        <v>143</v>
      </c>
      <c r="B6402" s="180" t="s">
        <v>337</v>
      </c>
      <c r="C6402" s="180">
        <v>2000</v>
      </c>
      <c r="D6402" s="180"/>
      <c r="E6402" s="180"/>
      <c r="F6402" s="180"/>
      <c r="G6402" s="180">
        <v>40</v>
      </c>
      <c r="H6402" s="180"/>
      <c r="I6402" s="180">
        <v>17740</v>
      </c>
      <c r="J6402" s="180">
        <v>19624.590000000004</v>
      </c>
    </row>
    <row r="6403" spans="1:10" x14ac:dyDescent="0.2">
      <c r="A6403" s="180" t="s">
        <v>143</v>
      </c>
      <c r="B6403" s="180" t="s">
        <v>338</v>
      </c>
      <c r="C6403" s="180"/>
      <c r="D6403" s="180"/>
      <c r="E6403" s="180"/>
      <c r="F6403" s="180"/>
      <c r="G6403" s="180">
        <v>205000</v>
      </c>
      <c r="H6403" s="180"/>
      <c r="I6403" s="180">
        <v>205000</v>
      </c>
      <c r="J6403" s="180">
        <v>161311.70000000001</v>
      </c>
    </row>
    <row r="6404" spans="1:10" x14ac:dyDescent="0.2">
      <c r="A6404" s="180" t="s">
        <v>143</v>
      </c>
      <c r="B6404" s="180" t="s">
        <v>339</v>
      </c>
      <c r="C6404" s="180"/>
      <c r="D6404" s="180"/>
      <c r="E6404" s="180"/>
      <c r="F6404" s="180"/>
      <c r="G6404" s="180"/>
      <c r="H6404" s="180"/>
      <c r="I6404" s="180">
        <v>525321</v>
      </c>
      <c r="J6404" s="180">
        <v>446120.43</v>
      </c>
    </row>
    <row r="6405" spans="1:10" x14ac:dyDescent="0.2">
      <c r="A6405" s="180" t="s">
        <v>143</v>
      </c>
      <c r="B6405" s="180" t="s">
        <v>340</v>
      </c>
      <c r="C6405" s="180"/>
      <c r="D6405" s="180"/>
      <c r="E6405" s="180"/>
      <c r="F6405" s="180"/>
      <c r="G6405" s="180"/>
      <c r="H6405" s="180"/>
      <c r="I6405" s="180">
        <v>108250</v>
      </c>
      <c r="J6405" s="180">
        <v>177247.81</v>
      </c>
    </row>
    <row r="6406" spans="1:10" x14ac:dyDescent="0.2">
      <c r="A6406" s="180" t="s">
        <v>143</v>
      </c>
      <c r="B6406" s="180" t="s">
        <v>341</v>
      </c>
      <c r="C6406" s="180"/>
      <c r="D6406" s="180"/>
      <c r="E6406" s="180"/>
      <c r="F6406" s="180"/>
      <c r="G6406" s="180"/>
      <c r="H6406" s="180"/>
      <c r="I6406" s="180">
        <v>0</v>
      </c>
      <c r="J6406" s="180">
        <v>0</v>
      </c>
    </row>
    <row r="6407" spans="1:10" x14ac:dyDescent="0.2">
      <c r="A6407" s="180" t="s">
        <v>143</v>
      </c>
      <c r="B6407" s="180" t="s">
        <v>342</v>
      </c>
      <c r="C6407" s="180"/>
      <c r="D6407" s="180"/>
      <c r="E6407" s="180"/>
      <c r="F6407" s="180"/>
      <c r="G6407" s="180"/>
      <c r="H6407" s="180"/>
      <c r="I6407" s="180">
        <v>4696895</v>
      </c>
      <c r="J6407" s="180">
        <v>4437081</v>
      </c>
    </row>
    <row r="6408" spans="1:10" x14ac:dyDescent="0.2">
      <c r="A6408" s="180" t="s">
        <v>143</v>
      </c>
      <c r="B6408" s="180" t="s">
        <v>343</v>
      </c>
      <c r="C6408" s="180"/>
      <c r="D6408" s="180"/>
      <c r="E6408" s="180"/>
      <c r="F6408" s="180"/>
      <c r="G6408" s="180"/>
      <c r="H6408" s="180"/>
      <c r="I6408" s="180">
        <v>0</v>
      </c>
      <c r="J6408" s="180">
        <v>0</v>
      </c>
    </row>
    <row r="6409" spans="1:10" x14ac:dyDescent="0.2">
      <c r="A6409" s="180" t="s">
        <v>143</v>
      </c>
      <c r="B6409" s="180" t="s">
        <v>344</v>
      </c>
      <c r="C6409" s="180">
        <v>625000</v>
      </c>
      <c r="D6409" s="180"/>
      <c r="E6409" s="180"/>
      <c r="F6409" s="180"/>
      <c r="G6409" s="180"/>
      <c r="H6409" s="180"/>
      <c r="I6409" s="180">
        <v>668734</v>
      </c>
      <c r="J6409" s="180">
        <v>649654.53</v>
      </c>
    </row>
    <row r="6410" spans="1:10" x14ac:dyDescent="0.2">
      <c r="A6410" s="180" t="s">
        <v>143</v>
      </c>
      <c r="B6410" s="180" t="s">
        <v>475</v>
      </c>
      <c r="C6410" s="180"/>
      <c r="D6410" s="180">
        <v>5580</v>
      </c>
      <c r="E6410" s="180"/>
      <c r="F6410" s="180">
        <v>0</v>
      </c>
      <c r="G6410" s="180"/>
      <c r="H6410" s="180"/>
      <c r="I6410" s="180">
        <v>45041</v>
      </c>
      <c r="J6410" s="180">
        <v>45910.579999999994</v>
      </c>
    </row>
    <row r="6411" spans="1:10" x14ac:dyDescent="0.2">
      <c r="A6411" s="180" t="s">
        <v>143</v>
      </c>
      <c r="B6411" s="180" t="s">
        <v>332</v>
      </c>
      <c r="C6411" s="180"/>
      <c r="D6411" s="180"/>
      <c r="E6411" s="180"/>
      <c r="F6411" s="180"/>
      <c r="G6411" s="180"/>
      <c r="H6411" s="180"/>
      <c r="I6411" s="180">
        <v>57372</v>
      </c>
      <c r="J6411" s="180">
        <v>57602</v>
      </c>
    </row>
    <row r="6412" spans="1:10" x14ac:dyDescent="0.2">
      <c r="A6412" s="180" t="s">
        <v>143</v>
      </c>
      <c r="B6412" s="180" t="s">
        <v>407</v>
      </c>
      <c r="C6412" s="180"/>
      <c r="D6412" s="180"/>
      <c r="E6412" s="180"/>
      <c r="F6412" s="180"/>
      <c r="G6412" s="180">
        <v>120000</v>
      </c>
      <c r="H6412" s="180"/>
      <c r="I6412" s="180">
        <v>216097</v>
      </c>
      <c r="J6412" s="180">
        <v>276842.11</v>
      </c>
    </row>
    <row r="6413" spans="1:10" x14ac:dyDescent="0.2">
      <c r="A6413" s="180" t="s">
        <v>143</v>
      </c>
      <c r="B6413" s="180" t="s">
        <v>345</v>
      </c>
      <c r="C6413" s="180">
        <v>627000</v>
      </c>
      <c r="D6413" s="180">
        <v>386053</v>
      </c>
      <c r="E6413" s="180">
        <v>0</v>
      </c>
      <c r="F6413" s="180">
        <v>0</v>
      </c>
      <c r="G6413" s="180">
        <v>325040</v>
      </c>
      <c r="H6413" s="180">
        <v>0</v>
      </c>
      <c r="I6413" s="180">
        <v>10321564</v>
      </c>
      <c r="J6413" s="180">
        <v>10040079.109999999</v>
      </c>
    </row>
    <row r="6414" spans="1:10" x14ac:dyDescent="0.2">
      <c r="A6414" s="180" t="s">
        <v>143</v>
      </c>
      <c r="B6414" s="180" t="s">
        <v>346</v>
      </c>
      <c r="C6414" s="180"/>
      <c r="D6414" s="180"/>
      <c r="E6414" s="180"/>
      <c r="F6414" s="180"/>
      <c r="G6414" s="180"/>
      <c r="H6414" s="180"/>
      <c r="I6414" s="180">
        <v>5140000</v>
      </c>
      <c r="J6414" s="180">
        <v>0</v>
      </c>
    </row>
    <row r="6415" spans="1:10" x14ac:dyDescent="0.2">
      <c r="A6415" s="180" t="s">
        <v>143</v>
      </c>
      <c r="B6415" s="180" t="s">
        <v>446</v>
      </c>
      <c r="C6415" s="180"/>
      <c r="D6415" s="180"/>
      <c r="E6415" s="180"/>
      <c r="F6415" s="180">
        <v>506282</v>
      </c>
      <c r="G6415" s="180"/>
      <c r="H6415" s="180"/>
      <c r="I6415" s="180">
        <v>323937</v>
      </c>
      <c r="J6415" s="180">
        <v>125777.41</v>
      </c>
    </row>
    <row r="6416" spans="1:10" x14ac:dyDescent="0.2">
      <c r="A6416" s="180" t="s">
        <v>143</v>
      </c>
      <c r="B6416" s="180" t="s">
        <v>347</v>
      </c>
      <c r="C6416" s="180"/>
      <c r="D6416" s="180"/>
      <c r="E6416" s="180"/>
      <c r="F6416" s="180"/>
      <c r="G6416" s="180"/>
      <c r="H6416" s="180"/>
      <c r="I6416" s="180">
        <v>0</v>
      </c>
      <c r="J6416" s="180">
        <v>111908.81</v>
      </c>
    </row>
    <row r="6417" spans="1:10" x14ac:dyDescent="0.2">
      <c r="A6417" s="180" t="s">
        <v>143</v>
      </c>
      <c r="B6417" s="180" t="s">
        <v>348</v>
      </c>
      <c r="C6417" s="180">
        <v>627000</v>
      </c>
      <c r="D6417" s="180">
        <v>386053</v>
      </c>
      <c r="E6417" s="180">
        <v>0</v>
      </c>
      <c r="F6417" s="180">
        <v>506282</v>
      </c>
      <c r="G6417" s="180">
        <v>325040</v>
      </c>
      <c r="H6417" s="180">
        <v>0</v>
      </c>
      <c r="I6417" s="180">
        <v>15785501</v>
      </c>
      <c r="J6417" s="180">
        <v>10277765.33</v>
      </c>
    </row>
    <row r="6418" spans="1:10" x14ac:dyDescent="0.2">
      <c r="A6418" s="180" t="s">
        <v>143</v>
      </c>
      <c r="B6418" s="180" t="s">
        <v>349</v>
      </c>
      <c r="C6418" s="180">
        <v>2760135.2799999993</v>
      </c>
      <c r="D6418" s="180">
        <v>299598.63</v>
      </c>
      <c r="E6418" s="180">
        <v>0</v>
      </c>
      <c r="F6418" s="180">
        <v>0</v>
      </c>
      <c r="G6418" s="180">
        <v>-32057.799999999988</v>
      </c>
      <c r="H6418" s="180">
        <v>0</v>
      </c>
      <c r="I6418" s="180">
        <v>3706819.2</v>
      </c>
      <c r="J6418" s="180">
        <v>4004656.28</v>
      </c>
    </row>
    <row r="6419" spans="1:10" x14ac:dyDescent="0.2">
      <c r="A6419" s="180" t="s">
        <v>143</v>
      </c>
      <c r="B6419" s="180" t="s">
        <v>350</v>
      </c>
      <c r="C6419" s="180">
        <v>3387135.2799999993</v>
      </c>
      <c r="D6419" s="180">
        <v>685651.63</v>
      </c>
      <c r="E6419" s="180">
        <v>0</v>
      </c>
      <c r="F6419" s="180">
        <v>506282</v>
      </c>
      <c r="G6419" s="180">
        <v>292982.2</v>
      </c>
      <c r="H6419" s="180">
        <v>0</v>
      </c>
      <c r="I6419" s="180">
        <v>19492320.199999999</v>
      </c>
      <c r="J6419" s="180">
        <v>14282421.609999999</v>
      </c>
    </row>
    <row r="6420" spans="1:10" x14ac:dyDescent="0.2">
      <c r="A6420" s="180" t="s">
        <v>143</v>
      </c>
      <c r="B6420" s="180" t="s">
        <v>376</v>
      </c>
      <c r="C6420" s="180"/>
      <c r="D6420" s="180"/>
      <c r="E6420" s="180"/>
      <c r="F6420" s="180"/>
      <c r="G6420" s="180"/>
      <c r="H6420" s="180"/>
      <c r="I6420" s="180"/>
      <c r="J6420" s="180"/>
    </row>
    <row r="6421" spans="1:10" x14ac:dyDescent="0.2">
      <c r="A6421" s="180" t="s">
        <v>143</v>
      </c>
      <c r="B6421" s="180" t="s">
        <v>377</v>
      </c>
      <c r="C6421" s="180">
        <v>1500</v>
      </c>
      <c r="D6421" s="180"/>
      <c r="E6421" s="180"/>
      <c r="F6421" s="180"/>
      <c r="G6421" s="180"/>
      <c r="H6421" s="180"/>
      <c r="I6421" s="180">
        <v>6408940</v>
      </c>
      <c r="J6421" s="180">
        <v>6111916.7000000002</v>
      </c>
    </row>
    <row r="6422" spans="1:10" x14ac:dyDescent="0.2">
      <c r="A6422" s="180" t="s">
        <v>143</v>
      </c>
      <c r="B6422" s="180" t="s">
        <v>352</v>
      </c>
      <c r="C6422" s="180"/>
      <c r="D6422" s="180">
        <v>100000</v>
      </c>
      <c r="E6422" s="180"/>
      <c r="F6422" s="180"/>
      <c r="G6422" s="180"/>
      <c r="H6422" s="180"/>
      <c r="I6422" s="180">
        <v>359675</v>
      </c>
      <c r="J6422" s="180">
        <v>223971.02</v>
      </c>
    </row>
    <row r="6423" spans="1:10" x14ac:dyDescent="0.2">
      <c r="A6423" s="180" t="s">
        <v>143</v>
      </c>
      <c r="B6423" s="180" t="s">
        <v>353</v>
      </c>
      <c r="C6423" s="180">
        <v>95000</v>
      </c>
      <c r="D6423" s="180">
        <v>100000</v>
      </c>
      <c r="E6423" s="180"/>
      <c r="F6423" s="180"/>
      <c r="G6423" s="180"/>
      <c r="H6423" s="180"/>
      <c r="I6423" s="180">
        <v>356482</v>
      </c>
      <c r="J6423" s="180">
        <v>342130.46</v>
      </c>
    </row>
    <row r="6424" spans="1:10" x14ac:dyDescent="0.2">
      <c r="A6424" s="180" t="s">
        <v>143</v>
      </c>
      <c r="B6424" s="180" t="s">
        <v>354</v>
      </c>
      <c r="C6424" s="180"/>
      <c r="D6424" s="180"/>
      <c r="E6424" s="180"/>
      <c r="F6424" s="180"/>
      <c r="G6424" s="180"/>
      <c r="H6424" s="180"/>
      <c r="I6424" s="180">
        <v>305873</v>
      </c>
      <c r="J6424" s="180">
        <v>285913.25</v>
      </c>
    </row>
    <row r="6425" spans="1:10" x14ac:dyDescent="0.2">
      <c r="A6425" s="180" t="s">
        <v>143</v>
      </c>
      <c r="B6425" s="180" t="s">
        <v>408</v>
      </c>
      <c r="C6425" s="180"/>
      <c r="D6425" s="180"/>
      <c r="E6425" s="180"/>
      <c r="F6425" s="180"/>
      <c r="G6425" s="180"/>
      <c r="H6425" s="180"/>
      <c r="I6425" s="180">
        <v>516484</v>
      </c>
      <c r="J6425" s="180">
        <v>505785.36</v>
      </c>
    </row>
    <row r="6426" spans="1:10" x14ac:dyDescent="0.2">
      <c r="A6426" s="180" t="s">
        <v>143</v>
      </c>
      <c r="B6426" s="180" t="s">
        <v>423</v>
      </c>
      <c r="C6426" s="180"/>
      <c r="D6426" s="180">
        <v>20000</v>
      </c>
      <c r="E6426" s="180"/>
      <c r="F6426" s="180"/>
      <c r="G6426" s="180"/>
      <c r="H6426" s="180"/>
      <c r="I6426" s="180">
        <v>152755</v>
      </c>
      <c r="J6426" s="180">
        <v>129963</v>
      </c>
    </row>
    <row r="6427" spans="1:10" x14ac:dyDescent="0.2">
      <c r="A6427" s="180" t="s">
        <v>143</v>
      </c>
      <c r="B6427" s="180" t="s">
        <v>355</v>
      </c>
      <c r="C6427" s="180"/>
      <c r="D6427" s="180"/>
      <c r="E6427" s="180"/>
      <c r="F6427" s="180"/>
      <c r="G6427" s="180"/>
      <c r="H6427" s="180"/>
      <c r="I6427" s="180">
        <v>744096</v>
      </c>
      <c r="J6427" s="180">
        <v>698774.87</v>
      </c>
    </row>
    <row r="6428" spans="1:10" x14ac:dyDescent="0.2">
      <c r="A6428" s="180" t="s">
        <v>143</v>
      </c>
      <c r="B6428" s="180" t="s">
        <v>356</v>
      </c>
      <c r="C6428" s="180"/>
      <c r="D6428" s="180"/>
      <c r="E6428" s="180"/>
      <c r="F6428" s="180"/>
      <c r="G6428" s="180"/>
      <c r="H6428" s="180"/>
      <c r="I6428" s="180">
        <v>286910</v>
      </c>
      <c r="J6428" s="180">
        <v>351202.01</v>
      </c>
    </row>
    <row r="6429" spans="1:10" x14ac:dyDescent="0.2">
      <c r="A6429" s="180" t="s">
        <v>143</v>
      </c>
      <c r="B6429" s="180" t="s">
        <v>409</v>
      </c>
      <c r="C6429" s="180"/>
      <c r="D6429" s="180"/>
      <c r="E6429" s="180"/>
      <c r="F6429" s="180"/>
      <c r="G6429" s="180"/>
      <c r="H6429" s="180"/>
      <c r="I6429" s="180">
        <v>0</v>
      </c>
      <c r="J6429" s="180"/>
    </row>
    <row r="6430" spans="1:10" x14ac:dyDescent="0.2">
      <c r="A6430" s="180" t="s">
        <v>143</v>
      </c>
      <c r="B6430" s="180" t="s">
        <v>378</v>
      </c>
      <c r="C6430" s="180"/>
      <c r="D6430" s="180"/>
      <c r="E6430" s="180"/>
      <c r="F6430" s="180"/>
      <c r="G6430" s="180">
        <v>335000</v>
      </c>
      <c r="H6430" s="180"/>
      <c r="I6430" s="180">
        <v>345000</v>
      </c>
      <c r="J6430" s="180">
        <v>307909.65000000002</v>
      </c>
    </row>
    <row r="6431" spans="1:10" x14ac:dyDescent="0.2">
      <c r="A6431" s="180" t="s">
        <v>143</v>
      </c>
      <c r="B6431" s="180" t="s">
        <v>360</v>
      </c>
      <c r="C6431" s="180">
        <v>2780000</v>
      </c>
      <c r="D6431" s="180"/>
      <c r="E6431" s="180"/>
      <c r="F6431" s="180"/>
      <c r="G6431" s="180"/>
      <c r="H6431" s="180"/>
      <c r="I6431" s="180">
        <v>3100000</v>
      </c>
      <c r="J6431" s="180">
        <v>1064411.27</v>
      </c>
    </row>
    <row r="6432" spans="1:10" x14ac:dyDescent="0.2">
      <c r="A6432" s="180" t="s">
        <v>143</v>
      </c>
      <c r="B6432" s="180" t="s">
        <v>379</v>
      </c>
      <c r="C6432" s="180"/>
      <c r="D6432" s="180"/>
      <c r="E6432" s="180"/>
      <c r="F6432" s="180">
        <v>506282</v>
      </c>
      <c r="G6432" s="180"/>
      <c r="H6432" s="180"/>
      <c r="I6432" s="180">
        <v>323937</v>
      </c>
      <c r="J6432" s="180">
        <v>125575.41</v>
      </c>
    </row>
    <row r="6433" spans="1:10" x14ac:dyDescent="0.2">
      <c r="A6433" s="180" t="s">
        <v>143</v>
      </c>
      <c r="B6433" s="180" t="s">
        <v>362</v>
      </c>
      <c r="C6433" s="180"/>
      <c r="D6433" s="180"/>
      <c r="E6433" s="180"/>
      <c r="F6433" s="180"/>
      <c r="G6433" s="180"/>
      <c r="H6433" s="180"/>
      <c r="I6433" s="180">
        <v>308793</v>
      </c>
      <c r="J6433" s="180">
        <v>302474</v>
      </c>
    </row>
    <row r="6434" spans="1:10" x14ac:dyDescent="0.2">
      <c r="A6434" s="180" t="s">
        <v>143</v>
      </c>
      <c r="B6434" s="180" t="s">
        <v>365</v>
      </c>
      <c r="C6434" s="180">
        <v>2876500</v>
      </c>
      <c r="D6434" s="180">
        <v>220000</v>
      </c>
      <c r="E6434" s="180">
        <v>0</v>
      </c>
      <c r="F6434" s="180">
        <v>506282</v>
      </c>
      <c r="G6434" s="180">
        <v>335000</v>
      </c>
      <c r="H6434" s="180">
        <v>0</v>
      </c>
      <c r="I6434" s="180">
        <v>13208945</v>
      </c>
      <c r="J6434" s="180">
        <v>10450027</v>
      </c>
    </row>
    <row r="6435" spans="1:10" x14ac:dyDescent="0.2">
      <c r="A6435" s="180" t="s">
        <v>143</v>
      </c>
      <c r="B6435" s="180" t="s">
        <v>447</v>
      </c>
      <c r="C6435" s="180">
        <v>418183</v>
      </c>
      <c r="D6435" s="180">
        <v>88099</v>
      </c>
      <c r="E6435" s="180"/>
      <c r="F6435" s="180"/>
      <c r="G6435" s="180"/>
      <c r="H6435" s="180"/>
      <c r="I6435" s="180">
        <v>323937</v>
      </c>
      <c r="J6435" s="180">
        <v>125575.41</v>
      </c>
    </row>
    <row r="6436" spans="1:10" x14ac:dyDescent="0.2">
      <c r="A6436" s="180" t="s">
        <v>143</v>
      </c>
      <c r="B6436" s="180" t="s">
        <v>366</v>
      </c>
      <c r="C6436" s="180">
        <v>3294683</v>
      </c>
      <c r="D6436" s="180">
        <v>308099</v>
      </c>
      <c r="E6436" s="180">
        <v>0</v>
      </c>
      <c r="F6436" s="180">
        <v>506282</v>
      </c>
      <c r="G6436" s="180">
        <v>335000</v>
      </c>
      <c r="H6436" s="180">
        <v>0</v>
      </c>
      <c r="I6436" s="180">
        <v>13532882</v>
      </c>
      <c r="J6436" s="180">
        <v>10575602.41</v>
      </c>
    </row>
    <row r="6437" spans="1:10" x14ac:dyDescent="0.2">
      <c r="A6437" s="180" t="s">
        <v>143</v>
      </c>
      <c r="B6437" s="180" t="s">
        <v>367</v>
      </c>
      <c r="C6437" s="180">
        <v>92452.279999999329</v>
      </c>
      <c r="D6437" s="180">
        <v>377552.63</v>
      </c>
      <c r="E6437" s="180">
        <v>0</v>
      </c>
      <c r="F6437" s="180">
        <v>0</v>
      </c>
      <c r="G6437" s="180">
        <v>-42017.799999999981</v>
      </c>
      <c r="H6437" s="180">
        <v>0</v>
      </c>
      <c r="I6437" s="180">
        <v>5959438.1999999993</v>
      </c>
      <c r="J6437" s="180">
        <v>3706819.1999999993</v>
      </c>
    </row>
    <row r="6438" spans="1:10" x14ac:dyDescent="0.2">
      <c r="A6438" s="180" t="s">
        <v>143</v>
      </c>
      <c r="B6438" s="180" t="s">
        <v>368</v>
      </c>
      <c r="C6438" s="180">
        <v>3387135.2799999993</v>
      </c>
      <c r="D6438" s="180">
        <v>685651.63</v>
      </c>
      <c r="E6438" s="180">
        <v>0</v>
      </c>
      <c r="F6438" s="180">
        <v>506282</v>
      </c>
      <c r="G6438" s="180">
        <v>292982.2</v>
      </c>
      <c r="H6438" s="180">
        <v>0</v>
      </c>
      <c r="I6438" s="180">
        <v>19492320.199999999</v>
      </c>
      <c r="J6438" s="180">
        <v>14282421.609999999</v>
      </c>
    </row>
    <row r="6439" spans="1:10" x14ac:dyDescent="0.2">
      <c r="A6439" s="180" t="s">
        <v>144</v>
      </c>
      <c r="B6439" s="180" t="s">
        <v>333</v>
      </c>
      <c r="C6439" s="180"/>
      <c r="D6439" s="180">
        <v>477072</v>
      </c>
      <c r="E6439" s="180"/>
      <c r="F6439" s="180">
        <v>0</v>
      </c>
      <c r="G6439" s="180"/>
      <c r="H6439" s="180"/>
      <c r="I6439" s="180">
        <v>5217094</v>
      </c>
      <c r="J6439" s="180">
        <v>5312460.9799999995</v>
      </c>
    </row>
    <row r="6440" spans="1:10" x14ac:dyDescent="0.2">
      <c r="A6440" s="180" t="s">
        <v>144</v>
      </c>
      <c r="B6440" s="180" t="s">
        <v>334</v>
      </c>
      <c r="C6440" s="180"/>
      <c r="D6440" s="180">
        <v>25490</v>
      </c>
      <c r="E6440" s="180"/>
      <c r="F6440" s="180">
        <v>0</v>
      </c>
      <c r="G6440" s="180"/>
      <c r="H6440" s="180"/>
      <c r="I6440" s="180">
        <v>312294</v>
      </c>
      <c r="J6440" s="180">
        <v>343596.3</v>
      </c>
    </row>
    <row r="6441" spans="1:10" x14ac:dyDescent="0.2">
      <c r="A6441" s="180" t="s">
        <v>144</v>
      </c>
      <c r="B6441" s="180" t="s">
        <v>335</v>
      </c>
      <c r="C6441" s="180"/>
      <c r="D6441" s="180">
        <v>0</v>
      </c>
      <c r="E6441" s="180"/>
      <c r="F6441" s="180"/>
      <c r="G6441" s="180"/>
      <c r="H6441" s="180"/>
      <c r="I6441" s="180">
        <v>460965</v>
      </c>
      <c r="J6441" s="180">
        <v>445525</v>
      </c>
    </row>
    <row r="6442" spans="1:10" x14ac:dyDescent="0.2">
      <c r="A6442" s="180" t="s">
        <v>144</v>
      </c>
      <c r="B6442" s="180" t="s">
        <v>336</v>
      </c>
      <c r="C6442" s="180"/>
      <c r="D6442" s="180"/>
      <c r="E6442" s="180"/>
      <c r="F6442" s="180"/>
      <c r="G6442" s="180"/>
      <c r="H6442" s="180"/>
      <c r="I6442" s="180">
        <v>1700000</v>
      </c>
      <c r="J6442" s="180">
        <v>1770340.97</v>
      </c>
    </row>
    <row r="6443" spans="1:10" x14ac:dyDescent="0.2">
      <c r="A6443" s="180" t="s">
        <v>144</v>
      </c>
      <c r="B6443" s="180" t="s">
        <v>337</v>
      </c>
      <c r="C6443" s="180">
        <v>15000</v>
      </c>
      <c r="D6443" s="180">
        <v>900</v>
      </c>
      <c r="E6443" s="180"/>
      <c r="F6443" s="180"/>
      <c r="G6443" s="180"/>
      <c r="H6443" s="180"/>
      <c r="I6443" s="180">
        <v>29767</v>
      </c>
      <c r="J6443" s="180">
        <v>31998.5</v>
      </c>
    </row>
    <row r="6444" spans="1:10" x14ac:dyDescent="0.2">
      <c r="A6444" s="180" t="s">
        <v>144</v>
      </c>
      <c r="B6444" s="180" t="s">
        <v>338</v>
      </c>
      <c r="C6444" s="180"/>
      <c r="D6444" s="180"/>
      <c r="E6444" s="180"/>
      <c r="F6444" s="180"/>
      <c r="G6444" s="180">
        <v>340000</v>
      </c>
      <c r="H6444" s="180"/>
      <c r="I6444" s="180">
        <v>360000</v>
      </c>
      <c r="J6444" s="180">
        <v>320662.51</v>
      </c>
    </row>
    <row r="6445" spans="1:10" x14ac:dyDescent="0.2">
      <c r="A6445" s="180" t="s">
        <v>144</v>
      </c>
      <c r="B6445" s="180" t="s">
        <v>339</v>
      </c>
      <c r="C6445" s="180"/>
      <c r="D6445" s="180"/>
      <c r="E6445" s="180"/>
      <c r="F6445" s="180"/>
      <c r="G6445" s="180"/>
      <c r="H6445" s="180"/>
      <c r="I6445" s="180">
        <v>147000</v>
      </c>
      <c r="J6445" s="180">
        <v>146890.63</v>
      </c>
    </row>
    <row r="6446" spans="1:10" x14ac:dyDescent="0.2">
      <c r="A6446" s="180" t="s">
        <v>144</v>
      </c>
      <c r="B6446" s="180" t="s">
        <v>340</v>
      </c>
      <c r="C6446" s="180"/>
      <c r="D6446" s="180">
        <v>11000</v>
      </c>
      <c r="E6446" s="180"/>
      <c r="F6446" s="180"/>
      <c r="G6446" s="180"/>
      <c r="H6446" s="180"/>
      <c r="I6446" s="180">
        <v>498267</v>
      </c>
      <c r="J6446" s="180">
        <v>546540.22</v>
      </c>
    </row>
    <row r="6447" spans="1:10" x14ac:dyDescent="0.2">
      <c r="A6447" s="180" t="s">
        <v>144</v>
      </c>
      <c r="B6447" s="180" t="s">
        <v>341</v>
      </c>
      <c r="C6447" s="180"/>
      <c r="D6447" s="180"/>
      <c r="E6447" s="180"/>
      <c r="F6447" s="180"/>
      <c r="G6447" s="180"/>
      <c r="H6447" s="180"/>
      <c r="I6447" s="180">
        <v>0</v>
      </c>
      <c r="J6447" s="180">
        <v>0</v>
      </c>
    </row>
    <row r="6448" spans="1:10" x14ac:dyDescent="0.2">
      <c r="A6448" s="180" t="s">
        <v>144</v>
      </c>
      <c r="B6448" s="180" t="s">
        <v>342</v>
      </c>
      <c r="C6448" s="180"/>
      <c r="D6448" s="180"/>
      <c r="E6448" s="180"/>
      <c r="F6448" s="180"/>
      <c r="G6448" s="180"/>
      <c r="H6448" s="180"/>
      <c r="I6448" s="180">
        <v>7601115</v>
      </c>
      <c r="J6448" s="180">
        <v>7603383</v>
      </c>
    </row>
    <row r="6449" spans="1:10" x14ac:dyDescent="0.2">
      <c r="A6449" s="180" t="s">
        <v>144</v>
      </c>
      <c r="B6449" s="180" t="s">
        <v>343</v>
      </c>
      <c r="C6449" s="180"/>
      <c r="D6449" s="180"/>
      <c r="E6449" s="180"/>
      <c r="F6449" s="180"/>
      <c r="G6449" s="180"/>
      <c r="H6449" s="180"/>
      <c r="I6449" s="180">
        <v>0</v>
      </c>
      <c r="J6449" s="180">
        <v>0</v>
      </c>
    </row>
    <row r="6450" spans="1:10" x14ac:dyDescent="0.2">
      <c r="A6450" s="180" t="s">
        <v>144</v>
      </c>
      <c r="B6450" s="180" t="s">
        <v>344</v>
      </c>
      <c r="C6450" s="180">
        <v>1228429</v>
      </c>
      <c r="D6450" s="180"/>
      <c r="E6450" s="180"/>
      <c r="F6450" s="180"/>
      <c r="G6450" s="180">
        <v>5800</v>
      </c>
      <c r="H6450" s="180"/>
      <c r="I6450" s="180">
        <v>1352087</v>
      </c>
      <c r="J6450" s="180">
        <v>1308009.8899999999</v>
      </c>
    </row>
    <row r="6451" spans="1:10" x14ac:dyDescent="0.2">
      <c r="A6451" s="180" t="s">
        <v>144</v>
      </c>
      <c r="B6451" s="180" t="s">
        <v>475</v>
      </c>
      <c r="C6451" s="180"/>
      <c r="D6451" s="180">
        <v>10845</v>
      </c>
      <c r="E6451" s="180"/>
      <c r="F6451" s="180">
        <v>0</v>
      </c>
      <c r="G6451" s="180"/>
      <c r="H6451" s="180"/>
      <c r="I6451" s="180">
        <v>112445</v>
      </c>
      <c r="J6451" s="180">
        <v>71402.47</v>
      </c>
    </row>
    <row r="6452" spans="1:10" x14ac:dyDescent="0.2">
      <c r="A6452" s="180" t="s">
        <v>144</v>
      </c>
      <c r="B6452" s="180" t="s">
        <v>332</v>
      </c>
      <c r="C6452" s="180"/>
      <c r="D6452" s="180"/>
      <c r="E6452" s="180"/>
      <c r="F6452" s="180"/>
      <c r="G6452" s="180"/>
      <c r="H6452" s="180"/>
      <c r="I6452" s="180">
        <v>187667</v>
      </c>
      <c r="J6452" s="180">
        <v>189790</v>
      </c>
    </row>
    <row r="6453" spans="1:10" x14ac:dyDescent="0.2">
      <c r="A6453" s="180" t="s">
        <v>144</v>
      </c>
      <c r="B6453" s="180" t="s">
        <v>407</v>
      </c>
      <c r="C6453" s="180"/>
      <c r="D6453" s="180"/>
      <c r="E6453" s="180"/>
      <c r="F6453" s="180"/>
      <c r="G6453" s="180">
        <v>350000</v>
      </c>
      <c r="H6453" s="180"/>
      <c r="I6453" s="180">
        <v>682787</v>
      </c>
      <c r="J6453" s="180">
        <v>683385.64</v>
      </c>
    </row>
    <row r="6454" spans="1:10" x14ac:dyDescent="0.2">
      <c r="A6454" s="180" t="s">
        <v>144</v>
      </c>
      <c r="B6454" s="180" t="s">
        <v>345</v>
      </c>
      <c r="C6454" s="180">
        <v>1243429</v>
      </c>
      <c r="D6454" s="180">
        <v>525307</v>
      </c>
      <c r="E6454" s="180">
        <v>0</v>
      </c>
      <c r="F6454" s="180">
        <v>0</v>
      </c>
      <c r="G6454" s="180">
        <v>695800</v>
      </c>
      <c r="H6454" s="180">
        <v>0</v>
      </c>
      <c r="I6454" s="180">
        <v>18661488</v>
      </c>
      <c r="J6454" s="180">
        <v>18773986.109999999</v>
      </c>
    </row>
    <row r="6455" spans="1:10" x14ac:dyDescent="0.2">
      <c r="A6455" s="180" t="s">
        <v>144</v>
      </c>
      <c r="B6455" s="180" t="s">
        <v>346</v>
      </c>
      <c r="C6455" s="180"/>
      <c r="D6455" s="180"/>
      <c r="E6455" s="180"/>
      <c r="F6455" s="180"/>
      <c r="G6455" s="180"/>
      <c r="H6455" s="180"/>
      <c r="I6455" s="180">
        <v>0</v>
      </c>
      <c r="J6455" s="180">
        <v>0</v>
      </c>
    </row>
    <row r="6456" spans="1:10" x14ac:dyDescent="0.2">
      <c r="A6456" s="180" t="s">
        <v>144</v>
      </c>
      <c r="B6456" s="180" t="s">
        <v>446</v>
      </c>
      <c r="C6456" s="180"/>
      <c r="D6456" s="180"/>
      <c r="E6456" s="180"/>
      <c r="F6456" s="180">
        <v>991808</v>
      </c>
      <c r="G6456" s="180"/>
      <c r="H6456" s="180"/>
      <c r="I6456" s="180">
        <v>986899</v>
      </c>
      <c r="J6456" s="180">
        <v>992238.52</v>
      </c>
    </row>
    <row r="6457" spans="1:10" x14ac:dyDescent="0.2">
      <c r="A6457" s="180" t="s">
        <v>144</v>
      </c>
      <c r="B6457" s="180" t="s">
        <v>347</v>
      </c>
      <c r="C6457" s="180"/>
      <c r="D6457" s="180"/>
      <c r="E6457" s="180"/>
      <c r="F6457" s="180"/>
      <c r="G6457" s="180"/>
      <c r="H6457" s="180"/>
      <c r="I6457" s="180">
        <v>0</v>
      </c>
      <c r="J6457" s="180">
        <v>0</v>
      </c>
    </row>
    <row r="6458" spans="1:10" x14ac:dyDescent="0.2">
      <c r="A6458" s="180" t="s">
        <v>144</v>
      </c>
      <c r="B6458" s="180" t="s">
        <v>348</v>
      </c>
      <c r="C6458" s="180">
        <v>1243429</v>
      </c>
      <c r="D6458" s="180">
        <v>525307</v>
      </c>
      <c r="E6458" s="180">
        <v>0</v>
      </c>
      <c r="F6458" s="180">
        <v>991808</v>
      </c>
      <c r="G6458" s="180">
        <v>695800</v>
      </c>
      <c r="H6458" s="180">
        <v>0</v>
      </c>
      <c r="I6458" s="180">
        <v>19648387</v>
      </c>
      <c r="J6458" s="180">
        <v>19766224.629999999</v>
      </c>
    </row>
    <row r="6459" spans="1:10" x14ac:dyDescent="0.2">
      <c r="A6459" s="180" t="s">
        <v>144</v>
      </c>
      <c r="B6459" s="180" t="s">
        <v>349</v>
      </c>
      <c r="C6459" s="180">
        <v>1020460.59</v>
      </c>
      <c r="D6459" s="180">
        <v>136714.85999999987</v>
      </c>
      <c r="E6459" s="180">
        <v>0</v>
      </c>
      <c r="F6459" s="180">
        <v>357235.19999999995</v>
      </c>
      <c r="G6459" s="180">
        <v>815793.32999999984</v>
      </c>
      <c r="H6459" s="180">
        <v>0</v>
      </c>
      <c r="I6459" s="180">
        <v>6533477.9799999967</v>
      </c>
      <c r="J6459" s="180">
        <v>8998077.2100000009</v>
      </c>
    </row>
    <row r="6460" spans="1:10" x14ac:dyDescent="0.2">
      <c r="A6460" s="180" t="s">
        <v>144</v>
      </c>
      <c r="B6460" s="180" t="s">
        <v>350</v>
      </c>
      <c r="C6460" s="180">
        <v>2263889.59</v>
      </c>
      <c r="D6460" s="180">
        <v>662021.85999999987</v>
      </c>
      <c r="E6460" s="180">
        <v>0</v>
      </c>
      <c r="F6460" s="180">
        <v>1349043.2</v>
      </c>
      <c r="G6460" s="180">
        <v>1511593.3299999998</v>
      </c>
      <c r="H6460" s="180">
        <v>0</v>
      </c>
      <c r="I6460" s="180">
        <v>26181864.979999997</v>
      </c>
      <c r="J6460" s="180">
        <v>28764301.84</v>
      </c>
    </row>
    <row r="6461" spans="1:10" x14ac:dyDescent="0.2">
      <c r="A6461" s="180" t="s">
        <v>144</v>
      </c>
      <c r="B6461" s="180" t="s">
        <v>376</v>
      </c>
      <c r="C6461" s="180"/>
      <c r="D6461" s="180"/>
      <c r="E6461" s="180"/>
      <c r="F6461" s="180"/>
      <c r="G6461" s="180"/>
      <c r="H6461" s="180"/>
      <c r="I6461" s="180"/>
      <c r="J6461" s="180"/>
    </row>
    <row r="6462" spans="1:10" x14ac:dyDescent="0.2">
      <c r="A6462" s="180" t="s">
        <v>144</v>
      </c>
      <c r="B6462" s="180" t="s">
        <v>377</v>
      </c>
      <c r="C6462" s="180">
        <v>120000</v>
      </c>
      <c r="D6462" s="180"/>
      <c r="E6462" s="180"/>
      <c r="F6462" s="180"/>
      <c r="G6462" s="180"/>
      <c r="H6462" s="180"/>
      <c r="I6462" s="180">
        <v>11470624</v>
      </c>
      <c r="J6462" s="180">
        <v>11178600.369999999</v>
      </c>
    </row>
    <row r="6463" spans="1:10" x14ac:dyDescent="0.2">
      <c r="A6463" s="180" t="s">
        <v>144</v>
      </c>
      <c r="B6463" s="180" t="s">
        <v>352</v>
      </c>
      <c r="C6463" s="180"/>
      <c r="D6463" s="180"/>
      <c r="E6463" s="180"/>
      <c r="F6463" s="180"/>
      <c r="G6463" s="180"/>
      <c r="H6463" s="180"/>
      <c r="I6463" s="180">
        <v>260000</v>
      </c>
      <c r="J6463" s="180">
        <v>245824.15</v>
      </c>
    </row>
    <row r="6464" spans="1:10" x14ac:dyDescent="0.2">
      <c r="A6464" s="180" t="s">
        <v>144</v>
      </c>
      <c r="B6464" s="180" t="s">
        <v>353</v>
      </c>
      <c r="C6464" s="180">
        <v>50000</v>
      </c>
      <c r="D6464" s="180"/>
      <c r="E6464" s="180"/>
      <c r="F6464" s="180"/>
      <c r="G6464" s="180"/>
      <c r="H6464" s="180"/>
      <c r="I6464" s="180">
        <v>1301251</v>
      </c>
      <c r="J6464" s="180">
        <v>1296496.22</v>
      </c>
    </row>
    <row r="6465" spans="1:10" x14ac:dyDescent="0.2">
      <c r="A6465" s="180" t="s">
        <v>144</v>
      </c>
      <c r="B6465" s="180" t="s">
        <v>354</v>
      </c>
      <c r="C6465" s="180"/>
      <c r="D6465" s="180"/>
      <c r="E6465" s="180"/>
      <c r="F6465" s="180"/>
      <c r="G6465" s="180"/>
      <c r="H6465" s="180"/>
      <c r="I6465" s="180">
        <v>365776</v>
      </c>
      <c r="J6465" s="180">
        <v>346900.35</v>
      </c>
    </row>
    <row r="6466" spans="1:10" x14ac:dyDescent="0.2">
      <c r="A6466" s="180" t="s">
        <v>144</v>
      </c>
      <c r="B6466" s="180" t="s">
        <v>408</v>
      </c>
      <c r="C6466" s="180"/>
      <c r="D6466" s="180">
        <v>15000</v>
      </c>
      <c r="E6466" s="180"/>
      <c r="F6466" s="180"/>
      <c r="G6466" s="180"/>
      <c r="H6466" s="180"/>
      <c r="I6466" s="180">
        <v>961245</v>
      </c>
      <c r="J6466" s="180">
        <v>950928.2</v>
      </c>
    </row>
    <row r="6467" spans="1:10" x14ac:dyDescent="0.2">
      <c r="A6467" s="180" t="s">
        <v>144</v>
      </c>
      <c r="B6467" s="180" t="s">
        <v>423</v>
      </c>
      <c r="C6467" s="180">
        <v>3000</v>
      </c>
      <c r="D6467" s="180"/>
      <c r="E6467" s="180"/>
      <c r="F6467" s="180"/>
      <c r="G6467" s="180"/>
      <c r="H6467" s="180"/>
      <c r="I6467" s="180">
        <v>273432</v>
      </c>
      <c r="J6467" s="180">
        <v>251934.04</v>
      </c>
    </row>
    <row r="6468" spans="1:10" x14ac:dyDescent="0.2">
      <c r="A6468" s="180" t="s">
        <v>144</v>
      </c>
      <c r="B6468" s="180" t="s">
        <v>355</v>
      </c>
      <c r="C6468" s="180"/>
      <c r="D6468" s="180"/>
      <c r="E6468" s="180"/>
      <c r="F6468" s="180"/>
      <c r="G6468" s="180">
        <v>1000</v>
      </c>
      <c r="H6468" s="180"/>
      <c r="I6468" s="180">
        <v>1366235</v>
      </c>
      <c r="J6468" s="180">
        <v>1264215.3999999999</v>
      </c>
    </row>
    <row r="6469" spans="1:10" x14ac:dyDescent="0.2">
      <c r="A6469" s="180" t="s">
        <v>144</v>
      </c>
      <c r="B6469" s="180" t="s">
        <v>356</v>
      </c>
      <c r="C6469" s="180"/>
      <c r="D6469" s="180"/>
      <c r="E6469" s="180"/>
      <c r="F6469" s="180"/>
      <c r="G6469" s="180"/>
      <c r="H6469" s="180"/>
      <c r="I6469" s="180">
        <v>845503</v>
      </c>
      <c r="J6469" s="180">
        <v>720325.36</v>
      </c>
    </row>
    <row r="6470" spans="1:10" x14ac:dyDescent="0.2">
      <c r="A6470" s="180" t="s">
        <v>144</v>
      </c>
      <c r="B6470" s="180" t="s">
        <v>409</v>
      </c>
      <c r="C6470" s="180"/>
      <c r="D6470" s="180"/>
      <c r="E6470" s="180"/>
      <c r="F6470" s="180"/>
      <c r="G6470" s="180"/>
      <c r="H6470" s="180"/>
      <c r="I6470" s="180">
        <v>0</v>
      </c>
      <c r="J6470" s="180"/>
    </row>
    <row r="6471" spans="1:10" x14ac:dyDescent="0.2">
      <c r="A6471" s="180" t="s">
        <v>144</v>
      </c>
      <c r="B6471" s="180" t="s">
        <v>378</v>
      </c>
      <c r="C6471" s="180"/>
      <c r="D6471" s="180"/>
      <c r="E6471" s="180"/>
      <c r="F6471" s="180"/>
      <c r="G6471" s="180">
        <v>880000</v>
      </c>
      <c r="H6471" s="180"/>
      <c r="I6471" s="180">
        <v>700000</v>
      </c>
      <c r="J6471" s="180">
        <v>571191.49</v>
      </c>
    </row>
    <row r="6472" spans="1:10" x14ac:dyDescent="0.2">
      <c r="A6472" s="180" t="s">
        <v>144</v>
      </c>
      <c r="B6472" s="180" t="s">
        <v>360</v>
      </c>
      <c r="C6472" s="180">
        <v>663700</v>
      </c>
      <c r="D6472" s="180">
        <v>340000</v>
      </c>
      <c r="E6472" s="180"/>
      <c r="F6472" s="180"/>
      <c r="G6472" s="180"/>
      <c r="H6472" s="180"/>
      <c r="I6472" s="180">
        <v>789907</v>
      </c>
      <c r="J6472" s="180">
        <v>2649229.4500000002</v>
      </c>
    </row>
    <row r="6473" spans="1:10" x14ac:dyDescent="0.2">
      <c r="A6473" s="180" t="s">
        <v>144</v>
      </c>
      <c r="B6473" s="180" t="s">
        <v>379</v>
      </c>
      <c r="C6473" s="180"/>
      <c r="D6473" s="180"/>
      <c r="E6473" s="180"/>
      <c r="F6473" s="180">
        <v>991808</v>
      </c>
      <c r="G6473" s="180"/>
      <c r="H6473" s="180"/>
      <c r="I6473" s="180">
        <v>986536</v>
      </c>
      <c r="J6473" s="180">
        <v>991164.99</v>
      </c>
    </row>
    <row r="6474" spans="1:10" x14ac:dyDescent="0.2">
      <c r="A6474" s="180" t="s">
        <v>144</v>
      </c>
      <c r="B6474" s="180" t="s">
        <v>362</v>
      </c>
      <c r="C6474" s="180"/>
      <c r="D6474" s="180"/>
      <c r="E6474" s="180"/>
      <c r="F6474" s="180"/>
      <c r="G6474" s="180"/>
      <c r="H6474" s="180"/>
      <c r="I6474" s="180">
        <v>553463</v>
      </c>
      <c r="J6474" s="180">
        <v>548064</v>
      </c>
    </row>
    <row r="6475" spans="1:10" x14ac:dyDescent="0.2">
      <c r="A6475" s="180" t="s">
        <v>144</v>
      </c>
      <c r="B6475" s="180" t="s">
        <v>365</v>
      </c>
      <c r="C6475" s="180">
        <v>836700</v>
      </c>
      <c r="D6475" s="180">
        <v>355000</v>
      </c>
      <c r="E6475" s="180">
        <v>0</v>
      </c>
      <c r="F6475" s="180">
        <v>991808</v>
      </c>
      <c r="G6475" s="180">
        <v>881000</v>
      </c>
      <c r="H6475" s="180">
        <v>0</v>
      </c>
      <c r="I6475" s="180">
        <v>19873972</v>
      </c>
      <c r="J6475" s="180">
        <v>21014874.019999996</v>
      </c>
    </row>
    <row r="6476" spans="1:10" x14ac:dyDescent="0.2">
      <c r="A6476" s="180" t="s">
        <v>144</v>
      </c>
      <c r="B6476" s="180" t="s">
        <v>447</v>
      </c>
      <c r="C6476" s="180">
        <v>707518</v>
      </c>
      <c r="D6476" s="180">
        <v>283290</v>
      </c>
      <c r="E6476" s="180"/>
      <c r="F6476" s="180"/>
      <c r="G6476" s="180"/>
      <c r="H6476" s="180"/>
      <c r="I6476" s="180">
        <v>987786</v>
      </c>
      <c r="J6476" s="180">
        <v>1215949.8400000001</v>
      </c>
    </row>
    <row r="6477" spans="1:10" x14ac:dyDescent="0.2">
      <c r="A6477" s="180" t="s">
        <v>144</v>
      </c>
      <c r="B6477" s="180" t="s">
        <v>366</v>
      </c>
      <c r="C6477" s="180">
        <v>1544218</v>
      </c>
      <c r="D6477" s="180">
        <v>638290</v>
      </c>
      <c r="E6477" s="180">
        <v>0</v>
      </c>
      <c r="F6477" s="180">
        <v>991808</v>
      </c>
      <c r="G6477" s="180">
        <v>881000</v>
      </c>
      <c r="H6477" s="180">
        <v>0</v>
      </c>
      <c r="I6477" s="180">
        <v>20861758</v>
      </c>
      <c r="J6477" s="180">
        <v>22230823.859999996</v>
      </c>
    </row>
    <row r="6478" spans="1:10" x14ac:dyDescent="0.2">
      <c r="A6478" s="180" t="s">
        <v>144</v>
      </c>
      <c r="B6478" s="180" t="s">
        <v>367</v>
      </c>
      <c r="C6478" s="180">
        <v>719671.58999999985</v>
      </c>
      <c r="D6478" s="180">
        <v>23731.85999999987</v>
      </c>
      <c r="E6478" s="180">
        <v>0</v>
      </c>
      <c r="F6478" s="180">
        <v>357235.19999999995</v>
      </c>
      <c r="G6478" s="180">
        <v>630593.32999999984</v>
      </c>
      <c r="H6478" s="180">
        <v>0</v>
      </c>
      <c r="I6478" s="180">
        <v>5320106.9799999967</v>
      </c>
      <c r="J6478" s="180">
        <v>6533477.9800000042</v>
      </c>
    </row>
    <row r="6479" spans="1:10" x14ac:dyDescent="0.2">
      <c r="A6479" s="180" t="s">
        <v>144</v>
      </c>
      <c r="B6479" s="180" t="s">
        <v>368</v>
      </c>
      <c r="C6479" s="180">
        <v>2263889.59</v>
      </c>
      <c r="D6479" s="180">
        <v>662021.85999999987</v>
      </c>
      <c r="E6479" s="180">
        <v>0</v>
      </c>
      <c r="F6479" s="180">
        <v>1349043.2</v>
      </c>
      <c r="G6479" s="180">
        <v>1511593.3299999998</v>
      </c>
      <c r="H6479" s="180">
        <v>0</v>
      </c>
      <c r="I6479" s="180">
        <v>26181864.979999997</v>
      </c>
      <c r="J6479" s="180">
        <v>28764301.84</v>
      </c>
    </row>
    <row r="6480" spans="1:10" x14ac:dyDescent="0.2">
      <c r="A6480" s="180" t="s">
        <v>145</v>
      </c>
      <c r="B6480" s="180" t="s">
        <v>333</v>
      </c>
      <c r="C6480" s="180"/>
      <c r="D6480" s="180">
        <v>339364</v>
      </c>
      <c r="E6480" s="180"/>
      <c r="F6480" s="180">
        <v>1255179</v>
      </c>
      <c r="G6480" s="180"/>
      <c r="H6480" s="180"/>
      <c r="I6480" s="180">
        <v>6951224</v>
      </c>
      <c r="J6480" s="180">
        <v>6686259.6299999999</v>
      </c>
    </row>
    <row r="6481" spans="1:10" x14ac:dyDescent="0.2">
      <c r="A6481" s="180" t="s">
        <v>145</v>
      </c>
      <c r="B6481" s="180" t="s">
        <v>334</v>
      </c>
      <c r="C6481" s="180"/>
      <c r="D6481" s="180">
        <v>5696</v>
      </c>
      <c r="E6481" s="180"/>
      <c r="F6481" s="180">
        <v>21068</v>
      </c>
      <c r="G6481" s="180"/>
      <c r="H6481" s="180"/>
      <c r="I6481" s="180">
        <v>131635</v>
      </c>
      <c r="J6481" s="180">
        <v>189130.2</v>
      </c>
    </row>
    <row r="6482" spans="1:10" x14ac:dyDescent="0.2">
      <c r="A6482" s="180" t="s">
        <v>145</v>
      </c>
      <c r="B6482" s="180" t="s">
        <v>335</v>
      </c>
      <c r="C6482" s="180"/>
      <c r="D6482" s="180">
        <v>0</v>
      </c>
      <c r="E6482" s="180"/>
      <c r="F6482" s="180"/>
      <c r="G6482" s="180"/>
      <c r="H6482" s="180"/>
      <c r="I6482" s="180">
        <v>608219</v>
      </c>
      <c r="J6482" s="180">
        <v>600871</v>
      </c>
    </row>
    <row r="6483" spans="1:10" x14ac:dyDescent="0.2">
      <c r="A6483" s="180" t="s">
        <v>145</v>
      </c>
      <c r="B6483" s="180" t="s">
        <v>336</v>
      </c>
      <c r="C6483" s="180"/>
      <c r="D6483" s="180"/>
      <c r="E6483" s="180"/>
      <c r="F6483" s="180"/>
      <c r="G6483" s="180"/>
      <c r="H6483" s="180"/>
      <c r="I6483" s="180">
        <v>840000</v>
      </c>
      <c r="J6483" s="180">
        <v>841135.9</v>
      </c>
    </row>
    <row r="6484" spans="1:10" x14ac:dyDescent="0.2">
      <c r="A6484" s="180" t="s">
        <v>145</v>
      </c>
      <c r="B6484" s="180" t="s">
        <v>337</v>
      </c>
      <c r="C6484" s="180"/>
      <c r="D6484" s="180">
        <v>6500</v>
      </c>
      <c r="E6484" s="180"/>
      <c r="F6484" s="180">
        <v>12000</v>
      </c>
      <c r="G6484" s="180">
        <v>350</v>
      </c>
      <c r="H6484" s="180"/>
      <c r="I6484" s="180">
        <v>63850</v>
      </c>
      <c r="J6484" s="180">
        <v>59430.85</v>
      </c>
    </row>
    <row r="6485" spans="1:10" x14ac:dyDescent="0.2">
      <c r="A6485" s="180" t="s">
        <v>145</v>
      </c>
      <c r="B6485" s="180" t="s">
        <v>338</v>
      </c>
      <c r="C6485" s="180"/>
      <c r="D6485" s="180"/>
      <c r="E6485" s="180"/>
      <c r="F6485" s="180"/>
      <c r="G6485" s="180">
        <v>425000</v>
      </c>
      <c r="H6485" s="180"/>
      <c r="I6485" s="180">
        <v>420000</v>
      </c>
      <c r="J6485" s="180">
        <v>405980.43</v>
      </c>
    </row>
    <row r="6486" spans="1:10" x14ac:dyDescent="0.2">
      <c r="A6486" s="180" t="s">
        <v>145</v>
      </c>
      <c r="B6486" s="180" t="s">
        <v>339</v>
      </c>
      <c r="C6486" s="180"/>
      <c r="D6486" s="180"/>
      <c r="E6486" s="180"/>
      <c r="F6486" s="180"/>
      <c r="G6486" s="180"/>
      <c r="H6486" s="180"/>
      <c r="I6486" s="180">
        <v>390000</v>
      </c>
      <c r="J6486" s="180">
        <v>367118.45</v>
      </c>
    </row>
    <row r="6487" spans="1:10" x14ac:dyDescent="0.2">
      <c r="A6487" s="180" t="s">
        <v>145</v>
      </c>
      <c r="B6487" s="180" t="s">
        <v>340</v>
      </c>
      <c r="C6487" s="180">
        <v>125000</v>
      </c>
      <c r="D6487" s="180">
        <v>125000</v>
      </c>
      <c r="E6487" s="180"/>
      <c r="F6487" s="180"/>
      <c r="G6487" s="180">
        <v>1500</v>
      </c>
      <c r="H6487" s="180"/>
      <c r="I6487" s="180">
        <v>601500</v>
      </c>
      <c r="J6487" s="180">
        <v>641708.53</v>
      </c>
    </row>
    <row r="6488" spans="1:10" x14ac:dyDescent="0.2">
      <c r="A6488" s="180" t="s">
        <v>145</v>
      </c>
      <c r="B6488" s="180" t="s">
        <v>341</v>
      </c>
      <c r="C6488" s="180"/>
      <c r="D6488" s="180"/>
      <c r="E6488" s="180"/>
      <c r="F6488" s="180"/>
      <c r="G6488" s="180"/>
      <c r="H6488" s="180"/>
      <c r="I6488" s="180">
        <v>0</v>
      </c>
      <c r="J6488" s="180">
        <v>0</v>
      </c>
    </row>
    <row r="6489" spans="1:10" x14ac:dyDescent="0.2">
      <c r="A6489" s="180" t="s">
        <v>145</v>
      </c>
      <c r="B6489" s="180" t="s">
        <v>342</v>
      </c>
      <c r="C6489" s="180"/>
      <c r="D6489" s="180"/>
      <c r="E6489" s="180"/>
      <c r="F6489" s="180"/>
      <c r="G6489" s="180"/>
      <c r="H6489" s="180"/>
      <c r="I6489" s="180">
        <v>9720335</v>
      </c>
      <c r="J6489" s="180">
        <v>9656609</v>
      </c>
    </row>
    <row r="6490" spans="1:10" x14ac:dyDescent="0.2">
      <c r="A6490" s="180" t="s">
        <v>145</v>
      </c>
      <c r="B6490" s="180" t="s">
        <v>343</v>
      </c>
      <c r="C6490" s="180"/>
      <c r="D6490" s="180"/>
      <c r="E6490" s="180"/>
      <c r="F6490" s="180"/>
      <c r="G6490" s="180"/>
      <c r="H6490" s="180"/>
      <c r="I6490" s="180">
        <v>0</v>
      </c>
      <c r="J6490" s="180">
        <v>0</v>
      </c>
    </row>
    <row r="6491" spans="1:10" x14ac:dyDescent="0.2">
      <c r="A6491" s="180" t="s">
        <v>145</v>
      </c>
      <c r="B6491" s="180" t="s">
        <v>344</v>
      </c>
      <c r="C6491" s="180">
        <v>1320000</v>
      </c>
      <c r="D6491" s="180"/>
      <c r="E6491" s="180"/>
      <c r="F6491" s="180"/>
      <c r="G6491" s="180">
        <v>5750</v>
      </c>
      <c r="H6491" s="180"/>
      <c r="I6491" s="180">
        <v>1499850</v>
      </c>
      <c r="J6491" s="180">
        <v>1494344.44</v>
      </c>
    </row>
    <row r="6492" spans="1:10" x14ac:dyDescent="0.2">
      <c r="A6492" s="180" t="s">
        <v>145</v>
      </c>
      <c r="B6492" s="180" t="s">
        <v>475</v>
      </c>
      <c r="C6492" s="180"/>
      <c r="D6492" s="180">
        <v>6103</v>
      </c>
      <c r="E6492" s="180"/>
      <c r="F6492" s="180">
        <v>22573</v>
      </c>
      <c r="G6492" s="180"/>
      <c r="H6492" s="180"/>
      <c r="I6492" s="180">
        <v>131599</v>
      </c>
      <c r="J6492" s="180">
        <v>123205.87</v>
      </c>
    </row>
    <row r="6493" spans="1:10" x14ac:dyDescent="0.2">
      <c r="A6493" s="180" t="s">
        <v>145</v>
      </c>
      <c r="B6493" s="180" t="s">
        <v>332</v>
      </c>
      <c r="C6493" s="180"/>
      <c r="D6493" s="180"/>
      <c r="E6493" s="180"/>
      <c r="F6493" s="180"/>
      <c r="G6493" s="180"/>
      <c r="H6493" s="180"/>
      <c r="I6493" s="180">
        <v>166050</v>
      </c>
      <c r="J6493" s="180">
        <v>172600</v>
      </c>
    </row>
    <row r="6494" spans="1:10" x14ac:dyDescent="0.2">
      <c r="A6494" s="180" t="s">
        <v>145</v>
      </c>
      <c r="B6494" s="180" t="s">
        <v>407</v>
      </c>
      <c r="C6494" s="180"/>
      <c r="D6494" s="180"/>
      <c r="E6494" s="180"/>
      <c r="F6494" s="180"/>
      <c r="G6494" s="180">
        <v>395000</v>
      </c>
      <c r="H6494" s="180"/>
      <c r="I6494" s="180">
        <v>685000</v>
      </c>
      <c r="J6494" s="180">
        <v>586523.75</v>
      </c>
    </row>
    <row r="6495" spans="1:10" x14ac:dyDescent="0.2">
      <c r="A6495" s="180" t="s">
        <v>145</v>
      </c>
      <c r="B6495" s="180" t="s">
        <v>345</v>
      </c>
      <c r="C6495" s="180">
        <v>1445000</v>
      </c>
      <c r="D6495" s="180">
        <v>482663</v>
      </c>
      <c r="E6495" s="180">
        <v>0</v>
      </c>
      <c r="F6495" s="180">
        <v>1310820</v>
      </c>
      <c r="G6495" s="180">
        <v>827600</v>
      </c>
      <c r="H6495" s="180">
        <v>0</v>
      </c>
      <c r="I6495" s="180">
        <v>22209262</v>
      </c>
      <c r="J6495" s="180">
        <v>21824918.050000001</v>
      </c>
    </row>
    <row r="6496" spans="1:10" x14ac:dyDescent="0.2">
      <c r="A6496" s="180" t="s">
        <v>145</v>
      </c>
      <c r="B6496" s="180" t="s">
        <v>346</v>
      </c>
      <c r="C6496" s="180"/>
      <c r="D6496" s="180"/>
      <c r="E6496" s="180"/>
      <c r="F6496" s="180"/>
      <c r="G6496" s="180"/>
      <c r="H6496" s="180"/>
      <c r="I6496" s="180">
        <v>0</v>
      </c>
      <c r="J6496" s="180">
        <v>0</v>
      </c>
    </row>
    <row r="6497" spans="1:10" x14ac:dyDescent="0.2">
      <c r="A6497" s="180" t="s">
        <v>145</v>
      </c>
      <c r="B6497" s="180" t="s">
        <v>446</v>
      </c>
      <c r="C6497" s="180"/>
      <c r="D6497" s="180"/>
      <c r="E6497" s="180"/>
      <c r="F6497" s="180">
        <v>904690</v>
      </c>
      <c r="G6497" s="180"/>
      <c r="H6497" s="180"/>
      <c r="I6497" s="180">
        <v>905098</v>
      </c>
      <c r="J6497" s="180">
        <v>896325</v>
      </c>
    </row>
    <row r="6498" spans="1:10" x14ac:dyDescent="0.2">
      <c r="A6498" s="180" t="s">
        <v>145</v>
      </c>
      <c r="B6498" s="180" t="s">
        <v>347</v>
      </c>
      <c r="C6498" s="180"/>
      <c r="D6498" s="180"/>
      <c r="E6498" s="180"/>
      <c r="F6498" s="180"/>
      <c r="G6498" s="180"/>
      <c r="H6498" s="180"/>
      <c r="I6498" s="180">
        <v>0</v>
      </c>
      <c r="J6498" s="180">
        <v>0</v>
      </c>
    </row>
    <row r="6499" spans="1:10" x14ac:dyDescent="0.2">
      <c r="A6499" s="180" t="s">
        <v>145</v>
      </c>
      <c r="B6499" s="180" t="s">
        <v>348</v>
      </c>
      <c r="C6499" s="180">
        <v>1445000</v>
      </c>
      <c r="D6499" s="180">
        <v>482663</v>
      </c>
      <c r="E6499" s="180">
        <v>0</v>
      </c>
      <c r="F6499" s="180">
        <v>2215510</v>
      </c>
      <c r="G6499" s="180">
        <v>827600</v>
      </c>
      <c r="H6499" s="180">
        <v>0</v>
      </c>
      <c r="I6499" s="180">
        <v>23114360</v>
      </c>
      <c r="J6499" s="180">
        <v>22721243.050000001</v>
      </c>
    </row>
    <row r="6500" spans="1:10" x14ac:dyDescent="0.2">
      <c r="A6500" s="180" t="s">
        <v>145</v>
      </c>
      <c r="B6500" s="180" t="s">
        <v>349</v>
      </c>
      <c r="C6500" s="180">
        <v>218479.68999999992</v>
      </c>
      <c r="D6500" s="180">
        <v>364878.71</v>
      </c>
      <c r="E6500" s="180">
        <v>0</v>
      </c>
      <c r="F6500" s="180">
        <v>1057593.1599999999</v>
      </c>
      <c r="G6500" s="180">
        <v>97390.179999999818</v>
      </c>
      <c r="H6500" s="180">
        <v>0</v>
      </c>
      <c r="I6500" s="180">
        <v>4974303.4799999977</v>
      </c>
      <c r="J6500" s="180">
        <v>5125624.0100000007</v>
      </c>
    </row>
    <row r="6501" spans="1:10" x14ac:dyDescent="0.2">
      <c r="A6501" s="180" t="s">
        <v>145</v>
      </c>
      <c r="B6501" s="180" t="s">
        <v>350</v>
      </c>
      <c r="C6501" s="180">
        <v>1663479.69</v>
      </c>
      <c r="D6501" s="180">
        <v>847541.71</v>
      </c>
      <c r="E6501" s="180">
        <v>0</v>
      </c>
      <c r="F6501" s="180">
        <v>3273103.16</v>
      </c>
      <c r="G6501" s="180">
        <v>924990.17999999982</v>
      </c>
      <c r="H6501" s="180">
        <v>0</v>
      </c>
      <c r="I6501" s="180">
        <v>28088663.479999997</v>
      </c>
      <c r="J6501" s="180">
        <v>27846867.059999999</v>
      </c>
    </row>
    <row r="6502" spans="1:10" x14ac:dyDescent="0.2">
      <c r="A6502" s="180" t="s">
        <v>145</v>
      </c>
      <c r="B6502" s="180" t="s">
        <v>376</v>
      </c>
      <c r="C6502" s="180"/>
      <c r="D6502" s="180"/>
      <c r="E6502" s="180"/>
      <c r="F6502" s="180"/>
      <c r="G6502" s="180"/>
      <c r="H6502" s="180"/>
      <c r="I6502" s="180"/>
      <c r="J6502" s="180"/>
    </row>
    <row r="6503" spans="1:10" x14ac:dyDescent="0.2">
      <c r="A6503" s="180" t="s">
        <v>145</v>
      </c>
      <c r="B6503" s="180" t="s">
        <v>377</v>
      </c>
      <c r="C6503" s="180">
        <v>225000</v>
      </c>
      <c r="D6503" s="180">
        <v>100000</v>
      </c>
      <c r="E6503" s="180"/>
      <c r="F6503" s="180"/>
      <c r="G6503" s="180"/>
      <c r="H6503" s="180"/>
      <c r="I6503" s="180">
        <v>12635000</v>
      </c>
      <c r="J6503" s="180">
        <v>12544441.57</v>
      </c>
    </row>
    <row r="6504" spans="1:10" x14ac:dyDescent="0.2">
      <c r="A6504" s="180" t="s">
        <v>145</v>
      </c>
      <c r="B6504" s="180" t="s">
        <v>352</v>
      </c>
      <c r="C6504" s="180"/>
      <c r="D6504" s="180"/>
      <c r="E6504" s="180"/>
      <c r="F6504" s="180"/>
      <c r="G6504" s="180"/>
      <c r="H6504" s="180"/>
      <c r="I6504" s="180">
        <v>625000</v>
      </c>
      <c r="J6504" s="180">
        <v>596898.41</v>
      </c>
    </row>
    <row r="6505" spans="1:10" x14ac:dyDescent="0.2">
      <c r="A6505" s="180" t="s">
        <v>145</v>
      </c>
      <c r="B6505" s="180" t="s">
        <v>353</v>
      </c>
      <c r="C6505" s="180"/>
      <c r="D6505" s="180"/>
      <c r="E6505" s="180"/>
      <c r="F6505" s="180"/>
      <c r="G6505" s="180"/>
      <c r="H6505" s="180"/>
      <c r="I6505" s="180">
        <v>827500</v>
      </c>
      <c r="J6505" s="180">
        <v>802359.4</v>
      </c>
    </row>
    <row r="6506" spans="1:10" x14ac:dyDescent="0.2">
      <c r="A6506" s="180" t="s">
        <v>145</v>
      </c>
      <c r="B6506" s="180" t="s">
        <v>354</v>
      </c>
      <c r="C6506" s="180"/>
      <c r="D6506" s="180"/>
      <c r="E6506" s="180"/>
      <c r="F6506" s="180"/>
      <c r="G6506" s="180"/>
      <c r="H6506" s="180"/>
      <c r="I6506" s="180">
        <v>415000</v>
      </c>
      <c r="J6506" s="180">
        <v>376581.91</v>
      </c>
    </row>
    <row r="6507" spans="1:10" x14ac:dyDescent="0.2">
      <c r="A6507" s="180" t="s">
        <v>145</v>
      </c>
      <c r="B6507" s="180" t="s">
        <v>408</v>
      </c>
      <c r="C6507" s="180"/>
      <c r="D6507" s="180"/>
      <c r="E6507" s="180"/>
      <c r="F6507" s="180"/>
      <c r="G6507" s="180"/>
      <c r="H6507" s="180"/>
      <c r="I6507" s="180">
        <v>820000</v>
      </c>
      <c r="J6507" s="180">
        <v>844692.55</v>
      </c>
    </row>
    <row r="6508" spans="1:10" x14ac:dyDescent="0.2">
      <c r="A6508" s="180" t="s">
        <v>145</v>
      </c>
      <c r="B6508" s="180" t="s">
        <v>423</v>
      </c>
      <c r="C6508" s="180">
        <v>50000</v>
      </c>
      <c r="D6508" s="180">
        <v>50000</v>
      </c>
      <c r="E6508" s="180"/>
      <c r="F6508" s="180"/>
      <c r="G6508" s="180"/>
      <c r="H6508" s="180"/>
      <c r="I6508" s="180">
        <v>636000</v>
      </c>
      <c r="J6508" s="180">
        <v>636885.28</v>
      </c>
    </row>
    <row r="6509" spans="1:10" x14ac:dyDescent="0.2">
      <c r="A6509" s="180" t="s">
        <v>145</v>
      </c>
      <c r="B6509" s="180" t="s">
        <v>355</v>
      </c>
      <c r="C6509" s="180">
        <v>25000</v>
      </c>
      <c r="D6509" s="180">
        <v>200000</v>
      </c>
      <c r="E6509" s="180"/>
      <c r="F6509" s="180"/>
      <c r="G6509" s="180"/>
      <c r="H6509" s="180"/>
      <c r="I6509" s="180">
        <v>1505000</v>
      </c>
      <c r="J6509" s="180">
        <v>1484090.31</v>
      </c>
    </row>
    <row r="6510" spans="1:10" x14ac:dyDescent="0.2">
      <c r="A6510" s="180" t="s">
        <v>145</v>
      </c>
      <c r="B6510" s="180" t="s">
        <v>356</v>
      </c>
      <c r="C6510" s="180">
        <v>75000</v>
      </c>
      <c r="D6510" s="180"/>
      <c r="E6510" s="180"/>
      <c r="F6510" s="180"/>
      <c r="G6510" s="180"/>
      <c r="H6510" s="180"/>
      <c r="I6510" s="180">
        <v>982000</v>
      </c>
      <c r="J6510" s="180">
        <v>766464</v>
      </c>
    </row>
    <row r="6511" spans="1:10" x14ac:dyDescent="0.2">
      <c r="A6511" s="180" t="s">
        <v>145</v>
      </c>
      <c r="B6511" s="180" t="s">
        <v>409</v>
      </c>
      <c r="C6511" s="180"/>
      <c r="D6511" s="180"/>
      <c r="E6511" s="180"/>
      <c r="F6511" s="180"/>
      <c r="G6511" s="180"/>
      <c r="H6511" s="180"/>
      <c r="I6511" s="180">
        <v>0</v>
      </c>
      <c r="J6511" s="180"/>
    </row>
    <row r="6512" spans="1:10" x14ac:dyDescent="0.2">
      <c r="A6512" s="180" t="s">
        <v>145</v>
      </c>
      <c r="B6512" s="180" t="s">
        <v>378</v>
      </c>
      <c r="C6512" s="180"/>
      <c r="D6512" s="180"/>
      <c r="E6512" s="180"/>
      <c r="F6512" s="180"/>
      <c r="G6512" s="180">
        <v>900000</v>
      </c>
      <c r="H6512" s="180"/>
      <c r="I6512" s="180">
        <v>880000</v>
      </c>
      <c r="J6512" s="180">
        <v>867210.02</v>
      </c>
    </row>
    <row r="6513" spans="1:10" x14ac:dyDescent="0.2">
      <c r="A6513" s="180" t="s">
        <v>145</v>
      </c>
      <c r="B6513" s="180" t="s">
        <v>360</v>
      </c>
      <c r="C6513" s="180">
        <v>300000</v>
      </c>
      <c r="D6513" s="180">
        <v>75000</v>
      </c>
      <c r="E6513" s="180"/>
      <c r="F6513" s="180"/>
      <c r="G6513" s="180"/>
      <c r="H6513" s="180"/>
      <c r="I6513" s="180">
        <v>400000</v>
      </c>
      <c r="J6513" s="180">
        <v>431583.78</v>
      </c>
    </row>
    <row r="6514" spans="1:10" x14ac:dyDescent="0.2">
      <c r="A6514" s="180" t="s">
        <v>145</v>
      </c>
      <c r="B6514" s="180" t="s">
        <v>379</v>
      </c>
      <c r="C6514" s="180"/>
      <c r="D6514" s="180"/>
      <c r="E6514" s="180"/>
      <c r="F6514" s="180">
        <v>2180937</v>
      </c>
      <c r="G6514" s="180"/>
      <c r="H6514" s="180"/>
      <c r="I6514" s="180">
        <v>1954253</v>
      </c>
      <c r="J6514" s="180">
        <v>1949562.5</v>
      </c>
    </row>
    <row r="6515" spans="1:10" x14ac:dyDescent="0.2">
      <c r="A6515" s="180" t="s">
        <v>145</v>
      </c>
      <c r="B6515" s="180" t="s">
        <v>362</v>
      </c>
      <c r="C6515" s="180"/>
      <c r="D6515" s="180"/>
      <c r="E6515" s="180"/>
      <c r="F6515" s="180"/>
      <c r="G6515" s="180"/>
      <c r="H6515" s="180"/>
      <c r="I6515" s="180">
        <v>665028</v>
      </c>
      <c r="J6515" s="180">
        <v>656428</v>
      </c>
    </row>
    <row r="6516" spans="1:10" x14ac:dyDescent="0.2">
      <c r="A6516" s="180" t="s">
        <v>145</v>
      </c>
      <c r="B6516" s="180" t="s">
        <v>365</v>
      </c>
      <c r="C6516" s="180">
        <v>675000</v>
      </c>
      <c r="D6516" s="180">
        <v>425000</v>
      </c>
      <c r="E6516" s="180">
        <v>0</v>
      </c>
      <c r="F6516" s="180">
        <v>2180937</v>
      </c>
      <c r="G6516" s="180">
        <v>900000</v>
      </c>
      <c r="H6516" s="180">
        <v>0</v>
      </c>
      <c r="I6516" s="180">
        <v>22344781</v>
      </c>
      <c r="J6516" s="180">
        <v>21957197.73</v>
      </c>
    </row>
    <row r="6517" spans="1:10" x14ac:dyDescent="0.2">
      <c r="A6517" s="180" t="s">
        <v>145</v>
      </c>
      <c r="B6517" s="180" t="s">
        <v>447</v>
      </c>
      <c r="C6517" s="180">
        <v>904690</v>
      </c>
      <c r="D6517" s="180"/>
      <c r="E6517" s="180"/>
      <c r="F6517" s="180"/>
      <c r="G6517" s="180"/>
      <c r="H6517" s="180"/>
      <c r="I6517" s="180">
        <v>906236</v>
      </c>
      <c r="J6517" s="180">
        <v>915365.85</v>
      </c>
    </row>
    <row r="6518" spans="1:10" x14ac:dyDescent="0.2">
      <c r="A6518" s="180" t="s">
        <v>145</v>
      </c>
      <c r="B6518" s="180" t="s">
        <v>366</v>
      </c>
      <c r="C6518" s="180">
        <v>1579690</v>
      </c>
      <c r="D6518" s="180">
        <v>425000</v>
      </c>
      <c r="E6518" s="180">
        <v>0</v>
      </c>
      <c r="F6518" s="180">
        <v>2180937</v>
      </c>
      <c r="G6518" s="180">
        <v>900000</v>
      </c>
      <c r="H6518" s="180">
        <v>0</v>
      </c>
      <c r="I6518" s="180">
        <v>23251017</v>
      </c>
      <c r="J6518" s="180">
        <v>22872563.579999998</v>
      </c>
    </row>
    <row r="6519" spans="1:10" x14ac:dyDescent="0.2">
      <c r="A6519" s="180" t="s">
        <v>145</v>
      </c>
      <c r="B6519" s="180" t="s">
        <v>367</v>
      </c>
      <c r="C6519" s="180">
        <v>83789.68999999993</v>
      </c>
      <c r="D6519" s="180">
        <v>422541.71</v>
      </c>
      <c r="E6519" s="180">
        <v>0</v>
      </c>
      <c r="F6519" s="180">
        <v>1092166.1599999999</v>
      </c>
      <c r="G6519" s="180">
        <v>24990.179999999815</v>
      </c>
      <c r="H6519" s="180">
        <v>0</v>
      </c>
      <c r="I6519" s="180">
        <v>4837646.4799999967</v>
      </c>
      <c r="J6519" s="180">
        <v>4974303.4800000004</v>
      </c>
    </row>
    <row r="6520" spans="1:10" x14ac:dyDescent="0.2">
      <c r="A6520" s="180" t="s">
        <v>145</v>
      </c>
      <c r="B6520" s="180" t="s">
        <v>368</v>
      </c>
      <c r="C6520" s="180">
        <v>1663479.69</v>
      </c>
      <c r="D6520" s="180">
        <v>847541.71</v>
      </c>
      <c r="E6520" s="180">
        <v>0</v>
      </c>
      <c r="F6520" s="180">
        <v>3273103.16</v>
      </c>
      <c r="G6520" s="180">
        <v>924990.17999999982</v>
      </c>
      <c r="H6520" s="180">
        <v>0</v>
      </c>
      <c r="I6520" s="180">
        <v>28088663.479999997</v>
      </c>
      <c r="J6520" s="180">
        <v>27846867.059999999</v>
      </c>
    </row>
    <row r="6521" spans="1:10" x14ac:dyDescent="0.2">
      <c r="A6521" s="180" t="s">
        <v>146</v>
      </c>
      <c r="B6521" s="180" t="s">
        <v>333</v>
      </c>
      <c r="C6521" s="180"/>
      <c r="D6521" s="180">
        <v>1585522</v>
      </c>
      <c r="E6521" s="180"/>
      <c r="F6521" s="180">
        <v>3845128</v>
      </c>
      <c r="G6521" s="180"/>
      <c r="H6521" s="180"/>
      <c r="I6521" s="180">
        <v>16693848</v>
      </c>
      <c r="J6521" s="180">
        <v>15752020.329999998</v>
      </c>
    </row>
    <row r="6522" spans="1:10" x14ac:dyDescent="0.2">
      <c r="A6522" s="180" t="s">
        <v>146</v>
      </c>
      <c r="B6522" s="180" t="s">
        <v>334</v>
      </c>
      <c r="C6522" s="180"/>
      <c r="D6522" s="180">
        <v>13810</v>
      </c>
      <c r="E6522" s="180"/>
      <c r="F6522" s="180">
        <v>33493</v>
      </c>
      <c r="G6522" s="180"/>
      <c r="H6522" s="180"/>
      <c r="I6522" s="180">
        <v>166382</v>
      </c>
      <c r="J6522" s="180">
        <v>173492.97</v>
      </c>
    </row>
    <row r="6523" spans="1:10" x14ac:dyDescent="0.2">
      <c r="A6523" s="180" t="s">
        <v>146</v>
      </c>
      <c r="B6523" s="180" t="s">
        <v>335</v>
      </c>
      <c r="C6523" s="180"/>
      <c r="D6523" s="180">
        <v>0</v>
      </c>
      <c r="E6523" s="180"/>
      <c r="F6523" s="180"/>
      <c r="G6523" s="180"/>
      <c r="H6523" s="180"/>
      <c r="I6523" s="180">
        <v>1210251</v>
      </c>
      <c r="J6523" s="180">
        <v>1132343</v>
      </c>
    </row>
    <row r="6524" spans="1:10" x14ac:dyDescent="0.2">
      <c r="A6524" s="180" t="s">
        <v>146</v>
      </c>
      <c r="B6524" s="180" t="s">
        <v>336</v>
      </c>
      <c r="C6524" s="180"/>
      <c r="D6524" s="180"/>
      <c r="E6524" s="180"/>
      <c r="F6524" s="180"/>
      <c r="G6524" s="180"/>
      <c r="H6524" s="180"/>
      <c r="I6524" s="180">
        <v>1700000</v>
      </c>
      <c r="J6524" s="180">
        <v>1578984.3</v>
      </c>
    </row>
    <row r="6525" spans="1:10" x14ac:dyDescent="0.2">
      <c r="A6525" s="180" t="s">
        <v>146</v>
      </c>
      <c r="B6525" s="180" t="s">
        <v>337</v>
      </c>
      <c r="C6525" s="180">
        <v>1000</v>
      </c>
      <c r="D6525" s="180">
        <v>1000</v>
      </c>
      <c r="E6525" s="180"/>
      <c r="F6525" s="180">
        <v>1000</v>
      </c>
      <c r="G6525" s="180">
        <v>1000</v>
      </c>
      <c r="H6525" s="180">
        <v>1000</v>
      </c>
      <c r="I6525" s="180">
        <v>105000</v>
      </c>
      <c r="J6525" s="180">
        <v>197859.78</v>
      </c>
    </row>
    <row r="6526" spans="1:10" x14ac:dyDescent="0.2">
      <c r="A6526" s="180" t="s">
        <v>146</v>
      </c>
      <c r="B6526" s="180" t="s">
        <v>338</v>
      </c>
      <c r="C6526" s="180"/>
      <c r="D6526" s="180"/>
      <c r="E6526" s="180"/>
      <c r="F6526" s="180"/>
      <c r="G6526" s="180">
        <v>900000</v>
      </c>
      <c r="H6526" s="180"/>
      <c r="I6526" s="180">
        <v>850000</v>
      </c>
      <c r="J6526" s="180">
        <v>730994.26</v>
      </c>
    </row>
    <row r="6527" spans="1:10" x14ac:dyDescent="0.2">
      <c r="A6527" s="180" t="s">
        <v>146</v>
      </c>
      <c r="B6527" s="180" t="s">
        <v>339</v>
      </c>
      <c r="C6527" s="180"/>
      <c r="D6527" s="180"/>
      <c r="E6527" s="180"/>
      <c r="F6527" s="180"/>
      <c r="G6527" s="180"/>
      <c r="H6527" s="180"/>
      <c r="I6527" s="180">
        <v>1120000</v>
      </c>
      <c r="J6527" s="180">
        <v>1065360.56</v>
      </c>
    </row>
    <row r="6528" spans="1:10" x14ac:dyDescent="0.2">
      <c r="A6528" s="180" t="s">
        <v>146</v>
      </c>
      <c r="B6528" s="180" t="s">
        <v>340</v>
      </c>
      <c r="C6528" s="180"/>
      <c r="D6528" s="180">
        <v>1500</v>
      </c>
      <c r="E6528" s="180"/>
      <c r="F6528" s="180"/>
      <c r="G6528" s="180">
        <v>150000</v>
      </c>
      <c r="H6528" s="180">
        <v>1200000</v>
      </c>
      <c r="I6528" s="180">
        <v>1487100</v>
      </c>
      <c r="J6528" s="180">
        <v>1342239.67</v>
      </c>
    </row>
    <row r="6529" spans="1:10" x14ac:dyDescent="0.2">
      <c r="A6529" s="180" t="s">
        <v>146</v>
      </c>
      <c r="B6529" s="180" t="s">
        <v>341</v>
      </c>
      <c r="C6529" s="180"/>
      <c r="D6529" s="180"/>
      <c r="E6529" s="180"/>
      <c r="F6529" s="180"/>
      <c r="G6529" s="180"/>
      <c r="H6529" s="180"/>
      <c r="I6529" s="180">
        <v>0</v>
      </c>
      <c r="J6529" s="180">
        <v>0</v>
      </c>
    </row>
    <row r="6530" spans="1:10" x14ac:dyDescent="0.2">
      <c r="A6530" s="180" t="s">
        <v>146</v>
      </c>
      <c r="B6530" s="180" t="s">
        <v>342</v>
      </c>
      <c r="C6530" s="180"/>
      <c r="D6530" s="180"/>
      <c r="E6530" s="180"/>
      <c r="F6530" s="180"/>
      <c r="G6530" s="180"/>
      <c r="H6530" s="180"/>
      <c r="I6530" s="180">
        <v>23055801</v>
      </c>
      <c r="J6530" s="180">
        <v>22845746</v>
      </c>
    </row>
    <row r="6531" spans="1:10" x14ac:dyDescent="0.2">
      <c r="A6531" s="180" t="s">
        <v>146</v>
      </c>
      <c r="B6531" s="180" t="s">
        <v>343</v>
      </c>
      <c r="C6531" s="180"/>
      <c r="D6531" s="180"/>
      <c r="E6531" s="180"/>
      <c r="F6531" s="180"/>
      <c r="G6531" s="180"/>
      <c r="H6531" s="180"/>
      <c r="I6531" s="180">
        <v>0</v>
      </c>
      <c r="J6531" s="180">
        <v>0</v>
      </c>
    </row>
    <row r="6532" spans="1:10" x14ac:dyDescent="0.2">
      <c r="A6532" s="180" t="s">
        <v>146</v>
      </c>
      <c r="B6532" s="180" t="s">
        <v>344</v>
      </c>
      <c r="C6532" s="180">
        <v>3500000</v>
      </c>
      <c r="D6532" s="180">
        <v>1000</v>
      </c>
      <c r="E6532" s="180"/>
      <c r="F6532" s="180">
        <v>500</v>
      </c>
      <c r="G6532" s="180">
        <v>18000</v>
      </c>
      <c r="H6532" s="180"/>
      <c r="I6532" s="180">
        <v>3916000</v>
      </c>
      <c r="J6532" s="180">
        <v>3586495.94</v>
      </c>
    </row>
    <row r="6533" spans="1:10" x14ac:dyDescent="0.2">
      <c r="A6533" s="180" t="s">
        <v>146</v>
      </c>
      <c r="B6533" s="180" t="s">
        <v>475</v>
      </c>
      <c r="C6533" s="180"/>
      <c r="D6533" s="180">
        <v>26735</v>
      </c>
      <c r="E6533" s="180"/>
      <c r="F6533" s="180">
        <v>64835</v>
      </c>
      <c r="G6533" s="180"/>
      <c r="H6533" s="180"/>
      <c r="I6533" s="180">
        <v>259158</v>
      </c>
      <c r="J6533" s="180">
        <v>269819.27</v>
      </c>
    </row>
    <row r="6534" spans="1:10" x14ac:dyDescent="0.2">
      <c r="A6534" s="180" t="s">
        <v>146</v>
      </c>
      <c r="B6534" s="180" t="s">
        <v>332</v>
      </c>
      <c r="C6534" s="180"/>
      <c r="D6534" s="180"/>
      <c r="E6534" s="180"/>
      <c r="F6534" s="180"/>
      <c r="G6534" s="180"/>
      <c r="H6534" s="180"/>
      <c r="I6534" s="180">
        <v>300000</v>
      </c>
      <c r="J6534" s="180">
        <v>298445</v>
      </c>
    </row>
    <row r="6535" spans="1:10" x14ac:dyDescent="0.2">
      <c r="A6535" s="180" t="s">
        <v>146</v>
      </c>
      <c r="B6535" s="180" t="s">
        <v>407</v>
      </c>
      <c r="C6535" s="180"/>
      <c r="D6535" s="180"/>
      <c r="E6535" s="180"/>
      <c r="F6535" s="180"/>
      <c r="G6535" s="180">
        <v>725000</v>
      </c>
      <c r="H6535" s="180">
        <v>20000</v>
      </c>
      <c r="I6535" s="180">
        <v>1285000</v>
      </c>
      <c r="J6535" s="180">
        <v>1195699.98</v>
      </c>
    </row>
    <row r="6536" spans="1:10" x14ac:dyDescent="0.2">
      <c r="A6536" s="180" t="s">
        <v>146</v>
      </c>
      <c r="B6536" s="180" t="s">
        <v>345</v>
      </c>
      <c r="C6536" s="180">
        <v>3501000</v>
      </c>
      <c r="D6536" s="180">
        <v>1629567</v>
      </c>
      <c r="E6536" s="180">
        <v>0</v>
      </c>
      <c r="F6536" s="180">
        <v>3944956</v>
      </c>
      <c r="G6536" s="180">
        <v>1794000</v>
      </c>
      <c r="H6536" s="180">
        <v>1221000</v>
      </c>
      <c r="I6536" s="180">
        <v>52148540</v>
      </c>
      <c r="J6536" s="180">
        <v>50169501.059999995</v>
      </c>
    </row>
    <row r="6537" spans="1:10" x14ac:dyDescent="0.2">
      <c r="A6537" s="180" t="s">
        <v>146</v>
      </c>
      <c r="B6537" s="180" t="s">
        <v>346</v>
      </c>
      <c r="C6537" s="180"/>
      <c r="D6537" s="180"/>
      <c r="E6537" s="180"/>
      <c r="F6537" s="180"/>
      <c r="G6537" s="180"/>
      <c r="H6537" s="180"/>
      <c r="I6537" s="180">
        <v>0</v>
      </c>
      <c r="J6537" s="180">
        <v>2224710</v>
      </c>
    </row>
    <row r="6538" spans="1:10" x14ac:dyDescent="0.2">
      <c r="A6538" s="180" t="s">
        <v>146</v>
      </c>
      <c r="B6538" s="180" t="s">
        <v>446</v>
      </c>
      <c r="C6538" s="180"/>
      <c r="D6538" s="180"/>
      <c r="E6538" s="180"/>
      <c r="F6538" s="180">
        <v>1566782</v>
      </c>
      <c r="G6538" s="180"/>
      <c r="H6538" s="180"/>
      <c r="I6538" s="180">
        <v>1575306</v>
      </c>
      <c r="J6538" s="180">
        <v>1448308.5100000002</v>
      </c>
    </row>
    <row r="6539" spans="1:10" x14ac:dyDescent="0.2">
      <c r="A6539" s="180" t="s">
        <v>146</v>
      </c>
      <c r="B6539" s="180" t="s">
        <v>347</v>
      </c>
      <c r="C6539" s="180"/>
      <c r="D6539" s="180"/>
      <c r="E6539" s="180"/>
      <c r="F6539" s="180"/>
      <c r="G6539" s="180"/>
      <c r="H6539" s="180"/>
      <c r="I6539" s="180">
        <v>0</v>
      </c>
      <c r="J6539" s="180">
        <v>0</v>
      </c>
    </row>
    <row r="6540" spans="1:10" x14ac:dyDescent="0.2">
      <c r="A6540" s="180" t="s">
        <v>146</v>
      </c>
      <c r="B6540" s="180" t="s">
        <v>348</v>
      </c>
      <c r="C6540" s="180">
        <v>3501000</v>
      </c>
      <c r="D6540" s="180">
        <v>1629567</v>
      </c>
      <c r="E6540" s="180">
        <v>0</v>
      </c>
      <c r="F6540" s="180">
        <v>5511738</v>
      </c>
      <c r="G6540" s="180">
        <v>1794000</v>
      </c>
      <c r="H6540" s="180">
        <v>1221000</v>
      </c>
      <c r="I6540" s="180">
        <v>53723846</v>
      </c>
      <c r="J6540" s="180">
        <v>53842519.569999993</v>
      </c>
    </row>
    <row r="6541" spans="1:10" x14ac:dyDescent="0.2">
      <c r="A6541" s="180" t="s">
        <v>146</v>
      </c>
      <c r="B6541" s="180" t="s">
        <v>349</v>
      </c>
      <c r="C6541" s="180">
        <v>434987.72000000061</v>
      </c>
      <c r="D6541" s="180">
        <v>44305.660000000149</v>
      </c>
      <c r="E6541" s="180">
        <v>0</v>
      </c>
      <c r="F6541" s="180">
        <v>1575405.2300000004</v>
      </c>
      <c r="G6541" s="180">
        <v>-135508.79000000004</v>
      </c>
      <c r="H6541" s="180">
        <v>-318492.66999999981</v>
      </c>
      <c r="I6541" s="180">
        <v>15534538.450000005</v>
      </c>
      <c r="J6541" s="180">
        <v>11845636.77</v>
      </c>
    </row>
    <row r="6542" spans="1:10" x14ac:dyDescent="0.2">
      <c r="A6542" s="180" t="s">
        <v>146</v>
      </c>
      <c r="B6542" s="180" t="s">
        <v>350</v>
      </c>
      <c r="C6542" s="180">
        <v>3935987.7200000007</v>
      </c>
      <c r="D6542" s="180">
        <v>1673872.66</v>
      </c>
      <c r="E6542" s="180">
        <v>0</v>
      </c>
      <c r="F6542" s="180">
        <v>7087143.2300000004</v>
      </c>
      <c r="G6542" s="180">
        <v>1658491.21</v>
      </c>
      <c r="H6542" s="180">
        <v>902507.33000000019</v>
      </c>
      <c r="I6542" s="180">
        <v>69258384.450000003</v>
      </c>
      <c r="J6542" s="180">
        <v>65688156.339999989</v>
      </c>
    </row>
    <row r="6543" spans="1:10" x14ac:dyDescent="0.2">
      <c r="A6543" s="180" t="s">
        <v>146</v>
      </c>
      <c r="B6543" s="180" t="s">
        <v>376</v>
      </c>
      <c r="C6543" s="180"/>
      <c r="D6543" s="180"/>
      <c r="E6543" s="180"/>
      <c r="F6543" s="180"/>
      <c r="G6543" s="180"/>
      <c r="H6543" s="180"/>
      <c r="I6543" s="180"/>
      <c r="J6543" s="180"/>
    </row>
    <row r="6544" spans="1:10" x14ac:dyDescent="0.2">
      <c r="A6544" s="180" t="s">
        <v>146</v>
      </c>
      <c r="B6544" s="180" t="s">
        <v>377</v>
      </c>
      <c r="C6544" s="180"/>
      <c r="D6544" s="180"/>
      <c r="E6544" s="180"/>
      <c r="F6544" s="180"/>
      <c r="G6544" s="180"/>
      <c r="H6544" s="180"/>
      <c r="I6544" s="180">
        <v>26975000</v>
      </c>
      <c r="J6544" s="180">
        <v>25484825.129999999</v>
      </c>
    </row>
    <row r="6545" spans="1:10" x14ac:dyDescent="0.2">
      <c r="A6545" s="180" t="s">
        <v>146</v>
      </c>
      <c r="B6545" s="180" t="s">
        <v>352</v>
      </c>
      <c r="C6545" s="180"/>
      <c r="D6545" s="180"/>
      <c r="E6545" s="180"/>
      <c r="F6545" s="180"/>
      <c r="G6545" s="180"/>
      <c r="H6545" s="180"/>
      <c r="I6545" s="180">
        <v>1100000</v>
      </c>
      <c r="J6545" s="180">
        <v>937238.19</v>
      </c>
    </row>
    <row r="6546" spans="1:10" x14ac:dyDescent="0.2">
      <c r="A6546" s="180" t="s">
        <v>146</v>
      </c>
      <c r="B6546" s="180" t="s">
        <v>353</v>
      </c>
      <c r="C6546" s="180">
        <v>425000</v>
      </c>
      <c r="D6546" s="180"/>
      <c r="E6546" s="180"/>
      <c r="F6546" s="180"/>
      <c r="G6546" s="180"/>
      <c r="H6546" s="180">
        <v>15000</v>
      </c>
      <c r="I6546" s="180">
        <v>3195000</v>
      </c>
      <c r="J6546" s="180">
        <v>3190300.79</v>
      </c>
    </row>
    <row r="6547" spans="1:10" x14ac:dyDescent="0.2">
      <c r="A6547" s="180" t="s">
        <v>146</v>
      </c>
      <c r="B6547" s="180" t="s">
        <v>354</v>
      </c>
      <c r="C6547" s="180"/>
      <c r="D6547" s="180"/>
      <c r="E6547" s="180"/>
      <c r="F6547" s="180"/>
      <c r="G6547" s="180"/>
      <c r="H6547" s="180"/>
      <c r="I6547" s="180">
        <v>600000</v>
      </c>
      <c r="J6547" s="180">
        <v>524781.53</v>
      </c>
    </row>
    <row r="6548" spans="1:10" x14ac:dyDescent="0.2">
      <c r="A6548" s="180" t="s">
        <v>146</v>
      </c>
      <c r="B6548" s="180" t="s">
        <v>408</v>
      </c>
      <c r="C6548" s="180"/>
      <c r="D6548" s="180"/>
      <c r="E6548" s="180"/>
      <c r="F6548" s="180"/>
      <c r="G6548" s="180"/>
      <c r="H6548" s="180">
        <v>130000</v>
      </c>
      <c r="I6548" s="180">
        <v>2275000</v>
      </c>
      <c r="J6548" s="180">
        <v>2170735.9900000002</v>
      </c>
    </row>
    <row r="6549" spans="1:10" x14ac:dyDescent="0.2">
      <c r="A6549" s="180" t="s">
        <v>146</v>
      </c>
      <c r="B6549" s="180" t="s">
        <v>423</v>
      </c>
      <c r="C6549" s="180"/>
      <c r="D6549" s="180">
        <v>20000</v>
      </c>
      <c r="E6549" s="180"/>
      <c r="F6549" s="180">
        <v>20000</v>
      </c>
      <c r="G6549" s="180">
        <v>60000</v>
      </c>
      <c r="H6549" s="180">
        <v>30000</v>
      </c>
      <c r="I6549" s="180">
        <v>1203000</v>
      </c>
      <c r="J6549" s="180">
        <v>895818.15</v>
      </c>
    </row>
    <row r="6550" spans="1:10" x14ac:dyDescent="0.2">
      <c r="A6550" s="180" t="s">
        <v>146</v>
      </c>
      <c r="B6550" s="180" t="s">
        <v>355</v>
      </c>
      <c r="C6550" s="180"/>
      <c r="D6550" s="180">
        <v>50000</v>
      </c>
      <c r="E6550" s="180"/>
      <c r="F6550" s="180"/>
      <c r="G6550" s="180">
        <v>15000</v>
      </c>
      <c r="H6550" s="180">
        <v>10000</v>
      </c>
      <c r="I6550" s="180">
        <v>4285000</v>
      </c>
      <c r="J6550" s="180">
        <v>4275689.6099999994</v>
      </c>
    </row>
    <row r="6551" spans="1:10" x14ac:dyDescent="0.2">
      <c r="A6551" s="180" t="s">
        <v>146</v>
      </c>
      <c r="B6551" s="180" t="s">
        <v>356</v>
      </c>
      <c r="C6551" s="180"/>
      <c r="D6551" s="180">
        <v>300000</v>
      </c>
      <c r="E6551" s="180"/>
      <c r="F6551" s="180"/>
      <c r="G6551" s="180"/>
      <c r="H6551" s="180">
        <v>10000</v>
      </c>
      <c r="I6551" s="180">
        <v>1806000</v>
      </c>
      <c r="J6551" s="180">
        <v>1256243.68</v>
      </c>
    </row>
    <row r="6552" spans="1:10" x14ac:dyDescent="0.2">
      <c r="A6552" s="180" t="s">
        <v>146</v>
      </c>
      <c r="B6552" s="180" t="s">
        <v>409</v>
      </c>
      <c r="C6552" s="180"/>
      <c r="D6552" s="180"/>
      <c r="E6552" s="180"/>
      <c r="F6552" s="180"/>
      <c r="G6552" s="180"/>
      <c r="H6552" s="180"/>
      <c r="I6552" s="180">
        <v>0</v>
      </c>
      <c r="J6552" s="180"/>
    </row>
    <row r="6553" spans="1:10" x14ac:dyDescent="0.2">
      <c r="A6553" s="180" t="s">
        <v>146</v>
      </c>
      <c r="B6553" s="180" t="s">
        <v>378</v>
      </c>
      <c r="C6553" s="180"/>
      <c r="D6553" s="180"/>
      <c r="E6553" s="180"/>
      <c r="F6553" s="180"/>
      <c r="G6553" s="180">
        <v>1650000</v>
      </c>
      <c r="H6553" s="180">
        <v>950000</v>
      </c>
      <c r="I6553" s="180">
        <v>2400000</v>
      </c>
      <c r="J6553" s="180">
        <v>2285261.1799999997</v>
      </c>
    </row>
    <row r="6554" spans="1:10" x14ac:dyDescent="0.2">
      <c r="A6554" s="180" t="s">
        <v>146</v>
      </c>
      <c r="B6554" s="180" t="s">
        <v>360</v>
      </c>
      <c r="C6554" s="180">
        <v>1940000</v>
      </c>
      <c r="D6554" s="180">
        <v>1220000</v>
      </c>
      <c r="E6554" s="180"/>
      <c r="F6554" s="180"/>
      <c r="G6554" s="180"/>
      <c r="H6554" s="180"/>
      <c r="I6554" s="180">
        <v>4235000</v>
      </c>
      <c r="J6554" s="180">
        <v>1995184.33</v>
      </c>
    </row>
    <row r="6555" spans="1:10" x14ac:dyDescent="0.2">
      <c r="A6555" s="180" t="s">
        <v>146</v>
      </c>
      <c r="B6555" s="180" t="s">
        <v>379</v>
      </c>
      <c r="C6555" s="180"/>
      <c r="D6555" s="180"/>
      <c r="E6555" s="180"/>
      <c r="F6555" s="180">
        <v>7060000</v>
      </c>
      <c r="G6555" s="180"/>
      <c r="H6555" s="180"/>
      <c r="I6555" s="180">
        <v>7889000</v>
      </c>
      <c r="J6555" s="180">
        <v>4254072.55</v>
      </c>
    </row>
    <row r="6556" spans="1:10" x14ac:dyDescent="0.2">
      <c r="A6556" s="180" t="s">
        <v>146</v>
      </c>
      <c r="B6556" s="180" t="s">
        <v>362</v>
      </c>
      <c r="C6556" s="180"/>
      <c r="D6556" s="180"/>
      <c r="E6556" s="180"/>
      <c r="F6556" s="180"/>
      <c r="G6556" s="180"/>
      <c r="H6556" s="180"/>
      <c r="I6556" s="180">
        <v>1444227</v>
      </c>
      <c r="J6556" s="180">
        <v>1422329</v>
      </c>
    </row>
    <row r="6557" spans="1:10" x14ac:dyDescent="0.2">
      <c r="A6557" s="180" t="s">
        <v>146</v>
      </c>
      <c r="B6557" s="180" t="s">
        <v>365</v>
      </c>
      <c r="C6557" s="180">
        <v>2365000</v>
      </c>
      <c r="D6557" s="180">
        <v>1590000</v>
      </c>
      <c r="E6557" s="180">
        <v>0</v>
      </c>
      <c r="F6557" s="180">
        <v>7080000</v>
      </c>
      <c r="G6557" s="180">
        <v>1725000</v>
      </c>
      <c r="H6557" s="180">
        <v>1145000</v>
      </c>
      <c r="I6557" s="180">
        <v>57407227</v>
      </c>
      <c r="J6557" s="180">
        <v>48692480.129999995</v>
      </c>
    </row>
    <row r="6558" spans="1:10" x14ac:dyDescent="0.2">
      <c r="A6558" s="180" t="s">
        <v>146</v>
      </c>
      <c r="B6558" s="180" t="s">
        <v>447</v>
      </c>
      <c r="C6558" s="180">
        <v>1566782</v>
      </c>
      <c r="D6558" s="180"/>
      <c r="E6558" s="180"/>
      <c r="F6558" s="180"/>
      <c r="G6558" s="180"/>
      <c r="H6558" s="180"/>
      <c r="I6558" s="180">
        <v>1575306</v>
      </c>
      <c r="J6558" s="180">
        <v>1461137.76</v>
      </c>
    </row>
    <row r="6559" spans="1:10" x14ac:dyDescent="0.2">
      <c r="A6559" s="180" t="s">
        <v>146</v>
      </c>
      <c r="B6559" s="180" t="s">
        <v>366</v>
      </c>
      <c r="C6559" s="180">
        <v>3931782</v>
      </c>
      <c r="D6559" s="180">
        <v>1590000</v>
      </c>
      <c r="E6559" s="180">
        <v>0</v>
      </c>
      <c r="F6559" s="180">
        <v>7080000</v>
      </c>
      <c r="G6559" s="180">
        <v>1725000</v>
      </c>
      <c r="H6559" s="180">
        <v>1145000</v>
      </c>
      <c r="I6559" s="180">
        <v>58982533</v>
      </c>
      <c r="J6559" s="180">
        <v>50153617.889999993</v>
      </c>
    </row>
    <row r="6560" spans="1:10" x14ac:dyDescent="0.2">
      <c r="A6560" s="180" t="s">
        <v>146</v>
      </c>
      <c r="B6560" s="180" t="s">
        <v>367</v>
      </c>
      <c r="C6560" s="180">
        <v>4205.7200000006706</v>
      </c>
      <c r="D6560" s="180">
        <v>83872.660000000149</v>
      </c>
      <c r="E6560" s="180">
        <v>0</v>
      </c>
      <c r="F6560" s="180">
        <v>7143.230000000447</v>
      </c>
      <c r="G6560" s="180">
        <v>-66508.790000000037</v>
      </c>
      <c r="H6560" s="180">
        <v>-242492.66999999981</v>
      </c>
      <c r="I6560" s="180">
        <v>10275851.450000005</v>
      </c>
      <c r="J6560" s="180">
        <v>15534538.449999996</v>
      </c>
    </row>
    <row r="6561" spans="1:10" x14ac:dyDescent="0.2">
      <c r="A6561" s="180" t="s">
        <v>146</v>
      </c>
      <c r="B6561" s="180" t="s">
        <v>368</v>
      </c>
      <c r="C6561" s="180">
        <v>3935987.7200000007</v>
      </c>
      <c r="D6561" s="180">
        <v>1673872.66</v>
      </c>
      <c r="E6561" s="180">
        <v>0</v>
      </c>
      <c r="F6561" s="180">
        <v>7087143.2300000004</v>
      </c>
      <c r="G6561" s="180">
        <v>1658491.21</v>
      </c>
      <c r="H6561" s="180">
        <v>902507.33000000019</v>
      </c>
      <c r="I6561" s="180">
        <v>69258384.450000003</v>
      </c>
      <c r="J6561" s="180">
        <v>65688156.339999989</v>
      </c>
    </row>
    <row r="6562" spans="1:10" x14ac:dyDescent="0.2">
      <c r="A6562" s="180" t="s">
        <v>147</v>
      </c>
      <c r="B6562" s="180" t="s">
        <v>333</v>
      </c>
      <c r="C6562" s="180"/>
      <c r="D6562" s="180">
        <v>394322</v>
      </c>
      <c r="E6562" s="180"/>
      <c r="F6562" s="180">
        <v>462938</v>
      </c>
      <c r="G6562" s="180"/>
      <c r="H6562" s="180"/>
      <c r="I6562" s="180">
        <v>4196279</v>
      </c>
      <c r="J6562" s="180">
        <v>3919077.04</v>
      </c>
    </row>
    <row r="6563" spans="1:10" x14ac:dyDescent="0.2">
      <c r="A6563" s="180" t="s">
        <v>147</v>
      </c>
      <c r="B6563" s="180" t="s">
        <v>334</v>
      </c>
      <c r="C6563" s="180"/>
      <c r="D6563" s="180">
        <v>12110</v>
      </c>
      <c r="E6563" s="180"/>
      <c r="F6563" s="180">
        <v>14218</v>
      </c>
      <c r="G6563" s="180"/>
      <c r="H6563" s="180"/>
      <c r="I6563" s="180">
        <v>98065</v>
      </c>
      <c r="J6563" s="180">
        <v>99073.22</v>
      </c>
    </row>
    <row r="6564" spans="1:10" x14ac:dyDescent="0.2">
      <c r="A6564" s="180" t="s">
        <v>147</v>
      </c>
      <c r="B6564" s="180" t="s">
        <v>335</v>
      </c>
      <c r="C6564" s="180"/>
      <c r="D6564" s="180">
        <v>0</v>
      </c>
      <c r="E6564" s="180"/>
      <c r="F6564" s="180"/>
      <c r="G6564" s="180"/>
      <c r="H6564" s="180"/>
      <c r="I6564" s="180">
        <v>0</v>
      </c>
      <c r="J6564" s="180">
        <v>0</v>
      </c>
    </row>
    <row r="6565" spans="1:10" x14ac:dyDescent="0.2">
      <c r="A6565" s="180" t="s">
        <v>147</v>
      </c>
      <c r="B6565" s="180" t="s">
        <v>336</v>
      </c>
      <c r="C6565" s="180"/>
      <c r="D6565" s="180"/>
      <c r="E6565" s="180"/>
      <c r="F6565" s="180"/>
      <c r="G6565" s="180"/>
      <c r="H6565" s="180"/>
      <c r="I6565" s="180">
        <v>473208</v>
      </c>
      <c r="J6565" s="180">
        <v>468226.9</v>
      </c>
    </row>
    <row r="6566" spans="1:10" x14ac:dyDescent="0.2">
      <c r="A6566" s="180" t="s">
        <v>147</v>
      </c>
      <c r="B6566" s="180" t="s">
        <v>337</v>
      </c>
      <c r="C6566" s="180">
        <v>1763</v>
      </c>
      <c r="D6566" s="180">
        <v>0</v>
      </c>
      <c r="E6566" s="180">
        <v>0</v>
      </c>
      <c r="F6566" s="180">
        <v>0</v>
      </c>
      <c r="G6566" s="180">
        <v>77</v>
      </c>
      <c r="H6566" s="180">
        <v>0</v>
      </c>
      <c r="I6566" s="180">
        <v>123550</v>
      </c>
      <c r="J6566" s="180">
        <v>67410.490000000005</v>
      </c>
    </row>
    <row r="6567" spans="1:10" x14ac:dyDescent="0.2">
      <c r="A6567" s="180" t="s">
        <v>147</v>
      </c>
      <c r="B6567" s="180" t="s">
        <v>338</v>
      </c>
      <c r="C6567" s="180"/>
      <c r="D6567" s="180"/>
      <c r="E6567" s="180"/>
      <c r="F6567" s="180"/>
      <c r="G6567" s="180">
        <v>297565</v>
      </c>
      <c r="H6567" s="180">
        <v>0</v>
      </c>
      <c r="I6567" s="180">
        <v>293167</v>
      </c>
      <c r="J6567" s="180">
        <v>288834.64</v>
      </c>
    </row>
    <row r="6568" spans="1:10" x14ac:dyDescent="0.2">
      <c r="A6568" s="180" t="s">
        <v>147</v>
      </c>
      <c r="B6568" s="180" t="s">
        <v>339</v>
      </c>
      <c r="C6568" s="180"/>
      <c r="D6568" s="180"/>
      <c r="E6568" s="180"/>
      <c r="F6568" s="180"/>
      <c r="G6568" s="180"/>
      <c r="H6568" s="180">
        <v>0</v>
      </c>
      <c r="I6568" s="180">
        <v>231669</v>
      </c>
      <c r="J6568" s="180">
        <v>228245.44</v>
      </c>
    </row>
    <row r="6569" spans="1:10" x14ac:dyDescent="0.2">
      <c r="A6569" s="180" t="s">
        <v>147</v>
      </c>
      <c r="B6569" s="180" t="s">
        <v>340</v>
      </c>
      <c r="C6569" s="180">
        <v>927</v>
      </c>
      <c r="D6569" s="180">
        <v>0</v>
      </c>
      <c r="E6569" s="180">
        <v>0</v>
      </c>
      <c r="F6569" s="180">
        <v>0</v>
      </c>
      <c r="G6569" s="180">
        <v>254</v>
      </c>
      <c r="H6569" s="180">
        <v>0</v>
      </c>
      <c r="I6569" s="180">
        <v>226490</v>
      </c>
      <c r="J6569" s="180">
        <v>223870.09000000003</v>
      </c>
    </row>
    <row r="6570" spans="1:10" x14ac:dyDescent="0.2">
      <c r="A6570" s="180" t="s">
        <v>147</v>
      </c>
      <c r="B6570" s="180" t="s">
        <v>341</v>
      </c>
      <c r="C6570" s="180">
        <v>0</v>
      </c>
      <c r="D6570" s="180">
        <v>0</v>
      </c>
      <c r="E6570" s="180">
        <v>0</v>
      </c>
      <c r="F6570" s="180"/>
      <c r="G6570" s="180">
        <v>0</v>
      </c>
      <c r="H6570" s="180">
        <v>0</v>
      </c>
      <c r="I6570" s="180">
        <v>0</v>
      </c>
      <c r="J6570" s="180">
        <v>0</v>
      </c>
    </row>
    <row r="6571" spans="1:10" x14ac:dyDescent="0.2">
      <c r="A6571" s="180" t="s">
        <v>147</v>
      </c>
      <c r="B6571" s="180" t="s">
        <v>342</v>
      </c>
      <c r="C6571" s="180"/>
      <c r="D6571" s="180"/>
      <c r="E6571" s="180"/>
      <c r="F6571" s="180"/>
      <c r="G6571" s="180"/>
      <c r="H6571" s="180"/>
      <c r="I6571" s="180">
        <v>5805010</v>
      </c>
      <c r="J6571" s="180">
        <v>6008797</v>
      </c>
    </row>
    <row r="6572" spans="1:10" x14ac:dyDescent="0.2">
      <c r="A6572" s="180" t="s">
        <v>147</v>
      </c>
      <c r="B6572" s="180" t="s">
        <v>343</v>
      </c>
      <c r="C6572" s="180"/>
      <c r="D6572" s="180"/>
      <c r="E6572" s="180"/>
      <c r="F6572" s="180"/>
      <c r="G6572" s="180"/>
      <c r="H6572" s="180"/>
      <c r="I6572" s="180">
        <v>0</v>
      </c>
      <c r="J6572" s="180">
        <v>0</v>
      </c>
    </row>
    <row r="6573" spans="1:10" x14ac:dyDescent="0.2">
      <c r="A6573" s="180" t="s">
        <v>147</v>
      </c>
      <c r="B6573" s="180" t="s">
        <v>344</v>
      </c>
      <c r="C6573" s="180">
        <v>851991</v>
      </c>
      <c r="D6573" s="180">
        <v>169</v>
      </c>
      <c r="E6573" s="180">
        <v>0</v>
      </c>
      <c r="F6573" s="180">
        <v>141</v>
      </c>
      <c r="G6573" s="180">
        <v>3392</v>
      </c>
      <c r="H6573" s="180">
        <v>0</v>
      </c>
      <c r="I6573" s="180">
        <v>1005278</v>
      </c>
      <c r="J6573" s="180">
        <v>876706.06</v>
      </c>
    </row>
    <row r="6574" spans="1:10" x14ac:dyDescent="0.2">
      <c r="A6574" s="180" t="s">
        <v>147</v>
      </c>
      <c r="B6574" s="180" t="s">
        <v>475</v>
      </c>
      <c r="C6574" s="180"/>
      <c r="D6574" s="180">
        <v>1815</v>
      </c>
      <c r="E6574" s="180"/>
      <c r="F6574" s="180">
        <v>2131</v>
      </c>
      <c r="G6574" s="180"/>
      <c r="H6574" s="180"/>
      <c r="I6574" s="180">
        <v>17561</v>
      </c>
      <c r="J6574" s="180">
        <v>19063.240000000002</v>
      </c>
    </row>
    <row r="6575" spans="1:10" x14ac:dyDescent="0.2">
      <c r="A6575" s="180" t="s">
        <v>147</v>
      </c>
      <c r="B6575" s="180" t="s">
        <v>332</v>
      </c>
      <c r="C6575" s="180"/>
      <c r="D6575" s="180"/>
      <c r="E6575" s="180">
        <v>0</v>
      </c>
      <c r="F6575" s="180"/>
      <c r="G6575" s="180"/>
      <c r="H6575" s="180"/>
      <c r="I6575" s="180">
        <v>89178</v>
      </c>
      <c r="J6575" s="180">
        <v>87860</v>
      </c>
    </row>
    <row r="6576" spans="1:10" x14ac:dyDescent="0.2">
      <c r="A6576" s="180" t="s">
        <v>147</v>
      </c>
      <c r="B6576" s="180" t="s">
        <v>407</v>
      </c>
      <c r="C6576" s="180">
        <v>0</v>
      </c>
      <c r="D6576" s="180">
        <v>0</v>
      </c>
      <c r="E6576" s="180">
        <v>0</v>
      </c>
      <c r="F6576" s="180">
        <v>0</v>
      </c>
      <c r="G6576" s="180">
        <v>162269</v>
      </c>
      <c r="H6576" s="180">
        <v>0</v>
      </c>
      <c r="I6576" s="180">
        <v>287873</v>
      </c>
      <c r="J6576" s="180">
        <v>283618.56</v>
      </c>
    </row>
    <row r="6577" spans="1:10" x14ac:dyDescent="0.2">
      <c r="A6577" s="180" t="s">
        <v>147</v>
      </c>
      <c r="B6577" s="180" t="s">
        <v>345</v>
      </c>
      <c r="C6577" s="180">
        <v>854681</v>
      </c>
      <c r="D6577" s="180">
        <v>408416</v>
      </c>
      <c r="E6577" s="180">
        <v>0</v>
      </c>
      <c r="F6577" s="180">
        <v>479428</v>
      </c>
      <c r="G6577" s="180">
        <v>463557</v>
      </c>
      <c r="H6577" s="180">
        <v>0</v>
      </c>
      <c r="I6577" s="180">
        <v>12847328</v>
      </c>
      <c r="J6577" s="180">
        <v>12570782.680000002</v>
      </c>
    </row>
    <row r="6578" spans="1:10" x14ac:dyDescent="0.2">
      <c r="A6578" s="180" t="s">
        <v>147</v>
      </c>
      <c r="B6578" s="180" t="s">
        <v>346</v>
      </c>
      <c r="C6578" s="180">
        <v>0</v>
      </c>
      <c r="D6578" s="180">
        <v>0</v>
      </c>
      <c r="E6578" s="180">
        <v>0</v>
      </c>
      <c r="F6578" s="180">
        <v>0</v>
      </c>
      <c r="G6578" s="180"/>
      <c r="H6578" s="180"/>
      <c r="I6578" s="180">
        <v>6525000</v>
      </c>
      <c r="J6578" s="180">
        <v>7091243.2000000002</v>
      </c>
    </row>
    <row r="6579" spans="1:10" x14ac:dyDescent="0.2">
      <c r="A6579" s="180" t="s">
        <v>147</v>
      </c>
      <c r="B6579" s="180" t="s">
        <v>446</v>
      </c>
      <c r="C6579" s="180">
        <v>0</v>
      </c>
      <c r="D6579" s="180">
        <v>0</v>
      </c>
      <c r="E6579" s="180">
        <v>0</v>
      </c>
      <c r="F6579" s="180">
        <v>728485</v>
      </c>
      <c r="G6579" s="180">
        <v>9158</v>
      </c>
      <c r="H6579" s="180">
        <v>0</v>
      </c>
      <c r="I6579" s="180">
        <v>808027</v>
      </c>
      <c r="J6579" s="180">
        <v>328933</v>
      </c>
    </row>
    <row r="6580" spans="1:10" x14ac:dyDescent="0.2">
      <c r="A6580" s="180" t="s">
        <v>147</v>
      </c>
      <c r="B6580" s="180" t="s">
        <v>347</v>
      </c>
      <c r="C6580" s="180">
        <v>3299</v>
      </c>
      <c r="D6580" s="180">
        <v>0</v>
      </c>
      <c r="E6580" s="180">
        <v>0</v>
      </c>
      <c r="F6580" s="180"/>
      <c r="G6580" s="180">
        <v>0</v>
      </c>
      <c r="H6580" s="180">
        <v>0</v>
      </c>
      <c r="I6580" s="180">
        <v>3250</v>
      </c>
      <c r="J6580" s="180">
        <v>3202</v>
      </c>
    </row>
    <row r="6581" spans="1:10" x14ac:dyDescent="0.2">
      <c r="A6581" s="180" t="s">
        <v>147</v>
      </c>
      <c r="B6581" s="180" t="s">
        <v>348</v>
      </c>
      <c r="C6581" s="180">
        <v>857980</v>
      </c>
      <c r="D6581" s="180">
        <v>408416</v>
      </c>
      <c r="E6581" s="180">
        <v>0</v>
      </c>
      <c r="F6581" s="180">
        <v>1207913</v>
      </c>
      <c r="G6581" s="180">
        <v>472715</v>
      </c>
      <c r="H6581" s="180">
        <v>0</v>
      </c>
      <c r="I6581" s="180">
        <v>20183605</v>
      </c>
      <c r="J6581" s="180">
        <v>19994160.880000003</v>
      </c>
    </row>
    <row r="6582" spans="1:10" x14ac:dyDescent="0.2">
      <c r="A6582" s="180" t="s">
        <v>147</v>
      </c>
      <c r="B6582" s="180" t="s">
        <v>349</v>
      </c>
      <c r="C6582" s="180">
        <v>597097.98000000045</v>
      </c>
      <c r="D6582" s="180">
        <v>178410.51</v>
      </c>
      <c r="E6582" s="180">
        <v>0</v>
      </c>
      <c r="F6582" s="180">
        <v>68510.189999999944</v>
      </c>
      <c r="G6582" s="180">
        <v>6464.3700000000536</v>
      </c>
      <c r="H6582" s="180">
        <v>-14895.57</v>
      </c>
      <c r="I6582" s="180">
        <v>2454208.7400000026</v>
      </c>
      <c r="J6582" s="180">
        <v>1638927.41</v>
      </c>
    </row>
    <row r="6583" spans="1:10" x14ac:dyDescent="0.2">
      <c r="A6583" s="180" t="s">
        <v>147</v>
      </c>
      <c r="B6583" s="180" t="s">
        <v>350</v>
      </c>
      <c r="C6583" s="180">
        <v>1455077.9800000004</v>
      </c>
      <c r="D6583" s="180">
        <v>586826.51</v>
      </c>
      <c r="E6583" s="180">
        <v>0</v>
      </c>
      <c r="F6583" s="180">
        <v>1276423.19</v>
      </c>
      <c r="G6583" s="180">
        <v>479179.37000000005</v>
      </c>
      <c r="H6583" s="180">
        <v>-14895.57</v>
      </c>
      <c r="I6583" s="180">
        <v>22637813.739999998</v>
      </c>
      <c r="J6583" s="180">
        <v>21633088.290000003</v>
      </c>
    </row>
    <row r="6584" spans="1:10" x14ac:dyDescent="0.2">
      <c r="A6584" s="180" t="s">
        <v>147</v>
      </c>
      <c r="B6584" s="180" t="s">
        <v>376</v>
      </c>
      <c r="C6584" s="180"/>
      <c r="D6584" s="180"/>
      <c r="E6584" s="180"/>
      <c r="F6584" s="180"/>
      <c r="G6584" s="180"/>
      <c r="H6584" s="180"/>
      <c r="I6584" s="180"/>
      <c r="J6584" s="180"/>
    </row>
    <row r="6585" spans="1:10" x14ac:dyDescent="0.2">
      <c r="A6585" s="180" t="s">
        <v>147</v>
      </c>
      <c r="B6585" s="180" t="s">
        <v>377</v>
      </c>
      <c r="C6585" s="180">
        <v>0</v>
      </c>
      <c r="D6585" s="180">
        <v>0</v>
      </c>
      <c r="E6585" s="180">
        <v>0</v>
      </c>
      <c r="F6585" s="180"/>
      <c r="G6585" s="180">
        <v>0</v>
      </c>
      <c r="H6585" s="180">
        <v>0</v>
      </c>
      <c r="I6585" s="180">
        <v>6842698</v>
      </c>
      <c r="J6585" s="180">
        <v>6782146.25</v>
      </c>
    </row>
    <row r="6586" spans="1:10" x14ac:dyDescent="0.2">
      <c r="A6586" s="180" t="s">
        <v>147</v>
      </c>
      <c r="B6586" s="180" t="s">
        <v>352</v>
      </c>
      <c r="C6586" s="180">
        <v>0</v>
      </c>
      <c r="D6586" s="180">
        <v>0</v>
      </c>
      <c r="E6586" s="180">
        <v>0</v>
      </c>
      <c r="F6586" s="180"/>
      <c r="G6586" s="180">
        <v>0</v>
      </c>
      <c r="H6586" s="180">
        <v>0</v>
      </c>
      <c r="I6586" s="180">
        <v>281162</v>
      </c>
      <c r="J6586" s="180">
        <v>269552.33</v>
      </c>
    </row>
    <row r="6587" spans="1:10" x14ac:dyDescent="0.2">
      <c r="A6587" s="180" t="s">
        <v>147</v>
      </c>
      <c r="B6587" s="180" t="s">
        <v>353</v>
      </c>
      <c r="C6587" s="180">
        <v>0</v>
      </c>
      <c r="D6587" s="180">
        <v>3029</v>
      </c>
      <c r="E6587" s="180">
        <v>0</v>
      </c>
      <c r="F6587" s="180"/>
      <c r="G6587" s="180">
        <v>0</v>
      </c>
      <c r="H6587" s="180">
        <v>0</v>
      </c>
      <c r="I6587" s="180">
        <v>582494</v>
      </c>
      <c r="J6587" s="180">
        <v>588024.05999999994</v>
      </c>
    </row>
    <row r="6588" spans="1:10" x14ac:dyDescent="0.2">
      <c r="A6588" s="180" t="s">
        <v>147</v>
      </c>
      <c r="B6588" s="180" t="s">
        <v>354</v>
      </c>
      <c r="C6588" s="180">
        <v>0</v>
      </c>
      <c r="D6588" s="180">
        <v>0</v>
      </c>
      <c r="E6588" s="180">
        <v>0</v>
      </c>
      <c r="F6588" s="180"/>
      <c r="G6588" s="180">
        <v>0</v>
      </c>
      <c r="H6588" s="180">
        <v>0</v>
      </c>
      <c r="I6588" s="180">
        <v>594351</v>
      </c>
      <c r="J6588" s="180">
        <v>592992.79</v>
      </c>
    </row>
    <row r="6589" spans="1:10" x14ac:dyDescent="0.2">
      <c r="A6589" s="180" t="s">
        <v>147</v>
      </c>
      <c r="B6589" s="180" t="s">
        <v>408</v>
      </c>
      <c r="C6589" s="180">
        <v>0</v>
      </c>
      <c r="D6589" s="180">
        <v>0</v>
      </c>
      <c r="E6589" s="180">
        <v>0</v>
      </c>
      <c r="F6589" s="180"/>
      <c r="G6589" s="180">
        <v>0</v>
      </c>
      <c r="H6589" s="180">
        <v>0</v>
      </c>
      <c r="I6589" s="180">
        <v>468259</v>
      </c>
      <c r="J6589" s="180">
        <v>447186.87</v>
      </c>
    </row>
    <row r="6590" spans="1:10" x14ac:dyDescent="0.2">
      <c r="A6590" s="180" t="s">
        <v>147</v>
      </c>
      <c r="B6590" s="180" t="s">
        <v>423</v>
      </c>
      <c r="C6590" s="180">
        <v>1</v>
      </c>
      <c r="D6590" s="180">
        <v>0</v>
      </c>
      <c r="E6590" s="180">
        <v>0</v>
      </c>
      <c r="F6590" s="180">
        <v>0</v>
      </c>
      <c r="G6590" s="180">
        <v>0</v>
      </c>
      <c r="H6590" s="180">
        <v>0</v>
      </c>
      <c r="I6590" s="180">
        <v>183968</v>
      </c>
      <c r="J6590" s="180">
        <v>178069.99000000002</v>
      </c>
    </row>
    <row r="6591" spans="1:10" x14ac:dyDescent="0.2">
      <c r="A6591" s="180" t="s">
        <v>147</v>
      </c>
      <c r="B6591" s="180" t="s">
        <v>355</v>
      </c>
      <c r="C6591" s="180">
        <v>0</v>
      </c>
      <c r="D6591" s="180">
        <v>89653</v>
      </c>
      <c r="E6591" s="180">
        <v>0</v>
      </c>
      <c r="F6591" s="180"/>
      <c r="G6591" s="180">
        <v>0</v>
      </c>
      <c r="H6591" s="180">
        <v>0</v>
      </c>
      <c r="I6591" s="180">
        <v>773703</v>
      </c>
      <c r="J6591" s="180">
        <v>698956.31</v>
      </c>
    </row>
    <row r="6592" spans="1:10" x14ac:dyDescent="0.2">
      <c r="A6592" s="180" t="s">
        <v>147</v>
      </c>
      <c r="B6592" s="180" t="s">
        <v>356</v>
      </c>
      <c r="C6592" s="180">
        <v>0</v>
      </c>
      <c r="D6592" s="180">
        <v>9850</v>
      </c>
      <c r="E6592" s="180">
        <v>0</v>
      </c>
      <c r="F6592" s="180"/>
      <c r="G6592" s="180">
        <v>0</v>
      </c>
      <c r="H6592" s="180">
        <v>0</v>
      </c>
      <c r="I6592" s="180">
        <v>599052</v>
      </c>
      <c r="J6592" s="180">
        <v>590813</v>
      </c>
    </row>
    <row r="6593" spans="1:10" x14ac:dyDescent="0.2">
      <c r="A6593" s="180" t="s">
        <v>147</v>
      </c>
      <c r="B6593" s="180" t="s">
        <v>409</v>
      </c>
      <c r="C6593" s="180"/>
      <c r="D6593" s="180"/>
      <c r="E6593" s="180"/>
      <c r="F6593" s="180"/>
      <c r="G6593" s="180"/>
      <c r="H6593" s="180"/>
      <c r="I6593" s="180">
        <v>0</v>
      </c>
      <c r="J6593" s="180"/>
    </row>
    <row r="6594" spans="1:10" x14ac:dyDescent="0.2">
      <c r="A6594" s="180" t="s">
        <v>147</v>
      </c>
      <c r="B6594" s="180" t="s">
        <v>378</v>
      </c>
      <c r="C6594" s="180">
        <v>0</v>
      </c>
      <c r="D6594" s="180">
        <v>0</v>
      </c>
      <c r="E6594" s="180">
        <v>0</v>
      </c>
      <c r="F6594" s="180"/>
      <c r="G6594" s="180">
        <v>473786</v>
      </c>
      <c r="H6594" s="180">
        <v>0</v>
      </c>
      <c r="I6594" s="180">
        <v>426784</v>
      </c>
      <c r="J6594" s="180">
        <v>459885.97</v>
      </c>
    </row>
    <row r="6595" spans="1:10" x14ac:dyDescent="0.2">
      <c r="A6595" s="180" t="s">
        <v>147</v>
      </c>
      <c r="B6595" s="180" t="s">
        <v>360</v>
      </c>
      <c r="C6595" s="180">
        <v>723715</v>
      </c>
      <c r="D6595" s="180">
        <v>258902</v>
      </c>
      <c r="E6595" s="180">
        <v>0</v>
      </c>
      <c r="F6595" s="180"/>
      <c r="G6595" s="180"/>
      <c r="H6595" s="180">
        <v>0</v>
      </c>
      <c r="I6595" s="180">
        <v>6389407</v>
      </c>
      <c r="J6595" s="180">
        <v>7135684.4100000001</v>
      </c>
    </row>
    <row r="6596" spans="1:10" x14ac:dyDescent="0.2">
      <c r="A6596" s="180" t="s">
        <v>147</v>
      </c>
      <c r="B6596" s="180" t="s">
        <v>379</v>
      </c>
      <c r="C6596" s="180">
        <v>519</v>
      </c>
      <c r="D6596" s="180">
        <v>0</v>
      </c>
      <c r="E6596" s="180">
        <v>0</v>
      </c>
      <c r="F6596" s="180">
        <v>1205641</v>
      </c>
      <c r="G6596" s="180"/>
      <c r="H6596" s="180"/>
      <c r="I6596" s="180">
        <v>1339219</v>
      </c>
      <c r="J6596" s="180">
        <v>742300.57</v>
      </c>
    </row>
    <row r="6597" spans="1:10" x14ac:dyDescent="0.2">
      <c r="A6597" s="180" t="s">
        <v>147</v>
      </c>
      <c r="B6597" s="180" t="s">
        <v>362</v>
      </c>
      <c r="C6597" s="180"/>
      <c r="D6597" s="180"/>
      <c r="E6597" s="180"/>
      <c r="F6597" s="180"/>
      <c r="G6597" s="180"/>
      <c r="H6597" s="180"/>
      <c r="I6597" s="180">
        <v>367724</v>
      </c>
      <c r="J6597" s="180">
        <v>370273</v>
      </c>
    </row>
    <row r="6598" spans="1:10" x14ac:dyDescent="0.2">
      <c r="A6598" s="180" t="s">
        <v>147</v>
      </c>
      <c r="B6598" s="180" t="s">
        <v>365</v>
      </c>
      <c r="C6598" s="180">
        <v>724235</v>
      </c>
      <c r="D6598" s="180">
        <v>361434</v>
      </c>
      <c r="E6598" s="180">
        <v>0</v>
      </c>
      <c r="F6598" s="180">
        <v>1205641</v>
      </c>
      <c r="G6598" s="180">
        <v>473786</v>
      </c>
      <c r="H6598" s="180">
        <v>0</v>
      </c>
      <c r="I6598" s="180">
        <v>18848821</v>
      </c>
      <c r="J6598" s="180">
        <v>18855885.550000001</v>
      </c>
    </row>
    <row r="6599" spans="1:10" x14ac:dyDescent="0.2">
      <c r="A6599" s="180" t="s">
        <v>147</v>
      </c>
      <c r="B6599" s="180" t="s">
        <v>447</v>
      </c>
      <c r="C6599" s="180">
        <v>728485</v>
      </c>
      <c r="D6599" s="180">
        <v>0</v>
      </c>
      <c r="E6599" s="180">
        <v>0</v>
      </c>
      <c r="F6599" s="180">
        <v>0</v>
      </c>
      <c r="G6599" s="180">
        <v>0</v>
      </c>
      <c r="H6599" s="180">
        <v>0</v>
      </c>
      <c r="I6599" s="180">
        <v>801999</v>
      </c>
      <c r="J6599" s="180">
        <v>322994</v>
      </c>
    </row>
    <row r="6600" spans="1:10" x14ac:dyDescent="0.2">
      <c r="A6600" s="180" t="s">
        <v>147</v>
      </c>
      <c r="B6600" s="180" t="s">
        <v>366</v>
      </c>
      <c r="C6600" s="180">
        <v>1452720</v>
      </c>
      <c r="D6600" s="180">
        <v>361434</v>
      </c>
      <c r="E6600" s="180">
        <v>0</v>
      </c>
      <c r="F6600" s="180">
        <v>1205641</v>
      </c>
      <c r="G6600" s="180">
        <v>473786</v>
      </c>
      <c r="H6600" s="180">
        <v>0</v>
      </c>
      <c r="I6600" s="180">
        <v>19650820</v>
      </c>
      <c r="J6600" s="180">
        <v>19178879.550000001</v>
      </c>
    </row>
    <row r="6601" spans="1:10" x14ac:dyDescent="0.2">
      <c r="A6601" s="180" t="s">
        <v>147</v>
      </c>
      <c r="B6601" s="180" t="s">
        <v>367</v>
      </c>
      <c r="C6601" s="180">
        <v>2357.980000000447</v>
      </c>
      <c r="D6601" s="180">
        <v>225392.51</v>
      </c>
      <c r="E6601" s="180">
        <v>0</v>
      </c>
      <c r="F6601" s="180">
        <v>70782.189999999944</v>
      </c>
      <c r="G6601" s="180">
        <v>5393.3700000000536</v>
      </c>
      <c r="H6601" s="180">
        <v>-14895.57</v>
      </c>
      <c r="I6601" s="180">
        <v>2986993.7400000021</v>
      </c>
      <c r="J6601" s="180">
        <v>2454208.7400000021</v>
      </c>
    </row>
    <row r="6602" spans="1:10" x14ac:dyDescent="0.2">
      <c r="A6602" s="180" t="s">
        <v>147</v>
      </c>
      <c r="B6602" s="180" t="s">
        <v>368</v>
      </c>
      <c r="C6602" s="180">
        <v>1455077.9800000004</v>
      </c>
      <c r="D6602" s="180">
        <v>586826.51</v>
      </c>
      <c r="E6602" s="180">
        <v>0</v>
      </c>
      <c r="F6602" s="180">
        <v>1276423.19</v>
      </c>
      <c r="G6602" s="180">
        <v>479179.37000000005</v>
      </c>
      <c r="H6602" s="180">
        <v>-14895.57</v>
      </c>
      <c r="I6602" s="180">
        <v>22637813.739999998</v>
      </c>
      <c r="J6602" s="180">
        <v>21633088.290000003</v>
      </c>
    </row>
    <row r="6603" spans="1:10" x14ac:dyDescent="0.2">
      <c r="A6603" s="180" t="s">
        <v>148</v>
      </c>
      <c r="B6603" s="180" t="s">
        <v>333</v>
      </c>
      <c r="C6603" s="180"/>
      <c r="D6603" s="180">
        <v>11301122</v>
      </c>
      <c r="E6603" s="180"/>
      <c r="F6603" s="180">
        <v>9803351</v>
      </c>
      <c r="G6603" s="180"/>
      <c r="H6603" s="180"/>
      <c r="I6603" s="180">
        <v>91404731</v>
      </c>
      <c r="J6603" s="180">
        <v>79806061.560000002</v>
      </c>
    </row>
    <row r="6604" spans="1:10" x14ac:dyDescent="0.2">
      <c r="A6604" s="180" t="s">
        <v>148</v>
      </c>
      <c r="B6604" s="180" t="s">
        <v>334</v>
      </c>
      <c r="C6604" s="180"/>
      <c r="D6604" s="180">
        <v>110787</v>
      </c>
      <c r="E6604" s="180"/>
      <c r="F6604" s="180">
        <v>96102</v>
      </c>
      <c r="G6604" s="180"/>
      <c r="H6604" s="180"/>
      <c r="I6604" s="180">
        <v>944906</v>
      </c>
      <c r="J6604" s="180">
        <v>890398.34</v>
      </c>
    </row>
    <row r="6605" spans="1:10" x14ac:dyDescent="0.2">
      <c r="A6605" s="180" t="s">
        <v>148</v>
      </c>
      <c r="B6605" s="180" t="s">
        <v>335</v>
      </c>
      <c r="C6605" s="180"/>
      <c r="D6605" s="180">
        <v>0</v>
      </c>
      <c r="E6605" s="180"/>
      <c r="F6605" s="180"/>
      <c r="G6605" s="180"/>
      <c r="H6605" s="180"/>
      <c r="I6605" s="180">
        <v>7344468</v>
      </c>
      <c r="J6605" s="180">
        <v>7114250</v>
      </c>
    </row>
    <row r="6606" spans="1:10" x14ac:dyDescent="0.2">
      <c r="A6606" s="180" t="s">
        <v>148</v>
      </c>
      <c r="B6606" s="180" t="s">
        <v>336</v>
      </c>
      <c r="C6606" s="180"/>
      <c r="D6606" s="180"/>
      <c r="E6606" s="180"/>
      <c r="F6606" s="180"/>
      <c r="G6606" s="180"/>
      <c r="H6606" s="180"/>
      <c r="I6606" s="180">
        <v>1500000</v>
      </c>
      <c r="J6606" s="180">
        <v>1441399.89</v>
      </c>
    </row>
    <row r="6607" spans="1:10" x14ac:dyDescent="0.2">
      <c r="A6607" s="180" t="s">
        <v>148</v>
      </c>
      <c r="B6607" s="180" t="s">
        <v>337</v>
      </c>
      <c r="C6607" s="180">
        <v>100000</v>
      </c>
      <c r="D6607" s="180">
        <v>2500</v>
      </c>
      <c r="E6607" s="180">
        <v>1000000</v>
      </c>
      <c r="F6607" s="180">
        <v>1000</v>
      </c>
      <c r="G6607" s="180">
        <v>18000</v>
      </c>
      <c r="H6607" s="180"/>
      <c r="I6607" s="180">
        <v>2068250</v>
      </c>
      <c r="J6607" s="180">
        <v>1232214.57</v>
      </c>
    </row>
    <row r="6608" spans="1:10" x14ac:dyDescent="0.2">
      <c r="A6608" s="180" t="s">
        <v>148</v>
      </c>
      <c r="B6608" s="180" t="s">
        <v>338</v>
      </c>
      <c r="C6608" s="180"/>
      <c r="D6608" s="180"/>
      <c r="E6608" s="180"/>
      <c r="F6608" s="180"/>
      <c r="G6608" s="180">
        <v>2800000</v>
      </c>
      <c r="H6608" s="180"/>
      <c r="I6608" s="180">
        <v>2740073</v>
      </c>
      <c r="J6608" s="180">
        <v>2659355.2400000002</v>
      </c>
    </row>
    <row r="6609" spans="1:10" x14ac:dyDescent="0.2">
      <c r="A6609" s="180" t="s">
        <v>148</v>
      </c>
      <c r="B6609" s="180" t="s">
        <v>339</v>
      </c>
      <c r="C6609" s="180"/>
      <c r="D6609" s="180"/>
      <c r="E6609" s="180"/>
      <c r="F6609" s="180"/>
      <c r="G6609" s="180"/>
      <c r="H6609" s="180"/>
      <c r="I6609" s="180">
        <v>3369450</v>
      </c>
      <c r="J6609" s="180">
        <v>2339613.0299999998</v>
      </c>
    </row>
    <row r="6610" spans="1:10" x14ac:dyDescent="0.2">
      <c r="A6610" s="180" t="s">
        <v>148</v>
      </c>
      <c r="B6610" s="180" t="s">
        <v>340</v>
      </c>
      <c r="C6610" s="180">
        <v>125000</v>
      </c>
      <c r="D6610" s="180">
        <v>3000</v>
      </c>
      <c r="E6610" s="180"/>
      <c r="F6610" s="180">
        <v>8000</v>
      </c>
      <c r="G6610" s="180"/>
      <c r="H6610" s="180"/>
      <c r="I6610" s="180">
        <v>1691231</v>
      </c>
      <c r="J6610" s="180">
        <v>4055125.86</v>
      </c>
    </row>
    <row r="6611" spans="1:10" x14ac:dyDescent="0.2">
      <c r="A6611" s="180" t="s">
        <v>148</v>
      </c>
      <c r="B6611" s="180" t="s">
        <v>341</v>
      </c>
      <c r="C6611" s="180"/>
      <c r="D6611" s="180"/>
      <c r="E6611" s="180"/>
      <c r="F6611" s="180"/>
      <c r="G6611" s="180"/>
      <c r="H6611" s="180"/>
      <c r="I6611" s="180">
        <v>0</v>
      </c>
      <c r="J6611" s="180">
        <v>0</v>
      </c>
    </row>
    <row r="6612" spans="1:10" x14ac:dyDescent="0.2">
      <c r="A6612" s="180" t="s">
        <v>148</v>
      </c>
      <c r="B6612" s="180" t="s">
        <v>342</v>
      </c>
      <c r="C6612" s="180"/>
      <c r="D6612" s="180"/>
      <c r="E6612" s="180"/>
      <c r="F6612" s="180"/>
      <c r="G6612" s="180"/>
      <c r="H6612" s="180"/>
      <c r="I6612" s="180">
        <v>81121880</v>
      </c>
      <c r="J6612" s="180">
        <v>79644714</v>
      </c>
    </row>
    <row r="6613" spans="1:10" x14ac:dyDescent="0.2">
      <c r="A6613" s="180" t="s">
        <v>148</v>
      </c>
      <c r="B6613" s="180" t="s">
        <v>343</v>
      </c>
      <c r="C6613" s="180"/>
      <c r="D6613" s="180"/>
      <c r="E6613" s="180"/>
      <c r="F6613" s="180"/>
      <c r="G6613" s="180"/>
      <c r="H6613" s="180"/>
      <c r="I6613" s="180">
        <v>0</v>
      </c>
      <c r="J6613" s="180">
        <v>0</v>
      </c>
    </row>
    <row r="6614" spans="1:10" x14ac:dyDescent="0.2">
      <c r="A6614" s="180" t="s">
        <v>148</v>
      </c>
      <c r="B6614" s="180" t="s">
        <v>344</v>
      </c>
      <c r="C6614" s="180">
        <v>14000000</v>
      </c>
      <c r="D6614" s="180"/>
      <c r="E6614" s="180"/>
      <c r="F6614" s="180"/>
      <c r="G6614" s="180">
        <v>50000</v>
      </c>
      <c r="H6614" s="180"/>
      <c r="I6614" s="180">
        <v>14386412</v>
      </c>
      <c r="J6614" s="180">
        <v>13698982.09</v>
      </c>
    </row>
    <row r="6615" spans="1:10" x14ac:dyDescent="0.2">
      <c r="A6615" s="180" t="s">
        <v>148</v>
      </c>
      <c r="B6615" s="180" t="s">
        <v>475</v>
      </c>
      <c r="C6615" s="180"/>
      <c r="D6615" s="180">
        <v>275924</v>
      </c>
      <c r="E6615" s="180"/>
      <c r="F6615" s="180">
        <v>239355</v>
      </c>
      <c r="G6615" s="180"/>
      <c r="H6615" s="180"/>
      <c r="I6615" s="180">
        <v>2294213</v>
      </c>
      <c r="J6615" s="180">
        <v>2106257.23</v>
      </c>
    </row>
    <row r="6616" spans="1:10" x14ac:dyDescent="0.2">
      <c r="A6616" s="180" t="s">
        <v>148</v>
      </c>
      <c r="B6616" s="180" t="s">
        <v>332</v>
      </c>
      <c r="C6616" s="180"/>
      <c r="D6616" s="180"/>
      <c r="E6616" s="180"/>
      <c r="F6616" s="180"/>
      <c r="G6616" s="180"/>
      <c r="H6616" s="180"/>
      <c r="I6616" s="180">
        <v>2261580</v>
      </c>
      <c r="J6616" s="180">
        <v>2378243</v>
      </c>
    </row>
    <row r="6617" spans="1:10" x14ac:dyDescent="0.2">
      <c r="A6617" s="180" t="s">
        <v>148</v>
      </c>
      <c r="B6617" s="180" t="s">
        <v>407</v>
      </c>
      <c r="C6617" s="180"/>
      <c r="D6617" s="180"/>
      <c r="E6617" s="180"/>
      <c r="F6617" s="180"/>
      <c r="G6617" s="180">
        <v>4300000</v>
      </c>
      <c r="H6617" s="180"/>
      <c r="I6617" s="180">
        <v>8713870</v>
      </c>
      <c r="J6617" s="180">
        <v>8800268.4900000002</v>
      </c>
    </row>
    <row r="6618" spans="1:10" x14ac:dyDescent="0.2">
      <c r="A6618" s="180" t="s">
        <v>148</v>
      </c>
      <c r="B6618" s="180" t="s">
        <v>345</v>
      </c>
      <c r="C6618" s="180">
        <v>14225000</v>
      </c>
      <c r="D6618" s="180">
        <v>11693333</v>
      </c>
      <c r="E6618" s="180">
        <v>1000000</v>
      </c>
      <c r="F6618" s="180">
        <v>10147808</v>
      </c>
      <c r="G6618" s="180">
        <v>7168000</v>
      </c>
      <c r="H6618" s="180">
        <v>0</v>
      </c>
      <c r="I6618" s="180">
        <v>219841064</v>
      </c>
      <c r="J6618" s="180">
        <v>206166883.30000001</v>
      </c>
    </row>
    <row r="6619" spans="1:10" x14ac:dyDescent="0.2">
      <c r="A6619" s="180" t="s">
        <v>148</v>
      </c>
      <c r="B6619" s="180" t="s">
        <v>346</v>
      </c>
      <c r="C6619" s="180"/>
      <c r="D6619" s="180"/>
      <c r="E6619" s="180">
        <v>65300000</v>
      </c>
      <c r="F6619" s="180"/>
      <c r="G6619" s="180"/>
      <c r="H6619" s="180"/>
      <c r="I6619" s="180">
        <v>71487357</v>
      </c>
      <c r="J6619" s="180">
        <v>92731252.099999994</v>
      </c>
    </row>
    <row r="6620" spans="1:10" x14ac:dyDescent="0.2">
      <c r="A6620" s="180" t="s">
        <v>148</v>
      </c>
      <c r="B6620" s="180" t="s">
        <v>446</v>
      </c>
      <c r="C6620" s="180"/>
      <c r="D6620" s="180"/>
      <c r="E6620" s="180"/>
      <c r="F6620" s="180">
        <v>12127966</v>
      </c>
      <c r="G6620" s="180"/>
      <c r="H6620" s="180"/>
      <c r="I6620" s="180">
        <v>12503552</v>
      </c>
      <c r="J6620" s="180">
        <v>13334471.16</v>
      </c>
    </row>
    <row r="6621" spans="1:10" x14ac:dyDescent="0.2">
      <c r="A6621" s="180" t="s">
        <v>148</v>
      </c>
      <c r="B6621" s="180" t="s">
        <v>347</v>
      </c>
      <c r="C6621" s="180"/>
      <c r="D6621" s="180"/>
      <c r="E6621" s="180"/>
      <c r="F6621" s="180"/>
      <c r="G6621" s="180"/>
      <c r="H6621" s="180"/>
      <c r="I6621" s="180">
        <v>0</v>
      </c>
      <c r="J6621" s="180">
        <v>93747.54</v>
      </c>
    </row>
    <row r="6622" spans="1:10" x14ac:dyDescent="0.2">
      <c r="A6622" s="180" t="s">
        <v>148</v>
      </c>
      <c r="B6622" s="180" t="s">
        <v>348</v>
      </c>
      <c r="C6622" s="180">
        <v>14225000</v>
      </c>
      <c r="D6622" s="180">
        <v>11693333</v>
      </c>
      <c r="E6622" s="180">
        <v>66300000</v>
      </c>
      <c r="F6622" s="180">
        <v>22275774</v>
      </c>
      <c r="G6622" s="180">
        <v>7168000</v>
      </c>
      <c r="H6622" s="180">
        <v>0</v>
      </c>
      <c r="I6622" s="180">
        <v>303831973</v>
      </c>
      <c r="J6622" s="180">
        <v>312326354.10000002</v>
      </c>
    </row>
    <row r="6623" spans="1:10" x14ac:dyDescent="0.2">
      <c r="A6623" s="180" t="s">
        <v>148</v>
      </c>
      <c r="B6623" s="180" t="s">
        <v>349</v>
      </c>
      <c r="C6623" s="180">
        <v>3109208.8800000027</v>
      </c>
      <c r="D6623" s="180">
        <v>259301.87999999896</v>
      </c>
      <c r="E6623" s="180">
        <v>68034175</v>
      </c>
      <c r="F6623" s="180">
        <v>1117210.9800000004</v>
      </c>
      <c r="G6623" s="180">
        <v>1026007.2300000004</v>
      </c>
      <c r="H6623" s="180">
        <v>0</v>
      </c>
      <c r="I6623" s="180">
        <v>86840956.790000021</v>
      </c>
      <c r="J6623" s="180">
        <v>37814437.579999998</v>
      </c>
    </row>
    <row r="6624" spans="1:10" x14ac:dyDescent="0.2">
      <c r="A6624" s="180" t="s">
        <v>148</v>
      </c>
      <c r="B6624" s="180" t="s">
        <v>350</v>
      </c>
      <c r="C6624" s="180">
        <v>17334208.880000003</v>
      </c>
      <c r="D6624" s="180">
        <v>11952634.880000001</v>
      </c>
      <c r="E6624" s="180">
        <v>134334175</v>
      </c>
      <c r="F6624" s="180">
        <v>23392984.98</v>
      </c>
      <c r="G6624" s="180">
        <v>8194007.2300000004</v>
      </c>
      <c r="H6624" s="180">
        <v>0</v>
      </c>
      <c r="I6624" s="180">
        <v>390672929.79000002</v>
      </c>
      <c r="J6624" s="180">
        <v>350140791.68000001</v>
      </c>
    </row>
    <row r="6625" spans="1:10" x14ac:dyDescent="0.2">
      <c r="A6625" s="180" t="s">
        <v>148</v>
      </c>
      <c r="B6625" s="180" t="s">
        <v>376</v>
      </c>
      <c r="C6625" s="180"/>
      <c r="D6625" s="180"/>
      <c r="E6625" s="180"/>
      <c r="F6625" s="180"/>
      <c r="G6625" s="180"/>
      <c r="H6625" s="180"/>
      <c r="I6625" s="180"/>
      <c r="J6625" s="180"/>
    </row>
    <row r="6626" spans="1:10" x14ac:dyDescent="0.2">
      <c r="A6626" s="180" t="s">
        <v>148</v>
      </c>
      <c r="B6626" s="180" t="s">
        <v>377</v>
      </c>
      <c r="C6626" s="180"/>
      <c r="D6626" s="180"/>
      <c r="E6626" s="180"/>
      <c r="F6626" s="180"/>
      <c r="G6626" s="180"/>
      <c r="H6626" s="180"/>
      <c r="I6626" s="180">
        <v>119953157</v>
      </c>
      <c r="J6626" s="180">
        <v>116166464.65000001</v>
      </c>
    </row>
    <row r="6627" spans="1:10" x14ac:dyDescent="0.2">
      <c r="A6627" s="180" t="s">
        <v>148</v>
      </c>
      <c r="B6627" s="180" t="s">
        <v>352</v>
      </c>
      <c r="C6627" s="180"/>
      <c r="D6627" s="180"/>
      <c r="E6627" s="180"/>
      <c r="F6627" s="180"/>
      <c r="G6627" s="180"/>
      <c r="H6627" s="180"/>
      <c r="I6627" s="180">
        <v>5416204</v>
      </c>
      <c r="J6627" s="180">
        <v>5263474.82</v>
      </c>
    </row>
    <row r="6628" spans="1:10" x14ac:dyDescent="0.2">
      <c r="A6628" s="180" t="s">
        <v>148</v>
      </c>
      <c r="B6628" s="180" t="s">
        <v>353</v>
      </c>
      <c r="C6628" s="180"/>
      <c r="D6628" s="180"/>
      <c r="E6628" s="180"/>
      <c r="F6628" s="180"/>
      <c r="G6628" s="180"/>
      <c r="H6628" s="180"/>
      <c r="I6628" s="180">
        <v>11173765</v>
      </c>
      <c r="J6628" s="180">
        <v>10858679.82</v>
      </c>
    </row>
    <row r="6629" spans="1:10" x14ac:dyDescent="0.2">
      <c r="A6629" s="180" t="s">
        <v>148</v>
      </c>
      <c r="B6629" s="180" t="s">
        <v>354</v>
      </c>
      <c r="C6629" s="180"/>
      <c r="D6629" s="180"/>
      <c r="E6629" s="180"/>
      <c r="F6629" s="180"/>
      <c r="G6629" s="180"/>
      <c r="H6629" s="180"/>
      <c r="I6629" s="180">
        <v>2267100</v>
      </c>
      <c r="J6629" s="180">
        <v>2203170.56</v>
      </c>
    </row>
    <row r="6630" spans="1:10" x14ac:dyDescent="0.2">
      <c r="A6630" s="180" t="s">
        <v>148</v>
      </c>
      <c r="B6630" s="180" t="s">
        <v>408</v>
      </c>
      <c r="C6630" s="180"/>
      <c r="D6630" s="180"/>
      <c r="E6630" s="180"/>
      <c r="F6630" s="180"/>
      <c r="G6630" s="180"/>
      <c r="H6630" s="180"/>
      <c r="I6630" s="180">
        <v>8232358</v>
      </c>
      <c r="J6630" s="180">
        <v>8000217.0700000003</v>
      </c>
    </row>
    <row r="6631" spans="1:10" x14ac:dyDescent="0.2">
      <c r="A6631" s="180" t="s">
        <v>148</v>
      </c>
      <c r="B6631" s="180" t="s">
        <v>423</v>
      </c>
      <c r="C6631" s="180"/>
      <c r="D6631" s="180"/>
      <c r="E6631" s="180">
        <v>100000</v>
      </c>
      <c r="F6631" s="180">
        <v>4979</v>
      </c>
      <c r="G6631" s="180"/>
      <c r="H6631" s="180"/>
      <c r="I6631" s="180">
        <v>5131931</v>
      </c>
      <c r="J6631" s="180">
        <v>5195273.8900000006</v>
      </c>
    </row>
    <row r="6632" spans="1:10" x14ac:dyDescent="0.2">
      <c r="A6632" s="180" t="s">
        <v>148</v>
      </c>
      <c r="B6632" s="180" t="s">
        <v>355</v>
      </c>
      <c r="C6632" s="180"/>
      <c r="D6632" s="180">
        <v>500000</v>
      </c>
      <c r="E6632" s="180">
        <v>300000</v>
      </c>
      <c r="F6632" s="180"/>
      <c r="G6632" s="180"/>
      <c r="H6632" s="180"/>
      <c r="I6632" s="180">
        <v>16464083</v>
      </c>
      <c r="J6632" s="180">
        <v>15702414.82</v>
      </c>
    </row>
    <row r="6633" spans="1:10" x14ac:dyDescent="0.2">
      <c r="A6633" s="180" t="s">
        <v>148</v>
      </c>
      <c r="B6633" s="180" t="s">
        <v>356</v>
      </c>
      <c r="C6633" s="180"/>
      <c r="D6633" s="180">
        <v>1100000</v>
      </c>
      <c r="E6633" s="180"/>
      <c r="F6633" s="180"/>
      <c r="G6633" s="180"/>
      <c r="H6633" s="180"/>
      <c r="I6633" s="180">
        <v>5018276</v>
      </c>
      <c r="J6633" s="180">
        <v>5000962.93</v>
      </c>
    </row>
    <row r="6634" spans="1:10" x14ac:dyDescent="0.2">
      <c r="A6634" s="180" t="s">
        <v>148</v>
      </c>
      <c r="B6634" s="180" t="s">
        <v>409</v>
      </c>
      <c r="C6634" s="180"/>
      <c r="D6634" s="180"/>
      <c r="E6634" s="180"/>
      <c r="F6634" s="180"/>
      <c r="G6634" s="180"/>
      <c r="H6634" s="180"/>
      <c r="I6634" s="180">
        <v>0</v>
      </c>
      <c r="J6634" s="180"/>
    </row>
    <row r="6635" spans="1:10" x14ac:dyDescent="0.2">
      <c r="A6635" s="180" t="s">
        <v>148</v>
      </c>
      <c r="B6635" s="180" t="s">
        <v>378</v>
      </c>
      <c r="C6635" s="180">
        <v>600000</v>
      </c>
      <c r="D6635" s="180"/>
      <c r="E6635" s="180"/>
      <c r="F6635" s="180"/>
      <c r="G6635" s="180">
        <v>7071207</v>
      </c>
      <c r="H6635" s="180"/>
      <c r="I6635" s="180">
        <v>7689037</v>
      </c>
      <c r="J6635" s="180">
        <v>7189577.79</v>
      </c>
    </row>
    <row r="6636" spans="1:10" x14ac:dyDescent="0.2">
      <c r="A6636" s="180" t="s">
        <v>148</v>
      </c>
      <c r="B6636" s="180" t="s">
        <v>360</v>
      </c>
      <c r="C6636" s="180">
        <v>3400000</v>
      </c>
      <c r="D6636" s="180">
        <v>7255595</v>
      </c>
      <c r="E6636" s="180">
        <v>65000000</v>
      </c>
      <c r="F6636" s="180"/>
      <c r="G6636" s="180"/>
      <c r="H6636" s="180"/>
      <c r="I6636" s="180">
        <v>72961475</v>
      </c>
      <c r="J6636" s="180">
        <v>52846795.570000008</v>
      </c>
    </row>
    <row r="6637" spans="1:10" x14ac:dyDescent="0.2">
      <c r="A6637" s="180" t="s">
        <v>148</v>
      </c>
      <c r="B6637" s="180" t="s">
        <v>379</v>
      </c>
      <c r="C6637" s="180"/>
      <c r="D6637" s="180"/>
      <c r="E6637" s="180"/>
      <c r="F6637" s="180">
        <v>22027419</v>
      </c>
      <c r="G6637" s="180"/>
      <c r="H6637" s="180"/>
      <c r="I6637" s="180">
        <v>24532219</v>
      </c>
      <c r="J6637" s="180">
        <v>15376140.810000001</v>
      </c>
    </row>
    <row r="6638" spans="1:10" x14ac:dyDescent="0.2">
      <c r="A6638" s="180" t="s">
        <v>148</v>
      </c>
      <c r="B6638" s="180" t="s">
        <v>362</v>
      </c>
      <c r="C6638" s="180"/>
      <c r="D6638" s="180"/>
      <c r="E6638" s="180"/>
      <c r="F6638" s="180"/>
      <c r="G6638" s="180"/>
      <c r="H6638" s="180"/>
      <c r="I6638" s="180">
        <v>6338197</v>
      </c>
      <c r="J6638" s="180">
        <v>6162191</v>
      </c>
    </row>
    <row r="6639" spans="1:10" x14ac:dyDescent="0.2">
      <c r="A6639" s="180" t="s">
        <v>148</v>
      </c>
      <c r="B6639" s="180" t="s">
        <v>365</v>
      </c>
      <c r="C6639" s="180">
        <v>4000000</v>
      </c>
      <c r="D6639" s="180">
        <v>8855595</v>
      </c>
      <c r="E6639" s="180">
        <v>65400000</v>
      </c>
      <c r="F6639" s="180">
        <v>22032398</v>
      </c>
      <c r="G6639" s="180">
        <v>7071207</v>
      </c>
      <c r="H6639" s="180">
        <v>0</v>
      </c>
      <c r="I6639" s="180">
        <v>285177802</v>
      </c>
      <c r="J6639" s="180">
        <v>249965363.72999999</v>
      </c>
    </row>
    <row r="6640" spans="1:10" x14ac:dyDescent="0.2">
      <c r="A6640" s="180" t="s">
        <v>148</v>
      </c>
      <c r="B6640" s="180" t="s">
        <v>447</v>
      </c>
      <c r="C6640" s="180">
        <v>11173503</v>
      </c>
      <c r="D6640" s="180">
        <v>954463</v>
      </c>
      <c r="E6640" s="180"/>
      <c r="F6640" s="180"/>
      <c r="G6640" s="180">
        <v>120000</v>
      </c>
      <c r="H6640" s="180"/>
      <c r="I6640" s="180">
        <v>12503052</v>
      </c>
      <c r="J6640" s="180">
        <v>13334471.16</v>
      </c>
    </row>
    <row r="6641" spans="1:10" x14ac:dyDescent="0.2">
      <c r="A6641" s="180" t="s">
        <v>148</v>
      </c>
      <c r="B6641" s="180" t="s">
        <v>366</v>
      </c>
      <c r="C6641" s="180">
        <v>15173503</v>
      </c>
      <c r="D6641" s="180">
        <v>9810058</v>
      </c>
      <c r="E6641" s="180">
        <v>65400000</v>
      </c>
      <c r="F6641" s="180">
        <v>22032398</v>
      </c>
      <c r="G6641" s="180">
        <v>7191207</v>
      </c>
      <c r="H6641" s="180">
        <v>0</v>
      </c>
      <c r="I6641" s="180">
        <v>297680854</v>
      </c>
      <c r="J6641" s="180">
        <v>263299834.88999999</v>
      </c>
    </row>
    <row r="6642" spans="1:10" x14ac:dyDescent="0.2">
      <c r="A6642" s="180" t="s">
        <v>148</v>
      </c>
      <c r="B6642" s="180" t="s">
        <v>367</v>
      </c>
      <c r="C6642" s="180">
        <v>2160705.8800000027</v>
      </c>
      <c r="D6642" s="180">
        <v>2142576.879999999</v>
      </c>
      <c r="E6642" s="180">
        <v>68934175</v>
      </c>
      <c r="F6642" s="180">
        <v>1360586.9800000004</v>
      </c>
      <c r="G6642" s="180">
        <v>1002800.2300000004</v>
      </c>
      <c r="H6642" s="180">
        <v>0</v>
      </c>
      <c r="I6642" s="180">
        <v>92992075.790000021</v>
      </c>
      <c r="J6642" s="180">
        <v>86840956.790000007</v>
      </c>
    </row>
    <row r="6643" spans="1:10" x14ac:dyDescent="0.2">
      <c r="A6643" s="180" t="s">
        <v>148</v>
      </c>
      <c r="B6643" s="180" t="s">
        <v>368</v>
      </c>
      <c r="C6643" s="180">
        <v>17334208.880000003</v>
      </c>
      <c r="D6643" s="180">
        <v>11952634.880000001</v>
      </c>
      <c r="E6643" s="180">
        <v>134334175</v>
      </c>
      <c r="F6643" s="180">
        <v>23392984.98</v>
      </c>
      <c r="G6643" s="180">
        <v>8194007.2300000004</v>
      </c>
      <c r="H6643" s="180">
        <v>0</v>
      </c>
      <c r="I6643" s="180">
        <v>390672929.79000002</v>
      </c>
      <c r="J6643" s="180">
        <v>350140791.68000001</v>
      </c>
    </row>
    <row r="6644" spans="1:10" x14ac:dyDescent="0.2">
      <c r="A6644" s="180" t="s">
        <v>149</v>
      </c>
      <c r="B6644" s="180" t="s">
        <v>333</v>
      </c>
      <c r="C6644" s="180"/>
      <c r="D6644" s="180">
        <v>412225</v>
      </c>
      <c r="E6644" s="180"/>
      <c r="F6644" s="180">
        <v>0</v>
      </c>
      <c r="G6644" s="180"/>
      <c r="H6644" s="180"/>
      <c r="I6644" s="180">
        <v>3764661</v>
      </c>
      <c r="J6644" s="180">
        <v>4080075.41</v>
      </c>
    </row>
    <row r="6645" spans="1:10" x14ac:dyDescent="0.2">
      <c r="A6645" s="180" t="s">
        <v>149</v>
      </c>
      <c r="B6645" s="180" t="s">
        <v>334</v>
      </c>
      <c r="C6645" s="180"/>
      <c r="D6645" s="180">
        <v>21184</v>
      </c>
      <c r="E6645" s="180"/>
      <c r="F6645" s="180">
        <v>0</v>
      </c>
      <c r="G6645" s="180"/>
      <c r="H6645" s="180"/>
      <c r="I6645" s="180">
        <v>251655</v>
      </c>
      <c r="J6645" s="180">
        <v>353802.61</v>
      </c>
    </row>
    <row r="6646" spans="1:10" x14ac:dyDescent="0.2">
      <c r="A6646" s="180" t="s">
        <v>149</v>
      </c>
      <c r="B6646" s="180" t="s">
        <v>335</v>
      </c>
      <c r="C6646" s="180"/>
      <c r="D6646" s="180">
        <v>0</v>
      </c>
      <c r="E6646" s="180"/>
      <c r="F6646" s="180"/>
      <c r="G6646" s="180"/>
      <c r="H6646" s="180"/>
      <c r="I6646" s="180">
        <v>476156</v>
      </c>
      <c r="J6646" s="180">
        <v>528796</v>
      </c>
    </row>
    <row r="6647" spans="1:10" x14ac:dyDescent="0.2">
      <c r="A6647" s="180" t="s">
        <v>149</v>
      </c>
      <c r="B6647" s="180" t="s">
        <v>336</v>
      </c>
      <c r="C6647" s="180"/>
      <c r="D6647" s="180"/>
      <c r="E6647" s="180"/>
      <c r="F6647" s="180"/>
      <c r="G6647" s="180"/>
      <c r="H6647" s="180"/>
      <c r="I6647" s="180">
        <v>1452295</v>
      </c>
      <c r="J6647" s="180">
        <v>1404194.08</v>
      </c>
    </row>
    <row r="6648" spans="1:10" x14ac:dyDescent="0.2">
      <c r="A6648" s="180" t="s">
        <v>149</v>
      </c>
      <c r="B6648" s="180" t="s">
        <v>337</v>
      </c>
      <c r="C6648" s="180">
        <v>4000</v>
      </c>
      <c r="D6648" s="180">
        <v>350</v>
      </c>
      <c r="E6648" s="180"/>
      <c r="F6648" s="180"/>
      <c r="G6648" s="180">
        <v>100</v>
      </c>
      <c r="H6648" s="180">
        <v>50</v>
      </c>
      <c r="I6648" s="180">
        <v>35124</v>
      </c>
      <c r="J6648" s="180">
        <v>34494.300000000003</v>
      </c>
    </row>
    <row r="6649" spans="1:10" x14ac:dyDescent="0.2">
      <c r="A6649" s="180" t="s">
        <v>149</v>
      </c>
      <c r="B6649" s="180" t="s">
        <v>338</v>
      </c>
      <c r="C6649" s="180"/>
      <c r="D6649" s="180"/>
      <c r="E6649" s="180"/>
      <c r="F6649" s="180"/>
      <c r="G6649" s="180">
        <v>250000</v>
      </c>
      <c r="H6649" s="180">
        <v>40000</v>
      </c>
      <c r="I6649" s="180">
        <v>245000</v>
      </c>
      <c r="J6649" s="180">
        <v>241042.61</v>
      </c>
    </row>
    <row r="6650" spans="1:10" x14ac:dyDescent="0.2">
      <c r="A6650" s="180" t="s">
        <v>149</v>
      </c>
      <c r="B6650" s="180" t="s">
        <v>339</v>
      </c>
      <c r="C6650" s="180"/>
      <c r="D6650" s="180"/>
      <c r="E6650" s="180"/>
      <c r="F6650" s="180"/>
      <c r="G6650" s="180"/>
      <c r="H6650" s="180"/>
      <c r="I6650" s="180">
        <v>315000</v>
      </c>
      <c r="J6650" s="180">
        <v>240109.67</v>
      </c>
    </row>
    <row r="6651" spans="1:10" x14ac:dyDescent="0.2">
      <c r="A6651" s="180" t="s">
        <v>149</v>
      </c>
      <c r="B6651" s="180" t="s">
        <v>340</v>
      </c>
      <c r="C6651" s="180">
        <v>750000</v>
      </c>
      <c r="D6651" s="180">
        <v>0</v>
      </c>
      <c r="E6651" s="180"/>
      <c r="F6651" s="180"/>
      <c r="G6651" s="180">
        <v>3600</v>
      </c>
      <c r="H6651" s="180"/>
      <c r="I6651" s="180">
        <v>815264</v>
      </c>
      <c r="J6651" s="180">
        <v>751287.39999999979</v>
      </c>
    </row>
    <row r="6652" spans="1:10" x14ac:dyDescent="0.2">
      <c r="A6652" s="180" t="s">
        <v>149</v>
      </c>
      <c r="B6652" s="180" t="s">
        <v>341</v>
      </c>
      <c r="C6652" s="180"/>
      <c r="D6652" s="180"/>
      <c r="E6652" s="180"/>
      <c r="F6652" s="180"/>
      <c r="G6652" s="180"/>
      <c r="H6652" s="180"/>
      <c r="I6652" s="180">
        <v>0</v>
      </c>
      <c r="J6652" s="180">
        <v>0</v>
      </c>
    </row>
    <row r="6653" spans="1:10" x14ac:dyDescent="0.2">
      <c r="A6653" s="180" t="s">
        <v>149</v>
      </c>
      <c r="B6653" s="180" t="s">
        <v>342</v>
      </c>
      <c r="C6653" s="180"/>
      <c r="D6653" s="180"/>
      <c r="E6653" s="180"/>
      <c r="F6653" s="180"/>
      <c r="G6653" s="180"/>
      <c r="H6653" s="180"/>
      <c r="I6653" s="180">
        <v>7370413</v>
      </c>
      <c r="J6653" s="180">
        <v>7180314</v>
      </c>
    </row>
    <row r="6654" spans="1:10" x14ac:dyDescent="0.2">
      <c r="A6654" s="180" t="s">
        <v>149</v>
      </c>
      <c r="B6654" s="180" t="s">
        <v>343</v>
      </c>
      <c r="C6654" s="180"/>
      <c r="D6654" s="180"/>
      <c r="E6654" s="180"/>
      <c r="F6654" s="180"/>
      <c r="G6654" s="180"/>
      <c r="H6654" s="180"/>
      <c r="I6654" s="180">
        <v>0</v>
      </c>
      <c r="J6654" s="180">
        <v>0</v>
      </c>
    </row>
    <row r="6655" spans="1:10" x14ac:dyDescent="0.2">
      <c r="A6655" s="180" t="s">
        <v>149</v>
      </c>
      <c r="B6655" s="180" t="s">
        <v>344</v>
      </c>
      <c r="C6655" s="180">
        <v>1100000</v>
      </c>
      <c r="D6655" s="180">
        <v>150</v>
      </c>
      <c r="E6655" s="180"/>
      <c r="F6655" s="180"/>
      <c r="G6655" s="180">
        <v>5100</v>
      </c>
      <c r="H6655" s="180"/>
      <c r="I6655" s="180">
        <v>1209559</v>
      </c>
      <c r="J6655" s="180">
        <v>1072518.1499999999</v>
      </c>
    </row>
    <row r="6656" spans="1:10" x14ac:dyDescent="0.2">
      <c r="A6656" s="180" t="s">
        <v>149</v>
      </c>
      <c r="B6656" s="180" t="s">
        <v>475</v>
      </c>
      <c r="C6656" s="180"/>
      <c r="D6656" s="180">
        <v>15725</v>
      </c>
      <c r="E6656" s="180"/>
      <c r="F6656" s="180">
        <v>0</v>
      </c>
      <c r="G6656" s="180"/>
      <c r="H6656" s="180"/>
      <c r="I6656" s="180">
        <v>90036</v>
      </c>
      <c r="J6656" s="180">
        <v>62114.77</v>
      </c>
    </row>
    <row r="6657" spans="1:10" x14ac:dyDescent="0.2">
      <c r="A6657" s="180" t="s">
        <v>149</v>
      </c>
      <c r="B6657" s="180" t="s">
        <v>332</v>
      </c>
      <c r="C6657" s="180"/>
      <c r="D6657" s="180"/>
      <c r="E6657" s="180"/>
      <c r="F6657" s="180"/>
      <c r="G6657" s="180"/>
      <c r="H6657" s="180"/>
      <c r="I6657" s="180">
        <v>180000</v>
      </c>
      <c r="J6657" s="180">
        <v>192262</v>
      </c>
    </row>
    <row r="6658" spans="1:10" x14ac:dyDescent="0.2">
      <c r="A6658" s="180" t="s">
        <v>149</v>
      </c>
      <c r="B6658" s="180" t="s">
        <v>407</v>
      </c>
      <c r="C6658" s="180"/>
      <c r="D6658" s="180"/>
      <c r="E6658" s="180"/>
      <c r="F6658" s="180"/>
      <c r="G6658" s="180">
        <v>335000</v>
      </c>
      <c r="H6658" s="180"/>
      <c r="I6658" s="180">
        <v>445000</v>
      </c>
      <c r="J6658" s="180">
        <v>436440.36</v>
      </c>
    </row>
    <row r="6659" spans="1:10" x14ac:dyDescent="0.2">
      <c r="A6659" s="180" t="s">
        <v>149</v>
      </c>
      <c r="B6659" s="180" t="s">
        <v>345</v>
      </c>
      <c r="C6659" s="180">
        <v>1854000</v>
      </c>
      <c r="D6659" s="180">
        <v>449634</v>
      </c>
      <c r="E6659" s="180">
        <v>0</v>
      </c>
      <c r="F6659" s="180">
        <v>0</v>
      </c>
      <c r="G6659" s="180">
        <v>593800</v>
      </c>
      <c r="H6659" s="180">
        <v>40050</v>
      </c>
      <c r="I6659" s="180">
        <v>16650163</v>
      </c>
      <c r="J6659" s="180">
        <v>16577451.359999999</v>
      </c>
    </row>
    <row r="6660" spans="1:10" x14ac:dyDescent="0.2">
      <c r="A6660" s="180" t="s">
        <v>149</v>
      </c>
      <c r="B6660" s="180" t="s">
        <v>346</v>
      </c>
      <c r="C6660" s="180"/>
      <c r="D6660" s="180"/>
      <c r="E6660" s="180"/>
      <c r="F6660" s="180"/>
      <c r="G6660" s="180"/>
      <c r="H6660" s="180"/>
      <c r="I6660" s="180">
        <v>0</v>
      </c>
      <c r="J6660" s="180">
        <v>0</v>
      </c>
    </row>
    <row r="6661" spans="1:10" x14ac:dyDescent="0.2">
      <c r="A6661" s="180" t="s">
        <v>149</v>
      </c>
      <c r="B6661" s="180" t="s">
        <v>446</v>
      </c>
      <c r="C6661" s="180"/>
      <c r="D6661" s="180"/>
      <c r="E6661" s="180"/>
      <c r="F6661" s="180"/>
      <c r="G6661" s="180"/>
      <c r="H6661" s="180"/>
      <c r="I6661" s="180">
        <v>429052</v>
      </c>
      <c r="J6661" s="180">
        <v>204670.77</v>
      </c>
    </row>
    <row r="6662" spans="1:10" x14ac:dyDescent="0.2">
      <c r="A6662" s="180" t="s">
        <v>149</v>
      </c>
      <c r="B6662" s="180" t="s">
        <v>347</v>
      </c>
      <c r="C6662" s="180"/>
      <c r="D6662" s="180"/>
      <c r="E6662" s="180"/>
      <c r="F6662" s="180"/>
      <c r="G6662" s="180"/>
      <c r="H6662" s="180"/>
      <c r="I6662" s="180">
        <v>2150</v>
      </c>
      <c r="J6662" s="180">
        <v>0</v>
      </c>
    </row>
    <row r="6663" spans="1:10" x14ac:dyDescent="0.2">
      <c r="A6663" s="180" t="s">
        <v>149</v>
      </c>
      <c r="B6663" s="180" t="s">
        <v>348</v>
      </c>
      <c r="C6663" s="180">
        <v>1854000</v>
      </c>
      <c r="D6663" s="180">
        <v>449634</v>
      </c>
      <c r="E6663" s="180">
        <v>0</v>
      </c>
      <c r="F6663" s="180">
        <v>0</v>
      </c>
      <c r="G6663" s="180">
        <v>593800</v>
      </c>
      <c r="H6663" s="180">
        <v>40050</v>
      </c>
      <c r="I6663" s="180">
        <v>17081365</v>
      </c>
      <c r="J6663" s="180">
        <v>16782122.129999999</v>
      </c>
    </row>
    <row r="6664" spans="1:10" x14ac:dyDescent="0.2">
      <c r="A6664" s="180" t="s">
        <v>149</v>
      </c>
      <c r="B6664" s="180" t="s">
        <v>349</v>
      </c>
      <c r="C6664" s="180">
        <v>-0.14000000013038516</v>
      </c>
      <c r="D6664" s="180">
        <v>392078.74</v>
      </c>
      <c r="E6664" s="180">
        <v>0</v>
      </c>
      <c r="F6664" s="180">
        <v>9.9999999802093953E-3</v>
      </c>
      <c r="G6664" s="180">
        <v>-123511.26</v>
      </c>
      <c r="H6664" s="180">
        <v>8587.8700000000026</v>
      </c>
      <c r="I6664" s="180">
        <v>4591122.879999998</v>
      </c>
      <c r="J6664" s="180">
        <v>5681672.5299999993</v>
      </c>
    </row>
    <row r="6665" spans="1:10" x14ac:dyDescent="0.2">
      <c r="A6665" s="180" t="s">
        <v>149</v>
      </c>
      <c r="B6665" s="180" t="s">
        <v>350</v>
      </c>
      <c r="C6665" s="180">
        <v>1853999.86</v>
      </c>
      <c r="D6665" s="180">
        <v>841712.74</v>
      </c>
      <c r="E6665" s="180">
        <v>0</v>
      </c>
      <c r="F6665" s="180">
        <v>9.9999999802093953E-3</v>
      </c>
      <c r="G6665" s="180">
        <v>470288.74</v>
      </c>
      <c r="H6665" s="180">
        <v>48637.87</v>
      </c>
      <c r="I6665" s="180">
        <v>21672487.879999999</v>
      </c>
      <c r="J6665" s="180">
        <v>22463794.659999996</v>
      </c>
    </row>
    <row r="6666" spans="1:10" x14ac:dyDescent="0.2">
      <c r="A6666" s="180" t="s">
        <v>149</v>
      </c>
      <c r="B6666" s="180" t="s">
        <v>376</v>
      </c>
      <c r="C6666" s="180"/>
      <c r="D6666" s="180"/>
      <c r="E6666" s="180"/>
      <c r="F6666" s="180"/>
      <c r="G6666" s="180"/>
      <c r="H6666" s="180"/>
      <c r="I6666" s="180"/>
      <c r="J6666" s="180"/>
    </row>
    <row r="6667" spans="1:10" x14ac:dyDescent="0.2">
      <c r="A6667" s="180" t="s">
        <v>149</v>
      </c>
      <c r="B6667" s="180" t="s">
        <v>377</v>
      </c>
      <c r="C6667" s="180">
        <v>115000</v>
      </c>
      <c r="D6667" s="180"/>
      <c r="E6667" s="180"/>
      <c r="F6667" s="180"/>
      <c r="G6667" s="180"/>
      <c r="H6667" s="180"/>
      <c r="I6667" s="180">
        <v>9957576</v>
      </c>
      <c r="J6667" s="180">
        <v>10219942.859999999</v>
      </c>
    </row>
    <row r="6668" spans="1:10" x14ac:dyDescent="0.2">
      <c r="A6668" s="180" t="s">
        <v>149</v>
      </c>
      <c r="B6668" s="180" t="s">
        <v>352</v>
      </c>
      <c r="C6668" s="180"/>
      <c r="D6668" s="180"/>
      <c r="E6668" s="180"/>
      <c r="F6668" s="180"/>
      <c r="G6668" s="180">
        <v>7500</v>
      </c>
      <c r="H6668" s="180"/>
      <c r="I6668" s="180">
        <v>494400</v>
      </c>
      <c r="J6668" s="180">
        <v>512506.99</v>
      </c>
    </row>
    <row r="6669" spans="1:10" x14ac:dyDescent="0.2">
      <c r="A6669" s="180" t="s">
        <v>149</v>
      </c>
      <c r="B6669" s="180" t="s">
        <v>353</v>
      </c>
      <c r="C6669" s="180">
        <v>100000</v>
      </c>
      <c r="D6669" s="180"/>
      <c r="E6669" s="180"/>
      <c r="F6669" s="180"/>
      <c r="G6669" s="180"/>
      <c r="H6669" s="180"/>
      <c r="I6669" s="180">
        <v>748232</v>
      </c>
      <c r="J6669" s="180">
        <v>711549.59</v>
      </c>
    </row>
    <row r="6670" spans="1:10" x14ac:dyDescent="0.2">
      <c r="A6670" s="180" t="s">
        <v>149</v>
      </c>
      <c r="B6670" s="180" t="s">
        <v>354</v>
      </c>
      <c r="C6670" s="180"/>
      <c r="D6670" s="180"/>
      <c r="E6670" s="180"/>
      <c r="F6670" s="180"/>
      <c r="G6670" s="180">
        <v>13100</v>
      </c>
      <c r="H6670" s="180"/>
      <c r="I6670" s="180">
        <v>398127</v>
      </c>
      <c r="J6670" s="180">
        <v>373653.5</v>
      </c>
    </row>
    <row r="6671" spans="1:10" x14ac:dyDescent="0.2">
      <c r="A6671" s="180" t="s">
        <v>149</v>
      </c>
      <c r="B6671" s="180" t="s">
        <v>408</v>
      </c>
      <c r="C6671" s="180"/>
      <c r="D6671" s="180"/>
      <c r="E6671" s="180"/>
      <c r="F6671" s="180"/>
      <c r="G6671" s="180"/>
      <c r="H6671" s="180"/>
      <c r="I6671" s="180">
        <v>1005000</v>
      </c>
      <c r="J6671" s="180">
        <v>985281.46</v>
      </c>
    </row>
    <row r="6672" spans="1:10" x14ac:dyDescent="0.2">
      <c r="A6672" s="180" t="s">
        <v>149</v>
      </c>
      <c r="B6672" s="180" t="s">
        <v>423</v>
      </c>
      <c r="C6672" s="180"/>
      <c r="D6672" s="180"/>
      <c r="E6672" s="180"/>
      <c r="F6672" s="180"/>
      <c r="G6672" s="180">
        <v>0</v>
      </c>
      <c r="H6672" s="180"/>
      <c r="I6672" s="180">
        <v>231985</v>
      </c>
      <c r="J6672" s="180">
        <v>152368.21</v>
      </c>
    </row>
    <row r="6673" spans="1:10" x14ac:dyDescent="0.2">
      <c r="A6673" s="180" t="s">
        <v>149</v>
      </c>
      <c r="B6673" s="180" t="s">
        <v>355</v>
      </c>
      <c r="C6673" s="180"/>
      <c r="D6673" s="180">
        <v>25000</v>
      </c>
      <c r="E6673" s="180"/>
      <c r="F6673" s="180"/>
      <c r="G6673" s="180">
        <v>0</v>
      </c>
      <c r="H6673" s="180"/>
      <c r="I6673" s="180">
        <v>1192133</v>
      </c>
      <c r="J6673" s="180">
        <v>1109711.1100000001</v>
      </c>
    </row>
    <row r="6674" spans="1:10" x14ac:dyDescent="0.2">
      <c r="A6674" s="180" t="s">
        <v>149</v>
      </c>
      <c r="B6674" s="180" t="s">
        <v>356</v>
      </c>
      <c r="C6674" s="180">
        <v>220000</v>
      </c>
      <c r="D6674" s="180"/>
      <c r="E6674" s="180"/>
      <c r="F6674" s="180"/>
      <c r="G6674" s="180"/>
      <c r="H6674" s="180"/>
      <c r="I6674" s="180">
        <v>513702</v>
      </c>
      <c r="J6674" s="180">
        <v>609047.04999999993</v>
      </c>
    </row>
    <row r="6675" spans="1:10" x14ac:dyDescent="0.2">
      <c r="A6675" s="180" t="s">
        <v>149</v>
      </c>
      <c r="B6675" s="180" t="s">
        <v>409</v>
      </c>
      <c r="C6675" s="180"/>
      <c r="D6675" s="180"/>
      <c r="E6675" s="180"/>
      <c r="F6675" s="180"/>
      <c r="G6675" s="180"/>
      <c r="H6675" s="180"/>
      <c r="I6675" s="180">
        <v>0</v>
      </c>
      <c r="J6675" s="180"/>
    </row>
    <row r="6676" spans="1:10" x14ac:dyDescent="0.2">
      <c r="A6676" s="180" t="s">
        <v>149</v>
      </c>
      <c r="B6676" s="180" t="s">
        <v>378</v>
      </c>
      <c r="C6676" s="180"/>
      <c r="D6676" s="180"/>
      <c r="E6676" s="180"/>
      <c r="F6676" s="180"/>
      <c r="G6676" s="180">
        <v>568200</v>
      </c>
      <c r="H6676" s="180">
        <v>48638</v>
      </c>
      <c r="I6676" s="180">
        <v>598905</v>
      </c>
      <c r="J6676" s="180">
        <v>593822.30999999994</v>
      </c>
    </row>
    <row r="6677" spans="1:10" x14ac:dyDescent="0.2">
      <c r="A6677" s="180" t="s">
        <v>149</v>
      </c>
      <c r="B6677" s="180" t="s">
        <v>360</v>
      </c>
      <c r="C6677" s="180">
        <v>1419000</v>
      </c>
      <c r="D6677" s="180">
        <v>816713</v>
      </c>
      <c r="E6677" s="180"/>
      <c r="F6677" s="180"/>
      <c r="G6677" s="180"/>
      <c r="H6677" s="180"/>
      <c r="I6677" s="180">
        <v>1820065</v>
      </c>
      <c r="J6677" s="180">
        <v>1723567.6</v>
      </c>
    </row>
    <row r="6678" spans="1:10" x14ac:dyDescent="0.2">
      <c r="A6678" s="180" t="s">
        <v>149</v>
      </c>
      <c r="B6678" s="180" t="s">
        <v>379</v>
      </c>
      <c r="C6678" s="180"/>
      <c r="D6678" s="180"/>
      <c r="E6678" s="180"/>
      <c r="F6678" s="180"/>
      <c r="G6678" s="180"/>
      <c r="H6678" s="180"/>
      <c r="I6678" s="180">
        <v>184250</v>
      </c>
      <c r="J6678" s="180">
        <v>186083.33</v>
      </c>
    </row>
    <row r="6679" spans="1:10" x14ac:dyDescent="0.2">
      <c r="A6679" s="180" t="s">
        <v>149</v>
      </c>
      <c r="B6679" s="180" t="s">
        <v>362</v>
      </c>
      <c r="C6679" s="180"/>
      <c r="D6679" s="180"/>
      <c r="E6679" s="180"/>
      <c r="F6679" s="180"/>
      <c r="G6679" s="180"/>
      <c r="H6679" s="180"/>
      <c r="I6679" s="180">
        <v>498986</v>
      </c>
      <c r="J6679" s="180">
        <v>487757</v>
      </c>
    </row>
    <row r="6680" spans="1:10" x14ac:dyDescent="0.2">
      <c r="A6680" s="180" t="s">
        <v>149</v>
      </c>
      <c r="B6680" s="180" t="s">
        <v>365</v>
      </c>
      <c r="C6680" s="180">
        <v>1854000</v>
      </c>
      <c r="D6680" s="180">
        <v>841713</v>
      </c>
      <c r="E6680" s="180">
        <v>0</v>
      </c>
      <c r="F6680" s="180">
        <v>0</v>
      </c>
      <c r="G6680" s="180">
        <v>588800</v>
      </c>
      <c r="H6680" s="180">
        <v>48638</v>
      </c>
      <c r="I6680" s="180">
        <v>17643361</v>
      </c>
      <c r="J6680" s="180">
        <v>17665291.010000002</v>
      </c>
    </row>
    <row r="6681" spans="1:10" x14ac:dyDescent="0.2">
      <c r="A6681" s="180" t="s">
        <v>149</v>
      </c>
      <c r="B6681" s="180" t="s">
        <v>447</v>
      </c>
      <c r="C6681" s="180"/>
      <c r="D6681" s="180"/>
      <c r="E6681" s="180"/>
      <c r="F6681" s="180"/>
      <c r="G6681" s="180"/>
      <c r="H6681" s="180"/>
      <c r="I6681" s="180">
        <v>434952</v>
      </c>
      <c r="J6681" s="180">
        <v>207380.77</v>
      </c>
    </row>
    <row r="6682" spans="1:10" x14ac:dyDescent="0.2">
      <c r="A6682" s="180" t="s">
        <v>149</v>
      </c>
      <c r="B6682" s="180" t="s">
        <v>366</v>
      </c>
      <c r="C6682" s="180">
        <v>1854000</v>
      </c>
      <c r="D6682" s="180">
        <v>841713</v>
      </c>
      <c r="E6682" s="180">
        <v>0</v>
      </c>
      <c r="F6682" s="180">
        <v>0</v>
      </c>
      <c r="G6682" s="180">
        <v>588800</v>
      </c>
      <c r="H6682" s="180">
        <v>48638</v>
      </c>
      <c r="I6682" s="180">
        <v>18078313</v>
      </c>
      <c r="J6682" s="180">
        <v>17872671.780000001</v>
      </c>
    </row>
    <row r="6683" spans="1:10" x14ac:dyDescent="0.2">
      <c r="A6683" s="180" t="s">
        <v>149</v>
      </c>
      <c r="B6683" s="180" t="s">
        <v>367</v>
      </c>
      <c r="C6683" s="180">
        <v>-0.14000000013038516</v>
      </c>
      <c r="D6683" s="180">
        <v>-0.26000000000931323</v>
      </c>
      <c r="E6683" s="180">
        <v>0</v>
      </c>
      <c r="F6683" s="180">
        <v>9.9999999802093953E-3</v>
      </c>
      <c r="G6683" s="180">
        <v>-118511.26</v>
      </c>
      <c r="H6683" s="180">
        <v>-0.12999999999738066</v>
      </c>
      <c r="I6683" s="180">
        <v>3594174.879999999</v>
      </c>
      <c r="J6683" s="180">
        <v>4591122.8799999952</v>
      </c>
    </row>
    <row r="6684" spans="1:10" x14ac:dyDescent="0.2">
      <c r="A6684" s="180" t="s">
        <v>149</v>
      </c>
      <c r="B6684" s="180" t="s">
        <v>368</v>
      </c>
      <c r="C6684" s="180">
        <v>1853999.86</v>
      </c>
      <c r="D6684" s="180">
        <v>841712.74</v>
      </c>
      <c r="E6684" s="180">
        <v>0</v>
      </c>
      <c r="F6684" s="180">
        <v>9.9999999802093953E-3</v>
      </c>
      <c r="G6684" s="180">
        <v>470288.74</v>
      </c>
      <c r="H6684" s="180">
        <v>48637.87</v>
      </c>
      <c r="I6684" s="180">
        <v>21672487.879999999</v>
      </c>
      <c r="J6684" s="180">
        <v>22463794.659999996</v>
      </c>
    </row>
    <row r="6685" spans="1:10" x14ac:dyDescent="0.2">
      <c r="A6685" s="180" t="s">
        <v>150</v>
      </c>
      <c r="B6685" s="180" t="s">
        <v>333</v>
      </c>
      <c r="C6685" s="180"/>
      <c r="D6685" s="180">
        <v>93505</v>
      </c>
      <c r="E6685" s="180"/>
      <c r="F6685" s="180">
        <v>145813</v>
      </c>
      <c r="G6685" s="180"/>
      <c r="H6685" s="180"/>
      <c r="I6685" s="180">
        <v>2165743</v>
      </c>
      <c r="J6685" s="180">
        <v>2069906.41</v>
      </c>
    </row>
    <row r="6686" spans="1:10" x14ac:dyDescent="0.2">
      <c r="A6686" s="180" t="s">
        <v>150</v>
      </c>
      <c r="B6686" s="180" t="s">
        <v>334</v>
      </c>
      <c r="C6686" s="180"/>
      <c r="D6686" s="180">
        <v>2179</v>
      </c>
      <c r="E6686" s="180"/>
      <c r="F6686" s="180">
        <v>3397</v>
      </c>
      <c r="G6686" s="180"/>
      <c r="H6686" s="180"/>
      <c r="I6686" s="180">
        <v>53788</v>
      </c>
      <c r="J6686" s="180">
        <v>42553.680000000008</v>
      </c>
    </row>
    <row r="6687" spans="1:10" x14ac:dyDescent="0.2">
      <c r="A6687" s="180" t="s">
        <v>150</v>
      </c>
      <c r="B6687" s="180" t="s">
        <v>335</v>
      </c>
      <c r="C6687" s="180"/>
      <c r="D6687" s="180">
        <v>196577</v>
      </c>
      <c r="E6687" s="180"/>
      <c r="F6687" s="180"/>
      <c r="G6687" s="180"/>
      <c r="H6687" s="180"/>
      <c r="I6687" s="180">
        <v>458120</v>
      </c>
      <c r="J6687" s="180">
        <v>458656</v>
      </c>
    </row>
    <row r="6688" spans="1:10" x14ac:dyDescent="0.2">
      <c r="A6688" s="180" t="s">
        <v>150</v>
      </c>
      <c r="B6688" s="180" t="s">
        <v>336</v>
      </c>
      <c r="C6688" s="180"/>
      <c r="D6688" s="180"/>
      <c r="E6688" s="180"/>
      <c r="F6688" s="180"/>
      <c r="G6688" s="180"/>
      <c r="H6688" s="180"/>
      <c r="I6688" s="180">
        <v>300000</v>
      </c>
      <c r="J6688" s="180">
        <v>309946.7</v>
      </c>
    </row>
    <row r="6689" spans="1:10" x14ac:dyDescent="0.2">
      <c r="A6689" s="180" t="s">
        <v>150</v>
      </c>
      <c r="B6689" s="180" t="s">
        <v>337</v>
      </c>
      <c r="C6689" s="180">
        <v>20000</v>
      </c>
      <c r="D6689" s="180">
        <v>25</v>
      </c>
      <c r="E6689" s="180"/>
      <c r="F6689" s="180"/>
      <c r="G6689" s="180"/>
      <c r="H6689" s="180"/>
      <c r="I6689" s="180">
        <v>20000</v>
      </c>
      <c r="J6689" s="180">
        <v>26529.19</v>
      </c>
    </row>
    <row r="6690" spans="1:10" x14ac:dyDescent="0.2">
      <c r="A6690" s="180" t="s">
        <v>150</v>
      </c>
      <c r="B6690" s="180" t="s">
        <v>338</v>
      </c>
      <c r="C6690" s="180"/>
      <c r="D6690" s="180"/>
      <c r="E6690" s="180"/>
      <c r="F6690" s="180"/>
      <c r="G6690" s="180">
        <v>160000</v>
      </c>
      <c r="H6690" s="180"/>
      <c r="I6690" s="180">
        <v>140000</v>
      </c>
      <c r="J6690" s="180">
        <v>156493.99</v>
      </c>
    </row>
    <row r="6691" spans="1:10" x14ac:dyDescent="0.2">
      <c r="A6691" s="180" t="s">
        <v>150</v>
      </c>
      <c r="B6691" s="180" t="s">
        <v>339</v>
      </c>
      <c r="C6691" s="180"/>
      <c r="D6691" s="180"/>
      <c r="E6691" s="180"/>
      <c r="F6691" s="180"/>
      <c r="G6691" s="180"/>
      <c r="H6691" s="180"/>
      <c r="I6691" s="180">
        <v>3500</v>
      </c>
      <c r="J6691" s="180">
        <v>89533.55</v>
      </c>
    </row>
    <row r="6692" spans="1:10" x14ac:dyDescent="0.2">
      <c r="A6692" s="180" t="s">
        <v>150</v>
      </c>
      <c r="B6692" s="180" t="s">
        <v>340</v>
      </c>
      <c r="C6692" s="180"/>
      <c r="D6692" s="180"/>
      <c r="E6692" s="180"/>
      <c r="F6692" s="180"/>
      <c r="G6692" s="180">
        <v>500</v>
      </c>
      <c r="H6692" s="180">
        <v>50000</v>
      </c>
      <c r="I6692" s="180">
        <v>90500</v>
      </c>
      <c r="J6692" s="180">
        <v>192918.86</v>
      </c>
    </row>
    <row r="6693" spans="1:10" x14ac:dyDescent="0.2">
      <c r="A6693" s="180" t="s">
        <v>150</v>
      </c>
      <c r="B6693" s="180" t="s">
        <v>341</v>
      </c>
      <c r="C6693" s="180"/>
      <c r="D6693" s="180"/>
      <c r="E6693" s="180"/>
      <c r="F6693" s="180"/>
      <c r="G6693" s="180"/>
      <c r="H6693" s="180"/>
      <c r="I6693" s="180">
        <v>0</v>
      </c>
      <c r="J6693" s="180">
        <v>0</v>
      </c>
    </row>
    <row r="6694" spans="1:10" x14ac:dyDescent="0.2">
      <c r="A6694" s="180" t="s">
        <v>150</v>
      </c>
      <c r="B6694" s="180" t="s">
        <v>342</v>
      </c>
      <c r="C6694" s="180"/>
      <c r="D6694" s="180"/>
      <c r="E6694" s="180"/>
      <c r="F6694" s="180"/>
      <c r="G6694" s="180"/>
      <c r="H6694" s="180"/>
      <c r="I6694" s="180">
        <v>3630130</v>
      </c>
      <c r="J6694" s="180">
        <v>3602142</v>
      </c>
    </row>
    <row r="6695" spans="1:10" x14ac:dyDescent="0.2">
      <c r="A6695" s="180" t="s">
        <v>150</v>
      </c>
      <c r="B6695" s="180" t="s">
        <v>343</v>
      </c>
      <c r="C6695" s="180"/>
      <c r="D6695" s="180"/>
      <c r="E6695" s="180"/>
      <c r="F6695" s="180"/>
      <c r="G6695" s="180"/>
      <c r="H6695" s="180"/>
      <c r="I6695" s="180">
        <v>0</v>
      </c>
      <c r="J6695" s="180">
        <v>0</v>
      </c>
    </row>
    <row r="6696" spans="1:10" x14ac:dyDescent="0.2">
      <c r="A6696" s="180" t="s">
        <v>150</v>
      </c>
      <c r="B6696" s="180" t="s">
        <v>344</v>
      </c>
      <c r="C6696" s="180">
        <v>500000</v>
      </c>
      <c r="D6696" s="180"/>
      <c r="E6696" s="180"/>
      <c r="F6696" s="180"/>
      <c r="G6696" s="180">
        <v>2500</v>
      </c>
      <c r="H6696" s="180"/>
      <c r="I6696" s="180">
        <v>38500</v>
      </c>
      <c r="J6696" s="180">
        <v>536696.4</v>
      </c>
    </row>
    <row r="6697" spans="1:10" x14ac:dyDescent="0.2">
      <c r="A6697" s="180" t="s">
        <v>150</v>
      </c>
      <c r="B6697" s="180" t="s">
        <v>475</v>
      </c>
      <c r="C6697" s="180"/>
      <c r="D6697" s="180">
        <v>1225</v>
      </c>
      <c r="E6697" s="180"/>
      <c r="F6697" s="180">
        <v>1911</v>
      </c>
      <c r="G6697" s="180"/>
      <c r="H6697" s="180"/>
      <c r="I6697" s="180">
        <v>29488</v>
      </c>
      <c r="J6697" s="180">
        <v>31398.55</v>
      </c>
    </row>
    <row r="6698" spans="1:10" x14ac:dyDescent="0.2">
      <c r="A6698" s="180" t="s">
        <v>150</v>
      </c>
      <c r="B6698" s="180" t="s">
        <v>332</v>
      </c>
      <c r="C6698" s="180"/>
      <c r="D6698" s="180"/>
      <c r="E6698" s="180"/>
      <c r="F6698" s="180"/>
      <c r="G6698" s="180"/>
      <c r="H6698" s="180"/>
      <c r="I6698" s="180">
        <v>125000</v>
      </c>
      <c r="J6698" s="180">
        <v>108652</v>
      </c>
    </row>
    <row r="6699" spans="1:10" x14ac:dyDescent="0.2">
      <c r="A6699" s="180" t="s">
        <v>150</v>
      </c>
      <c r="B6699" s="180" t="s">
        <v>407</v>
      </c>
      <c r="C6699" s="180"/>
      <c r="D6699" s="180"/>
      <c r="E6699" s="180"/>
      <c r="F6699" s="180"/>
      <c r="G6699" s="180">
        <v>150000</v>
      </c>
      <c r="H6699" s="180"/>
      <c r="I6699" s="180">
        <v>265000</v>
      </c>
      <c r="J6699" s="180">
        <v>258144.17</v>
      </c>
    </row>
    <row r="6700" spans="1:10" x14ac:dyDescent="0.2">
      <c r="A6700" s="180" t="s">
        <v>150</v>
      </c>
      <c r="B6700" s="180" t="s">
        <v>345</v>
      </c>
      <c r="C6700" s="180">
        <v>520000</v>
      </c>
      <c r="D6700" s="180">
        <v>293511</v>
      </c>
      <c r="E6700" s="180">
        <v>0</v>
      </c>
      <c r="F6700" s="180">
        <v>151121</v>
      </c>
      <c r="G6700" s="180">
        <v>313000</v>
      </c>
      <c r="H6700" s="180">
        <v>50000</v>
      </c>
      <c r="I6700" s="180">
        <v>7319769</v>
      </c>
      <c r="J6700" s="180">
        <v>7883571.5000000019</v>
      </c>
    </row>
    <row r="6701" spans="1:10" x14ac:dyDescent="0.2">
      <c r="A6701" s="180" t="s">
        <v>150</v>
      </c>
      <c r="B6701" s="180" t="s">
        <v>346</v>
      </c>
      <c r="C6701" s="180"/>
      <c r="D6701" s="180"/>
      <c r="E6701" s="180"/>
      <c r="F6701" s="180"/>
      <c r="G6701" s="180"/>
      <c r="H6701" s="180"/>
      <c r="I6701" s="180">
        <v>0</v>
      </c>
      <c r="J6701" s="180">
        <v>0</v>
      </c>
    </row>
    <row r="6702" spans="1:10" x14ac:dyDescent="0.2">
      <c r="A6702" s="180" t="s">
        <v>150</v>
      </c>
      <c r="B6702" s="180" t="s">
        <v>446</v>
      </c>
      <c r="C6702" s="180"/>
      <c r="D6702" s="180"/>
      <c r="E6702" s="180"/>
      <c r="F6702" s="180"/>
      <c r="G6702" s="180"/>
      <c r="H6702" s="180"/>
      <c r="I6702" s="180">
        <v>0</v>
      </c>
      <c r="J6702" s="180">
        <v>360832.34</v>
      </c>
    </row>
    <row r="6703" spans="1:10" x14ac:dyDescent="0.2">
      <c r="A6703" s="180" t="s">
        <v>150</v>
      </c>
      <c r="B6703" s="180" t="s">
        <v>347</v>
      </c>
      <c r="C6703" s="180"/>
      <c r="D6703" s="180"/>
      <c r="E6703" s="180"/>
      <c r="F6703" s="180"/>
      <c r="G6703" s="180"/>
      <c r="H6703" s="180"/>
      <c r="I6703" s="180">
        <v>0</v>
      </c>
      <c r="J6703" s="180">
        <v>1070</v>
      </c>
    </row>
    <row r="6704" spans="1:10" x14ac:dyDescent="0.2">
      <c r="A6704" s="180" t="s">
        <v>150</v>
      </c>
      <c r="B6704" s="180" t="s">
        <v>348</v>
      </c>
      <c r="C6704" s="180">
        <v>520000</v>
      </c>
      <c r="D6704" s="180">
        <v>293511</v>
      </c>
      <c r="E6704" s="180">
        <v>0</v>
      </c>
      <c r="F6704" s="180">
        <v>151121</v>
      </c>
      <c r="G6704" s="180">
        <v>313000</v>
      </c>
      <c r="H6704" s="180">
        <v>50000</v>
      </c>
      <c r="I6704" s="180">
        <v>7319769</v>
      </c>
      <c r="J6704" s="180">
        <v>8245473.8399999999</v>
      </c>
    </row>
    <row r="6705" spans="1:10" x14ac:dyDescent="0.2">
      <c r="A6705" s="180" t="s">
        <v>150</v>
      </c>
      <c r="B6705" s="180" t="s">
        <v>349</v>
      </c>
      <c r="C6705" s="180">
        <v>765092.65000000037</v>
      </c>
      <c r="D6705" s="180">
        <v>310299.46000000002</v>
      </c>
      <c r="E6705" s="180">
        <v>0</v>
      </c>
      <c r="F6705" s="180">
        <v>-337127.77999999991</v>
      </c>
      <c r="G6705" s="180">
        <v>-6735.2000000000698</v>
      </c>
      <c r="H6705" s="180">
        <v>-15292.54</v>
      </c>
      <c r="I6705" s="180">
        <v>3255590.3499999996</v>
      </c>
      <c r="J6705" s="180">
        <v>4581003.1999999993</v>
      </c>
    </row>
    <row r="6706" spans="1:10" x14ac:dyDescent="0.2">
      <c r="A6706" s="180" t="s">
        <v>150</v>
      </c>
      <c r="B6706" s="180" t="s">
        <v>350</v>
      </c>
      <c r="C6706" s="180">
        <v>1285092.6500000004</v>
      </c>
      <c r="D6706" s="180">
        <v>603810.46</v>
      </c>
      <c r="E6706" s="180">
        <v>0</v>
      </c>
      <c r="F6706" s="180">
        <v>-186006.77999999991</v>
      </c>
      <c r="G6706" s="180">
        <v>306264.79999999993</v>
      </c>
      <c r="H6706" s="180">
        <v>34707.46</v>
      </c>
      <c r="I6706" s="180">
        <v>10575359.35</v>
      </c>
      <c r="J6706" s="180">
        <v>12826477.039999999</v>
      </c>
    </row>
    <row r="6707" spans="1:10" x14ac:dyDescent="0.2">
      <c r="A6707" s="180" t="s">
        <v>150</v>
      </c>
      <c r="B6707" s="180" t="s">
        <v>376</v>
      </c>
      <c r="C6707" s="180"/>
      <c r="D6707" s="180"/>
      <c r="E6707" s="180"/>
      <c r="F6707" s="180"/>
      <c r="G6707" s="180"/>
      <c r="H6707" s="180"/>
      <c r="I6707" s="180"/>
      <c r="J6707" s="180"/>
    </row>
    <row r="6708" spans="1:10" x14ac:dyDescent="0.2">
      <c r="A6708" s="180" t="s">
        <v>150</v>
      </c>
      <c r="B6708" s="180" t="s">
        <v>377</v>
      </c>
      <c r="C6708" s="180"/>
      <c r="D6708" s="180"/>
      <c r="E6708" s="180"/>
      <c r="F6708" s="180"/>
      <c r="G6708" s="180"/>
      <c r="H6708" s="180"/>
      <c r="I6708" s="180">
        <v>4294000</v>
      </c>
      <c r="J6708" s="180">
        <v>4407835.88</v>
      </c>
    </row>
    <row r="6709" spans="1:10" x14ac:dyDescent="0.2">
      <c r="A6709" s="180" t="s">
        <v>150</v>
      </c>
      <c r="B6709" s="180" t="s">
        <v>352</v>
      </c>
      <c r="C6709" s="180"/>
      <c r="D6709" s="180"/>
      <c r="E6709" s="180"/>
      <c r="F6709" s="180"/>
      <c r="G6709" s="180"/>
      <c r="H6709" s="180"/>
      <c r="I6709" s="180">
        <v>90100</v>
      </c>
      <c r="J6709" s="180">
        <v>88998.48</v>
      </c>
    </row>
    <row r="6710" spans="1:10" x14ac:dyDescent="0.2">
      <c r="A6710" s="180" t="s">
        <v>150</v>
      </c>
      <c r="B6710" s="180" t="s">
        <v>353</v>
      </c>
      <c r="C6710" s="180">
        <v>60000</v>
      </c>
      <c r="D6710" s="180">
        <v>40000</v>
      </c>
      <c r="E6710" s="180"/>
      <c r="F6710" s="180"/>
      <c r="G6710" s="180"/>
      <c r="H6710" s="180"/>
      <c r="I6710" s="180">
        <v>381592</v>
      </c>
      <c r="J6710" s="180">
        <v>332836.19</v>
      </c>
    </row>
    <row r="6711" spans="1:10" x14ac:dyDescent="0.2">
      <c r="A6711" s="180" t="s">
        <v>150</v>
      </c>
      <c r="B6711" s="180" t="s">
        <v>354</v>
      </c>
      <c r="C6711" s="180"/>
      <c r="D6711" s="180"/>
      <c r="E6711" s="180"/>
      <c r="F6711" s="180"/>
      <c r="G6711" s="180"/>
      <c r="H6711" s="180"/>
      <c r="I6711" s="180">
        <v>181100</v>
      </c>
      <c r="J6711" s="180">
        <v>177663.37000000002</v>
      </c>
    </row>
    <row r="6712" spans="1:10" x14ac:dyDescent="0.2">
      <c r="A6712" s="180" t="s">
        <v>150</v>
      </c>
      <c r="B6712" s="180" t="s">
        <v>408</v>
      </c>
      <c r="C6712" s="180"/>
      <c r="D6712" s="180"/>
      <c r="E6712" s="180"/>
      <c r="F6712" s="180"/>
      <c r="G6712" s="180"/>
      <c r="H6712" s="180"/>
      <c r="I6712" s="180">
        <v>366650</v>
      </c>
      <c r="J6712" s="180">
        <v>362176.8</v>
      </c>
    </row>
    <row r="6713" spans="1:10" x14ac:dyDescent="0.2">
      <c r="A6713" s="180" t="s">
        <v>150</v>
      </c>
      <c r="B6713" s="180" t="s">
        <v>423</v>
      </c>
      <c r="C6713" s="180"/>
      <c r="D6713" s="180">
        <v>7000</v>
      </c>
      <c r="E6713" s="180"/>
      <c r="F6713" s="180">
        <v>1600</v>
      </c>
      <c r="G6713" s="180"/>
      <c r="H6713" s="180"/>
      <c r="I6713" s="180">
        <v>125200</v>
      </c>
      <c r="J6713" s="180">
        <v>115704.91</v>
      </c>
    </row>
    <row r="6714" spans="1:10" x14ac:dyDescent="0.2">
      <c r="A6714" s="180" t="s">
        <v>150</v>
      </c>
      <c r="B6714" s="180" t="s">
        <v>355</v>
      </c>
      <c r="C6714" s="180"/>
      <c r="D6714" s="180">
        <v>20000</v>
      </c>
      <c r="E6714" s="180"/>
      <c r="F6714" s="180"/>
      <c r="G6714" s="180"/>
      <c r="H6714" s="180">
        <v>500</v>
      </c>
      <c r="I6714" s="180">
        <v>482500</v>
      </c>
      <c r="J6714" s="180">
        <v>482467.12</v>
      </c>
    </row>
    <row r="6715" spans="1:10" x14ac:dyDescent="0.2">
      <c r="A6715" s="180" t="s">
        <v>150</v>
      </c>
      <c r="B6715" s="180" t="s">
        <v>356</v>
      </c>
      <c r="C6715" s="180"/>
      <c r="D6715" s="180">
        <v>50000</v>
      </c>
      <c r="E6715" s="180"/>
      <c r="F6715" s="180"/>
      <c r="G6715" s="180"/>
      <c r="H6715" s="180"/>
      <c r="I6715" s="180">
        <v>349900</v>
      </c>
      <c r="J6715" s="180">
        <v>292337.83</v>
      </c>
    </row>
    <row r="6716" spans="1:10" x14ac:dyDescent="0.2">
      <c r="A6716" s="180" t="s">
        <v>150</v>
      </c>
      <c r="B6716" s="180" t="s">
        <v>409</v>
      </c>
      <c r="C6716" s="180"/>
      <c r="D6716" s="180"/>
      <c r="E6716" s="180"/>
      <c r="F6716" s="180"/>
      <c r="G6716" s="180"/>
      <c r="H6716" s="180"/>
      <c r="I6716" s="180">
        <v>0</v>
      </c>
      <c r="J6716" s="180"/>
    </row>
    <row r="6717" spans="1:10" x14ac:dyDescent="0.2">
      <c r="A6717" s="180" t="s">
        <v>150</v>
      </c>
      <c r="B6717" s="180" t="s">
        <v>378</v>
      </c>
      <c r="C6717" s="180"/>
      <c r="D6717" s="180"/>
      <c r="E6717" s="180"/>
      <c r="F6717" s="180"/>
      <c r="G6717" s="180">
        <v>270000</v>
      </c>
      <c r="H6717" s="180">
        <v>45000</v>
      </c>
      <c r="I6717" s="180">
        <v>317700</v>
      </c>
      <c r="J6717" s="180">
        <v>296764.98</v>
      </c>
    </row>
    <row r="6718" spans="1:10" x14ac:dyDescent="0.2">
      <c r="A6718" s="180" t="s">
        <v>150</v>
      </c>
      <c r="B6718" s="180" t="s">
        <v>360</v>
      </c>
      <c r="C6718" s="180">
        <v>275000</v>
      </c>
      <c r="D6718" s="180">
        <v>100000</v>
      </c>
      <c r="E6718" s="180"/>
      <c r="F6718" s="180"/>
      <c r="G6718" s="180"/>
      <c r="H6718" s="180"/>
      <c r="I6718" s="180">
        <v>86000</v>
      </c>
      <c r="J6718" s="180">
        <v>1809881.29</v>
      </c>
    </row>
    <row r="6719" spans="1:10" x14ac:dyDescent="0.2">
      <c r="A6719" s="180" t="s">
        <v>150</v>
      </c>
      <c r="B6719" s="180" t="s">
        <v>379</v>
      </c>
      <c r="C6719" s="180">
        <v>349314</v>
      </c>
      <c r="D6719" s="180"/>
      <c r="E6719" s="180"/>
      <c r="F6719" s="180">
        <v>147610</v>
      </c>
      <c r="G6719" s="180"/>
      <c r="H6719" s="180"/>
      <c r="I6719" s="180">
        <v>510000</v>
      </c>
      <c r="J6719" s="180">
        <v>508028.5</v>
      </c>
    </row>
    <row r="6720" spans="1:10" x14ac:dyDescent="0.2">
      <c r="A6720" s="180" t="s">
        <v>150</v>
      </c>
      <c r="B6720" s="180" t="s">
        <v>362</v>
      </c>
      <c r="C6720" s="180"/>
      <c r="D6720" s="180"/>
      <c r="E6720" s="180"/>
      <c r="F6720" s="180"/>
      <c r="G6720" s="180"/>
      <c r="H6720" s="180"/>
      <c r="I6720" s="180">
        <v>238206</v>
      </c>
      <c r="J6720" s="180">
        <v>236979</v>
      </c>
    </row>
    <row r="6721" spans="1:10" x14ac:dyDescent="0.2">
      <c r="A6721" s="180" t="s">
        <v>150</v>
      </c>
      <c r="B6721" s="180" t="s">
        <v>365</v>
      </c>
      <c r="C6721" s="180">
        <v>684314</v>
      </c>
      <c r="D6721" s="180">
        <v>217000</v>
      </c>
      <c r="E6721" s="180">
        <v>0</v>
      </c>
      <c r="F6721" s="180">
        <v>149210</v>
      </c>
      <c r="G6721" s="180">
        <v>270000</v>
      </c>
      <c r="H6721" s="180">
        <v>45500</v>
      </c>
      <c r="I6721" s="180">
        <v>7422948</v>
      </c>
      <c r="J6721" s="180">
        <v>9111674.3500000015</v>
      </c>
    </row>
    <row r="6722" spans="1:10" x14ac:dyDescent="0.2">
      <c r="A6722" s="180" t="s">
        <v>150</v>
      </c>
      <c r="B6722" s="180" t="s">
        <v>447</v>
      </c>
      <c r="C6722" s="180"/>
      <c r="D6722" s="180"/>
      <c r="E6722" s="180"/>
      <c r="F6722" s="180"/>
      <c r="G6722" s="180"/>
      <c r="H6722" s="180"/>
      <c r="I6722" s="180">
        <v>252000</v>
      </c>
      <c r="J6722" s="180">
        <v>459212.34</v>
      </c>
    </row>
    <row r="6723" spans="1:10" x14ac:dyDescent="0.2">
      <c r="A6723" s="180" t="s">
        <v>150</v>
      </c>
      <c r="B6723" s="180" t="s">
        <v>366</v>
      </c>
      <c r="C6723" s="180">
        <v>684314</v>
      </c>
      <c r="D6723" s="180">
        <v>217000</v>
      </c>
      <c r="E6723" s="180">
        <v>0</v>
      </c>
      <c r="F6723" s="180">
        <v>149210</v>
      </c>
      <c r="G6723" s="180">
        <v>270000</v>
      </c>
      <c r="H6723" s="180">
        <v>45500</v>
      </c>
      <c r="I6723" s="180">
        <v>7674948</v>
      </c>
      <c r="J6723" s="180">
        <v>9570886.6900000013</v>
      </c>
    </row>
    <row r="6724" spans="1:10" x14ac:dyDescent="0.2">
      <c r="A6724" s="180" t="s">
        <v>150</v>
      </c>
      <c r="B6724" s="180" t="s">
        <v>367</v>
      </c>
      <c r="C6724" s="180">
        <v>600778.65000000037</v>
      </c>
      <c r="D6724" s="180">
        <v>386810.46</v>
      </c>
      <c r="E6724" s="180">
        <v>0</v>
      </c>
      <c r="F6724" s="180">
        <v>-335216.77999999991</v>
      </c>
      <c r="G6724" s="180">
        <v>36264.79999999993</v>
      </c>
      <c r="H6724" s="180">
        <v>-10792.54</v>
      </c>
      <c r="I6724" s="180">
        <v>2900411.3499999996</v>
      </c>
      <c r="J6724" s="180">
        <v>3255590.3499999978</v>
      </c>
    </row>
    <row r="6725" spans="1:10" x14ac:dyDescent="0.2">
      <c r="A6725" s="180" t="s">
        <v>150</v>
      </c>
      <c r="B6725" s="180" t="s">
        <v>368</v>
      </c>
      <c r="C6725" s="180">
        <v>1285092.6500000004</v>
      </c>
      <c r="D6725" s="180">
        <v>603810.46</v>
      </c>
      <c r="E6725" s="180">
        <v>0</v>
      </c>
      <c r="F6725" s="180">
        <v>-186006.77999999991</v>
      </c>
      <c r="G6725" s="180">
        <v>306264.79999999993</v>
      </c>
      <c r="H6725" s="180">
        <v>34707.46</v>
      </c>
      <c r="I6725" s="180">
        <v>10575359.35</v>
      </c>
      <c r="J6725" s="180">
        <v>12826477.039999999</v>
      </c>
    </row>
    <row r="6726" spans="1:10" x14ac:dyDescent="0.2">
      <c r="A6726" s="180" t="s">
        <v>449</v>
      </c>
      <c r="B6726" s="180" t="s">
        <v>333</v>
      </c>
      <c r="C6726" s="180"/>
      <c r="D6726" s="180">
        <v>128539</v>
      </c>
      <c r="E6726" s="180"/>
      <c r="F6726" s="180">
        <v>0</v>
      </c>
      <c r="G6726" s="180"/>
      <c r="H6726" s="180"/>
      <c r="I6726" s="180">
        <v>3481500</v>
      </c>
      <c r="J6726" s="180">
        <v>3287214.19</v>
      </c>
    </row>
    <row r="6727" spans="1:10" x14ac:dyDescent="0.2">
      <c r="A6727" s="180" t="s">
        <v>449</v>
      </c>
      <c r="B6727" s="180" t="s">
        <v>334</v>
      </c>
      <c r="C6727" s="180"/>
      <c r="D6727" s="180">
        <v>1779</v>
      </c>
      <c r="E6727" s="180"/>
      <c r="F6727" s="180">
        <v>0</v>
      </c>
      <c r="G6727" s="180"/>
      <c r="H6727" s="180"/>
      <c r="I6727" s="180">
        <v>52096</v>
      </c>
      <c r="J6727" s="180">
        <v>167006.39999999999</v>
      </c>
    </row>
    <row r="6728" spans="1:10" x14ac:dyDescent="0.2">
      <c r="A6728" s="180" t="s">
        <v>449</v>
      </c>
      <c r="B6728" s="180" t="s">
        <v>335</v>
      </c>
      <c r="C6728" s="180"/>
      <c r="D6728" s="180">
        <v>0</v>
      </c>
      <c r="E6728" s="180"/>
      <c r="F6728" s="180"/>
      <c r="G6728" s="180"/>
      <c r="H6728" s="180"/>
      <c r="I6728" s="180">
        <v>393722</v>
      </c>
      <c r="J6728" s="180">
        <v>393906</v>
      </c>
    </row>
    <row r="6729" spans="1:10" x14ac:dyDescent="0.2">
      <c r="A6729" s="180" t="s">
        <v>449</v>
      </c>
      <c r="B6729" s="180" t="s">
        <v>336</v>
      </c>
      <c r="C6729" s="180"/>
      <c r="D6729" s="180"/>
      <c r="E6729" s="180"/>
      <c r="F6729" s="180"/>
      <c r="G6729" s="180"/>
      <c r="H6729" s="180"/>
      <c r="I6729" s="180">
        <v>531477</v>
      </c>
      <c r="J6729" s="180">
        <v>531476.5</v>
      </c>
    </row>
    <row r="6730" spans="1:10" x14ac:dyDescent="0.2">
      <c r="A6730" s="180" t="s">
        <v>449</v>
      </c>
      <c r="B6730" s="180" t="s">
        <v>337</v>
      </c>
      <c r="C6730" s="180">
        <v>8022</v>
      </c>
      <c r="D6730" s="180">
        <v>370</v>
      </c>
      <c r="E6730" s="180">
        <v>0</v>
      </c>
      <c r="F6730" s="180">
        <v>0</v>
      </c>
      <c r="G6730" s="180">
        <v>535</v>
      </c>
      <c r="H6730" s="180">
        <v>0</v>
      </c>
      <c r="I6730" s="180">
        <v>19761</v>
      </c>
      <c r="J6730" s="180">
        <v>19469.060000000001</v>
      </c>
    </row>
    <row r="6731" spans="1:10" x14ac:dyDescent="0.2">
      <c r="A6731" s="180" t="s">
        <v>449</v>
      </c>
      <c r="B6731" s="180" t="s">
        <v>338</v>
      </c>
      <c r="C6731" s="180"/>
      <c r="D6731" s="180"/>
      <c r="E6731" s="180"/>
      <c r="F6731" s="180"/>
      <c r="G6731" s="180">
        <v>163736</v>
      </c>
      <c r="H6731" s="180">
        <v>0</v>
      </c>
      <c r="I6731" s="180">
        <v>161316</v>
      </c>
      <c r="J6731" s="180">
        <v>158931.9</v>
      </c>
    </row>
    <row r="6732" spans="1:10" x14ac:dyDescent="0.2">
      <c r="A6732" s="180" t="s">
        <v>449</v>
      </c>
      <c r="B6732" s="180" t="s">
        <v>339</v>
      </c>
      <c r="C6732" s="180"/>
      <c r="D6732" s="180"/>
      <c r="E6732" s="180"/>
      <c r="F6732" s="180"/>
      <c r="G6732" s="180"/>
      <c r="H6732" s="180">
        <v>0</v>
      </c>
      <c r="I6732" s="180">
        <v>198515</v>
      </c>
      <c r="J6732" s="180">
        <v>195611.31</v>
      </c>
    </row>
    <row r="6733" spans="1:10" x14ac:dyDescent="0.2">
      <c r="A6733" s="180" t="s">
        <v>449</v>
      </c>
      <c r="B6733" s="180" t="s">
        <v>340</v>
      </c>
      <c r="C6733" s="180">
        <v>21506</v>
      </c>
      <c r="D6733" s="180">
        <v>0</v>
      </c>
      <c r="E6733" s="180">
        <v>0</v>
      </c>
      <c r="F6733" s="180">
        <v>0</v>
      </c>
      <c r="G6733" s="180">
        <v>21553</v>
      </c>
      <c r="H6733" s="180">
        <v>0</v>
      </c>
      <c r="I6733" s="180">
        <v>173373</v>
      </c>
      <c r="J6733" s="180">
        <v>170705.07</v>
      </c>
    </row>
    <row r="6734" spans="1:10" x14ac:dyDescent="0.2">
      <c r="A6734" s="180" t="s">
        <v>449</v>
      </c>
      <c r="B6734" s="180" t="s">
        <v>341</v>
      </c>
      <c r="C6734" s="180">
        <v>0</v>
      </c>
      <c r="D6734" s="180">
        <v>0</v>
      </c>
      <c r="E6734" s="180">
        <v>0</v>
      </c>
      <c r="F6734" s="180"/>
      <c r="G6734" s="180">
        <v>0</v>
      </c>
      <c r="H6734" s="180">
        <v>0</v>
      </c>
      <c r="I6734" s="180">
        <v>0</v>
      </c>
      <c r="J6734" s="180">
        <v>0</v>
      </c>
    </row>
    <row r="6735" spans="1:10" x14ac:dyDescent="0.2">
      <c r="A6735" s="180" t="s">
        <v>449</v>
      </c>
      <c r="B6735" s="180" t="s">
        <v>342</v>
      </c>
      <c r="C6735" s="180"/>
      <c r="D6735" s="180"/>
      <c r="E6735" s="180"/>
      <c r="F6735" s="180"/>
      <c r="G6735" s="180"/>
      <c r="H6735" s="180"/>
      <c r="I6735" s="180">
        <v>3840640</v>
      </c>
      <c r="J6735" s="180">
        <v>3569327</v>
      </c>
    </row>
    <row r="6736" spans="1:10" x14ac:dyDescent="0.2">
      <c r="A6736" s="180" t="s">
        <v>449</v>
      </c>
      <c r="B6736" s="180" t="s">
        <v>343</v>
      </c>
      <c r="C6736" s="180"/>
      <c r="D6736" s="180"/>
      <c r="E6736" s="180"/>
      <c r="F6736" s="180"/>
      <c r="G6736" s="180"/>
      <c r="H6736" s="180"/>
      <c r="I6736" s="180">
        <v>0</v>
      </c>
      <c r="J6736" s="180">
        <v>0</v>
      </c>
    </row>
    <row r="6737" spans="1:10" x14ac:dyDescent="0.2">
      <c r="A6737" s="180" t="s">
        <v>449</v>
      </c>
      <c r="B6737" s="180" t="s">
        <v>344</v>
      </c>
      <c r="C6737" s="180">
        <v>632674</v>
      </c>
      <c r="D6737" s="180">
        <v>0</v>
      </c>
      <c r="E6737" s="180">
        <v>0</v>
      </c>
      <c r="F6737" s="180">
        <v>0</v>
      </c>
      <c r="G6737" s="180">
        <v>3256</v>
      </c>
      <c r="H6737" s="180">
        <v>0</v>
      </c>
      <c r="I6737" s="180">
        <v>877869</v>
      </c>
      <c r="J6737" s="180">
        <v>672118.09000000008</v>
      </c>
    </row>
    <row r="6738" spans="1:10" x14ac:dyDescent="0.2">
      <c r="A6738" s="180" t="s">
        <v>449</v>
      </c>
      <c r="B6738" s="180" t="s">
        <v>475</v>
      </c>
      <c r="C6738" s="180"/>
      <c r="D6738" s="180">
        <v>1215</v>
      </c>
      <c r="E6738" s="180"/>
      <c r="F6738" s="180">
        <v>0</v>
      </c>
      <c r="G6738" s="180"/>
      <c r="H6738" s="180"/>
      <c r="I6738" s="180">
        <v>29638</v>
      </c>
      <c r="J6738" s="180">
        <v>29249.1</v>
      </c>
    </row>
    <row r="6739" spans="1:10" x14ac:dyDescent="0.2">
      <c r="A6739" s="180" t="s">
        <v>449</v>
      </c>
      <c r="B6739" s="180" t="s">
        <v>332</v>
      </c>
      <c r="C6739" s="180"/>
      <c r="D6739" s="180"/>
      <c r="E6739" s="180">
        <v>0</v>
      </c>
      <c r="F6739" s="180"/>
      <c r="G6739" s="180"/>
      <c r="H6739" s="180"/>
      <c r="I6739" s="180">
        <v>100703</v>
      </c>
      <c r="J6739" s="180">
        <v>99215</v>
      </c>
    </row>
    <row r="6740" spans="1:10" x14ac:dyDescent="0.2">
      <c r="A6740" s="180" t="s">
        <v>449</v>
      </c>
      <c r="B6740" s="180" t="s">
        <v>407</v>
      </c>
      <c r="C6740" s="180">
        <v>0</v>
      </c>
      <c r="D6740" s="180">
        <v>0</v>
      </c>
      <c r="E6740" s="180">
        <v>0</v>
      </c>
      <c r="F6740" s="180">
        <v>0</v>
      </c>
      <c r="G6740" s="180">
        <v>217576</v>
      </c>
      <c r="H6740" s="180">
        <v>0</v>
      </c>
      <c r="I6740" s="180">
        <v>274337</v>
      </c>
      <c r="J6740" s="180">
        <v>272781.90000000002</v>
      </c>
    </row>
    <row r="6741" spans="1:10" x14ac:dyDescent="0.2">
      <c r="A6741" s="180" t="s">
        <v>449</v>
      </c>
      <c r="B6741" s="180" t="s">
        <v>345</v>
      </c>
      <c r="C6741" s="180">
        <v>662202</v>
      </c>
      <c r="D6741" s="180">
        <v>131903</v>
      </c>
      <c r="E6741" s="180">
        <v>0</v>
      </c>
      <c r="F6741" s="180">
        <v>0</v>
      </c>
      <c r="G6741" s="180">
        <v>406656</v>
      </c>
      <c r="H6741" s="180">
        <v>0</v>
      </c>
      <c r="I6741" s="180">
        <v>10134947</v>
      </c>
      <c r="J6741" s="180">
        <v>9567011.5199999996</v>
      </c>
    </row>
    <row r="6742" spans="1:10" x14ac:dyDescent="0.2">
      <c r="A6742" s="180" t="s">
        <v>449</v>
      </c>
      <c r="B6742" s="180" t="s">
        <v>346</v>
      </c>
      <c r="C6742" s="180">
        <v>0</v>
      </c>
      <c r="D6742" s="180">
        <v>0</v>
      </c>
      <c r="E6742" s="180">
        <v>0</v>
      </c>
      <c r="F6742" s="180">
        <v>0</v>
      </c>
      <c r="G6742" s="180"/>
      <c r="H6742" s="180"/>
      <c r="I6742" s="180">
        <v>0</v>
      </c>
      <c r="J6742" s="180">
        <v>0</v>
      </c>
    </row>
    <row r="6743" spans="1:10" x14ac:dyDescent="0.2">
      <c r="A6743" s="180" t="s">
        <v>449</v>
      </c>
      <c r="B6743" s="180" t="s">
        <v>446</v>
      </c>
      <c r="C6743" s="180">
        <v>0</v>
      </c>
      <c r="D6743" s="180">
        <v>0</v>
      </c>
      <c r="E6743" s="180">
        <v>0</v>
      </c>
      <c r="F6743" s="180">
        <v>142467</v>
      </c>
      <c r="G6743" s="180">
        <v>48767</v>
      </c>
      <c r="H6743" s="180">
        <v>0</v>
      </c>
      <c r="I6743" s="180">
        <v>188407</v>
      </c>
      <c r="J6743" s="180">
        <v>185623</v>
      </c>
    </row>
    <row r="6744" spans="1:10" x14ac:dyDescent="0.2">
      <c r="A6744" s="180" t="s">
        <v>449</v>
      </c>
      <c r="B6744" s="180" t="s">
        <v>347</v>
      </c>
      <c r="C6744" s="180">
        <v>0</v>
      </c>
      <c r="D6744" s="180">
        <v>0</v>
      </c>
      <c r="E6744" s="180">
        <v>0</v>
      </c>
      <c r="F6744" s="180"/>
      <c r="G6744" s="180">
        <v>0</v>
      </c>
      <c r="H6744" s="180">
        <v>0</v>
      </c>
      <c r="I6744" s="180">
        <v>0</v>
      </c>
      <c r="J6744" s="180">
        <v>0</v>
      </c>
    </row>
    <row r="6745" spans="1:10" x14ac:dyDescent="0.2">
      <c r="A6745" s="180" t="s">
        <v>449</v>
      </c>
      <c r="B6745" s="180" t="s">
        <v>348</v>
      </c>
      <c r="C6745" s="180">
        <v>662202</v>
      </c>
      <c r="D6745" s="180">
        <v>131903</v>
      </c>
      <c r="E6745" s="180">
        <v>0</v>
      </c>
      <c r="F6745" s="180">
        <v>142467</v>
      </c>
      <c r="G6745" s="180">
        <v>455423</v>
      </c>
      <c r="H6745" s="180">
        <v>0</v>
      </c>
      <c r="I6745" s="180">
        <v>10323354</v>
      </c>
      <c r="J6745" s="180">
        <v>9752634.5199999996</v>
      </c>
    </row>
    <row r="6746" spans="1:10" x14ac:dyDescent="0.2">
      <c r="A6746" s="180" t="s">
        <v>449</v>
      </c>
      <c r="B6746" s="180" t="s">
        <v>349</v>
      </c>
      <c r="C6746" s="180">
        <v>2361367.63</v>
      </c>
      <c r="D6746" s="180">
        <v>180732.24</v>
      </c>
      <c r="E6746" s="180">
        <v>0</v>
      </c>
      <c r="F6746" s="180">
        <v>5796.070000000007</v>
      </c>
      <c r="G6746" s="180">
        <v>165878.71999999997</v>
      </c>
      <c r="H6746" s="180">
        <v>0</v>
      </c>
      <c r="I6746" s="180">
        <v>5411665.2500000037</v>
      </c>
      <c r="J6746" s="180">
        <v>5190407.87</v>
      </c>
    </row>
    <row r="6747" spans="1:10" x14ac:dyDescent="0.2">
      <c r="A6747" s="180" t="s">
        <v>449</v>
      </c>
      <c r="B6747" s="180" t="s">
        <v>350</v>
      </c>
      <c r="C6747" s="180">
        <v>3023569.63</v>
      </c>
      <c r="D6747" s="180">
        <v>312635.24</v>
      </c>
      <c r="E6747" s="180">
        <v>0</v>
      </c>
      <c r="F6747" s="180">
        <v>148263.07</v>
      </c>
      <c r="G6747" s="180">
        <v>621301.72</v>
      </c>
      <c r="H6747" s="180">
        <v>0</v>
      </c>
      <c r="I6747" s="180">
        <v>15735019.250000004</v>
      </c>
      <c r="J6747" s="180">
        <v>14943042.390000001</v>
      </c>
    </row>
    <row r="6748" spans="1:10" x14ac:dyDescent="0.2">
      <c r="A6748" s="180" t="s">
        <v>449</v>
      </c>
      <c r="B6748" s="180" t="s">
        <v>376</v>
      </c>
      <c r="C6748" s="180"/>
      <c r="D6748" s="180"/>
      <c r="E6748" s="180"/>
      <c r="F6748" s="180"/>
      <c r="G6748" s="180"/>
      <c r="H6748" s="180"/>
      <c r="I6748" s="180"/>
      <c r="J6748" s="180"/>
    </row>
    <row r="6749" spans="1:10" x14ac:dyDescent="0.2">
      <c r="A6749" s="180" t="s">
        <v>449</v>
      </c>
      <c r="B6749" s="180" t="s">
        <v>377</v>
      </c>
      <c r="C6749" s="180">
        <v>0</v>
      </c>
      <c r="D6749" s="180">
        <v>0</v>
      </c>
      <c r="E6749" s="180">
        <v>0</v>
      </c>
      <c r="F6749" s="180"/>
      <c r="G6749" s="180">
        <v>0</v>
      </c>
      <c r="H6749" s="180">
        <v>0</v>
      </c>
      <c r="I6749" s="180">
        <v>6408470</v>
      </c>
      <c r="J6749" s="180">
        <v>5955549.3700000001</v>
      </c>
    </row>
    <row r="6750" spans="1:10" x14ac:dyDescent="0.2">
      <c r="A6750" s="180" t="s">
        <v>449</v>
      </c>
      <c r="B6750" s="180" t="s">
        <v>352</v>
      </c>
      <c r="C6750" s="180">
        <v>0</v>
      </c>
      <c r="D6750" s="180">
        <v>0</v>
      </c>
      <c r="E6750" s="180">
        <v>0</v>
      </c>
      <c r="F6750" s="180"/>
      <c r="G6750" s="180">
        <v>0</v>
      </c>
      <c r="H6750" s="180">
        <v>0</v>
      </c>
      <c r="I6750" s="180">
        <v>193580</v>
      </c>
      <c r="J6750" s="180">
        <v>155441.13</v>
      </c>
    </row>
    <row r="6751" spans="1:10" x14ac:dyDescent="0.2">
      <c r="A6751" s="180" t="s">
        <v>449</v>
      </c>
      <c r="B6751" s="180" t="s">
        <v>353</v>
      </c>
      <c r="C6751" s="180">
        <v>161126</v>
      </c>
      <c r="D6751" s="180">
        <v>28064</v>
      </c>
      <c r="E6751" s="180">
        <v>0</v>
      </c>
      <c r="F6751" s="180"/>
      <c r="G6751" s="180">
        <v>0</v>
      </c>
      <c r="H6751" s="180">
        <v>0</v>
      </c>
      <c r="I6751" s="180">
        <v>455176</v>
      </c>
      <c r="J6751" s="180">
        <v>458641.43000000005</v>
      </c>
    </row>
    <row r="6752" spans="1:10" x14ac:dyDescent="0.2">
      <c r="A6752" s="180" t="s">
        <v>449</v>
      </c>
      <c r="B6752" s="180" t="s">
        <v>354</v>
      </c>
      <c r="C6752" s="180">
        <v>0</v>
      </c>
      <c r="D6752" s="180">
        <v>0</v>
      </c>
      <c r="E6752" s="180">
        <v>0</v>
      </c>
      <c r="F6752" s="180"/>
      <c r="G6752" s="180">
        <v>0</v>
      </c>
      <c r="H6752" s="180">
        <v>0</v>
      </c>
      <c r="I6752" s="180">
        <v>23231</v>
      </c>
      <c r="J6752" s="180">
        <v>102293.68</v>
      </c>
    </row>
    <row r="6753" spans="1:10" x14ac:dyDescent="0.2">
      <c r="A6753" s="180" t="s">
        <v>449</v>
      </c>
      <c r="B6753" s="180" t="s">
        <v>408</v>
      </c>
      <c r="C6753" s="180">
        <v>0</v>
      </c>
      <c r="D6753" s="180">
        <v>0</v>
      </c>
      <c r="E6753" s="180">
        <v>0</v>
      </c>
      <c r="F6753" s="180"/>
      <c r="G6753" s="180">
        <v>0</v>
      </c>
      <c r="H6753" s="180">
        <v>0</v>
      </c>
      <c r="I6753" s="180">
        <v>412708</v>
      </c>
      <c r="J6753" s="180">
        <v>404408.81</v>
      </c>
    </row>
    <row r="6754" spans="1:10" x14ac:dyDescent="0.2">
      <c r="A6754" s="180" t="s">
        <v>449</v>
      </c>
      <c r="B6754" s="180" t="s">
        <v>423</v>
      </c>
      <c r="C6754" s="180">
        <v>0</v>
      </c>
      <c r="D6754" s="180">
        <v>0</v>
      </c>
      <c r="E6754" s="180">
        <v>0</v>
      </c>
      <c r="F6754" s="180">
        <v>0</v>
      </c>
      <c r="G6754" s="180">
        <v>0</v>
      </c>
      <c r="H6754" s="180">
        <v>0</v>
      </c>
      <c r="I6754" s="180">
        <v>226583</v>
      </c>
      <c r="J6754" s="180">
        <v>259991.22</v>
      </c>
    </row>
    <row r="6755" spans="1:10" x14ac:dyDescent="0.2">
      <c r="A6755" s="180" t="s">
        <v>449</v>
      </c>
      <c r="B6755" s="180" t="s">
        <v>355</v>
      </c>
      <c r="C6755" s="180">
        <v>16000</v>
      </c>
      <c r="D6755" s="180">
        <v>5378</v>
      </c>
      <c r="E6755" s="180">
        <v>0</v>
      </c>
      <c r="F6755" s="180"/>
      <c r="G6755" s="180">
        <v>0</v>
      </c>
      <c r="H6755" s="180">
        <v>0</v>
      </c>
      <c r="I6755" s="180">
        <v>644540</v>
      </c>
      <c r="J6755" s="180">
        <v>615712.2699999999</v>
      </c>
    </row>
    <row r="6756" spans="1:10" x14ac:dyDescent="0.2">
      <c r="A6756" s="180" t="s">
        <v>449</v>
      </c>
      <c r="B6756" s="180" t="s">
        <v>356</v>
      </c>
      <c r="C6756" s="180">
        <v>70786</v>
      </c>
      <c r="D6756" s="180">
        <v>46770</v>
      </c>
      <c r="E6756" s="180">
        <v>0</v>
      </c>
      <c r="F6756" s="180"/>
      <c r="G6756" s="180">
        <v>0</v>
      </c>
      <c r="H6756" s="180">
        <v>0</v>
      </c>
      <c r="I6756" s="180">
        <v>557788</v>
      </c>
      <c r="J6756" s="180">
        <v>533993.71</v>
      </c>
    </row>
    <row r="6757" spans="1:10" x14ac:dyDescent="0.2">
      <c r="A6757" s="180" t="s">
        <v>449</v>
      </c>
      <c r="B6757" s="180" t="s">
        <v>409</v>
      </c>
      <c r="C6757" s="180"/>
      <c r="D6757" s="180"/>
      <c r="E6757" s="180"/>
      <c r="F6757" s="180"/>
      <c r="G6757" s="180"/>
      <c r="H6757" s="180"/>
      <c r="I6757" s="180">
        <v>0</v>
      </c>
      <c r="J6757" s="180"/>
    </row>
    <row r="6758" spans="1:10" x14ac:dyDescent="0.2">
      <c r="A6758" s="180" t="s">
        <v>449</v>
      </c>
      <c r="B6758" s="180" t="s">
        <v>378</v>
      </c>
      <c r="C6758" s="180">
        <v>0</v>
      </c>
      <c r="D6758" s="180">
        <v>0</v>
      </c>
      <c r="E6758" s="180">
        <v>0</v>
      </c>
      <c r="F6758" s="180"/>
      <c r="G6758" s="180">
        <v>372687</v>
      </c>
      <c r="H6758" s="180">
        <v>0</v>
      </c>
      <c r="I6758" s="180">
        <v>387447</v>
      </c>
      <c r="J6758" s="180">
        <v>385999.32</v>
      </c>
    </row>
    <row r="6759" spans="1:10" x14ac:dyDescent="0.2">
      <c r="A6759" s="180" t="s">
        <v>449</v>
      </c>
      <c r="B6759" s="180" t="s">
        <v>360</v>
      </c>
      <c r="C6759" s="180">
        <v>552336</v>
      </c>
      <c r="D6759" s="180">
        <v>17101</v>
      </c>
      <c r="E6759" s="180">
        <v>0</v>
      </c>
      <c r="F6759" s="180"/>
      <c r="G6759" s="180"/>
      <c r="H6759" s="180">
        <v>0</v>
      </c>
      <c r="I6759" s="180">
        <v>68411</v>
      </c>
      <c r="J6759" s="180">
        <v>67400.2</v>
      </c>
    </row>
    <row r="6760" spans="1:10" x14ac:dyDescent="0.2">
      <c r="A6760" s="180" t="s">
        <v>449</v>
      </c>
      <c r="B6760" s="180" t="s">
        <v>379</v>
      </c>
      <c r="C6760" s="180">
        <v>0</v>
      </c>
      <c r="D6760" s="180">
        <v>0</v>
      </c>
      <c r="E6760" s="180">
        <v>0</v>
      </c>
      <c r="F6760" s="180">
        <v>142467</v>
      </c>
      <c r="G6760" s="180"/>
      <c r="H6760" s="180"/>
      <c r="I6760" s="180">
        <v>140361</v>
      </c>
      <c r="J6760" s="180">
        <v>138287</v>
      </c>
    </row>
    <row r="6761" spans="1:10" x14ac:dyDescent="0.2">
      <c r="A6761" s="180" t="s">
        <v>449</v>
      </c>
      <c r="B6761" s="180" t="s">
        <v>362</v>
      </c>
      <c r="C6761" s="180"/>
      <c r="D6761" s="180"/>
      <c r="E6761" s="180"/>
      <c r="F6761" s="180"/>
      <c r="G6761" s="180"/>
      <c r="H6761" s="180"/>
      <c r="I6761" s="180">
        <v>293423</v>
      </c>
      <c r="J6761" s="180">
        <v>289900</v>
      </c>
    </row>
    <row r="6762" spans="1:10" x14ac:dyDescent="0.2">
      <c r="A6762" s="180" t="s">
        <v>449</v>
      </c>
      <c r="B6762" s="180" t="s">
        <v>365</v>
      </c>
      <c r="C6762" s="180">
        <v>800248</v>
      </c>
      <c r="D6762" s="180">
        <v>97313</v>
      </c>
      <c r="E6762" s="180">
        <v>0</v>
      </c>
      <c r="F6762" s="180">
        <v>142467</v>
      </c>
      <c r="G6762" s="180">
        <v>372687</v>
      </c>
      <c r="H6762" s="180">
        <v>0</v>
      </c>
      <c r="I6762" s="180">
        <v>9811718</v>
      </c>
      <c r="J6762" s="180">
        <v>9367618.1399999969</v>
      </c>
    </row>
    <row r="6763" spans="1:10" x14ac:dyDescent="0.2">
      <c r="A6763" s="180" t="s">
        <v>449</v>
      </c>
      <c r="B6763" s="180" t="s">
        <v>447</v>
      </c>
      <c r="C6763" s="180">
        <v>142467</v>
      </c>
      <c r="D6763" s="180">
        <v>0</v>
      </c>
      <c r="E6763" s="180">
        <v>0</v>
      </c>
      <c r="F6763" s="180">
        <v>0</v>
      </c>
      <c r="G6763" s="180">
        <v>0</v>
      </c>
      <c r="H6763" s="180">
        <v>0</v>
      </c>
      <c r="I6763" s="180">
        <v>140361</v>
      </c>
      <c r="J6763" s="180">
        <v>163759</v>
      </c>
    </row>
    <row r="6764" spans="1:10" x14ac:dyDescent="0.2">
      <c r="A6764" s="180" t="s">
        <v>449</v>
      </c>
      <c r="B6764" s="180" t="s">
        <v>366</v>
      </c>
      <c r="C6764" s="180">
        <v>942715</v>
      </c>
      <c r="D6764" s="180">
        <v>97313</v>
      </c>
      <c r="E6764" s="180">
        <v>0</v>
      </c>
      <c r="F6764" s="180">
        <v>142467</v>
      </c>
      <c r="G6764" s="180">
        <v>372687</v>
      </c>
      <c r="H6764" s="180">
        <v>0</v>
      </c>
      <c r="I6764" s="180">
        <v>9952079</v>
      </c>
      <c r="J6764" s="180">
        <v>9531377.1399999969</v>
      </c>
    </row>
    <row r="6765" spans="1:10" x14ac:dyDescent="0.2">
      <c r="A6765" s="180" t="s">
        <v>449</v>
      </c>
      <c r="B6765" s="180" t="s">
        <v>367</v>
      </c>
      <c r="C6765" s="180">
        <v>2080854.63</v>
      </c>
      <c r="D6765" s="180">
        <v>215322.23999999999</v>
      </c>
      <c r="E6765" s="180">
        <v>0</v>
      </c>
      <c r="F6765" s="180">
        <v>5796.070000000007</v>
      </c>
      <c r="G6765" s="180">
        <v>248614.71999999997</v>
      </c>
      <c r="H6765" s="180">
        <v>0</v>
      </c>
      <c r="I6765" s="180">
        <v>5782940.2500000037</v>
      </c>
      <c r="J6765" s="180">
        <v>5411665.2500000037</v>
      </c>
    </row>
    <row r="6766" spans="1:10" x14ac:dyDescent="0.2">
      <c r="A6766" s="180" t="s">
        <v>449</v>
      </c>
      <c r="B6766" s="180" t="s">
        <v>368</v>
      </c>
      <c r="C6766" s="180">
        <v>3023569.63</v>
      </c>
      <c r="D6766" s="180">
        <v>312635.24</v>
      </c>
      <c r="E6766" s="180">
        <v>0</v>
      </c>
      <c r="F6766" s="180">
        <v>148263.07</v>
      </c>
      <c r="G6766" s="180">
        <v>621301.72</v>
      </c>
      <c r="H6766" s="180">
        <v>0</v>
      </c>
      <c r="I6766" s="180">
        <v>15735019.250000004</v>
      </c>
      <c r="J6766" s="180">
        <v>14943042.390000001</v>
      </c>
    </row>
    <row r="6767" spans="1:10" x14ac:dyDescent="0.2">
      <c r="A6767" s="180" t="s">
        <v>151</v>
      </c>
      <c r="B6767" s="180" t="s">
        <v>333</v>
      </c>
      <c r="C6767" s="180"/>
      <c r="D6767" s="180">
        <v>197476</v>
      </c>
      <c r="E6767" s="180"/>
      <c r="F6767" s="180">
        <v>570040</v>
      </c>
      <c r="G6767" s="180"/>
      <c r="H6767" s="180"/>
      <c r="I6767" s="180">
        <v>1931508</v>
      </c>
      <c r="J6767" s="180">
        <v>1593815.53</v>
      </c>
    </row>
    <row r="6768" spans="1:10" x14ac:dyDescent="0.2">
      <c r="A6768" s="180" t="s">
        <v>151</v>
      </c>
      <c r="B6768" s="180" t="s">
        <v>334</v>
      </c>
      <c r="C6768" s="180"/>
      <c r="D6768" s="180">
        <v>15879</v>
      </c>
      <c r="E6768" s="180"/>
      <c r="F6768" s="180">
        <v>45835</v>
      </c>
      <c r="G6768" s="180"/>
      <c r="H6768" s="180"/>
      <c r="I6768" s="180">
        <v>155148</v>
      </c>
      <c r="J6768" s="180">
        <v>133943.10999999999</v>
      </c>
    </row>
    <row r="6769" spans="1:10" x14ac:dyDescent="0.2">
      <c r="A6769" s="180" t="s">
        <v>151</v>
      </c>
      <c r="B6769" s="180" t="s">
        <v>335</v>
      </c>
      <c r="C6769" s="180"/>
      <c r="D6769" s="180">
        <v>0</v>
      </c>
      <c r="E6769" s="180"/>
      <c r="F6769" s="180"/>
      <c r="G6769" s="180"/>
      <c r="H6769" s="180"/>
      <c r="I6769" s="180">
        <v>210855</v>
      </c>
      <c r="J6769" s="180">
        <v>181085</v>
      </c>
    </row>
    <row r="6770" spans="1:10" x14ac:dyDescent="0.2">
      <c r="A6770" s="180" t="s">
        <v>151</v>
      </c>
      <c r="B6770" s="180" t="s">
        <v>336</v>
      </c>
      <c r="C6770" s="180"/>
      <c r="D6770" s="180"/>
      <c r="E6770" s="180"/>
      <c r="F6770" s="180"/>
      <c r="G6770" s="180"/>
      <c r="H6770" s="180"/>
      <c r="I6770" s="180">
        <v>541500</v>
      </c>
      <c r="J6770" s="180">
        <v>534777.4</v>
      </c>
    </row>
    <row r="6771" spans="1:10" x14ac:dyDescent="0.2">
      <c r="A6771" s="180" t="s">
        <v>151</v>
      </c>
      <c r="B6771" s="180" t="s">
        <v>337</v>
      </c>
      <c r="C6771" s="180">
        <v>3000</v>
      </c>
      <c r="D6771" s="180">
        <v>1000</v>
      </c>
      <c r="E6771" s="180"/>
      <c r="F6771" s="180"/>
      <c r="G6771" s="180">
        <v>270</v>
      </c>
      <c r="H6771" s="180"/>
      <c r="I6771" s="180">
        <v>30050</v>
      </c>
      <c r="J6771" s="180">
        <v>30532.87</v>
      </c>
    </row>
    <row r="6772" spans="1:10" x14ac:dyDescent="0.2">
      <c r="A6772" s="180" t="s">
        <v>151</v>
      </c>
      <c r="B6772" s="180" t="s">
        <v>338</v>
      </c>
      <c r="C6772" s="180"/>
      <c r="D6772" s="180"/>
      <c r="E6772" s="180"/>
      <c r="F6772" s="180"/>
      <c r="G6772" s="180">
        <v>95000</v>
      </c>
      <c r="H6772" s="180"/>
      <c r="I6772" s="180">
        <v>95000</v>
      </c>
      <c r="J6772" s="180">
        <v>95797.11</v>
      </c>
    </row>
    <row r="6773" spans="1:10" x14ac:dyDescent="0.2">
      <c r="A6773" s="180" t="s">
        <v>151</v>
      </c>
      <c r="B6773" s="180" t="s">
        <v>339</v>
      </c>
      <c r="C6773" s="180"/>
      <c r="D6773" s="180"/>
      <c r="E6773" s="180"/>
      <c r="F6773" s="180"/>
      <c r="G6773" s="180"/>
      <c r="H6773" s="180"/>
      <c r="I6773" s="180">
        <v>212939</v>
      </c>
      <c r="J6773" s="180">
        <v>212938.91</v>
      </c>
    </row>
    <row r="6774" spans="1:10" x14ac:dyDescent="0.2">
      <c r="A6774" s="180" t="s">
        <v>151</v>
      </c>
      <c r="B6774" s="180" t="s">
        <v>340</v>
      </c>
      <c r="C6774" s="180"/>
      <c r="D6774" s="180"/>
      <c r="E6774" s="180"/>
      <c r="F6774" s="180"/>
      <c r="G6774" s="180"/>
      <c r="H6774" s="180">
        <v>135000</v>
      </c>
      <c r="I6774" s="180">
        <v>169485</v>
      </c>
      <c r="J6774" s="180">
        <v>209006.66000000003</v>
      </c>
    </row>
    <row r="6775" spans="1:10" x14ac:dyDescent="0.2">
      <c r="A6775" s="180" t="s">
        <v>151</v>
      </c>
      <c r="B6775" s="180" t="s">
        <v>341</v>
      </c>
      <c r="C6775" s="180"/>
      <c r="D6775" s="180"/>
      <c r="E6775" s="180"/>
      <c r="F6775" s="180"/>
      <c r="G6775" s="180"/>
      <c r="H6775" s="180"/>
      <c r="I6775" s="180">
        <v>0</v>
      </c>
      <c r="J6775" s="180">
        <v>0</v>
      </c>
    </row>
    <row r="6776" spans="1:10" x14ac:dyDescent="0.2">
      <c r="A6776" s="180" t="s">
        <v>151</v>
      </c>
      <c r="B6776" s="180" t="s">
        <v>342</v>
      </c>
      <c r="C6776" s="180"/>
      <c r="D6776" s="180"/>
      <c r="E6776" s="180"/>
      <c r="F6776" s="180"/>
      <c r="G6776" s="180"/>
      <c r="H6776" s="180"/>
      <c r="I6776" s="180">
        <v>2550376</v>
      </c>
      <c r="J6776" s="180">
        <v>2342827</v>
      </c>
    </row>
    <row r="6777" spans="1:10" x14ac:dyDescent="0.2">
      <c r="A6777" s="180" t="s">
        <v>151</v>
      </c>
      <c r="B6777" s="180" t="s">
        <v>343</v>
      </c>
      <c r="C6777" s="180"/>
      <c r="D6777" s="180"/>
      <c r="E6777" s="180"/>
      <c r="F6777" s="180"/>
      <c r="G6777" s="180"/>
      <c r="H6777" s="180"/>
      <c r="I6777" s="180">
        <v>0</v>
      </c>
      <c r="J6777" s="180">
        <v>0</v>
      </c>
    </row>
    <row r="6778" spans="1:10" x14ac:dyDescent="0.2">
      <c r="A6778" s="180" t="s">
        <v>151</v>
      </c>
      <c r="B6778" s="180" t="s">
        <v>344</v>
      </c>
      <c r="C6778" s="180">
        <v>360000</v>
      </c>
      <c r="D6778" s="180"/>
      <c r="E6778" s="180"/>
      <c r="F6778" s="180"/>
      <c r="G6778" s="180"/>
      <c r="H6778" s="180"/>
      <c r="I6778" s="180">
        <v>382233</v>
      </c>
      <c r="J6778" s="180">
        <v>383706.37</v>
      </c>
    </row>
    <row r="6779" spans="1:10" x14ac:dyDescent="0.2">
      <c r="A6779" s="180" t="s">
        <v>151</v>
      </c>
      <c r="B6779" s="180" t="s">
        <v>475</v>
      </c>
      <c r="C6779" s="180"/>
      <c r="D6779" s="180">
        <v>1718</v>
      </c>
      <c r="E6779" s="180"/>
      <c r="F6779" s="180">
        <v>4959</v>
      </c>
      <c r="G6779" s="180"/>
      <c r="H6779" s="180"/>
      <c r="I6779" s="180">
        <v>17614</v>
      </c>
      <c r="J6779" s="180">
        <v>9103.1200000000008</v>
      </c>
    </row>
    <row r="6780" spans="1:10" x14ac:dyDescent="0.2">
      <c r="A6780" s="180" t="s">
        <v>151</v>
      </c>
      <c r="B6780" s="180" t="s">
        <v>332</v>
      </c>
      <c r="C6780" s="180"/>
      <c r="D6780" s="180"/>
      <c r="E6780" s="180"/>
      <c r="F6780" s="180"/>
      <c r="G6780" s="180"/>
      <c r="H6780" s="180"/>
      <c r="I6780" s="180">
        <v>32100</v>
      </c>
      <c r="J6780" s="180">
        <v>31988</v>
      </c>
    </row>
    <row r="6781" spans="1:10" x14ac:dyDescent="0.2">
      <c r="A6781" s="180" t="s">
        <v>151</v>
      </c>
      <c r="B6781" s="180" t="s">
        <v>407</v>
      </c>
      <c r="C6781" s="180"/>
      <c r="D6781" s="180"/>
      <c r="E6781" s="180"/>
      <c r="F6781" s="180"/>
      <c r="G6781" s="180">
        <v>55400</v>
      </c>
      <c r="H6781" s="180"/>
      <c r="I6781" s="180">
        <v>136931</v>
      </c>
      <c r="J6781" s="180">
        <v>137995.17000000001</v>
      </c>
    </row>
    <row r="6782" spans="1:10" x14ac:dyDescent="0.2">
      <c r="A6782" s="180" t="s">
        <v>151</v>
      </c>
      <c r="B6782" s="180" t="s">
        <v>345</v>
      </c>
      <c r="C6782" s="180">
        <v>363000</v>
      </c>
      <c r="D6782" s="180">
        <v>216073</v>
      </c>
      <c r="E6782" s="180">
        <v>0</v>
      </c>
      <c r="F6782" s="180">
        <v>620834</v>
      </c>
      <c r="G6782" s="180">
        <v>150670</v>
      </c>
      <c r="H6782" s="180">
        <v>135000</v>
      </c>
      <c r="I6782" s="180">
        <v>6465739</v>
      </c>
      <c r="J6782" s="180">
        <v>5897516.25</v>
      </c>
    </row>
    <row r="6783" spans="1:10" x14ac:dyDescent="0.2">
      <c r="A6783" s="180" t="s">
        <v>151</v>
      </c>
      <c r="B6783" s="180" t="s">
        <v>346</v>
      </c>
      <c r="C6783" s="180"/>
      <c r="D6783" s="180"/>
      <c r="E6783" s="180"/>
      <c r="F6783" s="180"/>
      <c r="G6783" s="180"/>
      <c r="H6783" s="180"/>
      <c r="I6783" s="180">
        <v>0</v>
      </c>
      <c r="J6783" s="180">
        <v>8591472</v>
      </c>
    </row>
    <row r="6784" spans="1:10" x14ac:dyDescent="0.2">
      <c r="A6784" s="180" t="s">
        <v>151</v>
      </c>
      <c r="B6784" s="180" t="s">
        <v>446</v>
      </c>
      <c r="C6784" s="180"/>
      <c r="D6784" s="180"/>
      <c r="E6784" s="180"/>
      <c r="F6784" s="180">
        <v>243677</v>
      </c>
      <c r="G6784" s="180"/>
      <c r="H6784" s="180"/>
      <c r="I6784" s="180">
        <v>0</v>
      </c>
      <c r="J6784" s="180">
        <v>364369.1999999999</v>
      </c>
    </row>
    <row r="6785" spans="1:10" x14ac:dyDescent="0.2">
      <c r="A6785" s="180" t="s">
        <v>151</v>
      </c>
      <c r="B6785" s="180" t="s">
        <v>347</v>
      </c>
      <c r="C6785" s="180"/>
      <c r="D6785" s="180"/>
      <c r="E6785" s="180"/>
      <c r="F6785" s="180"/>
      <c r="G6785" s="180"/>
      <c r="H6785" s="180"/>
      <c r="I6785" s="180">
        <v>0</v>
      </c>
      <c r="J6785" s="180">
        <v>0</v>
      </c>
    </row>
    <row r="6786" spans="1:10" x14ac:dyDescent="0.2">
      <c r="A6786" s="180" t="s">
        <v>151</v>
      </c>
      <c r="B6786" s="180" t="s">
        <v>348</v>
      </c>
      <c r="C6786" s="180">
        <v>363000</v>
      </c>
      <c r="D6786" s="180">
        <v>216073</v>
      </c>
      <c r="E6786" s="180">
        <v>0</v>
      </c>
      <c r="F6786" s="180">
        <v>864511</v>
      </c>
      <c r="G6786" s="180">
        <v>150670</v>
      </c>
      <c r="H6786" s="180">
        <v>135000</v>
      </c>
      <c r="I6786" s="180">
        <v>6465739</v>
      </c>
      <c r="J6786" s="180">
        <v>14853357.449999999</v>
      </c>
    </row>
    <row r="6787" spans="1:10" x14ac:dyDescent="0.2">
      <c r="A6787" s="180" t="s">
        <v>151</v>
      </c>
      <c r="B6787" s="180" t="s">
        <v>349</v>
      </c>
      <c r="C6787" s="180">
        <v>334514.56999999983</v>
      </c>
      <c r="D6787" s="180">
        <v>280131.41000000003</v>
      </c>
      <c r="E6787" s="180">
        <v>4243262</v>
      </c>
      <c r="F6787" s="180">
        <v>4344.4399999999441</v>
      </c>
      <c r="G6787" s="180">
        <v>46210.44</v>
      </c>
      <c r="H6787" s="180">
        <v>65517.929999999993</v>
      </c>
      <c r="I6787" s="180">
        <v>11019764.98</v>
      </c>
      <c r="J6787" s="180">
        <v>3071860.54</v>
      </c>
    </row>
    <row r="6788" spans="1:10" x14ac:dyDescent="0.2">
      <c r="A6788" s="180" t="s">
        <v>151</v>
      </c>
      <c r="B6788" s="180" t="s">
        <v>350</v>
      </c>
      <c r="C6788" s="180">
        <v>697514.56999999983</v>
      </c>
      <c r="D6788" s="180">
        <v>496204.41</v>
      </c>
      <c r="E6788" s="180">
        <v>4243262</v>
      </c>
      <c r="F6788" s="180">
        <v>868855.44</v>
      </c>
      <c r="G6788" s="180">
        <v>196880.44</v>
      </c>
      <c r="H6788" s="180">
        <v>200517.93</v>
      </c>
      <c r="I6788" s="180">
        <v>17485503.98</v>
      </c>
      <c r="J6788" s="180">
        <v>17925217.989999998</v>
      </c>
    </row>
    <row r="6789" spans="1:10" x14ac:dyDescent="0.2">
      <c r="A6789" s="180" t="s">
        <v>151</v>
      </c>
      <c r="B6789" s="180" t="s">
        <v>376</v>
      </c>
      <c r="C6789" s="180"/>
      <c r="D6789" s="180"/>
      <c r="E6789" s="180"/>
      <c r="F6789" s="180"/>
      <c r="G6789" s="180"/>
      <c r="H6789" s="180"/>
      <c r="I6789" s="180"/>
      <c r="J6789" s="180"/>
    </row>
    <row r="6790" spans="1:10" x14ac:dyDescent="0.2">
      <c r="A6790" s="180" t="s">
        <v>151</v>
      </c>
      <c r="B6790" s="180" t="s">
        <v>377</v>
      </c>
      <c r="C6790" s="180"/>
      <c r="D6790" s="180"/>
      <c r="E6790" s="180"/>
      <c r="F6790" s="180"/>
      <c r="G6790" s="180"/>
      <c r="H6790" s="180"/>
      <c r="I6790" s="180">
        <v>3933481</v>
      </c>
      <c r="J6790" s="180">
        <v>3784220.35</v>
      </c>
    </row>
    <row r="6791" spans="1:10" x14ac:dyDescent="0.2">
      <c r="A6791" s="180" t="s">
        <v>151</v>
      </c>
      <c r="B6791" s="180" t="s">
        <v>352</v>
      </c>
      <c r="C6791" s="180"/>
      <c r="D6791" s="180">
        <v>11600</v>
      </c>
      <c r="E6791" s="180"/>
      <c r="F6791" s="180"/>
      <c r="G6791" s="180"/>
      <c r="H6791" s="180"/>
      <c r="I6791" s="180">
        <v>145000</v>
      </c>
      <c r="J6791" s="180">
        <v>38803.19</v>
      </c>
    </row>
    <row r="6792" spans="1:10" x14ac:dyDescent="0.2">
      <c r="A6792" s="180" t="s">
        <v>151</v>
      </c>
      <c r="B6792" s="180" t="s">
        <v>353</v>
      </c>
      <c r="C6792" s="180"/>
      <c r="D6792" s="180">
        <v>10000</v>
      </c>
      <c r="E6792" s="180"/>
      <c r="F6792" s="180"/>
      <c r="G6792" s="180"/>
      <c r="H6792" s="180"/>
      <c r="I6792" s="180">
        <v>111600</v>
      </c>
      <c r="J6792" s="180">
        <v>106126.53</v>
      </c>
    </row>
    <row r="6793" spans="1:10" x14ac:dyDescent="0.2">
      <c r="A6793" s="180" t="s">
        <v>151</v>
      </c>
      <c r="B6793" s="180" t="s">
        <v>354</v>
      </c>
      <c r="C6793" s="180"/>
      <c r="D6793" s="180"/>
      <c r="E6793" s="180"/>
      <c r="F6793" s="180"/>
      <c r="G6793" s="180"/>
      <c r="H6793" s="180"/>
      <c r="I6793" s="180">
        <v>363000</v>
      </c>
      <c r="J6793" s="180">
        <v>241942.03</v>
      </c>
    </row>
    <row r="6794" spans="1:10" x14ac:dyDescent="0.2">
      <c r="A6794" s="180" t="s">
        <v>151</v>
      </c>
      <c r="B6794" s="180" t="s">
        <v>408</v>
      </c>
      <c r="C6794" s="180"/>
      <c r="D6794" s="180"/>
      <c r="E6794" s="180"/>
      <c r="F6794" s="180"/>
      <c r="G6794" s="180"/>
      <c r="H6794" s="180"/>
      <c r="I6794" s="180">
        <v>250000</v>
      </c>
      <c r="J6794" s="180">
        <v>224653.09</v>
      </c>
    </row>
    <row r="6795" spans="1:10" x14ac:dyDescent="0.2">
      <c r="A6795" s="180" t="s">
        <v>151</v>
      </c>
      <c r="B6795" s="180" t="s">
        <v>423</v>
      </c>
      <c r="C6795" s="180"/>
      <c r="D6795" s="180"/>
      <c r="E6795" s="180"/>
      <c r="F6795" s="180"/>
      <c r="G6795" s="180"/>
      <c r="H6795" s="180"/>
      <c r="I6795" s="180">
        <v>80000</v>
      </c>
      <c r="J6795" s="180">
        <v>65077.8</v>
      </c>
    </row>
    <row r="6796" spans="1:10" x14ac:dyDescent="0.2">
      <c r="A6796" s="180" t="s">
        <v>151</v>
      </c>
      <c r="B6796" s="180" t="s">
        <v>355</v>
      </c>
      <c r="C6796" s="180"/>
      <c r="D6796" s="180">
        <v>5000</v>
      </c>
      <c r="E6796" s="180"/>
      <c r="F6796" s="180"/>
      <c r="G6796" s="180"/>
      <c r="H6796" s="180"/>
      <c r="I6796" s="180">
        <v>281000</v>
      </c>
      <c r="J6796" s="180">
        <v>274822.58</v>
      </c>
    </row>
    <row r="6797" spans="1:10" x14ac:dyDescent="0.2">
      <c r="A6797" s="180" t="s">
        <v>151</v>
      </c>
      <c r="B6797" s="180" t="s">
        <v>356</v>
      </c>
      <c r="C6797" s="180"/>
      <c r="D6797" s="180">
        <v>55000</v>
      </c>
      <c r="E6797" s="180"/>
      <c r="F6797" s="180"/>
      <c r="G6797" s="180"/>
      <c r="H6797" s="180"/>
      <c r="I6797" s="180">
        <v>378000</v>
      </c>
      <c r="J6797" s="180">
        <v>322453.49</v>
      </c>
    </row>
    <row r="6798" spans="1:10" x14ac:dyDescent="0.2">
      <c r="A6798" s="180" t="s">
        <v>151</v>
      </c>
      <c r="B6798" s="180" t="s">
        <v>409</v>
      </c>
      <c r="C6798" s="180"/>
      <c r="D6798" s="180"/>
      <c r="E6798" s="180"/>
      <c r="F6798" s="180"/>
      <c r="G6798" s="180"/>
      <c r="H6798" s="180"/>
      <c r="I6798" s="180">
        <v>0</v>
      </c>
      <c r="J6798" s="180"/>
    </row>
    <row r="6799" spans="1:10" x14ac:dyDescent="0.2">
      <c r="A6799" s="180" t="s">
        <v>151</v>
      </c>
      <c r="B6799" s="180" t="s">
        <v>378</v>
      </c>
      <c r="C6799" s="180"/>
      <c r="D6799" s="180"/>
      <c r="E6799" s="180"/>
      <c r="F6799" s="180"/>
      <c r="G6799" s="180">
        <v>150000</v>
      </c>
      <c r="H6799" s="180">
        <v>135000</v>
      </c>
      <c r="I6799" s="180">
        <v>295790</v>
      </c>
      <c r="J6799" s="180">
        <v>295879.55000000005</v>
      </c>
    </row>
    <row r="6800" spans="1:10" x14ac:dyDescent="0.2">
      <c r="A6800" s="180" t="s">
        <v>151</v>
      </c>
      <c r="B6800" s="180" t="s">
        <v>360</v>
      </c>
      <c r="C6800" s="180">
        <v>450000</v>
      </c>
      <c r="D6800" s="180">
        <v>320000</v>
      </c>
      <c r="E6800" s="180">
        <v>3627387</v>
      </c>
      <c r="F6800" s="180"/>
      <c r="G6800" s="180"/>
      <c r="H6800" s="180"/>
      <c r="I6800" s="180">
        <v>4600000</v>
      </c>
      <c r="J6800" s="180">
        <v>595016.90999999992</v>
      </c>
    </row>
    <row r="6801" spans="1:10" x14ac:dyDescent="0.2">
      <c r="A6801" s="180" t="s">
        <v>151</v>
      </c>
      <c r="B6801" s="180" t="s">
        <v>379</v>
      </c>
      <c r="C6801" s="180"/>
      <c r="D6801" s="180"/>
      <c r="E6801" s="180"/>
      <c r="F6801" s="180">
        <v>864511</v>
      </c>
      <c r="G6801" s="180"/>
      <c r="H6801" s="180"/>
      <c r="I6801" s="180">
        <v>603317</v>
      </c>
      <c r="J6801" s="180">
        <v>420606.71999999997</v>
      </c>
    </row>
    <row r="6802" spans="1:10" x14ac:dyDescent="0.2">
      <c r="A6802" s="180" t="s">
        <v>151</v>
      </c>
      <c r="B6802" s="180" t="s">
        <v>362</v>
      </c>
      <c r="C6802" s="180"/>
      <c r="D6802" s="180"/>
      <c r="E6802" s="180"/>
      <c r="F6802" s="180"/>
      <c r="G6802" s="180"/>
      <c r="H6802" s="180"/>
      <c r="I6802" s="180">
        <v>187472</v>
      </c>
      <c r="J6802" s="180">
        <v>175812</v>
      </c>
    </row>
    <row r="6803" spans="1:10" x14ac:dyDescent="0.2">
      <c r="A6803" s="180" t="s">
        <v>151</v>
      </c>
      <c r="B6803" s="180" t="s">
        <v>365</v>
      </c>
      <c r="C6803" s="180">
        <v>450000</v>
      </c>
      <c r="D6803" s="180">
        <v>401600</v>
      </c>
      <c r="E6803" s="180">
        <v>3627387</v>
      </c>
      <c r="F6803" s="180">
        <v>864511</v>
      </c>
      <c r="G6803" s="180">
        <v>150000</v>
      </c>
      <c r="H6803" s="180">
        <v>135000</v>
      </c>
      <c r="I6803" s="180">
        <v>11228660</v>
      </c>
      <c r="J6803" s="180">
        <v>6545414.2399999993</v>
      </c>
    </row>
    <row r="6804" spans="1:10" x14ac:dyDescent="0.2">
      <c r="A6804" s="180" t="s">
        <v>151</v>
      </c>
      <c r="B6804" s="180" t="s">
        <v>447</v>
      </c>
      <c r="C6804" s="180">
        <v>191573</v>
      </c>
      <c r="D6804" s="180">
        <v>52104</v>
      </c>
      <c r="E6804" s="180">
        <v>615875</v>
      </c>
      <c r="F6804" s="180"/>
      <c r="G6804" s="180"/>
      <c r="H6804" s="180"/>
      <c r="I6804" s="180">
        <v>0</v>
      </c>
      <c r="J6804" s="180">
        <v>360038.76999999996</v>
      </c>
    </row>
    <row r="6805" spans="1:10" x14ac:dyDescent="0.2">
      <c r="A6805" s="180" t="s">
        <v>151</v>
      </c>
      <c r="B6805" s="180" t="s">
        <v>366</v>
      </c>
      <c r="C6805" s="180">
        <v>641573</v>
      </c>
      <c r="D6805" s="180">
        <v>453704</v>
      </c>
      <c r="E6805" s="180">
        <v>4243262</v>
      </c>
      <c r="F6805" s="180">
        <v>864511</v>
      </c>
      <c r="G6805" s="180">
        <v>150000</v>
      </c>
      <c r="H6805" s="180">
        <v>135000</v>
      </c>
      <c r="I6805" s="180">
        <v>11228660</v>
      </c>
      <c r="J6805" s="180">
        <v>6905453.0099999988</v>
      </c>
    </row>
    <row r="6806" spans="1:10" x14ac:dyDescent="0.2">
      <c r="A6806" s="180" t="s">
        <v>151</v>
      </c>
      <c r="B6806" s="180" t="s">
        <v>367</v>
      </c>
      <c r="C6806" s="180">
        <v>55941.569999999832</v>
      </c>
      <c r="D6806" s="180">
        <v>42500.410000000033</v>
      </c>
      <c r="E6806" s="180">
        <v>0</v>
      </c>
      <c r="F6806" s="180">
        <v>4344.4399999999441</v>
      </c>
      <c r="G6806" s="180">
        <v>46880.44</v>
      </c>
      <c r="H6806" s="180">
        <v>65517.929999999993</v>
      </c>
      <c r="I6806" s="180">
        <v>6256843.9800000004</v>
      </c>
      <c r="J6806" s="180">
        <v>11019764.98</v>
      </c>
    </row>
    <row r="6807" spans="1:10" x14ac:dyDescent="0.2">
      <c r="A6807" s="180" t="s">
        <v>151</v>
      </c>
      <c r="B6807" s="180" t="s">
        <v>368</v>
      </c>
      <c r="C6807" s="180">
        <v>697514.56999999983</v>
      </c>
      <c r="D6807" s="180">
        <v>496204.41</v>
      </c>
      <c r="E6807" s="180">
        <v>4243262</v>
      </c>
      <c r="F6807" s="180">
        <v>868855.44</v>
      </c>
      <c r="G6807" s="180">
        <v>196880.44</v>
      </c>
      <c r="H6807" s="180">
        <v>200517.93</v>
      </c>
      <c r="I6807" s="180">
        <v>17485503.98</v>
      </c>
      <c r="J6807" s="180">
        <v>17925217.989999998</v>
      </c>
    </row>
    <row r="6808" spans="1:10" x14ac:dyDescent="0.2">
      <c r="A6808" s="180" t="s">
        <v>152</v>
      </c>
      <c r="B6808" s="180" t="s">
        <v>333</v>
      </c>
      <c r="C6808" s="180"/>
      <c r="D6808" s="180">
        <v>642076</v>
      </c>
      <c r="E6808" s="180"/>
      <c r="F6808" s="180">
        <v>1437671</v>
      </c>
      <c r="G6808" s="180"/>
      <c r="H6808" s="180"/>
      <c r="I6808" s="180">
        <v>7570951</v>
      </c>
      <c r="J6808" s="180">
        <v>6143768.46</v>
      </c>
    </row>
    <row r="6809" spans="1:10" x14ac:dyDescent="0.2">
      <c r="A6809" s="180" t="s">
        <v>152</v>
      </c>
      <c r="B6809" s="180" t="s">
        <v>334</v>
      </c>
      <c r="C6809" s="180"/>
      <c r="D6809" s="180">
        <v>23766</v>
      </c>
      <c r="E6809" s="180"/>
      <c r="F6809" s="180">
        <v>53220</v>
      </c>
      <c r="G6809" s="180"/>
      <c r="H6809" s="180"/>
      <c r="I6809" s="180">
        <v>299017</v>
      </c>
      <c r="J6809" s="180">
        <v>259963.45</v>
      </c>
    </row>
    <row r="6810" spans="1:10" x14ac:dyDescent="0.2">
      <c r="A6810" s="180" t="s">
        <v>152</v>
      </c>
      <c r="B6810" s="180" t="s">
        <v>335</v>
      </c>
      <c r="C6810" s="180"/>
      <c r="D6810" s="180">
        <v>257832</v>
      </c>
      <c r="E6810" s="180"/>
      <c r="F6810" s="180"/>
      <c r="G6810" s="180"/>
      <c r="H6810" s="180"/>
      <c r="I6810" s="180">
        <v>770311</v>
      </c>
      <c r="J6810" s="180">
        <v>515659</v>
      </c>
    </row>
    <row r="6811" spans="1:10" x14ac:dyDescent="0.2">
      <c r="A6811" s="180" t="s">
        <v>152</v>
      </c>
      <c r="B6811" s="180" t="s">
        <v>336</v>
      </c>
      <c r="C6811" s="180"/>
      <c r="D6811" s="180"/>
      <c r="E6811" s="180"/>
      <c r="F6811" s="180"/>
      <c r="G6811" s="180"/>
      <c r="H6811" s="180"/>
      <c r="I6811" s="180">
        <v>604400</v>
      </c>
      <c r="J6811" s="180">
        <v>636730.06999999995</v>
      </c>
    </row>
    <row r="6812" spans="1:10" x14ac:dyDescent="0.2">
      <c r="A6812" s="180" t="s">
        <v>152</v>
      </c>
      <c r="B6812" s="180" t="s">
        <v>337</v>
      </c>
      <c r="C6812" s="180">
        <v>4060</v>
      </c>
      <c r="D6812" s="180">
        <v>5075</v>
      </c>
      <c r="E6812" s="180">
        <v>20300</v>
      </c>
      <c r="F6812" s="180">
        <v>5075</v>
      </c>
      <c r="G6812" s="180">
        <v>1015</v>
      </c>
      <c r="H6812" s="180">
        <v>0</v>
      </c>
      <c r="I6812" s="180">
        <v>52600</v>
      </c>
      <c r="J6812" s="180">
        <v>37592.230000000003</v>
      </c>
    </row>
    <row r="6813" spans="1:10" x14ac:dyDescent="0.2">
      <c r="A6813" s="180" t="s">
        <v>152</v>
      </c>
      <c r="B6813" s="180" t="s">
        <v>338</v>
      </c>
      <c r="C6813" s="180"/>
      <c r="D6813" s="180"/>
      <c r="E6813" s="180"/>
      <c r="F6813" s="180"/>
      <c r="G6813" s="180">
        <v>288971</v>
      </c>
      <c r="H6813" s="180">
        <v>0</v>
      </c>
      <c r="I6813" s="180">
        <v>284700</v>
      </c>
      <c r="J6813" s="180">
        <v>254086.34</v>
      </c>
    </row>
    <row r="6814" spans="1:10" x14ac:dyDescent="0.2">
      <c r="A6814" s="180" t="s">
        <v>152</v>
      </c>
      <c r="B6814" s="180" t="s">
        <v>339</v>
      </c>
      <c r="C6814" s="180"/>
      <c r="D6814" s="180"/>
      <c r="E6814" s="180"/>
      <c r="F6814" s="180"/>
      <c r="G6814" s="180"/>
      <c r="H6814" s="180">
        <v>206553</v>
      </c>
      <c r="I6814" s="180">
        <v>478500</v>
      </c>
      <c r="J6814" s="180">
        <v>295709.48</v>
      </c>
    </row>
    <row r="6815" spans="1:10" x14ac:dyDescent="0.2">
      <c r="A6815" s="180" t="s">
        <v>152</v>
      </c>
      <c r="B6815" s="180" t="s">
        <v>340</v>
      </c>
      <c r="C6815" s="180">
        <v>0</v>
      </c>
      <c r="D6815" s="180">
        <v>203</v>
      </c>
      <c r="E6815" s="180">
        <v>0</v>
      </c>
      <c r="F6815" s="180">
        <v>0</v>
      </c>
      <c r="G6815" s="180">
        <v>2030</v>
      </c>
      <c r="H6815" s="180">
        <v>0</v>
      </c>
      <c r="I6815" s="180">
        <v>193700</v>
      </c>
      <c r="J6815" s="180">
        <v>440442.96</v>
      </c>
    </row>
    <row r="6816" spans="1:10" x14ac:dyDescent="0.2">
      <c r="A6816" s="180" t="s">
        <v>152</v>
      </c>
      <c r="B6816" s="180" t="s">
        <v>341</v>
      </c>
      <c r="C6816" s="180">
        <v>0</v>
      </c>
      <c r="D6816" s="180">
        <v>0</v>
      </c>
      <c r="E6816" s="180">
        <v>0</v>
      </c>
      <c r="F6816" s="180"/>
      <c r="G6816" s="180">
        <v>0</v>
      </c>
      <c r="H6816" s="180">
        <v>0</v>
      </c>
      <c r="I6816" s="180">
        <v>0</v>
      </c>
      <c r="J6816" s="180">
        <v>0</v>
      </c>
    </row>
    <row r="6817" spans="1:10" x14ac:dyDescent="0.2">
      <c r="A6817" s="180" t="s">
        <v>152</v>
      </c>
      <c r="B6817" s="180" t="s">
        <v>342</v>
      </c>
      <c r="C6817" s="180"/>
      <c r="D6817" s="180"/>
      <c r="E6817" s="180"/>
      <c r="F6817" s="180"/>
      <c r="G6817" s="180"/>
      <c r="H6817" s="180"/>
      <c r="I6817" s="180">
        <v>7769835</v>
      </c>
      <c r="J6817" s="180">
        <v>7858377</v>
      </c>
    </row>
    <row r="6818" spans="1:10" x14ac:dyDescent="0.2">
      <c r="A6818" s="180" t="s">
        <v>152</v>
      </c>
      <c r="B6818" s="180" t="s">
        <v>343</v>
      </c>
      <c r="C6818" s="180"/>
      <c r="D6818" s="180"/>
      <c r="E6818" s="180"/>
      <c r="F6818" s="180"/>
      <c r="G6818" s="180"/>
      <c r="H6818" s="180"/>
      <c r="I6818" s="180">
        <v>0</v>
      </c>
      <c r="J6818" s="180">
        <v>0</v>
      </c>
    </row>
    <row r="6819" spans="1:10" x14ac:dyDescent="0.2">
      <c r="A6819" s="180" t="s">
        <v>152</v>
      </c>
      <c r="B6819" s="180" t="s">
        <v>344</v>
      </c>
      <c r="C6819" s="180">
        <v>1192625</v>
      </c>
      <c r="D6819" s="180">
        <v>178</v>
      </c>
      <c r="E6819" s="180">
        <v>0</v>
      </c>
      <c r="F6819" s="180">
        <v>0</v>
      </c>
      <c r="G6819" s="180">
        <v>5887</v>
      </c>
      <c r="H6819" s="180">
        <v>0</v>
      </c>
      <c r="I6819" s="180">
        <v>1385675</v>
      </c>
      <c r="J6819" s="180">
        <v>1192998.49</v>
      </c>
    </row>
    <row r="6820" spans="1:10" x14ac:dyDescent="0.2">
      <c r="A6820" s="180" t="s">
        <v>152</v>
      </c>
      <c r="B6820" s="180" t="s">
        <v>475</v>
      </c>
      <c r="C6820" s="180"/>
      <c r="D6820" s="180">
        <v>14809</v>
      </c>
      <c r="E6820" s="180"/>
      <c r="F6820" s="180">
        <v>33159</v>
      </c>
      <c r="G6820" s="180"/>
      <c r="H6820" s="180"/>
      <c r="I6820" s="180">
        <v>161509</v>
      </c>
      <c r="J6820" s="180">
        <v>124922.44</v>
      </c>
    </row>
    <row r="6821" spans="1:10" x14ac:dyDescent="0.2">
      <c r="A6821" s="180" t="s">
        <v>152</v>
      </c>
      <c r="B6821" s="180" t="s">
        <v>332</v>
      </c>
      <c r="C6821" s="180"/>
      <c r="D6821" s="180"/>
      <c r="E6821" s="180">
        <v>0</v>
      </c>
      <c r="F6821" s="180"/>
      <c r="G6821" s="180"/>
      <c r="H6821" s="180"/>
      <c r="I6821" s="180">
        <v>252346</v>
      </c>
      <c r="J6821" s="180">
        <v>274095</v>
      </c>
    </row>
    <row r="6822" spans="1:10" x14ac:dyDescent="0.2">
      <c r="A6822" s="180" t="s">
        <v>152</v>
      </c>
      <c r="B6822" s="180" t="s">
        <v>407</v>
      </c>
      <c r="C6822" s="180">
        <v>0</v>
      </c>
      <c r="D6822" s="180">
        <v>0</v>
      </c>
      <c r="E6822" s="180">
        <v>0</v>
      </c>
      <c r="F6822" s="180">
        <v>0</v>
      </c>
      <c r="G6822" s="180">
        <v>431375</v>
      </c>
      <c r="H6822" s="180">
        <v>0</v>
      </c>
      <c r="I6822" s="180">
        <v>698924</v>
      </c>
      <c r="J6822" s="180">
        <v>696904.8</v>
      </c>
    </row>
    <row r="6823" spans="1:10" x14ac:dyDescent="0.2">
      <c r="A6823" s="180" t="s">
        <v>152</v>
      </c>
      <c r="B6823" s="180" t="s">
        <v>345</v>
      </c>
      <c r="C6823" s="180">
        <v>1196685</v>
      </c>
      <c r="D6823" s="180">
        <v>943939</v>
      </c>
      <c r="E6823" s="180">
        <v>20300</v>
      </c>
      <c r="F6823" s="180">
        <v>1529125</v>
      </c>
      <c r="G6823" s="180">
        <v>729278</v>
      </c>
      <c r="H6823" s="180">
        <v>206553</v>
      </c>
      <c r="I6823" s="180">
        <v>20522468</v>
      </c>
      <c r="J6823" s="180">
        <v>18731249.720000003</v>
      </c>
    </row>
    <row r="6824" spans="1:10" x14ac:dyDescent="0.2">
      <c r="A6824" s="180" t="s">
        <v>152</v>
      </c>
      <c r="B6824" s="180" t="s">
        <v>346</v>
      </c>
      <c r="C6824" s="180">
        <v>0</v>
      </c>
      <c r="D6824" s="180">
        <v>0</v>
      </c>
      <c r="E6824" s="180">
        <v>21802200</v>
      </c>
      <c r="F6824" s="180">
        <v>0</v>
      </c>
      <c r="G6824" s="180"/>
      <c r="H6824" s="180"/>
      <c r="I6824" s="180">
        <v>21480000</v>
      </c>
      <c r="J6824" s="180">
        <v>280994.40999999997</v>
      </c>
    </row>
    <row r="6825" spans="1:10" x14ac:dyDescent="0.2">
      <c r="A6825" s="180" t="s">
        <v>152</v>
      </c>
      <c r="B6825" s="180" t="s">
        <v>446</v>
      </c>
      <c r="C6825" s="180">
        <v>0</v>
      </c>
      <c r="D6825" s="180">
        <v>0</v>
      </c>
      <c r="E6825" s="180">
        <v>0</v>
      </c>
      <c r="F6825" s="180">
        <v>535920</v>
      </c>
      <c r="G6825" s="180">
        <v>0</v>
      </c>
      <c r="H6825" s="180">
        <v>0</v>
      </c>
      <c r="I6825" s="180">
        <v>528000</v>
      </c>
      <c r="J6825" s="180">
        <v>538129.67000000004</v>
      </c>
    </row>
    <row r="6826" spans="1:10" x14ac:dyDescent="0.2">
      <c r="A6826" s="180" t="s">
        <v>152</v>
      </c>
      <c r="B6826" s="180" t="s">
        <v>347</v>
      </c>
      <c r="C6826" s="180">
        <v>0</v>
      </c>
      <c r="D6826" s="180">
        <v>0</v>
      </c>
      <c r="E6826" s="180">
        <v>0</v>
      </c>
      <c r="F6826" s="180"/>
      <c r="G6826" s="180">
        <v>0</v>
      </c>
      <c r="H6826" s="180">
        <v>0</v>
      </c>
      <c r="I6826" s="180">
        <v>0</v>
      </c>
      <c r="J6826" s="180">
        <v>700</v>
      </c>
    </row>
    <row r="6827" spans="1:10" x14ac:dyDescent="0.2">
      <c r="A6827" s="180" t="s">
        <v>152</v>
      </c>
      <c r="B6827" s="180" t="s">
        <v>348</v>
      </c>
      <c r="C6827" s="180">
        <v>1196685</v>
      </c>
      <c r="D6827" s="180">
        <v>943939</v>
      </c>
      <c r="E6827" s="180">
        <v>21822500</v>
      </c>
      <c r="F6827" s="180">
        <v>2065045</v>
      </c>
      <c r="G6827" s="180">
        <v>729278</v>
      </c>
      <c r="H6827" s="180">
        <v>206553</v>
      </c>
      <c r="I6827" s="180">
        <v>42530468</v>
      </c>
      <c r="J6827" s="180">
        <v>19551073.800000004</v>
      </c>
    </row>
    <row r="6828" spans="1:10" x14ac:dyDescent="0.2">
      <c r="A6828" s="180" t="s">
        <v>152</v>
      </c>
      <c r="B6828" s="180" t="s">
        <v>349</v>
      </c>
      <c r="C6828" s="180">
        <v>1094122.9799999995</v>
      </c>
      <c r="D6828" s="180">
        <v>1080412.3299999998</v>
      </c>
      <c r="E6828" s="180">
        <v>10750000</v>
      </c>
      <c r="F6828" s="180">
        <v>646533.33999999985</v>
      </c>
      <c r="G6828" s="180">
        <v>5762.4899999999907</v>
      </c>
      <c r="H6828" s="180">
        <v>360299.85</v>
      </c>
      <c r="I6828" s="180">
        <v>5004309.459999999</v>
      </c>
      <c r="J6828" s="180">
        <v>6485770.3899999997</v>
      </c>
    </row>
    <row r="6829" spans="1:10" x14ac:dyDescent="0.2">
      <c r="A6829" s="180" t="s">
        <v>152</v>
      </c>
      <c r="B6829" s="180" t="s">
        <v>350</v>
      </c>
      <c r="C6829" s="180">
        <v>2290807.9799999995</v>
      </c>
      <c r="D6829" s="180">
        <v>2024351.33</v>
      </c>
      <c r="E6829" s="180">
        <v>32572500</v>
      </c>
      <c r="F6829" s="180">
        <v>2711578.34</v>
      </c>
      <c r="G6829" s="180">
        <v>735040.49</v>
      </c>
      <c r="H6829" s="180">
        <v>566852.85</v>
      </c>
      <c r="I6829" s="180">
        <v>47534777.460000001</v>
      </c>
      <c r="J6829" s="180">
        <v>26036844.190000005</v>
      </c>
    </row>
    <row r="6830" spans="1:10" x14ac:dyDescent="0.2">
      <c r="A6830" s="180" t="s">
        <v>152</v>
      </c>
      <c r="B6830" s="180" t="s">
        <v>376</v>
      </c>
      <c r="C6830" s="180"/>
      <c r="D6830" s="180"/>
      <c r="E6830" s="180"/>
      <c r="F6830" s="180"/>
      <c r="G6830" s="180"/>
      <c r="H6830" s="180"/>
      <c r="I6830" s="180"/>
      <c r="J6830" s="180"/>
    </row>
    <row r="6831" spans="1:10" x14ac:dyDescent="0.2">
      <c r="A6831" s="180" t="s">
        <v>152</v>
      </c>
      <c r="B6831" s="180" t="s">
        <v>377</v>
      </c>
      <c r="C6831" s="180">
        <v>0</v>
      </c>
      <c r="D6831" s="180">
        <v>0</v>
      </c>
      <c r="E6831" s="180">
        <v>0</v>
      </c>
      <c r="F6831" s="180"/>
      <c r="G6831" s="180">
        <v>0</v>
      </c>
      <c r="H6831" s="180">
        <v>0</v>
      </c>
      <c r="I6831" s="180">
        <v>10063097</v>
      </c>
      <c r="J6831" s="180">
        <v>10594763.970000001</v>
      </c>
    </row>
    <row r="6832" spans="1:10" x14ac:dyDescent="0.2">
      <c r="A6832" s="180" t="s">
        <v>152</v>
      </c>
      <c r="B6832" s="180" t="s">
        <v>352</v>
      </c>
      <c r="C6832" s="180">
        <v>0</v>
      </c>
      <c r="D6832" s="180">
        <v>0</v>
      </c>
      <c r="E6832" s="180">
        <v>0</v>
      </c>
      <c r="F6832" s="180"/>
      <c r="G6832" s="180">
        <v>0</v>
      </c>
      <c r="H6832" s="180">
        <v>0</v>
      </c>
      <c r="I6832" s="180">
        <v>575241</v>
      </c>
      <c r="J6832" s="180">
        <v>494639.64</v>
      </c>
    </row>
    <row r="6833" spans="1:10" x14ac:dyDescent="0.2">
      <c r="A6833" s="180" t="s">
        <v>152</v>
      </c>
      <c r="B6833" s="180" t="s">
        <v>353</v>
      </c>
      <c r="C6833" s="180">
        <v>0</v>
      </c>
      <c r="D6833" s="180">
        <v>35525</v>
      </c>
      <c r="E6833" s="180">
        <v>0</v>
      </c>
      <c r="F6833" s="180"/>
      <c r="G6833" s="180">
        <v>0</v>
      </c>
      <c r="H6833" s="180">
        <v>0</v>
      </c>
      <c r="I6833" s="180">
        <v>1167814</v>
      </c>
      <c r="J6833" s="180">
        <v>1075966.8</v>
      </c>
    </row>
    <row r="6834" spans="1:10" x14ac:dyDescent="0.2">
      <c r="A6834" s="180" t="s">
        <v>152</v>
      </c>
      <c r="B6834" s="180" t="s">
        <v>354</v>
      </c>
      <c r="C6834" s="180">
        <v>0</v>
      </c>
      <c r="D6834" s="180">
        <v>0</v>
      </c>
      <c r="E6834" s="180">
        <v>0</v>
      </c>
      <c r="F6834" s="180"/>
      <c r="G6834" s="180">
        <v>0</v>
      </c>
      <c r="H6834" s="180">
        <v>0</v>
      </c>
      <c r="I6834" s="180">
        <v>342721</v>
      </c>
      <c r="J6834" s="180">
        <v>337440.64</v>
      </c>
    </row>
    <row r="6835" spans="1:10" x14ac:dyDescent="0.2">
      <c r="A6835" s="180" t="s">
        <v>152</v>
      </c>
      <c r="B6835" s="180" t="s">
        <v>408</v>
      </c>
      <c r="C6835" s="180">
        <v>0</v>
      </c>
      <c r="D6835" s="180">
        <v>0</v>
      </c>
      <c r="E6835" s="180">
        <v>0</v>
      </c>
      <c r="F6835" s="180"/>
      <c r="G6835" s="180">
        <v>0</v>
      </c>
      <c r="H6835" s="180">
        <v>0</v>
      </c>
      <c r="I6835" s="180">
        <v>646803</v>
      </c>
      <c r="J6835" s="180">
        <v>676532.08</v>
      </c>
    </row>
    <row r="6836" spans="1:10" x14ac:dyDescent="0.2">
      <c r="A6836" s="180" t="s">
        <v>152</v>
      </c>
      <c r="B6836" s="180" t="s">
        <v>423</v>
      </c>
      <c r="C6836" s="180">
        <v>1523</v>
      </c>
      <c r="D6836" s="180">
        <v>152022</v>
      </c>
      <c r="E6836" s="180">
        <v>0</v>
      </c>
      <c r="F6836" s="180">
        <v>0</v>
      </c>
      <c r="G6836" s="180">
        <v>0</v>
      </c>
      <c r="H6836" s="180">
        <v>0</v>
      </c>
      <c r="I6836" s="180">
        <v>456121</v>
      </c>
      <c r="J6836" s="180">
        <v>528955.85</v>
      </c>
    </row>
    <row r="6837" spans="1:10" x14ac:dyDescent="0.2">
      <c r="A6837" s="180" t="s">
        <v>152</v>
      </c>
      <c r="B6837" s="180" t="s">
        <v>355</v>
      </c>
      <c r="C6837" s="180">
        <v>10150</v>
      </c>
      <c r="D6837" s="180">
        <v>101703</v>
      </c>
      <c r="E6837" s="180">
        <v>0</v>
      </c>
      <c r="F6837" s="180"/>
      <c r="G6837" s="180">
        <v>0</v>
      </c>
      <c r="H6837" s="180">
        <v>0</v>
      </c>
      <c r="I6837" s="180">
        <v>1407299</v>
      </c>
      <c r="J6837" s="180">
        <v>1333030.4099999999</v>
      </c>
    </row>
    <row r="6838" spans="1:10" x14ac:dyDescent="0.2">
      <c r="A6838" s="180" t="s">
        <v>152</v>
      </c>
      <c r="B6838" s="180" t="s">
        <v>356</v>
      </c>
      <c r="C6838" s="180">
        <v>0</v>
      </c>
      <c r="D6838" s="180">
        <v>60900</v>
      </c>
      <c r="E6838" s="180">
        <v>0</v>
      </c>
      <c r="F6838" s="180"/>
      <c r="G6838" s="180">
        <v>0</v>
      </c>
      <c r="H6838" s="180">
        <v>0</v>
      </c>
      <c r="I6838" s="180">
        <v>802750</v>
      </c>
      <c r="J6838" s="180">
        <v>1127558.02</v>
      </c>
    </row>
    <row r="6839" spans="1:10" x14ac:dyDescent="0.2">
      <c r="A6839" s="180" t="s">
        <v>152</v>
      </c>
      <c r="B6839" s="180" t="s">
        <v>409</v>
      </c>
      <c r="C6839" s="180"/>
      <c r="D6839" s="180"/>
      <c r="E6839" s="180"/>
      <c r="F6839" s="180"/>
      <c r="G6839" s="180"/>
      <c r="H6839" s="180"/>
      <c r="I6839" s="180">
        <v>0</v>
      </c>
      <c r="J6839" s="180"/>
    </row>
    <row r="6840" spans="1:10" x14ac:dyDescent="0.2">
      <c r="A6840" s="180" t="s">
        <v>152</v>
      </c>
      <c r="B6840" s="180" t="s">
        <v>378</v>
      </c>
      <c r="C6840" s="180">
        <v>0</v>
      </c>
      <c r="D6840" s="180">
        <v>0</v>
      </c>
      <c r="E6840" s="180">
        <v>0</v>
      </c>
      <c r="F6840" s="180"/>
      <c r="G6840" s="180">
        <v>717685</v>
      </c>
      <c r="H6840" s="180">
        <v>50040</v>
      </c>
      <c r="I6840" s="180">
        <v>762279</v>
      </c>
      <c r="J6840" s="180">
        <v>725620.66</v>
      </c>
    </row>
    <row r="6841" spans="1:10" x14ac:dyDescent="0.2">
      <c r="A6841" s="180" t="s">
        <v>152</v>
      </c>
      <c r="B6841" s="180" t="s">
        <v>360</v>
      </c>
      <c r="C6841" s="180">
        <v>206553</v>
      </c>
      <c r="D6841" s="180">
        <v>224823</v>
      </c>
      <c r="E6841" s="180">
        <v>32040000</v>
      </c>
      <c r="F6841" s="180"/>
      <c r="G6841" s="180"/>
      <c r="H6841" s="180">
        <v>0</v>
      </c>
      <c r="I6841" s="180">
        <v>11105000</v>
      </c>
      <c r="J6841" s="180">
        <v>2383228.04</v>
      </c>
    </row>
    <row r="6842" spans="1:10" x14ac:dyDescent="0.2">
      <c r="A6842" s="180" t="s">
        <v>152</v>
      </c>
      <c r="B6842" s="180" t="s">
        <v>379</v>
      </c>
      <c r="C6842" s="180">
        <v>0</v>
      </c>
      <c r="D6842" s="180">
        <v>0</v>
      </c>
      <c r="E6842" s="180">
        <v>210000</v>
      </c>
      <c r="F6842" s="180">
        <v>1945514</v>
      </c>
      <c r="G6842" s="180"/>
      <c r="H6842" s="180"/>
      <c r="I6842" s="180">
        <v>1986763</v>
      </c>
      <c r="J6842" s="180">
        <v>527866.93999999994</v>
      </c>
    </row>
    <row r="6843" spans="1:10" x14ac:dyDescent="0.2">
      <c r="A6843" s="180" t="s">
        <v>152</v>
      </c>
      <c r="B6843" s="180" t="s">
        <v>362</v>
      </c>
      <c r="C6843" s="180"/>
      <c r="D6843" s="180"/>
      <c r="E6843" s="180"/>
      <c r="F6843" s="180"/>
      <c r="G6843" s="180"/>
      <c r="H6843" s="180"/>
      <c r="I6843" s="180">
        <v>557320</v>
      </c>
      <c r="J6843" s="180">
        <v>557333</v>
      </c>
    </row>
    <row r="6844" spans="1:10" x14ac:dyDescent="0.2">
      <c r="A6844" s="180" t="s">
        <v>152</v>
      </c>
      <c r="B6844" s="180" t="s">
        <v>365</v>
      </c>
      <c r="C6844" s="180">
        <v>218226</v>
      </c>
      <c r="D6844" s="180">
        <v>574973</v>
      </c>
      <c r="E6844" s="180">
        <v>32250000</v>
      </c>
      <c r="F6844" s="180">
        <v>1945514</v>
      </c>
      <c r="G6844" s="180">
        <v>717685</v>
      </c>
      <c r="H6844" s="180">
        <v>50040</v>
      </c>
      <c r="I6844" s="180">
        <v>29873208</v>
      </c>
      <c r="J6844" s="180">
        <v>20362936.050000001</v>
      </c>
    </row>
    <row r="6845" spans="1:10" x14ac:dyDescent="0.2">
      <c r="A6845" s="180" t="s">
        <v>152</v>
      </c>
      <c r="B6845" s="180" t="s">
        <v>447</v>
      </c>
      <c r="C6845" s="180">
        <v>482125</v>
      </c>
      <c r="D6845" s="180">
        <v>45675</v>
      </c>
      <c r="E6845" s="180">
        <v>0</v>
      </c>
      <c r="F6845" s="180">
        <v>0</v>
      </c>
      <c r="G6845" s="180">
        <v>8628</v>
      </c>
      <c r="H6845" s="180">
        <v>0</v>
      </c>
      <c r="I6845" s="180">
        <v>537500</v>
      </c>
      <c r="J6845" s="180">
        <v>669598.68000000005</v>
      </c>
    </row>
    <row r="6846" spans="1:10" x14ac:dyDescent="0.2">
      <c r="A6846" s="180" t="s">
        <v>152</v>
      </c>
      <c r="B6846" s="180" t="s">
        <v>366</v>
      </c>
      <c r="C6846" s="180">
        <v>700351</v>
      </c>
      <c r="D6846" s="180">
        <v>620648</v>
      </c>
      <c r="E6846" s="180">
        <v>32250000</v>
      </c>
      <c r="F6846" s="180">
        <v>1945514</v>
      </c>
      <c r="G6846" s="180">
        <v>726313</v>
      </c>
      <c r="H6846" s="180">
        <v>50040</v>
      </c>
      <c r="I6846" s="180">
        <v>30410708</v>
      </c>
      <c r="J6846" s="180">
        <v>21032534.73</v>
      </c>
    </row>
    <row r="6847" spans="1:10" x14ac:dyDescent="0.2">
      <c r="A6847" s="180" t="s">
        <v>152</v>
      </c>
      <c r="B6847" s="180" t="s">
        <v>367</v>
      </c>
      <c r="C6847" s="180">
        <v>1590456.9799999995</v>
      </c>
      <c r="D6847" s="180">
        <v>1403703.3299999998</v>
      </c>
      <c r="E6847" s="180">
        <v>322500</v>
      </c>
      <c r="F6847" s="180">
        <v>766064.33999999985</v>
      </c>
      <c r="G6847" s="180">
        <v>8727.4899999999907</v>
      </c>
      <c r="H6847" s="180">
        <v>516812.85</v>
      </c>
      <c r="I6847" s="180">
        <v>17124069.460000001</v>
      </c>
      <c r="J6847" s="180">
        <v>5004309.4600000046</v>
      </c>
    </row>
    <row r="6848" spans="1:10" x14ac:dyDescent="0.2">
      <c r="A6848" s="180" t="s">
        <v>152</v>
      </c>
      <c r="B6848" s="180" t="s">
        <v>368</v>
      </c>
      <c r="C6848" s="180">
        <v>2290807.9799999995</v>
      </c>
      <c r="D6848" s="180">
        <v>2024351.33</v>
      </c>
      <c r="E6848" s="180">
        <v>32572500</v>
      </c>
      <c r="F6848" s="180">
        <v>2711578.34</v>
      </c>
      <c r="G6848" s="180">
        <v>735040.49</v>
      </c>
      <c r="H6848" s="180">
        <v>566852.85</v>
      </c>
      <c r="I6848" s="180">
        <v>47534777.460000001</v>
      </c>
      <c r="J6848" s="180">
        <v>26036844.190000005</v>
      </c>
    </row>
    <row r="6849" spans="1:10" x14ac:dyDescent="0.2">
      <c r="A6849" s="180" t="s">
        <v>153</v>
      </c>
      <c r="B6849" s="180" t="s">
        <v>333</v>
      </c>
      <c r="C6849" s="180"/>
      <c r="D6849" s="180">
        <v>97015</v>
      </c>
      <c r="E6849" s="180"/>
      <c r="F6849" s="180">
        <v>555961</v>
      </c>
      <c r="G6849" s="180"/>
      <c r="H6849" s="180"/>
      <c r="I6849" s="180">
        <v>4202754</v>
      </c>
      <c r="J6849" s="180">
        <v>3861255.37</v>
      </c>
    </row>
    <row r="6850" spans="1:10" x14ac:dyDescent="0.2">
      <c r="A6850" s="180" t="s">
        <v>153</v>
      </c>
      <c r="B6850" s="180" t="s">
        <v>334</v>
      </c>
      <c r="C6850" s="180"/>
      <c r="D6850" s="180">
        <v>2105</v>
      </c>
      <c r="E6850" s="180"/>
      <c r="F6850" s="180">
        <v>12064</v>
      </c>
      <c r="G6850" s="180"/>
      <c r="H6850" s="180"/>
      <c r="I6850" s="180">
        <v>94979</v>
      </c>
      <c r="J6850" s="180">
        <v>104605.15</v>
      </c>
    </row>
    <row r="6851" spans="1:10" x14ac:dyDescent="0.2">
      <c r="A6851" s="180" t="s">
        <v>153</v>
      </c>
      <c r="B6851" s="180" t="s">
        <v>335</v>
      </c>
      <c r="C6851" s="180"/>
      <c r="D6851" s="180">
        <v>0</v>
      </c>
      <c r="E6851" s="180"/>
      <c r="F6851" s="180"/>
      <c r="G6851" s="180"/>
      <c r="H6851" s="180"/>
      <c r="I6851" s="180">
        <v>0</v>
      </c>
      <c r="J6851" s="180">
        <v>0</v>
      </c>
    </row>
    <row r="6852" spans="1:10" x14ac:dyDescent="0.2">
      <c r="A6852" s="180" t="s">
        <v>153</v>
      </c>
      <c r="B6852" s="180" t="s">
        <v>336</v>
      </c>
      <c r="C6852" s="180"/>
      <c r="D6852" s="180"/>
      <c r="E6852" s="180"/>
      <c r="F6852" s="180"/>
      <c r="G6852" s="180"/>
      <c r="H6852" s="180"/>
      <c r="I6852" s="180">
        <v>831674</v>
      </c>
      <c r="J6852" s="180">
        <v>792069.97</v>
      </c>
    </row>
    <row r="6853" spans="1:10" x14ac:dyDescent="0.2">
      <c r="A6853" s="180" t="s">
        <v>153</v>
      </c>
      <c r="B6853" s="180" t="s">
        <v>337</v>
      </c>
      <c r="C6853" s="180">
        <v>20000</v>
      </c>
      <c r="D6853" s="180">
        <v>1875</v>
      </c>
      <c r="E6853" s="180"/>
      <c r="F6853" s="180">
        <v>3500</v>
      </c>
      <c r="G6853" s="180">
        <v>1000</v>
      </c>
      <c r="H6853" s="180">
        <v>1500</v>
      </c>
      <c r="I6853" s="180">
        <v>67732</v>
      </c>
      <c r="J6853" s="180">
        <v>52563.869999999995</v>
      </c>
    </row>
    <row r="6854" spans="1:10" x14ac:dyDescent="0.2">
      <c r="A6854" s="180" t="s">
        <v>153</v>
      </c>
      <c r="B6854" s="180" t="s">
        <v>338</v>
      </c>
      <c r="C6854" s="180"/>
      <c r="D6854" s="180"/>
      <c r="E6854" s="180"/>
      <c r="F6854" s="180"/>
      <c r="G6854" s="180">
        <v>263680</v>
      </c>
      <c r="H6854" s="180"/>
      <c r="I6854" s="180">
        <v>256000</v>
      </c>
      <c r="J6854" s="180">
        <v>251592.04</v>
      </c>
    </row>
    <row r="6855" spans="1:10" x14ac:dyDescent="0.2">
      <c r="A6855" s="180" t="s">
        <v>153</v>
      </c>
      <c r="B6855" s="180" t="s">
        <v>339</v>
      </c>
      <c r="C6855" s="180"/>
      <c r="D6855" s="180"/>
      <c r="E6855" s="180"/>
      <c r="F6855" s="180"/>
      <c r="G6855" s="180"/>
      <c r="H6855" s="180">
        <v>1650</v>
      </c>
      <c r="I6855" s="180">
        <v>244529</v>
      </c>
      <c r="J6855" s="180">
        <v>250324.37</v>
      </c>
    </row>
    <row r="6856" spans="1:10" x14ac:dyDescent="0.2">
      <c r="A6856" s="180" t="s">
        <v>153</v>
      </c>
      <c r="B6856" s="180" t="s">
        <v>340</v>
      </c>
      <c r="C6856" s="180"/>
      <c r="D6856" s="180"/>
      <c r="E6856" s="180">
        <v>1200</v>
      </c>
      <c r="F6856" s="180"/>
      <c r="G6856" s="180">
        <v>1000</v>
      </c>
      <c r="H6856" s="180">
        <v>308000</v>
      </c>
      <c r="I6856" s="180">
        <v>428902</v>
      </c>
      <c r="J6856" s="180">
        <v>395597.78</v>
      </c>
    </row>
    <row r="6857" spans="1:10" x14ac:dyDescent="0.2">
      <c r="A6857" s="180" t="s">
        <v>153</v>
      </c>
      <c r="B6857" s="180" t="s">
        <v>341</v>
      </c>
      <c r="C6857" s="180"/>
      <c r="D6857" s="180"/>
      <c r="E6857" s="180"/>
      <c r="F6857" s="180"/>
      <c r="G6857" s="180"/>
      <c r="H6857" s="180"/>
      <c r="I6857" s="180">
        <v>0</v>
      </c>
      <c r="J6857" s="180">
        <v>0</v>
      </c>
    </row>
    <row r="6858" spans="1:10" x14ac:dyDescent="0.2">
      <c r="A6858" s="180" t="s">
        <v>153</v>
      </c>
      <c r="B6858" s="180" t="s">
        <v>342</v>
      </c>
      <c r="C6858" s="180"/>
      <c r="D6858" s="180"/>
      <c r="E6858" s="180"/>
      <c r="F6858" s="180"/>
      <c r="G6858" s="180"/>
      <c r="H6858" s="180"/>
      <c r="I6858" s="180">
        <v>5638571</v>
      </c>
      <c r="J6858" s="180">
        <v>5456337</v>
      </c>
    </row>
    <row r="6859" spans="1:10" x14ac:dyDescent="0.2">
      <c r="A6859" s="180" t="s">
        <v>153</v>
      </c>
      <c r="B6859" s="180" t="s">
        <v>343</v>
      </c>
      <c r="C6859" s="180"/>
      <c r="D6859" s="180"/>
      <c r="E6859" s="180"/>
      <c r="F6859" s="180"/>
      <c r="G6859" s="180"/>
      <c r="H6859" s="180"/>
      <c r="I6859" s="180">
        <v>0</v>
      </c>
      <c r="J6859" s="180">
        <v>0</v>
      </c>
    </row>
    <row r="6860" spans="1:10" x14ac:dyDescent="0.2">
      <c r="A6860" s="180" t="s">
        <v>153</v>
      </c>
      <c r="B6860" s="180" t="s">
        <v>344</v>
      </c>
      <c r="C6860" s="180">
        <v>950000</v>
      </c>
      <c r="D6860" s="180"/>
      <c r="E6860" s="180"/>
      <c r="F6860" s="180"/>
      <c r="G6860" s="180">
        <v>3500</v>
      </c>
      <c r="H6860" s="180"/>
      <c r="I6860" s="180">
        <v>1008856</v>
      </c>
      <c r="J6860" s="180">
        <v>900657.14</v>
      </c>
    </row>
    <row r="6861" spans="1:10" x14ac:dyDescent="0.2">
      <c r="A6861" s="180" t="s">
        <v>153</v>
      </c>
      <c r="B6861" s="180" t="s">
        <v>475</v>
      </c>
      <c r="C6861" s="180"/>
      <c r="D6861" s="180">
        <v>850</v>
      </c>
      <c r="E6861" s="180"/>
      <c r="F6861" s="180">
        <v>4871</v>
      </c>
      <c r="G6861" s="180"/>
      <c r="H6861" s="180"/>
      <c r="I6861" s="180">
        <v>33871</v>
      </c>
      <c r="J6861" s="180">
        <v>31020.749999999996</v>
      </c>
    </row>
    <row r="6862" spans="1:10" x14ac:dyDescent="0.2">
      <c r="A6862" s="180" t="s">
        <v>153</v>
      </c>
      <c r="B6862" s="180" t="s">
        <v>332</v>
      </c>
      <c r="C6862" s="180"/>
      <c r="D6862" s="180"/>
      <c r="E6862" s="180"/>
      <c r="F6862" s="180"/>
      <c r="G6862" s="180"/>
      <c r="H6862" s="180"/>
      <c r="I6862" s="180">
        <v>100000</v>
      </c>
      <c r="J6862" s="180">
        <v>103395</v>
      </c>
    </row>
    <row r="6863" spans="1:10" x14ac:dyDescent="0.2">
      <c r="A6863" s="180" t="s">
        <v>153</v>
      </c>
      <c r="B6863" s="180" t="s">
        <v>407</v>
      </c>
      <c r="C6863" s="180"/>
      <c r="D6863" s="180"/>
      <c r="E6863" s="180"/>
      <c r="F6863" s="180"/>
      <c r="G6863" s="180">
        <v>200000</v>
      </c>
      <c r="H6863" s="180"/>
      <c r="I6863" s="180">
        <v>297825</v>
      </c>
      <c r="J6863" s="180">
        <v>272425.11</v>
      </c>
    </row>
    <row r="6864" spans="1:10" x14ac:dyDescent="0.2">
      <c r="A6864" s="180" t="s">
        <v>153</v>
      </c>
      <c r="B6864" s="180" t="s">
        <v>345</v>
      </c>
      <c r="C6864" s="180">
        <v>970000</v>
      </c>
      <c r="D6864" s="180">
        <v>101845</v>
      </c>
      <c r="E6864" s="180">
        <v>1200</v>
      </c>
      <c r="F6864" s="180">
        <v>576396</v>
      </c>
      <c r="G6864" s="180">
        <v>469180</v>
      </c>
      <c r="H6864" s="180">
        <v>311150</v>
      </c>
      <c r="I6864" s="180">
        <v>13205693</v>
      </c>
      <c r="J6864" s="180">
        <v>12471843.550000001</v>
      </c>
    </row>
    <row r="6865" spans="1:10" x14ac:dyDescent="0.2">
      <c r="A6865" s="180" t="s">
        <v>153</v>
      </c>
      <c r="B6865" s="180" t="s">
        <v>346</v>
      </c>
      <c r="C6865" s="180"/>
      <c r="D6865" s="180"/>
      <c r="E6865" s="180"/>
      <c r="F6865" s="180"/>
      <c r="G6865" s="180"/>
      <c r="H6865" s="180"/>
      <c r="I6865" s="180">
        <v>0</v>
      </c>
      <c r="J6865" s="180">
        <v>0</v>
      </c>
    </row>
    <row r="6866" spans="1:10" x14ac:dyDescent="0.2">
      <c r="A6866" s="180" t="s">
        <v>153</v>
      </c>
      <c r="B6866" s="180" t="s">
        <v>446</v>
      </c>
      <c r="C6866" s="180"/>
      <c r="D6866" s="180"/>
      <c r="E6866" s="180"/>
      <c r="F6866" s="180">
        <v>608185</v>
      </c>
      <c r="G6866" s="180"/>
      <c r="H6866" s="180"/>
      <c r="I6866" s="180">
        <v>607085</v>
      </c>
      <c r="J6866" s="180">
        <v>615735</v>
      </c>
    </row>
    <row r="6867" spans="1:10" x14ac:dyDescent="0.2">
      <c r="A6867" s="180" t="s">
        <v>153</v>
      </c>
      <c r="B6867" s="180" t="s">
        <v>347</v>
      </c>
      <c r="C6867" s="180"/>
      <c r="D6867" s="180"/>
      <c r="E6867" s="180"/>
      <c r="F6867" s="180"/>
      <c r="G6867" s="180"/>
      <c r="H6867" s="180"/>
      <c r="I6867" s="180">
        <v>0</v>
      </c>
      <c r="J6867" s="180">
        <v>505</v>
      </c>
    </row>
    <row r="6868" spans="1:10" x14ac:dyDescent="0.2">
      <c r="A6868" s="180" t="s">
        <v>153</v>
      </c>
      <c r="B6868" s="180" t="s">
        <v>348</v>
      </c>
      <c r="C6868" s="180">
        <v>970000</v>
      </c>
      <c r="D6868" s="180">
        <v>101845</v>
      </c>
      <c r="E6868" s="180">
        <v>1200</v>
      </c>
      <c r="F6868" s="180">
        <v>1184581</v>
      </c>
      <c r="G6868" s="180">
        <v>469180</v>
      </c>
      <c r="H6868" s="180">
        <v>311150</v>
      </c>
      <c r="I6868" s="180">
        <v>13812778</v>
      </c>
      <c r="J6868" s="180">
        <v>13088083.550000001</v>
      </c>
    </row>
    <row r="6869" spans="1:10" x14ac:dyDescent="0.2">
      <c r="A6869" s="180" t="s">
        <v>153</v>
      </c>
      <c r="B6869" s="180" t="s">
        <v>349</v>
      </c>
      <c r="C6869" s="180">
        <v>2512056.94</v>
      </c>
      <c r="D6869" s="180">
        <v>144037.07</v>
      </c>
      <c r="E6869" s="180">
        <v>3853</v>
      </c>
      <c r="F6869" s="180">
        <v>112494.87000000013</v>
      </c>
      <c r="G6869" s="180">
        <v>-38797.510000000009</v>
      </c>
      <c r="H6869" s="180">
        <v>519.29999999998836</v>
      </c>
      <c r="I6869" s="180">
        <v>3840947.8399999966</v>
      </c>
      <c r="J6869" s="180">
        <v>3207548.0200000005</v>
      </c>
    </row>
    <row r="6870" spans="1:10" x14ac:dyDescent="0.2">
      <c r="A6870" s="180" t="s">
        <v>153</v>
      </c>
      <c r="B6870" s="180" t="s">
        <v>350</v>
      </c>
      <c r="C6870" s="180">
        <v>3482056.94</v>
      </c>
      <c r="D6870" s="180">
        <v>245882.07</v>
      </c>
      <c r="E6870" s="180">
        <v>5053</v>
      </c>
      <c r="F6870" s="180">
        <v>1297075.8700000001</v>
      </c>
      <c r="G6870" s="180">
        <v>430382.49</v>
      </c>
      <c r="H6870" s="180">
        <v>311669.3</v>
      </c>
      <c r="I6870" s="180">
        <v>17653725.839999996</v>
      </c>
      <c r="J6870" s="180">
        <v>16295631.57</v>
      </c>
    </row>
    <row r="6871" spans="1:10" x14ac:dyDescent="0.2">
      <c r="A6871" s="180" t="s">
        <v>153</v>
      </c>
      <c r="B6871" s="180" t="s">
        <v>376</v>
      </c>
      <c r="C6871" s="180"/>
      <c r="D6871" s="180"/>
      <c r="E6871" s="180"/>
      <c r="F6871" s="180"/>
      <c r="G6871" s="180"/>
      <c r="H6871" s="180"/>
      <c r="I6871" s="180"/>
      <c r="J6871" s="180"/>
    </row>
    <row r="6872" spans="1:10" x14ac:dyDescent="0.2">
      <c r="A6872" s="180" t="s">
        <v>153</v>
      </c>
      <c r="B6872" s="180" t="s">
        <v>377</v>
      </c>
      <c r="C6872" s="180"/>
      <c r="D6872" s="180"/>
      <c r="E6872" s="180"/>
      <c r="F6872" s="180"/>
      <c r="G6872" s="180"/>
      <c r="H6872" s="180">
        <v>67531</v>
      </c>
      <c r="I6872" s="180">
        <v>7488701</v>
      </c>
      <c r="J6872" s="180">
        <v>7122828.1500000004</v>
      </c>
    </row>
    <row r="6873" spans="1:10" x14ac:dyDescent="0.2">
      <c r="A6873" s="180" t="s">
        <v>153</v>
      </c>
      <c r="B6873" s="180" t="s">
        <v>352</v>
      </c>
      <c r="C6873" s="180"/>
      <c r="D6873" s="180"/>
      <c r="E6873" s="180"/>
      <c r="F6873" s="180"/>
      <c r="G6873" s="180"/>
      <c r="H6873" s="180"/>
      <c r="I6873" s="180">
        <v>195242</v>
      </c>
      <c r="J6873" s="180">
        <v>186050.32</v>
      </c>
    </row>
    <row r="6874" spans="1:10" x14ac:dyDescent="0.2">
      <c r="A6874" s="180" t="s">
        <v>153</v>
      </c>
      <c r="B6874" s="180" t="s">
        <v>353</v>
      </c>
      <c r="C6874" s="180">
        <v>100000</v>
      </c>
      <c r="D6874" s="180"/>
      <c r="E6874" s="180"/>
      <c r="F6874" s="180"/>
      <c r="G6874" s="180"/>
      <c r="H6874" s="180"/>
      <c r="I6874" s="180">
        <v>400453</v>
      </c>
      <c r="J6874" s="180">
        <v>334000.13</v>
      </c>
    </row>
    <row r="6875" spans="1:10" x14ac:dyDescent="0.2">
      <c r="A6875" s="180" t="s">
        <v>153</v>
      </c>
      <c r="B6875" s="180" t="s">
        <v>354</v>
      </c>
      <c r="C6875" s="180"/>
      <c r="D6875" s="180"/>
      <c r="E6875" s="180"/>
      <c r="F6875" s="180"/>
      <c r="G6875" s="180"/>
      <c r="H6875" s="180"/>
      <c r="I6875" s="180">
        <v>310051</v>
      </c>
      <c r="J6875" s="180">
        <v>295339.02</v>
      </c>
    </row>
    <row r="6876" spans="1:10" x14ac:dyDescent="0.2">
      <c r="A6876" s="180" t="s">
        <v>153</v>
      </c>
      <c r="B6876" s="180" t="s">
        <v>408</v>
      </c>
      <c r="C6876" s="180"/>
      <c r="D6876" s="180"/>
      <c r="E6876" s="180"/>
      <c r="F6876" s="180"/>
      <c r="G6876" s="180"/>
      <c r="H6876" s="180"/>
      <c r="I6876" s="180">
        <v>580830</v>
      </c>
      <c r="J6876" s="180">
        <v>553330.12</v>
      </c>
    </row>
    <row r="6877" spans="1:10" x14ac:dyDescent="0.2">
      <c r="A6877" s="180" t="s">
        <v>153</v>
      </c>
      <c r="B6877" s="180" t="s">
        <v>423</v>
      </c>
      <c r="C6877" s="180"/>
      <c r="D6877" s="180"/>
      <c r="E6877" s="180"/>
      <c r="F6877" s="180"/>
      <c r="G6877" s="180"/>
      <c r="H6877" s="180"/>
      <c r="I6877" s="180">
        <v>174228</v>
      </c>
      <c r="J6877" s="180">
        <v>165983.85999999999</v>
      </c>
    </row>
    <row r="6878" spans="1:10" x14ac:dyDescent="0.2">
      <c r="A6878" s="180" t="s">
        <v>153</v>
      </c>
      <c r="B6878" s="180" t="s">
        <v>355</v>
      </c>
      <c r="C6878" s="180">
        <v>54000</v>
      </c>
      <c r="D6878" s="180">
        <v>50000</v>
      </c>
      <c r="E6878" s="180"/>
      <c r="F6878" s="180"/>
      <c r="G6878" s="180"/>
      <c r="H6878" s="180"/>
      <c r="I6878" s="180">
        <v>868900</v>
      </c>
      <c r="J6878" s="180">
        <v>768148.93</v>
      </c>
    </row>
    <row r="6879" spans="1:10" x14ac:dyDescent="0.2">
      <c r="A6879" s="180" t="s">
        <v>153</v>
      </c>
      <c r="B6879" s="180" t="s">
        <v>356</v>
      </c>
      <c r="C6879" s="180"/>
      <c r="D6879" s="180">
        <v>95000</v>
      </c>
      <c r="E6879" s="180"/>
      <c r="F6879" s="180"/>
      <c r="G6879" s="180"/>
      <c r="H6879" s="180"/>
      <c r="I6879" s="180">
        <v>451655</v>
      </c>
      <c r="J6879" s="180">
        <v>358982.53</v>
      </c>
    </row>
    <row r="6880" spans="1:10" x14ac:dyDescent="0.2">
      <c r="A6880" s="180" t="s">
        <v>153</v>
      </c>
      <c r="B6880" s="180" t="s">
        <v>409</v>
      </c>
      <c r="C6880" s="180"/>
      <c r="D6880" s="180"/>
      <c r="E6880" s="180"/>
      <c r="F6880" s="180"/>
      <c r="G6880" s="180"/>
      <c r="H6880" s="180"/>
      <c r="I6880" s="180">
        <v>0</v>
      </c>
      <c r="J6880" s="180"/>
    </row>
    <row r="6881" spans="1:10" x14ac:dyDescent="0.2">
      <c r="A6881" s="180" t="s">
        <v>153</v>
      </c>
      <c r="B6881" s="180" t="s">
        <v>378</v>
      </c>
      <c r="C6881" s="180"/>
      <c r="D6881" s="180"/>
      <c r="E6881" s="180"/>
      <c r="F6881" s="180"/>
      <c r="G6881" s="180">
        <v>488250</v>
      </c>
      <c r="H6881" s="180">
        <v>267750</v>
      </c>
      <c r="I6881" s="180">
        <v>726777</v>
      </c>
      <c r="J6881" s="180">
        <v>680761.03000000014</v>
      </c>
    </row>
    <row r="6882" spans="1:10" x14ac:dyDescent="0.2">
      <c r="A6882" s="180" t="s">
        <v>153</v>
      </c>
      <c r="B6882" s="180" t="s">
        <v>360</v>
      </c>
      <c r="C6882" s="180">
        <v>200000</v>
      </c>
      <c r="D6882" s="180">
        <v>6300</v>
      </c>
      <c r="E6882" s="180">
        <v>1200</v>
      </c>
      <c r="F6882" s="180"/>
      <c r="G6882" s="180"/>
      <c r="H6882" s="180"/>
      <c r="I6882" s="180">
        <v>132236</v>
      </c>
      <c r="J6882" s="180">
        <v>17215.13</v>
      </c>
    </row>
    <row r="6883" spans="1:10" x14ac:dyDescent="0.2">
      <c r="A6883" s="180" t="s">
        <v>153</v>
      </c>
      <c r="B6883" s="180" t="s">
        <v>379</v>
      </c>
      <c r="C6883" s="180">
        <v>1000</v>
      </c>
      <c r="D6883" s="180"/>
      <c r="E6883" s="180"/>
      <c r="F6883" s="180">
        <v>1178210</v>
      </c>
      <c r="G6883" s="180"/>
      <c r="H6883" s="180"/>
      <c r="I6883" s="180">
        <v>941380</v>
      </c>
      <c r="J6883" s="180">
        <v>949342.5</v>
      </c>
    </row>
    <row r="6884" spans="1:10" x14ac:dyDescent="0.2">
      <c r="A6884" s="180" t="s">
        <v>153</v>
      </c>
      <c r="B6884" s="180" t="s">
        <v>362</v>
      </c>
      <c r="C6884" s="180"/>
      <c r="D6884" s="180"/>
      <c r="E6884" s="180"/>
      <c r="F6884" s="180"/>
      <c r="G6884" s="180"/>
      <c r="H6884" s="180"/>
      <c r="I6884" s="180">
        <v>419247</v>
      </c>
      <c r="J6884" s="180">
        <v>406967</v>
      </c>
    </row>
    <row r="6885" spans="1:10" x14ac:dyDescent="0.2">
      <c r="A6885" s="180" t="s">
        <v>153</v>
      </c>
      <c r="B6885" s="180" t="s">
        <v>365</v>
      </c>
      <c r="C6885" s="180">
        <v>355000</v>
      </c>
      <c r="D6885" s="180">
        <v>151300</v>
      </c>
      <c r="E6885" s="180">
        <v>1200</v>
      </c>
      <c r="F6885" s="180">
        <v>1178210</v>
      </c>
      <c r="G6885" s="180">
        <v>488250</v>
      </c>
      <c r="H6885" s="180">
        <v>335281</v>
      </c>
      <c r="I6885" s="180">
        <v>12689700</v>
      </c>
      <c r="J6885" s="180">
        <v>11838948.720000001</v>
      </c>
    </row>
    <row r="6886" spans="1:10" x14ac:dyDescent="0.2">
      <c r="A6886" s="180" t="s">
        <v>153</v>
      </c>
      <c r="B6886" s="180" t="s">
        <v>447</v>
      </c>
      <c r="C6886" s="180">
        <v>608185</v>
      </c>
      <c r="D6886" s="180"/>
      <c r="E6886" s="180"/>
      <c r="F6886" s="180"/>
      <c r="G6886" s="180"/>
      <c r="H6886" s="180"/>
      <c r="I6886" s="180">
        <v>607085</v>
      </c>
      <c r="J6886" s="180">
        <v>615735.01</v>
      </c>
    </row>
    <row r="6887" spans="1:10" x14ac:dyDescent="0.2">
      <c r="A6887" s="180" t="s">
        <v>153</v>
      </c>
      <c r="B6887" s="180" t="s">
        <v>366</v>
      </c>
      <c r="C6887" s="180">
        <v>963185</v>
      </c>
      <c r="D6887" s="180">
        <v>151300</v>
      </c>
      <c r="E6887" s="180">
        <v>1200</v>
      </c>
      <c r="F6887" s="180">
        <v>1178210</v>
      </c>
      <c r="G6887" s="180">
        <v>488250</v>
      </c>
      <c r="H6887" s="180">
        <v>335281</v>
      </c>
      <c r="I6887" s="180">
        <v>13296785</v>
      </c>
      <c r="J6887" s="180">
        <v>12454683.73</v>
      </c>
    </row>
    <row r="6888" spans="1:10" x14ac:dyDescent="0.2">
      <c r="A6888" s="180" t="s">
        <v>153</v>
      </c>
      <c r="B6888" s="180" t="s">
        <v>367</v>
      </c>
      <c r="C6888" s="180">
        <v>2518871.94</v>
      </c>
      <c r="D6888" s="180">
        <v>94582.07</v>
      </c>
      <c r="E6888" s="180">
        <v>3853</v>
      </c>
      <c r="F6888" s="180">
        <v>118865.87000000013</v>
      </c>
      <c r="G6888" s="180">
        <v>-57867.510000000009</v>
      </c>
      <c r="H6888" s="180">
        <v>-23611.700000000012</v>
      </c>
      <c r="I6888" s="180">
        <v>4356940.8399999961</v>
      </c>
      <c r="J6888" s="180">
        <v>3840947.8400000017</v>
      </c>
    </row>
    <row r="6889" spans="1:10" x14ac:dyDescent="0.2">
      <c r="A6889" s="180" t="s">
        <v>153</v>
      </c>
      <c r="B6889" s="180" t="s">
        <v>368</v>
      </c>
      <c r="C6889" s="180">
        <v>3482056.94</v>
      </c>
      <c r="D6889" s="180">
        <v>245882.07</v>
      </c>
      <c r="E6889" s="180">
        <v>5053</v>
      </c>
      <c r="F6889" s="180">
        <v>1297075.8700000001</v>
      </c>
      <c r="G6889" s="180">
        <v>430382.49</v>
      </c>
      <c r="H6889" s="180">
        <v>311669.3</v>
      </c>
      <c r="I6889" s="180">
        <v>17653725.839999996</v>
      </c>
      <c r="J6889" s="180">
        <v>16295631.57</v>
      </c>
    </row>
    <row r="6890" spans="1:10" x14ac:dyDescent="0.2">
      <c r="A6890" s="180" t="s">
        <v>154</v>
      </c>
      <c r="B6890" s="180" t="s">
        <v>333</v>
      </c>
      <c r="C6890" s="180"/>
      <c r="D6890" s="180">
        <v>4345048</v>
      </c>
      <c r="E6890" s="180"/>
      <c r="F6890" s="180">
        <v>10537393</v>
      </c>
      <c r="G6890" s="180"/>
      <c r="H6890" s="180"/>
      <c r="I6890" s="180">
        <v>42365173</v>
      </c>
      <c r="J6890" s="180">
        <v>38631314.130000003</v>
      </c>
    </row>
    <row r="6891" spans="1:10" x14ac:dyDescent="0.2">
      <c r="A6891" s="180" t="s">
        <v>154</v>
      </c>
      <c r="B6891" s="180" t="s">
        <v>334</v>
      </c>
      <c r="C6891" s="180"/>
      <c r="D6891" s="180">
        <v>88544</v>
      </c>
      <c r="E6891" s="180"/>
      <c r="F6891" s="180">
        <v>214732</v>
      </c>
      <c r="G6891" s="180"/>
      <c r="H6891" s="180"/>
      <c r="I6891" s="180">
        <v>943439</v>
      </c>
      <c r="J6891" s="180">
        <v>943629.9</v>
      </c>
    </row>
    <row r="6892" spans="1:10" x14ac:dyDescent="0.2">
      <c r="A6892" s="180" t="s">
        <v>154</v>
      </c>
      <c r="B6892" s="180" t="s">
        <v>335</v>
      </c>
      <c r="C6892" s="180"/>
      <c r="D6892" s="180">
        <v>0</v>
      </c>
      <c r="E6892" s="180"/>
      <c r="F6892" s="180"/>
      <c r="G6892" s="180"/>
      <c r="H6892" s="180"/>
      <c r="I6892" s="180">
        <v>0</v>
      </c>
      <c r="J6892" s="180">
        <v>0</v>
      </c>
    </row>
    <row r="6893" spans="1:10" x14ac:dyDescent="0.2">
      <c r="A6893" s="180" t="s">
        <v>154</v>
      </c>
      <c r="B6893" s="180" t="s">
        <v>336</v>
      </c>
      <c r="C6893" s="180"/>
      <c r="D6893" s="180"/>
      <c r="E6893" s="180"/>
      <c r="F6893" s="180"/>
      <c r="G6893" s="180"/>
      <c r="H6893" s="180"/>
      <c r="I6893" s="180">
        <v>4807139</v>
      </c>
      <c r="J6893" s="180">
        <v>4787266.4400000004</v>
      </c>
    </row>
    <row r="6894" spans="1:10" x14ac:dyDescent="0.2">
      <c r="A6894" s="180" t="s">
        <v>154</v>
      </c>
      <c r="B6894" s="180" t="s">
        <v>337</v>
      </c>
      <c r="C6894" s="180">
        <v>101500</v>
      </c>
      <c r="D6894" s="180">
        <v>50750</v>
      </c>
      <c r="E6894" s="180"/>
      <c r="F6894" s="180">
        <v>5075</v>
      </c>
      <c r="G6894" s="180">
        <v>15225</v>
      </c>
      <c r="H6894" s="180"/>
      <c r="I6894" s="180">
        <v>335000</v>
      </c>
      <c r="J6894" s="180">
        <v>572071.77</v>
      </c>
    </row>
    <row r="6895" spans="1:10" x14ac:dyDescent="0.2">
      <c r="A6895" s="180" t="s">
        <v>154</v>
      </c>
      <c r="B6895" s="180" t="s">
        <v>338</v>
      </c>
      <c r="C6895" s="180"/>
      <c r="D6895" s="180"/>
      <c r="E6895" s="180"/>
      <c r="F6895" s="180"/>
      <c r="G6895" s="180">
        <v>2364950</v>
      </c>
      <c r="H6895" s="180"/>
      <c r="I6895" s="180">
        <v>2330000</v>
      </c>
      <c r="J6895" s="180">
        <v>2327527.15</v>
      </c>
    </row>
    <row r="6896" spans="1:10" x14ac:dyDescent="0.2">
      <c r="A6896" s="180" t="s">
        <v>154</v>
      </c>
      <c r="B6896" s="180" t="s">
        <v>339</v>
      </c>
      <c r="C6896" s="180"/>
      <c r="D6896" s="180"/>
      <c r="E6896" s="180"/>
      <c r="F6896" s="180"/>
      <c r="G6896" s="180"/>
      <c r="H6896" s="180"/>
      <c r="I6896" s="180">
        <v>900535</v>
      </c>
      <c r="J6896" s="180">
        <v>863136.96</v>
      </c>
    </row>
    <row r="6897" spans="1:10" x14ac:dyDescent="0.2">
      <c r="A6897" s="180" t="s">
        <v>154</v>
      </c>
      <c r="B6897" s="180" t="s">
        <v>340</v>
      </c>
      <c r="C6897" s="180"/>
      <c r="D6897" s="180">
        <v>205741</v>
      </c>
      <c r="E6897" s="180"/>
      <c r="F6897" s="180"/>
      <c r="G6897" s="180"/>
      <c r="H6897" s="180">
        <v>3764706</v>
      </c>
      <c r="I6897" s="180">
        <v>4976538</v>
      </c>
      <c r="J6897" s="180">
        <v>5207559.67</v>
      </c>
    </row>
    <row r="6898" spans="1:10" x14ac:dyDescent="0.2">
      <c r="A6898" s="180" t="s">
        <v>154</v>
      </c>
      <c r="B6898" s="180" t="s">
        <v>341</v>
      </c>
      <c r="C6898" s="180"/>
      <c r="D6898" s="180"/>
      <c r="E6898" s="180"/>
      <c r="F6898" s="180">
        <v>5075</v>
      </c>
      <c r="G6898" s="180"/>
      <c r="H6898" s="180"/>
      <c r="I6898" s="180">
        <v>96000</v>
      </c>
      <c r="J6898" s="180">
        <v>95575.59</v>
      </c>
    </row>
    <row r="6899" spans="1:10" x14ac:dyDescent="0.2">
      <c r="A6899" s="180" t="s">
        <v>154</v>
      </c>
      <c r="B6899" s="180" t="s">
        <v>342</v>
      </c>
      <c r="C6899" s="180"/>
      <c r="D6899" s="180"/>
      <c r="E6899" s="180"/>
      <c r="F6899" s="180"/>
      <c r="G6899" s="180"/>
      <c r="H6899" s="180"/>
      <c r="I6899" s="180">
        <v>44319080</v>
      </c>
      <c r="J6899" s="180">
        <v>42685032</v>
      </c>
    </row>
    <row r="6900" spans="1:10" x14ac:dyDescent="0.2">
      <c r="A6900" s="180" t="s">
        <v>154</v>
      </c>
      <c r="B6900" s="180" t="s">
        <v>343</v>
      </c>
      <c r="C6900" s="180"/>
      <c r="D6900" s="180"/>
      <c r="E6900" s="180"/>
      <c r="F6900" s="180"/>
      <c r="G6900" s="180"/>
      <c r="H6900" s="180"/>
      <c r="I6900" s="180">
        <v>0</v>
      </c>
      <c r="J6900" s="180">
        <v>0</v>
      </c>
    </row>
    <row r="6901" spans="1:10" x14ac:dyDescent="0.2">
      <c r="A6901" s="180" t="s">
        <v>154</v>
      </c>
      <c r="B6901" s="180" t="s">
        <v>344</v>
      </c>
      <c r="C6901" s="180">
        <v>6596291</v>
      </c>
      <c r="D6901" s="180">
        <v>660</v>
      </c>
      <c r="E6901" s="180"/>
      <c r="F6901" s="180">
        <v>1015</v>
      </c>
      <c r="G6901" s="180">
        <v>24827</v>
      </c>
      <c r="H6901" s="180">
        <v>46751</v>
      </c>
      <c r="I6901" s="180">
        <v>7088590</v>
      </c>
      <c r="J6901" s="180">
        <v>6991228.1000000006</v>
      </c>
    </row>
    <row r="6902" spans="1:10" x14ac:dyDescent="0.2">
      <c r="A6902" s="180" t="s">
        <v>154</v>
      </c>
      <c r="B6902" s="180" t="s">
        <v>475</v>
      </c>
      <c r="C6902" s="180"/>
      <c r="D6902" s="180">
        <v>142363</v>
      </c>
      <c r="E6902" s="180"/>
      <c r="F6902" s="180">
        <v>345251</v>
      </c>
      <c r="G6902" s="180"/>
      <c r="H6902" s="180"/>
      <c r="I6902" s="180">
        <v>1352862</v>
      </c>
      <c r="J6902" s="180">
        <v>1315847.92</v>
      </c>
    </row>
    <row r="6903" spans="1:10" x14ac:dyDescent="0.2">
      <c r="A6903" s="180" t="s">
        <v>154</v>
      </c>
      <c r="B6903" s="180" t="s">
        <v>332</v>
      </c>
      <c r="C6903" s="180"/>
      <c r="D6903" s="180"/>
      <c r="E6903" s="180"/>
      <c r="F6903" s="180"/>
      <c r="G6903" s="180"/>
      <c r="H6903" s="180"/>
      <c r="I6903" s="180">
        <v>500089</v>
      </c>
      <c r="J6903" s="180">
        <v>560063</v>
      </c>
    </row>
    <row r="6904" spans="1:10" x14ac:dyDescent="0.2">
      <c r="A6904" s="180" t="s">
        <v>154</v>
      </c>
      <c r="B6904" s="180" t="s">
        <v>407</v>
      </c>
      <c r="C6904" s="180"/>
      <c r="D6904" s="180">
        <v>5075</v>
      </c>
      <c r="E6904" s="180"/>
      <c r="F6904" s="180"/>
      <c r="G6904" s="180">
        <v>1220030</v>
      </c>
      <c r="H6904" s="180"/>
      <c r="I6904" s="180">
        <v>3433592</v>
      </c>
      <c r="J6904" s="180">
        <v>3411404.16</v>
      </c>
    </row>
    <row r="6905" spans="1:10" x14ac:dyDescent="0.2">
      <c r="A6905" s="180" t="s">
        <v>154</v>
      </c>
      <c r="B6905" s="180" t="s">
        <v>345</v>
      </c>
      <c r="C6905" s="180">
        <v>6697791</v>
      </c>
      <c r="D6905" s="180">
        <v>4838181</v>
      </c>
      <c r="E6905" s="180">
        <v>0</v>
      </c>
      <c r="F6905" s="180">
        <v>11108541</v>
      </c>
      <c r="G6905" s="180">
        <v>3625032</v>
      </c>
      <c r="H6905" s="180">
        <v>3811457</v>
      </c>
      <c r="I6905" s="180">
        <v>113448037</v>
      </c>
      <c r="J6905" s="180">
        <v>108391656.79000001</v>
      </c>
    </row>
    <row r="6906" spans="1:10" x14ac:dyDescent="0.2">
      <c r="A6906" s="180" t="s">
        <v>154</v>
      </c>
      <c r="B6906" s="180" t="s">
        <v>346</v>
      </c>
      <c r="C6906" s="180"/>
      <c r="D6906" s="180"/>
      <c r="E6906" s="180"/>
      <c r="F6906" s="180"/>
      <c r="G6906" s="180"/>
      <c r="H6906" s="180"/>
      <c r="I6906" s="180">
        <v>8709000</v>
      </c>
      <c r="J6906" s="180">
        <v>8345994.4500000002</v>
      </c>
    </row>
    <row r="6907" spans="1:10" x14ac:dyDescent="0.2">
      <c r="A6907" s="180" t="s">
        <v>154</v>
      </c>
      <c r="B6907" s="180" t="s">
        <v>446</v>
      </c>
      <c r="C6907" s="180"/>
      <c r="D6907" s="180"/>
      <c r="E6907" s="180"/>
      <c r="F6907" s="180">
        <v>8140208</v>
      </c>
      <c r="G6907" s="180"/>
      <c r="H6907" s="180"/>
      <c r="I6907" s="180">
        <v>8245009</v>
      </c>
      <c r="J6907" s="180">
        <v>8625460.7200000007</v>
      </c>
    </row>
    <row r="6908" spans="1:10" x14ac:dyDescent="0.2">
      <c r="A6908" s="180" t="s">
        <v>154</v>
      </c>
      <c r="B6908" s="180" t="s">
        <v>347</v>
      </c>
      <c r="C6908" s="180"/>
      <c r="D6908" s="180"/>
      <c r="E6908" s="180"/>
      <c r="F6908" s="180"/>
      <c r="G6908" s="180"/>
      <c r="H6908" s="180"/>
      <c r="I6908" s="180">
        <v>5000</v>
      </c>
      <c r="J6908" s="180">
        <v>14341.17</v>
      </c>
    </row>
    <row r="6909" spans="1:10" x14ac:dyDescent="0.2">
      <c r="A6909" s="180" t="s">
        <v>154</v>
      </c>
      <c r="B6909" s="180" t="s">
        <v>348</v>
      </c>
      <c r="C6909" s="180">
        <v>6697791</v>
      </c>
      <c r="D6909" s="180">
        <v>4838181</v>
      </c>
      <c r="E6909" s="180">
        <v>0</v>
      </c>
      <c r="F6909" s="180">
        <v>19248749</v>
      </c>
      <c r="G6909" s="180">
        <v>3625032</v>
      </c>
      <c r="H6909" s="180">
        <v>3811457</v>
      </c>
      <c r="I6909" s="180">
        <v>130407046</v>
      </c>
      <c r="J6909" s="180">
        <v>125377453.13</v>
      </c>
    </row>
    <row r="6910" spans="1:10" x14ac:dyDescent="0.2">
      <c r="A6910" s="180" t="s">
        <v>154</v>
      </c>
      <c r="B6910" s="180" t="s">
        <v>349</v>
      </c>
      <c r="C6910" s="180">
        <v>9435965.5199999996</v>
      </c>
      <c r="D6910" s="180">
        <v>663178.41000000015</v>
      </c>
      <c r="E6910" s="180">
        <v>0</v>
      </c>
      <c r="F6910" s="180">
        <v>6596434.5799999982</v>
      </c>
      <c r="G6910" s="180">
        <v>2200140.34</v>
      </c>
      <c r="H6910" s="180">
        <v>-210009.02</v>
      </c>
      <c r="I6910" s="180">
        <v>36126284.909999989</v>
      </c>
      <c r="J6910" s="180">
        <v>44238721.489999995</v>
      </c>
    </row>
    <row r="6911" spans="1:10" x14ac:dyDescent="0.2">
      <c r="A6911" s="180" t="s">
        <v>154</v>
      </c>
      <c r="B6911" s="180" t="s">
        <v>350</v>
      </c>
      <c r="C6911" s="180">
        <v>16133756.52</v>
      </c>
      <c r="D6911" s="180">
        <v>5501359.4100000001</v>
      </c>
      <c r="E6911" s="180">
        <v>0</v>
      </c>
      <c r="F6911" s="180">
        <v>25845183.579999998</v>
      </c>
      <c r="G6911" s="180">
        <v>5825172.3399999999</v>
      </c>
      <c r="H6911" s="180">
        <v>3601447.98</v>
      </c>
      <c r="I6911" s="180">
        <v>166533330.91</v>
      </c>
      <c r="J6911" s="180">
        <v>169616174.62</v>
      </c>
    </row>
    <row r="6912" spans="1:10" x14ac:dyDescent="0.2">
      <c r="A6912" s="180" t="s">
        <v>154</v>
      </c>
      <c r="B6912" s="180" t="s">
        <v>376</v>
      </c>
      <c r="C6912" s="180"/>
      <c r="D6912" s="180"/>
      <c r="E6912" s="180"/>
      <c r="F6912" s="180"/>
      <c r="G6912" s="180"/>
      <c r="H6912" s="180"/>
      <c r="I6912" s="180"/>
      <c r="J6912" s="180"/>
    </row>
    <row r="6913" spans="1:10" x14ac:dyDescent="0.2">
      <c r="A6913" s="180" t="s">
        <v>154</v>
      </c>
      <c r="B6913" s="180" t="s">
        <v>377</v>
      </c>
      <c r="C6913" s="180">
        <v>750000</v>
      </c>
      <c r="D6913" s="180">
        <v>250000</v>
      </c>
      <c r="E6913" s="180"/>
      <c r="F6913" s="180"/>
      <c r="G6913" s="180"/>
      <c r="H6913" s="180">
        <v>351962</v>
      </c>
      <c r="I6913" s="180">
        <v>61552455</v>
      </c>
      <c r="J6913" s="180">
        <v>56988343.159999996</v>
      </c>
    </row>
    <row r="6914" spans="1:10" x14ac:dyDescent="0.2">
      <c r="A6914" s="180" t="s">
        <v>154</v>
      </c>
      <c r="B6914" s="180" t="s">
        <v>352</v>
      </c>
      <c r="C6914" s="180"/>
      <c r="D6914" s="180"/>
      <c r="E6914" s="180"/>
      <c r="F6914" s="180"/>
      <c r="G6914" s="180"/>
      <c r="H6914" s="180"/>
      <c r="I6914" s="180">
        <v>2267668</v>
      </c>
      <c r="J6914" s="180">
        <v>2267478.7200000002</v>
      </c>
    </row>
    <row r="6915" spans="1:10" x14ac:dyDescent="0.2">
      <c r="A6915" s="180" t="s">
        <v>154</v>
      </c>
      <c r="B6915" s="180" t="s">
        <v>353</v>
      </c>
      <c r="C6915" s="180"/>
      <c r="D6915" s="180">
        <v>233450</v>
      </c>
      <c r="E6915" s="180"/>
      <c r="F6915" s="180"/>
      <c r="G6915" s="180"/>
      <c r="H6915" s="180"/>
      <c r="I6915" s="180">
        <v>3775984</v>
      </c>
      <c r="J6915" s="180">
        <v>3387505.57</v>
      </c>
    </row>
    <row r="6916" spans="1:10" x14ac:dyDescent="0.2">
      <c r="A6916" s="180" t="s">
        <v>154</v>
      </c>
      <c r="B6916" s="180" t="s">
        <v>354</v>
      </c>
      <c r="C6916" s="180">
        <v>8019</v>
      </c>
      <c r="D6916" s="180"/>
      <c r="E6916" s="180"/>
      <c r="F6916" s="180"/>
      <c r="G6916" s="180"/>
      <c r="H6916" s="180"/>
      <c r="I6916" s="180">
        <v>1342685</v>
      </c>
      <c r="J6916" s="180">
        <v>1385770.01</v>
      </c>
    </row>
    <row r="6917" spans="1:10" x14ac:dyDescent="0.2">
      <c r="A6917" s="180" t="s">
        <v>154</v>
      </c>
      <c r="B6917" s="180" t="s">
        <v>408</v>
      </c>
      <c r="C6917" s="180"/>
      <c r="D6917" s="180"/>
      <c r="E6917" s="180"/>
      <c r="F6917" s="180"/>
      <c r="G6917" s="180"/>
      <c r="H6917" s="180">
        <v>53226</v>
      </c>
      <c r="I6917" s="180">
        <v>3156508</v>
      </c>
      <c r="J6917" s="180">
        <v>3102548.4099999997</v>
      </c>
    </row>
    <row r="6918" spans="1:10" x14ac:dyDescent="0.2">
      <c r="A6918" s="180" t="s">
        <v>154</v>
      </c>
      <c r="B6918" s="180" t="s">
        <v>423</v>
      </c>
      <c r="C6918" s="180"/>
      <c r="D6918" s="180"/>
      <c r="E6918" s="180"/>
      <c r="F6918" s="180">
        <v>5075</v>
      </c>
      <c r="G6918" s="180">
        <v>5075</v>
      </c>
      <c r="H6918" s="180">
        <v>195210</v>
      </c>
      <c r="I6918" s="180">
        <v>2047876</v>
      </c>
      <c r="J6918" s="180">
        <v>2275798.88</v>
      </c>
    </row>
    <row r="6919" spans="1:10" x14ac:dyDescent="0.2">
      <c r="A6919" s="180" t="s">
        <v>154</v>
      </c>
      <c r="B6919" s="180" t="s">
        <v>355</v>
      </c>
      <c r="C6919" s="180"/>
      <c r="D6919" s="180">
        <v>101500</v>
      </c>
      <c r="E6919" s="180"/>
      <c r="F6919" s="180"/>
      <c r="G6919" s="180"/>
      <c r="H6919" s="180"/>
      <c r="I6919" s="180">
        <v>7098393</v>
      </c>
      <c r="J6919" s="180">
        <v>6789467.3399999999</v>
      </c>
    </row>
    <row r="6920" spans="1:10" x14ac:dyDescent="0.2">
      <c r="A6920" s="180" t="s">
        <v>154</v>
      </c>
      <c r="B6920" s="180" t="s">
        <v>356</v>
      </c>
      <c r="C6920" s="180"/>
      <c r="D6920" s="180"/>
      <c r="E6920" s="180"/>
      <c r="F6920" s="180"/>
      <c r="G6920" s="180"/>
      <c r="H6920" s="180">
        <v>50953</v>
      </c>
      <c r="I6920" s="180">
        <v>4640723</v>
      </c>
      <c r="J6920" s="180">
        <v>4421947.04</v>
      </c>
    </row>
    <row r="6921" spans="1:10" x14ac:dyDescent="0.2">
      <c r="A6921" s="180" t="s">
        <v>154</v>
      </c>
      <c r="B6921" s="180" t="s">
        <v>409</v>
      </c>
      <c r="C6921" s="180"/>
      <c r="D6921" s="180"/>
      <c r="E6921" s="180"/>
      <c r="F6921" s="180"/>
      <c r="G6921" s="180"/>
      <c r="H6921" s="180"/>
      <c r="I6921" s="180">
        <v>0</v>
      </c>
      <c r="J6921" s="180"/>
    </row>
    <row r="6922" spans="1:10" x14ac:dyDescent="0.2">
      <c r="A6922" s="180" t="s">
        <v>154</v>
      </c>
      <c r="B6922" s="180" t="s">
        <v>378</v>
      </c>
      <c r="C6922" s="180"/>
      <c r="D6922" s="180"/>
      <c r="E6922" s="180"/>
      <c r="F6922" s="180"/>
      <c r="G6922" s="180">
        <v>3363250</v>
      </c>
      <c r="H6922" s="180">
        <v>3063701</v>
      </c>
      <c r="I6922" s="180">
        <v>6564847</v>
      </c>
      <c r="J6922" s="180">
        <v>6232803.6900000004</v>
      </c>
    </row>
    <row r="6923" spans="1:10" x14ac:dyDescent="0.2">
      <c r="A6923" s="180" t="s">
        <v>154</v>
      </c>
      <c r="B6923" s="180" t="s">
        <v>360</v>
      </c>
      <c r="C6923" s="180">
        <v>9039030</v>
      </c>
      <c r="D6923" s="180">
        <v>1000000</v>
      </c>
      <c r="E6923" s="180"/>
      <c r="F6923" s="180"/>
      <c r="G6923" s="180"/>
      <c r="H6923" s="180"/>
      <c r="I6923" s="180">
        <v>12363899</v>
      </c>
      <c r="J6923" s="180">
        <v>20328773.050000001</v>
      </c>
    </row>
    <row r="6924" spans="1:10" x14ac:dyDescent="0.2">
      <c r="A6924" s="180" t="s">
        <v>154</v>
      </c>
      <c r="B6924" s="180" t="s">
        <v>379</v>
      </c>
      <c r="C6924" s="180"/>
      <c r="D6924" s="180"/>
      <c r="E6924" s="180"/>
      <c r="F6924" s="180">
        <v>14741888</v>
      </c>
      <c r="G6924" s="180"/>
      <c r="H6924" s="180"/>
      <c r="I6924" s="180">
        <v>14524028</v>
      </c>
      <c r="J6924" s="180">
        <v>14683207.119999999</v>
      </c>
    </row>
    <row r="6925" spans="1:10" x14ac:dyDescent="0.2">
      <c r="A6925" s="180" t="s">
        <v>154</v>
      </c>
      <c r="B6925" s="180" t="s">
        <v>362</v>
      </c>
      <c r="C6925" s="180"/>
      <c r="D6925" s="180"/>
      <c r="E6925" s="180"/>
      <c r="F6925" s="180"/>
      <c r="G6925" s="180"/>
      <c r="H6925" s="180"/>
      <c r="I6925" s="180">
        <v>3110039</v>
      </c>
      <c r="J6925" s="180">
        <v>2977024</v>
      </c>
    </row>
    <row r="6926" spans="1:10" x14ac:dyDescent="0.2">
      <c r="A6926" s="180" t="s">
        <v>154</v>
      </c>
      <c r="B6926" s="180" t="s">
        <v>365</v>
      </c>
      <c r="C6926" s="180">
        <v>9797049</v>
      </c>
      <c r="D6926" s="180">
        <v>1584950</v>
      </c>
      <c r="E6926" s="180">
        <v>0</v>
      </c>
      <c r="F6926" s="180">
        <v>14746963</v>
      </c>
      <c r="G6926" s="180">
        <v>3368325</v>
      </c>
      <c r="H6926" s="180">
        <v>3715052</v>
      </c>
      <c r="I6926" s="180">
        <v>122445105</v>
      </c>
      <c r="J6926" s="180">
        <v>124840666.98999999</v>
      </c>
    </row>
    <row r="6927" spans="1:10" x14ac:dyDescent="0.2">
      <c r="A6927" s="180" t="s">
        <v>154</v>
      </c>
      <c r="B6927" s="180" t="s">
        <v>447</v>
      </c>
      <c r="C6927" s="180">
        <v>4940113</v>
      </c>
      <c r="D6927" s="180">
        <v>3200095</v>
      </c>
      <c r="E6927" s="180"/>
      <c r="F6927" s="180"/>
      <c r="G6927" s="180">
        <v>93477</v>
      </c>
      <c r="H6927" s="180">
        <v>135000</v>
      </c>
      <c r="I6927" s="180">
        <v>8245009</v>
      </c>
      <c r="J6927" s="180">
        <v>8649222.7200000007</v>
      </c>
    </row>
    <row r="6928" spans="1:10" x14ac:dyDescent="0.2">
      <c r="A6928" s="180" t="s">
        <v>154</v>
      </c>
      <c r="B6928" s="180" t="s">
        <v>366</v>
      </c>
      <c r="C6928" s="180">
        <v>14737162</v>
      </c>
      <c r="D6928" s="180">
        <v>4785045</v>
      </c>
      <c r="E6928" s="180">
        <v>0</v>
      </c>
      <c r="F6928" s="180">
        <v>14746963</v>
      </c>
      <c r="G6928" s="180">
        <v>3461802</v>
      </c>
      <c r="H6928" s="180">
        <v>3850052</v>
      </c>
      <c r="I6928" s="180">
        <v>130690114</v>
      </c>
      <c r="J6928" s="180">
        <v>133489889.70999999</v>
      </c>
    </row>
    <row r="6929" spans="1:10" x14ac:dyDescent="0.2">
      <c r="A6929" s="180" t="s">
        <v>154</v>
      </c>
      <c r="B6929" s="180" t="s">
        <v>367</v>
      </c>
      <c r="C6929" s="180">
        <v>1396594.5199999996</v>
      </c>
      <c r="D6929" s="180">
        <v>716314.41000000015</v>
      </c>
      <c r="E6929" s="180">
        <v>0</v>
      </c>
      <c r="F6929" s="180">
        <v>11098220.579999998</v>
      </c>
      <c r="G6929" s="180">
        <v>2363370.34</v>
      </c>
      <c r="H6929" s="180">
        <v>-248604.02</v>
      </c>
      <c r="I6929" s="180">
        <v>35843216.909999996</v>
      </c>
      <c r="J6929" s="180">
        <v>36126284.909999996</v>
      </c>
    </row>
    <row r="6930" spans="1:10" x14ac:dyDescent="0.2">
      <c r="A6930" s="180" t="s">
        <v>154</v>
      </c>
      <c r="B6930" s="180" t="s">
        <v>368</v>
      </c>
      <c r="C6930" s="180">
        <v>16133756.52</v>
      </c>
      <c r="D6930" s="180">
        <v>5501359.4100000001</v>
      </c>
      <c r="E6930" s="180">
        <v>0</v>
      </c>
      <c r="F6930" s="180">
        <v>25845183.579999998</v>
      </c>
      <c r="G6930" s="180">
        <v>5825172.3399999999</v>
      </c>
      <c r="H6930" s="180">
        <v>3601447.98</v>
      </c>
      <c r="I6930" s="180">
        <v>166533330.91</v>
      </c>
      <c r="J6930" s="180">
        <v>169616174.62</v>
      </c>
    </row>
    <row r="6931" spans="1:10" x14ac:dyDescent="0.2">
      <c r="A6931" s="180" t="s">
        <v>155</v>
      </c>
      <c r="B6931" s="180" t="s">
        <v>333</v>
      </c>
      <c r="C6931" s="180"/>
      <c r="D6931" s="180">
        <v>633212</v>
      </c>
      <c r="E6931" s="180"/>
      <c r="F6931" s="180">
        <v>0</v>
      </c>
      <c r="G6931" s="180"/>
      <c r="H6931" s="180"/>
      <c r="I6931" s="180">
        <v>6562170</v>
      </c>
      <c r="J6931" s="180">
        <v>6640661.7400000002</v>
      </c>
    </row>
    <row r="6932" spans="1:10" x14ac:dyDescent="0.2">
      <c r="A6932" s="180" t="s">
        <v>155</v>
      </c>
      <c r="B6932" s="180" t="s">
        <v>334</v>
      </c>
      <c r="C6932" s="180"/>
      <c r="D6932" s="180">
        <v>86169</v>
      </c>
      <c r="E6932" s="180"/>
      <c r="F6932" s="180">
        <v>0</v>
      </c>
      <c r="G6932" s="180"/>
      <c r="H6932" s="180"/>
      <c r="I6932" s="180">
        <v>991020</v>
      </c>
      <c r="J6932" s="180">
        <v>978895.92</v>
      </c>
    </row>
    <row r="6933" spans="1:10" x14ac:dyDescent="0.2">
      <c r="A6933" s="180" t="s">
        <v>155</v>
      </c>
      <c r="B6933" s="180" t="s">
        <v>335</v>
      </c>
      <c r="C6933" s="180"/>
      <c r="D6933" s="180">
        <v>0</v>
      </c>
      <c r="E6933" s="180"/>
      <c r="F6933" s="180"/>
      <c r="G6933" s="180"/>
      <c r="H6933" s="180"/>
      <c r="I6933" s="180">
        <v>0</v>
      </c>
      <c r="J6933" s="180">
        <v>0</v>
      </c>
    </row>
    <row r="6934" spans="1:10" x14ac:dyDescent="0.2">
      <c r="A6934" s="180" t="s">
        <v>155</v>
      </c>
      <c r="B6934" s="180" t="s">
        <v>336</v>
      </c>
      <c r="C6934" s="180"/>
      <c r="D6934" s="180"/>
      <c r="E6934" s="180"/>
      <c r="F6934" s="180"/>
      <c r="G6934" s="180"/>
      <c r="H6934" s="180"/>
      <c r="I6934" s="180">
        <v>250000</v>
      </c>
      <c r="J6934" s="180">
        <v>120958.65</v>
      </c>
    </row>
    <row r="6935" spans="1:10" x14ac:dyDescent="0.2">
      <c r="A6935" s="180" t="s">
        <v>155</v>
      </c>
      <c r="B6935" s="180" t="s">
        <v>337</v>
      </c>
      <c r="C6935" s="180">
        <v>10000</v>
      </c>
      <c r="D6935" s="180">
        <v>1000</v>
      </c>
      <c r="E6935" s="180"/>
      <c r="F6935" s="180">
        <v>1000</v>
      </c>
      <c r="G6935" s="180">
        <v>500</v>
      </c>
      <c r="H6935" s="180"/>
      <c r="I6935" s="180">
        <v>32550</v>
      </c>
      <c r="J6935" s="180">
        <v>92495.19</v>
      </c>
    </row>
    <row r="6936" spans="1:10" x14ac:dyDescent="0.2">
      <c r="A6936" s="180" t="s">
        <v>155</v>
      </c>
      <c r="B6936" s="180" t="s">
        <v>338</v>
      </c>
      <c r="C6936" s="180"/>
      <c r="D6936" s="180"/>
      <c r="E6936" s="180"/>
      <c r="F6936" s="180"/>
      <c r="G6936" s="180">
        <v>260000</v>
      </c>
      <c r="H6936" s="180"/>
      <c r="I6936" s="180">
        <v>260000</v>
      </c>
      <c r="J6936" s="180">
        <v>208832.92</v>
      </c>
    </row>
    <row r="6937" spans="1:10" x14ac:dyDescent="0.2">
      <c r="A6937" s="180" t="s">
        <v>155</v>
      </c>
      <c r="B6937" s="180" t="s">
        <v>339</v>
      </c>
      <c r="C6937" s="180"/>
      <c r="D6937" s="180"/>
      <c r="E6937" s="180"/>
      <c r="F6937" s="180"/>
      <c r="G6937" s="180"/>
      <c r="H6937" s="180"/>
      <c r="I6937" s="180">
        <v>355000</v>
      </c>
      <c r="J6937" s="180">
        <v>323105.69</v>
      </c>
    </row>
    <row r="6938" spans="1:10" x14ac:dyDescent="0.2">
      <c r="A6938" s="180" t="s">
        <v>155</v>
      </c>
      <c r="B6938" s="180" t="s">
        <v>340</v>
      </c>
      <c r="C6938" s="180">
        <v>120000</v>
      </c>
      <c r="D6938" s="180">
        <v>2000</v>
      </c>
      <c r="E6938" s="180"/>
      <c r="F6938" s="180">
        <v>1500</v>
      </c>
      <c r="G6938" s="180">
        <v>15000</v>
      </c>
      <c r="H6938" s="180"/>
      <c r="I6938" s="180">
        <v>316775</v>
      </c>
      <c r="J6938" s="180">
        <v>454840.07</v>
      </c>
    </row>
    <row r="6939" spans="1:10" x14ac:dyDescent="0.2">
      <c r="A6939" s="180" t="s">
        <v>155</v>
      </c>
      <c r="B6939" s="180" t="s">
        <v>341</v>
      </c>
      <c r="C6939" s="180"/>
      <c r="D6939" s="180"/>
      <c r="E6939" s="180"/>
      <c r="F6939" s="180"/>
      <c r="G6939" s="180"/>
      <c r="H6939" s="180"/>
      <c r="I6939" s="180">
        <v>0</v>
      </c>
      <c r="J6939" s="180">
        <v>3426</v>
      </c>
    </row>
    <row r="6940" spans="1:10" x14ac:dyDescent="0.2">
      <c r="A6940" s="180" t="s">
        <v>155</v>
      </c>
      <c r="B6940" s="180" t="s">
        <v>342</v>
      </c>
      <c r="C6940" s="180"/>
      <c r="D6940" s="180"/>
      <c r="E6940" s="180"/>
      <c r="F6940" s="180"/>
      <c r="G6940" s="180"/>
      <c r="H6940" s="180"/>
      <c r="I6940" s="180">
        <v>14896194</v>
      </c>
      <c r="J6940" s="180">
        <v>14701910</v>
      </c>
    </row>
    <row r="6941" spans="1:10" x14ac:dyDescent="0.2">
      <c r="A6941" s="180" t="s">
        <v>155</v>
      </c>
      <c r="B6941" s="180" t="s">
        <v>343</v>
      </c>
      <c r="C6941" s="180"/>
      <c r="D6941" s="180"/>
      <c r="E6941" s="180"/>
      <c r="F6941" s="180"/>
      <c r="G6941" s="180"/>
      <c r="H6941" s="180"/>
      <c r="I6941" s="180">
        <v>0</v>
      </c>
      <c r="J6941" s="180">
        <v>0</v>
      </c>
    </row>
    <row r="6942" spans="1:10" x14ac:dyDescent="0.2">
      <c r="A6942" s="180" t="s">
        <v>155</v>
      </c>
      <c r="B6942" s="180" t="s">
        <v>344</v>
      </c>
      <c r="C6942" s="180">
        <v>1875000</v>
      </c>
      <c r="D6942" s="180"/>
      <c r="E6942" s="180"/>
      <c r="F6942" s="180"/>
      <c r="G6942" s="180">
        <v>12000</v>
      </c>
      <c r="H6942" s="180"/>
      <c r="I6942" s="180">
        <v>1917000</v>
      </c>
      <c r="J6942" s="180">
        <v>1838914.83</v>
      </c>
    </row>
    <row r="6943" spans="1:10" x14ac:dyDescent="0.2">
      <c r="A6943" s="180" t="s">
        <v>155</v>
      </c>
      <c r="B6943" s="180" t="s">
        <v>475</v>
      </c>
      <c r="C6943" s="180"/>
      <c r="D6943" s="180">
        <v>23409</v>
      </c>
      <c r="E6943" s="180"/>
      <c r="F6943" s="180">
        <v>0</v>
      </c>
      <c r="G6943" s="180"/>
      <c r="H6943" s="180"/>
      <c r="I6943" s="180">
        <v>264416</v>
      </c>
      <c r="J6943" s="180">
        <v>287923.99</v>
      </c>
    </row>
    <row r="6944" spans="1:10" x14ac:dyDescent="0.2">
      <c r="A6944" s="180" t="s">
        <v>155</v>
      </c>
      <c r="B6944" s="180" t="s">
        <v>332</v>
      </c>
      <c r="C6944" s="180"/>
      <c r="D6944" s="180"/>
      <c r="E6944" s="180"/>
      <c r="F6944" s="180"/>
      <c r="G6944" s="180"/>
      <c r="H6944" s="180"/>
      <c r="I6944" s="180">
        <v>601000</v>
      </c>
      <c r="J6944" s="180">
        <v>620275</v>
      </c>
    </row>
    <row r="6945" spans="1:10" x14ac:dyDescent="0.2">
      <c r="A6945" s="180" t="s">
        <v>155</v>
      </c>
      <c r="B6945" s="180" t="s">
        <v>407</v>
      </c>
      <c r="C6945" s="180"/>
      <c r="D6945" s="180"/>
      <c r="E6945" s="180"/>
      <c r="F6945" s="180"/>
      <c r="G6945" s="180">
        <v>750000</v>
      </c>
      <c r="H6945" s="180"/>
      <c r="I6945" s="180">
        <v>1850000</v>
      </c>
      <c r="J6945" s="180">
        <v>1333362.4099999999</v>
      </c>
    </row>
    <row r="6946" spans="1:10" x14ac:dyDescent="0.2">
      <c r="A6946" s="180" t="s">
        <v>155</v>
      </c>
      <c r="B6946" s="180" t="s">
        <v>345</v>
      </c>
      <c r="C6946" s="180">
        <v>2005000</v>
      </c>
      <c r="D6946" s="180">
        <v>745790</v>
      </c>
      <c r="E6946" s="180">
        <v>0</v>
      </c>
      <c r="F6946" s="180">
        <v>2500</v>
      </c>
      <c r="G6946" s="180">
        <v>1037500</v>
      </c>
      <c r="H6946" s="180">
        <v>0</v>
      </c>
      <c r="I6946" s="180">
        <v>28296125</v>
      </c>
      <c r="J6946" s="180">
        <v>27605602.409999996</v>
      </c>
    </row>
    <row r="6947" spans="1:10" x14ac:dyDescent="0.2">
      <c r="A6947" s="180" t="s">
        <v>155</v>
      </c>
      <c r="B6947" s="180" t="s">
        <v>346</v>
      </c>
      <c r="C6947" s="180"/>
      <c r="D6947" s="180"/>
      <c r="E6947" s="180"/>
      <c r="F6947" s="180"/>
      <c r="G6947" s="180"/>
      <c r="H6947" s="180"/>
      <c r="I6947" s="180">
        <v>0</v>
      </c>
      <c r="J6947" s="180">
        <v>0</v>
      </c>
    </row>
    <row r="6948" spans="1:10" x14ac:dyDescent="0.2">
      <c r="A6948" s="180" t="s">
        <v>155</v>
      </c>
      <c r="B6948" s="180" t="s">
        <v>446</v>
      </c>
      <c r="C6948" s="180"/>
      <c r="D6948" s="180"/>
      <c r="E6948" s="180"/>
      <c r="F6948" s="180">
        <v>920382</v>
      </c>
      <c r="G6948" s="180"/>
      <c r="H6948" s="180"/>
      <c r="I6948" s="180">
        <v>3205679</v>
      </c>
      <c r="J6948" s="180">
        <v>1137878.0900000001</v>
      </c>
    </row>
    <row r="6949" spans="1:10" x14ac:dyDescent="0.2">
      <c r="A6949" s="180" t="s">
        <v>155</v>
      </c>
      <c r="B6949" s="180" t="s">
        <v>347</v>
      </c>
      <c r="C6949" s="180">
        <v>100000</v>
      </c>
      <c r="D6949" s="180"/>
      <c r="E6949" s="180"/>
      <c r="F6949" s="180"/>
      <c r="G6949" s="180"/>
      <c r="H6949" s="180"/>
      <c r="I6949" s="180">
        <v>850000</v>
      </c>
      <c r="J6949" s="180">
        <v>867555.48</v>
      </c>
    </row>
    <row r="6950" spans="1:10" x14ac:dyDescent="0.2">
      <c r="A6950" s="180" t="s">
        <v>155</v>
      </c>
      <c r="B6950" s="180" t="s">
        <v>348</v>
      </c>
      <c r="C6950" s="180">
        <v>2105000</v>
      </c>
      <c r="D6950" s="180">
        <v>745790</v>
      </c>
      <c r="E6950" s="180">
        <v>0</v>
      </c>
      <c r="F6950" s="180">
        <v>922882</v>
      </c>
      <c r="G6950" s="180">
        <v>1037500</v>
      </c>
      <c r="H6950" s="180">
        <v>0</v>
      </c>
      <c r="I6950" s="180">
        <v>32351804</v>
      </c>
      <c r="J6950" s="180">
        <v>29611035.979999997</v>
      </c>
    </row>
    <row r="6951" spans="1:10" x14ac:dyDescent="0.2">
      <c r="A6951" s="180" t="s">
        <v>155</v>
      </c>
      <c r="B6951" s="180" t="s">
        <v>349</v>
      </c>
      <c r="C6951" s="180">
        <v>1290677.5599999996</v>
      </c>
      <c r="D6951" s="180">
        <v>27329.630000000005</v>
      </c>
      <c r="E6951" s="180">
        <v>0</v>
      </c>
      <c r="F6951" s="180">
        <v>1231987.7800000005</v>
      </c>
      <c r="G6951" s="180">
        <v>-95864.220000000103</v>
      </c>
      <c r="H6951" s="180">
        <v>0</v>
      </c>
      <c r="I6951" s="180">
        <v>11022411.840000004</v>
      </c>
      <c r="J6951" s="180">
        <v>11220094.289999999</v>
      </c>
    </row>
    <row r="6952" spans="1:10" x14ac:dyDescent="0.2">
      <c r="A6952" s="180" t="s">
        <v>155</v>
      </c>
      <c r="B6952" s="180" t="s">
        <v>350</v>
      </c>
      <c r="C6952" s="180">
        <v>3395677.5599999996</v>
      </c>
      <c r="D6952" s="180">
        <v>773119.63</v>
      </c>
      <c r="E6952" s="180">
        <v>0</v>
      </c>
      <c r="F6952" s="180">
        <v>2154869.7800000003</v>
      </c>
      <c r="G6952" s="180">
        <v>941635.7799999998</v>
      </c>
      <c r="H6952" s="180">
        <v>0</v>
      </c>
      <c r="I6952" s="180">
        <v>43374215.840000004</v>
      </c>
      <c r="J6952" s="180">
        <v>40831130.270000003</v>
      </c>
    </row>
    <row r="6953" spans="1:10" x14ac:dyDescent="0.2">
      <c r="A6953" s="180" t="s">
        <v>155</v>
      </c>
      <c r="B6953" s="180" t="s">
        <v>376</v>
      </c>
      <c r="C6953" s="180"/>
      <c r="D6953" s="180"/>
      <c r="E6953" s="180"/>
      <c r="F6953" s="180"/>
      <c r="G6953" s="180"/>
      <c r="H6953" s="180"/>
      <c r="I6953" s="180"/>
      <c r="J6953" s="180"/>
    </row>
    <row r="6954" spans="1:10" x14ac:dyDescent="0.2">
      <c r="A6954" s="180" t="s">
        <v>155</v>
      </c>
      <c r="B6954" s="180" t="s">
        <v>377</v>
      </c>
      <c r="C6954" s="180"/>
      <c r="D6954" s="180"/>
      <c r="E6954" s="180"/>
      <c r="F6954" s="180"/>
      <c r="G6954" s="180"/>
      <c r="H6954" s="180"/>
      <c r="I6954" s="180">
        <v>16575000</v>
      </c>
      <c r="J6954" s="180">
        <v>15659820.4</v>
      </c>
    </row>
    <row r="6955" spans="1:10" x14ac:dyDescent="0.2">
      <c r="A6955" s="180" t="s">
        <v>155</v>
      </c>
      <c r="B6955" s="180" t="s">
        <v>352</v>
      </c>
      <c r="C6955" s="180"/>
      <c r="D6955" s="180"/>
      <c r="E6955" s="180"/>
      <c r="F6955" s="180"/>
      <c r="G6955" s="180"/>
      <c r="H6955" s="180"/>
      <c r="I6955" s="180">
        <v>1000000</v>
      </c>
      <c r="J6955" s="180">
        <v>756508.21</v>
      </c>
    </row>
    <row r="6956" spans="1:10" x14ac:dyDescent="0.2">
      <c r="A6956" s="180" t="s">
        <v>155</v>
      </c>
      <c r="B6956" s="180" t="s">
        <v>353</v>
      </c>
      <c r="C6956" s="180"/>
      <c r="D6956" s="180"/>
      <c r="E6956" s="180"/>
      <c r="F6956" s="180"/>
      <c r="G6956" s="180"/>
      <c r="H6956" s="180"/>
      <c r="I6956" s="180">
        <v>1350000</v>
      </c>
      <c r="J6956" s="180">
        <v>1146913.95</v>
      </c>
    </row>
    <row r="6957" spans="1:10" x14ac:dyDescent="0.2">
      <c r="A6957" s="180" t="s">
        <v>155</v>
      </c>
      <c r="B6957" s="180" t="s">
        <v>354</v>
      </c>
      <c r="C6957" s="180"/>
      <c r="D6957" s="180"/>
      <c r="E6957" s="180"/>
      <c r="F6957" s="180"/>
      <c r="G6957" s="180"/>
      <c r="H6957" s="180"/>
      <c r="I6957" s="180">
        <v>735000</v>
      </c>
      <c r="J6957" s="180">
        <v>500065.79</v>
      </c>
    </row>
    <row r="6958" spans="1:10" x14ac:dyDescent="0.2">
      <c r="A6958" s="180" t="s">
        <v>155</v>
      </c>
      <c r="B6958" s="180" t="s">
        <v>408</v>
      </c>
      <c r="C6958" s="180"/>
      <c r="D6958" s="180"/>
      <c r="E6958" s="180"/>
      <c r="F6958" s="180"/>
      <c r="G6958" s="180"/>
      <c r="H6958" s="180"/>
      <c r="I6958" s="180">
        <v>1660000</v>
      </c>
      <c r="J6958" s="180">
        <v>1293393.42</v>
      </c>
    </row>
    <row r="6959" spans="1:10" x14ac:dyDescent="0.2">
      <c r="A6959" s="180" t="s">
        <v>155</v>
      </c>
      <c r="B6959" s="180" t="s">
        <v>423</v>
      </c>
      <c r="C6959" s="180">
        <v>225000</v>
      </c>
      <c r="D6959" s="180">
        <v>50000</v>
      </c>
      <c r="E6959" s="180"/>
      <c r="F6959" s="180">
        <v>5000</v>
      </c>
      <c r="G6959" s="180"/>
      <c r="H6959" s="180"/>
      <c r="I6959" s="180">
        <v>880000</v>
      </c>
      <c r="J6959" s="180">
        <v>737883.89</v>
      </c>
    </row>
    <row r="6960" spans="1:10" x14ac:dyDescent="0.2">
      <c r="A6960" s="180" t="s">
        <v>155</v>
      </c>
      <c r="B6960" s="180" t="s">
        <v>355</v>
      </c>
      <c r="C6960" s="180">
        <v>50000</v>
      </c>
      <c r="D6960" s="180">
        <v>30000</v>
      </c>
      <c r="E6960" s="180"/>
      <c r="F6960" s="180"/>
      <c r="G6960" s="180">
        <v>25000</v>
      </c>
      <c r="H6960" s="180"/>
      <c r="I6960" s="180">
        <v>2730000</v>
      </c>
      <c r="J6960" s="180">
        <v>2066430.18</v>
      </c>
    </row>
    <row r="6961" spans="1:10" x14ac:dyDescent="0.2">
      <c r="A6961" s="180" t="s">
        <v>155</v>
      </c>
      <c r="B6961" s="180" t="s">
        <v>356</v>
      </c>
      <c r="C6961" s="180"/>
      <c r="D6961" s="180">
        <v>120000</v>
      </c>
      <c r="E6961" s="180"/>
      <c r="F6961" s="180"/>
      <c r="G6961" s="180"/>
      <c r="H6961" s="180"/>
      <c r="I6961" s="180">
        <v>715000</v>
      </c>
      <c r="J6961" s="180">
        <v>628559.60000000009</v>
      </c>
    </row>
    <row r="6962" spans="1:10" x14ac:dyDescent="0.2">
      <c r="A6962" s="180" t="s">
        <v>155</v>
      </c>
      <c r="B6962" s="180" t="s">
        <v>409</v>
      </c>
      <c r="C6962" s="180"/>
      <c r="D6962" s="180"/>
      <c r="E6962" s="180"/>
      <c r="F6962" s="180"/>
      <c r="G6962" s="180"/>
      <c r="H6962" s="180"/>
      <c r="I6962" s="180">
        <v>0</v>
      </c>
      <c r="J6962" s="180"/>
    </row>
    <row r="6963" spans="1:10" x14ac:dyDescent="0.2">
      <c r="A6963" s="180" t="s">
        <v>155</v>
      </c>
      <c r="B6963" s="180" t="s">
        <v>378</v>
      </c>
      <c r="C6963" s="180"/>
      <c r="D6963" s="180"/>
      <c r="E6963" s="180"/>
      <c r="F6963" s="180"/>
      <c r="G6963" s="180">
        <v>1040000</v>
      </c>
      <c r="H6963" s="180"/>
      <c r="I6963" s="180">
        <v>1010000</v>
      </c>
      <c r="J6963" s="180">
        <v>1010125.91</v>
      </c>
    </row>
    <row r="6964" spans="1:10" x14ac:dyDescent="0.2">
      <c r="A6964" s="180" t="s">
        <v>155</v>
      </c>
      <c r="B6964" s="180" t="s">
        <v>360</v>
      </c>
      <c r="C6964" s="180">
        <v>1500000</v>
      </c>
      <c r="D6964" s="180">
        <v>500000</v>
      </c>
      <c r="E6964" s="180"/>
      <c r="F6964" s="180"/>
      <c r="G6964" s="180"/>
      <c r="H6964" s="180"/>
      <c r="I6964" s="180">
        <v>2055000</v>
      </c>
      <c r="J6964" s="180">
        <v>2225576.23</v>
      </c>
    </row>
    <row r="6965" spans="1:10" x14ac:dyDescent="0.2">
      <c r="A6965" s="180" t="s">
        <v>155</v>
      </c>
      <c r="B6965" s="180" t="s">
        <v>379</v>
      </c>
      <c r="C6965" s="180">
        <v>3000</v>
      </c>
      <c r="D6965" s="180"/>
      <c r="E6965" s="180"/>
      <c r="F6965" s="180">
        <v>920382</v>
      </c>
      <c r="G6965" s="180"/>
      <c r="H6965" s="180"/>
      <c r="I6965" s="180">
        <v>3783519</v>
      </c>
      <c r="J6965" s="180">
        <v>1712078.76</v>
      </c>
    </row>
    <row r="6966" spans="1:10" x14ac:dyDescent="0.2">
      <c r="A6966" s="180" t="s">
        <v>155</v>
      </c>
      <c r="B6966" s="180" t="s">
        <v>362</v>
      </c>
      <c r="C6966" s="180"/>
      <c r="D6966" s="180"/>
      <c r="E6966" s="180"/>
      <c r="F6966" s="180"/>
      <c r="G6966" s="180"/>
      <c r="H6966" s="180"/>
      <c r="I6966" s="180">
        <v>865591</v>
      </c>
      <c r="J6966" s="180">
        <v>852791</v>
      </c>
    </row>
    <row r="6967" spans="1:10" x14ac:dyDescent="0.2">
      <c r="A6967" s="180" t="s">
        <v>155</v>
      </c>
      <c r="B6967" s="180" t="s">
        <v>365</v>
      </c>
      <c r="C6967" s="180">
        <v>1778000</v>
      </c>
      <c r="D6967" s="180">
        <v>700000</v>
      </c>
      <c r="E6967" s="180">
        <v>0</v>
      </c>
      <c r="F6967" s="180">
        <v>925382</v>
      </c>
      <c r="G6967" s="180">
        <v>1065000</v>
      </c>
      <c r="H6967" s="180">
        <v>0</v>
      </c>
      <c r="I6967" s="180">
        <v>33359110</v>
      </c>
      <c r="J6967" s="180">
        <v>28590147.34</v>
      </c>
    </row>
    <row r="6968" spans="1:10" x14ac:dyDescent="0.2">
      <c r="A6968" s="180" t="s">
        <v>155</v>
      </c>
      <c r="B6968" s="180" t="s">
        <v>447</v>
      </c>
      <c r="C6968" s="180">
        <v>920382</v>
      </c>
      <c r="D6968" s="180"/>
      <c r="E6968" s="180"/>
      <c r="F6968" s="180"/>
      <c r="G6968" s="180"/>
      <c r="H6968" s="180"/>
      <c r="I6968" s="180">
        <v>3205679</v>
      </c>
      <c r="J6968" s="180">
        <v>1218571.0900000001</v>
      </c>
    </row>
    <row r="6969" spans="1:10" x14ac:dyDescent="0.2">
      <c r="A6969" s="180" t="s">
        <v>155</v>
      </c>
      <c r="B6969" s="180" t="s">
        <v>366</v>
      </c>
      <c r="C6969" s="180">
        <v>2698382</v>
      </c>
      <c r="D6969" s="180">
        <v>700000</v>
      </c>
      <c r="E6969" s="180">
        <v>0</v>
      </c>
      <c r="F6969" s="180">
        <v>925382</v>
      </c>
      <c r="G6969" s="180">
        <v>1065000</v>
      </c>
      <c r="H6969" s="180">
        <v>0</v>
      </c>
      <c r="I6969" s="180">
        <v>36564789</v>
      </c>
      <c r="J6969" s="180">
        <v>29808718.43</v>
      </c>
    </row>
    <row r="6970" spans="1:10" x14ac:dyDescent="0.2">
      <c r="A6970" s="180" t="s">
        <v>155</v>
      </c>
      <c r="B6970" s="180" t="s">
        <v>367</v>
      </c>
      <c r="C6970" s="180">
        <v>697295.55999999959</v>
      </c>
      <c r="D6970" s="180">
        <v>73119.63</v>
      </c>
      <c r="E6970" s="180">
        <v>0</v>
      </c>
      <c r="F6970" s="180">
        <v>1229487.7800000005</v>
      </c>
      <c r="G6970" s="180">
        <v>-123364.22000000007</v>
      </c>
      <c r="H6970" s="180">
        <v>0</v>
      </c>
      <c r="I6970" s="180">
        <v>6809426.8400000036</v>
      </c>
      <c r="J6970" s="180">
        <v>11022411.839999996</v>
      </c>
    </row>
    <row r="6971" spans="1:10" x14ac:dyDescent="0.2">
      <c r="A6971" s="180" t="s">
        <v>155</v>
      </c>
      <c r="B6971" s="180" t="s">
        <v>368</v>
      </c>
      <c r="C6971" s="180">
        <v>3395677.5599999996</v>
      </c>
      <c r="D6971" s="180">
        <v>773119.63</v>
      </c>
      <c r="E6971" s="180">
        <v>0</v>
      </c>
      <c r="F6971" s="180">
        <v>2154869.7800000003</v>
      </c>
      <c r="G6971" s="180">
        <v>941635.7799999998</v>
      </c>
      <c r="H6971" s="180">
        <v>0</v>
      </c>
      <c r="I6971" s="180">
        <v>43374215.840000004</v>
      </c>
      <c r="J6971" s="180">
        <v>40831130.270000003</v>
      </c>
    </row>
    <row r="6972" spans="1:10" x14ac:dyDescent="0.2">
      <c r="A6972" s="180" t="s">
        <v>156</v>
      </c>
      <c r="B6972" s="180" t="s">
        <v>333</v>
      </c>
      <c r="C6972" s="180"/>
      <c r="D6972" s="180">
        <v>303483</v>
      </c>
      <c r="E6972" s="180"/>
      <c r="F6972" s="180">
        <v>0</v>
      </c>
      <c r="G6972" s="180"/>
      <c r="H6972" s="180"/>
      <c r="I6972" s="180">
        <v>2075961</v>
      </c>
      <c r="J6972" s="180">
        <v>1816892.75</v>
      </c>
    </row>
    <row r="6973" spans="1:10" x14ac:dyDescent="0.2">
      <c r="A6973" s="180" t="s">
        <v>156</v>
      </c>
      <c r="B6973" s="180" t="s">
        <v>334</v>
      </c>
      <c r="C6973" s="180"/>
      <c r="D6973" s="180">
        <v>7027</v>
      </c>
      <c r="E6973" s="180"/>
      <c r="F6973" s="180">
        <v>0</v>
      </c>
      <c r="G6973" s="180"/>
      <c r="H6973" s="180"/>
      <c r="I6973" s="180">
        <v>52403</v>
      </c>
      <c r="J6973" s="180">
        <v>121377.28</v>
      </c>
    </row>
    <row r="6974" spans="1:10" x14ac:dyDescent="0.2">
      <c r="A6974" s="180" t="s">
        <v>156</v>
      </c>
      <c r="B6974" s="180" t="s">
        <v>335</v>
      </c>
      <c r="C6974" s="180"/>
      <c r="D6974" s="180">
        <v>0</v>
      </c>
      <c r="E6974" s="180"/>
      <c r="F6974" s="180"/>
      <c r="G6974" s="180"/>
      <c r="H6974" s="180"/>
      <c r="I6974" s="180">
        <v>19777</v>
      </c>
      <c r="J6974" s="180">
        <v>21329</v>
      </c>
    </row>
    <row r="6975" spans="1:10" x14ac:dyDescent="0.2">
      <c r="A6975" s="180" t="s">
        <v>156</v>
      </c>
      <c r="B6975" s="180" t="s">
        <v>336</v>
      </c>
      <c r="C6975" s="180"/>
      <c r="D6975" s="180"/>
      <c r="E6975" s="180"/>
      <c r="F6975" s="180"/>
      <c r="G6975" s="180"/>
      <c r="H6975" s="180"/>
      <c r="I6975" s="180">
        <v>160000</v>
      </c>
      <c r="J6975" s="180">
        <v>164715.98000000001</v>
      </c>
    </row>
    <row r="6976" spans="1:10" x14ac:dyDescent="0.2">
      <c r="A6976" s="180" t="s">
        <v>156</v>
      </c>
      <c r="B6976" s="180" t="s">
        <v>337</v>
      </c>
      <c r="C6976" s="180"/>
      <c r="D6976" s="180"/>
      <c r="E6976" s="180"/>
      <c r="F6976" s="180"/>
      <c r="G6976" s="180"/>
      <c r="H6976" s="180"/>
      <c r="I6976" s="180">
        <v>5000</v>
      </c>
      <c r="J6976" s="180">
        <v>10056.959999999999</v>
      </c>
    </row>
    <row r="6977" spans="1:10" x14ac:dyDescent="0.2">
      <c r="A6977" s="180" t="s">
        <v>156</v>
      </c>
      <c r="B6977" s="180" t="s">
        <v>338</v>
      </c>
      <c r="C6977" s="180"/>
      <c r="D6977" s="180"/>
      <c r="E6977" s="180"/>
      <c r="F6977" s="180"/>
      <c r="G6977" s="180">
        <v>90000</v>
      </c>
      <c r="H6977" s="180"/>
      <c r="I6977" s="180">
        <v>90000</v>
      </c>
      <c r="J6977" s="180">
        <v>93606.54</v>
      </c>
    </row>
    <row r="6978" spans="1:10" x14ac:dyDescent="0.2">
      <c r="A6978" s="180" t="s">
        <v>156</v>
      </c>
      <c r="B6978" s="180" t="s">
        <v>339</v>
      </c>
      <c r="C6978" s="180"/>
      <c r="D6978" s="180"/>
      <c r="E6978" s="180"/>
      <c r="F6978" s="180"/>
      <c r="G6978" s="180"/>
      <c r="H6978" s="180"/>
      <c r="I6978" s="180">
        <v>150000</v>
      </c>
      <c r="J6978" s="180">
        <v>149132.63</v>
      </c>
    </row>
    <row r="6979" spans="1:10" x14ac:dyDescent="0.2">
      <c r="A6979" s="180" t="s">
        <v>156</v>
      </c>
      <c r="B6979" s="180" t="s">
        <v>340</v>
      </c>
      <c r="C6979" s="180">
        <v>1000</v>
      </c>
      <c r="D6979" s="180">
        <v>12000</v>
      </c>
      <c r="E6979" s="180"/>
      <c r="F6979" s="180"/>
      <c r="G6979" s="180"/>
      <c r="H6979" s="180"/>
      <c r="I6979" s="180">
        <v>63000</v>
      </c>
      <c r="J6979" s="180">
        <v>70775.33</v>
      </c>
    </row>
    <row r="6980" spans="1:10" x14ac:dyDescent="0.2">
      <c r="A6980" s="180" t="s">
        <v>156</v>
      </c>
      <c r="B6980" s="180" t="s">
        <v>341</v>
      </c>
      <c r="C6980" s="180"/>
      <c r="D6980" s="180"/>
      <c r="E6980" s="180"/>
      <c r="F6980" s="180"/>
      <c r="G6980" s="180"/>
      <c r="H6980" s="180"/>
      <c r="I6980" s="180">
        <v>0</v>
      </c>
      <c r="J6980" s="180">
        <v>0</v>
      </c>
    </row>
    <row r="6981" spans="1:10" x14ac:dyDescent="0.2">
      <c r="A6981" s="180" t="s">
        <v>156</v>
      </c>
      <c r="B6981" s="180" t="s">
        <v>342</v>
      </c>
      <c r="C6981" s="180"/>
      <c r="D6981" s="180"/>
      <c r="E6981" s="180"/>
      <c r="F6981" s="180"/>
      <c r="G6981" s="180"/>
      <c r="H6981" s="180"/>
      <c r="I6981" s="180">
        <v>2035992</v>
      </c>
      <c r="J6981" s="180">
        <v>2076838</v>
      </c>
    </row>
    <row r="6982" spans="1:10" x14ac:dyDescent="0.2">
      <c r="A6982" s="180" t="s">
        <v>156</v>
      </c>
      <c r="B6982" s="180" t="s">
        <v>343</v>
      </c>
      <c r="C6982" s="180"/>
      <c r="D6982" s="180"/>
      <c r="E6982" s="180"/>
      <c r="F6982" s="180"/>
      <c r="G6982" s="180"/>
      <c r="H6982" s="180"/>
      <c r="I6982" s="180">
        <v>0</v>
      </c>
      <c r="J6982" s="180">
        <v>0</v>
      </c>
    </row>
    <row r="6983" spans="1:10" x14ac:dyDescent="0.2">
      <c r="A6983" s="180" t="s">
        <v>156</v>
      </c>
      <c r="B6983" s="180" t="s">
        <v>344</v>
      </c>
      <c r="C6983" s="180">
        <v>325000</v>
      </c>
      <c r="D6983" s="180"/>
      <c r="E6983" s="180"/>
      <c r="F6983" s="180"/>
      <c r="G6983" s="180"/>
      <c r="H6983" s="180"/>
      <c r="I6983" s="180">
        <v>339000</v>
      </c>
      <c r="J6983" s="180">
        <v>340674.39999999997</v>
      </c>
    </row>
    <row r="6984" spans="1:10" x14ac:dyDescent="0.2">
      <c r="A6984" s="180" t="s">
        <v>156</v>
      </c>
      <c r="B6984" s="180" t="s">
        <v>475</v>
      </c>
      <c r="C6984" s="180"/>
      <c r="D6984" s="180">
        <v>1631</v>
      </c>
      <c r="E6984" s="180"/>
      <c r="F6984" s="180">
        <v>0</v>
      </c>
      <c r="G6984" s="180"/>
      <c r="H6984" s="180"/>
      <c r="I6984" s="180">
        <v>10466</v>
      </c>
      <c r="J6984" s="180">
        <v>10964.78</v>
      </c>
    </row>
    <row r="6985" spans="1:10" x14ac:dyDescent="0.2">
      <c r="A6985" s="180" t="s">
        <v>156</v>
      </c>
      <c r="B6985" s="180" t="s">
        <v>332</v>
      </c>
      <c r="C6985" s="180"/>
      <c r="D6985" s="180"/>
      <c r="E6985" s="180"/>
      <c r="F6985" s="180"/>
      <c r="G6985" s="180"/>
      <c r="H6985" s="180"/>
      <c r="I6985" s="180">
        <v>47000</v>
      </c>
      <c r="J6985" s="180">
        <v>47566</v>
      </c>
    </row>
    <row r="6986" spans="1:10" x14ac:dyDescent="0.2">
      <c r="A6986" s="180" t="s">
        <v>156</v>
      </c>
      <c r="B6986" s="180" t="s">
        <v>407</v>
      </c>
      <c r="C6986" s="180"/>
      <c r="D6986" s="180"/>
      <c r="E6986" s="180"/>
      <c r="F6986" s="180"/>
      <c r="G6986" s="180">
        <v>80000</v>
      </c>
      <c r="H6986" s="180"/>
      <c r="I6986" s="180">
        <v>180000</v>
      </c>
      <c r="J6986" s="180">
        <v>190981.14</v>
      </c>
    </row>
    <row r="6987" spans="1:10" x14ac:dyDescent="0.2">
      <c r="A6987" s="180" t="s">
        <v>156</v>
      </c>
      <c r="B6987" s="180" t="s">
        <v>345</v>
      </c>
      <c r="C6987" s="180">
        <v>326000</v>
      </c>
      <c r="D6987" s="180">
        <v>324141</v>
      </c>
      <c r="E6987" s="180">
        <v>0</v>
      </c>
      <c r="F6987" s="180">
        <v>0</v>
      </c>
      <c r="G6987" s="180">
        <v>170000</v>
      </c>
      <c r="H6987" s="180">
        <v>0</v>
      </c>
      <c r="I6987" s="180">
        <v>5228599</v>
      </c>
      <c r="J6987" s="180">
        <v>5114910.790000001</v>
      </c>
    </row>
    <row r="6988" spans="1:10" x14ac:dyDescent="0.2">
      <c r="A6988" s="180" t="s">
        <v>156</v>
      </c>
      <c r="B6988" s="180" t="s">
        <v>346</v>
      </c>
      <c r="C6988" s="180"/>
      <c r="D6988" s="180"/>
      <c r="E6988" s="180"/>
      <c r="F6988" s="180"/>
      <c r="G6988" s="180"/>
      <c r="H6988" s="180"/>
      <c r="I6988" s="180">
        <v>0</v>
      </c>
      <c r="J6988" s="180">
        <v>0</v>
      </c>
    </row>
    <row r="6989" spans="1:10" x14ac:dyDescent="0.2">
      <c r="A6989" s="180" t="s">
        <v>156</v>
      </c>
      <c r="B6989" s="180" t="s">
        <v>446</v>
      </c>
      <c r="C6989" s="180"/>
      <c r="D6989" s="180"/>
      <c r="E6989" s="180"/>
      <c r="F6989" s="180"/>
      <c r="G6989" s="180"/>
      <c r="H6989" s="180"/>
      <c r="I6989" s="180">
        <v>0</v>
      </c>
      <c r="J6989" s="180">
        <v>207998.35000000003</v>
      </c>
    </row>
    <row r="6990" spans="1:10" x14ac:dyDescent="0.2">
      <c r="A6990" s="180" t="s">
        <v>156</v>
      </c>
      <c r="B6990" s="180" t="s">
        <v>347</v>
      </c>
      <c r="C6990" s="180"/>
      <c r="D6990" s="180"/>
      <c r="E6990" s="180"/>
      <c r="F6990" s="180"/>
      <c r="G6990" s="180"/>
      <c r="H6990" s="180"/>
      <c r="I6990" s="180">
        <v>0</v>
      </c>
      <c r="J6990" s="180">
        <v>0</v>
      </c>
    </row>
    <row r="6991" spans="1:10" x14ac:dyDescent="0.2">
      <c r="A6991" s="180" t="s">
        <v>156</v>
      </c>
      <c r="B6991" s="180" t="s">
        <v>348</v>
      </c>
      <c r="C6991" s="180">
        <v>326000</v>
      </c>
      <c r="D6991" s="180">
        <v>324141</v>
      </c>
      <c r="E6991" s="180">
        <v>0</v>
      </c>
      <c r="F6991" s="180">
        <v>0</v>
      </c>
      <c r="G6991" s="180">
        <v>170000</v>
      </c>
      <c r="H6991" s="180">
        <v>0</v>
      </c>
      <c r="I6991" s="180">
        <v>5228599</v>
      </c>
      <c r="J6991" s="180">
        <v>5322909.1400000006</v>
      </c>
    </row>
    <row r="6992" spans="1:10" x14ac:dyDescent="0.2">
      <c r="A6992" s="180" t="s">
        <v>156</v>
      </c>
      <c r="B6992" s="180" t="s">
        <v>349</v>
      </c>
      <c r="C6992" s="180">
        <v>521523.8899999999</v>
      </c>
      <c r="D6992" s="180">
        <v>240875.83999999997</v>
      </c>
      <c r="E6992" s="180">
        <v>0</v>
      </c>
      <c r="F6992" s="180">
        <v>2793.2400000001071</v>
      </c>
      <c r="G6992" s="180">
        <v>22500.890000000018</v>
      </c>
      <c r="H6992" s="180">
        <v>0</v>
      </c>
      <c r="I6992" s="180">
        <v>1567997.6400000013</v>
      </c>
      <c r="J6992" s="180">
        <v>1404380.38</v>
      </c>
    </row>
    <row r="6993" spans="1:10" x14ac:dyDescent="0.2">
      <c r="A6993" s="180" t="s">
        <v>156</v>
      </c>
      <c r="B6993" s="180" t="s">
        <v>350</v>
      </c>
      <c r="C6993" s="180">
        <v>847523.8899999999</v>
      </c>
      <c r="D6993" s="180">
        <v>565016.84</v>
      </c>
      <c r="E6993" s="180">
        <v>0</v>
      </c>
      <c r="F6993" s="180">
        <v>2793.2400000001071</v>
      </c>
      <c r="G6993" s="180">
        <v>192500.89</v>
      </c>
      <c r="H6993" s="180">
        <v>0</v>
      </c>
      <c r="I6993" s="180">
        <v>6796596.6400000006</v>
      </c>
      <c r="J6993" s="180">
        <v>6727289.5200000005</v>
      </c>
    </row>
    <row r="6994" spans="1:10" x14ac:dyDescent="0.2">
      <c r="A6994" s="180" t="s">
        <v>156</v>
      </c>
      <c r="B6994" s="180" t="s">
        <v>376</v>
      </c>
      <c r="C6994" s="180"/>
      <c r="D6994" s="180"/>
      <c r="E6994" s="180"/>
      <c r="F6994" s="180"/>
      <c r="G6994" s="180"/>
      <c r="H6994" s="180"/>
      <c r="I6994" s="180"/>
      <c r="J6994" s="180"/>
    </row>
    <row r="6995" spans="1:10" x14ac:dyDescent="0.2">
      <c r="A6995" s="180" t="s">
        <v>156</v>
      </c>
      <c r="B6995" s="180" t="s">
        <v>377</v>
      </c>
      <c r="C6995" s="180">
        <v>22654</v>
      </c>
      <c r="D6995" s="180">
        <v>22625</v>
      </c>
      <c r="E6995" s="180">
        <v>0</v>
      </c>
      <c r="F6995" s="180"/>
      <c r="G6995" s="180"/>
      <c r="H6995" s="180"/>
      <c r="I6995" s="180">
        <v>3152666</v>
      </c>
      <c r="J6995" s="180">
        <v>3002539.42</v>
      </c>
    </row>
    <row r="6996" spans="1:10" x14ac:dyDescent="0.2">
      <c r="A6996" s="180" t="s">
        <v>156</v>
      </c>
      <c r="B6996" s="180" t="s">
        <v>352</v>
      </c>
      <c r="C6996" s="180">
        <v>0</v>
      </c>
      <c r="D6996" s="180">
        <v>0</v>
      </c>
      <c r="E6996" s="180">
        <v>0</v>
      </c>
      <c r="F6996" s="180"/>
      <c r="G6996" s="180"/>
      <c r="H6996" s="180"/>
      <c r="I6996" s="180">
        <v>6535</v>
      </c>
      <c r="J6996" s="180">
        <v>6223.59</v>
      </c>
    </row>
    <row r="6997" spans="1:10" x14ac:dyDescent="0.2">
      <c r="A6997" s="180" t="s">
        <v>156</v>
      </c>
      <c r="B6997" s="180" t="s">
        <v>353</v>
      </c>
      <c r="C6997" s="180">
        <v>0</v>
      </c>
      <c r="D6997" s="180">
        <v>42865</v>
      </c>
      <c r="E6997" s="180">
        <v>0</v>
      </c>
      <c r="F6997" s="180"/>
      <c r="G6997" s="180"/>
      <c r="H6997" s="180"/>
      <c r="I6997" s="180">
        <v>93108</v>
      </c>
      <c r="J6997" s="180">
        <v>88674.03</v>
      </c>
    </row>
    <row r="6998" spans="1:10" x14ac:dyDescent="0.2">
      <c r="A6998" s="180" t="s">
        <v>156</v>
      </c>
      <c r="B6998" s="180" t="s">
        <v>354</v>
      </c>
      <c r="C6998" s="180">
        <v>0</v>
      </c>
      <c r="D6998" s="180">
        <v>0</v>
      </c>
      <c r="E6998" s="180">
        <v>0</v>
      </c>
      <c r="F6998" s="180"/>
      <c r="G6998" s="180"/>
      <c r="H6998" s="180"/>
      <c r="I6998" s="180">
        <v>260399</v>
      </c>
      <c r="J6998" s="180">
        <v>247999.07</v>
      </c>
    </row>
    <row r="6999" spans="1:10" x14ac:dyDescent="0.2">
      <c r="A6999" s="180" t="s">
        <v>156</v>
      </c>
      <c r="B6999" s="180" t="s">
        <v>408</v>
      </c>
      <c r="C6999" s="180">
        <v>0</v>
      </c>
      <c r="D6999" s="180">
        <v>0</v>
      </c>
      <c r="E6999" s="180">
        <v>0</v>
      </c>
      <c r="F6999" s="180"/>
      <c r="G6999" s="180"/>
      <c r="H6999" s="180"/>
      <c r="I6999" s="180">
        <v>200866</v>
      </c>
      <c r="J6999" s="180">
        <v>191300.71</v>
      </c>
    </row>
    <row r="7000" spans="1:10" x14ac:dyDescent="0.2">
      <c r="A7000" s="180" t="s">
        <v>156</v>
      </c>
      <c r="B7000" s="180" t="s">
        <v>423</v>
      </c>
      <c r="C7000" s="180">
        <v>0</v>
      </c>
      <c r="D7000" s="180">
        <v>4763</v>
      </c>
      <c r="E7000" s="180">
        <v>0</v>
      </c>
      <c r="F7000" s="180"/>
      <c r="G7000" s="180"/>
      <c r="H7000" s="180"/>
      <c r="I7000" s="180">
        <v>71680</v>
      </c>
      <c r="J7000" s="180">
        <v>68266.25</v>
      </c>
    </row>
    <row r="7001" spans="1:10" x14ac:dyDescent="0.2">
      <c r="A7001" s="180" t="s">
        <v>156</v>
      </c>
      <c r="B7001" s="180" t="s">
        <v>355</v>
      </c>
      <c r="C7001" s="180">
        <v>60934</v>
      </c>
      <c r="D7001" s="180">
        <v>13819</v>
      </c>
      <c r="E7001" s="180">
        <v>0</v>
      </c>
      <c r="F7001" s="180"/>
      <c r="G7001" s="180"/>
      <c r="H7001" s="180"/>
      <c r="I7001" s="180">
        <v>407959</v>
      </c>
      <c r="J7001" s="180">
        <v>388531.78</v>
      </c>
    </row>
    <row r="7002" spans="1:10" x14ac:dyDescent="0.2">
      <c r="A7002" s="180" t="s">
        <v>156</v>
      </c>
      <c r="B7002" s="180" t="s">
        <v>356</v>
      </c>
      <c r="C7002" s="180">
        <v>1531</v>
      </c>
      <c r="D7002" s="180">
        <v>100000</v>
      </c>
      <c r="E7002" s="180">
        <v>0</v>
      </c>
      <c r="F7002" s="180"/>
      <c r="G7002" s="180"/>
      <c r="H7002" s="180"/>
      <c r="I7002" s="180">
        <v>162351</v>
      </c>
      <c r="J7002" s="180">
        <v>154619.14000000001</v>
      </c>
    </row>
    <row r="7003" spans="1:10" x14ac:dyDescent="0.2">
      <c r="A7003" s="180" t="s">
        <v>156</v>
      </c>
      <c r="B7003" s="180" t="s">
        <v>409</v>
      </c>
      <c r="C7003" s="180"/>
      <c r="D7003" s="180"/>
      <c r="E7003" s="180"/>
      <c r="F7003" s="180"/>
      <c r="G7003" s="180"/>
      <c r="H7003" s="180"/>
      <c r="I7003" s="180">
        <v>0</v>
      </c>
      <c r="J7003" s="180"/>
    </row>
    <row r="7004" spans="1:10" x14ac:dyDescent="0.2">
      <c r="A7004" s="180" t="s">
        <v>156</v>
      </c>
      <c r="B7004" s="180" t="s">
        <v>378</v>
      </c>
      <c r="C7004" s="180">
        <v>0</v>
      </c>
      <c r="D7004" s="180">
        <v>0</v>
      </c>
      <c r="E7004" s="180"/>
      <c r="F7004" s="180"/>
      <c r="G7004" s="180">
        <v>190000</v>
      </c>
      <c r="H7004" s="180"/>
      <c r="I7004" s="180">
        <v>180000</v>
      </c>
      <c r="J7004" s="180">
        <v>174667.49</v>
      </c>
    </row>
    <row r="7005" spans="1:10" x14ac:dyDescent="0.2">
      <c r="A7005" s="180" t="s">
        <v>156</v>
      </c>
      <c r="B7005" s="180" t="s">
        <v>360</v>
      </c>
      <c r="C7005" s="180">
        <v>156174</v>
      </c>
      <c r="D7005" s="180">
        <v>100000</v>
      </c>
      <c r="E7005" s="180"/>
      <c r="F7005" s="180"/>
      <c r="G7005" s="180"/>
      <c r="H7005" s="180"/>
      <c r="I7005" s="180">
        <v>145487</v>
      </c>
      <c r="J7005" s="180">
        <v>138558.62</v>
      </c>
    </row>
    <row r="7006" spans="1:10" x14ac:dyDescent="0.2">
      <c r="A7006" s="180" t="s">
        <v>156</v>
      </c>
      <c r="B7006" s="180" t="s">
        <v>379</v>
      </c>
      <c r="C7006" s="180">
        <v>0</v>
      </c>
      <c r="D7006" s="180">
        <v>0</v>
      </c>
      <c r="E7006" s="180"/>
      <c r="F7006" s="180"/>
      <c r="G7006" s="180"/>
      <c r="H7006" s="180"/>
      <c r="I7006" s="180">
        <v>0</v>
      </c>
      <c r="J7006" s="180">
        <v>417414.39</v>
      </c>
    </row>
    <row r="7007" spans="1:10" x14ac:dyDescent="0.2">
      <c r="A7007" s="180" t="s">
        <v>156</v>
      </c>
      <c r="B7007" s="180" t="s">
        <v>362</v>
      </c>
      <c r="C7007" s="180"/>
      <c r="D7007" s="180"/>
      <c r="E7007" s="180"/>
      <c r="F7007" s="180"/>
      <c r="G7007" s="180"/>
      <c r="H7007" s="180"/>
      <c r="I7007" s="180">
        <v>149447</v>
      </c>
      <c r="J7007" s="180">
        <v>147230</v>
      </c>
    </row>
    <row r="7008" spans="1:10" x14ac:dyDescent="0.2">
      <c r="A7008" s="180" t="s">
        <v>156</v>
      </c>
      <c r="B7008" s="180" t="s">
        <v>365</v>
      </c>
      <c r="C7008" s="180">
        <v>241293</v>
      </c>
      <c r="D7008" s="180">
        <v>284072</v>
      </c>
      <c r="E7008" s="180">
        <v>0</v>
      </c>
      <c r="F7008" s="180">
        <v>0</v>
      </c>
      <c r="G7008" s="180">
        <v>190000</v>
      </c>
      <c r="H7008" s="180">
        <v>0</v>
      </c>
      <c r="I7008" s="180">
        <v>4830498</v>
      </c>
      <c r="J7008" s="180">
        <v>5026024.4899999993</v>
      </c>
    </row>
    <row r="7009" spans="1:10" x14ac:dyDescent="0.2">
      <c r="A7009" s="180" t="s">
        <v>156</v>
      </c>
      <c r="B7009" s="180" t="s">
        <v>447</v>
      </c>
      <c r="C7009" s="180"/>
      <c r="D7009" s="180"/>
      <c r="E7009" s="180"/>
      <c r="F7009" s="180"/>
      <c r="G7009" s="180"/>
      <c r="H7009" s="180"/>
      <c r="I7009" s="180">
        <v>0</v>
      </c>
      <c r="J7009" s="180">
        <v>133267.39000000001</v>
      </c>
    </row>
    <row r="7010" spans="1:10" x14ac:dyDescent="0.2">
      <c r="A7010" s="180" t="s">
        <v>156</v>
      </c>
      <c r="B7010" s="180" t="s">
        <v>366</v>
      </c>
      <c r="C7010" s="180">
        <v>241293</v>
      </c>
      <c r="D7010" s="180">
        <v>284072</v>
      </c>
      <c r="E7010" s="180">
        <v>0</v>
      </c>
      <c r="F7010" s="180">
        <v>0</v>
      </c>
      <c r="G7010" s="180">
        <v>190000</v>
      </c>
      <c r="H7010" s="180">
        <v>0</v>
      </c>
      <c r="I7010" s="180">
        <v>4830498</v>
      </c>
      <c r="J7010" s="180">
        <v>5159291.879999999</v>
      </c>
    </row>
    <row r="7011" spans="1:10" x14ac:dyDescent="0.2">
      <c r="A7011" s="180" t="s">
        <v>156</v>
      </c>
      <c r="B7011" s="180" t="s">
        <v>367</v>
      </c>
      <c r="C7011" s="180">
        <v>606230.8899999999</v>
      </c>
      <c r="D7011" s="180">
        <v>280944.83999999997</v>
      </c>
      <c r="E7011" s="180">
        <v>0</v>
      </c>
      <c r="F7011" s="180">
        <v>2793.2400000001071</v>
      </c>
      <c r="G7011" s="180">
        <v>2500.890000000014</v>
      </c>
      <c r="H7011" s="180">
        <v>0</v>
      </c>
      <c r="I7011" s="180">
        <v>1966098.6400000008</v>
      </c>
      <c r="J7011" s="180">
        <v>1567997.6400000015</v>
      </c>
    </row>
    <row r="7012" spans="1:10" x14ac:dyDescent="0.2">
      <c r="A7012" s="180" t="s">
        <v>156</v>
      </c>
      <c r="B7012" s="180" t="s">
        <v>368</v>
      </c>
      <c r="C7012" s="180">
        <v>847523.8899999999</v>
      </c>
      <c r="D7012" s="180">
        <v>565016.84</v>
      </c>
      <c r="E7012" s="180">
        <v>0</v>
      </c>
      <c r="F7012" s="180">
        <v>2793.2400000001071</v>
      </c>
      <c r="G7012" s="180">
        <v>192500.89</v>
      </c>
      <c r="H7012" s="180">
        <v>0</v>
      </c>
      <c r="I7012" s="180">
        <v>6796596.6400000006</v>
      </c>
      <c r="J7012" s="180">
        <v>6727289.5200000005</v>
      </c>
    </row>
    <row r="7013" spans="1:10" x14ac:dyDescent="0.2">
      <c r="A7013" s="180" t="s">
        <v>157</v>
      </c>
      <c r="B7013" s="180" t="s">
        <v>333</v>
      </c>
      <c r="C7013" s="180"/>
      <c r="D7013" s="180">
        <v>120774</v>
      </c>
      <c r="E7013" s="180"/>
      <c r="F7013" s="180">
        <v>0</v>
      </c>
      <c r="G7013" s="180"/>
      <c r="H7013" s="180"/>
      <c r="I7013" s="180">
        <v>2663133</v>
      </c>
      <c r="J7013" s="180">
        <v>2585983.9500000002</v>
      </c>
    </row>
    <row r="7014" spans="1:10" x14ac:dyDescent="0.2">
      <c r="A7014" s="180" t="s">
        <v>157</v>
      </c>
      <c r="B7014" s="180" t="s">
        <v>334</v>
      </c>
      <c r="C7014" s="180"/>
      <c r="D7014" s="180">
        <v>1764</v>
      </c>
      <c r="E7014" s="180"/>
      <c r="F7014" s="180">
        <v>0</v>
      </c>
      <c r="G7014" s="180"/>
      <c r="H7014" s="180"/>
      <c r="I7014" s="180">
        <v>40391</v>
      </c>
      <c r="J7014" s="180">
        <v>40951.26</v>
      </c>
    </row>
    <row r="7015" spans="1:10" x14ac:dyDescent="0.2">
      <c r="A7015" s="180" t="s">
        <v>157</v>
      </c>
      <c r="B7015" s="180" t="s">
        <v>335</v>
      </c>
      <c r="C7015" s="180"/>
      <c r="D7015" s="180">
        <v>84700</v>
      </c>
      <c r="E7015" s="180"/>
      <c r="F7015" s="180"/>
      <c r="G7015" s="180"/>
      <c r="H7015" s="180"/>
      <c r="I7015" s="180">
        <v>104157</v>
      </c>
      <c r="J7015" s="180">
        <v>112772</v>
      </c>
    </row>
    <row r="7016" spans="1:10" x14ac:dyDescent="0.2">
      <c r="A7016" s="180" t="s">
        <v>157</v>
      </c>
      <c r="B7016" s="180" t="s">
        <v>336</v>
      </c>
      <c r="C7016" s="180"/>
      <c r="D7016" s="180"/>
      <c r="E7016" s="180"/>
      <c r="F7016" s="180"/>
      <c r="G7016" s="180"/>
      <c r="H7016" s="180"/>
      <c r="I7016" s="180">
        <v>260000</v>
      </c>
      <c r="J7016" s="180">
        <v>253819.01</v>
      </c>
    </row>
    <row r="7017" spans="1:10" x14ac:dyDescent="0.2">
      <c r="A7017" s="180" t="s">
        <v>157</v>
      </c>
      <c r="B7017" s="180" t="s">
        <v>337</v>
      </c>
      <c r="C7017" s="180">
        <v>5500</v>
      </c>
      <c r="D7017" s="180">
        <v>2700</v>
      </c>
      <c r="E7017" s="180"/>
      <c r="F7017" s="180"/>
      <c r="G7017" s="180">
        <v>250</v>
      </c>
      <c r="H7017" s="180"/>
      <c r="I7017" s="180">
        <v>13556</v>
      </c>
      <c r="J7017" s="180">
        <v>13878.96</v>
      </c>
    </row>
    <row r="7018" spans="1:10" x14ac:dyDescent="0.2">
      <c r="A7018" s="180" t="s">
        <v>157</v>
      </c>
      <c r="B7018" s="180" t="s">
        <v>338</v>
      </c>
      <c r="C7018" s="180"/>
      <c r="D7018" s="180"/>
      <c r="E7018" s="180"/>
      <c r="F7018" s="180"/>
      <c r="G7018" s="180">
        <v>170000</v>
      </c>
      <c r="H7018" s="180"/>
      <c r="I7018" s="180">
        <v>165000</v>
      </c>
      <c r="J7018" s="180">
        <v>134440.04</v>
      </c>
    </row>
    <row r="7019" spans="1:10" x14ac:dyDescent="0.2">
      <c r="A7019" s="180" t="s">
        <v>157</v>
      </c>
      <c r="B7019" s="180" t="s">
        <v>339</v>
      </c>
      <c r="C7019" s="180"/>
      <c r="D7019" s="180"/>
      <c r="E7019" s="180"/>
      <c r="F7019" s="180"/>
      <c r="G7019" s="180"/>
      <c r="H7019" s="180"/>
      <c r="I7019" s="180">
        <v>120000</v>
      </c>
      <c r="J7019" s="180">
        <v>119366.11</v>
      </c>
    </row>
    <row r="7020" spans="1:10" x14ac:dyDescent="0.2">
      <c r="A7020" s="180" t="s">
        <v>157</v>
      </c>
      <c r="B7020" s="180" t="s">
        <v>340</v>
      </c>
      <c r="C7020" s="180"/>
      <c r="D7020" s="180"/>
      <c r="E7020" s="180"/>
      <c r="F7020" s="180"/>
      <c r="G7020" s="180"/>
      <c r="H7020" s="180"/>
      <c r="I7020" s="180">
        <v>147000</v>
      </c>
      <c r="J7020" s="180">
        <v>138898.56</v>
      </c>
    </row>
    <row r="7021" spans="1:10" x14ac:dyDescent="0.2">
      <c r="A7021" s="180" t="s">
        <v>157</v>
      </c>
      <c r="B7021" s="180" t="s">
        <v>341</v>
      </c>
      <c r="C7021" s="180"/>
      <c r="D7021" s="180"/>
      <c r="E7021" s="180"/>
      <c r="F7021" s="180"/>
      <c r="G7021" s="180"/>
      <c r="H7021" s="180"/>
      <c r="I7021" s="180">
        <v>0</v>
      </c>
      <c r="J7021" s="180">
        <v>0</v>
      </c>
    </row>
    <row r="7022" spans="1:10" x14ac:dyDescent="0.2">
      <c r="A7022" s="180" t="s">
        <v>157</v>
      </c>
      <c r="B7022" s="180" t="s">
        <v>342</v>
      </c>
      <c r="C7022" s="180"/>
      <c r="D7022" s="180"/>
      <c r="E7022" s="180"/>
      <c r="F7022" s="180"/>
      <c r="G7022" s="180"/>
      <c r="H7022" s="180"/>
      <c r="I7022" s="180">
        <v>2803672</v>
      </c>
      <c r="J7022" s="180">
        <v>2908323</v>
      </c>
    </row>
    <row r="7023" spans="1:10" x14ac:dyDescent="0.2">
      <c r="A7023" s="180" t="s">
        <v>157</v>
      </c>
      <c r="B7023" s="180" t="s">
        <v>343</v>
      </c>
      <c r="C7023" s="180"/>
      <c r="D7023" s="180"/>
      <c r="E7023" s="180"/>
      <c r="F7023" s="180"/>
      <c r="G7023" s="180"/>
      <c r="H7023" s="180"/>
      <c r="I7023" s="180">
        <v>0</v>
      </c>
      <c r="J7023" s="180">
        <v>0</v>
      </c>
    </row>
    <row r="7024" spans="1:10" x14ac:dyDescent="0.2">
      <c r="A7024" s="180" t="s">
        <v>157</v>
      </c>
      <c r="B7024" s="180" t="s">
        <v>344</v>
      </c>
      <c r="C7024" s="180">
        <v>540000</v>
      </c>
      <c r="D7024" s="180">
        <v>40</v>
      </c>
      <c r="E7024" s="180"/>
      <c r="F7024" s="180"/>
      <c r="G7024" s="180">
        <v>1800</v>
      </c>
      <c r="H7024" s="180"/>
      <c r="I7024" s="180">
        <v>571885</v>
      </c>
      <c r="J7024" s="180">
        <v>556266.79</v>
      </c>
    </row>
    <row r="7025" spans="1:10" x14ac:dyDescent="0.2">
      <c r="A7025" s="180" t="s">
        <v>157</v>
      </c>
      <c r="B7025" s="180" t="s">
        <v>475</v>
      </c>
      <c r="C7025" s="180"/>
      <c r="D7025" s="180">
        <v>950</v>
      </c>
      <c r="E7025" s="180"/>
      <c r="F7025" s="180">
        <v>0</v>
      </c>
      <c r="G7025" s="180"/>
      <c r="H7025" s="180"/>
      <c r="I7025" s="180">
        <v>21709</v>
      </c>
      <c r="J7025" s="180">
        <v>21720.770000000004</v>
      </c>
    </row>
    <row r="7026" spans="1:10" x14ac:dyDescent="0.2">
      <c r="A7026" s="180" t="s">
        <v>157</v>
      </c>
      <c r="B7026" s="180" t="s">
        <v>332</v>
      </c>
      <c r="C7026" s="180"/>
      <c r="D7026" s="180"/>
      <c r="E7026" s="180"/>
      <c r="F7026" s="180"/>
      <c r="G7026" s="180"/>
      <c r="H7026" s="180"/>
      <c r="I7026" s="180">
        <v>83000</v>
      </c>
      <c r="J7026" s="180">
        <v>82344</v>
      </c>
    </row>
    <row r="7027" spans="1:10" x14ac:dyDescent="0.2">
      <c r="A7027" s="180" t="s">
        <v>157</v>
      </c>
      <c r="B7027" s="180" t="s">
        <v>407</v>
      </c>
      <c r="C7027" s="180"/>
      <c r="D7027" s="180"/>
      <c r="E7027" s="180"/>
      <c r="F7027" s="180"/>
      <c r="G7027" s="180">
        <v>115000</v>
      </c>
      <c r="H7027" s="180"/>
      <c r="I7027" s="180">
        <v>270000</v>
      </c>
      <c r="J7027" s="180">
        <v>265418.21000000002</v>
      </c>
    </row>
    <row r="7028" spans="1:10" x14ac:dyDescent="0.2">
      <c r="A7028" s="180" t="s">
        <v>157</v>
      </c>
      <c r="B7028" s="180" t="s">
        <v>345</v>
      </c>
      <c r="C7028" s="180">
        <v>545500</v>
      </c>
      <c r="D7028" s="180">
        <v>210928</v>
      </c>
      <c r="E7028" s="180">
        <v>0</v>
      </c>
      <c r="F7028" s="180">
        <v>0</v>
      </c>
      <c r="G7028" s="180">
        <v>287050</v>
      </c>
      <c r="H7028" s="180">
        <v>0</v>
      </c>
      <c r="I7028" s="180">
        <v>7263503</v>
      </c>
      <c r="J7028" s="180">
        <v>7234182.6600000001</v>
      </c>
    </row>
    <row r="7029" spans="1:10" x14ac:dyDescent="0.2">
      <c r="A7029" s="180" t="s">
        <v>157</v>
      </c>
      <c r="B7029" s="180" t="s">
        <v>346</v>
      </c>
      <c r="C7029" s="180"/>
      <c r="D7029" s="180"/>
      <c r="E7029" s="180"/>
      <c r="F7029" s="180"/>
      <c r="G7029" s="180"/>
      <c r="H7029" s="180"/>
      <c r="I7029" s="180">
        <v>0</v>
      </c>
      <c r="J7029" s="180">
        <v>0</v>
      </c>
    </row>
    <row r="7030" spans="1:10" x14ac:dyDescent="0.2">
      <c r="A7030" s="180" t="s">
        <v>157</v>
      </c>
      <c r="B7030" s="180" t="s">
        <v>446</v>
      </c>
      <c r="C7030" s="180"/>
      <c r="D7030" s="180"/>
      <c r="E7030" s="180"/>
      <c r="F7030" s="180"/>
      <c r="G7030" s="180"/>
      <c r="H7030" s="180"/>
      <c r="I7030" s="180">
        <v>0</v>
      </c>
      <c r="J7030" s="180">
        <v>11100.19</v>
      </c>
    </row>
    <row r="7031" spans="1:10" x14ac:dyDescent="0.2">
      <c r="A7031" s="180" t="s">
        <v>157</v>
      </c>
      <c r="B7031" s="180" t="s">
        <v>347</v>
      </c>
      <c r="C7031" s="180"/>
      <c r="D7031" s="180"/>
      <c r="E7031" s="180"/>
      <c r="F7031" s="180"/>
      <c r="G7031" s="180"/>
      <c r="H7031" s="180"/>
      <c r="I7031" s="180">
        <v>0</v>
      </c>
      <c r="J7031" s="180">
        <v>67220.679999999993</v>
      </c>
    </row>
    <row r="7032" spans="1:10" x14ac:dyDescent="0.2">
      <c r="A7032" s="180" t="s">
        <v>157</v>
      </c>
      <c r="B7032" s="180" t="s">
        <v>348</v>
      </c>
      <c r="C7032" s="180">
        <v>545500</v>
      </c>
      <c r="D7032" s="180">
        <v>210928</v>
      </c>
      <c r="E7032" s="180">
        <v>0</v>
      </c>
      <c r="F7032" s="180">
        <v>0</v>
      </c>
      <c r="G7032" s="180">
        <v>287050</v>
      </c>
      <c r="H7032" s="180">
        <v>0</v>
      </c>
      <c r="I7032" s="180">
        <v>7263503</v>
      </c>
      <c r="J7032" s="180">
        <v>7312503.5300000003</v>
      </c>
    </row>
    <row r="7033" spans="1:10" x14ac:dyDescent="0.2">
      <c r="A7033" s="180" t="s">
        <v>157</v>
      </c>
      <c r="B7033" s="180" t="s">
        <v>349</v>
      </c>
      <c r="C7033" s="180">
        <v>1611125.21</v>
      </c>
      <c r="D7033" s="180">
        <v>574617.01</v>
      </c>
      <c r="E7033" s="180">
        <v>0</v>
      </c>
      <c r="F7033" s="180">
        <v>-0.21999999997206032</v>
      </c>
      <c r="G7033" s="180">
        <v>48777.880000000005</v>
      </c>
      <c r="H7033" s="180">
        <v>0</v>
      </c>
      <c r="I7033" s="180">
        <v>4322713.97</v>
      </c>
      <c r="J7033" s="180">
        <v>3661292.05</v>
      </c>
    </row>
    <row r="7034" spans="1:10" x14ac:dyDescent="0.2">
      <c r="A7034" s="180" t="s">
        <v>157</v>
      </c>
      <c r="B7034" s="180" t="s">
        <v>350</v>
      </c>
      <c r="C7034" s="180">
        <v>2156625.21</v>
      </c>
      <c r="D7034" s="180">
        <v>785545.01</v>
      </c>
      <c r="E7034" s="180">
        <v>0</v>
      </c>
      <c r="F7034" s="180">
        <v>-0.21999999997206032</v>
      </c>
      <c r="G7034" s="180">
        <v>335827.88</v>
      </c>
      <c r="H7034" s="180">
        <v>0</v>
      </c>
      <c r="I7034" s="180">
        <v>11586216.970000001</v>
      </c>
      <c r="J7034" s="180">
        <v>10973795.58</v>
      </c>
    </row>
    <row r="7035" spans="1:10" x14ac:dyDescent="0.2">
      <c r="A7035" s="180" t="s">
        <v>157</v>
      </c>
      <c r="B7035" s="180" t="s">
        <v>376</v>
      </c>
      <c r="C7035" s="180"/>
      <c r="D7035" s="180"/>
      <c r="E7035" s="180"/>
      <c r="F7035" s="180"/>
      <c r="G7035" s="180"/>
      <c r="H7035" s="180"/>
      <c r="I7035" s="180"/>
      <c r="J7035" s="180"/>
    </row>
    <row r="7036" spans="1:10" x14ac:dyDescent="0.2">
      <c r="A7036" s="180" t="s">
        <v>157</v>
      </c>
      <c r="B7036" s="180" t="s">
        <v>377</v>
      </c>
      <c r="C7036" s="180"/>
      <c r="D7036" s="180">
        <v>65000</v>
      </c>
      <c r="E7036" s="180"/>
      <c r="F7036" s="180"/>
      <c r="G7036" s="180"/>
      <c r="H7036" s="180"/>
      <c r="I7036" s="180">
        <v>3965400</v>
      </c>
      <c r="J7036" s="180">
        <v>3773074.61</v>
      </c>
    </row>
    <row r="7037" spans="1:10" x14ac:dyDescent="0.2">
      <c r="A7037" s="180" t="s">
        <v>157</v>
      </c>
      <c r="B7037" s="180" t="s">
        <v>352</v>
      </c>
      <c r="C7037" s="180"/>
      <c r="D7037" s="180">
        <v>5000</v>
      </c>
      <c r="E7037" s="180"/>
      <c r="F7037" s="180"/>
      <c r="G7037" s="180"/>
      <c r="H7037" s="180"/>
      <c r="I7037" s="180">
        <v>117700</v>
      </c>
      <c r="J7037" s="180">
        <v>109212.89</v>
      </c>
    </row>
    <row r="7038" spans="1:10" x14ac:dyDescent="0.2">
      <c r="A7038" s="180" t="s">
        <v>157</v>
      </c>
      <c r="B7038" s="180" t="s">
        <v>353</v>
      </c>
      <c r="C7038" s="180"/>
      <c r="D7038" s="180">
        <v>10000</v>
      </c>
      <c r="E7038" s="180"/>
      <c r="F7038" s="180"/>
      <c r="G7038" s="180"/>
      <c r="H7038" s="180"/>
      <c r="I7038" s="180">
        <v>301800</v>
      </c>
      <c r="J7038" s="180">
        <v>292720.12</v>
      </c>
    </row>
    <row r="7039" spans="1:10" x14ac:dyDescent="0.2">
      <c r="A7039" s="180" t="s">
        <v>157</v>
      </c>
      <c r="B7039" s="180" t="s">
        <v>354</v>
      </c>
      <c r="C7039" s="180"/>
      <c r="D7039" s="180">
        <v>10000</v>
      </c>
      <c r="E7039" s="180"/>
      <c r="F7039" s="180"/>
      <c r="G7039" s="180">
        <v>16000</v>
      </c>
      <c r="H7039" s="180"/>
      <c r="I7039" s="180">
        <v>286900</v>
      </c>
      <c r="J7039" s="180">
        <v>281188.27</v>
      </c>
    </row>
    <row r="7040" spans="1:10" x14ac:dyDescent="0.2">
      <c r="A7040" s="180" t="s">
        <v>157</v>
      </c>
      <c r="B7040" s="180" t="s">
        <v>408</v>
      </c>
      <c r="C7040" s="180"/>
      <c r="D7040" s="180">
        <v>10000</v>
      </c>
      <c r="E7040" s="180"/>
      <c r="F7040" s="180"/>
      <c r="G7040" s="180"/>
      <c r="H7040" s="180"/>
      <c r="I7040" s="180">
        <v>229100</v>
      </c>
      <c r="J7040" s="180">
        <v>214102.17</v>
      </c>
    </row>
    <row r="7041" spans="1:10" x14ac:dyDescent="0.2">
      <c r="A7041" s="180" t="s">
        <v>157</v>
      </c>
      <c r="B7041" s="180" t="s">
        <v>423</v>
      </c>
      <c r="C7041" s="180"/>
      <c r="D7041" s="180">
        <v>10000</v>
      </c>
      <c r="E7041" s="180"/>
      <c r="F7041" s="180"/>
      <c r="G7041" s="180"/>
      <c r="H7041" s="180"/>
      <c r="I7041" s="180">
        <v>120500</v>
      </c>
      <c r="J7041" s="180">
        <v>123632.74</v>
      </c>
    </row>
    <row r="7042" spans="1:10" x14ac:dyDescent="0.2">
      <c r="A7042" s="180" t="s">
        <v>157</v>
      </c>
      <c r="B7042" s="180" t="s">
        <v>355</v>
      </c>
      <c r="C7042" s="180"/>
      <c r="D7042" s="180">
        <v>10000</v>
      </c>
      <c r="E7042" s="180"/>
      <c r="F7042" s="180"/>
      <c r="G7042" s="180">
        <v>4000</v>
      </c>
      <c r="H7042" s="180"/>
      <c r="I7042" s="180">
        <v>584000</v>
      </c>
      <c r="J7042" s="180">
        <v>490152.73</v>
      </c>
    </row>
    <row r="7043" spans="1:10" x14ac:dyDescent="0.2">
      <c r="A7043" s="180" t="s">
        <v>157</v>
      </c>
      <c r="B7043" s="180" t="s">
        <v>356</v>
      </c>
      <c r="C7043" s="180"/>
      <c r="D7043" s="180">
        <v>32000</v>
      </c>
      <c r="E7043" s="180"/>
      <c r="F7043" s="180"/>
      <c r="G7043" s="180"/>
      <c r="H7043" s="180"/>
      <c r="I7043" s="180">
        <v>214600</v>
      </c>
      <c r="J7043" s="180">
        <v>215478.54</v>
      </c>
    </row>
    <row r="7044" spans="1:10" x14ac:dyDescent="0.2">
      <c r="A7044" s="180" t="s">
        <v>157</v>
      </c>
      <c r="B7044" s="180" t="s">
        <v>409</v>
      </c>
      <c r="C7044" s="180"/>
      <c r="D7044" s="180"/>
      <c r="E7044" s="180"/>
      <c r="F7044" s="180"/>
      <c r="G7044" s="180"/>
      <c r="H7044" s="180"/>
      <c r="I7044" s="180">
        <v>0</v>
      </c>
      <c r="J7044" s="180"/>
    </row>
    <row r="7045" spans="1:10" x14ac:dyDescent="0.2">
      <c r="A7045" s="180" t="s">
        <v>157</v>
      </c>
      <c r="B7045" s="180" t="s">
        <v>378</v>
      </c>
      <c r="C7045" s="180"/>
      <c r="D7045" s="180"/>
      <c r="E7045" s="180"/>
      <c r="F7045" s="180"/>
      <c r="G7045" s="180">
        <v>300000</v>
      </c>
      <c r="H7045" s="180"/>
      <c r="I7045" s="180">
        <v>295000</v>
      </c>
      <c r="J7045" s="180">
        <v>247429.3</v>
      </c>
    </row>
    <row r="7046" spans="1:10" x14ac:dyDescent="0.2">
      <c r="A7046" s="180" t="s">
        <v>157</v>
      </c>
      <c r="B7046" s="180" t="s">
        <v>360</v>
      </c>
      <c r="C7046" s="180">
        <v>465000</v>
      </c>
      <c r="D7046" s="180">
        <v>45000</v>
      </c>
      <c r="E7046" s="180"/>
      <c r="F7046" s="180"/>
      <c r="G7046" s="180"/>
      <c r="H7046" s="180"/>
      <c r="I7046" s="180">
        <v>510000</v>
      </c>
      <c r="J7046" s="180">
        <v>388018.1</v>
      </c>
    </row>
    <row r="7047" spans="1:10" x14ac:dyDescent="0.2">
      <c r="A7047" s="180" t="s">
        <v>157</v>
      </c>
      <c r="B7047" s="180" t="s">
        <v>379</v>
      </c>
      <c r="C7047" s="180"/>
      <c r="D7047" s="180"/>
      <c r="E7047" s="180"/>
      <c r="F7047" s="180"/>
      <c r="G7047" s="180"/>
      <c r="H7047" s="180"/>
      <c r="I7047" s="180">
        <v>417742</v>
      </c>
      <c r="J7047" s="180">
        <v>288855</v>
      </c>
    </row>
    <row r="7048" spans="1:10" x14ac:dyDescent="0.2">
      <c r="A7048" s="180" t="s">
        <v>157</v>
      </c>
      <c r="B7048" s="180" t="s">
        <v>362</v>
      </c>
      <c r="C7048" s="180"/>
      <c r="D7048" s="180"/>
      <c r="E7048" s="180"/>
      <c r="F7048" s="180"/>
      <c r="G7048" s="180"/>
      <c r="H7048" s="180"/>
      <c r="I7048" s="180">
        <v>213965</v>
      </c>
      <c r="J7048" s="180">
        <v>214836</v>
      </c>
    </row>
    <row r="7049" spans="1:10" x14ac:dyDescent="0.2">
      <c r="A7049" s="180" t="s">
        <v>157</v>
      </c>
      <c r="B7049" s="180" t="s">
        <v>365</v>
      </c>
      <c r="C7049" s="180">
        <v>465000</v>
      </c>
      <c r="D7049" s="180">
        <v>197000</v>
      </c>
      <c r="E7049" s="180">
        <v>0</v>
      </c>
      <c r="F7049" s="180">
        <v>0</v>
      </c>
      <c r="G7049" s="180">
        <v>320000</v>
      </c>
      <c r="H7049" s="180">
        <v>0</v>
      </c>
      <c r="I7049" s="180">
        <v>7256707</v>
      </c>
      <c r="J7049" s="180">
        <v>6638700.4700000007</v>
      </c>
    </row>
    <row r="7050" spans="1:10" x14ac:dyDescent="0.2">
      <c r="A7050" s="180" t="s">
        <v>157</v>
      </c>
      <c r="B7050" s="180" t="s">
        <v>447</v>
      </c>
      <c r="C7050" s="180"/>
      <c r="D7050" s="180"/>
      <c r="E7050" s="180"/>
      <c r="F7050" s="180"/>
      <c r="G7050" s="180"/>
      <c r="H7050" s="180"/>
      <c r="I7050" s="180">
        <v>0</v>
      </c>
      <c r="J7050" s="180">
        <v>12381.14</v>
      </c>
    </row>
    <row r="7051" spans="1:10" x14ac:dyDescent="0.2">
      <c r="A7051" s="180" t="s">
        <v>157</v>
      </c>
      <c r="B7051" s="180" t="s">
        <v>366</v>
      </c>
      <c r="C7051" s="180">
        <v>465000</v>
      </c>
      <c r="D7051" s="180">
        <v>197000</v>
      </c>
      <c r="E7051" s="180">
        <v>0</v>
      </c>
      <c r="F7051" s="180">
        <v>0</v>
      </c>
      <c r="G7051" s="180">
        <v>320000</v>
      </c>
      <c r="H7051" s="180">
        <v>0</v>
      </c>
      <c r="I7051" s="180">
        <v>7256707</v>
      </c>
      <c r="J7051" s="180">
        <v>6651081.6100000003</v>
      </c>
    </row>
    <row r="7052" spans="1:10" x14ac:dyDescent="0.2">
      <c r="A7052" s="180" t="s">
        <v>157</v>
      </c>
      <c r="B7052" s="180" t="s">
        <v>367</v>
      </c>
      <c r="C7052" s="180">
        <v>1691625.21</v>
      </c>
      <c r="D7052" s="180">
        <v>588545.01</v>
      </c>
      <c r="E7052" s="180">
        <v>0</v>
      </c>
      <c r="F7052" s="180">
        <v>-0.21999999997206032</v>
      </c>
      <c r="G7052" s="180">
        <v>15827.880000000005</v>
      </c>
      <c r="H7052" s="180">
        <v>0</v>
      </c>
      <c r="I7052" s="180">
        <v>4329509.9699999988</v>
      </c>
      <c r="J7052" s="180">
        <v>4322713.97</v>
      </c>
    </row>
    <row r="7053" spans="1:10" x14ac:dyDescent="0.2">
      <c r="A7053" s="180" t="s">
        <v>157</v>
      </c>
      <c r="B7053" s="180" t="s">
        <v>368</v>
      </c>
      <c r="C7053" s="180">
        <v>2156625.21</v>
      </c>
      <c r="D7053" s="180">
        <v>785545.01</v>
      </c>
      <c r="E7053" s="180">
        <v>0</v>
      </c>
      <c r="F7053" s="180">
        <v>-0.21999999997206032</v>
      </c>
      <c r="G7053" s="180">
        <v>335827.88</v>
      </c>
      <c r="H7053" s="180">
        <v>0</v>
      </c>
      <c r="I7053" s="180">
        <v>11586216.970000001</v>
      </c>
      <c r="J7053" s="180">
        <v>10973795.58</v>
      </c>
    </row>
    <row r="7054" spans="1:10" x14ac:dyDescent="0.2">
      <c r="A7054" s="180" t="s">
        <v>158</v>
      </c>
      <c r="B7054" s="180" t="s">
        <v>333</v>
      </c>
      <c r="C7054" s="180"/>
      <c r="D7054" s="180">
        <v>718308</v>
      </c>
      <c r="E7054" s="180"/>
      <c r="F7054" s="180">
        <v>0</v>
      </c>
      <c r="G7054" s="180"/>
      <c r="H7054" s="180"/>
      <c r="I7054" s="180">
        <v>6078212</v>
      </c>
      <c r="J7054" s="180">
        <v>6259605.0800000001</v>
      </c>
    </row>
    <row r="7055" spans="1:10" x14ac:dyDescent="0.2">
      <c r="A7055" s="180" t="s">
        <v>158</v>
      </c>
      <c r="B7055" s="180" t="s">
        <v>334</v>
      </c>
      <c r="C7055" s="180"/>
      <c r="D7055" s="180">
        <v>19397</v>
      </c>
      <c r="E7055" s="180"/>
      <c r="F7055" s="180">
        <v>0</v>
      </c>
      <c r="G7055" s="180"/>
      <c r="H7055" s="180"/>
      <c r="I7055" s="180">
        <v>173055</v>
      </c>
      <c r="J7055" s="180">
        <v>180846.96</v>
      </c>
    </row>
    <row r="7056" spans="1:10" x14ac:dyDescent="0.2">
      <c r="A7056" s="180" t="s">
        <v>158</v>
      </c>
      <c r="B7056" s="180" t="s">
        <v>335</v>
      </c>
      <c r="C7056" s="180"/>
      <c r="D7056" s="180">
        <v>0</v>
      </c>
      <c r="E7056" s="180"/>
      <c r="F7056" s="180"/>
      <c r="G7056" s="180"/>
      <c r="H7056" s="180"/>
      <c r="I7056" s="180">
        <v>593433</v>
      </c>
      <c r="J7056" s="180">
        <v>554232</v>
      </c>
    </row>
    <row r="7057" spans="1:10" x14ac:dyDescent="0.2">
      <c r="A7057" s="180" t="s">
        <v>158</v>
      </c>
      <c r="B7057" s="180" t="s">
        <v>336</v>
      </c>
      <c r="C7057" s="180"/>
      <c r="D7057" s="180"/>
      <c r="E7057" s="180"/>
      <c r="F7057" s="180"/>
      <c r="G7057" s="180"/>
      <c r="H7057" s="180"/>
      <c r="I7057" s="180">
        <v>423457</v>
      </c>
      <c r="J7057" s="180">
        <v>419263.97</v>
      </c>
    </row>
    <row r="7058" spans="1:10" x14ac:dyDescent="0.2">
      <c r="A7058" s="180" t="s">
        <v>158</v>
      </c>
      <c r="B7058" s="180" t="s">
        <v>337</v>
      </c>
      <c r="C7058" s="180">
        <v>4000</v>
      </c>
      <c r="D7058" s="180">
        <v>4000</v>
      </c>
      <c r="E7058" s="180"/>
      <c r="F7058" s="180">
        <v>5000</v>
      </c>
      <c r="G7058" s="180">
        <v>2500</v>
      </c>
      <c r="H7058" s="180"/>
      <c r="I7058" s="180">
        <v>47500</v>
      </c>
      <c r="J7058" s="180">
        <v>49854.850000000006</v>
      </c>
    </row>
    <row r="7059" spans="1:10" x14ac:dyDescent="0.2">
      <c r="A7059" s="180" t="s">
        <v>158</v>
      </c>
      <c r="B7059" s="180" t="s">
        <v>338</v>
      </c>
      <c r="C7059" s="180"/>
      <c r="D7059" s="180"/>
      <c r="E7059" s="180"/>
      <c r="F7059" s="180"/>
      <c r="G7059" s="180">
        <v>325000</v>
      </c>
      <c r="H7059" s="180"/>
      <c r="I7059" s="180">
        <v>325000</v>
      </c>
      <c r="J7059" s="180">
        <v>282279.40999999997</v>
      </c>
    </row>
    <row r="7060" spans="1:10" x14ac:dyDescent="0.2">
      <c r="A7060" s="180" t="s">
        <v>158</v>
      </c>
      <c r="B7060" s="180" t="s">
        <v>339</v>
      </c>
      <c r="C7060" s="180"/>
      <c r="D7060" s="180"/>
      <c r="E7060" s="180"/>
      <c r="F7060" s="180"/>
      <c r="G7060" s="180"/>
      <c r="H7060" s="180"/>
      <c r="I7060" s="180">
        <v>450000</v>
      </c>
      <c r="J7060" s="180">
        <v>419953.37</v>
      </c>
    </row>
    <row r="7061" spans="1:10" x14ac:dyDescent="0.2">
      <c r="A7061" s="180" t="s">
        <v>158</v>
      </c>
      <c r="B7061" s="180" t="s">
        <v>340</v>
      </c>
      <c r="C7061" s="180"/>
      <c r="D7061" s="180"/>
      <c r="E7061" s="180"/>
      <c r="F7061" s="180"/>
      <c r="G7061" s="180">
        <v>20000</v>
      </c>
      <c r="H7061" s="180"/>
      <c r="I7061" s="180">
        <v>281671</v>
      </c>
      <c r="J7061" s="180">
        <v>276140.24</v>
      </c>
    </row>
    <row r="7062" spans="1:10" x14ac:dyDescent="0.2">
      <c r="A7062" s="180" t="s">
        <v>158</v>
      </c>
      <c r="B7062" s="180" t="s">
        <v>341</v>
      </c>
      <c r="C7062" s="180"/>
      <c r="D7062" s="180"/>
      <c r="E7062" s="180"/>
      <c r="F7062" s="180"/>
      <c r="G7062" s="180"/>
      <c r="H7062" s="180"/>
      <c r="I7062" s="180">
        <v>0</v>
      </c>
      <c r="J7062" s="180">
        <v>0</v>
      </c>
    </row>
    <row r="7063" spans="1:10" x14ac:dyDescent="0.2">
      <c r="A7063" s="180" t="s">
        <v>158</v>
      </c>
      <c r="B7063" s="180" t="s">
        <v>342</v>
      </c>
      <c r="C7063" s="180"/>
      <c r="D7063" s="180"/>
      <c r="E7063" s="180"/>
      <c r="F7063" s="180"/>
      <c r="G7063" s="180"/>
      <c r="H7063" s="180"/>
      <c r="I7063" s="180">
        <v>12928902</v>
      </c>
      <c r="J7063" s="180">
        <v>12271995</v>
      </c>
    </row>
    <row r="7064" spans="1:10" x14ac:dyDescent="0.2">
      <c r="A7064" s="180" t="s">
        <v>158</v>
      </c>
      <c r="B7064" s="180" t="s">
        <v>343</v>
      </c>
      <c r="C7064" s="180"/>
      <c r="D7064" s="180"/>
      <c r="E7064" s="180"/>
      <c r="F7064" s="180"/>
      <c r="G7064" s="180"/>
      <c r="H7064" s="180"/>
      <c r="I7064" s="180">
        <v>0</v>
      </c>
      <c r="J7064" s="180">
        <v>0</v>
      </c>
    </row>
    <row r="7065" spans="1:10" x14ac:dyDescent="0.2">
      <c r="A7065" s="180" t="s">
        <v>158</v>
      </c>
      <c r="B7065" s="180" t="s">
        <v>344</v>
      </c>
      <c r="C7065" s="180">
        <v>1800000</v>
      </c>
      <c r="D7065" s="180">
        <v>300</v>
      </c>
      <c r="E7065" s="180"/>
      <c r="F7065" s="180"/>
      <c r="G7065" s="180">
        <v>20000</v>
      </c>
      <c r="H7065" s="180"/>
      <c r="I7065" s="180">
        <v>1795650</v>
      </c>
      <c r="J7065" s="180">
        <v>1692208.42</v>
      </c>
    </row>
    <row r="7066" spans="1:10" x14ac:dyDescent="0.2">
      <c r="A7066" s="180" t="s">
        <v>158</v>
      </c>
      <c r="B7066" s="180" t="s">
        <v>475</v>
      </c>
      <c r="C7066" s="180"/>
      <c r="D7066" s="180">
        <v>14225</v>
      </c>
      <c r="E7066" s="180"/>
      <c r="F7066" s="180">
        <v>0</v>
      </c>
      <c r="G7066" s="180"/>
      <c r="H7066" s="180"/>
      <c r="I7066" s="180">
        <v>112933</v>
      </c>
      <c r="J7066" s="180">
        <v>107852.92</v>
      </c>
    </row>
    <row r="7067" spans="1:10" x14ac:dyDescent="0.2">
      <c r="A7067" s="180" t="s">
        <v>158</v>
      </c>
      <c r="B7067" s="180" t="s">
        <v>332</v>
      </c>
      <c r="C7067" s="180"/>
      <c r="D7067" s="180"/>
      <c r="E7067" s="180"/>
      <c r="F7067" s="180"/>
      <c r="G7067" s="180"/>
      <c r="H7067" s="180"/>
      <c r="I7067" s="180">
        <v>298920</v>
      </c>
      <c r="J7067" s="180">
        <v>302145</v>
      </c>
    </row>
    <row r="7068" spans="1:10" x14ac:dyDescent="0.2">
      <c r="A7068" s="180" t="s">
        <v>158</v>
      </c>
      <c r="B7068" s="180" t="s">
        <v>407</v>
      </c>
      <c r="C7068" s="180"/>
      <c r="D7068" s="180"/>
      <c r="E7068" s="180"/>
      <c r="F7068" s="180"/>
      <c r="G7068" s="180">
        <v>575000</v>
      </c>
      <c r="H7068" s="180"/>
      <c r="I7068" s="180">
        <v>810000</v>
      </c>
      <c r="J7068" s="180">
        <v>738955.38</v>
      </c>
    </row>
    <row r="7069" spans="1:10" x14ac:dyDescent="0.2">
      <c r="A7069" s="180" t="s">
        <v>158</v>
      </c>
      <c r="B7069" s="180" t="s">
        <v>345</v>
      </c>
      <c r="C7069" s="180">
        <v>1804000</v>
      </c>
      <c r="D7069" s="180">
        <v>756230</v>
      </c>
      <c r="E7069" s="180">
        <v>0</v>
      </c>
      <c r="F7069" s="180">
        <v>5000</v>
      </c>
      <c r="G7069" s="180">
        <v>942500</v>
      </c>
      <c r="H7069" s="180">
        <v>0</v>
      </c>
      <c r="I7069" s="180">
        <v>24318733</v>
      </c>
      <c r="J7069" s="180">
        <v>23555332.600000001</v>
      </c>
    </row>
    <row r="7070" spans="1:10" x14ac:dyDescent="0.2">
      <c r="A7070" s="180" t="s">
        <v>158</v>
      </c>
      <c r="B7070" s="180" t="s">
        <v>346</v>
      </c>
      <c r="C7070" s="180"/>
      <c r="D7070" s="180"/>
      <c r="E7070" s="180"/>
      <c r="F7070" s="180"/>
      <c r="G7070" s="180"/>
      <c r="H7070" s="180"/>
      <c r="I7070" s="180">
        <v>0</v>
      </c>
      <c r="J7070" s="180">
        <v>1205000</v>
      </c>
    </row>
    <row r="7071" spans="1:10" x14ac:dyDescent="0.2">
      <c r="A7071" s="180" t="s">
        <v>158</v>
      </c>
      <c r="B7071" s="180" t="s">
        <v>446</v>
      </c>
      <c r="C7071" s="180"/>
      <c r="D7071" s="180"/>
      <c r="E7071" s="180"/>
      <c r="F7071" s="180">
        <v>1503593</v>
      </c>
      <c r="G7071" s="180"/>
      <c r="H7071" s="180"/>
      <c r="I7071" s="180">
        <v>1677999</v>
      </c>
      <c r="J7071" s="180">
        <v>1658219.14</v>
      </c>
    </row>
    <row r="7072" spans="1:10" x14ac:dyDescent="0.2">
      <c r="A7072" s="180" t="s">
        <v>158</v>
      </c>
      <c r="B7072" s="180" t="s">
        <v>347</v>
      </c>
      <c r="C7072" s="180"/>
      <c r="D7072" s="180"/>
      <c r="E7072" s="180"/>
      <c r="F7072" s="180"/>
      <c r="G7072" s="180"/>
      <c r="H7072" s="180"/>
      <c r="I7072" s="180">
        <v>0</v>
      </c>
      <c r="J7072" s="180">
        <v>0</v>
      </c>
    </row>
    <row r="7073" spans="1:10" x14ac:dyDescent="0.2">
      <c r="A7073" s="180" t="s">
        <v>158</v>
      </c>
      <c r="B7073" s="180" t="s">
        <v>348</v>
      </c>
      <c r="C7073" s="180">
        <v>1804000</v>
      </c>
      <c r="D7073" s="180">
        <v>756230</v>
      </c>
      <c r="E7073" s="180">
        <v>0</v>
      </c>
      <c r="F7073" s="180">
        <v>1508593</v>
      </c>
      <c r="G7073" s="180">
        <v>942500</v>
      </c>
      <c r="H7073" s="180">
        <v>0</v>
      </c>
      <c r="I7073" s="180">
        <v>25996732</v>
      </c>
      <c r="J7073" s="180">
        <v>26418551.739999998</v>
      </c>
    </row>
    <row r="7074" spans="1:10" x14ac:dyDescent="0.2">
      <c r="A7074" s="180" t="s">
        <v>158</v>
      </c>
      <c r="B7074" s="180" t="s">
        <v>349</v>
      </c>
      <c r="C7074" s="180">
        <v>222395</v>
      </c>
      <c r="D7074" s="180">
        <v>243791.10999999987</v>
      </c>
      <c r="E7074" s="180">
        <v>0</v>
      </c>
      <c r="F7074" s="180">
        <v>1756681.2799999991</v>
      </c>
      <c r="G7074" s="180">
        <v>3448.6799999999348</v>
      </c>
      <c r="H7074" s="180">
        <v>0</v>
      </c>
      <c r="I7074" s="180">
        <v>6494289.3699999964</v>
      </c>
      <c r="J7074" s="180">
        <v>6199052.5</v>
      </c>
    </row>
    <row r="7075" spans="1:10" x14ac:dyDescent="0.2">
      <c r="A7075" s="180" t="s">
        <v>158</v>
      </c>
      <c r="B7075" s="180" t="s">
        <v>350</v>
      </c>
      <c r="C7075" s="180">
        <v>2026395</v>
      </c>
      <c r="D7075" s="180">
        <v>1000021.11</v>
      </c>
      <c r="E7075" s="180">
        <v>0</v>
      </c>
      <c r="F7075" s="180">
        <v>3265274.2799999993</v>
      </c>
      <c r="G7075" s="180">
        <v>945948.68</v>
      </c>
      <c r="H7075" s="180">
        <v>0</v>
      </c>
      <c r="I7075" s="180">
        <v>32491021.369999997</v>
      </c>
      <c r="J7075" s="180">
        <v>32617604.239999998</v>
      </c>
    </row>
    <row r="7076" spans="1:10" x14ac:dyDescent="0.2">
      <c r="A7076" s="180" t="s">
        <v>158</v>
      </c>
      <c r="B7076" s="180" t="s">
        <v>376</v>
      </c>
      <c r="C7076" s="180"/>
      <c r="D7076" s="180"/>
      <c r="E7076" s="180"/>
      <c r="F7076" s="180"/>
      <c r="G7076" s="180"/>
      <c r="H7076" s="180"/>
      <c r="I7076" s="180"/>
      <c r="J7076" s="180"/>
    </row>
    <row r="7077" spans="1:10" x14ac:dyDescent="0.2">
      <c r="A7077" s="180" t="s">
        <v>158</v>
      </c>
      <c r="B7077" s="180" t="s">
        <v>377</v>
      </c>
      <c r="C7077" s="180"/>
      <c r="D7077" s="180"/>
      <c r="E7077" s="180"/>
      <c r="F7077" s="180"/>
      <c r="G7077" s="180"/>
      <c r="H7077" s="180"/>
      <c r="I7077" s="180">
        <v>14325000</v>
      </c>
      <c r="J7077" s="180">
        <v>13667498.390000001</v>
      </c>
    </row>
    <row r="7078" spans="1:10" x14ac:dyDescent="0.2">
      <c r="A7078" s="180" t="s">
        <v>158</v>
      </c>
      <c r="B7078" s="180" t="s">
        <v>352</v>
      </c>
      <c r="C7078" s="180"/>
      <c r="D7078" s="180"/>
      <c r="E7078" s="180"/>
      <c r="F7078" s="180"/>
      <c r="G7078" s="180"/>
      <c r="H7078" s="180"/>
      <c r="I7078" s="180">
        <v>325000</v>
      </c>
      <c r="J7078" s="180">
        <v>315189.34999999998</v>
      </c>
    </row>
    <row r="7079" spans="1:10" x14ac:dyDescent="0.2">
      <c r="A7079" s="180" t="s">
        <v>158</v>
      </c>
      <c r="B7079" s="180" t="s">
        <v>353</v>
      </c>
      <c r="C7079" s="180"/>
      <c r="D7079" s="180">
        <v>25000</v>
      </c>
      <c r="E7079" s="180"/>
      <c r="F7079" s="180"/>
      <c r="G7079" s="180"/>
      <c r="H7079" s="180"/>
      <c r="I7079" s="180">
        <v>945000</v>
      </c>
      <c r="J7079" s="180">
        <v>885956.34</v>
      </c>
    </row>
    <row r="7080" spans="1:10" x14ac:dyDescent="0.2">
      <c r="A7080" s="180" t="s">
        <v>158</v>
      </c>
      <c r="B7080" s="180" t="s">
        <v>354</v>
      </c>
      <c r="C7080" s="180"/>
      <c r="D7080" s="180"/>
      <c r="E7080" s="180"/>
      <c r="F7080" s="180"/>
      <c r="G7080" s="180"/>
      <c r="H7080" s="180"/>
      <c r="I7080" s="180">
        <v>425000</v>
      </c>
      <c r="J7080" s="180">
        <v>384067.9</v>
      </c>
    </row>
    <row r="7081" spans="1:10" x14ac:dyDescent="0.2">
      <c r="A7081" s="180" t="s">
        <v>158</v>
      </c>
      <c r="B7081" s="180" t="s">
        <v>408</v>
      </c>
      <c r="C7081" s="180"/>
      <c r="D7081" s="180"/>
      <c r="E7081" s="180"/>
      <c r="F7081" s="180"/>
      <c r="G7081" s="180">
        <v>2000</v>
      </c>
      <c r="H7081" s="180"/>
      <c r="I7081" s="180">
        <v>1176000</v>
      </c>
      <c r="J7081" s="180">
        <v>1124163.27</v>
      </c>
    </row>
    <row r="7082" spans="1:10" x14ac:dyDescent="0.2">
      <c r="A7082" s="180" t="s">
        <v>158</v>
      </c>
      <c r="B7082" s="180" t="s">
        <v>423</v>
      </c>
      <c r="C7082" s="180">
        <v>7000</v>
      </c>
      <c r="D7082" s="180">
        <v>40000</v>
      </c>
      <c r="E7082" s="180"/>
      <c r="F7082" s="180"/>
      <c r="G7082" s="180"/>
      <c r="H7082" s="180"/>
      <c r="I7082" s="180">
        <v>1010500</v>
      </c>
      <c r="J7082" s="180">
        <v>952960.68</v>
      </c>
    </row>
    <row r="7083" spans="1:10" x14ac:dyDescent="0.2">
      <c r="A7083" s="180" t="s">
        <v>158</v>
      </c>
      <c r="B7083" s="180" t="s">
        <v>355</v>
      </c>
      <c r="C7083" s="180"/>
      <c r="D7083" s="180"/>
      <c r="E7083" s="180"/>
      <c r="F7083" s="180"/>
      <c r="G7083" s="180"/>
      <c r="H7083" s="180"/>
      <c r="I7083" s="180">
        <v>1790000</v>
      </c>
      <c r="J7083" s="180">
        <v>1678443.96</v>
      </c>
    </row>
    <row r="7084" spans="1:10" x14ac:dyDescent="0.2">
      <c r="A7084" s="180" t="s">
        <v>158</v>
      </c>
      <c r="B7084" s="180" t="s">
        <v>356</v>
      </c>
      <c r="C7084" s="180"/>
      <c r="D7084" s="180">
        <v>215000</v>
      </c>
      <c r="E7084" s="180"/>
      <c r="F7084" s="180"/>
      <c r="G7084" s="180"/>
      <c r="H7084" s="180"/>
      <c r="I7084" s="180">
        <v>775000</v>
      </c>
      <c r="J7084" s="180">
        <v>852922.39</v>
      </c>
    </row>
    <row r="7085" spans="1:10" x14ac:dyDescent="0.2">
      <c r="A7085" s="180" t="s">
        <v>158</v>
      </c>
      <c r="B7085" s="180" t="s">
        <v>409</v>
      </c>
      <c r="C7085" s="180"/>
      <c r="D7085" s="180"/>
      <c r="E7085" s="180"/>
      <c r="F7085" s="180"/>
      <c r="G7085" s="180"/>
      <c r="H7085" s="180"/>
      <c r="I7085" s="180">
        <v>0</v>
      </c>
      <c r="J7085" s="180"/>
    </row>
    <row r="7086" spans="1:10" x14ac:dyDescent="0.2">
      <c r="A7086" s="180" t="s">
        <v>158</v>
      </c>
      <c r="B7086" s="180" t="s">
        <v>378</v>
      </c>
      <c r="C7086" s="180"/>
      <c r="D7086" s="180"/>
      <c r="E7086" s="180"/>
      <c r="F7086" s="180"/>
      <c r="G7086" s="180">
        <v>925000</v>
      </c>
      <c r="H7086" s="180"/>
      <c r="I7086" s="180">
        <v>795000</v>
      </c>
      <c r="J7086" s="180">
        <v>943289.44</v>
      </c>
    </row>
    <row r="7087" spans="1:10" x14ac:dyDescent="0.2">
      <c r="A7087" s="180" t="s">
        <v>158</v>
      </c>
      <c r="B7087" s="180" t="s">
        <v>360</v>
      </c>
      <c r="C7087" s="180">
        <v>500000</v>
      </c>
      <c r="D7087" s="180">
        <v>400000</v>
      </c>
      <c r="E7087" s="180"/>
      <c r="F7087" s="180"/>
      <c r="G7087" s="180"/>
      <c r="H7087" s="180"/>
      <c r="I7087" s="180">
        <v>1350000</v>
      </c>
      <c r="J7087" s="180">
        <v>1264231.3999999999</v>
      </c>
    </row>
    <row r="7088" spans="1:10" x14ac:dyDescent="0.2">
      <c r="A7088" s="180" t="s">
        <v>158</v>
      </c>
      <c r="B7088" s="180" t="s">
        <v>379</v>
      </c>
      <c r="C7088" s="180"/>
      <c r="D7088" s="180"/>
      <c r="E7088" s="180"/>
      <c r="F7088" s="180">
        <v>1503593</v>
      </c>
      <c r="G7088" s="180"/>
      <c r="H7088" s="180"/>
      <c r="I7088" s="180">
        <v>1677999</v>
      </c>
      <c r="J7088" s="180">
        <v>1659359.61</v>
      </c>
    </row>
    <row r="7089" spans="1:10" x14ac:dyDescent="0.2">
      <c r="A7089" s="180" t="s">
        <v>158</v>
      </c>
      <c r="B7089" s="180" t="s">
        <v>362</v>
      </c>
      <c r="C7089" s="180"/>
      <c r="D7089" s="180"/>
      <c r="E7089" s="180"/>
      <c r="F7089" s="180"/>
      <c r="G7089" s="180"/>
      <c r="H7089" s="180"/>
      <c r="I7089" s="180">
        <v>748200</v>
      </c>
      <c r="J7089" s="180">
        <v>727290</v>
      </c>
    </row>
    <row r="7090" spans="1:10" x14ac:dyDescent="0.2">
      <c r="A7090" s="180" t="s">
        <v>158</v>
      </c>
      <c r="B7090" s="180" t="s">
        <v>365</v>
      </c>
      <c r="C7090" s="180">
        <v>507000</v>
      </c>
      <c r="D7090" s="180">
        <v>680000</v>
      </c>
      <c r="E7090" s="180">
        <v>0</v>
      </c>
      <c r="F7090" s="180">
        <v>1503593</v>
      </c>
      <c r="G7090" s="180">
        <v>927000</v>
      </c>
      <c r="H7090" s="180">
        <v>0</v>
      </c>
      <c r="I7090" s="180">
        <v>25342699</v>
      </c>
      <c r="J7090" s="180">
        <v>24455372.73</v>
      </c>
    </row>
    <row r="7091" spans="1:10" x14ac:dyDescent="0.2">
      <c r="A7091" s="180" t="s">
        <v>158</v>
      </c>
      <c r="B7091" s="180" t="s">
        <v>447</v>
      </c>
      <c r="C7091" s="180">
        <v>1311990</v>
      </c>
      <c r="D7091" s="180">
        <v>191603</v>
      </c>
      <c r="E7091" s="180"/>
      <c r="F7091" s="180"/>
      <c r="G7091" s="180"/>
      <c r="H7091" s="180"/>
      <c r="I7091" s="180">
        <v>1677999</v>
      </c>
      <c r="J7091" s="180">
        <v>1667942.14</v>
      </c>
    </row>
    <row r="7092" spans="1:10" x14ac:dyDescent="0.2">
      <c r="A7092" s="180" t="s">
        <v>158</v>
      </c>
      <c r="B7092" s="180" t="s">
        <v>366</v>
      </c>
      <c r="C7092" s="180">
        <v>1818990</v>
      </c>
      <c r="D7092" s="180">
        <v>871603</v>
      </c>
      <c r="E7092" s="180">
        <v>0</v>
      </c>
      <c r="F7092" s="180">
        <v>1503593</v>
      </c>
      <c r="G7092" s="180">
        <v>927000</v>
      </c>
      <c r="H7092" s="180">
        <v>0</v>
      </c>
      <c r="I7092" s="180">
        <v>27020698</v>
      </c>
      <c r="J7092" s="180">
        <v>26123314.870000001</v>
      </c>
    </row>
    <row r="7093" spans="1:10" x14ac:dyDescent="0.2">
      <c r="A7093" s="180" t="s">
        <v>158</v>
      </c>
      <c r="B7093" s="180" t="s">
        <v>367</v>
      </c>
      <c r="C7093" s="180">
        <v>207405</v>
      </c>
      <c r="D7093" s="180">
        <v>128418.10999999988</v>
      </c>
      <c r="E7093" s="180">
        <v>0</v>
      </c>
      <c r="F7093" s="180">
        <v>1761681.2799999991</v>
      </c>
      <c r="G7093" s="180">
        <v>18948.679999999935</v>
      </c>
      <c r="H7093" s="180">
        <v>0</v>
      </c>
      <c r="I7093" s="180">
        <v>5470323.3699999973</v>
      </c>
      <c r="J7093" s="180">
        <v>6494289.3699999973</v>
      </c>
    </row>
    <row r="7094" spans="1:10" x14ac:dyDescent="0.2">
      <c r="A7094" s="180" t="s">
        <v>158</v>
      </c>
      <c r="B7094" s="180" t="s">
        <v>368</v>
      </c>
      <c r="C7094" s="180">
        <v>2026395</v>
      </c>
      <c r="D7094" s="180">
        <v>1000021.11</v>
      </c>
      <c r="E7094" s="180">
        <v>0</v>
      </c>
      <c r="F7094" s="180">
        <v>3265274.2799999993</v>
      </c>
      <c r="G7094" s="180">
        <v>945948.68</v>
      </c>
      <c r="H7094" s="180">
        <v>0</v>
      </c>
      <c r="I7094" s="180">
        <v>32491021.369999997</v>
      </c>
      <c r="J7094" s="180">
        <v>32617604.239999998</v>
      </c>
    </row>
    <row r="7095" spans="1:10" x14ac:dyDescent="0.2">
      <c r="A7095" s="180" t="s">
        <v>159</v>
      </c>
      <c r="B7095" s="180" t="s">
        <v>333</v>
      </c>
      <c r="C7095" s="180"/>
      <c r="D7095" s="180">
        <v>378517</v>
      </c>
      <c r="E7095" s="180"/>
      <c r="F7095" s="180">
        <v>0</v>
      </c>
      <c r="G7095" s="180"/>
      <c r="H7095" s="180"/>
      <c r="I7095" s="180">
        <v>3312182</v>
      </c>
      <c r="J7095" s="180">
        <v>3225637.3499999996</v>
      </c>
    </row>
    <row r="7096" spans="1:10" x14ac:dyDescent="0.2">
      <c r="A7096" s="180" t="s">
        <v>159</v>
      </c>
      <c r="B7096" s="180" t="s">
        <v>334</v>
      </c>
      <c r="C7096" s="180"/>
      <c r="D7096" s="180">
        <v>2449</v>
      </c>
      <c r="E7096" s="180"/>
      <c r="F7096" s="180">
        <v>0</v>
      </c>
      <c r="G7096" s="180"/>
      <c r="H7096" s="180"/>
      <c r="I7096" s="180">
        <v>26341</v>
      </c>
      <c r="J7096" s="180">
        <v>26757.75</v>
      </c>
    </row>
    <row r="7097" spans="1:10" x14ac:dyDescent="0.2">
      <c r="A7097" s="180" t="s">
        <v>159</v>
      </c>
      <c r="B7097" s="180" t="s">
        <v>335</v>
      </c>
      <c r="C7097" s="180"/>
      <c r="D7097" s="180">
        <v>0</v>
      </c>
      <c r="E7097" s="180"/>
      <c r="F7097" s="180"/>
      <c r="G7097" s="180"/>
      <c r="H7097" s="180"/>
      <c r="I7097" s="180">
        <v>323187</v>
      </c>
      <c r="J7097" s="180">
        <v>312135</v>
      </c>
    </row>
    <row r="7098" spans="1:10" x14ac:dyDescent="0.2">
      <c r="A7098" s="180" t="s">
        <v>159</v>
      </c>
      <c r="B7098" s="180" t="s">
        <v>336</v>
      </c>
      <c r="C7098" s="180"/>
      <c r="D7098" s="180"/>
      <c r="E7098" s="180"/>
      <c r="F7098" s="180"/>
      <c r="G7098" s="180"/>
      <c r="H7098" s="180"/>
      <c r="I7098" s="180">
        <v>778508</v>
      </c>
      <c r="J7098" s="180">
        <v>767003.14</v>
      </c>
    </row>
    <row r="7099" spans="1:10" x14ac:dyDescent="0.2">
      <c r="A7099" s="180" t="s">
        <v>159</v>
      </c>
      <c r="B7099" s="180" t="s">
        <v>337</v>
      </c>
      <c r="C7099" s="180">
        <v>175</v>
      </c>
      <c r="D7099" s="180">
        <v>175</v>
      </c>
      <c r="E7099" s="180">
        <v>0</v>
      </c>
      <c r="F7099" s="180">
        <v>11</v>
      </c>
      <c r="G7099" s="180">
        <v>250</v>
      </c>
      <c r="H7099" s="180">
        <v>0</v>
      </c>
      <c r="I7099" s="180">
        <v>1302</v>
      </c>
      <c r="J7099" s="180">
        <v>1283.1300000000001</v>
      </c>
    </row>
    <row r="7100" spans="1:10" x14ac:dyDescent="0.2">
      <c r="A7100" s="180" t="s">
        <v>159</v>
      </c>
      <c r="B7100" s="180" t="s">
        <v>338</v>
      </c>
      <c r="C7100" s="180"/>
      <c r="D7100" s="180"/>
      <c r="E7100" s="180"/>
      <c r="F7100" s="180"/>
      <c r="G7100" s="180">
        <v>170000</v>
      </c>
      <c r="H7100" s="180">
        <v>0</v>
      </c>
      <c r="I7100" s="180">
        <v>164128</v>
      </c>
      <c r="J7100" s="180">
        <v>161702.67000000001</v>
      </c>
    </row>
    <row r="7101" spans="1:10" x14ac:dyDescent="0.2">
      <c r="A7101" s="180" t="s">
        <v>159</v>
      </c>
      <c r="B7101" s="180" t="s">
        <v>339</v>
      </c>
      <c r="C7101" s="180"/>
      <c r="D7101" s="180"/>
      <c r="E7101" s="180"/>
      <c r="F7101" s="180"/>
      <c r="G7101" s="180"/>
      <c r="H7101" s="180">
        <v>0</v>
      </c>
      <c r="I7101" s="180">
        <v>212940</v>
      </c>
      <c r="J7101" s="180">
        <v>209793.1</v>
      </c>
    </row>
    <row r="7102" spans="1:10" x14ac:dyDescent="0.2">
      <c r="A7102" s="180" t="s">
        <v>159</v>
      </c>
      <c r="B7102" s="180" t="s">
        <v>340</v>
      </c>
      <c r="C7102" s="180">
        <v>0</v>
      </c>
      <c r="D7102" s="180">
        <v>40000</v>
      </c>
      <c r="E7102" s="180">
        <v>0</v>
      </c>
      <c r="F7102" s="180">
        <v>0</v>
      </c>
      <c r="G7102" s="180">
        <v>24000</v>
      </c>
      <c r="H7102" s="180">
        <v>0</v>
      </c>
      <c r="I7102" s="180">
        <v>261893</v>
      </c>
      <c r="J7102" s="180">
        <v>258022.42</v>
      </c>
    </row>
    <row r="7103" spans="1:10" x14ac:dyDescent="0.2">
      <c r="A7103" s="180" t="s">
        <v>159</v>
      </c>
      <c r="B7103" s="180" t="s">
        <v>341</v>
      </c>
      <c r="C7103" s="180">
        <v>0</v>
      </c>
      <c r="D7103" s="180">
        <v>0</v>
      </c>
      <c r="E7103" s="180">
        <v>0</v>
      </c>
      <c r="F7103" s="180"/>
      <c r="G7103" s="180">
        <v>0</v>
      </c>
      <c r="H7103" s="180">
        <v>0</v>
      </c>
      <c r="I7103" s="180">
        <v>0</v>
      </c>
      <c r="J7103" s="180">
        <v>0</v>
      </c>
    </row>
    <row r="7104" spans="1:10" x14ac:dyDescent="0.2">
      <c r="A7104" s="180" t="s">
        <v>159</v>
      </c>
      <c r="B7104" s="180" t="s">
        <v>342</v>
      </c>
      <c r="C7104" s="180"/>
      <c r="D7104" s="180"/>
      <c r="E7104" s="180"/>
      <c r="F7104" s="180"/>
      <c r="G7104" s="180"/>
      <c r="H7104" s="180"/>
      <c r="I7104" s="180">
        <v>3849227</v>
      </c>
      <c r="J7104" s="180">
        <v>3772796</v>
      </c>
    </row>
    <row r="7105" spans="1:10" x14ac:dyDescent="0.2">
      <c r="A7105" s="180" t="s">
        <v>159</v>
      </c>
      <c r="B7105" s="180" t="s">
        <v>343</v>
      </c>
      <c r="C7105" s="180"/>
      <c r="D7105" s="180"/>
      <c r="E7105" s="180"/>
      <c r="F7105" s="180"/>
      <c r="G7105" s="180"/>
      <c r="H7105" s="180"/>
      <c r="I7105" s="180">
        <v>0</v>
      </c>
      <c r="J7105" s="180">
        <v>0</v>
      </c>
    </row>
    <row r="7106" spans="1:10" x14ac:dyDescent="0.2">
      <c r="A7106" s="180" t="s">
        <v>159</v>
      </c>
      <c r="B7106" s="180" t="s">
        <v>344</v>
      </c>
      <c r="C7106" s="180">
        <v>590216</v>
      </c>
      <c r="D7106" s="180">
        <v>165</v>
      </c>
      <c r="E7106" s="180">
        <v>0</v>
      </c>
      <c r="F7106" s="180">
        <v>0</v>
      </c>
      <c r="G7106" s="180">
        <v>4000</v>
      </c>
      <c r="H7106" s="180">
        <v>0</v>
      </c>
      <c r="I7106" s="180">
        <v>607522</v>
      </c>
      <c r="J7106" s="180">
        <v>596128.89</v>
      </c>
    </row>
    <row r="7107" spans="1:10" x14ac:dyDescent="0.2">
      <c r="A7107" s="180" t="s">
        <v>159</v>
      </c>
      <c r="B7107" s="180" t="s">
        <v>475</v>
      </c>
      <c r="C7107" s="180"/>
      <c r="D7107" s="180">
        <v>8367</v>
      </c>
      <c r="E7107" s="180"/>
      <c r="F7107" s="180">
        <v>0</v>
      </c>
      <c r="G7107" s="180"/>
      <c r="H7107" s="180"/>
      <c r="I7107" s="180">
        <v>58450</v>
      </c>
      <c r="J7107" s="180">
        <v>67014.3</v>
      </c>
    </row>
    <row r="7108" spans="1:10" x14ac:dyDescent="0.2">
      <c r="A7108" s="180" t="s">
        <v>159</v>
      </c>
      <c r="B7108" s="180" t="s">
        <v>332</v>
      </c>
      <c r="C7108" s="180"/>
      <c r="D7108" s="180"/>
      <c r="E7108" s="180">
        <v>0</v>
      </c>
      <c r="F7108" s="180"/>
      <c r="G7108" s="180"/>
      <c r="H7108" s="180"/>
      <c r="I7108" s="180">
        <v>86224</v>
      </c>
      <c r="J7108" s="180">
        <v>84950</v>
      </c>
    </row>
    <row r="7109" spans="1:10" x14ac:dyDescent="0.2">
      <c r="A7109" s="180" t="s">
        <v>159</v>
      </c>
      <c r="B7109" s="180" t="s">
        <v>407</v>
      </c>
      <c r="C7109" s="180">
        <v>0</v>
      </c>
      <c r="D7109" s="180">
        <v>0</v>
      </c>
      <c r="E7109" s="180">
        <v>0</v>
      </c>
      <c r="F7109" s="180">
        <v>0</v>
      </c>
      <c r="G7109" s="180">
        <v>186000</v>
      </c>
      <c r="H7109" s="180">
        <v>0</v>
      </c>
      <c r="I7109" s="180">
        <v>481242</v>
      </c>
      <c r="J7109" s="180">
        <v>474130.54</v>
      </c>
    </row>
    <row r="7110" spans="1:10" x14ac:dyDescent="0.2">
      <c r="A7110" s="180" t="s">
        <v>159</v>
      </c>
      <c r="B7110" s="180" t="s">
        <v>345</v>
      </c>
      <c r="C7110" s="180">
        <v>590391</v>
      </c>
      <c r="D7110" s="180">
        <v>429673</v>
      </c>
      <c r="E7110" s="180">
        <v>0</v>
      </c>
      <c r="F7110" s="180">
        <v>11</v>
      </c>
      <c r="G7110" s="180">
        <v>384250</v>
      </c>
      <c r="H7110" s="180">
        <v>0</v>
      </c>
      <c r="I7110" s="180">
        <v>10163146</v>
      </c>
      <c r="J7110" s="180">
        <v>9957354.2899999991</v>
      </c>
    </row>
    <row r="7111" spans="1:10" x14ac:dyDescent="0.2">
      <c r="A7111" s="180" t="s">
        <v>159</v>
      </c>
      <c r="B7111" s="180" t="s">
        <v>346</v>
      </c>
      <c r="C7111" s="180">
        <v>0</v>
      </c>
      <c r="D7111" s="180">
        <v>0</v>
      </c>
      <c r="E7111" s="180">
        <v>0</v>
      </c>
      <c r="F7111" s="180">
        <v>0</v>
      </c>
      <c r="G7111" s="180"/>
      <c r="H7111" s="180"/>
      <c r="I7111" s="180">
        <v>0</v>
      </c>
      <c r="J7111" s="180">
        <v>0</v>
      </c>
    </row>
    <row r="7112" spans="1:10" x14ac:dyDescent="0.2">
      <c r="A7112" s="180" t="s">
        <v>159</v>
      </c>
      <c r="B7112" s="180" t="s">
        <v>446</v>
      </c>
      <c r="C7112" s="180">
        <v>0</v>
      </c>
      <c r="D7112" s="180">
        <v>0</v>
      </c>
      <c r="E7112" s="180">
        <v>0</v>
      </c>
      <c r="F7112" s="180">
        <v>0</v>
      </c>
      <c r="G7112" s="180">
        <v>0</v>
      </c>
      <c r="H7112" s="180">
        <v>0</v>
      </c>
      <c r="I7112" s="180">
        <v>26759</v>
      </c>
      <c r="J7112" s="180">
        <v>26363.87</v>
      </c>
    </row>
    <row r="7113" spans="1:10" x14ac:dyDescent="0.2">
      <c r="A7113" s="180" t="s">
        <v>159</v>
      </c>
      <c r="B7113" s="180" t="s">
        <v>347</v>
      </c>
      <c r="C7113" s="180">
        <v>0</v>
      </c>
      <c r="D7113" s="180">
        <v>0</v>
      </c>
      <c r="E7113" s="180">
        <v>0</v>
      </c>
      <c r="F7113" s="180"/>
      <c r="G7113" s="180">
        <v>0</v>
      </c>
      <c r="H7113" s="180">
        <v>0</v>
      </c>
      <c r="I7113" s="180">
        <v>0</v>
      </c>
      <c r="J7113" s="180">
        <v>0</v>
      </c>
    </row>
    <row r="7114" spans="1:10" x14ac:dyDescent="0.2">
      <c r="A7114" s="180" t="s">
        <v>159</v>
      </c>
      <c r="B7114" s="180" t="s">
        <v>348</v>
      </c>
      <c r="C7114" s="180">
        <v>590391</v>
      </c>
      <c r="D7114" s="180">
        <v>429673</v>
      </c>
      <c r="E7114" s="180">
        <v>0</v>
      </c>
      <c r="F7114" s="180">
        <v>11</v>
      </c>
      <c r="G7114" s="180">
        <v>384250</v>
      </c>
      <c r="H7114" s="180">
        <v>0</v>
      </c>
      <c r="I7114" s="180">
        <v>10189905</v>
      </c>
      <c r="J7114" s="180">
        <v>9983718.1599999983</v>
      </c>
    </row>
    <row r="7115" spans="1:10" x14ac:dyDescent="0.2">
      <c r="A7115" s="180" t="s">
        <v>159</v>
      </c>
      <c r="B7115" s="180" t="s">
        <v>349</v>
      </c>
      <c r="C7115" s="180">
        <v>461470.96</v>
      </c>
      <c r="D7115" s="180">
        <v>2459.6500000000233</v>
      </c>
      <c r="E7115" s="180">
        <v>0</v>
      </c>
      <c r="F7115" s="180">
        <v>14630.85</v>
      </c>
      <c r="G7115" s="180">
        <v>122953.89000000009</v>
      </c>
      <c r="H7115" s="180">
        <v>0</v>
      </c>
      <c r="I7115" s="180">
        <v>2324799.64</v>
      </c>
      <c r="J7115" s="180">
        <v>2509480.19</v>
      </c>
    </row>
    <row r="7116" spans="1:10" x14ac:dyDescent="0.2">
      <c r="A7116" s="180" t="s">
        <v>159</v>
      </c>
      <c r="B7116" s="180" t="s">
        <v>350</v>
      </c>
      <c r="C7116" s="180">
        <v>1051861.96</v>
      </c>
      <c r="D7116" s="180">
        <v>432132.65</v>
      </c>
      <c r="E7116" s="180">
        <v>0</v>
      </c>
      <c r="F7116" s="180">
        <v>14641.85</v>
      </c>
      <c r="G7116" s="180">
        <v>507203.89000000007</v>
      </c>
      <c r="H7116" s="180">
        <v>0</v>
      </c>
      <c r="I7116" s="180">
        <v>12514704.640000001</v>
      </c>
      <c r="J7116" s="180">
        <v>12493198.349999998</v>
      </c>
    </row>
    <row r="7117" spans="1:10" x14ac:dyDescent="0.2">
      <c r="A7117" s="180" t="s">
        <v>159</v>
      </c>
      <c r="B7117" s="180" t="s">
        <v>376</v>
      </c>
      <c r="C7117" s="180"/>
      <c r="D7117" s="180"/>
      <c r="E7117" s="180"/>
      <c r="F7117" s="180"/>
      <c r="G7117" s="180"/>
      <c r="H7117" s="180"/>
      <c r="I7117" s="180"/>
      <c r="J7117" s="180"/>
    </row>
    <row r="7118" spans="1:10" x14ac:dyDescent="0.2">
      <c r="A7118" s="180" t="s">
        <v>159</v>
      </c>
      <c r="B7118" s="180" t="s">
        <v>377</v>
      </c>
      <c r="C7118" s="180">
        <v>0</v>
      </c>
      <c r="D7118" s="180">
        <v>0</v>
      </c>
      <c r="E7118" s="180">
        <v>0</v>
      </c>
      <c r="F7118" s="180"/>
      <c r="G7118" s="180">
        <v>0</v>
      </c>
      <c r="H7118" s="180">
        <v>0</v>
      </c>
      <c r="I7118" s="180">
        <v>6056124</v>
      </c>
      <c r="J7118" s="180">
        <v>6043565.0899999999</v>
      </c>
    </row>
    <row r="7119" spans="1:10" x14ac:dyDescent="0.2">
      <c r="A7119" s="180" t="s">
        <v>159</v>
      </c>
      <c r="B7119" s="180" t="s">
        <v>352</v>
      </c>
      <c r="C7119" s="180">
        <v>0</v>
      </c>
      <c r="D7119" s="180">
        <v>15000</v>
      </c>
      <c r="E7119" s="180">
        <v>0</v>
      </c>
      <c r="F7119" s="180"/>
      <c r="G7119" s="180">
        <v>0</v>
      </c>
      <c r="H7119" s="180">
        <v>0</v>
      </c>
      <c r="I7119" s="180">
        <v>156074</v>
      </c>
      <c r="J7119" s="180">
        <v>153767.76999999999</v>
      </c>
    </row>
    <row r="7120" spans="1:10" x14ac:dyDescent="0.2">
      <c r="A7120" s="180" t="s">
        <v>159</v>
      </c>
      <c r="B7120" s="180" t="s">
        <v>353</v>
      </c>
      <c r="C7120" s="180">
        <v>110000</v>
      </c>
      <c r="D7120" s="180">
        <v>0</v>
      </c>
      <c r="E7120" s="180">
        <v>0</v>
      </c>
      <c r="F7120" s="180"/>
      <c r="G7120" s="180">
        <v>0</v>
      </c>
      <c r="H7120" s="180">
        <v>0</v>
      </c>
      <c r="I7120" s="180">
        <v>286464</v>
      </c>
      <c r="J7120" s="180">
        <v>263331.23</v>
      </c>
    </row>
    <row r="7121" spans="1:10" x14ac:dyDescent="0.2">
      <c r="A7121" s="180" t="s">
        <v>159</v>
      </c>
      <c r="B7121" s="180" t="s">
        <v>354</v>
      </c>
      <c r="C7121" s="180">
        <v>0</v>
      </c>
      <c r="D7121" s="180">
        <v>0</v>
      </c>
      <c r="E7121" s="180">
        <v>0</v>
      </c>
      <c r="F7121" s="180"/>
      <c r="G7121" s="180">
        <v>0</v>
      </c>
      <c r="H7121" s="180">
        <v>0</v>
      </c>
      <c r="I7121" s="180">
        <v>236268</v>
      </c>
      <c r="J7121" s="180">
        <v>232776.73</v>
      </c>
    </row>
    <row r="7122" spans="1:10" x14ac:dyDescent="0.2">
      <c r="A7122" s="180" t="s">
        <v>159</v>
      </c>
      <c r="B7122" s="180" t="s">
        <v>408</v>
      </c>
      <c r="C7122" s="180">
        <v>0</v>
      </c>
      <c r="D7122" s="180">
        <v>0</v>
      </c>
      <c r="E7122" s="180">
        <v>0</v>
      </c>
      <c r="F7122" s="180"/>
      <c r="G7122" s="180">
        <v>0</v>
      </c>
      <c r="H7122" s="180">
        <v>0</v>
      </c>
      <c r="I7122" s="180">
        <v>307228</v>
      </c>
      <c r="J7122" s="180">
        <v>302687.8</v>
      </c>
    </row>
    <row r="7123" spans="1:10" x14ac:dyDescent="0.2">
      <c r="A7123" s="180" t="s">
        <v>159</v>
      </c>
      <c r="B7123" s="180" t="s">
        <v>423</v>
      </c>
      <c r="C7123" s="180">
        <v>0</v>
      </c>
      <c r="D7123" s="180">
        <v>0</v>
      </c>
      <c r="E7123" s="180">
        <v>0</v>
      </c>
      <c r="F7123" s="180">
        <v>0</v>
      </c>
      <c r="G7123" s="180">
        <v>0</v>
      </c>
      <c r="H7123" s="180">
        <v>0</v>
      </c>
      <c r="I7123" s="180">
        <v>155734</v>
      </c>
      <c r="J7123" s="180">
        <v>153432.79999999999</v>
      </c>
    </row>
    <row r="7124" spans="1:10" x14ac:dyDescent="0.2">
      <c r="A7124" s="180" t="s">
        <v>159</v>
      </c>
      <c r="B7124" s="180" t="s">
        <v>355</v>
      </c>
      <c r="C7124" s="180">
        <v>0</v>
      </c>
      <c r="D7124" s="180">
        <v>0</v>
      </c>
      <c r="E7124" s="180">
        <v>0</v>
      </c>
      <c r="F7124" s="180"/>
      <c r="G7124" s="180">
        <v>0</v>
      </c>
      <c r="H7124" s="180">
        <v>0</v>
      </c>
      <c r="I7124" s="180">
        <v>806204</v>
      </c>
      <c r="J7124" s="180">
        <v>794289.79</v>
      </c>
    </row>
    <row r="7125" spans="1:10" x14ac:dyDescent="0.2">
      <c r="A7125" s="180" t="s">
        <v>159</v>
      </c>
      <c r="B7125" s="180" t="s">
        <v>356</v>
      </c>
      <c r="C7125" s="180">
        <v>195000</v>
      </c>
      <c r="D7125" s="180">
        <v>80000</v>
      </c>
      <c r="E7125" s="180">
        <v>0</v>
      </c>
      <c r="F7125" s="180"/>
      <c r="G7125" s="180">
        <v>0</v>
      </c>
      <c r="H7125" s="180">
        <v>0</v>
      </c>
      <c r="I7125" s="180">
        <v>689631</v>
      </c>
      <c r="J7125" s="180">
        <v>674861.51</v>
      </c>
    </row>
    <row r="7126" spans="1:10" x14ac:dyDescent="0.2">
      <c r="A7126" s="180" t="s">
        <v>159</v>
      </c>
      <c r="B7126" s="180" t="s">
        <v>409</v>
      </c>
      <c r="C7126" s="180"/>
      <c r="D7126" s="180"/>
      <c r="E7126" s="180"/>
      <c r="F7126" s="180"/>
      <c r="G7126" s="180"/>
      <c r="H7126" s="180"/>
      <c r="I7126" s="180">
        <v>0</v>
      </c>
      <c r="J7126" s="180"/>
    </row>
    <row r="7127" spans="1:10" x14ac:dyDescent="0.2">
      <c r="A7127" s="180" t="s">
        <v>159</v>
      </c>
      <c r="B7127" s="180" t="s">
        <v>378</v>
      </c>
      <c r="C7127" s="180">
        <v>0</v>
      </c>
      <c r="D7127" s="180">
        <v>0</v>
      </c>
      <c r="E7127" s="180">
        <v>0</v>
      </c>
      <c r="F7127" s="180"/>
      <c r="G7127" s="180">
        <v>380000</v>
      </c>
      <c r="H7127" s="180">
        <v>0</v>
      </c>
      <c r="I7127" s="180">
        <v>342564</v>
      </c>
      <c r="J7127" s="180">
        <v>337501.66</v>
      </c>
    </row>
    <row r="7128" spans="1:10" x14ac:dyDescent="0.2">
      <c r="A7128" s="180" t="s">
        <v>159</v>
      </c>
      <c r="B7128" s="180" t="s">
        <v>360</v>
      </c>
      <c r="C7128" s="180">
        <v>745000</v>
      </c>
      <c r="D7128" s="180">
        <v>255000</v>
      </c>
      <c r="E7128" s="180">
        <v>0</v>
      </c>
      <c r="F7128" s="180"/>
      <c r="G7128" s="180"/>
      <c r="H7128" s="180">
        <v>0</v>
      </c>
      <c r="I7128" s="180">
        <v>948737</v>
      </c>
      <c r="J7128" s="180">
        <v>934716.33</v>
      </c>
    </row>
    <row r="7129" spans="1:10" x14ac:dyDescent="0.2">
      <c r="A7129" s="180" t="s">
        <v>159</v>
      </c>
      <c r="B7129" s="180" t="s">
        <v>379</v>
      </c>
      <c r="C7129" s="180">
        <v>0</v>
      </c>
      <c r="D7129" s="180">
        <v>0</v>
      </c>
      <c r="E7129" s="180">
        <v>0</v>
      </c>
      <c r="F7129" s="180">
        <v>0</v>
      </c>
      <c r="G7129" s="180"/>
      <c r="H7129" s="180"/>
      <c r="I7129" s="180">
        <v>0</v>
      </c>
      <c r="J7129" s="180">
        <v>0</v>
      </c>
    </row>
    <row r="7130" spans="1:10" x14ac:dyDescent="0.2">
      <c r="A7130" s="180" t="s">
        <v>159</v>
      </c>
      <c r="B7130" s="180" t="s">
        <v>362</v>
      </c>
      <c r="C7130" s="180"/>
      <c r="D7130" s="180"/>
      <c r="E7130" s="180"/>
      <c r="F7130" s="180"/>
      <c r="G7130" s="180"/>
      <c r="H7130" s="180"/>
      <c r="I7130" s="180">
        <v>279813</v>
      </c>
      <c r="J7130" s="180">
        <v>277468</v>
      </c>
    </row>
    <row r="7131" spans="1:10" x14ac:dyDescent="0.2">
      <c r="A7131" s="180" t="s">
        <v>159</v>
      </c>
      <c r="B7131" s="180" t="s">
        <v>365</v>
      </c>
      <c r="C7131" s="180">
        <v>1050000</v>
      </c>
      <c r="D7131" s="180">
        <v>350000</v>
      </c>
      <c r="E7131" s="180">
        <v>0</v>
      </c>
      <c r="F7131" s="180">
        <v>0</v>
      </c>
      <c r="G7131" s="180">
        <v>380000</v>
      </c>
      <c r="H7131" s="180">
        <v>0</v>
      </c>
      <c r="I7131" s="180">
        <v>10264841</v>
      </c>
      <c r="J7131" s="180">
        <v>10168398.710000001</v>
      </c>
    </row>
    <row r="7132" spans="1:10" x14ac:dyDescent="0.2">
      <c r="A7132" s="180" t="s">
        <v>159</v>
      </c>
      <c r="B7132" s="180" t="s">
        <v>447</v>
      </c>
      <c r="C7132" s="180">
        <v>0</v>
      </c>
      <c r="D7132" s="180">
        <v>0</v>
      </c>
      <c r="E7132" s="180">
        <v>0</v>
      </c>
      <c r="F7132" s="180">
        <v>0</v>
      </c>
      <c r="G7132" s="180">
        <v>0</v>
      </c>
      <c r="H7132" s="180">
        <v>0</v>
      </c>
      <c r="I7132" s="180">
        <v>0</v>
      </c>
      <c r="J7132" s="180">
        <v>0</v>
      </c>
    </row>
    <row r="7133" spans="1:10" x14ac:dyDescent="0.2">
      <c r="A7133" s="180" t="s">
        <v>159</v>
      </c>
      <c r="B7133" s="180" t="s">
        <v>366</v>
      </c>
      <c r="C7133" s="180">
        <v>1050000</v>
      </c>
      <c r="D7133" s="180">
        <v>350000</v>
      </c>
      <c r="E7133" s="180">
        <v>0</v>
      </c>
      <c r="F7133" s="180">
        <v>0</v>
      </c>
      <c r="G7133" s="180">
        <v>380000</v>
      </c>
      <c r="H7133" s="180">
        <v>0</v>
      </c>
      <c r="I7133" s="180">
        <v>10264841</v>
      </c>
      <c r="J7133" s="180">
        <v>10168398.710000001</v>
      </c>
    </row>
    <row r="7134" spans="1:10" x14ac:dyDescent="0.2">
      <c r="A7134" s="180" t="s">
        <v>159</v>
      </c>
      <c r="B7134" s="180" t="s">
        <v>367</v>
      </c>
      <c r="C7134" s="180">
        <v>1861.9599999999627</v>
      </c>
      <c r="D7134" s="180">
        <v>82132.650000000009</v>
      </c>
      <c r="E7134" s="180">
        <v>0</v>
      </c>
      <c r="F7134" s="180">
        <v>14641.85</v>
      </c>
      <c r="G7134" s="180">
        <v>127203.89000000009</v>
      </c>
      <c r="H7134" s="180">
        <v>0</v>
      </c>
      <c r="I7134" s="180">
        <v>2249863.6400000006</v>
      </c>
      <c r="J7134" s="180">
        <v>2324799.6399999969</v>
      </c>
    </row>
    <row r="7135" spans="1:10" x14ac:dyDescent="0.2">
      <c r="A7135" s="180" t="s">
        <v>159</v>
      </c>
      <c r="B7135" s="180" t="s">
        <v>368</v>
      </c>
      <c r="C7135" s="180">
        <v>1051861.96</v>
      </c>
      <c r="D7135" s="180">
        <v>432132.65</v>
      </c>
      <c r="E7135" s="180">
        <v>0</v>
      </c>
      <c r="F7135" s="180">
        <v>14641.85</v>
      </c>
      <c r="G7135" s="180">
        <v>507203.89000000007</v>
      </c>
      <c r="H7135" s="180">
        <v>0</v>
      </c>
      <c r="I7135" s="180">
        <v>12514704.640000001</v>
      </c>
      <c r="J7135" s="180">
        <v>12493198.349999998</v>
      </c>
    </row>
    <row r="7136" spans="1:10" x14ac:dyDescent="0.2">
      <c r="A7136" s="180" t="s">
        <v>160</v>
      </c>
      <c r="B7136" s="180" t="s">
        <v>333</v>
      </c>
      <c r="C7136" s="180"/>
      <c r="D7136" s="180">
        <v>146986</v>
      </c>
      <c r="E7136" s="180"/>
      <c r="F7136" s="180">
        <v>217448</v>
      </c>
      <c r="G7136" s="180"/>
      <c r="H7136" s="180"/>
      <c r="I7136" s="180">
        <v>1586191</v>
      </c>
      <c r="J7136" s="180">
        <v>1396256.4</v>
      </c>
    </row>
    <row r="7137" spans="1:10" x14ac:dyDescent="0.2">
      <c r="A7137" s="180" t="s">
        <v>160</v>
      </c>
      <c r="B7137" s="180" t="s">
        <v>334</v>
      </c>
      <c r="C7137" s="180"/>
      <c r="D7137" s="180">
        <v>1323</v>
      </c>
      <c r="E7137" s="180"/>
      <c r="F7137" s="180">
        <v>1958</v>
      </c>
      <c r="G7137" s="180"/>
      <c r="H7137" s="180"/>
      <c r="I7137" s="180">
        <v>15253</v>
      </c>
      <c r="J7137" s="180">
        <v>14183.58</v>
      </c>
    </row>
    <row r="7138" spans="1:10" x14ac:dyDescent="0.2">
      <c r="A7138" s="180" t="s">
        <v>160</v>
      </c>
      <c r="B7138" s="180" t="s">
        <v>335</v>
      </c>
      <c r="C7138" s="180"/>
      <c r="D7138" s="180">
        <v>21730</v>
      </c>
      <c r="E7138" s="180"/>
      <c r="F7138" s="180"/>
      <c r="G7138" s="180"/>
      <c r="H7138" s="180"/>
      <c r="I7138" s="180">
        <v>88563</v>
      </c>
      <c r="J7138" s="180">
        <v>86929</v>
      </c>
    </row>
    <row r="7139" spans="1:10" x14ac:dyDescent="0.2">
      <c r="A7139" s="180" t="s">
        <v>160</v>
      </c>
      <c r="B7139" s="180" t="s">
        <v>336</v>
      </c>
      <c r="C7139" s="180"/>
      <c r="D7139" s="180"/>
      <c r="E7139" s="180"/>
      <c r="F7139" s="180"/>
      <c r="G7139" s="180"/>
      <c r="H7139" s="180"/>
      <c r="I7139" s="180">
        <v>286460</v>
      </c>
      <c r="J7139" s="180">
        <v>300123.99</v>
      </c>
    </row>
    <row r="7140" spans="1:10" x14ac:dyDescent="0.2">
      <c r="A7140" s="180" t="s">
        <v>160</v>
      </c>
      <c r="B7140" s="180" t="s">
        <v>337</v>
      </c>
      <c r="C7140" s="180">
        <v>4500</v>
      </c>
      <c r="D7140" s="180">
        <v>700</v>
      </c>
      <c r="E7140" s="180"/>
      <c r="F7140" s="180"/>
      <c r="G7140" s="180">
        <v>500</v>
      </c>
      <c r="H7140" s="180"/>
      <c r="I7140" s="180">
        <v>8291</v>
      </c>
      <c r="J7140" s="180">
        <v>6964.36</v>
      </c>
    </row>
    <row r="7141" spans="1:10" x14ac:dyDescent="0.2">
      <c r="A7141" s="180" t="s">
        <v>160</v>
      </c>
      <c r="B7141" s="180" t="s">
        <v>338</v>
      </c>
      <c r="C7141" s="180"/>
      <c r="D7141" s="180"/>
      <c r="E7141" s="180"/>
      <c r="F7141" s="180"/>
      <c r="G7141" s="180">
        <v>50500</v>
      </c>
      <c r="H7141" s="180"/>
      <c r="I7141" s="180">
        <v>59600</v>
      </c>
      <c r="J7141" s="180">
        <v>36519.72</v>
      </c>
    </row>
    <row r="7142" spans="1:10" x14ac:dyDescent="0.2">
      <c r="A7142" s="180" t="s">
        <v>160</v>
      </c>
      <c r="B7142" s="180" t="s">
        <v>339</v>
      </c>
      <c r="C7142" s="180"/>
      <c r="D7142" s="180"/>
      <c r="E7142" s="180"/>
      <c r="F7142" s="180"/>
      <c r="G7142" s="180"/>
      <c r="H7142" s="180">
        <v>3000</v>
      </c>
      <c r="I7142" s="180">
        <v>60769</v>
      </c>
      <c r="J7142" s="180">
        <v>77417.63</v>
      </c>
    </row>
    <row r="7143" spans="1:10" x14ac:dyDescent="0.2">
      <c r="A7143" s="180" t="s">
        <v>160</v>
      </c>
      <c r="B7143" s="180" t="s">
        <v>340</v>
      </c>
      <c r="C7143" s="180"/>
      <c r="D7143" s="180"/>
      <c r="E7143" s="180"/>
      <c r="F7143" s="180"/>
      <c r="G7143" s="180"/>
      <c r="H7143" s="180"/>
      <c r="I7143" s="180">
        <v>56914</v>
      </c>
      <c r="J7143" s="180">
        <v>61164.2</v>
      </c>
    </row>
    <row r="7144" spans="1:10" x14ac:dyDescent="0.2">
      <c r="A7144" s="180" t="s">
        <v>160</v>
      </c>
      <c r="B7144" s="180" t="s">
        <v>341</v>
      </c>
      <c r="C7144" s="180"/>
      <c r="D7144" s="180"/>
      <c r="E7144" s="180"/>
      <c r="F7144" s="180"/>
      <c r="G7144" s="180"/>
      <c r="H7144" s="180"/>
      <c r="I7144" s="180">
        <v>0</v>
      </c>
      <c r="J7144" s="180">
        <v>0</v>
      </c>
    </row>
    <row r="7145" spans="1:10" x14ac:dyDescent="0.2">
      <c r="A7145" s="180" t="s">
        <v>160</v>
      </c>
      <c r="B7145" s="180" t="s">
        <v>342</v>
      </c>
      <c r="C7145" s="180"/>
      <c r="D7145" s="180"/>
      <c r="E7145" s="180"/>
      <c r="F7145" s="180"/>
      <c r="G7145" s="180"/>
      <c r="H7145" s="180"/>
      <c r="I7145" s="180">
        <v>2178412</v>
      </c>
      <c r="J7145" s="180">
        <v>2134395</v>
      </c>
    </row>
    <row r="7146" spans="1:10" x14ac:dyDescent="0.2">
      <c r="A7146" s="180" t="s">
        <v>160</v>
      </c>
      <c r="B7146" s="180" t="s">
        <v>343</v>
      </c>
      <c r="C7146" s="180"/>
      <c r="D7146" s="180"/>
      <c r="E7146" s="180"/>
      <c r="F7146" s="180"/>
      <c r="G7146" s="180"/>
      <c r="H7146" s="180"/>
      <c r="I7146" s="180">
        <v>0</v>
      </c>
      <c r="J7146" s="180">
        <v>0</v>
      </c>
    </row>
    <row r="7147" spans="1:10" x14ac:dyDescent="0.2">
      <c r="A7147" s="180" t="s">
        <v>160</v>
      </c>
      <c r="B7147" s="180" t="s">
        <v>344</v>
      </c>
      <c r="C7147" s="180">
        <v>279000</v>
      </c>
      <c r="D7147" s="180"/>
      <c r="E7147" s="180"/>
      <c r="F7147" s="180"/>
      <c r="G7147" s="180">
        <v>2000</v>
      </c>
      <c r="H7147" s="180"/>
      <c r="I7147" s="180">
        <v>316017</v>
      </c>
      <c r="J7147" s="180">
        <v>299913.18</v>
      </c>
    </row>
    <row r="7148" spans="1:10" x14ac:dyDescent="0.2">
      <c r="A7148" s="180" t="s">
        <v>160</v>
      </c>
      <c r="B7148" s="180" t="s">
        <v>475</v>
      </c>
      <c r="C7148" s="180"/>
      <c r="D7148" s="180">
        <v>3214</v>
      </c>
      <c r="E7148" s="180"/>
      <c r="F7148" s="180">
        <v>4755</v>
      </c>
      <c r="G7148" s="180"/>
      <c r="H7148" s="180"/>
      <c r="I7148" s="180">
        <v>30457</v>
      </c>
      <c r="J7148" s="180">
        <v>30054</v>
      </c>
    </row>
    <row r="7149" spans="1:10" x14ac:dyDescent="0.2">
      <c r="A7149" s="180" t="s">
        <v>160</v>
      </c>
      <c r="B7149" s="180" t="s">
        <v>332</v>
      </c>
      <c r="C7149" s="180"/>
      <c r="D7149" s="180"/>
      <c r="E7149" s="180"/>
      <c r="F7149" s="180"/>
      <c r="G7149" s="180"/>
      <c r="H7149" s="180"/>
      <c r="I7149" s="180">
        <v>120050</v>
      </c>
      <c r="J7149" s="180">
        <v>120050</v>
      </c>
    </row>
    <row r="7150" spans="1:10" x14ac:dyDescent="0.2">
      <c r="A7150" s="180" t="s">
        <v>160</v>
      </c>
      <c r="B7150" s="180" t="s">
        <v>407</v>
      </c>
      <c r="C7150" s="180"/>
      <c r="D7150" s="180"/>
      <c r="E7150" s="180"/>
      <c r="F7150" s="180"/>
      <c r="G7150" s="180">
        <v>147000</v>
      </c>
      <c r="H7150" s="180"/>
      <c r="I7150" s="180">
        <v>382548</v>
      </c>
      <c r="J7150" s="180">
        <v>339720.66000000003</v>
      </c>
    </row>
    <row r="7151" spans="1:10" x14ac:dyDescent="0.2">
      <c r="A7151" s="180" t="s">
        <v>160</v>
      </c>
      <c r="B7151" s="180" t="s">
        <v>345</v>
      </c>
      <c r="C7151" s="180">
        <v>283500</v>
      </c>
      <c r="D7151" s="180">
        <v>173953</v>
      </c>
      <c r="E7151" s="180">
        <v>0</v>
      </c>
      <c r="F7151" s="180">
        <v>224161</v>
      </c>
      <c r="G7151" s="180">
        <v>200000</v>
      </c>
      <c r="H7151" s="180">
        <v>3000</v>
      </c>
      <c r="I7151" s="180">
        <v>5189525</v>
      </c>
      <c r="J7151" s="180">
        <v>4903691.72</v>
      </c>
    </row>
    <row r="7152" spans="1:10" x14ac:dyDescent="0.2">
      <c r="A7152" s="180" t="s">
        <v>160</v>
      </c>
      <c r="B7152" s="180" t="s">
        <v>346</v>
      </c>
      <c r="C7152" s="180"/>
      <c r="D7152" s="180"/>
      <c r="E7152" s="180"/>
      <c r="F7152" s="180"/>
      <c r="G7152" s="180"/>
      <c r="H7152" s="180"/>
      <c r="I7152" s="180">
        <v>0</v>
      </c>
      <c r="J7152" s="180">
        <v>0</v>
      </c>
    </row>
    <row r="7153" spans="1:10" x14ac:dyDescent="0.2">
      <c r="A7153" s="180" t="s">
        <v>160</v>
      </c>
      <c r="B7153" s="180" t="s">
        <v>446</v>
      </c>
      <c r="C7153" s="180"/>
      <c r="D7153" s="180"/>
      <c r="E7153" s="180"/>
      <c r="F7153" s="180"/>
      <c r="G7153" s="180"/>
      <c r="H7153" s="180"/>
      <c r="I7153" s="180">
        <v>0</v>
      </c>
      <c r="J7153" s="180">
        <v>29622.69</v>
      </c>
    </row>
    <row r="7154" spans="1:10" x14ac:dyDescent="0.2">
      <c r="A7154" s="180" t="s">
        <v>160</v>
      </c>
      <c r="B7154" s="180" t="s">
        <v>347</v>
      </c>
      <c r="C7154" s="180"/>
      <c r="D7154" s="180"/>
      <c r="E7154" s="180"/>
      <c r="F7154" s="180"/>
      <c r="G7154" s="180"/>
      <c r="H7154" s="180"/>
      <c r="I7154" s="180">
        <v>0</v>
      </c>
      <c r="J7154" s="180">
        <v>0</v>
      </c>
    </row>
    <row r="7155" spans="1:10" x14ac:dyDescent="0.2">
      <c r="A7155" s="180" t="s">
        <v>160</v>
      </c>
      <c r="B7155" s="180" t="s">
        <v>348</v>
      </c>
      <c r="C7155" s="180">
        <v>283500</v>
      </c>
      <c r="D7155" s="180">
        <v>173953</v>
      </c>
      <c r="E7155" s="180">
        <v>0</v>
      </c>
      <c r="F7155" s="180">
        <v>224161</v>
      </c>
      <c r="G7155" s="180">
        <v>200000</v>
      </c>
      <c r="H7155" s="180">
        <v>3000</v>
      </c>
      <c r="I7155" s="180">
        <v>5189525</v>
      </c>
      <c r="J7155" s="180">
        <v>4933314.41</v>
      </c>
    </row>
    <row r="7156" spans="1:10" x14ac:dyDescent="0.2">
      <c r="A7156" s="180" t="s">
        <v>160</v>
      </c>
      <c r="B7156" s="180" t="s">
        <v>349</v>
      </c>
      <c r="C7156" s="180">
        <v>1764498.95</v>
      </c>
      <c r="D7156" s="180">
        <v>267466.28000000003</v>
      </c>
      <c r="E7156" s="180">
        <v>1578</v>
      </c>
      <c r="F7156" s="180">
        <v>69303.540000000037</v>
      </c>
      <c r="G7156" s="180">
        <v>-28497.910000000003</v>
      </c>
      <c r="H7156" s="180">
        <v>7941.7900000000018</v>
      </c>
      <c r="I7156" s="180">
        <v>1757651.48</v>
      </c>
      <c r="J7156" s="180">
        <v>2120467.67</v>
      </c>
    </row>
    <row r="7157" spans="1:10" x14ac:dyDescent="0.2">
      <c r="A7157" s="180" t="s">
        <v>160</v>
      </c>
      <c r="B7157" s="180" t="s">
        <v>350</v>
      </c>
      <c r="C7157" s="180">
        <v>2047998.95</v>
      </c>
      <c r="D7157" s="180">
        <v>441419.28</v>
      </c>
      <c r="E7157" s="180">
        <v>1578</v>
      </c>
      <c r="F7157" s="180">
        <v>293464.54000000004</v>
      </c>
      <c r="G7157" s="180">
        <v>171502.09</v>
      </c>
      <c r="H7157" s="180">
        <v>10941.79</v>
      </c>
      <c r="I7157" s="180">
        <v>6947176.4800000004</v>
      </c>
      <c r="J7157" s="180">
        <v>7053782.0800000001</v>
      </c>
    </row>
    <row r="7158" spans="1:10" x14ac:dyDescent="0.2">
      <c r="A7158" s="180" t="s">
        <v>160</v>
      </c>
      <c r="B7158" s="180" t="s">
        <v>376</v>
      </c>
      <c r="C7158" s="180"/>
      <c r="D7158" s="180"/>
      <c r="E7158" s="180"/>
      <c r="F7158" s="180"/>
      <c r="G7158" s="180"/>
      <c r="H7158" s="180"/>
      <c r="I7158" s="180"/>
      <c r="J7158" s="180"/>
    </row>
    <row r="7159" spans="1:10" x14ac:dyDescent="0.2">
      <c r="A7159" s="180" t="s">
        <v>160</v>
      </c>
      <c r="B7159" s="180" t="s">
        <v>377</v>
      </c>
      <c r="C7159" s="180"/>
      <c r="D7159" s="180">
        <v>106000</v>
      </c>
      <c r="E7159" s="180"/>
      <c r="F7159" s="180"/>
      <c r="G7159" s="180"/>
      <c r="H7159" s="180">
        <v>2500</v>
      </c>
      <c r="I7159" s="180">
        <v>2997337</v>
      </c>
      <c r="J7159" s="180">
        <v>3096607.0400000005</v>
      </c>
    </row>
    <row r="7160" spans="1:10" x14ac:dyDescent="0.2">
      <c r="A7160" s="180" t="s">
        <v>160</v>
      </c>
      <c r="B7160" s="180" t="s">
        <v>352</v>
      </c>
      <c r="C7160" s="180"/>
      <c r="D7160" s="180"/>
      <c r="E7160" s="180"/>
      <c r="F7160" s="180"/>
      <c r="G7160" s="180"/>
      <c r="H7160" s="180"/>
      <c r="I7160" s="180">
        <v>188889</v>
      </c>
      <c r="J7160" s="180">
        <v>186285.35</v>
      </c>
    </row>
    <row r="7161" spans="1:10" x14ac:dyDescent="0.2">
      <c r="A7161" s="180" t="s">
        <v>160</v>
      </c>
      <c r="B7161" s="180" t="s">
        <v>353</v>
      </c>
      <c r="C7161" s="180"/>
      <c r="D7161" s="180">
        <v>1600</v>
      </c>
      <c r="E7161" s="180"/>
      <c r="F7161" s="180"/>
      <c r="G7161" s="180"/>
      <c r="H7161" s="180"/>
      <c r="I7161" s="180">
        <v>140069</v>
      </c>
      <c r="J7161" s="180">
        <v>145022.03</v>
      </c>
    </row>
    <row r="7162" spans="1:10" x14ac:dyDescent="0.2">
      <c r="A7162" s="180" t="s">
        <v>160</v>
      </c>
      <c r="B7162" s="180" t="s">
        <v>354</v>
      </c>
      <c r="C7162" s="180"/>
      <c r="D7162" s="180"/>
      <c r="E7162" s="180"/>
      <c r="F7162" s="180"/>
      <c r="G7162" s="180"/>
      <c r="H7162" s="180"/>
      <c r="I7162" s="180">
        <v>113853</v>
      </c>
      <c r="J7162" s="180">
        <v>105383.21</v>
      </c>
    </row>
    <row r="7163" spans="1:10" x14ac:dyDescent="0.2">
      <c r="A7163" s="180" t="s">
        <v>160</v>
      </c>
      <c r="B7163" s="180" t="s">
        <v>408</v>
      </c>
      <c r="C7163" s="180"/>
      <c r="D7163" s="180"/>
      <c r="E7163" s="180"/>
      <c r="F7163" s="180"/>
      <c r="G7163" s="180"/>
      <c r="H7163" s="180"/>
      <c r="I7163" s="180">
        <v>221771</v>
      </c>
      <c r="J7163" s="180">
        <v>258935.44</v>
      </c>
    </row>
    <row r="7164" spans="1:10" x14ac:dyDescent="0.2">
      <c r="A7164" s="180" t="s">
        <v>160</v>
      </c>
      <c r="B7164" s="180" t="s">
        <v>423</v>
      </c>
      <c r="C7164" s="180"/>
      <c r="D7164" s="180">
        <v>18000</v>
      </c>
      <c r="E7164" s="180"/>
      <c r="F7164" s="180"/>
      <c r="G7164" s="180"/>
      <c r="H7164" s="180"/>
      <c r="I7164" s="180">
        <v>221222</v>
      </c>
      <c r="J7164" s="180">
        <v>150699.64000000001</v>
      </c>
    </row>
    <row r="7165" spans="1:10" x14ac:dyDescent="0.2">
      <c r="A7165" s="180" t="s">
        <v>160</v>
      </c>
      <c r="B7165" s="180" t="s">
        <v>355</v>
      </c>
      <c r="C7165" s="180"/>
      <c r="D7165" s="180">
        <v>3000</v>
      </c>
      <c r="E7165" s="180"/>
      <c r="F7165" s="180"/>
      <c r="G7165" s="180"/>
      <c r="H7165" s="180"/>
      <c r="I7165" s="180">
        <v>446090</v>
      </c>
      <c r="J7165" s="180">
        <v>447102.58</v>
      </c>
    </row>
    <row r="7166" spans="1:10" x14ac:dyDescent="0.2">
      <c r="A7166" s="180" t="s">
        <v>160</v>
      </c>
      <c r="B7166" s="180" t="s">
        <v>356</v>
      </c>
      <c r="C7166" s="180"/>
      <c r="D7166" s="180">
        <v>50000</v>
      </c>
      <c r="E7166" s="180"/>
      <c r="F7166" s="180"/>
      <c r="G7166" s="180"/>
      <c r="H7166" s="180"/>
      <c r="I7166" s="180">
        <v>233242</v>
      </c>
      <c r="J7166" s="180">
        <v>177066.72999999998</v>
      </c>
    </row>
    <row r="7167" spans="1:10" x14ac:dyDescent="0.2">
      <c r="A7167" s="180" t="s">
        <v>160</v>
      </c>
      <c r="B7167" s="180" t="s">
        <v>409</v>
      </c>
      <c r="C7167" s="180"/>
      <c r="D7167" s="180"/>
      <c r="E7167" s="180"/>
      <c r="F7167" s="180"/>
      <c r="G7167" s="180"/>
      <c r="H7167" s="180"/>
      <c r="I7167" s="180">
        <v>0</v>
      </c>
      <c r="J7167" s="180"/>
    </row>
    <row r="7168" spans="1:10" x14ac:dyDescent="0.2">
      <c r="A7168" s="180" t="s">
        <v>160</v>
      </c>
      <c r="B7168" s="180" t="s">
        <v>378</v>
      </c>
      <c r="C7168" s="180"/>
      <c r="D7168" s="180"/>
      <c r="E7168" s="180"/>
      <c r="F7168" s="180"/>
      <c r="G7168" s="180">
        <v>200000</v>
      </c>
      <c r="H7168" s="180"/>
      <c r="I7168" s="180">
        <v>191000</v>
      </c>
      <c r="J7168" s="180">
        <v>210082.65</v>
      </c>
    </row>
    <row r="7169" spans="1:10" x14ac:dyDescent="0.2">
      <c r="A7169" s="180" t="s">
        <v>160</v>
      </c>
      <c r="B7169" s="180" t="s">
        <v>360</v>
      </c>
      <c r="C7169" s="180">
        <v>150000</v>
      </c>
      <c r="D7169" s="180">
        <v>0</v>
      </c>
      <c r="E7169" s="180"/>
      <c r="F7169" s="180"/>
      <c r="G7169" s="180"/>
      <c r="H7169" s="180"/>
      <c r="I7169" s="180">
        <v>80000</v>
      </c>
      <c r="J7169" s="180">
        <v>143987.4</v>
      </c>
    </row>
    <row r="7170" spans="1:10" x14ac:dyDescent="0.2">
      <c r="A7170" s="180" t="s">
        <v>160</v>
      </c>
      <c r="B7170" s="180" t="s">
        <v>379</v>
      </c>
      <c r="C7170" s="180"/>
      <c r="D7170" s="180"/>
      <c r="E7170" s="180"/>
      <c r="F7170" s="180">
        <v>219406</v>
      </c>
      <c r="G7170" s="180"/>
      <c r="H7170" s="180"/>
      <c r="I7170" s="180">
        <v>219544</v>
      </c>
      <c r="J7170" s="180">
        <v>228800</v>
      </c>
    </row>
    <row r="7171" spans="1:10" x14ac:dyDescent="0.2">
      <c r="A7171" s="180" t="s">
        <v>160</v>
      </c>
      <c r="B7171" s="180" t="s">
        <v>362</v>
      </c>
      <c r="C7171" s="180"/>
      <c r="D7171" s="180"/>
      <c r="E7171" s="180"/>
      <c r="F7171" s="180"/>
      <c r="G7171" s="180"/>
      <c r="H7171" s="180"/>
      <c r="I7171" s="180">
        <v>136508</v>
      </c>
      <c r="J7171" s="180">
        <v>135239</v>
      </c>
    </row>
    <row r="7172" spans="1:10" x14ac:dyDescent="0.2">
      <c r="A7172" s="180" t="s">
        <v>160</v>
      </c>
      <c r="B7172" s="180" t="s">
        <v>365</v>
      </c>
      <c r="C7172" s="180">
        <v>150000</v>
      </c>
      <c r="D7172" s="180">
        <v>178600</v>
      </c>
      <c r="E7172" s="180">
        <v>0</v>
      </c>
      <c r="F7172" s="180">
        <v>219406</v>
      </c>
      <c r="G7172" s="180">
        <v>200000</v>
      </c>
      <c r="H7172" s="180">
        <v>2500</v>
      </c>
      <c r="I7172" s="180">
        <v>5189525</v>
      </c>
      <c r="J7172" s="180">
        <v>5285211.07</v>
      </c>
    </row>
    <row r="7173" spans="1:10" x14ac:dyDescent="0.2">
      <c r="A7173" s="180" t="s">
        <v>160</v>
      </c>
      <c r="B7173" s="180" t="s">
        <v>447</v>
      </c>
      <c r="C7173" s="180"/>
      <c r="D7173" s="180"/>
      <c r="E7173" s="180"/>
      <c r="F7173" s="180"/>
      <c r="G7173" s="180"/>
      <c r="H7173" s="180"/>
      <c r="I7173" s="180">
        <v>0</v>
      </c>
      <c r="J7173" s="180">
        <v>10919.53</v>
      </c>
    </row>
    <row r="7174" spans="1:10" x14ac:dyDescent="0.2">
      <c r="A7174" s="180" t="s">
        <v>160</v>
      </c>
      <c r="B7174" s="180" t="s">
        <v>366</v>
      </c>
      <c r="C7174" s="180">
        <v>150000</v>
      </c>
      <c r="D7174" s="180">
        <v>178600</v>
      </c>
      <c r="E7174" s="180">
        <v>0</v>
      </c>
      <c r="F7174" s="180">
        <v>219406</v>
      </c>
      <c r="G7174" s="180">
        <v>200000</v>
      </c>
      <c r="H7174" s="180">
        <v>2500</v>
      </c>
      <c r="I7174" s="180">
        <v>5189525</v>
      </c>
      <c r="J7174" s="180">
        <v>5296130.6000000006</v>
      </c>
    </row>
    <row r="7175" spans="1:10" x14ac:dyDescent="0.2">
      <c r="A7175" s="180" t="s">
        <v>160</v>
      </c>
      <c r="B7175" s="180" t="s">
        <v>367</v>
      </c>
      <c r="C7175" s="180">
        <v>1897998.95</v>
      </c>
      <c r="D7175" s="180">
        <v>262819.28000000003</v>
      </c>
      <c r="E7175" s="180">
        <v>1578</v>
      </c>
      <c r="F7175" s="180">
        <v>74058.540000000037</v>
      </c>
      <c r="G7175" s="180">
        <v>-28497.910000000003</v>
      </c>
      <c r="H7175" s="180">
        <v>8441.7900000000009</v>
      </c>
      <c r="I7175" s="180">
        <v>1757651.4800000004</v>
      </c>
      <c r="J7175" s="180">
        <v>1757651.4799999995</v>
      </c>
    </row>
    <row r="7176" spans="1:10" x14ac:dyDescent="0.2">
      <c r="A7176" s="180" t="s">
        <v>160</v>
      </c>
      <c r="B7176" s="180" t="s">
        <v>368</v>
      </c>
      <c r="C7176" s="180">
        <v>2047998.95</v>
      </c>
      <c r="D7176" s="180">
        <v>441419.28</v>
      </c>
      <c r="E7176" s="180">
        <v>1578</v>
      </c>
      <c r="F7176" s="180">
        <v>293464.54000000004</v>
      </c>
      <c r="G7176" s="180">
        <v>171502.09</v>
      </c>
      <c r="H7176" s="180">
        <v>10941.79</v>
      </c>
      <c r="I7176" s="180">
        <v>6947176.4800000004</v>
      </c>
      <c r="J7176" s="180">
        <v>7053782.0800000001</v>
      </c>
    </row>
    <row r="7177" spans="1:10" x14ac:dyDescent="0.2">
      <c r="A7177" s="180" t="s">
        <v>161</v>
      </c>
      <c r="B7177" s="180" t="s">
        <v>333</v>
      </c>
      <c r="C7177" s="180"/>
      <c r="D7177" s="180">
        <v>234648</v>
      </c>
      <c r="E7177" s="180"/>
      <c r="F7177" s="180">
        <v>0</v>
      </c>
      <c r="G7177" s="180"/>
      <c r="H7177" s="180"/>
      <c r="I7177" s="180">
        <v>1812706</v>
      </c>
      <c r="J7177" s="180">
        <v>1824639.72</v>
      </c>
    </row>
    <row r="7178" spans="1:10" x14ac:dyDescent="0.2">
      <c r="A7178" s="180" t="s">
        <v>161</v>
      </c>
      <c r="B7178" s="180" t="s">
        <v>334</v>
      </c>
      <c r="C7178" s="180"/>
      <c r="D7178" s="180">
        <v>2958</v>
      </c>
      <c r="E7178" s="180"/>
      <c r="F7178" s="180">
        <v>0</v>
      </c>
      <c r="G7178" s="180"/>
      <c r="H7178" s="180"/>
      <c r="I7178" s="180">
        <v>24728</v>
      </c>
      <c r="J7178" s="180">
        <v>73660.53</v>
      </c>
    </row>
    <row r="7179" spans="1:10" x14ac:dyDescent="0.2">
      <c r="A7179" s="180" t="s">
        <v>161</v>
      </c>
      <c r="B7179" s="180" t="s">
        <v>335</v>
      </c>
      <c r="C7179" s="180"/>
      <c r="D7179" s="180">
        <v>65044</v>
      </c>
      <c r="E7179" s="180"/>
      <c r="F7179" s="180"/>
      <c r="G7179" s="180"/>
      <c r="H7179" s="180"/>
      <c r="I7179" s="180">
        <v>136984</v>
      </c>
      <c r="J7179" s="180">
        <v>130055</v>
      </c>
    </row>
    <row r="7180" spans="1:10" x14ac:dyDescent="0.2">
      <c r="A7180" s="180" t="s">
        <v>161</v>
      </c>
      <c r="B7180" s="180" t="s">
        <v>336</v>
      </c>
      <c r="C7180" s="180"/>
      <c r="D7180" s="180"/>
      <c r="E7180" s="180"/>
      <c r="F7180" s="180"/>
      <c r="G7180" s="180"/>
      <c r="H7180" s="180"/>
      <c r="I7180" s="180">
        <v>70000</v>
      </c>
      <c r="J7180" s="180">
        <v>26102.43</v>
      </c>
    </row>
    <row r="7181" spans="1:10" x14ac:dyDescent="0.2">
      <c r="A7181" s="180" t="s">
        <v>161</v>
      </c>
      <c r="B7181" s="180" t="s">
        <v>337</v>
      </c>
      <c r="C7181" s="180">
        <v>0</v>
      </c>
      <c r="D7181" s="180">
        <v>0</v>
      </c>
      <c r="E7181" s="180"/>
      <c r="F7181" s="180"/>
      <c r="G7181" s="180">
        <v>75</v>
      </c>
      <c r="H7181" s="180"/>
      <c r="I7181" s="180">
        <v>6095</v>
      </c>
      <c r="J7181" s="180">
        <v>6450.79</v>
      </c>
    </row>
    <row r="7182" spans="1:10" x14ac:dyDescent="0.2">
      <c r="A7182" s="180" t="s">
        <v>161</v>
      </c>
      <c r="B7182" s="180" t="s">
        <v>338</v>
      </c>
      <c r="C7182" s="180"/>
      <c r="D7182" s="180"/>
      <c r="E7182" s="180"/>
      <c r="F7182" s="180"/>
      <c r="G7182" s="180">
        <v>15000</v>
      </c>
      <c r="H7182" s="180"/>
      <c r="I7182" s="180">
        <v>15150</v>
      </c>
      <c r="J7182" s="180">
        <v>14218.82</v>
      </c>
    </row>
    <row r="7183" spans="1:10" x14ac:dyDescent="0.2">
      <c r="A7183" s="180" t="s">
        <v>161</v>
      </c>
      <c r="B7183" s="180" t="s">
        <v>339</v>
      </c>
      <c r="C7183" s="180"/>
      <c r="D7183" s="180"/>
      <c r="E7183" s="180"/>
      <c r="F7183" s="180"/>
      <c r="G7183" s="180"/>
      <c r="H7183" s="180"/>
      <c r="I7183" s="180">
        <v>900</v>
      </c>
      <c r="J7183" s="180">
        <v>416.12</v>
      </c>
    </row>
    <row r="7184" spans="1:10" x14ac:dyDescent="0.2">
      <c r="A7184" s="180" t="s">
        <v>161</v>
      </c>
      <c r="B7184" s="180" t="s">
        <v>340</v>
      </c>
      <c r="C7184" s="180">
        <v>5000</v>
      </c>
      <c r="D7184" s="180">
        <v>0</v>
      </c>
      <c r="E7184" s="180"/>
      <c r="F7184" s="180"/>
      <c r="G7184" s="180">
        <v>475</v>
      </c>
      <c r="H7184" s="180"/>
      <c r="I7184" s="180">
        <v>146777</v>
      </c>
      <c r="J7184" s="180">
        <v>265034.45</v>
      </c>
    </row>
    <row r="7185" spans="1:10" x14ac:dyDescent="0.2">
      <c r="A7185" s="180" t="s">
        <v>161</v>
      </c>
      <c r="B7185" s="180" t="s">
        <v>341</v>
      </c>
      <c r="C7185" s="180">
        <v>0</v>
      </c>
      <c r="D7185" s="180">
        <v>0</v>
      </c>
      <c r="E7185" s="180"/>
      <c r="F7185" s="180"/>
      <c r="G7185" s="180">
        <v>0</v>
      </c>
      <c r="H7185" s="180"/>
      <c r="I7185" s="180">
        <v>0</v>
      </c>
      <c r="J7185" s="180">
        <v>0</v>
      </c>
    </row>
    <row r="7186" spans="1:10" x14ac:dyDescent="0.2">
      <c r="A7186" s="180" t="s">
        <v>161</v>
      </c>
      <c r="B7186" s="180" t="s">
        <v>342</v>
      </c>
      <c r="C7186" s="180"/>
      <c r="D7186" s="180"/>
      <c r="E7186" s="180"/>
      <c r="F7186" s="180"/>
      <c r="G7186" s="180"/>
      <c r="H7186" s="180"/>
      <c r="I7186" s="180">
        <v>1626059</v>
      </c>
      <c r="J7186" s="180">
        <v>1718002</v>
      </c>
    </row>
    <row r="7187" spans="1:10" x14ac:dyDescent="0.2">
      <c r="A7187" s="180" t="s">
        <v>161</v>
      </c>
      <c r="B7187" s="180" t="s">
        <v>343</v>
      </c>
      <c r="C7187" s="180"/>
      <c r="D7187" s="180"/>
      <c r="E7187" s="180"/>
      <c r="F7187" s="180"/>
      <c r="G7187" s="180"/>
      <c r="H7187" s="180"/>
      <c r="I7187" s="180">
        <v>0</v>
      </c>
      <c r="J7187" s="180">
        <v>0</v>
      </c>
    </row>
    <row r="7188" spans="1:10" x14ac:dyDescent="0.2">
      <c r="A7188" s="180" t="s">
        <v>161</v>
      </c>
      <c r="B7188" s="180" t="s">
        <v>344</v>
      </c>
      <c r="C7188" s="180">
        <v>280000</v>
      </c>
      <c r="D7188" s="180">
        <v>80</v>
      </c>
      <c r="E7188" s="180"/>
      <c r="F7188" s="180"/>
      <c r="G7188" s="180">
        <v>1200</v>
      </c>
      <c r="H7188" s="180"/>
      <c r="I7188" s="180">
        <v>293578</v>
      </c>
      <c r="J7188" s="180">
        <v>287214.93</v>
      </c>
    </row>
    <row r="7189" spans="1:10" x14ac:dyDescent="0.2">
      <c r="A7189" s="180" t="s">
        <v>161</v>
      </c>
      <c r="B7189" s="180" t="s">
        <v>475</v>
      </c>
      <c r="C7189" s="180"/>
      <c r="D7189" s="180">
        <v>3038</v>
      </c>
      <c r="E7189" s="180"/>
      <c r="F7189" s="180">
        <v>0</v>
      </c>
      <c r="G7189" s="180"/>
      <c r="H7189" s="180"/>
      <c r="I7189" s="180">
        <v>22119</v>
      </c>
      <c r="J7189" s="180">
        <v>19351.499999999996</v>
      </c>
    </row>
    <row r="7190" spans="1:10" x14ac:dyDescent="0.2">
      <c r="A7190" s="180" t="s">
        <v>161</v>
      </c>
      <c r="B7190" s="180" t="s">
        <v>332</v>
      </c>
      <c r="C7190" s="180"/>
      <c r="D7190" s="180"/>
      <c r="E7190" s="180"/>
      <c r="F7190" s="180"/>
      <c r="G7190" s="180"/>
      <c r="H7190" s="180"/>
      <c r="I7190" s="180">
        <v>92157</v>
      </c>
      <c r="J7190" s="180">
        <v>100744</v>
      </c>
    </row>
    <row r="7191" spans="1:10" x14ac:dyDescent="0.2">
      <c r="A7191" s="180" t="s">
        <v>161</v>
      </c>
      <c r="B7191" s="180" t="s">
        <v>407</v>
      </c>
      <c r="C7191" s="180">
        <v>0</v>
      </c>
      <c r="D7191" s="180">
        <v>0</v>
      </c>
      <c r="E7191" s="180"/>
      <c r="F7191" s="180"/>
      <c r="G7191" s="180">
        <v>140000</v>
      </c>
      <c r="H7191" s="180"/>
      <c r="I7191" s="180">
        <v>247620</v>
      </c>
      <c r="J7191" s="180">
        <v>241014.23</v>
      </c>
    </row>
    <row r="7192" spans="1:10" x14ac:dyDescent="0.2">
      <c r="A7192" s="180" t="s">
        <v>161</v>
      </c>
      <c r="B7192" s="180" t="s">
        <v>345</v>
      </c>
      <c r="C7192" s="180">
        <v>285000</v>
      </c>
      <c r="D7192" s="180">
        <v>305768</v>
      </c>
      <c r="E7192" s="180">
        <v>0</v>
      </c>
      <c r="F7192" s="180">
        <v>0</v>
      </c>
      <c r="G7192" s="180">
        <v>156750</v>
      </c>
      <c r="H7192" s="180">
        <v>0</v>
      </c>
      <c r="I7192" s="180">
        <v>4494873</v>
      </c>
      <c r="J7192" s="180">
        <v>4706904.5200000005</v>
      </c>
    </row>
    <row r="7193" spans="1:10" x14ac:dyDescent="0.2">
      <c r="A7193" s="180" t="s">
        <v>161</v>
      </c>
      <c r="B7193" s="180" t="s">
        <v>346</v>
      </c>
      <c r="C7193" s="180">
        <v>0</v>
      </c>
      <c r="D7193" s="180">
        <v>0</v>
      </c>
      <c r="E7193" s="180"/>
      <c r="F7193" s="180"/>
      <c r="G7193" s="180"/>
      <c r="H7193" s="180"/>
      <c r="I7193" s="180">
        <v>0</v>
      </c>
      <c r="J7193" s="180">
        <v>0</v>
      </c>
    </row>
    <row r="7194" spans="1:10" x14ac:dyDescent="0.2">
      <c r="A7194" s="180" t="s">
        <v>161</v>
      </c>
      <c r="B7194" s="180" t="s">
        <v>446</v>
      </c>
      <c r="C7194" s="180">
        <v>0</v>
      </c>
      <c r="D7194" s="180">
        <v>0</v>
      </c>
      <c r="E7194" s="180"/>
      <c r="F7194" s="180"/>
      <c r="G7194" s="180">
        <v>0</v>
      </c>
      <c r="H7194" s="180"/>
      <c r="I7194" s="180">
        <v>5000</v>
      </c>
      <c r="J7194" s="180">
        <v>40797.51</v>
      </c>
    </row>
    <row r="7195" spans="1:10" x14ac:dyDescent="0.2">
      <c r="A7195" s="180" t="s">
        <v>161</v>
      </c>
      <c r="B7195" s="180" t="s">
        <v>347</v>
      </c>
      <c r="C7195" s="180">
        <v>0</v>
      </c>
      <c r="D7195" s="180">
        <v>0</v>
      </c>
      <c r="E7195" s="180"/>
      <c r="F7195" s="180"/>
      <c r="G7195" s="180">
        <v>0</v>
      </c>
      <c r="H7195" s="180"/>
      <c r="I7195" s="180">
        <v>37900</v>
      </c>
      <c r="J7195" s="180">
        <v>0</v>
      </c>
    </row>
    <row r="7196" spans="1:10" x14ac:dyDescent="0.2">
      <c r="A7196" s="180" t="s">
        <v>161</v>
      </c>
      <c r="B7196" s="180" t="s">
        <v>348</v>
      </c>
      <c r="C7196" s="180">
        <v>285000</v>
      </c>
      <c r="D7196" s="180">
        <v>305768</v>
      </c>
      <c r="E7196" s="180">
        <v>0</v>
      </c>
      <c r="F7196" s="180">
        <v>0</v>
      </c>
      <c r="G7196" s="180">
        <v>156750</v>
      </c>
      <c r="H7196" s="180">
        <v>0</v>
      </c>
      <c r="I7196" s="180">
        <v>4537773</v>
      </c>
      <c r="J7196" s="180">
        <v>4747702.03</v>
      </c>
    </row>
    <row r="7197" spans="1:10" x14ac:dyDescent="0.2">
      <c r="A7197" s="180" t="s">
        <v>161</v>
      </c>
      <c r="B7197" s="180" t="s">
        <v>349</v>
      </c>
      <c r="C7197" s="180">
        <v>1160630.48</v>
      </c>
      <c r="D7197" s="180">
        <v>1141543.96</v>
      </c>
      <c r="E7197" s="180">
        <v>0</v>
      </c>
      <c r="F7197" s="180">
        <v>0</v>
      </c>
      <c r="G7197" s="180">
        <v>32100.359999999982</v>
      </c>
      <c r="H7197" s="180">
        <v>0</v>
      </c>
      <c r="I7197" s="180">
        <v>4362350.67</v>
      </c>
      <c r="J7197" s="180">
        <v>3590268.08</v>
      </c>
    </row>
    <row r="7198" spans="1:10" x14ac:dyDescent="0.2">
      <c r="A7198" s="180" t="s">
        <v>161</v>
      </c>
      <c r="B7198" s="180" t="s">
        <v>350</v>
      </c>
      <c r="C7198" s="180">
        <v>1445630.48</v>
      </c>
      <c r="D7198" s="180">
        <v>1447311.96</v>
      </c>
      <c r="E7198" s="180">
        <v>0</v>
      </c>
      <c r="F7198" s="180">
        <v>0</v>
      </c>
      <c r="G7198" s="180">
        <v>188850.36</v>
      </c>
      <c r="H7198" s="180">
        <v>0</v>
      </c>
      <c r="I7198" s="180">
        <v>8900123.6699999999</v>
      </c>
      <c r="J7198" s="180">
        <v>8337970.1100000003</v>
      </c>
    </row>
    <row r="7199" spans="1:10" x14ac:dyDescent="0.2">
      <c r="A7199" s="180" t="s">
        <v>161</v>
      </c>
      <c r="B7199" s="180" t="s">
        <v>376</v>
      </c>
      <c r="C7199" s="180"/>
      <c r="D7199" s="180"/>
      <c r="E7199" s="180"/>
      <c r="F7199" s="180"/>
      <c r="G7199" s="180"/>
      <c r="H7199" s="180"/>
      <c r="I7199" s="180"/>
      <c r="J7199" s="180"/>
    </row>
    <row r="7200" spans="1:10" x14ac:dyDescent="0.2">
      <c r="A7200" s="180" t="s">
        <v>161</v>
      </c>
      <c r="B7200" s="180" t="s">
        <v>377</v>
      </c>
      <c r="C7200" s="180">
        <v>100000</v>
      </c>
      <c r="D7200" s="180">
        <v>100000</v>
      </c>
      <c r="E7200" s="180"/>
      <c r="F7200" s="180"/>
      <c r="G7200" s="180">
        <v>0</v>
      </c>
      <c r="H7200" s="180"/>
      <c r="I7200" s="180">
        <v>2320800</v>
      </c>
      <c r="J7200" s="180">
        <v>2619452.7500000005</v>
      </c>
    </row>
    <row r="7201" spans="1:10" x14ac:dyDescent="0.2">
      <c r="A7201" s="180" t="s">
        <v>161</v>
      </c>
      <c r="B7201" s="180" t="s">
        <v>352</v>
      </c>
      <c r="C7201" s="180">
        <v>15000</v>
      </c>
      <c r="D7201" s="180">
        <v>15000</v>
      </c>
      <c r="E7201" s="180"/>
      <c r="F7201" s="180"/>
      <c r="G7201" s="180">
        <v>0</v>
      </c>
      <c r="H7201" s="180"/>
      <c r="I7201" s="180">
        <v>93500</v>
      </c>
      <c r="J7201" s="180">
        <v>88894.260000000009</v>
      </c>
    </row>
    <row r="7202" spans="1:10" x14ac:dyDescent="0.2">
      <c r="A7202" s="180" t="s">
        <v>161</v>
      </c>
      <c r="B7202" s="180" t="s">
        <v>353</v>
      </c>
      <c r="C7202" s="180">
        <v>15000</v>
      </c>
      <c r="D7202" s="180">
        <v>15000</v>
      </c>
      <c r="E7202" s="180"/>
      <c r="F7202" s="180"/>
      <c r="G7202" s="180">
        <v>0</v>
      </c>
      <c r="H7202" s="180"/>
      <c r="I7202" s="180">
        <v>80000</v>
      </c>
      <c r="J7202" s="180">
        <v>56772.37</v>
      </c>
    </row>
    <row r="7203" spans="1:10" x14ac:dyDescent="0.2">
      <c r="A7203" s="180" t="s">
        <v>161</v>
      </c>
      <c r="B7203" s="180" t="s">
        <v>354</v>
      </c>
      <c r="C7203" s="180">
        <v>15000</v>
      </c>
      <c r="D7203" s="180">
        <v>15000</v>
      </c>
      <c r="E7203" s="180"/>
      <c r="F7203" s="180"/>
      <c r="G7203" s="180">
        <v>0</v>
      </c>
      <c r="H7203" s="180"/>
      <c r="I7203" s="180">
        <v>105000</v>
      </c>
      <c r="J7203" s="180">
        <v>96274.75</v>
      </c>
    </row>
    <row r="7204" spans="1:10" x14ac:dyDescent="0.2">
      <c r="A7204" s="180" t="s">
        <v>161</v>
      </c>
      <c r="B7204" s="180" t="s">
        <v>408</v>
      </c>
      <c r="C7204" s="180">
        <v>15000</v>
      </c>
      <c r="D7204" s="180">
        <v>15000</v>
      </c>
      <c r="E7204" s="180"/>
      <c r="F7204" s="180"/>
      <c r="G7204" s="180">
        <v>0</v>
      </c>
      <c r="H7204" s="180"/>
      <c r="I7204" s="180">
        <v>145000</v>
      </c>
      <c r="J7204" s="180">
        <v>132207.23000000001</v>
      </c>
    </row>
    <row r="7205" spans="1:10" x14ac:dyDescent="0.2">
      <c r="A7205" s="180" t="s">
        <v>161</v>
      </c>
      <c r="B7205" s="180" t="s">
        <v>423</v>
      </c>
      <c r="C7205" s="180">
        <v>50000</v>
      </c>
      <c r="D7205" s="180">
        <v>50000</v>
      </c>
      <c r="E7205" s="180"/>
      <c r="F7205" s="180"/>
      <c r="G7205" s="180">
        <v>0</v>
      </c>
      <c r="H7205" s="180"/>
      <c r="I7205" s="180">
        <v>176800</v>
      </c>
      <c r="J7205" s="180">
        <v>161484</v>
      </c>
    </row>
    <row r="7206" spans="1:10" x14ac:dyDescent="0.2">
      <c r="A7206" s="180" t="s">
        <v>161</v>
      </c>
      <c r="B7206" s="180" t="s">
        <v>355</v>
      </c>
      <c r="C7206" s="180">
        <v>435630</v>
      </c>
      <c r="D7206" s="180">
        <v>187312</v>
      </c>
      <c r="E7206" s="180"/>
      <c r="F7206" s="180"/>
      <c r="G7206" s="180">
        <v>0</v>
      </c>
      <c r="H7206" s="180"/>
      <c r="I7206" s="180">
        <v>413000</v>
      </c>
      <c r="J7206" s="180">
        <v>277408.42</v>
      </c>
    </row>
    <row r="7207" spans="1:10" x14ac:dyDescent="0.2">
      <c r="A7207" s="180" t="s">
        <v>161</v>
      </c>
      <c r="B7207" s="180" t="s">
        <v>356</v>
      </c>
      <c r="C7207" s="180">
        <v>0</v>
      </c>
      <c r="D7207" s="180">
        <v>250000</v>
      </c>
      <c r="E7207" s="180"/>
      <c r="F7207" s="180"/>
      <c r="G7207" s="180">
        <v>0</v>
      </c>
      <c r="H7207" s="180"/>
      <c r="I7207" s="180">
        <v>115400</v>
      </c>
      <c r="J7207" s="180">
        <v>115401.18</v>
      </c>
    </row>
    <row r="7208" spans="1:10" x14ac:dyDescent="0.2">
      <c r="A7208" s="180" t="s">
        <v>161</v>
      </c>
      <c r="B7208" s="180" t="s">
        <v>409</v>
      </c>
      <c r="C7208" s="180"/>
      <c r="D7208" s="180"/>
      <c r="E7208" s="180"/>
      <c r="F7208" s="180"/>
      <c r="G7208" s="180"/>
      <c r="H7208" s="180"/>
      <c r="I7208" s="180">
        <v>0</v>
      </c>
      <c r="J7208" s="180"/>
    </row>
    <row r="7209" spans="1:10" x14ac:dyDescent="0.2">
      <c r="A7209" s="180" t="s">
        <v>161</v>
      </c>
      <c r="B7209" s="180" t="s">
        <v>378</v>
      </c>
      <c r="C7209" s="180">
        <v>0</v>
      </c>
      <c r="D7209" s="180">
        <v>0</v>
      </c>
      <c r="E7209" s="180"/>
      <c r="F7209" s="180"/>
      <c r="G7209" s="180">
        <v>183850</v>
      </c>
      <c r="H7209" s="180"/>
      <c r="I7209" s="180">
        <v>185000</v>
      </c>
      <c r="J7209" s="180">
        <v>138426.78</v>
      </c>
    </row>
    <row r="7210" spans="1:10" x14ac:dyDescent="0.2">
      <c r="A7210" s="180" t="s">
        <v>161</v>
      </c>
      <c r="B7210" s="180" t="s">
        <v>360</v>
      </c>
      <c r="C7210" s="180">
        <v>800000</v>
      </c>
      <c r="D7210" s="180">
        <v>800000</v>
      </c>
      <c r="E7210" s="180"/>
      <c r="F7210" s="180"/>
      <c r="G7210" s="180"/>
      <c r="H7210" s="180"/>
      <c r="I7210" s="180">
        <v>60000</v>
      </c>
      <c r="J7210" s="180">
        <v>129774.38</v>
      </c>
    </row>
    <row r="7211" spans="1:10" x14ac:dyDescent="0.2">
      <c r="A7211" s="180" t="s">
        <v>161</v>
      </c>
      <c r="B7211" s="180" t="s">
        <v>379</v>
      </c>
      <c r="C7211" s="180">
        <v>0</v>
      </c>
      <c r="D7211" s="180">
        <v>0</v>
      </c>
      <c r="E7211" s="180"/>
      <c r="F7211" s="180"/>
      <c r="G7211" s="180"/>
      <c r="H7211" s="180"/>
      <c r="I7211" s="180">
        <v>0</v>
      </c>
      <c r="J7211" s="180">
        <v>0</v>
      </c>
    </row>
    <row r="7212" spans="1:10" x14ac:dyDescent="0.2">
      <c r="A7212" s="180" t="s">
        <v>161</v>
      </c>
      <c r="B7212" s="180" t="s">
        <v>362</v>
      </c>
      <c r="C7212" s="180"/>
      <c r="D7212" s="180"/>
      <c r="E7212" s="180"/>
      <c r="F7212" s="180"/>
      <c r="G7212" s="180"/>
      <c r="H7212" s="180"/>
      <c r="I7212" s="180">
        <v>135692</v>
      </c>
      <c r="J7212" s="180">
        <v>137844</v>
      </c>
    </row>
    <row r="7213" spans="1:10" x14ac:dyDescent="0.2">
      <c r="A7213" s="180" t="s">
        <v>161</v>
      </c>
      <c r="B7213" s="180" t="s">
        <v>365</v>
      </c>
      <c r="C7213" s="180">
        <v>1445630</v>
      </c>
      <c r="D7213" s="180">
        <v>1447312</v>
      </c>
      <c r="E7213" s="180">
        <v>0</v>
      </c>
      <c r="F7213" s="180">
        <v>0</v>
      </c>
      <c r="G7213" s="180">
        <v>183850</v>
      </c>
      <c r="H7213" s="180">
        <v>0</v>
      </c>
      <c r="I7213" s="180">
        <v>3830192</v>
      </c>
      <c r="J7213" s="180">
        <v>3953940.1200000006</v>
      </c>
    </row>
    <row r="7214" spans="1:10" x14ac:dyDescent="0.2">
      <c r="A7214" s="180" t="s">
        <v>161</v>
      </c>
      <c r="B7214" s="180" t="s">
        <v>447</v>
      </c>
      <c r="C7214" s="180">
        <v>0</v>
      </c>
      <c r="D7214" s="180">
        <v>0</v>
      </c>
      <c r="E7214" s="180"/>
      <c r="F7214" s="180"/>
      <c r="G7214" s="180">
        <v>5000</v>
      </c>
      <c r="H7214" s="180"/>
      <c r="I7214" s="180">
        <v>34080</v>
      </c>
      <c r="J7214" s="180">
        <v>21679.32</v>
      </c>
    </row>
    <row r="7215" spans="1:10" x14ac:dyDescent="0.2">
      <c r="A7215" s="180" t="s">
        <v>161</v>
      </c>
      <c r="B7215" s="180" t="s">
        <v>366</v>
      </c>
      <c r="C7215" s="180">
        <v>1445630</v>
      </c>
      <c r="D7215" s="180">
        <v>1447312</v>
      </c>
      <c r="E7215" s="180">
        <v>0</v>
      </c>
      <c r="F7215" s="180">
        <v>0</v>
      </c>
      <c r="G7215" s="180">
        <v>188850</v>
      </c>
      <c r="H7215" s="180">
        <v>0</v>
      </c>
      <c r="I7215" s="180">
        <v>3864272</v>
      </c>
      <c r="J7215" s="180">
        <v>3975619.44</v>
      </c>
    </row>
    <row r="7216" spans="1:10" x14ac:dyDescent="0.2">
      <c r="A7216" s="180" t="s">
        <v>161</v>
      </c>
      <c r="B7216" s="180" t="s">
        <v>367</v>
      </c>
      <c r="C7216" s="180">
        <v>0.47999999998137349</v>
      </c>
      <c r="D7216" s="180">
        <v>-4.0000000037252903E-2</v>
      </c>
      <c r="E7216" s="180">
        <v>0</v>
      </c>
      <c r="F7216" s="180">
        <v>0</v>
      </c>
      <c r="G7216" s="180">
        <v>0.35999999998603016</v>
      </c>
      <c r="H7216" s="180">
        <v>0</v>
      </c>
      <c r="I7216" s="180">
        <v>5035851.67</v>
      </c>
      <c r="J7216" s="180">
        <v>4362350.67</v>
      </c>
    </row>
    <row r="7217" spans="1:10" x14ac:dyDescent="0.2">
      <c r="A7217" s="180" t="s">
        <v>161</v>
      </c>
      <c r="B7217" s="180" t="s">
        <v>368</v>
      </c>
      <c r="C7217" s="180">
        <v>1445630.48</v>
      </c>
      <c r="D7217" s="180">
        <v>1447311.96</v>
      </c>
      <c r="E7217" s="180">
        <v>0</v>
      </c>
      <c r="F7217" s="180">
        <v>0</v>
      </c>
      <c r="G7217" s="180">
        <v>188850.36</v>
      </c>
      <c r="H7217" s="180">
        <v>0</v>
      </c>
      <c r="I7217" s="180">
        <v>8900123.6699999999</v>
      </c>
      <c r="J7217" s="180">
        <v>8337970.1100000003</v>
      </c>
    </row>
    <row r="7218" spans="1:10" x14ac:dyDescent="0.2">
      <c r="A7218" s="180" t="s">
        <v>162</v>
      </c>
      <c r="B7218" s="180" t="s">
        <v>333</v>
      </c>
      <c r="C7218" s="180"/>
      <c r="D7218" s="180">
        <v>75422</v>
      </c>
      <c r="E7218" s="180"/>
      <c r="F7218" s="180">
        <v>925342</v>
      </c>
      <c r="G7218" s="180"/>
      <c r="H7218" s="180"/>
      <c r="I7218" s="180">
        <v>3430725</v>
      </c>
      <c r="J7218" s="180">
        <v>3555253.4999999995</v>
      </c>
    </row>
    <row r="7219" spans="1:10" x14ac:dyDescent="0.2">
      <c r="A7219" s="180" t="s">
        <v>162</v>
      </c>
      <c r="B7219" s="180" t="s">
        <v>334</v>
      </c>
      <c r="C7219" s="180"/>
      <c r="D7219" s="180">
        <v>1932</v>
      </c>
      <c r="E7219" s="180"/>
      <c r="F7219" s="180">
        <v>23708</v>
      </c>
      <c r="G7219" s="180"/>
      <c r="H7219" s="180"/>
      <c r="I7219" s="180">
        <v>87827</v>
      </c>
      <c r="J7219" s="180">
        <v>92234.44</v>
      </c>
    </row>
    <row r="7220" spans="1:10" x14ac:dyDescent="0.2">
      <c r="A7220" s="180" t="s">
        <v>162</v>
      </c>
      <c r="B7220" s="180" t="s">
        <v>335</v>
      </c>
      <c r="C7220" s="180"/>
      <c r="D7220" s="180">
        <v>0</v>
      </c>
      <c r="E7220" s="180"/>
      <c r="F7220" s="180"/>
      <c r="G7220" s="180"/>
      <c r="H7220" s="180"/>
      <c r="I7220" s="180">
        <v>267523</v>
      </c>
      <c r="J7220" s="180">
        <v>271816</v>
      </c>
    </row>
    <row r="7221" spans="1:10" x14ac:dyDescent="0.2">
      <c r="A7221" s="180" t="s">
        <v>162</v>
      </c>
      <c r="B7221" s="180" t="s">
        <v>336</v>
      </c>
      <c r="C7221" s="180"/>
      <c r="D7221" s="180"/>
      <c r="E7221" s="180"/>
      <c r="F7221" s="180"/>
      <c r="G7221" s="180"/>
      <c r="H7221" s="180"/>
      <c r="I7221" s="180">
        <v>800000</v>
      </c>
      <c r="J7221" s="180">
        <v>791516.84</v>
      </c>
    </row>
    <row r="7222" spans="1:10" x14ac:dyDescent="0.2">
      <c r="A7222" s="180" t="s">
        <v>162</v>
      </c>
      <c r="B7222" s="180" t="s">
        <v>337</v>
      </c>
      <c r="C7222" s="180">
        <v>380</v>
      </c>
      <c r="D7222" s="180">
        <v>80</v>
      </c>
      <c r="E7222" s="180">
        <v>0</v>
      </c>
      <c r="F7222" s="180">
        <v>600</v>
      </c>
      <c r="G7222" s="180">
        <v>375</v>
      </c>
      <c r="H7222" s="180">
        <v>50</v>
      </c>
      <c r="I7222" s="180">
        <v>6630</v>
      </c>
      <c r="J7222" s="180">
        <v>5669.77</v>
      </c>
    </row>
    <row r="7223" spans="1:10" x14ac:dyDescent="0.2">
      <c r="A7223" s="180" t="s">
        <v>162</v>
      </c>
      <c r="B7223" s="180" t="s">
        <v>338</v>
      </c>
      <c r="C7223" s="180"/>
      <c r="D7223" s="180"/>
      <c r="E7223" s="180"/>
      <c r="F7223" s="180"/>
      <c r="G7223" s="180">
        <v>225000</v>
      </c>
      <c r="H7223" s="180">
        <v>0</v>
      </c>
      <c r="I7223" s="180">
        <v>215000</v>
      </c>
      <c r="J7223" s="180">
        <v>210460.6</v>
      </c>
    </row>
    <row r="7224" spans="1:10" x14ac:dyDescent="0.2">
      <c r="A7224" s="180" t="s">
        <v>162</v>
      </c>
      <c r="B7224" s="180" t="s">
        <v>339</v>
      </c>
      <c r="C7224" s="180"/>
      <c r="D7224" s="180"/>
      <c r="E7224" s="180"/>
      <c r="F7224" s="180"/>
      <c r="G7224" s="180"/>
      <c r="H7224" s="180">
        <v>0</v>
      </c>
      <c r="I7224" s="180">
        <v>275000</v>
      </c>
      <c r="J7224" s="180">
        <v>273058.68</v>
      </c>
    </row>
    <row r="7225" spans="1:10" x14ac:dyDescent="0.2">
      <c r="A7225" s="180" t="s">
        <v>162</v>
      </c>
      <c r="B7225" s="180" t="s">
        <v>340</v>
      </c>
      <c r="C7225" s="180">
        <v>1200</v>
      </c>
      <c r="D7225" s="180">
        <v>85000</v>
      </c>
      <c r="E7225" s="180">
        <v>0</v>
      </c>
      <c r="F7225" s="180">
        <v>0</v>
      </c>
      <c r="G7225" s="180">
        <v>9800</v>
      </c>
      <c r="H7225" s="180">
        <v>85000</v>
      </c>
      <c r="I7225" s="180">
        <v>719700</v>
      </c>
      <c r="J7225" s="180">
        <v>391461.92</v>
      </c>
    </row>
    <row r="7226" spans="1:10" x14ac:dyDescent="0.2">
      <c r="A7226" s="180" t="s">
        <v>162</v>
      </c>
      <c r="B7226" s="180" t="s">
        <v>341</v>
      </c>
      <c r="C7226" s="180">
        <v>0</v>
      </c>
      <c r="D7226" s="180">
        <v>0</v>
      </c>
      <c r="E7226" s="180">
        <v>0</v>
      </c>
      <c r="F7226" s="180">
        <v>0</v>
      </c>
      <c r="G7226" s="180">
        <v>0</v>
      </c>
      <c r="H7226" s="180">
        <v>0</v>
      </c>
      <c r="I7226" s="180">
        <v>4600</v>
      </c>
      <c r="J7226" s="180">
        <v>4574</v>
      </c>
    </row>
    <row r="7227" spans="1:10" x14ac:dyDescent="0.2">
      <c r="A7227" s="180" t="s">
        <v>162</v>
      </c>
      <c r="B7227" s="180" t="s">
        <v>342</v>
      </c>
      <c r="C7227" s="180"/>
      <c r="D7227" s="180"/>
      <c r="E7227" s="180"/>
      <c r="F7227" s="180"/>
      <c r="G7227" s="180"/>
      <c r="H7227" s="180"/>
      <c r="I7227" s="180">
        <v>3541533</v>
      </c>
      <c r="J7227" s="180">
        <v>3631419</v>
      </c>
    </row>
    <row r="7228" spans="1:10" x14ac:dyDescent="0.2">
      <c r="A7228" s="180" t="s">
        <v>162</v>
      </c>
      <c r="B7228" s="180" t="s">
        <v>343</v>
      </c>
      <c r="C7228" s="180"/>
      <c r="D7228" s="180"/>
      <c r="E7228" s="180"/>
      <c r="F7228" s="180"/>
      <c r="G7228" s="180"/>
      <c r="H7228" s="180"/>
      <c r="I7228" s="180">
        <v>0</v>
      </c>
      <c r="J7228" s="180">
        <v>0</v>
      </c>
    </row>
    <row r="7229" spans="1:10" x14ac:dyDescent="0.2">
      <c r="A7229" s="180" t="s">
        <v>162</v>
      </c>
      <c r="B7229" s="180" t="s">
        <v>344</v>
      </c>
      <c r="C7229" s="180">
        <v>560000</v>
      </c>
      <c r="D7229" s="180">
        <v>0</v>
      </c>
      <c r="E7229" s="180">
        <v>0</v>
      </c>
      <c r="F7229" s="180">
        <v>0</v>
      </c>
      <c r="G7229" s="180">
        <v>2500</v>
      </c>
      <c r="H7229" s="180">
        <v>0</v>
      </c>
      <c r="I7229" s="180">
        <v>580200</v>
      </c>
      <c r="J7229" s="180">
        <v>572215.5</v>
      </c>
    </row>
    <row r="7230" spans="1:10" x14ac:dyDescent="0.2">
      <c r="A7230" s="180" t="s">
        <v>162</v>
      </c>
      <c r="B7230" s="180" t="s">
        <v>475</v>
      </c>
      <c r="C7230" s="180"/>
      <c r="D7230" s="180">
        <v>716</v>
      </c>
      <c r="E7230" s="180"/>
      <c r="F7230" s="180">
        <v>8782</v>
      </c>
      <c r="G7230" s="180"/>
      <c r="H7230" s="180"/>
      <c r="I7230" s="180">
        <v>29425</v>
      </c>
      <c r="J7230" s="180">
        <v>29832.9</v>
      </c>
    </row>
    <row r="7231" spans="1:10" x14ac:dyDescent="0.2">
      <c r="A7231" s="180" t="s">
        <v>162</v>
      </c>
      <c r="B7231" s="180" t="s">
        <v>332</v>
      </c>
      <c r="C7231" s="180"/>
      <c r="D7231" s="180"/>
      <c r="E7231" s="180">
        <v>0</v>
      </c>
      <c r="F7231" s="180"/>
      <c r="G7231" s="180"/>
      <c r="H7231" s="180"/>
      <c r="I7231" s="180">
        <v>34000</v>
      </c>
      <c r="J7231" s="180">
        <v>30033</v>
      </c>
    </row>
    <row r="7232" spans="1:10" x14ac:dyDescent="0.2">
      <c r="A7232" s="180" t="s">
        <v>162</v>
      </c>
      <c r="B7232" s="180" t="s">
        <v>407</v>
      </c>
      <c r="C7232" s="180">
        <v>0</v>
      </c>
      <c r="D7232" s="180">
        <v>0</v>
      </c>
      <c r="E7232" s="180">
        <v>0</v>
      </c>
      <c r="F7232" s="180">
        <v>0</v>
      </c>
      <c r="G7232" s="180">
        <v>115000</v>
      </c>
      <c r="H7232" s="180">
        <v>0</v>
      </c>
      <c r="I7232" s="180">
        <v>313000</v>
      </c>
      <c r="J7232" s="180">
        <v>280728.39</v>
      </c>
    </row>
    <row r="7233" spans="1:10" x14ac:dyDescent="0.2">
      <c r="A7233" s="180" t="s">
        <v>162</v>
      </c>
      <c r="B7233" s="180" t="s">
        <v>345</v>
      </c>
      <c r="C7233" s="180">
        <v>561580</v>
      </c>
      <c r="D7233" s="180">
        <v>163150</v>
      </c>
      <c r="E7233" s="180">
        <v>0</v>
      </c>
      <c r="F7233" s="180">
        <v>958432</v>
      </c>
      <c r="G7233" s="180">
        <v>352675</v>
      </c>
      <c r="H7233" s="180">
        <v>85050</v>
      </c>
      <c r="I7233" s="180">
        <v>10305163</v>
      </c>
      <c r="J7233" s="180">
        <v>10140274.539999999</v>
      </c>
    </row>
    <row r="7234" spans="1:10" x14ac:dyDescent="0.2">
      <c r="A7234" s="180" t="s">
        <v>162</v>
      </c>
      <c r="B7234" s="180" t="s">
        <v>346</v>
      </c>
      <c r="C7234" s="180">
        <v>0</v>
      </c>
      <c r="D7234" s="180">
        <v>0</v>
      </c>
      <c r="E7234" s="180">
        <v>0</v>
      </c>
      <c r="F7234" s="180">
        <v>0</v>
      </c>
      <c r="G7234" s="180"/>
      <c r="H7234" s="180"/>
      <c r="I7234" s="180">
        <v>0</v>
      </c>
      <c r="J7234" s="180">
        <v>0</v>
      </c>
    </row>
    <row r="7235" spans="1:10" x14ac:dyDescent="0.2">
      <c r="A7235" s="180" t="s">
        <v>162</v>
      </c>
      <c r="B7235" s="180" t="s">
        <v>446</v>
      </c>
      <c r="C7235" s="180">
        <v>0</v>
      </c>
      <c r="D7235" s="180">
        <v>0</v>
      </c>
      <c r="E7235" s="180">
        <v>0</v>
      </c>
      <c r="F7235" s="180">
        <v>0</v>
      </c>
      <c r="G7235" s="180">
        <v>0</v>
      </c>
      <c r="H7235" s="180">
        <v>0</v>
      </c>
      <c r="I7235" s="180">
        <v>239847</v>
      </c>
      <c r="J7235" s="180">
        <v>623207.71</v>
      </c>
    </row>
    <row r="7236" spans="1:10" x14ac:dyDescent="0.2">
      <c r="A7236" s="180" t="s">
        <v>162</v>
      </c>
      <c r="B7236" s="180" t="s">
        <v>347</v>
      </c>
      <c r="C7236" s="180">
        <v>0</v>
      </c>
      <c r="D7236" s="180">
        <v>0</v>
      </c>
      <c r="E7236" s="180">
        <v>0</v>
      </c>
      <c r="F7236" s="180"/>
      <c r="G7236" s="180">
        <v>0</v>
      </c>
      <c r="H7236" s="180">
        <v>0</v>
      </c>
      <c r="I7236" s="180">
        <v>0</v>
      </c>
      <c r="J7236" s="180">
        <v>115000</v>
      </c>
    </row>
    <row r="7237" spans="1:10" x14ac:dyDescent="0.2">
      <c r="A7237" s="180" t="s">
        <v>162</v>
      </c>
      <c r="B7237" s="180" t="s">
        <v>348</v>
      </c>
      <c r="C7237" s="180">
        <v>561580</v>
      </c>
      <c r="D7237" s="180">
        <v>163150</v>
      </c>
      <c r="E7237" s="180">
        <v>0</v>
      </c>
      <c r="F7237" s="180">
        <v>958432</v>
      </c>
      <c r="G7237" s="180">
        <v>352675</v>
      </c>
      <c r="H7237" s="180">
        <v>85050</v>
      </c>
      <c r="I7237" s="180">
        <v>10545010</v>
      </c>
      <c r="J7237" s="180">
        <v>10878482.25</v>
      </c>
    </row>
    <row r="7238" spans="1:10" x14ac:dyDescent="0.2">
      <c r="A7238" s="180" t="s">
        <v>162</v>
      </c>
      <c r="B7238" s="180" t="s">
        <v>349</v>
      </c>
      <c r="C7238" s="180">
        <v>384474.85000000009</v>
      </c>
      <c r="D7238" s="180">
        <v>168082.76</v>
      </c>
      <c r="E7238" s="180">
        <v>0</v>
      </c>
      <c r="F7238" s="180">
        <v>45145.599999999977</v>
      </c>
      <c r="G7238" s="180">
        <v>56785.229999999981</v>
      </c>
      <c r="H7238" s="180">
        <v>191427.43</v>
      </c>
      <c r="I7238" s="180">
        <v>2992997.3900000006</v>
      </c>
      <c r="J7238" s="180">
        <v>2072714.95</v>
      </c>
    </row>
    <row r="7239" spans="1:10" x14ac:dyDescent="0.2">
      <c r="A7239" s="180" t="s">
        <v>162</v>
      </c>
      <c r="B7239" s="180" t="s">
        <v>350</v>
      </c>
      <c r="C7239" s="180">
        <v>946054.85000000021</v>
      </c>
      <c r="D7239" s="180">
        <v>331232.76</v>
      </c>
      <c r="E7239" s="180">
        <v>0</v>
      </c>
      <c r="F7239" s="180">
        <v>1003577.6</v>
      </c>
      <c r="G7239" s="180">
        <v>409460.23</v>
      </c>
      <c r="H7239" s="180">
        <v>276477.43</v>
      </c>
      <c r="I7239" s="180">
        <v>13538007.390000001</v>
      </c>
      <c r="J7239" s="180">
        <v>12951197.199999999</v>
      </c>
    </row>
    <row r="7240" spans="1:10" x14ac:dyDescent="0.2">
      <c r="A7240" s="180" t="s">
        <v>162</v>
      </c>
      <c r="B7240" s="180" t="s">
        <v>376</v>
      </c>
      <c r="C7240" s="180"/>
      <c r="D7240" s="180"/>
      <c r="E7240" s="180"/>
      <c r="F7240" s="180"/>
      <c r="G7240" s="180"/>
      <c r="H7240" s="180"/>
      <c r="I7240" s="180"/>
      <c r="J7240" s="180"/>
    </row>
    <row r="7241" spans="1:10" x14ac:dyDescent="0.2">
      <c r="A7241" s="180" t="s">
        <v>162</v>
      </c>
      <c r="B7241" s="180" t="s">
        <v>377</v>
      </c>
      <c r="C7241" s="180">
        <v>0</v>
      </c>
      <c r="D7241" s="180">
        <v>0</v>
      </c>
      <c r="E7241" s="180">
        <v>0</v>
      </c>
      <c r="F7241" s="180"/>
      <c r="G7241" s="180">
        <v>0</v>
      </c>
      <c r="H7241" s="180">
        <v>66000</v>
      </c>
      <c r="I7241" s="180">
        <v>5251650</v>
      </c>
      <c r="J7241" s="180">
        <v>4992170.12</v>
      </c>
    </row>
    <row r="7242" spans="1:10" x14ac:dyDescent="0.2">
      <c r="A7242" s="180" t="s">
        <v>162</v>
      </c>
      <c r="B7242" s="180" t="s">
        <v>352</v>
      </c>
      <c r="C7242" s="180">
        <v>0</v>
      </c>
      <c r="D7242" s="180">
        <v>0</v>
      </c>
      <c r="E7242" s="180">
        <v>0</v>
      </c>
      <c r="F7242" s="180"/>
      <c r="G7242" s="180">
        <v>0</v>
      </c>
      <c r="H7242" s="180">
        <v>650</v>
      </c>
      <c r="I7242" s="180">
        <v>138600</v>
      </c>
      <c r="J7242" s="180">
        <v>135246.35</v>
      </c>
    </row>
    <row r="7243" spans="1:10" x14ac:dyDescent="0.2">
      <c r="A7243" s="180" t="s">
        <v>162</v>
      </c>
      <c r="B7243" s="180" t="s">
        <v>353</v>
      </c>
      <c r="C7243" s="180">
        <v>0</v>
      </c>
      <c r="D7243" s="180">
        <v>25000</v>
      </c>
      <c r="E7243" s="180">
        <v>0</v>
      </c>
      <c r="F7243" s="180"/>
      <c r="G7243" s="180">
        <v>0</v>
      </c>
      <c r="H7243" s="180">
        <v>0</v>
      </c>
      <c r="I7243" s="180">
        <v>472000</v>
      </c>
      <c r="J7243" s="180">
        <v>464505.83</v>
      </c>
    </row>
    <row r="7244" spans="1:10" x14ac:dyDescent="0.2">
      <c r="A7244" s="180" t="s">
        <v>162</v>
      </c>
      <c r="B7244" s="180" t="s">
        <v>354</v>
      </c>
      <c r="C7244" s="180">
        <v>0</v>
      </c>
      <c r="D7244" s="180">
        <v>0</v>
      </c>
      <c r="E7244" s="180">
        <v>0</v>
      </c>
      <c r="F7244" s="180"/>
      <c r="G7244" s="180">
        <v>0</v>
      </c>
      <c r="H7244" s="180">
        <v>0</v>
      </c>
      <c r="I7244" s="180">
        <v>357000</v>
      </c>
      <c r="J7244" s="180">
        <v>346994.38</v>
      </c>
    </row>
    <row r="7245" spans="1:10" x14ac:dyDescent="0.2">
      <c r="A7245" s="180" t="s">
        <v>162</v>
      </c>
      <c r="B7245" s="180" t="s">
        <v>408</v>
      </c>
      <c r="C7245" s="180">
        <v>0</v>
      </c>
      <c r="D7245" s="180">
        <v>0</v>
      </c>
      <c r="E7245" s="180">
        <v>0</v>
      </c>
      <c r="F7245" s="180"/>
      <c r="G7245" s="180">
        <v>0</v>
      </c>
      <c r="H7245" s="180">
        <v>0</v>
      </c>
      <c r="I7245" s="180">
        <v>335000</v>
      </c>
      <c r="J7245" s="180">
        <v>330016.81</v>
      </c>
    </row>
    <row r="7246" spans="1:10" x14ac:dyDescent="0.2">
      <c r="A7246" s="180" t="s">
        <v>162</v>
      </c>
      <c r="B7246" s="180" t="s">
        <v>423</v>
      </c>
      <c r="C7246" s="180">
        <v>0</v>
      </c>
      <c r="D7246" s="180">
        <v>0</v>
      </c>
      <c r="E7246" s="180">
        <v>0</v>
      </c>
      <c r="F7246" s="180">
        <v>0</v>
      </c>
      <c r="G7246" s="180">
        <v>0</v>
      </c>
      <c r="H7246" s="180">
        <v>0</v>
      </c>
      <c r="I7246" s="180">
        <v>93000</v>
      </c>
      <c r="J7246" s="180">
        <v>91055.13</v>
      </c>
    </row>
    <row r="7247" spans="1:10" x14ac:dyDescent="0.2">
      <c r="A7247" s="180" t="s">
        <v>162</v>
      </c>
      <c r="B7247" s="180" t="s">
        <v>355</v>
      </c>
      <c r="C7247" s="180">
        <v>0</v>
      </c>
      <c r="D7247" s="180">
        <v>0</v>
      </c>
      <c r="E7247" s="180">
        <v>0</v>
      </c>
      <c r="F7247" s="180"/>
      <c r="G7247" s="180">
        <v>0</v>
      </c>
      <c r="H7247" s="180">
        <v>6600</v>
      </c>
      <c r="I7247" s="180">
        <v>687400</v>
      </c>
      <c r="J7247" s="180">
        <v>668487.79</v>
      </c>
    </row>
    <row r="7248" spans="1:10" x14ac:dyDescent="0.2">
      <c r="A7248" s="180" t="s">
        <v>162</v>
      </c>
      <c r="B7248" s="180" t="s">
        <v>356</v>
      </c>
      <c r="C7248" s="180">
        <v>135000</v>
      </c>
      <c r="D7248" s="180">
        <v>65000</v>
      </c>
      <c r="E7248" s="180">
        <v>0</v>
      </c>
      <c r="F7248" s="180"/>
      <c r="G7248" s="180">
        <v>0</v>
      </c>
      <c r="H7248" s="180">
        <v>0</v>
      </c>
      <c r="I7248" s="180">
        <v>562000</v>
      </c>
      <c r="J7248" s="180">
        <v>541640.97</v>
      </c>
    </row>
    <row r="7249" spans="1:10" x14ac:dyDescent="0.2">
      <c r="A7249" s="180" t="s">
        <v>162</v>
      </c>
      <c r="B7249" s="180" t="s">
        <v>409</v>
      </c>
      <c r="C7249" s="180"/>
      <c r="D7249" s="180"/>
      <c r="E7249" s="180"/>
      <c r="F7249" s="180"/>
      <c r="G7249" s="180"/>
      <c r="H7249" s="180"/>
      <c r="I7249" s="180">
        <v>0</v>
      </c>
      <c r="J7249" s="180"/>
    </row>
    <row r="7250" spans="1:10" x14ac:dyDescent="0.2">
      <c r="A7250" s="180" t="s">
        <v>162</v>
      </c>
      <c r="B7250" s="180" t="s">
        <v>378</v>
      </c>
      <c r="C7250" s="180">
        <v>0</v>
      </c>
      <c r="D7250" s="180">
        <v>0</v>
      </c>
      <c r="E7250" s="180">
        <v>0</v>
      </c>
      <c r="F7250" s="180"/>
      <c r="G7250" s="180">
        <v>355000</v>
      </c>
      <c r="H7250" s="180">
        <v>0</v>
      </c>
      <c r="I7250" s="180">
        <v>730000</v>
      </c>
      <c r="J7250" s="180">
        <v>302967.62</v>
      </c>
    </row>
    <row r="7251" spans="1:10" x14ac:dyDescent="0.2">
      <c r="A7251" s="180" t="s">
        <v>162</v>
      </c>
      <c r="B7251" s="180" t="s">
        <v>360</v>
      </c>
      <c r="C7251" s="180">
        <v>250000</v>
      </c>
      <c r="D7251" s="180">
        <v>98000</v>
      </c>
      <c r="E7251" s="180">
        <v>0</v>
      </c>
      <c r="F7251" s="180"/>
      <c r="G7251" s="180"/>
      <c r="H7251" s="180">
        <v>0</v>
      </c>
      <c r="I7251" s="180">
        <v>343000</v>
      </c>
      <c r="J7251" s="180">
        <v>560364.52</v>
      </c>
    </row>
    <row r="7252" spans="1:10" x14ac:dyDescent="0.2">
      <c r="A7252" s="180" t="s">
        <v>162</v>
      </c>
      <c r="B7252" s="180" t="s">
        <v>379</v>
      </c>
      <c r="C7252" s="180">
        <v>0</v>
      </c>
      <c r="D7252" s="180">
        <v>0</v>
      </c>
      <c r="E7252" s="180">
        <v>0</v>
      </c>
      <c r="F7252" s="180">
        <v>949050</v>
      </c>
      <c r="G7252" s="180"/>
      <c r="H7252" s="180"/>
      <c r="I7252" s="180">
        <v>750000</v>
      </c>
      <c r="J7252" s="180">
        <v>742563.97</v>
      </c>
    </row>
    <row r="7253" spans="1:10" x14ac:dyDescent="0.2">
      <c r="A7253" s="180" t="s">
        <v>162</v>
      </c>
      <c r="B7253" s="180" t="s">
        <v>362</v>
      </c>
      <c r="C7253" s="180"/>
      <c r="D7253" s="180"/>
      <c r="E7253" s="180"/>
      <c r="F7253" s="180"/>
      <c r="G7253" s="180"/>
      <c r="H7253" s="180"/>
      <c r="I7253" s="180">
        <v>258840</v>
      </c>
      <c r="J7253" s="180">
        <v>259477</v>
      </c>
    </row>
    <row r="7254" spans="1:10" x14ac:dyDescent="0.2">
      <c r="A7254" s="180" t="s">
        <v>162</v>
      </c>
      <c r="B7254" s="180" t="s">
        <v>365</v>
      </c>
      <c r="C7254" s="180">
        <v>385000</v>
      </c>
      <c r="D7254" s="180">
        <v>188000</v>
      </c>
      <c r="E7254" s="180">
        <v>0</v>
      </c>
      <c r="F7254" s="180">
        <v>949050</v>
      </c>
      <c r="G7254" s="180">
        <v>355000</v>
      </c>
      <c r="H7254" s="180">
        <v>73250</v>
      </c>
      <c r="I7254" s="180">
        <v>9978490</v>
      </c>
      <c r="J7254" s="180">
        <v>9435490.4900000002</v>
      </c>
    </row>
    <row r="7255" spans="1:10" x14ac:dyDescent="0.2">
      <c r="A7255" s="180" t="s">
        <v>162</v>
      </c>
      <c r="B7255" s="180" t="s">
        <v>447</v>
      </c>
      <c r="C7255" s="180">
        <v>0</v>
      </c>
      <c r="D7255" s="180">
        <v>0</v>
      </c>
      <c r="E7255" s="180">
        <v>0</v>
      </c>
      <c r="F7255" s="180"/>
      <c r="G7255" s="180"/>
      <c r="H7255" s="180"/>
      <c r="I7255" s="180">
        <v>239847</v>
      </c>
      <c r="J7255" s="180">
        <v>522709.32000000007</v>
      </c>
    </row>
    <row r="7256" spans="1:10" x14ac:dyDescent="0.2">
      <c r="A7256" s="180" t="s">
        <v>162</v>
      </c>
      <c r="B7256" s="180" t="s">
        <v>366</v>
      </c>
      <c r="C7256" s="180">
        <v>385000</v>
      </c>
      <c r="D7256" s="180">
        <v>188000</v>
      </c>
      <c r="E7256" s="180">
        <v>0</v>
      </c>
      <c r="F7256" s="180">
        <v>949050</v>
      </c>
      <c r="G7256" s="180">
        <v>355000</v>
      </c>
      <c r="H7256" s="180">
        <v>73250</v>
      </c>
      <c r="I7256" s="180">
        <v>10218337</v>
      </c>
      <c r="J7256" s="180">
        <v>9958199.8100000005</v>
      </c>
    </row>
    <row r="7257" spans="1:10" x14ac:dyDescent="0.2">
      <c r="A7257" s="180" t="s">
        <v>162</v>
      </c>
      <c r="B7257" s="180" t="s">
        <v>367</v>
      </c>
      <c r="C7257" s="180">
        <v>561054.85000000009</v>
      </c>
      <c r="D7257" s="180">
        <v>143232.76</v>
      </c>
      <c r="E7257" s="180">
        <v>0</v>
      </c>
      <c r="F7257" s="180">
        <v>54527.599999999977</v>
      </c>
      <c r="G7257" s="180">
        <v>54460.229999999981</v>
      </c>
      <c r="H7257" s="180">
        <v>203227.43</v>
      </c>
      <c r="I7257" s="180">
        <v>3319670.3900000006</v>
      </c>
      <c r="J7257" s="180">
        <v>2992997.3899999987</v>
      </c>
    </row>
    <row r="7258" spans="1:10" x14ac:dyDescent="0.2">
      <c r="A7258" s="180" t="s">
        <v>162</v>
      </c>
      <c r="B7258" s="180" t="s">
        <v>368</v>
      </c>
      <c r="C7258" s="180">
        <v>946054.85000000021</v>
      </c>
      <c r="D7258" s="180">
        <v>331232.76</v>
      </c>
      <c r="E7258" s="180">
        <v>0</v>
      </c>
      <c r="F7258" s="180">
        <v>1003577.6</v>
      </c>
      <c r="G7258" s="180">
        <v>409460.23</v>
      </c>
      <c r="H7258" s="180">
        <v>276477.43</v>
      </c>
      <c r="I7258" s="180">
        <v>13538007.390000001</v>
      </c>
      <c r="J7258" s="180">
        <v>12951197.199999999</v>
      </c>
    </row>
    <row r="7259" spans="1:10" x14ac:dyDescent="0.2">
      <c r="A7259" s="180" t="s">
        <v>163</v>
      </c>
      <c r="B7259" s="180" t="s">
        <v>333</v>
      </c>
      <c r="C7259" s="180"/>
      <c r="D7259" s="180">
        <v>268690</v>
      </c>
      <c r="E7259" s="180"/>
      <c r="F7259" s="180">
        <v>362009</v>
      </c>
      <c r="G7259" s="180"/>
      <c r="H7259" s="180"/>
      <c r="I7259" s="180">
        <v>3625916</v>
      </c>
      <c r="J7259" s="180">
        <v>3427319.54</v>
      </c>
    </row>
    <row r="7260" spans="1:10" x14ac:dyDescent="0.2">
      <c r="A7260" s="180" t="s">
        <v>163</v>
      </c>
      <c r="B7260" s="180" t="s">
        <v>334</v>
      </c>
      <c r="C7260" s="180"/>
      <c r="D7260" s="180">
        <v>4032</v>
      </c>
      <c r="E7260" s="180"/>
      <c r="F7260" s="180">
        <v>5431</v>
      </c>
      <c r="G7260" s="180"/>
      <c r="H7260" s="180"/>
      <c r="I7260" s="180">
        <v>60094</v>
      </c>
      <c r="J7260" s="180">
        <v>62052.679999999993</v>
      </c>
    </row>
    <row r="7261" spans="1:10" x14ac:dyDescent="0.2">
      <c r="A7261" s="180" t="s">
        <v>163</v>
      </c>
      <c r="B7261" s="180" t="s">
        <v>335</v>
      </c>
      <c r="C7261" s="180"/>
      <c r="D7261" s="180">
        <v>0</v>
      </c>
      <c r="E7261" s="180"/>
      <c r="F7261" s="180"/>
      <c r="G7261" s="180"/>
      <c r="H7261" s="180"/>
      <c r="I7261" s="180">
        <v>312442</v>
      </c>
      <c r="J7261" s="180">
        <v>307541</v>
      </c>
    </row>
    <row r="7262" spans="1:10" x14ac:dyDescent="0.2">
      <c r="A7262" s="180" t="s">
        <v>163</v>
      </c>
      <c r="B7262" s="180" t="s">
        <v>336</v>
      </c>
      <c r="C7262" s="180"/>
      <c r="D7262" s="180"/>
      <c r="E7262" s="180"/>
      <c r="F7262" s="180"/>
      <c r="G7262" s="180"/>
      <c r="H7262" s="180"/>
      <c r="I7262" s="180">
        <v>2219295</v>
      </c>
      <c r="J7262" s="180">
        <v>2219286.4500000002</v>
      </c>
    </row>
    <row r="7263" spans="1:10" x14ac:dyDescent="0.2">
      <c r="A7263" s="180" t="s">
        <v>163</v>
      </c>
      <c r="B7263" s="180" t="s">
        <v>337</v>
      </c>
      <c r="C7263" s="180">
        <v>3027</v>
      </c>
      <c r="D7263" s="180">
        <v>540</v>
      </c>
      <c r="E7263" s="180">
        <v>20</v>
      </c>
      <c r="F7263" s="180">
        <v>299</v>
      </c>
      <c r="G7263" s="180">
        <v>1572</v>
      </c>
      <c r="H7263" s="180">
        <v>0</v>
      </c>
      <c r="I7263" s="180">
        <v>18852</v>
      </c>
      <c r="J7263" s="180">
        <v>18573.240000000002</v>
      </c>
    </row>
    <row r="7264" spans="1:10" x14ac:dyDescent="0.2">
      <c r="A7264" s="180" t="s">
        <v>163</v>
      </c>
      <c r="B7264" s="180" t="s">
        <v>338</v>
      </c>
      <c r="C7264" s="180"/>
      <c r="D7264" s="180"/>
      <c r="E7264" s="180"/>
      <c r="F7264" s="180"/>
      <c r="G7264" s="180">
        <v>197477</v>
      </c>
      <c r="H7264" s="180">
        <v>0</v>
      </c>
      <c r="I7264" s="180">
        <v>194559</v>
      </c>
      <c r="J7264" s="180">
        <v>191683.75</v>
      </c>
    </row>
    <row r="7265" spans="1:10" x14ac:dyDescent="0.2">
      <c r="A7265" s="180" t="s">
        <v>163</v>
      </c>
      <c r="B7265" s="180" t="s">
        <v>339</v>
      </c>
      <c r="C7265" s="180"/>
      <c r="D7265" s="180"/>
      <c r="E7265" s="180"/>
      <c r="F7265" s="180"/>
      <c r="G7265" s="180"/>
      <c r="H7265" s="180">
        <v>0</v>
      </c>
      <c r="I7265" s="180">
        <v>126560</v>
      </c>
      <c r="J7265" s="180">
        <v>124797.13</v>
      </c>
    </row>
    <row r="7266" spans="1:10" x14ac:dyDescent="0.2">
      <c r="A7266" s="180" t="s">
        <v>163</v>
      </c>
      <c r="B7266" s="180" t="s">
        <v>340</v>
      </c>
      <c r="C7266" s="180">
        <v>0</v>
      </c>
      <c r="D7266" s="180">
        <v>11632</v>
      </c>
      <c r="E7266" s="180">
        <v>987</v>
      </c>
      <c r="F7266" s="180">
        <v>346</v>
      </c>
      <c r="G7266" s="180">
        <v>1088</v>
      </c>
      <c r="H7266" s="180">
        <v>0</v>
      </c>
      <c r="I7266" s="180">
        <v>165070</v>
      </c>
      <c r="J7266" s="180">
        <v>162665.10999999999</v>
      </c>
    </row>
    <row r="7267" spans="1:10" x14ac:dyDescent="0.2">
      <c r="A7267" s="180" t="s">
        <v>163</v>
      </c>
      <c r="B7267" s="180" t="s">
        <v>341</v>
      </c>
      <c r="C7267" s="180">
        <v>0</v>
      </c>
      <c r="D7267" s="180">
        <v>0</v>
      </c>
      <c r="E7267" s="180">
        <v>0</v>
      </c>
      <c r="F7267" s="180"/>
      <c r="G7267" s="180">
        <v>0</v>
      </c>
      <c r="H7267" s="180">
        <v>0</v>
      </c>
      <c r="I7267" s="180">
        <v>0</v>
      </c>
      <c r="J7267" s="180">
        <v>0</v>
      </c>
    </row>
    <row r="7268" spans="1:10" x14ac:dyDescent="0.2">
      <c r="A7268" s="180" t="s">
        <v>163</v>
      </c>
      <c r="B7268" s="180" t="s">
        <v>342</v>
      </c>
      <c r="C7268" s="180"/>
      <c r="D7268" s="180"/>
      <c r="E7268" s="180"/>
      <c r="F7268" s="180"/>
      <c r="G7268" s="180"/>
      <c r="H7268" s="180"/>
      <c r="I7268" s="180">
        <v>3351597</v>
      </c>
      <c r="J7268" s="180">
        <v>3309428</v>
      </c>
    </row>
    <row r="7269" spans="1:10" x14ac:dyDescent="0.2">
      <c r="A7269" s="180" t="s">
        <v>163</v>
      </c>
      <c r="B7269" s="180" t="s">
        <v>343</v>
      </c>
      <c r="C7269" s="180"/>
      <c r="D7269" s="180"/>
      <c r="E7269" s="180"/>
      <c r="F7269" s="180"/>
      <c r="G7269" s="180"/>
      <c r="H7269" s="180"/>
      <c r="I7269" s="180">
        <v>0</v>
      </c>
      <c r="J7269" s="180">
        <v>0</v>
      </c>
    </row>
    <row r="7270" spans="1:10" x14ac:dyDescent="0.2">
      <c r="A7270" s="180" t="s">
        <v>163</v>
      </c>
      <c r="B7270" s="180" t="s">
        <v>344</v>
      </c>
      <c r="C7270" s="180">
        <v>532137</v>
      </c>
      <c r="D7270" s="180">
        <v>97</v>
      </c>
      <c r="E7270" s="180">
        <v>0</v>
      </c>
      <c r="F7270" s="180">
        <v>145</v>
      </c>
      <c r="G7270" s="180">
        <v>3641</v>
      </c>
      <c r="H7270" s="180">
        <v>0</v>
      </c>
      <c r="I7270" s="180">
        <v>744127</v>
      </c>
      <c r="J7270" s="180">
        <v>547372.5</v>
      </c>
    </row>
    <row r="7271" spans="1:10" x14ac:dyDescent="0.2">
      <c r="A7271" s="180" t="s">
        <v>163</v>
      </c>
      <c r="B7271" s="180" t="s">
        <v>475</v>
      </c>
      <c r="C7271" s="180"/>
      <c r="D7271" s="180">
        <v>5573</v>
      </c>
      <c r="E7271" s="180"/>
      <c r="F7271" s="180">
        <v>7509</v>
      </c>
      <c r="G7271" s="180"/>
      <c r="H7271" s="180"/>
      <c r="I7271" s="180">
        <v>62613</v>
      </c>
      <c r="J7271" s="180">
        <v>55324.32</v>
      </c>
    </row>
    <row r="7272" spans="1:10" x14ac:dyDescent="0.2">
      <c r="A7272" s="180" t="s">
        <v>163</v>
      </c>
      <c r="B7272" s="180" t="s">
        <v>332</v>
      </c>
      <c r="C7272" s="180"/>
      <c r="D7272" s="180"/>
      <c r="E7272" s="180">
        <v>0</v>
      </c>
      <c r="F7272" s="180"/>
      <c r="G7272" s="180"/>
      <c r="H7272" s="180"/>
      <c r="I7272" s="180">
        <v>94065</v>
      </c>
      <c r="J7272" s="180">
        <v>92808</v>
      </c>
    </row>
    <row r="7273" spans="1:10" x14ac:dyDescent="0.2">
      <c r="A7273" s="180" t="s">
        <v>163</v>
      </c>
      <c r="B7273" s="180" t="s">
        <v>407</v>
      </c>
      <c r="C7273" s="180">
        <v>0</v>
      </c>
      <c r="D7273" s="180">
        <v>0</v>
      </c>
      <c r="E7273" s="180">
        <v>0</v>
      </c>
      <c r="F7273" s="180">
        <v>0</v>
      </c>
      <c r="G7273" s="180">
        <v>230255</v>
      </c>
      <c r="H7273" s="180">
        <v>0</v>
      </c>
      <c r="I7273" s="180">
        <v>340041</v>
      </c>
      <c r="J7273" s="180">
        <v>336385.62</v>
      </c>
    </row>
    <row r="7274" spans="1:10" x14ac:dyDescent="0.2">
      <c r="A7274" s="180" t="s">
        <v>163</v>
      </c>
      <c r="B7274" s="180" t="s">
        <v>345</v>
      </c>
      <c r="C7274" s="180">
        <v>535164</v>
      </c>
      <c r="D7274" s="180">
        <v>290564</v>
      </c>
      <c r="E7274" s="180">
        <v>1007</v>
      </c>
      <c r="F7274" s="180">
        <v>375739</v>
      </c>
      <c r="G7274" s="180">
        <v>434033</v>
      </c>
      <c r="H7274" s="180">
        <v>0</v>
      </c>
      <c r="I7274" s="180">
        <v>11315231</v>
      </c>
      <c r="J7274" s="180">
        <v>10855237.34</v>
      </c>
    </row>
    <row r="7275" spans="1:10" x14ac:dyDescent="0.2">
      <c r="A7275" s="180" t="s">
        <v>163</v>
      </c>
      <c r="B7275" s="180" t="s">
        <v>346</v>
      </c>
      <c r="C7275" s="180">
        <v>0</v>
      </c>
      <c r="D7275" s="180">
        <v>0</v>
      </c>
      <c r="E7275" s="180">
        <v>0</v>
      </c>
      <c r="F7275" s="180">
        <v>0</v>
      </c>
      <c r="G7275" s="180"/>
      <c r="H7275" s="180"/>
      <c r="I7275" s="180">
        <v>0</v>
      </c>
      <c r="J7275" s="180">
        <v>0</v>
      </c>
    </row>
    <row r="7276" spans="1:10" x14ac:dyDescent="0.2">
      <c r="A7276" s="180" t="s">
        <v>163</v>
      </c>
      <c r="B7276" s="180" t="s">
        <v>446</v>
      </c>
      <c r="C7276" s="180">
        <v>0</v>
      </c>
      <c r="D7276" s="180">
        <v>1030</v>
      </c>
      <c r="E7276" s="180">
        <v>0</v>
      </c>
      <c r="F7276" s="180">
        <v>349833</v>
      </c>
      <c r="G7276" s="180">
        <v>0</v>
      </c>
      <c r="H7276" s="180">
        <v>0</v>
      </c>
      <c r="I7276" s="180">
        <v>366085</v>
      </c>
      <c r="J7276" s="180">
        <v>360674.92</v>
      </c>
    </row>
    <row r="7277" spans="1:10" x14ac:dyDescent="0.2">
      <c r="A7277" s="180" t="s">
        <v>163</v>
      </c>
      <c r="B7277" s="180" t="s">
        <v>347</v>
      </c>
      <c r="C7277" s="180">
        <v>0</v>
      </c>
      <c r="D7277" s="180">
        <v>0</v>
      </c>
      <c r="E7277" s="180">
        <v>0</v>
      </c>
      <c r="F7277" s="180"/>
      <c r="G7277" s="180">
        <v>0</v>
      </c>
      <c r="H7277" s="180">
        <v>0</v>
      </c>
      <c r="I7277" s="180">
        <v>406</v>
      </c>
      <c r="J7277" s="180">
        <v>400</v>
      </c>
    </row>
    <row r="7278" spans="1:10" x14ac:dyDescent="0.2">
      <c r="A7278" s="180" t="s">
        <v>163</v>
      </c>
      <c r="B7278" s="180" t="s">
        <v>348</v>
      </c>
      <c r="C7278" s="180">
        <v>535164</v>
      </c>
      <c r="D7278" s="180">
        <v>291594</v>
      </c>
      <c r="E7278" s="180">
        <v>1007</v>
      </c>
      <c r="F7278" s="180">
        <v>725572</v>
      </c>
      <c r="G7278" s="180">
        <v>434033</v>
      </c>
      <c r="H7278" s="180">
        <v>0</v>
      </c>
      <c r="I7278" s="180">
        <v>11681722</v>
      </c>
      <c r="J7278" s="180">
        <v>11216312.26</v>
      </c>
    </row>
    <row r="7279" spans="1:10" x14ac:dyDescent="0.2">
      <c r="A7279" s="180" t="s">
        <v>163</v>
      </c>
      <c r="B7279" s="180" t="s">
        <v>349</v>
      </c>
      <c r="C7279" s="180">
        <v>895845.60999999987</v>
      </c>
      <c r="D7279" s="180">
        <v>362774.46</v>
      </c>
      <c r="E7279" s="180">
        <v>-26754</v>
      </c>
      <c r="F7279" s="180">
        <v>22245.34999999986</v>
      </c>
      <c r="G7279" s="180">
        <v>77187.320000000007</v>
      </c>
      <c r="H7279" s="180">
        <v>0</v>
      </c>
      <c r="I7279" s="180">
        <v>3327283.7999999984</v>
      </c>
      <c r="J7279" s="180">
        <v>3208838.38</v>
      </c>
    </row>
    <row r="7280" spans="1:10" x14ac:dyDescent="0.2">
      <c r="A7280" s="180" t="s">
        <v>163</v>
      </c>
      <c r="B7280" s="180" t="s">
        <v>350</v>
      </c>
      <c r="C7280" s="180">
        <v>1431009.61</v>
      </c>
      <c r="D7280" s="180">
        <v>654368.46</v>
      </c>
      <c r="E7280" s="180">
        <v>-25747</v>
      </c>
      <c r="F7280" s="180">
        <v>747817.34999999986</v>
      </c>
      <c r="G7280" s="180">
        <v>511220.32</v>
      </c>
      <c r="H7280" s="180">
        <v>0</v>
      </c>
      <c r="I7280" s="180">
        <v>15009005.800000001</v>
      </c>
      <c r="J7280" s="180">
        <v>14425150.640000001</v>
      </c>
    </row>
    <row r="7281" spans="1:10" x14ac:dyDescent="0.2">
      <c r="A7281" s="180" t="s">
        <v>163</v>
      </c>
      <c r="B7281" s="180" t="s">
        <v>376</v>
      </c>
      <c r="C7281" s="180"/>
      <c r="D7281" s="180"/>
      <c r="E7281" s="180"/>
      <c r="F7281" s="180"/>
      <c r="G7281" s="180"/>
      <c r="H7281" s="180"/>
      <c r="I7281" s="180"/>
      <c r="J7281" s="180"/>
    </row>
    <row r="7282" spans="1:10" x14ac:dyDescent="0.2">
      <c r="A7282" s="180" t="s">
        <v>163</v>
      </c>
      <c r="B7282" s="180" t="s">
        <v>377</v>
      </c>
      <c r="C7282" s="180">
        <v>0</v>
      </c>
      <c r="D7282" s="180">
        <v>3063</v>
      </c>
      <c r="E7282" s="180">
        <v>0</v>
      </c>
      <c r="F7282" s="180"/>
      <c r="G7282" s="180">
        <v>0</v>
      </c>
      <c r="H7282" s="180">
        <v>0</v>
      </c>
      <c r="I7282" s="180">
        <v>5728991</v>
      </c>
      <c r="J7282" s="180">
        <v>5735300.5600000005</v>
      </c>
    </row>
    <row r="7283" spans="1:10" x14ac:dyDescent="0.2">
      <c r="A7283" s="180" t="s">
        <v>163</v>
      </c>
      <c r="B7283" s="180" t="s">
        <v>352</v>
      </c>
      <c r="C7283" s="180">
        <v>0</v>
      </c>
      <c r="D7283" s="180">
        <v>0</v>
      </c>
      <c r="E7283" s="180">
        <v>0</v>
      </c>
      <c r="F7283" s="180"/>
      <c r="G7283" s="180">
        <v>0</v>
      </c>
      <c r="H7283" s="180">
        <v>0</v>
      </c>
      <c r="I7283" s="180">
        <v>475606</v>
      </c>
      <c r="J7283" s="180">
        <v>454356.88</v>
      </c>
    </row>
    <row r="7284" spans="1:10" x14ac:dyDescent="0.2">
      <c r="A7284" s="180" t="s">
        <v>163</v>
      </c>
      <c r="B7284" s="180" t="s">
        <v>353</v>
      </c>
      <c r="C7284" s="180">
        <v>41440</v>
      </c>
      <c r="D7284" s="180">
        <v>557</v>
      </c>
      <c r="E7284" s="180">
        <v>0</v>
      </c>
      <c r="F7284" s="180"/>
      <c r="G7284" s="180">
        <v>0</v>
      </c>
      <c r="H7284" s="180">
        <v>0</v>
      </c>
      <c r="I7284" s="180">
        <v>506155</v>
      </c>
      <c r="J7284" s="180">
        <v>490575.03</v>
      </c>
    </row>
    <row r="7285" spans="1:10" x14ac:dyDescent="0.2">
      <c r="A7285" s="180" t="s">
        <v>163</v>
      </c>
      <c r="B7285" s="180" t="s">
        <v>354</v>
      </c>
      <c r="C7285" s="180">
        <v>0</v>
      </c>
      <c r="D7285" s="180">
        <v>0</v>
      </c>
      <c r="E7285" s="180">
        <v>0</v>
      </c>
      <c r="F7285" s="180"/>
      <c r="G7285" s="180">
        <v>0</v>
      </c>
      <c r="H7285" s="180">
        <v>0</v>
      </c>
      <c r="I7285" s="180">
        <v>257625</v>
      </c>
      <c r="J7285" s="180">
        <v>253085.73</v>
      </c>
    </row>
    <row r="7286" spans="1:10" x14ac:dyDescent="0.2">
      <c r="A7286" s="180" t="s">
        <v>163</v>
      </c>
      <c r="B7286" s="180" t="s">
        <v>408</v>
      </c>
      <c r="C7286" s="180">
        <v>0</v>
      </c>
      <c r="D7286" s="180">
        <v>0</v>
      </c>
      <c r="E7286" s="180">
        <v>0</v>
      </c>
      <c r="F7286" s="180"/>
      <c r="G7286" s="180">
        <v>0</v>
      </c>
      <c r="H7286" s="180">
        <v>0</v>
      </c>
      <c r="I7286" s="180">
        <v>502949</v>
      </c>
      <c r="J7286" s="180">
        <v>591270.06000000006</v>
      </c>
    </row>
    <row r="7287" spans="1:10" x14ac:dyDescent="0.2">
      <c r="A7287" s="180" t="s">
        <v>163</v>
      </c>
      <c r="B7287" s="180" t="s">
        <v>423</v>
      </c>
      <c r="C7287" s="180">
        <v>6596</v>
      </c>
      <c r="D7287" s="180">
        <v>52822</v>
      </c>
      <c r="E7287" s="180">
        <v>0</v>
      </c>
      <c r="F7287" s="180">
        <v>0</v>
      </c>
      <c r="G7287" s="180">
        <v>0</v>
      </c>
      <c r="H7287" s="180">
        <v>0</v>
      </c>
      <c r="I7287" s="180">
        <v>233642</v>
      </c>
      <c r="J7287" s="180">
        <v>240146.69</v>
      </c>
    </row>
    <row r="7288" spans="1:10" x14ac:dyDescent="0.2">
      <c r="A7288" s="180" t="s">
        <v>163</v>
      </c>
      <c r="B7288" s="180" t="s">
        <v>355</v>
      </c>
      <c r="C7288" s="180">
        <v>0</v>
      </c>
      <c r="D7288" s="180">
        <v>55600</v>
      </c>
      <c r="E7288" s="180">
        <v>0</v>
      </c>
      <c r="F7288" s="180"/>
      <c r="G7288" s="180">
        <v>0</v>
      </c>
      <c r="H7288" s="180">
        <v>0</v>
      </c>
      <c r="I7288" s="180">
        <v>860851</v>
      </c>
      <c r="J7288" s="180">
        <v>876368.10999999987</v>
      </c>
    </row>
    <row r="7289" spans="1:10" x14ac:dyDescent="0.2">
      <c r="A7289" s="180" t="s">
        <v>163</v>
      </c>
      <c r="B7289" s="180" t="s">
        <v>356</v>
      </c>
      <c r="C7289" s="180">
        <v>113311</v>
      </c>
      <c r="D7289" s="180">
        <v>0</v>
      </c>
      <c r="E7289" s="180">
        <v>0</v>
      </c>
      <c r="F7289" s="180"/>
      <c r="G7289" s="180">
        <v>0</v>
      </c>
      <c r="H7289" s="180">
        <v>0</v>
      </c>
      <c r="I7289" s="180">
        <v>627688</v>
      </c>
      <c r="J7289" s="180">
        <v>592861.47</v>
      </c>
    </row>
    <row r="7290" spans="1:10" x14ac:dyDescent="0.2">
      <c r="A7290" s="180" t="s">
        <v>163</v>
      </c>
      <c r="B7290" s="180" t="s">
        <v>409</v>
      </c>
      <c r="C7290" s="180"/>
      <c r="D7290" s="180"/>
      <c r="E7290" s="180"/>
      <c r="F7290" s="180"/>
      <c r="G7290" s="180"/>
      <c r="H7290" s="180"/>
      <c r="I7290" s="180">
        <v>0</v>
      </c>
      <c r="J7290" s="180"/>
    </row>
    <row r="7291" spans="1:10" x14ac:dyDescent="0.2">
      <c r="A7291" s="180" t="s">
        <v>163</v>
      </c>
      <c r="B7291" s="180" t="s">
        <v>378</v>
      </c>
      <c r="C7291" s="180">
        <v>0</v>
      </c>
      <c r="D7291" s="180">
        <v>0</v>
      </c>
      <c r="E7291" s="180">
        <v>0</v>
      </c>
      <c r="F7291" s="180"/>
      <c r="G7291" s="180">
        <v>431285</v>
      </c>
      <c r="H7291" s="180">
        <v>0</v>
      </c>
      <c r="I7291" s="180">
        <v>414763</v>
      </c>
      <c r="J7291" s="180">
        <v>408633.75</v>
      </c>
    </row>
    <row r="7292" spans="1:10" x14ac:dyDescent="0.2">
      <c r="A7292" s="180" t="s">
        <v>163</v>
      </c>
      <c r="B7292" s="180" t="s">
        <v>360</v>
      </c>
      <c r="C7292" s="180">
        <v>14298</v>
      </c>
      <c r="D7292" s="180">
        <v>77734</v>
      </c>
      <c r="E7292" s="180">
        <v>80685</v>
      </c>
      <c r="F7292" s="180"/>
      <c r="G7292" s="180"/>
      <c r="H7292" s="180">
        <v>0</v>
      </c>
      <c r="I7292" s="180">
        <v>120902</v>
      </c>
      <c r="J7292" s="180">
        <v>119562.84</v>
      </c>
    </row>
    <row r="7293" spans="1:10" x14ac:dyDescent="0.2">
      <c r="A7293" s="180" t="s">
        <v>163</v>
      </c>
      <c r="B7293" s="180" t="s">
        <v>379</v>
      </c>
      <c r="C7293" s="180">
        <v>0</v>
      </c>
      <c r="D7293" s="180">
        <v>0</v>
      </c>
      <c r="E7293" s="180">
        <v>0</v>
      </c>
      <c r="F7293" s="180">
        <v>723254</v>
      </c>
      <c r="G7293" s="180"/>
      <c r="H7293" s="180"/>
      <c r="I7293" s="180">
        <v>712566</v>
      </c>
      <c r="J7293" s="180">
        <v>704794.8</v>
      </c>
    </row>
    <row r="7294" spans="1:10" x14ac:dyDescent="0.2">
      <c r="A7294" s="180" t="s">
        <v>163</v>
      </c>
      <c r="B7294" s="180" t="s">
        <v>362</v>
      </c>
      <c r="C7294" s="180"/>
      <c r="D7294" s="180"/>
      <c r="E7294" s="180"/>
      <c r="F7294" s="180"/>
      <c r="G7294" s="180"/>
      <c r="H7294" s="180"/>
      <c r="I7294" s="180">
        <v>272217</v>
      </c>
      <c r="J7294" s="180">
        <v>270236</v>
      </c>
    </row>
    <row r="7295" spans="1:10" x14ac:dyDescent="0.2">
      <c r="A7295" s="180" t="s">
        <v>163</v>
      </c>
      <c r="B7295" s="180" t="s">
        <v>365</v>
      </c>
      <c r="C7295" s="180">
        <v>175645</v>
      </c>
      <c r="D7295" s="180">
        <v>189776</v>
      </c>
      <c r="E7295" s="180">
        <v>80685</v>
      </c>
      <c r="F7295" s="180">
        <v>723254</v>
      </c>
      <c r="G7295" s="180">
        <v>431285</v>
      </c>
      <c r="H7295" s="180">
        <v>0</v>
      </c>
      <c r="I7295" s="180">
        <v>10713955</v>
      </c>
      <c r="J7295" s="180">
        <v>10737191.920000004</v>
      </c>
    </row>
    <row r="7296" spans="1:10" x14ac:dyDescent="0.2">
      <c r="A7296" s="180" t="s">
        <v>163</v>
      </c>
      <c r="B7296" s="180" t="s">
        <v>447</v>
      </c>
      <c r="C7296" s="180">
        <v>329261</v>
      </c>
      <c r="D7296" s="180">
        <v>0</v>
      </c>
      <c r="E7296" s="180">
        <v>0</v>
      </c>
      <c r="F7296" s="180">
        <v>0</v>
      </c>
      <c r="G7296" s="180">
        <v>20713</v>
      </c>
      <c r="H7296" s="180">
        <v>0</v>
      </c>
      <c r="I7296" s="180">
        <v>366085</v>
      </c>
      <c r="J7296" s="180">
        <v>360674.92</v>
      </c>
    </row>
    <row r="7297" spans="1:10" x14ac:dyDescent="0.2">
      <c r="A7297" s="180" t="s">
        <v>163</v>
      </c>
      <c r="B7297" s="180" t="s">
        <v>366</v>
      </c>
      <c r="C7297" s="180">
        <v>504906</v>
      </c>
      <c r="D7297" s="180">
        <v>189776</v>
      </c>
      <c r="E7297" s="180">
        <v>80685</v>
      </c>
      <c r="F7297" s="180">
        <v>723254</v>
      </c>
      <c r="G7297" s="180">
        <v>451998</v>
      </c>
      <c r="H7297" s="180">
        <v>0</v>
      </c>
      <c r="I7297" s="180">
        <v>11080040</v>
      </c>
      <c r="J7297" s="180">
        <v>11097866.840000004</v>
      </c>
    </row>
    <row r="7298" spans="1:10" x14ac:dyDescent="0.2">
      <c r="A7298" s="180" t="s">
        <v>163</v>
      </c>
      <c r="B7298" s="180" t="s">
        <v>367</v>
      </c>
      <c r="C7298" s="180">
        <v>926103.60999999987</v>
      </c>
      <c r="D7298" s="180">
        <v>464592.46</v>
      </c>
      <c r="E7298" s="180">
        <v>-106432</v>
      </c>
      <c r="F7298" s="180">
        <v>24563.34999999986</v>
      </c>
      <c r="G7298" s="180">
        <v>59222.320000000007</v>
      </c>
      <c r="H7298" s="180">
        <v>0</v>
      </c>
      <c r="I7298" s="180">
        <v>3928965.7999999993</v>
      </c>
      <c r="J7298" s="180">
        <v>3327283.799999997</v>
      </c>
    </row>
    <row r="7299" spans="1:10" x14ac:dyDescent="0.2">
      <c r="A7299" s="180" t="s">
        <v>163</v>
      </c>
      <c r="B7299" s="180" t="s">
        <v>368</v>
      </c>
      <c r="C7299" s="180">
        <v>1431009.61</v>
      </c>
      <c r="D7299" s="180">
        <v>654368.46</v>
      </c>
      <c r="E7299" s="180">
        <v>-25747</v>
      </c>
      <c r="F7299" s="180">
        <v>747817.34999999986</v>
      </c>
      <c r="G7299" s="180">
        <v>511220.32</v>
      </c>
      <c r="H7299" s="180">
        <v>0</v>
      </c>
      <c r="I7299" s="180">
        <v>15009005.800000001</v>
      </c>
      <c r="J7299" s="180">
        <v>14425150.640000001</v>
      </c>
    </row>
    <row r="7300" spans="1:10" x14ac:dyDescent="0.2">
      <c r="A7300" s="180" t="s">
        <v>164</v>
      </c>
      <c r="B7300" s="180" t="s">
        <v>333</v>
      </c>
      <c r="C7300" s="180"/>
      <c r="D7300" s="180">
        <v>317759</v>
      </c>
      <c r="E7300" s="180"/>
      <c r="F7300" s="180">
        <v>0</v>
      </c>
      <c r="G7300" s="180"/>
      <c r="H7300" s="180"/>
      <c r="I7300" s="180">
        <v>9383705</v>
      </c>
      <c r="J7300" s="180">
        <v>8665599.3900000006</v>
      </c>
    </row>
    <row r="7301" spans="1:10" x14ac:dyDescent="0.2">
      <c r="A7301" s="180" t="s">
        <v>164</v>
      </c>
      <c r="B7301" s="180" t="s">
        <v>334</v>
      </c>
      <c r="C7301" s="180"/>
      <c r="D7301" s="180">
        <v>6962</v>
      </c>
      <c r="E7301" s="180"/>
      <c r="F7301" s="180">
        <v>0</v>
      </c>
      <c r="G7301" s="180"/>
      <c r="H7301" s="180"/>
      <c r="I7301" s="180">
        <v>266969</v>
      </c>
      <c r="J7301" s="180">
        <v>280004.89</v>
      </c>
    </row>
    <row r="7302" spans="1:10" x14ac:dyDescent="0.2">
      <c r="A7302" s="180" t="s">
        <v>164</v>
      </c>
      <c r="B7302" s="180" t="s">
        <v>335</v>
      </c>
      <c r="C7302" s="180"/>
      <c r="D7302" s="180">
        <v>0</v>
      </c>
      <c r="E7302" s="180"/>
      <c r="F7302" s="180"/>
      <c r="G7302" s="180"/>
      <c r="H7302" s="180"/>
      <c r="I7302" s="180">
        <v>0</v>
      </c>
      <c r="J7302" s="180">
        <v>0</v>
      </c>
    </row>
    <row r="7303" spans="1:10" x14ac:dyDescent="0.2">
      <c r="A7303" s="180" t="s">
        <v>164</v>
      </c>
      <c r="B7303" s="180" t="s">
        <v>336</v>
      </c>
      <c r="C7303" s="180"/>
      <c r="D7303" s="180"/>
      <c r="E7303" s="180"/>
      <c r="F7303" s="180"/>
      <c r="G7303" s="180"/>
      <c r="H7303" s="180"/>
      <c r="I7303" s="180">
        <v>524242</v>
      </c>
      <c r="J7303" s="180">
        <v>626805.94999999995</v>
      </c>
    </row>
    <row r="7304" spans="1:10" x14ac:dyDescent="0.2">
      <c r="A7304" s="180" t="s">
        <v>164</v>
      </c>
      <c r="B7304" s="180" t="s">
        <v>337</v>
      </c>
      <c r="C7304" s="180">
        <v>25000</v>
      </c>
      <c r="D7304" s="180"/>
      <c r="E7304" s="180"/>
      <c r="F7304" s="180"/>
      <c r="G7304" s="180">
        <v>50</v>
      </c>
      <c r="H7304" s="180"/>
      <c r="I7304" s="180">
        <v>18050</v>
      </c>
      <c r="J7304" s="180">
        <v>40047.259999999995</v>
      </c>
    </row>
    <row r="7305" spans="1:10" x14ac:dyDescent="0.2">
      <c r="A7305" s="180" t="s">
        <v>164</v>
      </c>
      <c r="B7305" s="180" t="s">
        <v>338</v>
      </c>
      <c r="C7305" s="180"/>
      <c r="D7305" s="180"/>
      <c r="E7305" s="180"/>
      <c r="F7305" s="180"/>
      <c r="G7305" s="180">
        <v>950200</v>
      </c>
      <c r="H7305" s="180"/>
      <c r="I7305" s="180">
        <v>460000</v>
      </c>
      <c r="J7305" s="180">
        <v>420668.02</v>
      </c>
    </row>
    <row r="7306" spans="1:10" x14ac:dyDescent="0.2">
      <c r="A7306" s="180" t="s">
        <v>164</v>
      </c>
      <c r="B7306" s="180" t="s">
        <v>339</v>
      </c>
      <c r="C7306" s="180"/>
      <c r="D7306" s="180"/>
      <c r="E7306" s="180"/>
      <c r="F7306" s="180"/>
      <c r="G7306" s="180"/>
      <c r="H7306" s="180"/>
      <c r="I7306" s="180">
        <v>902000</v>
      </c>
      <c r="J7306" s="180">
        <v>773481.87</v>
      </c>
    </row>
    <row r="7307" spans="1:10" x14ac:dyDescent="0.2">
      <c r="A7307" s="180" t="s">
        <v>164</v>
      </c>
      <c r="B7307" s="180" t="s">
        <v>340</v>
      </c>
      <c r="C7307" s="180">
        <v>2000000</v>
      </c>
      <c r="D7307" s="180">
        <v>1000</v>
      </c>
      <c r="E7307" s="180"/>
      <c r="F7307" s="180"/>
      <c r="G7307" s="180"/>
      <c r="H7307" s="180"/>
      <c r="I7307" s="180">
        <v>1992034</v>
      </c>
      <c r="J7307" s="180">
        <v>277755.78999999998</v>
      </c>
    </row>
    <row r="7308" spans="1:10" x14ac:dyDescent="0.2">
      <c r="A7308" s="180" t="s">
        <v>164</v>
      </c>
      <c r="B7308" s="180" t="s">
        <v>341</v>
      </c>
      <c r="C7308" s="180"/>
      <c r="D7308" s="180"/>
      <c r="E7308" s="180"/>
      <c r="F7308" s="180"/>
      <c r="G7308" s="180"/>
      <c r="H7308" s="180"/>
      <c r="I7308" s="180">
        <v>7000</v>
      </c>
      <c r="J7308" s="180">
        <v>36100</v>
      </c>
    </row>
    <row r="7309" spans="1:10" x14ac:dyDescent="0.2">
      <c r="A7309" s="180" t="s">
        <v>164</v>
      </c>
      <c r="B7309" s="180" t="s">
        <v>342</v>
      </c>
      <c r="C7309" s="180"/>
      <c r="D7309" s="180"/>
      <c r="E7309" s="180"/>
      <c r="F7309" s="180"/>
      <c r="G7309" s="180"/>
      <c r="H7309" s="180"/>
      <c r="I7309" s="180">
        <v>13577449</v>
      </c>
      <c r="J7309" s="180">
        <v>13539160</v>
      </c>
    </row>
    <row r="7310" spans="1:10" x14ac:dyDescent="0.2">
      <c r="A7310" s="180" t="s">
        <v>164</v>
      </c>
      <c r="B7310" s="180" t="s">
        <v>343</v>
      </c>
      <c r="C7310" s="180"/>
      <c r="D7310" s="180"/>
      <c r="E7310" s="180"/>
      <c r="F7310" s="180"/>
      <c r="G7310" s="180"/>
      <c r="H7310" s="180"/>
      <c r="I7310" s="180">
        <v>0</v>
      </c>
      <c r="J7310" s="180">
        <v>0</v>
      </c>
    </row>
    <row r="7311" spans="1:10" x14ac:dyDescent="0.2">
      <c r="A7311" s="180" t="s">
        <v>164</v>
      </c>
      <c r="B7311" s="180" t="s">
        <v>344</v>
      </c>
      <c r="C7311" s="180"/>
      <c r="D7311" s="180"/>
      <c r="E7311" s="180"/>
      <c r="F7311" s="180"/>
      <c r="G7311" s="180"/>
      <c r="H7311" s="180"/>
      <c r="I7311" s="180">
        <v>155952</v>
      </c>
      <c r="J7311" s="180">
        <v>2184534.44</v>
      </c>
    </row>
    <row r="7312" spans="1:10" x14ac:dyDescent="0.2">
      <c r="A7312" s="180" t="s">
        <v>164</v>
      </c>
      <c r="B7312" s="180" t="s">
        <v>475</v>
      </c>
      <c r="C7312" s="180"/>
      <c r="D7312" s="180">
        <v>10576</v>
      </c>
      <c r="E7312" s="180"/>
      <c r="F7312" s="180">
        <v>0</v>
      </c>
      <c r="G7312" s="180"/>
      <c r="H7312" s="180"/>
      <c r="I7312" s="180">
        <v>276433</v>
      </c>
      <c r="J7312" s="180">
        <v>287650.56999999995</v>
      </c>
    </row>
    <row r="7313" spans="1:10" x14ac:dyDescent="0.2">
      <c r="A7313" s="180" t="s">
        <v>164</v>
      </c>
      <c r="B7313" s="180" t="s">
        <v>332</v>
      </c>
      <c r="C7313" s="180"/>
      <c r="D7313" s="180"/>
      <c r="E7313" s="180"/>
      <c r="F7313" s="180"/>
      <c r="G7313" s="180"/>
      <c r="H7313" s="180"/>
      <c r="I7313" s="180">
        <v>224815</v>
      </c>
      <c r="J7313" s="180">
        <v>269211</v>
      </c>
    </row>
    <row r="7314" spans="1:10" x14ac:dyDescent="0.2">
      <c r="A7314" s="180" t="s">
        <v>164</v>
      </c>
      <c r="B7314" s="180" t="s">
        <v>407</v>
      </c>
      <c r="C7314" s="180"/>
      <c r="D7314" s="180"/>
      <c r="E7314" s="180"/>
      <c r="F7314" s="180"/>
      <c r="G7314" s="180"/>
      <c r="H7314" s="180"/>
      <c r="I7314" s="180">
        <v>821888</v>
      </c>
      <c r="J7314" s="180">
        <v>874755.42</v>
      </c>
    </row>
    <row r="7315" spans="1:10" x14ac:dyDescent="0.2">
      <c r="A7315" s="180" t="s">
        <v>164</v>
      </c>
      <c r="B7315" s="180" t="s">
        <v>345</v>
      </c>
      <c r="C7315" s="180">
        <v>2025000</v>
      </c>
      <c r="D7315" s="180">
        <v>336297</v>
      </c>
      <c r="E7315" s="180">
        <v>0</v>
      </c>
      <c r="F7315" s="180">
        <v>0</v>
      </c>
      <c r="G7315" s="180">
        <v>950250</v>
      </c>
      <c r="H7315" s="180">
        <v>0</v>
      </c>
      <c r="I7315" s="180">
        <v>28610537</v>
      </c>
      <c r="J7315" s="180">
        <v>28275774.600000001</v>
      </c>
    </row>
    <row r="7316" spans="1:10" x14ac:dyDescent="0.2">
      <c r="A7316" s="180" t="s">
        <v>164</v>
      </c>
      <c r="B7316" s="180" t="s">
        <v>346</v>
      </c>
      <c r="C7316" s="180"/>
      <c r="D7316" s="180"/>
      <c r="E7316" s="180"/>
      <c r="F7316" s="180"/>
      <c r="G7316" s="180"/>
      <c r="H7316" s="180"/>
      <c r="I7316" s="180">
        <v>0</v>
      </c>
      <c r="J7316" s="180">
        <v>5025000</v>
      </c>
    </row>
    <row r="7317" spans="1:10" x14ac:dyDescent="0.2">
      <c r="A7317" s="180" t="s">
        <v>164</v>
      </c>
      <c r="B7317" s="180" t="s">
        <v>446</v>
      </c>
      <c r="C7317" s="180"/>
      <c r="D7317" s="180"/>
      <c r="E7317" s="180"/>
      <c r="F7317" s="180">
        <v>1583668</v>
      </c>
      <c r="G7317" s="180"/>
      <c r="H7317" s="180"/>
      <c r="I7317" s="180">
        <v>1733584</v>
      </c>
      <c r="J7317" s="180">
        <v>867016.72</v>
      </c>
    </row>
    <row r="7318" spans="1:10" x14ac:dyDescent="0.2">
      <c r="A7318" s="180" t="s">
        <v>164</v>
      </c>
      <c r="B7318" s="180" t="s">
        <v>347</v>
      </c>
      <c r="C7318" s="180"/>
      <c r="D7318" s="180"/>
      <c r="E7318" s="180"/>
      <c r="F7318" s="180"/>
      <c r="G7318" s="180"/>
      <c r="H7318" s="180"/>
      <c r="I7318" s="180">
        <v>0</v>
      </c>
      <c r="J7318" s="180">
        <v>0</v>
      </c>
    </row>
    <row r="7319" spans="1:10" x14ac:dyDescent="0.2">
      <c r="A7319" s="180" t="s">
        <v>164</v>
      </c>
      <c r="B7319" s="180" t="s">
        <v>348</v>
      </c>
      <c r="C7319" s="180">
        <v>2025000</v>
      </c>
      <c r="D7319" s="180">
        <v>336297</v>
      </c>
      <c r="E7319" s="180">
        <v>0</v>
      </c>
      <c r="F7319" s="180">
        <v>1583668</v>
      </c>
      <c r="G7319" s="180">
        <v>950250</v>
      </c>
      <c r="H7319" s="180">
        <v>0</v>
      </c>
      <c r="I7319" s="180">
        <v>30344121</v>
      </c>
      <c r="J7319" s="180">
        <v>34167791.32</v>
      </c>
    </row>
    <row r="7320" spans="1:10" x14ac:dyDescent="0.2">
      <c r="A7320" s="180" t="s">
        <v>164</v>
      </c>
      <c r="B7320" s="180" t="s">
        <v>349</v>
      </c>
      <c r="C7320" s="180">
        <v>3091015.6000000015</v>
      </c>
      <c r="D7320" s="180">
        <v>419559.47</v>
      </c>
      <c r="E7320" s="180">
        <v>0</v>
      </c>
      <c r="F7320" s="180">
        <v>146511.96999999997</v>
      </c>
      <c r="G7320" s="180">
        <v>-249549.44999999995</v>
      </c>
      <c r="H7320" s="180">
        <v>0</v>
      </c>
      <c r="I7320" s="180">
        <v>14430822.910000004</v>
      </c>
      <c r="J7320" s="180">
        <v>8284144.089999998</v>
      </c>
    </row>
    <row r="7321" spans="1:10" x14ac:dyDescent="0.2">
      <c r="A7321" s="180" t="s">
        <v>164</v>
      </c>
      <c r="B7321" s="180" t="s">
        <v>350</v>
      </c>
      <c r="C7321" s="180">
        <v>5116015.6000000015</v>
      </c>
      <c r="D7321" s="180">
        <v>755856.47</v>
      </c>
      <c r="E7321" s="180">
        <v>0</v>
      </c>
      <c r="F7321" s="180">
        <v>1730179.97</v>
      </c>
      <c r="G7321" s="180">
        <v>700700.55</v>
      </c>
      <c r="H7321" s="180">
        <v>0</v>
      </c>
      <c r="I7321" s="180">
        <v>44774943.909999996</v>
      </c>
      <c r="J7321" s="180">
        <v>42451935.409999996</v>
      </c>
    </row>
    <row r="7322" spans="1:10" x14ac:dyDescent="0.2">
      <c r="A7322" s="180" t="s">
        <v>164</v>
      </c>
      <c r="B7322" s="180" t="s">
        <v>376</v>
      </c>
      <c r="C7322" s="180"/>
      <c r="D7322" s="180"/>
      <c r="E7322" s="180"/>
      <c r="F7322" s="180"/>
      <c r="G7322" s="180"/>
      <c r="H7322" s="180"/>
      <c r="I7322" s="180"/>
      <c r="J7322" s="180"/>
    </row>
    <row r="7323" spans="1:10" x14ac:dyDescent="0.2">
      <c r="A7323" s="180" t="s">
        <v>164</v>
      </c>
      <c r="B7323" s="180" t="s">
        <v>377</v>
      </c>
      <c r="C7323" s="180">
        <v>200000</v>
      </c>
      <c r="D7323" s="180"/>
      <c r="E7323" s="180"/>
      <c r="F7323" s="180"/>
      <c r="G7323" s="180"/>
      <c r="H7323" s="180"/>
      <c r="I7323" s="180">
        <v>17790477</v>
      </c>
      <c r="J7323" s="180">
        <v>16933599.84</v>
      </c>
    </row>
    <row r="7324" spans="1:10" x14ac:dyDescent="0.2">
      <c r="A7324" s="180" t="s">
        <v>164</v>
      </c>
      <c r="B7324" s="180" t="s">
        <v>352</v>
      </c>
      <c r="C7324" s="180"/>
      <c r="D7324" s="180"/>
      <c r="E7324" s="180"/>
      <c r="F7324" s="180"/>
      <c r="G7324" s="180"/>
      <c r="H7324" s="180"/>
      <c r="I7324" s="180">
        <v>615752</v>
      </c>
      <c r="J7324" s="180">
        <v>664422.71</v>
      </c>
    </row>
    <row r="7325" spans="1:10" x14ac:dyDescent="0.2">
      <c r="A7325" s="180" t="s">
        <v>164</v>
      </c>
      <c r="B7325" s="180" t="s">
        <v>353</v>
      </c>
      <c r="C7325" s="180">
        <v>40000</v>
      </c>
      <c r="D7325" s="180">
        <v>0</v>
      </c>
      <c r="E7325" s="180"/>
      <c r="F7325" s="180"/>
      <c r="G7325" s="180"/>
      <c r="H7325" s="180"/>
      <c r="I7325" s="180">
        <v>1395702</v>
      </c>
      <c r="J7325" s="180">
        <v>1683533.08</v>
      </c>
    </row>
    <row r="7326" spans="1:10" x14ac:dyDescent="0.2">
      <c r="A7326" s="180" t="s">
        <v>164</v>
      </c>
      <c r="B7326" s="180" t="s">
        <v>354</v>
      </c>
      <c r="C7326" s="180"/>
      <c r="D7326" s="180"/>
      <c r="E7326" s="180"/>
      <c r="F7326" s="180"/>
      <c r="G7326" s="180"/>
      <c r="H7326" s="180"/>
      <c r="I7326" s="180">
        <v>603129</v>
      </c>
      <c r="J7326" s="180">
        <v>581703.38</v>
      </c>
    </row>
    <row r="7327" spans="1:10" x14ac:dyDescent="0.2">
      <c r="A7327" s="180" t="s">
        <v>164</v>
      </c>
      <c r="B7327" s="180" t="s">
        <v>408</v>
      </c>
      <c r="C7327" s="180"/>
      <c r="D7327" s="180"/>
      <c r="E7327" s="180"/>
      <c r="F7327" s="180"/>
      <c r="G7327" s="180"/>
      <c r="H7327" s="180"/>
      <c r="I7327" s="180">
        <v>1272880</v>
      </c>
      <c r="J7327" s="180">
        <v>1231979.1200000001</v>
      </c>
    </row>
    <row r="7328" spans="1:10" x14ac:dyDescent="0.2">
      <c r="A7328" s="180" t="s">
        <v>164</v>
      </c>
      <c r="B7328" s="180" t="s">
        <v>423</v>
      </c>
      <c r="C7328" s="180">
        <v>84000</v>
      </c>
      <c r="D7328" s="180">
        <v>0</v>
      </c>
      <c r="E7328" s="180"/>
      <c r="F7328" s="180"/>
      <c r="G7328" s="180"/>
      <c r="H7328" s="180"/>
      <c r="I7328" s="180">
        <v>129239</v>
      </c>
      <c r="J7328" s="180">
        <v>161392.72</v>
      </c>
    </row>
    <row r="7329" spans="1:10" x14ac:dyDescent="0.2">
      <c r="A7329" s="180" t="s">
        <v>164</v>
      </c>
      <c r="B7329" s="180" t="s">
        <v>355</v>
      </c>
      <c r="C7329" s="180">
        <v>30000</v>
      </c>
      <c r="D7329" s="180"/>
      <c r="E7329" s="180"/>
      <c r="F7329" s="180"/>
      <c r="G7329" s="180">
        <v>5000</v>
      </c>
      <c r="H7329" s="180"/>
      <c r="I7329" s="180">
        <v>1515656</v>
      </c>
      <c r="J7329" s="180">
        <v>1647497.18</v>
      </c>
    </row>
    <row r="7330" spans="1:10" x14ac:dyDescent="0.2">
      <c r="A7330" s="180" t="s">
        <v>164</v>
      </c>
      <c r="B7330" s="180" t="s">
        <v>356</v>
      </c>
      <c r="C7330" s="180">
        <v>200000</v>
      </c>
      <c r="D7330" s="180"/>
      <c r="E7330" s="180"/>
      <c r="F7330" s="180"/>
      <c r="G7330" s="180"/>
      <c r="H7330" s="180"/>
      <c r="I7330" s="180">
        <v>864332</v>
      </c>
      <c r="J7330" s="180">
        <v>886596.54</v>
      </c>
    </row>
    <row r="7331" spans="1:10" x14ac:dyDescent="0.2">
      <c r="A7331" s="180" t="s">
        <v>164</v>
      </c>
      <c r="B7331" s="180" t="s">
        <v>409</v>
      </c>
      <c r="C7331" s="180"/>
      <c r="D7331" s="180"/>
      <c r="E7331" s="180"/>
      <c r="F7331" s="180"/>
      <c r="G7331" s="180"/>
      <c r="H7331" s="180"/>
      <c r="I7331" s="180">
        <v>0</v>
      </c>
      <c r="J7331" s="180"/>
    </row>
    <row r="7332" spans="1:10" x14ac:dyDescent="0.2">
      <c r="A7332" s="180" t="s">
        <v>164</v>
      </c>
      <c r="B7332" s="180" t="s">
        <v>378</v>
      </c>
      <c r="C7332" s="180"/>
      <c r="D7332" s="180"/>
      <c r="E7332" s="180"/>
      <c r="F7332" s="180"/>
      <c r="G7332" s="180">
        <v>1004296</v>
      </c>
      <c r="H7332" s="180"/>
      <c r="I7332" s="180">
        <v>996216</v>
      </c>
      <c r="J7332" s="180">
        <v>933706.64</v>
      </c>
    </row>
    <row r="7333" spans="1:10" x14ac:dyDescent="0.2">
      <c r="A7333" s="180" t="s">
        <v>164</v>
      </c>
      <c r="B7333" s="180" t="s">
        <v>360</v>
      </c>
      <c r="C7333" s="180">
        <v>140000</v>
      </c>
      <c r="D7333" s="180">
        <v>600000</v>
      </c>
      <c r="E7333" s="180"/>
      <c r="F7333" s="180"/>
      <c r="G7333" s="180"/>
      <c r="H7333" s="180"/>
      <c r="I7333" s="180">
        <v>5282040</v>
      </c>
      <c r="J7333" s="180">
        <v>404339.25</v>
      </c>
    </row>
    <row r="7334" spans="1:10" x14ac:dyDescent="0.2">
      <c r="A7334" s="180" t="s">
        <v>164</v>
      </c>
      <c r="B7334" s="180" t="s">
        <v>379</v>
      </c>
      <c r="C7334" s="180"/>
      <c r="D7334" s="180"/>
      <c r="E7334" s="180"/>
      <c r="F7334" s="180">
        <v>1583668</v>
      </c>
      <c r="G7334" s="180"/>
      <c r="H7334" s="180"/>
      <c r="I7334" s="180">
        <v>1626937</v>
      </c>
      <c r="J7334" s="180">
        <v>923172.5</v>
      </c>
    </row>
    <row r="7335" spans="1:10" x14ac:dyDescent="0.2">
      <c r="A7335" s="180" t="s">
        <v>164</v>
      </c>
      <c r="B7335" s="180" t="s">
        <v>362</v>
      </c>
      <c r="C7335" s="180"/>
      <c r="D7335" s="180"/>
      <c r="E7335" s="180"/>
      <c r="F7335" s="180"/>
      <c r="G7335" s="180"/>
      <c r="H7335" s="180"/>
      <c r="I7335" s="180">
        <v>1040302</v>
      </c>
      <c r="J7335" s="180">
        <v>1020833</v>
      </c>
    </row>
    <row r="7336" spans="1:10" x14ac:dyDescent="0.2">
      <c r="A7336" s="180" t="s">
        <v>164</v>
      </c>
      <c r="B7336" s="180" t="s">
        <v>365</v>
      </c>
      <c r="C7336" s="180">
        <v>694000</v>
      </c>
      <c r="D7336" s="180">
        <v>600000</v>
      </c>
      <c r="E7336" s="180">
        <v>0</v>
      </c>
      <c r="F7336" s="180">
        <v>1583668</v>
      </c>
      <c r="G7336" s="180">
        <v>1009296</v>
      </c>
      <c r="H7336" s="180">
        <v>0</v>
      </c>
      <c r="I7336" s="180">
        <v>33132662</v>
      </c>
      <c r="J7336" s="180">
        <v>27072775.960000001</v>
      </c>
    </row>
    <row r="7337" spans="1:10" x14ac:dyDescent="0.2">
      <c r="A7337" s="180" t="s">
        <v>164</v>
      </c>
      <c r="B7337" s="180" t="s">
        <v>447</v>
      </c>
      <c r="C7337" s="180">
        <v>1583668</v>
      </c>
      <c r="D7337" s="180"/>
      <c r="E7337" s="180"/>
      <c r="F7337" s="180"/>
      <c r="G7337" s="180"/>
      <c r="H7337" s="180"/>
      <c r="I7337" s="180">
        <v>1733585</v>
      </c>
      <c r="J7337" s="180">
        <v>948336.54</v>
      </c>
    </row>
    <row r="7338" spans="1:10" x14ac:dyDescent="0.2">
      <c r="A7338" s="180" t="s">
        <v>164</v>
      </c>
      <c r="B7338" s="180" t="s">
        <v>366</v>
      </c>
      <c r="C7338" s="180">
        <v>2277668</v>
      </c>
      <c r="D7338" s="180">
        <v>600000</v>
      </c>
      <c r="E7338" s="180">
        <v>0</v>
      </c>
      <c r="F7338" s="180">
        <v>1583668</v>
      </c>
      <c r="G7338" s="180">
        <v>1009296</v>
      </c>
      <c r="H7338" s="180">
        <v>0</v>
      </c>
      <c r="I7338" s="180">
        <v>34866247</v>
      </c>
      <c r="J7338" s="180">
        <v>28021112.5</v>
      </c>
    </row>
    <row r="7339" spans="1:10" x14ac:dyDescent="0.2">
      <c r="A7339" s="180" t="s">
        <v>164</v>
      </c>
      <c r="B7339" s="180" t="s">
        <v>367</v>
      </c>
      <c r="C7339" s="180">
        <v>2838347.6000000015</v>
      </c>
      <c r="D7339" s="180">
        <v>155856.46999999997</v>
      </c>
      <c r="E7339" s="180">
        <v>0</v>
      </c>
      <c r="F7339" s="180">
        <v>146511.96999999997</v>
      </c>
      <c r="G7339" s="180">
        <v>-308595.44999999995</v>
      </c>
      <c r="H7339" s="180">
        <v>0</v>
      </c>
      <c r="I7339" s="180">
        <v>9908696.9100000039</v>
      </c>
      <c r="J7339" s="180">
        <v>14430822.909999996</v>
      </c>
    </row>
    <row r="7340" spans="1:10" x14ac:dyDescent="0.2">
      <c r="A7340" s="180" t="s">
        <v>164</v>
      </c>
      <c r="B7340" s="180" t="s">
        <v>368</v>
      </c>
      <c r="C7340" s="180">
        <v>5116015.6000000015</v>
      </c>
      <c r="D7340" s="180">
        <v>755856.47</v>
      </c>
      <c r="E7340" s="180">
        <v>0</v>
      </c>
      <c r="F7340" s="180">
        <v>1730179.97</v>
      </c>
      <c r="G7340" s="180">
        <v>700700.55</v>
      </c>
      <c r="H7340" s="180">
        <v>0</v>
      </c>
      <c r="I7340" s="180">
        <v>44774943.909999996</v>
      </c>
      <c r="J7340" s="180">
        <v>42451935.409999996</v>
      </c>
    </row>
    <row r="7341" spans="1:10" x14ac:dyDescent="0.2">
      <c r="A7341" s="180" t="s">
        <v>166</v>
      </c>
      <c r="B7341" s="180" t="s">
        <v>333</v>
      </c>
      <c r="C7341" s="180"/>
      <c r="D7341" s="180">
        <v>985157</v>
      </c>
      <c r="E7341" s="180"/>
      <c r="F7341" s="180">
        <v>0</v>
      </c>
      <c r="G7341" s="180"/>
      <c r="H7341" s="180"/>
      <c r="I7341" s="180">
        <v>13662810</v>
      </c>
      <c r="J7341" s="180">
        <v>13534589.010000002</v>
      </c>
    </row>
    <row r="7342" spans="1:10" x14ac:dyDescent="0.2">
      <c r="A7342" s="180" t="s">
        <v>166</v>
      </c>
      <c r="B7342" s="180" t="s">
        <v>334</v>
      </c>
      <c r="C7342" s="180"/>
      <c r="D7342" s="180">
        <v>134769</v>
      </c>
      <c r="E7342" s="180"/>
      <c r="F7342" s="180">
        <v>0</v>
      </c>
      <c r="G7342" s="180"/>
      <c r="H7342" s="180"/>
      <c r="I7342" s="180">
        <v>2003131</v>
      </c>
      <c r="J7342" s="180">
        <v>1378824.54</v>
      </c>
    </row>
    <row r="7343" spans="1:10" x14ac:dyDescent="0.2">
      <c r="A7343" s="180" t="s">
        <v>166</v>
      </c>
      <c r="B7343" s="180" t="s">
        <v>335</v>
      </c>
      <c r="C7343" s="180"/>
      <c r="D7343" s="180">
        <v>0</v>
      </c>
      <c r="E7343" s="180"/>
      <c r="F7343" s="180"/>
      <c r="G7343" s="180"/>
      <c r="H7343" s="180"/>
      <c r="I7343" s="180">
        <v>719386</v>
      </c>
      <c r="J7343" s="180">
        <v>632339</v>
      </c>
    </row>
    <row r="7344" spans="1:10" x14ac:dyDescent="0.2">
      <c r="A7344" s="180" t="s">
        <v>166</v>
      </c>
      <c r="B7344" s="180" t="s">
        <v>336</v>
      </c>
      <c r="C7344" s="180"/>
      <c r="D7344" s="180"/>
      <c r="E7344" s="180"/>
      <c r="F7344" s="180"/>
      <c r="G7344" s="180"/>
      <c r="H7344" s="180"/>
      <c r="I7344" s="180">
        <v>5500000</v>
      </c>
      <c r="J7344" s="180">
        <v>5046781.8</v>
      </c>
    </row>
    <row r="7345" spans="1:10" x14ac:dyDescent="0.2">
      <c r="A7345" s="180" t="s">
        <v>166</v>
      </c>
      <c r="B7345" s="180" t="s">
        <v>337</v>
      </c>
      <c r="C7345" s="180"/>
      <c r="D7345" s="180"/>
      <c r="E7345" s="180"/>
      <c r="F7345" s="180"/>
      <c r="G7345" s="180"/>
      <c r="H7345" s="180"/>
      <c r="I7345" s="180">
        <v>125000</v>
      </c>
      <c r="J7345" s="180">
        <v>126757.07</v>
      </c>
    </row>
    <row r="7346" spans="1:10" x14ac:dyDescent="0.2">
      <c r="A7346" s="180" t="s">
        <v>166</v>
      </c>
      <c r="B7346" s="180" t="s">
        <v>338</v>
      </c>
      <c r="C7346" s="180"/>
      <c r="D7346" s="180"/>
      <c r="E7346" s="180"/>
      <c r="F7346" s="180"/>
      <c r="G7346" s="180">
        <v>785000</v>
      </c>
      <c r="H7346" s="180"/>
      <c r="I7346" s="180">
        <v>775000</v>
      </c>
      <c r="J7346" s="180">
        <v>732725.26</v>
      </c>
    </row>
    <row r="7347" spans="1:10" x14ac:dyDescent="0.2">
      <c r="A7347" s="180" t="s">
        <v>166</v>
      </c>
      <c r="B7347" s="180" t="s">
        <v>339</v>
      </c>
      <c r="C7347" s="180"/>
      <c r="D7347" s="180"/>
      <c r="E7347" s="180"/>
      <c r="F7347" s="180"/>
      <c r="G7347" s="180"/>
      <c r="H7347" s="180"/>
      <c r="I7347" s="180">
        <v>488000</v>
      </c>
      <c r="J7347" s="180">
        <v>468668.04</v>
      </c>
    </row>
    <row r="7348" spans="1:10" x14ac:dyDescent="0.2">
      <c r="A7348" s="180" t="s">
        <v>166</v>
      </c>
      <c r="B7348" s="180" t="s">
        <v>340</v>
      </c>
      <c r="C7348" s="180"/>
      <c r="D7348" s="180">
        <v>2000</v>
      </c>
      <c r="E7348" s="180"/>
      <c r="F7348" s="180"/>
      <c r="G7348" s="180">
        <v>35000</v>
      </c>
      <c r="H7348" s="180">
        <v>250000</v>
      </c>
      <c r="I7348" s="180">
        <v>977500</v>
      </c>
      <c r="J7348" s="180">
        <v>970573.71</v>
      </c>
    </row>
    <row r="7349" spans="1:10" x14ac:dyDescent="0.2">
      <c r="A7349" s="180" t="s">
        <v>166</v>
      </c>
      <c r="B7349" s="180" t="s">
        <v>341</v>
      </c>
      <c r="C7349" s="180"/>
      <c r="D7349" s="180"/>
      <c r="E7349" s="180"/>
      <c r="F7349" s="180"/>
      <c r="G7349" s="180"/>
      <c r="H7349" s="180"/>
      <c r="I7349" s="180">
        <v>0</v>
      </c>
      <c r="J7349" s="180">
        <v>0</v>
      </c>
    </row>
    <row r="7350" spans="1:10" x14ac:dyDescent="0.2">
      <c r="A7350" s="180" t="s">
        <v>166</v>
      </c>
      <c r="B7350" s="180" t="s">
        <v>342</v>
      </c>
      <c r="C7350" s="180"/>
      <c r="D7350" s="180"/>
      <c r="E7350" s="180"/>
      <c r="F7350" s="180"/>
      <c r="G7350" s="180"/>
      <c r="H7350" s="180"/>
      <c r="I7350" s="180">
        <v>13095567</v>
      </c>
      <c r="J7350" s="180">
        <v>13564505</v>
      </c>
    </row>
    <row r="7351" spans="1:10" x14ac:dyDescent="0.2">
      <c r="A7351" s="180" t="s">
        <v>166</v>
      </c>
      <c r="B7351" s="180" t="s">
        <v>343</v>
      </c>
      <c r="C7351" s="180"/>
      <c r="D7351" s="180"/>
      <c r="E7351" s="180"/>
      <c r="F7351" s="180"/>
      <c r="G7351" s="180"/>
      <c r="H7351" s="180"/>
      <c r="I7351" s="180">
        <v>46652</v>
      </c>
      <c r="J7351" s="180">
        <v>0</v>
      </c>
    </row>
    <row r="7352" spans="1:10" x14ac:dyDescent="0.2">
      <c r="A7352" s="180" t="s">
        <v>166</v>
      </c>
      <c r="B7352" s="180" t="s">
        <v>344</v>
      </c>
      <c r="C7352" s="180">
        <v>2300000</v>
      </c>
      <c r="D7352" s="180"/>
      <c r="E7352" s="180"/>
      <c r="F7352" s="180"/>
      <c r="G7352" s="180">
        <v>12000</v>
      </c>
      <c r="H7352" s="180"/>
      <c r="I7352" s="180">
        <v>2741000</v>
      </c>
      <c r="J7352" s="180">
        <v>2506073.1799999997</v>
      </c>
    </row>
    <row r="7353" spans="1:10" x14ac:dyDescent="0.2">
      <c r="A7353" s="180" t="s">
        <v>166</v>
      </c>
      <c r="B7353" s="180" t="s">
        <v>475</v>
      </c>
      <c r="C7353" s="180"/>
      <c r="D7353" s="180">
        <v>38808</v>
      </c>
      <c r="E7353" s="180"/>
      <c r="F7353" s="180">
        <v>0</v>
      </c>
      <c r="G7353" s="180"/>
      <c r="H7353" s="180"/>
      <c r="I7353" s="180">
        <v>569614</v>
      </c>
      <c r="J7353" s="180">
        <v>267708.58999999997</v>
      </c>
    </row>
    <row r="7354" spans="1:10" x14ac:dyDescent="0.2">
      <c r="A7354" s="180" t="s">
        <v>166</v>
      </c>
      <c r="B7354" s="180" t="s">
        <v>332</v>
      </c>
      <c r="C7354" s="180"/>
      <c r="D7354" s="180"/>
      <c r="E7354" s="180"/>
      <c r="F7354" s="180"/>
      <c r="G7354" s="180"/>
      <c r="H7354" s="180"/>
      <c r="I7354" s="180">
        <v>295000</v>
      </c>
      <c r="J7354" s="180">
        <v>320139</v>
      </c>
    </row>
    <row r="7355" spans="1:10" x14ac:dyDescent="0.2">
      <c r="A7355" s="180" t="s">
        <v>166</v>
      </c>
      <c r="B7355" s="180" t="s">
        <v>407</v>
      </c>
      <c r="C7355" s="180"/>
      <c r="D7355" s="180"/>
      <c r="E7355" s="180"/>
      <c r="F7355" s="180"/>
      <c r="G7355" s="180">
        <v>750000</v>
      </c>
      <c r="H7355" s="180"/>
      <c r="I7355" s="180">
        <v>1315000</v>
      </c>
      <c r="J7355" s="180">
        <v>1328272.08</v>
      </c>
    </row>
    <row r="7356" spans="1:10" x14ac:dyDescent="0.2">
      <c r="A7356" s="180" t="s">
        <v>166</v>
      </c>
      <c r="B7356" s="180" t="s">
        <v>345</v>
      </c>
      <c r="C7356" s="180">
        <v>2300000</v>
      </c>
      <c r="D7356" s="180">
        <v>1160734</v>
      </c>
      <c r="E7356" s="180">
        <v>0</v>
      </c>
      <c r="F7356" s="180">
        <v>0</v>
      </c>
      <c r="G7356" s="180">
        <v>1582000</v>
      </c>
      <c r="H7356" s="180">
        <v>250000</v>
      </c>
      <c r="I7356" s="180">
        <v>42313660</v>
      </c>
      <c r="J7356" s="180">
        <v>40877956.280000009</v>
      </c>
    </row>
    <row r="7357" spans="1:10" x14ac:dyDescent="0.2">
      <c r="A7357" s="180" t="s">
        <v>166</v>
      </c>
      <c r="B7357" s="180" t="s">
        <v>346</v>
      </c>
      <c r="C7357" s="180"/>
      <c r="D7357" s="180"/>
      <c r="E7357" s="180"/>
      <c r="F7357" s="180"/>
      <c r="G7357" s="180"/>
      <c r="H7357" s="180"/>
      <c r="I7357" s="180">
        <v>0</v>
      </c>
      <c r="J7357" s="180">
        <v>0</v>
      </c>
    </row>
    <row r="7358" spans="1:10" x14ac:dyDescent="0.2">
      <c r="A7358" s="180" t="s">
        <v>166</v>
      </c>
      <c r="B7358" s="180" t="s">
        <v>446</v>
      </c>
      <c r="C7358" s="180"/>
      <c r="D7358" s="180"/>
      <c r="E7358" s="180">
        <v>903388</v>
      </c>
      <c r="F7358" s="180"/>
      <c r="G7358" s="180"/>
      <c r="H7358" s="180"/>
      <c r="I7358" s="180">
        <v>2508000</v>
      </c>
      <c r="J7358" s="180">
        <v>3315622.74</v>
      </c>
    </row>
    <row r="7359" spans="1:10" x14ac:dyDescent="0.2">
      <c r="A7359" s="180" t="s">
        <v>166</v>
      </c>
      <c r="B7359" s="180" t="s">
        <v>347</v>
      </c>
      <c r="C7359" s="180"/>
      <c r="D7359" s="180"/>
      <c r="E7359" s="180"/>
      <c r="F7359" s="180"/>
      <c r="G7359" s="180"/>
      <c r="H7359" s="180"/>
      <c r="I7359" s="180">
        <v>8000</v>
      </c>
      <c r="J7359" s="180">
        <v>20800.72</v>
      </c>
    </row>
    <row r="7360" spans="1:10" x14ac:dyDescent="0.2">
      <c r="A7360" s="180" t="s">
        <v>166</v>
      </c>
      <c r="B7360" s="180" t="s">
        <v>348</v>
      </c>
      <c r="C7360" s="180">
        <v>2300000</v>
      </c>
      <c r="D7360" s="180">
        <v>1160734</v>
      </c>
      <c r="E7360" s="180">
        <v>903388</v>
      </c>
      <c r="F7360" s="180">
        <v>0</v>
      </c>
      <c r="G7360" s="180">
        <v>1582000</v>
      </c>
      <c r="H7360" s="180">
        <v>250000</v>
      </c>
      <c r="I7360" s="180">
        <v>44829660</v>
      </c>
      <c r="J7360" s="180">
        <v>44214379.74000001</v>
      </c>
    </row>
    <row r="7361" spans="1:10" x14ac:dyDescent="0.2">
      <c r="A7361" s="180" t="s">
        <v>166</v>
      </c>
      <c r="B7361" s="180" t="s">
        <v>349</v>
      </c>
      <c r="C7361" s="180">
        <v>6516671.4700000007</v>
      </c>
      <c r="D7361" s="180">
        <v>1255966.7700000005</v>
      </c>
      <c r="E7361" s="180">
        <v>-703388</v>
      </c>
      <c r="F7361" s="180">
        <v>1940593.22</v>
      </c>
      <c r="G7361" s="180">
        <v>-479515.92999999993</v>
      </c>
      <c r="H7361" s="180">
        <v>7288.0899999999965</v>
      </c>
      <c r="I7361" s="180">
        <v>13181417.820000008</v>
      </c>
      <c r="J7361" s="180">
        <v>14670786.249999998</v>
      </c>
    </row>
    <row r="7362" spans="1:10" x14ac:dyDescent="0.2">
      <c r="A7362" s="180" t="s">
        <v>166</v>
      </c>
      <c r="B7362" s="180" t="s">
        <v>350</v>
      </c>
      <c r="C7362" s="180">
        <v>8816671.4700000007</v>
      </c>
      <c r="D7362" s="180">
        <v>2416700.7700000005</v>
      </c>
      <c r="E7362" s="180">
        <v>200000</v>
      </c>
      <c r="F7362" s="180">
        <v>1940593.22</v>
      </c>
      <c r="G7362" s="180">
        <v>1102484.07</v>
      </c>
      <c r="H7362" s="180">
        <v>257288.09</v>
      </c>
      <c r="I7362" s="180">
        <v>58011077.820000008</v>
      </c>
      <c r="J7362" s="180">
        <v>58885165.99000001</v>
      </c>
    </row>
    <row r="7363" spans="1:10" x14ac:dyDescent="0.2">
      <c r="A7363" s="180" t="s">
        <v>166</v>
      </c>
      <c r="B7363" s="180" t="s">
        <v>376</v>
      </c>
      <c r="C7363" s="180"/>
      <c r="D7363" s="180"/>
      <c r="E7363" s="180"/>
      <c r="F7363" s="180"/>
      <c r="G7363" s="180"/>
      <c r="H7363" s="180"/>
      <c r="I7363" s="180"/>
      <c r="J7363" s="180"/>
    </row>
    <row r="7364" spans="1:10" x14ac:dyDescent="0.2">
      <c r="A7364" s="180" t="s">
        <v>166</v>
      </c>
      <c r="B7364" s="180" t="s">
        <v>377</v>
      </c>
      <c r="C7364" s="180"/>
      <c r="D7364" s="180"/>
      <c r="E7364" s="180"/>
      <c r="F7364" s="180"/>
      <c r="G7364" s="180"/>
      <c r="H7364" s="180">
        <v>17000</v>
      </c>
      <c r="I7364" s="180">
        <v>23486353</v>
      </c>
      <c r="J7364" s="180">
        <v>24545887.460000001</v>
      </c>
    </row>
    <row r="7365" spans="1:10" x14ac:dyDescent="0.2">
      <c r="A7365" s="180" t="s">
        <v>166</v>
      </c>
      <c r="B7365" s="180" t="s">
        <v>352</v>
      </c>
      <c r="C7365" s="180"/>
      <c r="D7365" s="180"/>
      <c r="E7365" s="180"/>
      <c r="F7365" s="180"/>
      <c r="G7365" s="180"/>
      <c r="H7365" s="180"/>
      <c r="I7365" s="180">
        <v>750000</v>
      </c>
      <c r="J7365" s="180">
        <v>742743.65</v>
      </c>
    </row>
    <row r="7366" spans="1:10" x14ac:dyDescent="0.2">
      <c r="A7366" s="180" t="s">
        <v>166</v>
      </c>
      <c r="B7366" s="180" t="s">
        <v>353</v>
      </c>
      <c r="C7366" s="180"/>
      <c r="D7366" s="180"/>
      <c r="E7366" s="180"/>
      <c r="F7366" s="180"/>
      <c r="G7366" s="180"/>
      <c r="H7366" s="180"/>
      <c r="I7366" s="180">
        <v>1394000</v>
      </c>
      <c r="J7366" s="180">
        <v>1367544.37</v>
      </c>
    </row>
    <row r="7367" spans="1:10" x14ac:dyDescent="0.2">
      <c r="A7367" s="180" t="s">
        <v>166</v>
      </c>
      <c r="B7367" s="180" t="s">
        <v>354</v>
      </c>
      <c r="C7367" s="180"/>
      <c r="D7367" s="180"/>
      <c r="E7367" s="180"/>
      <c r="F7367" s="180"/>
      <c r="G7367" s="180"/>
      <c r="H7367" s="180"/>
      <c r="I7367" s="180">
        <v>468000</v>
      </c>
      <c r="J7367" s="180">
        <v>469273.12</v>
      </c>
    </row>
    <row r="7368" spans="1:10" x14ac:dyDescent="0.2">
      <c r="A7368" s="180" t="s">
        <v>166</v>
      </c>
      <c r="B7368" s="180" t="s">
        <v>408</v>
      </c>
      <c r="C7368" s="180"/>
      <c r="D7368" s="180"/>
      <c r="E7368" s="180"/>
      <c r="F7368" s="180"/>
      <c r="G7368" s="180"/>
      <c r="H7368" s="180"/>
      <c r="I7368" s="180">
        <v>1858000</v>
      </c>
      <c r="J7368" s="180">
        <v>1994774</v>
      </c>
    </row>
    <row r="7369" spans="1:10" x14ac:dyDescent="0.2">
      <c r="A7369" s="180" t="s">
        <v>166</v>
      </c>
      <c r="B7369" s="180" t="s">
        <v>423</v>
      </c>
      <c r="C7369" s="180"/>
      <c r="D7369" s="180"/>
      <c r="E7369" s="180"/>
      <c r="F7369" s="180"/>
      <c r="G7369" s="180"/>
      <c r="H7369" s="180"/>
      <c r="I7369" s="180">
        <v>460448</v>
      </c>
      <c r="J7369" s="180">
        <v>393990.02</v>
      </c>
    </row>
    <row r="7370" spans="1:10" x14ac:dyDescent="0.2">
      <c r="A7370" s="180" t="s">
        <v>166</v>
      </c>
      <c r="B7370" s="180" t="s">
        <v>355</v>
      </c>
      <c r="C7370" s="180"/>
      <c r="D7370" s="180"/>
      <c r="E7370" s="180"/>
      <c r="F7370" s="180"/>
      <c r="G7370" s="180"/>
      <c r="H7370" s="180">
        <v>500</v>
      </c>
      <c r="I7370" s="180">
        <v>2862600</v>
      </c>
      <c r="J7370" s="180">
        <v>2973380.02</v>
      </c>
    </row>
    <row r="7371" spans="1:10" x14ac:dyDescent="0.2">
      <c r="A7371" s="180" t="s">
        <v>166</v>
      </c>
      <c r="B7371" s="180" t="s">
        <v>356</v>
      </c>
      <c r="C7371" s="180"/>
      <c r="D7371" s="180">
        <v>350000</v>
      </c>
      <c r="E7371" s="180"/>
      <c r="F7371" s="180"/>
      <c r="G7371" s="180"/>
      <c r="H7371" s="180"/>
      <c r="I7371" s="180">
        <v>1525000</v>
      </c>
      <c r="J7371" s="180">
        <v>1760364.86</v>
      </c>
    </row>
    <row r="7372" spans="1:10" x14ac:dyDescent="0.2">
      <c r="A7372" s="180" t="s">
        <v>166</v>
      </c>
      <c r="B7372" s="180" t="s">
        <v>409</v>
      </c>
      <c r="C7372" s="180"/>
      <c r="D7372" s="180"/>
      <c r="E7372" s="180"/>
      <c r="F7372" s="180"/>
      <c r="G7372" s="180"/>
      <c r="H7372" s="180"/>
      <c r="I7372" s="180">
        <v>0</v>
      </c>
      <c r="J7372" s="180"/>
    </row>
    <row r="7373" spans="1:10" x14ac:dyDescent="0.2">
      <c r="A7373" s="180" t="s">
        <v>166</v>
      </c>
      <c r="B7373" s="180" t="s">
        <v>378</v>
      </c>
      <c r="C7373" s="180"/>
      <c r="D7373" s="180"/>
      <c r="E7373" s="180"/>
      <c r="F7373" s="180"/>
      <c r="G7373" s="180">
        <v>1400000</v>
      </c>
      <c r="H7373" s="180">
        <v>200000</v>
      </c>
      <c r="I7373" s="180">
        <v>1569228</v>
      </c>
      <c r="J7373" s="180">
        <v>1735896.93</v>
      </c>
    </row>
    <row r="7374" spans="1:10" x14ac:dyDescent="0.2">
      <c r="A7374" s="180" t="s">
        <v>166</v>
      </c>
      <c r="B7374" s="180" t="s">
        <v>360</v>
      </c>
      <c r="C7374" s="180"/>
      <c r="D7374" s="180">
        <v>950000</v>
      </c>
      <c r="E7374" s="180">
        <v>903388</v>
      </c>
      <c r="F7374" s="180"/>
      <c r="G7374" s="180"/>
      <c r="H7374" s="180"/>
      <c r="I7374" s="180">
        <v>1785000</v>
      </c>
      <c r="J7374" s="180">
        <v>4306941.3499999996</v>
      </c>
    </row>
    <row r="7375" spans="1:10" x14ac:dyDescent="0.2">
      <c r="A7375" s="180" t="s">
        <v>166</v>
      </c>
      <c r="B7375" s="180" t="s">
        <v>379</v>
      </c>
      <c r="C7375" s="180"/>
      <c r="D7375" s="180"/>
      <c r="E7375" s="180"/>
      <c r="F7375" s="180"/>
      <c r="G7375" s="180"/>
      <c r="H7375" s="180"/>
      <c r="I7375" s="180">
        <v>0</v>
      </c>
      <c r="J7375" s="180">
        <v>279207.5</v>
      </c>
    </row>
    <row r="7376" spans="1:10" x14ac:dyDescent="0.2">
      <c r="A7376" s="180" t="s">
        <v>166</v>
      </c>
      <c r="B7376" s="180" t="s">
        <v>362</v>
      </c>
      <c r="C7376" s="180"/>
      <c r="D7376" s="180"/>
      <c r="E7376" s="180"/>
      <c r="F7376" s="180"/>
      <c r="G7376" s="180"/>
      <c r="H7376" s="180"/>
      <c r="I7376" s="180">
        <v>1131369</v>
      </c>
      <c r="J7376" s="180">
        <v>1130345</v>
      </c>
    </row>
    <row r="7377" spans="1:10" x14ac:dyDescent="0.2">
      <c r="A7377" s="180" t="s">
        <v>166</v>
      </c>
      <c r="B7377" s="180" t="s">
        <v>365</v>
      </c>
      <c r="C7377" s="180">
        <v>0</v>
      </c>
      <c r="D7377" s="180">
        <v>1300000</v>
      </c>
      <c r="E7377" s="180">
        <v>903388</v>
      </c>
      <c r="F7377" s="180">
        <v>0</v>
      </c>
      <c r="G7377" s="180">
        <v>1400000</v>
      </c>
      <c r="H7377" s="180">
        <v>217500</v>
      </c>
      <c r="I7377" s="180">
        <v>37289998</v>
      </c>
      <c r="J7377" s="180">
        <v>41700348.280000001</v>
      </c>
    </row>
    <row r="7378" spans="1:10" x14ac:dyDescent="0.2">
      <c r="A7378" s="180" t="s">
        <v>166</v>
      </c>
      <c r="B7378" s="180" t="s">
        <v>447</v>
      </c>
      <c r="C7378" s="180">
        <v>903388</v>
      </c>
      <c r="D7378" s="180"/>
      <c r="E7378" s="180"/>
      <c r="F7378" s="180"/>
      <c r="G7378" s="180"/>
      <c r="H7378" s="180"/>
      <c r="I7378" s="180">
        <v>2500000</v>
      </c>
      <c r="J7378" s="180">
        <v>4003399.89</v>
      </c>
    </row>
    <row r="7379" spans="1:10" x14ac:dyDescent="0.2">
      <c r="A7379" s="180" t="s">
        <v>166</v>
      </c>
      <c r="B7379" s="180" t="s">
        <v>366</v>
      </c>
      <c r="C7379" s="180">
        <v>903388</v>
      </c>
      <c r="D7379" s="180">
        <v>1300000</v>
      </c>
      <c r="E7379" s="180">
        <v>903388</v>
      </c>
      <c r="F7379" s="180">
        <v>0</v>
      </c>
      <c r="G7379" s="180">
        <v>1400000</v>
      </c>
      <c r="H7379" s="180">
        <v>217500</v>
      </c>
      <c r="I7379" s="180">
        <v>39789998</v>
      </c>
      <c r="J7379" s="180">
        <v>45703748.170000002</v>
      </c>
    </row>
    <row r="7380" spans="1:10" x14ac:dyDescent="0.2">
      <c r="A7380" s="180" t="s">
        <v>166</v>
      </c>
      <c r="B7380" s="180" t="s">
        <v>367</v>
      </c>
      <c r="C7380" s="180">
        <v>7913283.4699999997</v>
      </c>
      <c r="D7380" s="180">
        <v>1116700.7700000005</v>
      </c>
      <c r="E7380" s="180">
        <v>-703388</v>
      </c>
      <c r="F7380" s="180">
        <v>1940593.22</v>
      </c>
      <c r="G7380" s="180">
        <v>-297515.92999999993</v>
      </c>
      <c r="H7380" s="180">
        <v>39788.089999999997</v>
      </c>
      <c r="I7380" s="180">
        <v>18221079.820000008</v>
      </c>
      <c r="J7380" s="180">
        <v>13181417.820000008</v>
      </c>
    </row>
    <row r="7381" spans="1:10" x14ac:dyDescent="0.2">
      <c r="A7381" s="180" t="s">
        <v>166</v>
      </c>
      <c r="B7381" s="180" t="s">
        <v>368</v>
      </c>
      <c r="C7381" s="180">
        <v>8816671.4700000007</v>
      </c>
      <c r="D7381" s="180">
        <v>2416700.7700000005</v>
      </c>
      <c r="E7381" s="180">
        <v>200000</v>
      </c>
      <c r="F7381" s="180">
        <v>1940593.22</v>
      </c>
      <c r="G7381" s="180">
        <v>1102484.07</v>
      </c>
      <c r="H7381" s="180">
        <v>257288.09</v>
      </c>
      <c r="I7381" s="180">
        <v>58011077.820000008</v>
      </c>
      <c r="J7381" s="180">
        <v>58885165.99000001</v>
      </c>
    </row>
    <row r="7382" spans="1:10" x14ac:dyDescent="0.2">
      <c r="A7382" s="180" t="s">
        <v>167</v>
      </c>
      <c r="B7382" s="180" t="s">
        <v>333</v>
      </c>
      <c r="C7382" s="180"/>
      <c r="D7382" s="180">
        <v>224556</v>
      </c>
      <c r="E7382" s="180"/>
      <c r="F7382" s="180">
        <v>662920</v>
      </c>
      <c r="G7382" s="180"/>
      <c r="H7382" s="180"/>
      <c r="I7382" s="180">
        <v>5059957</v>
      </c>
      <c r="J7382" s="180">
        <v>4868503.2300000004</v>
      </c>
    </row>
    <row r="7383" spans="1:10" x14ac:dyDescent="0.2">
      <c r="A7383" s="180" t="s">
        <v>167</v>
      </c>
      <c r="B7383" s="180" t="s">
        <v>334</v>
      </c>
      <c r="C7383" s="180"/>
      <c r="D7383" s="180">
        <v>2460</v>
      </c>
      <c r="E7383" s="180"/>
      <c r="F7383" s="180">
        <v>7261</v>
      </c>
      <c r="G7383" s="180"/>
      <c r="H7383" s="180"/>
      <c r="I7383" s="180">
        <v>59916</v>
      </c>
      <c r="J7383" s="180">
        <v>62112.32</v>
      </c>
    </row>
    <row r="7384" spans="1:10" x14ac:dyDescent="0.2">
      <c r="A7384" s="180" t="s">
        <v>167</v>
      </c>
      <c r="B7384" s="180" t="s">
        <v>335</v>
      </c>
      <c r="C7384" s="180"/>
      <c r="D7384" s="180">
        <v>139521</v>
      </c>
      <c r="E7384" s="180"/>
      <c r="F7384" s="180"/>
      <c r="G7384" s="180"/>
      <c r="H7384" s="180"/>
      <c r="I7384" s="180">
        <v>465737</v>
      </c>
      <c r="J7384" s="180">
        <v>464983</v>
      </c>
    </row>
    <row r="7385" spans="1:10" x14ac:dyDescent="0.2">
      <c r="A7385" s="180" t="s">
        <v>167</v>
      </c>
      <c r="B7385" s="180" t="s">
        <v>336</v>
      </c>
      <c r="C7385" s="180"/>
      <c r="D7385" s="180"/>
      <c r="E7385" s="180"/>
      <c r="F7385" s="180"/>
      <c r="G7385" s="180"/>
      <c r="H7385" s="180"/>
      <c r="I7385" s="180">
        <v>325000</v>
      </c>
      <c r="J7385" s="180">
        <v>317475.34000000003</v>
      </c>
    </row>
    <row r="7386" spans="1:10" x14ac:dyDescent="0.2">
      <c r="A7386" s="180" t="s">
        <v>167</v>
      </c>
      <c r="B7386" s="180" t="s">
        <v>337</v>
      </c>
      <c r="C7386" s="180">
        <v>410</v>
      </c>
      <c r="D7386" s="180">
        <v>4250</v>
      </c>
      <c r="E7386" s="180"/>
      <c r="F7386" s="180">
        <v>10</v>
      </c>
      <c r="G7386" s="180">
        <v>165</v>
      </c>
      <c r="H7386" s="180"/>
      <c r="I7386" s="180">
        <v>22575</v>
      </c>
      <c r="J7386" s="180">
        <v>22638.560000000001</v>
      </c>
    </row>
    <row r="7387" spans="1:10" x14ac:dyDescent="0.2">
      <c r="A7387" s="180" t="s">
        <v>167</v>
      </c>
      <c r="B7387" s="180" t="s">
        <v>338</v>
      </c>
      <c r="C7387" s="180"/>
      <c r="D7387" s="180"/>
      <c r="E7387" s="180"/>
      <c r="F7387" s="180"/>
      <c r="G7387" s="180">
        <v>245000</v>
      </c>
      <c r="H7387" s="180"/>
      <c r="I7387" s="180">
        <v>240000</v>
      </c>
      <c r="J7387" s="180">
        <v>239893.06</v>
      </c>
    </row>
    <row r="7388" spans="1:10" x14ac:dyDescent="0.2">
      <c r="A7388" s="180" t="s">
        <v>167</v>
      </c>
      <c r="B7388" s="180" t="s">
        <v>339</v>
      </c>
      <c r="C7388" s="180"/>
      <c r="D7388" s="180"/>
      <c r="E7388" s="180"/>
      <c r="F7388" s="180"/>
      <c r="G7388" s="180"/>
      <c r="H7388" s="180"/>
      <c r="I7388" s="180">
        <v>215000</v>
      </c>
      <c r="J7388" s="180">
        <v>213271.64</v>
      </c>
    </row>
    <row r="7389" spans="1:10" x14ac:dyDescent="0.2">
      <c r="A7389" s="180" t="s">
        <v>167</v>
      </c>
      <c r="B7389" s="180" t="s">
        <v>340</v>
      </c>
      <c r="C7389" s="180">
        <v>2000</v>
      </c>
      <c r="D7389" s="180">
        <v>80</v>
      </c>
      <c r="E7389" s="180"/>
      <c r="F7389" s="180"/>
      <c r="G7389" s="180"/>
      <c r="H7389" s="180">
        <v>40000</v>
      </c>
      <c r="I7389" s="180">
        <v>128180</v>
      </c>
      <c r="J7389" s="180">
        <v>145931.27999999997</v>
      </c>
    </row>
    <row r="7390" spans="1:10" x14ac:dyDescent="0.2">
      <c r="A7390" s="180" t="s">
        <v>167</v>
      </c>
      <c r="B7390" s="180" t="s">
        <v>341</v>
      </c>
      <c r="C7390" s="180"/>
      <c r="D7390" s="180"/>
      <c r="E7390" s="180"/>
      <c r="F7390" s="180"/>
      <c r="G7390" s="180"/>
      <c r="H7390" s="180"/>
      <c r="I7390" s="180">
        <v>0</v>
      </c>
      <c r="J7390" s="180">
        <v>0</v>
      </c>
    </row>
    <row r="7391" spans="1:10" x14ac:dyDescent="0.2">
      <c r="A7391" s="180" t="s">
        <v>167</v>
      </c>
      <c r="B7391" s="180" t="s">
        <v>342</v>
      </c>
      <c r="C7391" s="180"/>
      <c r="D7391" s="180"/>
      <c r="E7391" s="180"/>
      <c r="F7391" s="180"/>
      <c r="G7391" s="180"/>
      <c r="H7391" s="180"/>
      <c r="I7391" s="180">
        <v>4920379</v>
      </c>
      <c r="J7391" s="180">
        <v>5072666</v>
      </c>
    </row>
    <row r="7392" spans="1:10" x14ac:dyDescent="0.2">
      <c r="A7392" s="180" t="s">
        <v>167</v>
      </c>
      <c r="B7392" s="180" t="s">
        <v>343</v>
      </c>
      <c r="C7392" s="180"/>
      <c r="D7392" s="180"/>
      <c r="E7392" s="180"/>
      <c r="F7392" s="180"/>
      <c r="G7392" s="180"/>
      <c r="H7392" s="180"/>
      <c r="I7392" s="180">
        <v>0</v>
      </c>
      <c r="J7392" s="180">
        <v>0</v>
      </c>
    </row>
    <row r="7393" spans="1:10" x14ac:dyDescent="0.2">
      <c r="A7393" s="180" t="s">
        <v>167</v>
      </c>
      <c r="B7393" s="180" t="s">
        <v>344</v>
      </c>
      <c r="C7393" s="180">
        <v>775000</v>
      </c>
      <c r="D7393" s="180"/>
      <c r="E7393" s="180"/>
      <c r="F7393" s="180"/>
      <c r="G7393" s="180">
        <v>4000</v>
      </c>
      <c r="H7393" s="180"/>
      <c r="I7393" s="180">
        <v>804000</v>
      </c>
      <c r="J7393" s="180">
        <v>791742.68</v>
      </c>
    </row>
    <row r="7394" spans="1:10" x14ac:dyDescent="0.2">
      <c r="A7394" s="180" t="s">
        <v>167</v>
      </c>
      <c r="B7394" s="180" t="s">
        <v>475</v>
      </c>
      <c r="C7394" s="180"/>
      <c r="D7394" s="180">
        <v>1667</v>
      </c>
      <c r="E7394" s="180"/>
      <c r="F7394" s="180">
        <v>4922</v>
      </c>
      <c r="G7394" s="180"/>
      <c r="H7394" s="180"/>
      <c r="I7394" s="180">
        <v>37359</v>
      </c>
      <c r="J7394" s="180">
        <v>37491.380000000005</v>
      </c>
    </row>
    <row r="7395" spans="1:10" x14ac:dyDescent="0.2">
      <c r="A7395" s="180" t="s">
        <v>167</v>
      </c>
      <c r="B7395" s="180" t="s">
        <v>332</v>
      </c>
      <c r="C7395" s="180"/>
      <c r="D7395" s="180"/>
      <c r="E7395" s="180"/>
      <c r="F7395" s="180"/>
      <c r="G7395" s="180"/>
      <c r="H7395" s="180"/>
      <c r="I7395" s="180">
        <v>123000</v>
      </c>
      <c r="J7395" s="180">
        <v>122721</v>
      </c>
    </row>
    <row r="7396" spans="1:10" x14ac:dyDescent="0.2">
      <c r="A7396" s="180" t="s">
        <v>167</v>
      </c>
      <c r="B7396" s="180" t="s">
        <v>407</v>
      </c>
      <c r="C7396" s="180"/>
      <c r="D7396" s="180"/>
      <c r="E7396" s="180"/>
      <c r="F7396" s="180"/>
      <c r="G7396" s="180">
        <v>236000</v>
      </c>
      <c r="H7396" s="180"/>
      <c r="I7396" s="180">
        <v>384000</v>
      </c>
      <c r="J7396" s="180">
        <v>367610.36</v>
      </c>
    </row>
    <row r="7397" spans="1:10" x14ac:dyDescent="0.2">
      <c r="A7397" s="180" t="s">
        <v>167</v>
      </c>
      <c r="B7397" s="180" t="s">
        <v>345</v>
      </c>
      <c r="C7397" s="180">
        <v>777410</v>
      </c>
      <c r="D7397" s="180">
        <v>372534</v>
      </c>
      <c r="E7397" s="180">
        <v>0</v>
      </c>
      <c r="F7397" s="180">
        <v>675113</v>
      </c>
      <c r="G7397" s="180">
        <v>485165</v>
      </c>
      <c r="H7397" s="180">
        <v>40000</v>
      </c>
      <c r="I7397" s="180">
        <v>12785103</v>
      </c>
      <c r="J7397" s="180">
        <v>12727039.85</v>
      </c>
    </row>
    <row r="7398" spans="1:10" x14ac:dyDescent="0.2">
      <c r="A7398" s="180" t="s">
        <v>167</v>
      </c>
      <c r="B7398" s="180" t="s">
        <v>346</v>
      </c>
      <c r="C7398" s="180"/>
      <c r="D7398" s="180"/>
      <c r="E7398" s="180"/>
      <c r="F7398" s="180"/>
      <c r="G7398" s="180"/>
      <c r="H7398" s="180"/>
      <c r="I7398" s="180">
        <v>0</v>
      </c>
      <c r="J7398" s="180">
        <v>0</v>
      </c>
    </row>
    <row r="7399" spans="1:10" x14ac:dyDescent="0.2">
      <c r="A7399" s="180" t="s">
        <v>167</v>
      </c>
      <c r="B7399" s="180" t="s">
        <v>446</v>
      </c>
      <c r="C7399" s="180"/>
      <c r="D7399" s="180"/>
      <c r="E7399" s="180"/>
      <c r="F7399" s="180">
        <v>338070</v>
      </c>
      <c r="G7399" s="180"/>
      <c r="H7399" s="180"/>
      <c r="I7399" s="180">
        <v>372831</v>
      </c>
      <c r="J7399" s="180">
        <v>338267.4</v>
      </c>
    </row>
    <row r="7400" spans="1:10" x14ac:dyDescent="0.2">
      <c r="A7400" s="180" t="s">
        <v>167</v>
      </c>
      <c r="B7400" s="180" t="s">
        <v>347</v>
      </c>
      <c r="C7400" s="180"/>
      <c r="D7400" s="180"/>
      <c r="E7400" s="180"/>
      <c r="F7400" s="180"/>
      <c r="G7400" s="180"/>
      <c r="H7400" s="180"/>
      <c r="I7400" s="180">
        <v>0</v>
      </c>
      <c r="J7400" s="180">
        <v>878.62</v>
      </c>
    </row>
    <row r="7401" spans="1:10" x14ac:dyDescent="0.2">
      <c r="A7401" s="180" t="s">
        <v>167</v>
      </c>
      <c r="B7401" s="180" t="s">
        <v>348</v>
      </c>
      <c r="C7401" s="180">
        <v>777410</v>
      </c>
      <c r="D7401" s="180">
        <v>372534</v>
      </c>
      <c r="E7401" s="180">
        <v>0</v>
      </c>
      <c r="F7401" s="180">
        <v>1013183</v>
      </c>
      <c r="G7401" s="180">
        <v>485165</v>
      </c>
      <c r="H7401" s="180">
        <v>40000</v>
      </c>
      <c r="I7401" s="180">
        <v>13157934</v>
      </c>
      <c r="J7401" s="180">
        <v>13066185.869999999</v>
      </c>
    </row>
    <row r="7402" spans="1:10" x14ac:dyDescent="0.2">
      <c r="A7402" s="180" t="s">
        <v>167</v>
      </c>
      <c r="B7402" s="180" t="s">
        <v>349</v>
      </c>
      <c r="C7402" s="180">
        <v>2671657.4300000002</v>
      </c>
      <c r="D7402" s="180">
        <v>1009612.63</v>
      </c>
      <c r="E7402" s="180">
        <v>0</v>
      </c>
      <c r="F7402" s="180">
        <v>25736.399999999907</v>
      </c>
      <c r="G7402" s="180">
        <v>-75274.369999999937</v>
      </c>
      <c r="H7402" s="180">
        <v>1866.8000000000029</v>
      </c>
      <c r="I7402" s="180">
        <v>5228946.6199999992</v>
      </c>
      <c r="J7402" s="180">
        <v>4030707.59</v>
      </c>
    </row>
    <row r="7403" spans="1:10" x14ac:dyDescent="0.2">
      <c r="A7403" s="180" t="s">
        <v>167</v>
      </c>
      <c r="B7403" s="180" t="s">
        <v>350</v>
      </c>
      <c r="C7403" s="180">
        <v>3449067.43</v>
      </c>
      <c r="D7403" s="180">
        <v>1382146.63</v>
      </c>
      <c r="E7403" s="180">
        <v>0</v>
      </c>
      <c r="F7403" s="180">
        <v>1038919.4</v>
      </c>
      <c r="G7403" s="180">
        <v>409890.63000000006</v>
      </c>
      <c r="H7403" s="180">
        <v>41866.800000000003</v>
      </c>
      <c r="I7403" s="180">
        <v>18386880.619999997</v>
      </c>
      <c r="J7403" s="180">
        <v>17096893.460000001</v>
      </c>
    </row>
    <row r="7404" spans="1:10" x14ac:dyDescent="0.2">
      <c r="A7404" s="180" t="s">
        <v>167</v>
      </c>
      <c r="B7404" s="180" t="s">
        <v>376</v>
      </c>
      <c r="C7404" s="180"/>
      <c r="D7404" s="180"/>
      <c r="E7404" s="180"/>
      <c r="F7404" s="180"/>
      <c r="G7404" s="180"/>
      <c r="H7404" s="180"/>
      <c r="I7404" s="180"/>
      <c r="J7404" s="180"/>
    </row>
    <row r="7405" spans="1:10" x14ac:dyDescent="0.2">
      <c r="A7405" s="180" t="s">
        <v>167</v>
      </c>
      <c r="B7405" s="180" t="s">
        <v>377</v>
      </c>
      <c r="C7405" s="180"/>
      <c r="D7405" s="180"/>
      <c r="E7405" s="180"/>
      <c r="F7405" s="180"/>
      <c r="G7405" s="180"/>
      <c r="H7405" s="180"/>
      <c r="I7405" s="180">
        <v>6830000</v>
      </c>
      <c r="J7405" s="180">
        <v>6804384.96</v>
      </c>
    </row>
    <row r="7406" spans="1:10" x14ac:dyDescent="0.2">
      <c r="A7406" s="180" t="s">
        <v>167</v>
      </c>
      <c r="B7406" s="180" t="s">
        <v>352</v>
      </c>
      <c r="C7406" s="180"/>
      <c r="D7406" s="180"/>
      <c r="E7406" s="180"/>
      <c r="F7406" s="180"/>
      <c r="G7406" s="180"/>
      <c r="H7406" s="180"/>
      <c r="I7406" s="180">
        <v>125000</v>
      </c>
      <c r="J7406" s="180">
        <v>103428.98</v>
      </c>
    </row>
    <row r="7407" spans="1:10" x14ac:dyDescent="0.2">
      <c r="A7407" s="180" t="s">
        <v>167</v>
      </c>
      <c r="B7407" s="180" t="s">
        <v>353</v>
      </c>
      <c r="C7407" s="180"/>
      <c r="D7407" s="180"/>
      <c r="E7407" s="180"/>
      <c r="F7407" s="180"/>
      <c r="G7407" s="180"/>
      <c r="H7407" s="180"/>
      <c r="I7407" s="180">
        <v>125000</v>
      </c>
      <c r="J7407" s="180">
        <v>105012.39</v>
      </c>
    </row>
    <row r="7408" spans="1:10" x14ac:dyDescent="0.2">
      <c r="A7408" s="180" t="s">
        <v>167</v>
      </c>
      <c r="B7408" s="180" t="s">
        <v>354</v>
      </c>
      <c r="C7408" s="180"/>
      <c r="D7408" s="180"/>
      <c r="E7408" s="180"/>
      <c r="F7408" s="180"/>
      <c r="G7408" s="180"/>
      <c r="H7408" s="180"/>
      <c r="I7408" s="180">
        <v>256750</v>
      </c>
      <c r="J7408" s="180">
        <v>225812.11</v>
      </c>
    </row>
    <row r="7409" spans="1:10" x14ac:dyDescent="0.2">
      <c r="A7409" s="180" t="s">
        <v>167</v>
      </c>
      <c r="B7409" s="180" t="s">
        <v>408</v>
      </c>
      <c r="C7409" s="180"/>
      <c r="D7409" s="180"/>
      <c r="E7409" s="180"/>
      <c r="F7409" s="180"/>
      <c r="G7409" s="180"/>
      <c r="H7409" s="180"/>
      <c r="I7409" s="180">
        <v>425000</v>
      </c>
      <c r="J7409" s="180">
        <v>407591.89</v>
      </c>
    </row>
    <row r="7410" spans="1:10" x14ac:dyDescent="0.2">
      <c r="A7410" s="180" t="s">
        <v>167</v>
      </c>
      <c r="B7410" s="180" t="s">
        <v>423</v>
      </c>
      <c r="C7410" s="180"/>
      <c r="D7410" s="180">
        <v>9000</v>
      </c>
      <c r="E7410" s="180"/>
      <c r="F7410" s="180"/>
      <c r="G7410" s="180"/>
      <c r="H7410" s="180"/>
      <c r="I7410" s="180">
        <v>514000</v>
      </c>
      <c r="J7410" s="180">
        <v>498519.99</v>
      </c>
    </row>
    <row r="7411" spans="1:10" x14ac:dyDescent="0.2">
      <c r="A7411" s="180" t="s">
        <v>167</v>
      </c>
      <c r="B7411" s="180" t="s">
        <v>355</v>
      </c>
      <c r="C7411" s="180"/>
      <c r="D7411" s="180">
        <v>20000</v>
      </c>
      <c r="E7411" s="180"/>
      <c r="F7411" s="180"/>
      <c r="G7411" s="180"/>
      <c r="H7411" s="180"/>
      <c r="I7411" s="180">
        <v>950000</v>
      </c>
      <c r="J7411" s="180">
        <v>897791.24</v>
      </c>
    </row>
    <row r="7412" spans="1:10" x14ac:dyDescent="0.2">
      <c r="A7412" s="180" t="s">
        <v>167</v>
      </c>
      <c r="B7412" s="180" t="s">
        <v>356</v>
      </c>
      <c r="C7412" s="180"/>
      <c r="D7412" s="180">
        <v>75000</v>
      </c>
      <c r="E7412" s="180"/>
      <c r="F7412" s="180"/>
      <c r="G7412" s="180"/>
      <c r="H7412" s="180"/>
      <c r="I7412" s="180">
        <v>475000</v>
      </c>
      <c r="J7412" s="180">
        <v>426188.95</v>
      </c>
    </row>
    <row r="7413" spans="1:10" x14ac:dyDescent="0.2">
      <c r="A7413" s="180" t="s">
        <v>167</v>
      </c>
      <c r="B7413" s="180" t="s">
        <v>409</v>
      </c>
      <c r="C7413" s="180"/>
      <c r="D7413" s="180"/>
      <c r="E7413" s="180"/>
      <c r="F7413" s="180"/>
      <c r="G7413" s="180"/>
      <c r="H7413" s="180"/>
      <c r="I7413" s="180">
        <v>0</v>
      </c>
      <c r="J7413" s="180"/>
    </row>
    <row r="7414" spans="1:10" x14ac:dyDescent="0.2">
      <c r="A7414" s="180" t="s">
        <v>167</v>
      </c>
      <c r="B7414" s="180" t="s">
        <v>378</v>
      </c>
      <c r="C7414" s="180"/>
      <c r="D7414" s="180"/>
      <c r="E7414" s="180"/>
      <c r="F7414" s="180"/>
      <c r="G7414" s="180">
        <v>492000</v>
      </c>
      <c r="H7414" s="180">
        <v>40000</v>
      </c>
      <c r="I7414" s="180">
        <v>530000</v>
      </c>
      <c r="J7414" s="180">
        <v>522660.16</v>
      </c>
    </row>
    <row r="7415" spans="1:10" x14ac:dyDescent="0.2">
      <c r="A7415" s="180" t="s">
        <v>167</v>
      </c>
      <c r="B7415" s="180" t="s">
        <v>360</v>
      </c>
      <c r="C7415" s="180">
        <v>300000</v>
      </c>
      <c r="D7415" s="180"/>
      <c r="E7415" s="180"/>
      <c r="F7415" s="180"/>
      <c r="G7415" s="180"/>
      <c r="H7415" s="180"/>
      <c r="I7415" s="180">
        <v>300000</v>
      </c>
      <c r="J7415" s="180">
        <v>198428.91</v>
      </c>
    </row>
    <row r="7416" spans="1:10" x14ac:dyDescent="0.2">
      <c r="A7416" s="180" t="s">
        <v>167</v>
      </c>
      <c r="B7416" s="180" t="s">
        <v>379</v>
      </c>
      <c r="C7416" s="180"/>
      <c r="D7416" s="180"/>
      <c r="E7416" s="180"/>
      <c r="F7416" s="180">
        <v>1002129</v>
      </c>
      <c r="G7416" s="180"/>
      <c r="H7416" s="180"/>
      <c r="I7416" s="180">
        <v>1040713</v>
      </c>
      <c r="J7416" s="180">
        <v>993411.26</v>
      </c>
    </row>
    <row r="7417" spans="1:10" x14ac:dyDescent="0.2">
      <c r="A7417" s="180" t="s">
        <v>167</v>
      </c>
      <c r="B7417" s="180" t="s">
        <v>362</v>
      </c>
      <c r="C7417" s="180"/>
      <c r="D7417" s="180"/>
      <c r="E7417" s="180"/>
      <c r="F7417" s="180"/>
      <c r="G7417" s="180"/>
      <c r="H7417" s="180"/>
      <c r="I7417" s="180">
        <v>389931</v>
      </c>
      <c r="J7417" s="180">
        <v>360186</v>
      </c>
    </row>
    <row r="7418" spans="1:10" x14ac:dyDescent="0.2">
      <c r="A7418" s="180" t="s">
        <v>167</v>
      </c>
      <c r="B7418" s="180" t="s">
        <v>365</v>
      </c>
      <c r="C7418" s="180">
        <v>300000</v>
      </c>
      <c r="D7418" s="180">
        <v>104000</v>
      </c>
      <c r="E7418" s="180">
        <v>0</v>
      </c>
      <c r="F7418" s="180">
        <v>1002129</v>
      </c>
      <c r="G7418" s="180">
        <v>492000</v>
      </c>
      <c r="H7418" s="180">
        <v>40000</v>
      </c>
      <c r="I7418" s="180">
        <v>11961394</v>
      </c>
      <c r="J7418" s="180">
        <v>11543416.84</v>
      </c>
    </row>
    <row r="7419" spans="1:10" x14ac:dyDescent="0.2">
      <c r="A7419" s="180" t="s">
        <v>167</v>
      </c>
      <c r="B7419" s="180" t="s">
        <v>447</v>
      </c>
      <c r="C7419" s="180"/>
      <c r="D7419" s="180"/>
      <c r="E7419" s="180"/>
      <c r="F7419" s="180"/>
      <c r="G7419" s="180"/>
      <c r="H7419" s="180"/>
      <c r="I7419" s="180">
        <v>0</v>
      </c>
      <c r="J7419" s="180">
        <v>324530</v>
      </c>
    </row>
    <row r="7420" spans="1:10" x14ac:dyDescent="0.2">
      <c r="A7420" s="180" t="s">
        <v>167</v>
      </c>
      <c r="B7420" s="180" t="s">
        <v>366</v>
      </c>
      <c r="C7420" s="180">
        <v>300000</v>
      </c>
      <c r="D7420" s="180">
        <v>104000</v>
      </c>
      <c r="E7420" s="180">
        <v>0</v>
      </c>
      <c r="F7420" s="180">
        <v>1002129</v>
      </c>
      <c r="G7420" s="180">
        <v>492000</v>
      </c>
      <c r="H7420" s="180">
        <v>40000</v>
      </c>
      <c r="I7420" s="180">
        <v>11961394</v>
      </c>
      <c r="J7420" s="180">
        <v>11867946.84</v>
      </c>
    </row>
    <row r="7421" spans="1:10" x14ac:dyDescent="0.2">
      <c r="A7421" s="180" t="s">
        <v>167</v>
      </c>
      <c r="B7421" s="180" t="s">
        <v>367</v>
      </c>
      <c r="C7421" s="180">
        <v>3149067.43</v>
      </c>
      <c r="D7421" s="180">
        <v>1278146.6299999999</v>
      </c>
      <c r="E7421" s="180">
        <v>0</v>
      </c>
      <c r="F7421" s="180">
        <v>36790.399999999907</v>
      </c>
      <c r="G7421" s="180">
        <v>-82109.369999999937</v>
      </c>
      <c r="H7421" s="180">
        <v>1866.8000000000029</v>
      </c>
      <c r="I7421" s="180">
        <v>6425486.6199999973</v>
      </c>
      <c r="J7421" s="180">
        <v>5228946.620000001</v>
      </c>
    </row>
    <row r="7422" spans="1:10" x14ac:dyDescent="0.2">
      <c r="A7422" s="180" t="s">
        <v>167</v>
      </c>
      <c r="B7422" s="180" t="s">
        <v>368</v>
      </c>
      <c r="C7422" s="180">
        <v>3449067.43</v>
      </c>
      <c r="D7422" s="180">
        <v>1382146.63</v>
      </c>
      <c r="E7422" s="180">
        <v>0</v>
      </c>
      <c r="F7422" s="180">
        <v>1038919.4</v>
      </c>
      <c r="G7422" s="180">
        <v>409890.63000000006</v>
      </c>
      <c r="H7422" s="180">
        <v>41866.800000000003</v>
      </c>
      <c r="I7422" s="180">
        <v>18386880.619999997</v>
      </c>
      <c r="J7422" s="180">
        <v>17096893.460000001</v>
      </c>
    </row>
    <row r="7423" spans="1:10" x14ac:dyDescent="0.2">
      <c r="A7423" s="180" t="s">
        <v>168</v>
      </c>
      <c r="B7423" s="180" t="s">
        <v>333</v>
      </c>
      <c r="C7423" s="180"/>
      <c r="D7423" s="180">
        <v>3789601</v>
      </c>
      <c r="E7423" s="180"/>
      <c r="F7423" s="180">
        <v>5673056</v>
      </c>
      <c r="G7423" s="180"/>
      <c r="H7423" s="180"/>
      <c r="I7423" s="180">
        <v>36451734</v>
      </c>
      <c r="J7423" s="180">
        <v>34452075.100000001</v>
      </c>
    </row>
    <row r="7424" spans="1:10" x14ac:dyDescent="0.2">
      <c r="A7424" s="180" t="s">
        <v>168</v>
      </c>
      <c r="B7424" s="180" t="s">
        <v>334</v>
      </c>
      <c r="C7424" s="180"/>
      <c r="D7424" s="180">
        <v>17272</v>
      </c>
      <c r="E7424" s="180"/>
      <c r="F7424" s="180">
        <v>25856</v>
      </c>
      <c r="G7424" s="180"/>
      <c r="H7424" s="180"/>
      <c r="I7424" s="180">
        <v>191788</v>
      </c>
      <c r="J7424" s="180">
        <v>171961.34</v>
      </c>
    </row>
    <row r="7425" spans="1:10" x14ac:dyDescent="0.2">
      <c r="A7425" s="180" t="s">
        <v>168</v>
      </c>
      <c r="B7425" s="180" t="s">
        <v>335</v>
      </c>
      <c r="C7425" s="180"/>
      <c r="D7425" s="180">
        <v>0</v>
      </c>
      <c r="E7425" s="180"/>
      <c r="F7425" s="180"/>
      <c r="G7425" s="180"/>
      <c r="H7425" s="180"/>
      <c r="I7425" s="180">
        <v>0</v>
      </c>
      <c r="J7425" s="180">
        <v>0</v>
      </c>
    </row>
    <row r="7426" spans="1:10" x14ac:dyDescent="0.2">
      <c r="A7426" s="180" t="s">
        <v>168</v>
      </c>
      <c r="B7426" s="180" t="s">
        <v>336</v>
      </c>
      <c r="C7426" s="180"/>
      <c r="D7426" s="180"/>
      <c r="E7426" s="180"/>
      <c r="F7426" s="180"/>
      <c r="G7426" s="180"/>
      <c r="H7426" s="180"/>
      <c r="I7426" s="180">
        <v>5450000</v>
      </c>
      <c r="J7426" s="180">
        <v>5274580.79</v>
      </c>
    </row>
    <row r="7427" spans="1:10" x14ac:dyDescent="0.2">
      <c r="A7427" s="180" t="s">
        <v>168</v>
      </c>
      <c r="B7427" s="180" t="s">
        <v>337</v>
      </c>
      <c r="C7427" s="180">
        <v>50000</v>
      </c>
      <c r="D7427" s="180">
        <v>8000</v>
      </c>
      <c r="E7427" s="180">
        <v>250000</v>
      </c>
      <c r="F7427" s="180">
        <v>15000</v>
      </c>
      <c r="G7427" s="180">
        <v>15000</v>
      </c>
      <c r="H7427" s="180">
        <v>1000</v>
      </c>
      <c r="I7427" s="180">
        <v>326000</v>
      </c>
      <c r="J7427" s="180">
        <v>195263.45999999996</v>
      </c>
    </row>
    <row r="7428" spans="1:10" x14ac:dyDescent="0.2">
      <c r="A7428" s="180" t="s">
        <v>168</v>
      </c>
      <c r="B7428" s="180" t="s">
        <v>338</v>
      </c>
      <c r="C7428" s="180"/>
      <c r="D7428" s="180"/>
      <c r="E7428" s="180"/>
      <c r="F7428" s="180"/>
      <c r="G7428" s="180">
        <v>2350000</v>
      </c>
      <c r="H7428" s="180">
        <v>375000</v>
      </c>
      <c r="I7428" s="180">
        <v>2250000</v>
      </c>
      <c r="J7428" s="180">
        <v>2301977.75</v>
      </c>
    </row>
    <row r="7429" spans="1:10" x14ac:dyDescent="0.2">
      <c r="A7429" s="180" t="s">
        <v>168</v>
      </c>
      <c r="B7429" s="180" t="s">
        <v>339</v>
      </c>
      <c r="C7429" s="180"/>
      <c r="D7429" s="180"/>
      <c r="E7429" s="180"/>
      <c r="F7429" s="180"/>
      <c r="G7429" s="180"/>
      <c r="H7429" s="180">
        <v>0</v>
      </c>
      <c r="I7429" s="180">
        <v>1175000</v>
      </c>
      <c r="J7429" s="180">
        <v>785278.82</v>
      </c>
    </row>
    <row r="7430" spans="1:10" x14ac:dyDescent="0.2">
      <c r="A7430" s="180" t="s">
        <v>168</v>
      </c>
      <c r="B7430" s="180" t="s">
        <v>340</v>
      </c>
      <c r="C7430" s="180">
        <v>0</v>
      </c>
      <c r="D7430" s="180">
        <v>15000</v>
      </c>
      <c r="E7430" s="180">
        <v>0</v>
      </c>
      <c r="F7430" s="180">
        <v>0</v>
      </c>
      <c r="G7430" s="180">
        <v>5000</v>
      </c>
      <c r="H7430" s="180">
        <v>0</v>
      </c>
      <c r="I7430" s="180">
        <v>2226000</v>
      </c>
      <c r="J7430" s="180">
        <v>2432164.5</v>
      </c>
    </row>
    <row r="7431" spans="1:10" x14ac:dyDescent="0.2">
      <c r="A7431" s="180" t="s">
        <v>168</v>
      </c>
      <c r="B7431" s="180" t="s">
        <v>341</v>
      </c>
      <c r="C7431" s="180">
        <v>0</v>
      </c>
      <c r="D7431" s="180">
        <v>0</v>
      </c>
      <c r="E7431" s="180">
        <v>0</v>
      </c>
      <c r="F7431" s="180">
        <v>0</v>
      </c>
      <c r="G7431" s="180">
        <v>0</v>
      </c>
      <c r="H7431" s="180">
        <v>0</v>
      </c>
      <c r="I7431" s="180">
        <v>0</v>
      </c>
      <c r="J7431" s="180">
        <v>0</v>
      </c>
    </row>
    <row r="7432" spans="1:10" x14ac:dyDescent="0.2">
      <c r="A7432" s="180" t="s">
        <v>168</v>
      </c>
      <c r="B7432" s="180" t="s">
        <v>342</v>
      </c>
      <c r="C7432" s="180"/>
      <c r="D7432" s="180"/>
      <c r="E7432" s="180"/>
      <c r="F7432" s="180"/>
      <c r="G7432" s="180"/>
      <c r="H7432" s="180"/>
      <c r="I7432" s="180">
        <v>47667846</v>
      </c>
      <c r="J7432" s="180">
        <v>46396027</v>
      </c>
    </row>
    <row r="7433" spans="1:10" x14ac:dyDescent="0.2">
      <c r="A7433" s="180" t="s">
        <v>168</v>
      </c>
      <c r="B7433" s="180" t="s">
        <v>343</v>
      </c>
      <c r="C7433" s="180"/>
      <c r="D7433" s="180"/>
      <c r="E7433" s="180"/>
      <c r="F7433" s="180"/>
      <c r="G7433" s="180"/>
      <c r="H7433" s="180"/>
      <c r="I7433" s="180">
        <v>0</v>
      </c>
      <c r="J7433" s="180">
        <v>0</v>
      </c>
    </row>
    <row r="7434" spans="1:10" x14ac:dyDescent="0.2">
      <c r="A7434" s="180" t="s">
        <v>168</v>
      </c>
      <c r="B7434" s="180" t="s">
        <v>344</v>
      </c>
      <c r="C7434" s="180">
        <v>7600000</v>
      </c>
      <c r="D7434" s="180">
        <v>1000</v>
      </c>
      <c r="E7434" s="180">
        <v>0</v>
      </c>
      <c r="F7434" s="180">
        <v>1000</v>
      </c>
      <c r="G7434" s="180">
        <v>25000</v>
      </c>
      <c r="H7434" s="180">
        <v>0</v>
      </c>
      <c r="I7434" s="180">
        <v>7849365</v>
      </c>
      <c r="J7434" s="180">
        <v>7145476.2399999993</v>
      </c>
    </row>
    <row r="7435" spans="1:10" x14ac:dyDescent="0.2">
      <c r="A7435" s="180" t="s">
        <v>168</v>
      </c>
      <c r="B7435" s="180" t="s">
        <v>475</v>
      </c>
      <c r="C7435" s="180"/>
      <c r="D7435" s="180">
        <v>107314</v>
      </c>
      <c r="E7435" s="180"/>
      <c r="F7435" s="180">
        <v>160649</v>
      </c>
      <c r="G7435" s="180"/>
      <c r="H7435" s="180"/>
      <c r="I7435" s="180">
        <v>1035276</v>
      </c>
      <c r="J7435" s="180">
        <v>948661.84</v>
      </c>
    </row>
    <row r="7436" spans="1:10" x14ac:dyDescent="0.2">
      <c r="A7436" s="180" t="s">
        <v>168</v>
      </c>
      <c r="B7436" s="180" t="s">
        <v>332</v>
      </c>
      <c r="C7436" s="180"/>
      <c r="D7436" s="180"/>
      <c r="E7436" s="180">
        <v>0</v>
      </c>
      <c r="F7436" s="180"/>
      <c r="G7436" s="180"/>
      <c r="H7436" s="180"/>
      <c r="I7436" s="180">
        <v>599000</v>
      </c>
      <c r="J7436" s="180">
        <v>583522</v>
      </c>
    </row>
    <row r="7437" spans="1:10" x14ac:dyDescent="0.2">
      <c r="A7437" s="180" t="s">
        <v>168</v>
      </c>
      <c r="B7437" s="180" t="s">
        <v>407</v>
      </c>
      <c r="C7437" s="180">
        <v>0</v>
      </c>
      <c r="D7437" s="180">
        <v>0</v>
      </c>
      <c r="E7437" s="180">
        <v>0</v>
      </c>
      <c r="F7437" s="180">
        <v>0</v>
      </c>
      <c r="G7437" s="180">
        <v>1350000</v>
      </c>
      <c r="H7437" s="180">
        <v>0</v>
      </c>
      <c r="I7437" s="180">
        <v>3550000</v>
      </c>
      <c r="J7437" s="180">
        <v>3451109.54</v>
      </c>
    </row>
    <row r="7438" spans="1:10" x14ac:dyDescent="0.2">
      <c r="A7438" s="180" t="s">
        <v>168</v>
      </c>
      <c r="B7438" s="180" t="s">
        <v>345</v>
      </c>
      <c r="C7438" s="180">
        <v>7650000</v>
      </c>
      <c r="D7438" s="180">
        <v>3938187</v>
      </c>
      <c r="E7438" s="180">
        <v>250000</v>
      </c>
      <c r="F7438" s="180">
        <v>5875561</v>
      </c>
      <c r="G7438" s="180">
        <v>3745000</v>
      </c>
      <c r="H7438" s="180">
        <v>376000</v>
      </c>
      <c r="I7438" s="180">
        <v>108772009</v>
      </c>
      <c r="J7438" s="180">
        <v>104138098.38</v>
      </c>
    </row>
    <row r="7439" spans="1:10" x14ac:dyDescent="0.2">
      <c r="A7439" s="180" t="s">
        <v>168</v>
      </c>
      <c r="B7439" s="180" t="s">
        <v>346</v>
      </c>
      <c r="C7439" s="180">
        <v>0</v>
      </c>
      <c r="D7439" s="180">
        <v>0</v>
      </c>
      <c r="E7439" s="180">
        <v>45000000</v>
      </c>
      <c r="F7439" s="180">
        <v>9425000</v>
      </c>
      <c r="G7439" s="180"/>
      <c r="H7439" s="180"/>
      <c r="I7439" s="180">
        <v>10093303</v>
      </c>
      <c r="J7439" s="180">
        <v>0</v>
      </c>
    </row>
    <row r="7440" spans="1:10" x14ac:dyDescent="0.2">
      <c r="A7440" s="180" t="s">
        <v>168</v>
      </c>
      <c r="B7440" s="180" t="s">
        <v>446</v>
      </c>
      <c r="C7440" s="180">
        <v>0</v>
      </c>
      <c r="D7440" s="180">
        <v>0</v>
      </c>
      <c r="E7440" s="180">
        <v>0</v>
      </c>
      <c r="F7440" s="180">
        <v>6261957</v>
      </c>
      <c r="G7440" s="180">
        <v>0</v>
      </c>
      <c r="H7440" s="180">
        <v>0</v>
      </c>
      <c r="I7440" s="180">
        <v>6274221</v>
      </c>
      <c r="J7440" s="180">
        <v>6277163.71</v>
      </c>
    </row>
    <row r="7441" spans="1:10" x14ac:dyDescent="0.2">
      <c r="A7441" s="180" t="s">
        <v>168</v>
      </c>
      <c r="B7441" s="180" t="s">
        <v>347</v>
      </c>
      <c r="C7441" s="180">
        <v>0</v>
      </c>
      <c r="D7441" s="180">
        <v>0</v>
      </c>
      <c r="E7441" s="180">
        <v>0</v>
      </c>
      <c r="F7441" s="180"/>
      <c r="G7441" s="180">
        <v>0</v>
      </c>
      <c r="H7441" s="180">
        <v>0</v>
      </c>
      <c r="I7441" s="180">
        <v>40000</v>
      </c>
      <c r="J7441" s="180">
        <v>40738</v>
      </c>
    </row>
    <row r="7442" spans="1:10" x14ac:dyDescent="0.2">
      <c r="A7442" s="180" t="s">
        <v>168</v>
      </c>
      <c r="B7442" s="180" t="s">
        <v>348</v>
      </c>
      <c r="C7442" s="180">
        <v>7650000</v>
      </c>
      <c r="D7442" s="180">
        <v>3938187</v>
      </c>
      <c r="E7442" s="180">
        <v>45250000</v>
      </c>
      <c r="F7442" s="180">
        <v>21562518</v>
      </c>
      <c r="G7442" s="180">
        <v>3745000</v>
      </c>
      <c r="H7442" s="180">
        <v>376000</v>
      </c>
      <c r="I7442" s="180">
        <v>125179533</v>
      </c>
      <c r="J7442" s="180">
        <v>110456000.09</v>
      </c>
    </row>
    <row r="7443" spans="1:10" x14ac:dyDescent="0.2">
      <c r="A7443" s="180" t="s">
        <v>168</v>
      </c>
      <c r="B7443" s="180" t="s">
        <v>349</v>
      </c>
      <c r="C7443" s="180">
        <v>5409582.0199999996</v>
      </c>
      <c r="D7443" s="180">
        <v>1391243.79</v>
      </c>
      <c r="E7443" s="180">
        <v>5573303</v>
      </c>
      <c r="F7443" s="180">
        <v>4198216.5299999993</v>
      </c>
      <c r="G7443" s="180">
        <v>1012433.8099999996</v>
      </c>
      <c r="H7443" s="180">
        <v>126339.64</v>
      </c>
      <c r="I7443" s="180">
        <v>25654272.160000008</v>
      </c>
      <c r="J7443" s="180">
        <v>26664699.030000001</v>
      </c>
    </row>
    <row r="7444" spans="1:10" x14ac:dyDescent="0.2">
      <c r="A7444" s="180" t="s">
        <v>168</v>
      </c>
      <c r="B7444" s="180" t="s">
        <v>350</v>
      </c>
      <c r="C7444" s="180">
        <v>13059582.02</v>
      </c>
      <c r="D7444" s="180">
        <v>5329430.79</v>
      </c>
      <c r="E7444" s="180">
        <v>50823303</v>
      </c>
      <c r="F7444" s="180">
        <v>25760734.530000001</v>
      </c>
      <c r="G7444" s="180">
        <v>4757433.8099999996</v>
      </c>
      <c r="H7444" s="180">
        <v>502339.64</v>
      </c>
      <c r="I7444" s="180">
        <v>150833805.16</v>
      </c>
      <c r="J7444" s="180">
        <v>137120699.12</v>
      </c>
    </row>
    <row r="7445" spans="1:10" x14ac:dyDescent="0.2">
      <c r="A7445" s="180" t="s">
        <v>168</v>
      </c>
      <c r="B7445" s="180" t="s">
        <v>376</v>
      </c>
      <c r="C7445" s="180"/>
      <c r="D7445" s="180"/>
      <c r="E7445" s="180"/>
      <c r="F7445" s="180"/>
      <c r="G7445" s="180"/>
      <c r="H7445" s="180"/>
      <c r="I7445" s="180"/>
      <c r="J7445" s="180"/>
    </row>
    <row r="7446" spans="1:10" x14ac:dyDescent="0.2">
      <c r="A7446" s="180" t="s">
        <v>168</v>
      </c>
      <c r="B7446" s="180" t="s">
        <v>377</v>
      </c>
      <c r="C7446" s="180">
        <v>1400000</v>
      </c>
      <c r="D7446" s="180">
        <v>200000</v>
      </c>
      <c r="E7446" s="180">
        <v>0</v>
      </c>
      <c r="F7446" s="180"/>
      <c r="G7446" s="180">
        <v>0</v>
      </c>
      <c r="H7446" s="180">
        <v>0</v>
      </c>
      <c r="I7446" s="180">
        <v>62050000</v>
      </c>
      <c r="J7446" s="180">
        <v>57267291.960000001</v>
      </c>
    </row>
    <row r="7447" spans="1:10" x14ac:dyDescent="0.2">
      <c r="A7447" s="180" t="s">
        <v>168</v>
      </c>
      <c r="B7447" s="180" t="s">
        <v>352</v>
      </c>
      <c r="C7447" s="180">
        <v>0</v>
      </c>
      <c r="D7447" s="180">
        <v>0</v>
      </c>
      <c r="E7447" s="180">
        <v>0</v>
      </c>
      <c r="F7447" s="180"/>
      <c r="G7447" s="180">
        <v>0</v>
      </c>
      <c r="H7447" s="180">
        <v>0</v>
      </c>
      <c r="I7447" s="180">
        <v>4507500</v>
      </c>
      <c r="J7447" s="180">
        <v>4301729.42</v>
      </c>
    </row>
    <row r="7448" spans="1:10" x14ac:dyDescent="0.2">
      <c r="A7448" s="180" t="s">
        <v>168</v>
      </c>
      <c r="B7448" s="180" t="s">
        <v>353</v>
      </c>
      <c r="C7448" s="180">
        <v>0</v>
      </c>
      <c r="D7448" s="180">
        <v>0</v>
      </c>
      <c r="E7448" s="180">
        <v>0</v>
      </c>
      <c r="F7448" s="180"/>
      <c r="G7448" s="180">
        <v>0</v>
      </c>
      <c r="H7448" s="180">
        <v>0</v>
      </c>
      <c r="I7448" s="180">
        <v>6156500</v>
      </c>
      <c r="J7448" s="180">
        <v>6151634.9299999997</v>
      </c>
    </row>
    <row r="7449" spans="1:10" x14ac:dyDescent="0.2">
      <c r="A7449" s="180" t="s">
        <v>168</v>
      </c>
      <c r="B7449" s="180" t="s">
        <v>354</v>
      </c>
      <c r="C7449" s="180">
        <v>0</v>
      </c>
      <c r="D7449" s="180">
        <v>0</v>
      </c>
      <c r="E7449" s="180">
        <v>0</v>
      </c>
      <c r="F7449" s="180"/>
      <c r="G7449" s="180">
        <v>0</v>
      </c>
      <c r="H7449" s="180">
        <v>0</v>
      </c>
      <c r="I7449" s="180">
        <v>701700</v>
      </c>
      <c r="J7449" s="180">
        <v>757193.08</v>
      </c>
    </row>
    <row r="7450" spans="1:10" x14ac:dyDescent="0.2">
      <c r="A7450" s="180" t="s">
        <v>168</v>
      </c>
      <c r="B7450" s="180" t="s">
        <v>408</v>
      </c>
      <c r="C7450" s="180">
        <v>0</v>
      </c>
      <c r="D7450" s="180">
        <v>0</v>
      </c>
      <c r="E7450" s="180">
        <v>0</v>
      </c>
      <c r="F7450" s="180"/>
      <c r="G7450" s="180">
        <v>0</v>
      </c>
      <c r="H7450" s="180">
        <v>0</v>
      </c>
      <c r="I7450" s="180">
        <v>4461500</v>
      </c>
      <c r="J7450" s="180">
        <v>4168590.19</v>
      </c>
    </row>
    <row r="7451" spans="1:10" x14ac:dyDescent="0.2">
      <c r="A7451" s="180" t="s">
        <v>168</v>
      </c>
      <c r="B7451" s="180" t="s">
        <v>423</v>
      </c>
      <c r="C7451" s="180">
        <v>5000</v>
      </c>
      <c r="D7451" s="180">
        <v>150000</v>
      </c>
      <c r="E7451" s="180">
        <v>0</v>
      </c>
      <c r="F7451" s="180">
        <v>0</v>
      </c>
      <c r="G7451" s="180">
        <v>0</v>
      </c>
      <c r="H7451" s="180">
        <v>0</v>
      </c>
      <c r="I7451" s="180">
        <v>2183500</v>
      </c>
      <c r="J7451" s="180">
        <v>2170287.23</v>
      </c>
    </row>
    <row r="7452" spans="1:10" x14ac:dyDescent="0.2">
      <c r="A7452" s="180" t="s">
        <v>168</v>
      </c>
      <c r="B7452" s="180" t="s">
        <v>355</v>
      </c>
      <c r="C7452" s="180">
        <v>0</v>
      </c>
      <c r="D7452" s="180">
        <v>300000</v>
      </c>
      <c r="E7452" s="180">
        <v>0</v>
      </c>
      <c r="F7452" s="180"/>
      <c r="G7452" s="180">
        <v>0</v>
      </c>
      <c r="H7452" s="180">
        <v>0</v>
      </c>
      <c r="I7452" s="180">
        <v>7000000</v>
      </c>
      <c r="J7452" s="180">
        <v>6692844.0899999999</v>
      </c>
    </row>
    <row r="7453" spans="1:10" x14ac:dyDescent="0.2">
      <c r="A7453" s="180" t="s">
        <v>168</v>
      </c>
      <c r="B7453" s="180" t="s">
        <v>356</v>
      </c>
      <c r="C7453" s="180">
        <v>0</v>
      </c>
      <c r="D7453" s="180">
        <v>500000</v>
      </c>
      <c r="E7453" s="180">
        <v>0</v>
      </c>
      <c r="F7453" s="180"/>
      <c r="G7453" s="180">
        <v>0</v>
      </c>
      <c r="H7453" s="180">
        <v>0</v>
      </c>
      <c r="I7453" s="180">
        <v>3110000</v>
      </c>
      <c r="J7453" s="180">
        <v>3020657.77</v>
      </c>
    </row>
    <row r="7454" spans="1:10" x14ac:dyDescent="0.2">
      <c r="A7454" s="180" t="s">
        <v>168</v>
      </c>
      <c r="B7454" s="180" t="s">
        <v>409</v>
      </c>
      <c r="C7454" s="180"/>
      <c r="D7454" s="180"/>
      <c r="E7454" s="180"/>
      <c r="F7454" s="180"/>
      <c r="G7454" s="180"/>
      <c r="H7454" s="180"/>
      <c r="I7454" s="180">
        <v>0</v>
      </c>
      <c r="J7454" s="180">
        <v>0</v>
      </c>
    </row>
    <row r="7455" spans="1:10" x14ac:dyDescent="0.2">
      <c r="A7455" s="180" t="s">
        <v>168</v>
      </c>
      <c r="B7455" s="180" t="s">
        <v>378</v>
      </c>
      <c r="C7455" s="180">
        <v>0</v>
      </c>
      <c r="D7455" s="180">
        <v>0</v>
      </c>
      <c r="E7455" s="180">
        <v>0</v>
      </c>
      <c r="F7455" s="180"/>
      <c r="G7455" s="180">
        <v>3800000</v>
      </c>
      <c r="H7455" s="180">
        <v>400000</v>
      </c>
      <c r="I7455" s="180">
        <v>4069000</v>
      </c>
      <c r="J7455" s="180">
        <v>4045507.65</v>
      </c>
    </row>
    <row r="7456" spans="1:10" x14ac:dyDescent="0.2">
      <c r="A7456" s="180" t="s">
        <v>168</v>
      </c>
      <c r="B7456" s="180" t="s">
        <v>360</v>
      </c>
      <c r="C7456" s="180">
        <v>3000000</v>
      </c>
      <c r="D7456" s="180">
        <v>2000000</v>
      </c>
      <c r="E7456" s="180">
        <v>50000000</v>
      </c>
      <c r="F7456" s="180"/>
      <c r="G7456" s="180"/>
      <c r="H7456" s="180">
        <v>0</v>
      </c>
      <c r="I7456" s="180">
        <v>6500000</v>
      </c>
      <c r="J7456" s="180">
        <v>3239412.47</v>
      </c>
    </row>
    <row r="7457" spans="1:10" x14ac:dyDescent="0.2">
      <c r="A7457" s="180" t="s">
        <v>168</v>
      </c>
      <c r="B7457" s="180" t="s">
        <v>379</v>
      </c>
      <c r="C7457" s="180">
        <v>0</v>
      </c>
      <c r="D7457" s="180">
        <v>0</v>
      </c>
      <c r="E7457" s="180">
        <v>250000</v>
      </c>
      <c r="F7457" s="180">
        <v>21500000</v>
      </c>
      <c r="G7457" s="180"/>
      <c r="H7457" s="180"/>
      <c r="I7457" s="180">
        <v>9949589</v>
      </c>
      <c r="J7457" s="180">
        <v>10134559.460000001</v>
      </c>
    </row>
    <row r="7458" spans="1:10" x14ac:dyDescent="0.2">
      <c r="A7458" s="180" t="s">
        <v>168</v>
      </c>
      <c r="B7458" s="180" t="s">
        <v>362</v>
      </c>
      <c r="C7458" s="180"/>
      <c r="D7458" s="180"/>
      <c r="E7458" s="180"/>
      <c r="F7458" s="180"/>
      <c r="G7458" s="180"/>
      <c r="H7458" s="180"/>
      <c r="I7458" s="180">
        <v>3339090</v>
      </c>
      <c r="J7458" s="180">
        <v>3239555</v>
      </c>
    </row>
    <row r="7459" spans="1:10" x14ac:dyDescent="0.2">
      <c r="A7459" s="180" t="s">
        <v>168</v>
      </c>
      <c r="B7459" s="180" t="s">
        <v>365</v>
      </c>
      <c r="C7459" s="180">
        <v>4405000</v>
      </c>
      <c r="D7459" s="180">
        <v>3150000</v>
      </c>
      <c r="E7459" s="180">
        <v>50250000</v>
      </c>
      <c r="F7459" s="180">
        <v>21500000</v>
      </c>
      <c r="G7459" s="180">
        <v>3800000</v>
      </c>
      <c r="H7459" s="180">
        <v>400000</v>
      </c>
      <c r="I7459" s="180">
        <v>114028379</v>
      </c>
      <c r="J7459" s="180">
        <v>105189263.25</v>
      </c>
    </row>
    <row r="7460" spans="1:10" x14ac:dyDescent="0.2">
      <c r="A7460" s="180" t="s">
        <v>168</v>
      </c>
      <c r="B7460" s="180" t="s">
        <v>447</v>
      </c>
      <c r="C7460" s="180">
        <v>5042199</v>
      </c>
      <c r="D7460" s="180">
        <v>1219758</v>
      </c>
      <c r="E7460" s="180">
        <v>0</v>
      </c>
      <c r="F7460" s="180">
        <v>0</v>
      </c>
      <c r="G7460" s="180">
        <v>0</v>
      </c>
      <c r="H7460" s="180">
        <v>0</v>
      </c>
      <c r="I7460" s="180">
        <v>6274222</v>
      </c>
      <c r="J7460" s="180">
        <v>6277163.71</v>
      </c>
    </row>
    <row r="7461" spans="1:10" x14ac:dyDescent="0.2">
      <c r="A7461" s="180" t="s">
        <v>168</v>
      </c>
      <c r="B7461" s="180" t="s">
        <v>366</v>
      </c>
      <c r="C7461" s="180">
        <v>9447199</v>
      </c>
      <c r="D7461" s="180">
        <v>4369758</v>
      </c>
      <c r="E7461" s="180">
        <v>50250000</v>
      </c>
      <c r="F7461" s="180">
        <v>21500000</v>
      </c>
      <c r="G7461" s="180">
        <v>3800000</v>
      </c>
      <c r="H7461" s="180">
        <v>400000</v>
      </c>
      <c r="I7461" s="180">
        <v>120302601</v>
      </c>
      <c r="J7461" s="180">
        <v>111466426.95999999</v>
      </c>
    </row>
    <row r="7462" spans="1:10" x14ac:dyDescent="0.2">
      <c r="A7462" s="180" t="s">
        <v>168</v>
      </c>
      <c r="B7462" s="180" t="s">
        <v>367</v>
      </c>
      <c r="C7462" s="180">
        <v>3612383.02</v>
      </c>
      <c r="D7462" s="180">
        <v>959672.79</v>
      </c>
      <c r="E7462" s="180">
        <v>573303</v>
      </c>
      <c r="F7462" s="180">
        <v>4260734.5300000012</v>
      </c>
      <c r="G7462" s="180">
        <v>957433.80999999947</v>
      </c>
      <c r="H7462" s="180">
        <v>102339.64</v>
      </c>
      <c r="I7462" s="180">
        <v>30531204.159999996</v>
      </c>
      <c r="J7462" s="180">
        <v>25654272.160000011</v>
      </c>
    </row>
    <row r="7463" spans="1:10" x14ac:dyDescent="0.2">
      <c r="A7463" s="180" t="s">
        <v>168</v>
      </c>
      <c r="B7463" s="180" t="s">
        <v>368</v>
      </c>
      <c r="C7463" s="180">
        <v>13059582.02</v>
      </c>
      <c r="D7463" s="180">
        <v>5329430.79</v>
      </c>
      <c r="E7463" s="180">
        <v>50823303</v>
      </c>
      <c r="F7463" s="180">
        <v>25760734.530000001</v>
      </c>
      <c r="G7463" s="180">
        <v>4757433.8099999996</v>
      </c>
      <c r="H7463" s="180">
        <v>502339.64</v>
      </c>
      <c r="I7463" s="180">
        <v>150833805.16</v>
      </c>
      <c r="J7463" s="180">
        <v>137120699.12</v>
      </c>
    </row>
    <row r="7464" spans="1:10" x14ac:dyDescent="0.2">
      <c r="A7464" s="180" t="s">
        <v>169</v>
      </c>
      <c r="B7464" s="180" t="s">
        <v>333</v>
      </c>
      <c r="C7464" s="180"/>
      <c r="D7464" s="180">
        <v>177788</v>
      </c>
      <c r="E7464" s="180"/>
      <c r="F7464" s="180">
        <v>631035</v>
      </c>
      <c r="G7464" s="180"/>
      <c r="H7464" s="180"/>
      <c r="I7464" s="180">
        <v>3113908</v>
      </c>
      <c r="J7464" s="180">
        <v>2716324.58</v>
      </c>
    </row>
    <row r="7465" spans="1:10" x14ac:dyDescent="0.2">
      <c r="A7465" s="180" t="s">
        <v>169</v>
      </c>
      <c r="B7465" s="180" t="s">
        <v>334</v>
      </c>
      <c r="C7465" s="180"/>
      <c r="D7465" s="180">
        <v>2757</v>
      </c>
      <c r="E7465" s="180"/>
      <c r="F7465" s="180">
        <v>9784</v>
      </c>
      <c r="G7465" s="180"/>
      <c r="H7465" s="180"/>
      <c r="I7465" s="180">
        <v>53152</v>
      </c>
      <c r="J7465" s="180">
        <v>34233.339999999997</v>
      </c>
    </row>
    <row r="7466" spans="1:10" x14ac:dyDescent="0.2">
      <c r="A7466" s="180" t="s">
        <v>169</v>
      </c>
      <c r="B7466" s="180" t="s">
        <v>335</v>
      </c>
      <c r="C7466" s="180"/>
      <c r="D7466" s="180">
        <v>0</v>
      </c>
      <c r="E7466" s="180"/>
      <c r="F7466" s="180"/>
      <c r="G7466" s="180"/>
      <c r="H7466" s="180"/>
      <c r="I7466" s="180">
        <v>39258</v>
      </c>
      <c r="J7466" s="180">
        <v>147597</v>
      </c>
    </row>
    <row r="7467" spans="1:10" x14ac:dyDescent="0.2">
      <c r="A7467" s="180" t="s">
        <v>169</v>
      </c>
      <c r="B7467" s="180" t="s">
        <v>336</v>
      </c>
      <c r="C7467" s="180"/>
      <c r="D7467" s="180"/>
      <c r="E7467" s="180"/>
      <c r="F7467" s="180"/>
      <c r="G7467" s="180"/>
      <c r="H7467" s="180"/>
      <c r="I7467" s="180">
        <v>892000</v>
      </c>
      <c r="J7467" s="180">
        <v>891920.89</v>
      </c>
    </row>
    <row r="7468" spans="1:10" x14ac:dyDescent="0.2">
      <c r="A7468" s="180" t="s">
        <v>169</v>
      </c>
      <c r="B7468" s="180" t="s">
        <v>337</v>
      </c>
      <c r="C7468" s="180">
        <v>1800</v>
      </c>
      <c r="D7468" s="180">
        <v>250</v>
      </c>
      <c r="E7468" s="180">
        <v>2100</v>
      </c>
      <c r="F7468" s="180">
        <v>375</v>
      </c>
      <c r="G7468" s="180">
        <v>225</v>
      </c>
      <c r="H7468" s="180">
        <v>130</v>
      </c>
      <c r="I7468" s="180">
        <v>12570</v>
      </c>
      <c r="J7468" s="180">
        <v>12306.63</v>
      </c>
    </row>
    <row r="7469" spans="1:10" x14ac:dyDescent="0.2">
      <c r="A7469" s="180" t="s">
        <v>169</v>
      </c>
      <c r="B7469" s="180" t="s">
        <v>338</v>
      </c>
      <c r="C7469" s="180"/>
      <c r="D7469" s="180"/>
      <c r="E7469" s="180"/>
      <c r="F7469" s="180"/>
      <c r="G7469" s="180">
        <v>320000</v>
      </c>
      <c r="H7469" s="180"/>
      <c r="I7469" s="180">
        <v>290000</v>
      </c>
      <c r="J7469" s="180">
        <v>288417.28999999998</v>
      </c>
    </row>
    <row r="7470" spans="1:10" x14ac:dyDescent="0.2">
      <c r="A7470" s="180" t="s">
        <v>169</v>
      </c>
      <c r="B7470" s="180" t="s">
        <v>339</v>
      </c>
      <c r="C7470" s="180"/>
      <c r="D7470" s="180"/>
      <c r="E7470" s="180"/>
      <c r="F7470" s="180"/>
      <c r="G7470" s="180"/>
      <c r="H7470" s="180"/>
      <c r="I7470" s="180">
        <v>218900</v>
      </c>
      <c r="J7470" s="180">
        <v>216986.55</v>
      </c>
    </row>
    <row r="7471" spans="1:10" x14ac:dyDescent="0.2">
      <c r="A7471" s="180" t="s">
        <v>169</v>
      </c>
      <c r="B7471" s="180" t="s">
        <v>340</v>
      </c>
      <c r="C7471" s="180"/>
      <c r="D7471" s="180">
        <v>3250</v>
      </c>
      <c r="E7471" s="180"/>
      <c r="F7471" s="180">
        <v>200</v>
      </c>
      <c r="G7471" s="180"/>
      <c r="H7471" s="180">
        <v>865000</v>
      </c>
      <c r="I7471" s="180">
        <v>883550</v>
      </c>
      <c r="J7471" s="180">
        <v>878565.13000000012</v>
      </c>
    </row>
    <row r="7472" spans="1:10" x14ac:dyDescent="0.2">
      <c r="A7472" s="180" t="s">
        <v>169</v>
      </c>
      <c r="B7472" s="180" t="s">
        <v>341</v>
      </c>
      <c r="C7472" s="180"/>
      <c r="D7472" s="180"/>
      <c r="E7472" s="180"/>
      <c r="F7472" s="180"/>
      <c r="G7472" s="180"/>
      <c r="H7472" s="180"/>
      <c r="I7472" s="180">
        <v>0</v>
      </c>
      <c r="J7472" s="180">
        <v>0</v>
      </c>
    </row>
    <row r="7473" spans="1:10" x14ac:dyDescent="0.2">
      <c r="A7473" s="180" t="s">
        <v>169</v>
      </c>
      <c r="B7473" s="180" t="s">
        <v>342</v>
      </c>
      <c r="C7473" s="180"/>
      <c r="D7473" s="180"/>
      <c r="E7473" s="180"/>
      <c r="F7473" s="180"/>
      <c r="G7473" s="180"/>
      <c r="H7473" s="180"/>
      <c r="I7473" s="180">
        <v>4214430</v>
      </c>
      <c r="J7473" s="180">
        <v>4366568</v>
      </c>
    </row>
    <row r="7474" spans="1:10" x14ac:dyDescent="0.2">
      <c r="A7474" s="180" t="s">
        <v>169</v>
      </c>
      <c r="B7474" s="180" t="s">
        <v>343</v>
      </c>
      <c r="C7474" s="180"/>
      <c r="D7474" s="180"/>
      <c r="E7474" s="180"/>
      <c r="F7474" s="180"/>
      <c r="G7474" s="180"/>
      <c r="H7474" s="180"/>
      <c r="I7474" s="180">
        <v>0</v>
      </c>
      <c r="J7474" s="180">
        <v>0</v>
      </c>
    </row>
    <row r="7475" spans="1:10" x14ac:dyDescent="0.2">
      <c r="A7475" s="180" t="s">
        <v>169</v>
      </c>
      <c r="B7475" s="180" t="s">
        <v>344</v>
      </c>
      <c r="C7475" s="180">
        <v>630000</v>
      </c>
      <c r="D7475" s="180"/>
      <c r="E7475" s="180"/>
      <c r="F7475" s="180"/>
      <c r="G7475" s="180">
        <v>2250</v>
      </c>
      <c r="H7475" s="180"/>
      <c r="I7475" s="180">
        <v>660625</v>
      </c>
      <c r="J7475" s="180">
        <v>657928.48</v>
      </c>
    </row>
    <row r="7476" spans="1:10" x14ac:dyDescent="0.2">
      <c r="A7476" s="180" t="s">
        <v>169</v>
      </c>
      <c r="B7476" s="180" t="s">
        <v>475</v>
      </c>
      <c r="C7476" s="180"/>
      <c r="D7476" s="180">
        <v>1816</v>
      </c>
      <c r="E7476" s="180"/>
      <c r="F7476" s="180">
        <v>6446</v>
      </c>
      <c r="G7476" s="180"/>
      <c r="H7476" s="180"/>
      <c r="I7476" s="180">
        <v>29395</v>
      </c>
      <c r="J7476" s="180">
        <v>24245</v>
      </c>
    </row>
    <row r="7477" spans="1:10" x14ac:dyDescent="0.2">
      <c r="A7477" s="180" t="s">
        <v>169</v>
      </c>
      <c r="B7477" s="180" t="s">
        <v>332</v>
      </c>
      <c r="C7477" s="180"/>
      <c r="D7477" s="180"/>
      <c r="E7477" s="180"/>
      <c r="F7477" s="180"/>
      <c r="G7477" s="180"/>
      <c r="H7477" s="180"/>
      <c r="I7477" s="180">
        <v>41000</v>
      </c>
      <c r="J7477" s="180">
        <v>40949</v>
      </c>
    </row>
    <row r="7478" spans="1:10" x14ac:dyDescent="0.2">
      <c r="A7478" s="180" t="s">
        <v>169</v>
      </c>
      <c r="B7478" s="180" t="s">
        <v>407</v>
      </c>
      <c r="C7478" s="180"/>
      <c r="D7478" s="180"/>
      <c r="E7478" s="180"/>
      <c r="F7478" s="180"/>
      <c r="G7478" s="180">
        <v>125000</v>
      </c>
      <c r="H7478" s="180">
        <v>40000</v>
      </c>
      <c r="I7478" s="180">
        <v>192500</v>
      </c>
      <c r="J7478" s="180">
        <v>187081.82</v>
      </c>
    </row>
    <row r="7479" spans="1:10" x14ac:dyDescent="0.2">
      <c r="A7479" s="180" t="s">
        <v>169</v>
      </c>
      <c r="B7479" s="180" t="s">
        <v>345</v>
      </c>
      <c r="C7479" s="180">
        <v>631800</v>
      </c>
      <c r="D7479" s="180">
        <v>185861</v>
      </c>
      <c r="E7479" s="180">
        <v>2100</v>
      </c>
      <c r="F7479" s="180">
        <v>647840</v>
      </c>
      <c r="G7479" s="180">
        <v>447475</v>
      </c>
      <c r="H7479" s="180">
        <v>905130</v>
      </c>
      <c r="I7479" s="180">
        <v>10641288</v>
      </c>
      <c r="J7479" s="180">
        <v>10463123.710000001</v>
      </c>
    </row>
    <row r="7480" spans="1:10" x14ac:dyDescent="0.2">
      <c r="A7480" s="180" t="s">
        <v>169</v>
      </c>
      <c r="B7480" s="180" t="s">
        <v>346</v>
      </c>
      <c r="C7480" s="180">
        <v>435000</v>
      </c>
      <c r="D7480" s="180"/>
      <c r="E7480" s="180"/>
      <c r="F7480" s="180"/>
      <c r="G7480" s="180"/>
      <c r="H7480" s="180"/>
      <c r="I7480" s="180">
        <v>427000</v>
      </c>
      <c r="J7480" s="180">
        <v>9692383.0499999989</v>
      </c>
    </row>
    <row r="7481" spans="1:10" x14ac:dyDescent="0.2">
      <c r="A7481" s="180" t="s">
        <v>169</v>
      </c>
      <c r="B7481" s="180" t="s">
        <v>446</v>
      </c>
      <c r="C7481" s="180"/>
      <c r="D7481" s="180"/>
      <c r="E7481" s="180"/>
      <c r="F7481" s="180">
        <v>575000</v>
      </c>
      <c r="G7481" s="180"/>
      <c r="H7481" s="180"/>
      <c r="I7481" s="180">
        <v>540000</v>
      </c>
      <c r="J7481" s="180">
        <v>535508.37</v>
      </c>
    </row>
    <row r="7482" spans="1:10" x14ac:dyDescent="0.2">
      <c r="A7482" s="180" t="s">
        <v>169</v>
      </c>
      <c r="B7482" s="180" t="s">
        <v>347</v>
      </c>
      <c r="C7482" s="180"/>
      <c r="D7482" s="180"/>
      <c r="E7482" s="180"/>
      <c r="F7482" s="180"/>
      <c r="G7482" s="180"/>
      <c r="H7482" s="180"/>
      <c r="I7482" s="180">
        <v>0</v>
      </c>
      <c r="J7482" s="180">
        <v>0</v>
      </c>
    </row>
    <row r="7483" spans="1:10" x14ac:dyDescent="0.2">
      <c r="A7483" s="180" t="s">
        <v>169</v>
      </c>
      <c r="B7483" s="180" t="s">
        <v>348</v>
      </c>
      <c r="C7483" s="180">
        <v>1066800</v>
      </c>
      <c r="D7483" s="180">
        <v>185861</v>
      </c>
      <c r="E7483" s="180">
        <v>2100</v>
      </c>
      <c r="F7483" s="180">
        <v>1222840</v>
      </c>
      <c r="G7483" s="180">
        <v>447475</v>
      </c>
      <c r="H7483" s="180">
        <v>905130</v>
      </c>
      <c r="I7483" s="180">
        <v>11608288</v>
      </c>
      <c r="J7483" s="180">
        <v>20691015.129999999</v>
      </c>
    </row>
    <row r="7484" spans="1:10" x14ac:dyDescent="0.2">
      <c r="A7484" s="180" t="s">
        <v>169</v>
      </c>
      <c r="B7484" s="180" t="s">
        <v>349</v>
      </c>
      <c r="C7484" s="180">
        <v>696819.7200000002</v>
      </c>
      <c r="D7484" s="180">
        <v>347.68999999994412</v>
      </c>
      <c r="E7484" s="180">
        <v>1674951</v>
      </c>
      <c r="F7484" s="180">
        <v>1144801.8500000001</v>
      </c>
      <c r="G7484" s="180">
        <v>749.98999999999069</v>
      </c>
      <c r="H7484" s="180">
        <v>-586826.23</v>
      </c>
      <c r="I7484" s="180">
        <v>12282753.259999998</v>
      </c>
      <c r="J7484" s="180">
        <v>3447153.4000000004</v>
      </c>
    </row>
    <row r="7485" spans="1:10" x14ac:dyDescent="0.2">
      <c r="A7485" s="180" t="s">
        <v>169</v>
      </c>
      <c r="B7485" s="180" t="s">
        <v>350</v>
      </c>
      <c r="C7485" s="180">
        <v>1763619.7200000002</v>
      </c>
      <c r="D7485" s="180">
        <v>186208.68999999992</v>
      </c>
      <c r="E7485" s="180">
        <v>1677051</v>
      </c>
      <c r="F7485" s="180">
        <v>2367641.85</v>
      </c>
      <c r="G7485" s="180">
        <v>448224.99</v>
      </c>
      <c r="H7485" s="180">
        <v>318303.77</v>
      </c>
      <c r="I7485" s="180">
        <v>23891041.260000002</v>
      </c>
      <c r="J7485" s="180">
        <v>24138168.530000001</v>
      </c>
    </row>
    <row r="7486" spans="1:10" x14ac:dyDescent="0.2">
      <c r="A7486" s="180" t="s">
        <v>169</v>
      </c>
      <c r="B7486" s="180" t="s">
        <v>376</v>
      </c>
      <c r="C7486" s="180"/>
      <c r="D7486" s="180"/>
      <c r="E7486" s="180"/>
      <c r="F7486" s="180"/>
      <c r="G7486" s="180"/>
      <c r="H7486" s="180"/>
      <c r="I7486" s="180"/>
      <c r="J7486" s="180"/>
    </row>
    <row r="7487" spans="1:10" x14ac:dyDescent="0.2">
      <c r="A7487" s="180" t="s">
        <v>169</v>
      </c>
      <c r="B7487" s="180" t="s">
        <v>377</v>
      </c>
      <c r="C7487" s="180">
        <v>535000</v>
      </c>
      <c r="D7487" s="180"/>
      <c r="E7487" s="180"/>
      <c r="F7487" s="180"/>
      <c r="G7487" s="180"/>
      <c r="H7487" s="180"/>
      <c r="I7487" s="180">
        <v>5868206</v>
      </c>
      <c r="J7487" s="180">
        <v>5751718.459999999</v>
      </c>
    </row>
    <row r="7488" spans="1:10" x14ac:dyDescent="0.2">
      <c r="A7488" s="180" t="s">
        <v>169</v>
      </c>
      <c r="B7488" s="180" t="s">
        <v>352</v>
      </c>
      <c r="C7488" s="180"/>
      <c r="D7488" s="180"/>
      <c r="E7488" s="180"/>
      <c r="F7488" s="180"/>
      <c r="G7488" s="180"/>
      <c r="H7488" s="180"/>
      <c r="I7488" s="180">
        <v>200000</v>
      </c>
      <c r="J7488" s="180">
        <v>190801.99</v>
      </c>
    </row>
    <row r="7489" spans="1:10" x14ac:dyDescent="0.2">
      <c r="A7489" s="180" t="s">
        <v>169</v>
      </c>
      <c r="B7489" s="180" t="s">
        <v>353</v>
      </c>
      <c r="C7489" s="180"/>
      <c r="D7489" s="180"/>
      <c r="E7489" s="180"/>
      <c r="F7489" s="180"/>
      <c r="G7489" s="180"/>
      <c r="H7489" s="180"/>
      <c r="I7489" s="180">
        <v>315000</v>
      </c>
      <c r="J7489" s="180">
        <v>310022.82</v>
      </c>
    </row>
    <row r="7490" spans="1:10" x14ac:dyDescent="0.2">
      <c r="A7490" s="180" t="s">
        <v>169</v>
      </c>
      <c r="B7490" s="180" t="s">
        <v>354</v>
      </c>
      <c r="C7490" s="180"/>
      <c r="D7490" s="180"/>
      <c r="E7490" s="180">
        <v>250</v>
      </c>
      <c r="F7490" s="180"/>
      <c r="G7490" s="180"/>
      <c r="H7490" s="180"/>
      <c r="I7490" s="180">
        <v>361200</v>
      </c>
      <c r="J7490" s="180">
        <v>359791.42000000004</v>
      </c>
    </row>
    <row r="7491" spans="1:10" x14ac:dyDescent="0.2">
      <c r="A7491" s="180" t="s">
        <v>169</v>
      </c>
      <c r="B7491" s="180" t="s">
        <v>408</v>
      </c>
      <c r="C7491" s="180"/>
      <c r="D7491" s="180"/>
      <c r="E7491" s="180"/>
      <c r="F7491" s="180"/>
      <c r="G7491" s="180"/>
      <c r="H7491" s="180"/>
      <c r="I7491" s="180">
        <v>420000</v>
      </c>
      <c r="J7491" s="180">
        <v>419137.31</v>
      </c>
    </row>
    <row r="7492" spans="1:10" x14ac:dyDescent="0.2">
      <c r="A7492" s="180" t="s">
        <v>169</v>
      </c>
      <c r="B7492" s="180" t="s">
        <v>423</v>
      </c>
      <c r="C7492" s="180"/>
      <c r="D7492" s="180"/>
      <c r="E7492" s="180"/>
      <c r="F7492" s="180"/>
      <c r="G7492" s="180"/>
      <c r="H7492" s="180"/>
      <c r="I7492" s="180">
        <v>115000</v>
      </c>
      <c r="J7492" s="180">
        <v>110552.43</v>
      </c>
    </row>
    <row r="7493" spans="1:10" x14ac:dyDescent="0.2">
      <c r="A7493" s="180" t="s">
        <v>169</v>
      </c>
      <c r="B7493" s="180" t="s">
        <v>355</v>
      </c>
      <c r="C7493" s="180"/>
      <c r="D7493" s="180">
        <v>15000</v>
      </c>
      <c r="E7493" s="180"/>
      <c r="F7493" s="180"/>
      <c r="G7493" s="180"/>
      <c r="H7493" s="180"/>
      <c r="I7493" s="180">
        <v>758000</v>
      </c>
      <c r="J7493" s="180">
        <v>746475.08</v>
      </c>
    </row>
    <row r="7494" spans="1:10" x14ac:dyDescent="0.2">
      <c r="A7494" s="180" t="s">
        <v>169</v>
      </c>
      <c r="B7494" s="180" t="s">
        <v>356</v>
      </c>
      <c r="C7494" s="180">
        <v>95000</v>
      </c>
      <c r="D7494" s="180">
        <v>25000</v>
      </c>
      <c r="E7494" s="180"/>
      <c r="F7494" s="180"/>
      <c r="G7494" s="180"/>
      <c r="H7494" s="180"/>
      <c r="I7494" s="180">
        <v>278000</v>
      </c>
      <c r="J7494" s="180">
        <v>299006.42</v>
      </c>
    </row>
    <row r="7495" spans="1:10" x14ac:dyDescent="0.2">
      <c r="A7495" s="180" t="s">
        <v>169</v>
      </c>
      <c r="B7495" s="180" t="s">
        <v>409</v>
      </c>
      <c r="C7495" s="180"/>
      <c r="D7495" s="180"/>
      <c r="E7495" s="180"/>
      <c r="F7495" s="180"/>
      <c r="G7495" s="180"/>
      <c r="H7495" s="180"/>
      <c r="I7495" s="180">
        <v>0</v>
      </c>
      <c r="J7495" s="180"/>
    </row>
    <row r="7496" spans="1:10" x14ac:dyDescent="0.2">
      <c r="A7496" s="180" t="s">
        <v>169</v>
      </c>
      <c r="B7496" s="180" t="s">
        <v>378</v>
      </c>
      <c r="C7496" s="180"/>
      <c r="D7496" s="180"/>
      <c r="E7496" s="180"/>
      <c r="F7496" s="180"/>
      <c r="G7496" s="180">
        <v>445000</v>
      </c>
      <c r="H7496" s="180">
        <v>970000</v>
      </c>
      <c r="I7496" s="180">
        <v>1395000</v>
      </c>
      <c r="J7496" s="180">
        <v>1318888.96</v>
      </c>
    </row>
    <row r="7497" spans="1:10" x14ac:dyDescent="0.2">
      <c r="A7497" s="180" t="s">
        <v>169</v>
      </c>
      <c r="B7497" s="180" t="s">
        <v>360</v>
      </c>
      <c r="C7497" s="180">
        <v>1000</v>
      </c>
      <c r="D7497" s="180">
        <v>145000</v>
      </c>
      <c r="E7497" s="180">
        <v>1600000</v>
      </c>
      <c r="F7497" s="180"/>
      <c r="G7497" s="180"/>
      <c r="H7497" s="180"/>
      <c r="I7497" s="180">
        <v>7211000</v>
      </c>
      <c r="J7497" s="180">
        <v>619824.59000000008</v>
      </c>
    </row>
    <row r="7498" spans="1:10" x14ac:dyDescent="0.2">
      <c r="A7498" s="180" t="s">
        <v>169</v>
      </c>
      <c r="B7498" s="180" t="s">
        <v>379</v>
      </c>
      <c r="C7498" s="180"/>
      <c r="D7498" s="180"/>
      <c r="E7498" s="180">
        <v>75000</v>
      </c>
      <c r="F7498" s="180">
        <v>1500000</v>
      </c>
      <c r="G7498" s="180"/>
      <c r="H7498" s="180"/>
      <c r="I7498" s="180">
        <v>850000</v>
      </c>
      <c r="J7498" s="180">
        <v>831726.43</v>
      </c>
    </row>
    <row r="7499" spans="1:10" x14ac:dyDescent="0.2">
      <c r="A7499" s="180" t="s">
        <v>169</v>
      </c>
      <c r="B7499" s="180" t="s">
        <v>362</v>
      </c>
      <c r="C7499" s="180"/>
      <c r="D7499" s="180"/>
      <c r="E7499" s="180"/>
      <c r="F7499" s="180"/>
      <c r="G7499" s="180"/>
      <c r="H7499" s="180"/>
      <c r="I7499" s="180">
        <v>277434</v>
      </c>
      <c r="J7499" s="180">
        <v>278393</v>
      </c>
    </row>
    <row r="7500" spans="1:10" x14ac:dyDescent="0.2">
      <c r="A7500" s="180" t="s">
        <v>169</v>
      </c>
      <c r="B7500" s="180" t="s">
        <v>365</v>
      </c>
      <c r="C7500" s="180">
        <v>631000</v>
      </c>
      <c r="D7500" s="180">
        <v>185000</v>
      </c>
      <c r="E7500" s="180">
        <v>1675250</v>
      </c>
      <c r="F7500" s="180">
        <v>1500000</v>
      </c>
      <c r="G7500" s="180">
        <v>445000</v>
      </c>
      <c r="H7500" s="180">
        <v>970000</v>
      </c>
      <c r="I7500" s="180">
        <v>18048840</v>
      </c>
      <c r="J7500" s="180">
        <v>11236338.909999998</v>
      </c>
    </row>
    <row r="7501" spans="1:10" x14ac:dyDescent="0.2">
      <c r="A7501" s="180" t="s">
        <v>169</v>
      </c>
      <c r="B7501" s="180" t="s">
        <v>447</v>
      </c>
      <c r="C7501" s="180">
        <v>575000</v>
      </c>
      <c r="D7501" s="180"/>
      <c r="E7501" s="180"/>
      <c r="F7501" s="180">
        <v>90000</v>
      </c>
      <c r="G7501" s="180"/>
      <c r="H7501" s="180"/>
      <c r="I7501" s="180">
        <v>640000</v>
      </c>
      <c r="J7501" s="180">
        <v>619076.36</v>
      </c>
    </row>
    <row r="7502" spans="1:10" x14ac:dyDescent="0.2">
      <c r="A7502" s="180" t="s">
        <v>169</v>
      </c>
      <c r="B7502" s="180" t="s">
        <v>366</v>
      </c>
      <c r="C7502" s="180">
        <v>1206000</v>
      </c>
      <c r="D7502" s="180">
        <v>185000</v>
      </c>
      <c r="E7502" s="180">
        <v>1675250</v>
      </c>
      <c r="F7502" s="180">
        <v>1590000</v>
      </c>
      <c r="G7502" s="180">
        <v>445000</v>
      </c>
      <c r="H7502" s="180">
        <v>970000</v>
      </c>
      <c r="I7502" s="180">
        <v>18688840</v>
      </c>
      <c r="J7502" s="180">
        <v>11855415.269999998</v>
      </c>
    </row>
    <row r="7503" spans="1:10" x14ac:dyDescent="0.2">
      <c r="A7503" s="180" t="s">
        <v>169</v>
      </c>
      <c r="B7503" s="180" t="s">
        <v>367</v>
      </c>
      <c r="C7503" s="180">
        <v>557619.7200000002</v>
      </c>
      <c r="D7503" s="180">
        <v>1208.6899999999439</v>
      </c>
      <c r="E7503" s="180">
        <v>1801</v>
      </c>
      <c r="F7503" s="180">
        <v>777641.85000000021</v>
      </c>
      <c r="G7503" s="180">
        <v>3224.9899999999907</v>
      </c>
      <c r="H7503" s="180">
        <v>-651696.23</v>
      </c>
      <c r="I7503" s="180">
        <v>5202201.2599999979</v>
      </c>
      <c r="J7503" s="180">
        <v>12282753.260000004</v>
      </c>
    </row>
    <row r="7504" spans="1:10" x14ac:dyDescent="0.2">
      <c r="A7504" s="180" t="s">
        <v>169</v>
      </c>
      <c r="B7504" s="180" t="s">
        <v>368</v>
      </c>
      <c r="C7504" s="180">
        <v>1763619.7200000002</v>
      </c>
      <c r="D7504" s="180">
        <v>186208.68999999992</v>
      </c>
      <c r="E7504" s="180">
        <v>1677051</v>
      </c>
      <c r="F7504" s="180">
        <v>2367641.85</v>
      </c>
      <c r="G7504" s="180">
        <v>448224.99</v>
      </c>
      <c r="H7504" s="180">
        <v>318303.77</v>
      </c>
      <c r="I7504" s="180">
        <v>23891041.260000002</v>
      </c>
      <c r="J7504" s="180">
        <v>24138168.530000001</v>
      </c>
    </row>
    <row r="7505" spans="1:10" x14ac:dyDescent="0.2">
      <c r="A7505" s="180" t="s">
        <v>170</v>
      </c>
      <c r="B7505" s="180" t="s">
        <v>333</v>
      </c>
      <c r="C7505" s="180"/>
      <c r="D7505" s="180">
        <v>61234</v>
      </c>
      <c r="E7505" s="180"/>
      <c r="F7505" s="180">
        <v>151035</v>
      </c>
      <c r="G7505" s="180"/>
      <c r="H7505" s="180"/>
      <c r="I7505" s="180">
        <v>2241102</v>
      </c>
      <c r="J7505" s="180">
        <v>2204260.5</v>
      </c>
    </row>
    <row r="7506" spans="1:10" x14ac:dyDescent="0.2">
      <c r="A7506" s="180" t="s">
        <v>170</v>
      </c>
      <c r="B7506" s="180" t="s">
        <v>334</v>
      </c>
      <c r="C7506" s="180"/>
      <c r="D7506" s="180">
        <v>1271</v>
      </c>
      <c r="E7506" s="180"/>
      <c r="F7506" s="180">
        <v>3135</v>
      </c>
      <c r="G7506" s="180"/>
      <c r="H7506" s="180"/>
      <c r="I7506" s="180">
        <v>48775</v>
      </c>
      <c r="J7506" s="180">
        <v>50002.04</v>
      </c>
    </row>
    <row r="7507" spans="1:10" x14ac:dyDescent="0.2">
      <c r="A7507" s="180" t="s">
        <v>170</v>
      </c>
      <c r="B7507" s="180" t="s">
        <v>335</v>
      </c>
      <c r="C7507" s="180"/>
      <c r="D7507" s="180">
        <v>0</v>
      </c>
      <c r="E7507" s="180"/>
      <c r="F7507" s="180"/>
      <c r="G7507" s="180"/>
      <c r="H7507" s="180"/>
      <c r="I7507" s="180">
        <v>156363</v>
      </c>
      <c r="J7507" s="180">
        <v>150547</v>
      </c>
    </row>
    <row r="7508" spans="1:10" x14ac:dyDescent="0.2">
      <c r="A7508" s="180" t="s">
        <v>170</v>
      </c>
      <c r="B7508" s="180" t="s">
        <v>336</v>
      </c>
      <c r="C7508" s="180"/>
      <c r="D7508" s="180"/>
      <c r="E7508" s="180"/>
      <c r="F7508" s="180"/>
      <c r="G7508" s="180"/>
      <c r="H7508" s="180"/>
      <c r="I7508" s="180">
        <v>900000</v>
      </c>
      <c r="J7508" s="180">
        <v>989475.69</v>
      </c>
    </row>
    <row r="7509" spans="1:10" x14ac:dyDescent="0.2">
      <c r="A7509" s="180" t="s">
        <v>170</v>
      </c>
      <c r="B7509" s="180" t="s">
        <v>337</v>
      </c>
      <c r="C7509" s="180">
        <v>18000</v>
      </c>
      <c r="D7509" s="180">
        <v>800</v>
      </c>
      <c r="E7509" s="180"/>
      <c r="F7509" s="180">
        <v>800</v>
      </c>
      <c r="G7509" s="180">
        <v>600</v>
      </c>
      <c r="H7509" s="180">
        <v>150</v>
      </c>
      <c r="I7509" s="180">
        <v>34203</v>
      </c>
      <c r="J7509" s="180">
        <v>37285.130000000005</v>
      </c>
    </row>
    <row r="7510" spans="1:10" x14ac:dyDescent="0.2">
      <c r="A7510" s="180" t="s">
        <v>170</v>
      </c>
      <c r="B7510" s="180" t="s">
        <v>338</v>
      </c>
      <c r="C7510" s="180"/>
      <c r="D7510" s="180"/>
      <c r="E7510" s="180"/>
      <c r="F7510" s="180"/>
      <c r="G7510" s="180">
        <v>215000</v>
      </c>
      <c r="H7510" s="180"/>
      <c r="I7510" s="180">
        <v>215207</v>
      </c>
      <c r="J7510" s="180">
        <v>215206.5</v>
      </c>
    </row>
    <row r="7511" spans="1:10" x14ac:dyDescent="0.2">
      <c r="A7511" s="180" t="s">
        <v>170</v>
      </c>
      <c r="B7511" s="180" t="s">
        <v>339</v>
      </c>
      <c r="C7511" s="180"/>
      <c r="D7511" s="180"/>
      <c r="E7511" s="180"/>
      <c r="F7511" s="180"/>
      <c r="G7511" s="180"/>
      <c r="H7511" s="180">
        <v>65000</v>
      </c>
      <c r="I7511" s="180">
        <v>237000</v>
      </c>
      <c r="J7511" s="180">
        <v>242081.39</v>
      </c>
    </row>
    <row r="7512" spans="1:10" x14ac:dyDescent="0.2">
      <c r="A7512" s="180" t="s">
        <v>170</v>
      </c>
      <c r="B7512" s="180" t="s">
        <v>340</v>
      </c>
      <c r="C7512" s="180">
        <v>100000</v>
      </c>
      <c r="D7512" s="180"/>
      <c r="E7512" s="180"/>
      <c r="F7512" s="180"/>
      <c r="G7512" s="180">
        <v>1500</v>
      </c>
      <c r="H7512" s="180">
        <v>75000</v>
      </c>
      <c r="I7512" s="180">
        <v>341000</v>
      </c>
      <c r="J7512" s="180">
        <v>276154.19</v>
      </c>
    </row>
    <row r="7513" spans="1:10" x14ac:dyDescent="0.2">
      <c r="A7513" s="180" t="s">
        <v>170</v>
      </c>
      <c r="B7513" s="180" t="s">
        <v>341</v>
      </c>
      <c r="C7513" s="180"/>
      <c r="D7513" s="180"/>
      <c r="E7513" s="180"/>
      <c r="F7513" s="180"/>
      <c r="G7513" s="180"/>
      <c r="H7513" s="180"/>
      <c r="I7513" s="180">
        <v>0</v>
      </c>
      <c r="J7513" s="180">
        <v>0</v>
      </c>
    </row>
    <row r="7514" spans="1:10" x14ac:dyDescent="0.2">
      <c r="A7514" s="180" t="s">
        <v>170</v>
      </c>
      <c r="B7514" s="180" t="s">
        <v>342</v>
      </c>
      <c r="C7514" s="180"/>
      <c r="D7514" s="180"/>
      <c r="E7514" s="180"/>
      <c r="F7514" s="180"/>
      <c r="G7514" s="180"/>
      <c r="H7514" s="180"/>
      <c r="I7514" s="180">
        <v>3708131</v>
      </c>
      <c r="J7514" s="180">
        <v>3542980</v>
      </c>
    </row>
    <row r="7515" spans="1:10" x14ac:dyDescent="0.2">
      <c r="A7515" s="180" t="s">
        <v>170</v>
      </c>
      <c r="B7515" s="180" t="s">
        <v>343</v>
      </c>
      <c r="C7515" s="180"/>
      <c r="D7515" s="180"/>
      <c r="E7515" s="180"/>
      <c r="F7515" s="180"/>
      <c r="G7515" s="180"/>
      <c r="H7515" s="180"/>
      <c r="I7515" s="180">
        <v>0</v>
      </c>
      <c r="J7515" s="180">
        <v>0</v>
      </c>
    </row>
    <row r="7516" spans="1:10" x14ac:dyDescent="0.2">
      <c r="A7516" s="180" t="s">
        <v>170</v>
      </c>
      <c r="B7516" s="180" t="s">
        <v>344</v>
      </c>
      <c r="C7516" s="180">
        <v>575000</v>
      </c>
      <c r="D7516" s="180"/>
      <c r="E7516" s="180"/>
      <c r="F7516" s="180"/>
      <c r="G7516" s="180">
        <v>2750</v>
      </c>
      <c r="H7516" s="180"/>
      <c r="I7516" s="180">
        <v>579478</v>
      </c>
      <c r="J7516" s="180">
        <v>546455.24</v>
      </c>
    </row>
    <row r="7517" spans="1:10" x14ac:dyDescent="0.2">
      <c r="A7517" s="180" t="s">
        <v>170</v>
      </c>
      <c r="B7517" s="180" t="s">
        <v>475</v>
      </c>
      <c r="C7517" s="180"/>
      <c r="D7517" s="180">
        <v>401</v>
      </c>
      <c r="E7517" s="180"/>
      <c r="F7517" s="180">
        <v>989</v>
      </c>
      <c r="G7517" s="180"/>
      <c r="H7517" s="180"/>
      <c r="I7517" s="180">
        <v>12546</v>
      </c>
      <c r="J7517" s="180">
        <v>13999.9</v>
      </c>
    </row>
    <row r="7518" spans="1:10" x14ac:dyDescent="0.2">
      <c r="A7518" s="180" t="s">
        <v>170</v>
      </c>
      <c r="B7518" s="180" t="s">
        <v>332</v>
      </c>
      <c r="C7518" s="180"/>
      <c r="D7518" s="180"/>
      <c r="E7518" s="180"/>
      <c r="F7518" s="180"/>
      <c r="G7518" s="180"/>
      <c r="H7518" s="180"/>
      <c r="I7518" s="180">
        <v>50481</v>
      </c>
      <c r="J7518" s="180">
        <v>58413</v>
      </c>
    </row>
    <row r="7519" spans="1:10" x14ac:dyDescent="0.2">
      <c r="A7519" s="180" t="s">
        <v>170</v>
      </c>
      <c r="B7519" s="180" t="s">
        <v>407</v>
      </c>
      <c r="C7519" s="180"/>
      <c r="D7519" s="180"/>
      <c r="E7519" s="180"/>
      <c r="F7519" s="180"/>
      <c r="G7519" s="180">
        <v>130000</v>
      </c>
      <c r="H7519" s="180"/>
      <c r="I7519" s="180">
        <v>195000</v>
      </c>
      <c r="J7519" s="180">
        <v>197275.58</v>
      </c>
    </row>
    <row r="7520" spans="1:10" x14ac:dyDescent="0.2">
      <c r="A7520" s="180" t="s">
        <v>170</v>
      </c>
      <c r="B7520" s="180" t="s">
        <v>345</v>
      </c>
      <c r="C7520" s="180">
        <v>693000</v>
      </c>
      <c r="D7520" s="180">
        <v>63706</v>
      </c>
      <c r="E7520" s="180">
        <v>0</v>
      </c>
      <c r="F7520" s="180">
        <v>155959</v>
      </c>
      <c r="G7520" s="180">
        <v>349850</v>
      </c>
      <c r="H7520" s="180">
        <v>140150</v>
      </c>
      <c r="I7520" s="180">
        <v>8719286</v>
      </c>
      <c r="J7520" s="180">
        <v>8524136.1600000001</v>
      </c>
    </row>
    <row r="7521" spans="1:10" x14ac:dyDescent="0.2">
      <c r="A7521" s="180" t="s">
        <v>170</v>
      </c>
      <c r="B7521" s="180" t="s">
        <v>346</v>
      </c>
      <c r="C7521" s="180"/>
      <c r="D7521" s="180"/>
      <c r="E7521" s="180"/>
      <c r="F7521" s="180"/>
      <c r="G7521" s="180"/>
      <c r="H7521" s="180"/>
      <c r="I7521" s="180">
        <v>0</v>
      </c>
      <c r="J7521" s="180">
        <v>132379.34</v>
      </c>
    </row>
    <row r="7522" spans="1:10" x14ac:dyDescent="0.2">
      <c r="A7522" s="180" t="s">
        <v>170</v>
      </c>
      <c r="B7522" s="180" t="s">
        <v>446</v>
      </c>
      <c r="C7522" s="180"/>
      <c r="D7522" s="180"/>
      <c r="E7522" s="180"/>
      <c r="F7522" s="180">
        <v>45520</v>
      </c>
      <c r="G7522" s="180"/>
      <c r="H7522" s="180"/>
      <c r="I7522" s="180">
        <v>48020</v>
      </c>
      <c r="J7522" s="180">
        <v>55081.91</v>
      </c>
    </row>
    <row r="7523" spans="1:10" x14ac:dyDescent="0.2">
      <c r="A7523" s="180" t="s">
        <v>170</v>
      </c>
      <c r="B7523" s="180" t="s">
        <v>347</v>
      </c>
      <c r="C7523" s="180"/>
      <c r="D7523" s="180"/>
      <c r="E7523" s="180"/>
      <c r="F7523" s="180"/>
      <c r="G7523" s="180"/>
      <c r="H7523" s="180"/>
      <c r="I7523" s="180">
        <v>13000</v>
      </c>
      <c r="J7523" s="180">
        <v>16207.67</v>
      </c>
    </row>
    <row r="7524" spans="1:10" x14ac:dyDescent="0.2">
      <c r="A7524" s="180" t="s">
        <v>170</v>
      </c>
      <c r="B7524" s="180" t="s">
        <v>348</v>
      </c>
      <c r="C7524" s="180">
        <v>693000</v>
      </c>
      <c r="D7524" s="180">
        <v>63706</v>
      </c>
      <c r="E7524" s="180">
        <v>0</v>
      </c>
      <c r="F7524" s="180">
        <v>201479</v>
      </c>
      <c r="G7524" s="180">
        <v>349850</v>
      </c>
      <c r="H7524" s="180">
        <v>140150</v>
      </c>
      <c r="I7524" s="180">
        <v>8780306</v>
      </c>
      <c r="J7524" s="180">
        <v>8727805.0800000001</v>
      </c>
    </row>
    <row r="7525" spans="1:10" x14ac:dyDescent="0.2">
      <c r="A7525" s="180" t="s">
        <v>170</v>
      </c>
      <c r="B7525" s="180" t="s">
        <v>349</v>
      </c>
      <c r="C7525" s="180">
        <v>1326561.6200000001</v>
      </c>
      <c r="D7525" s="180">
        <v>87000.110000000015</v>
      </c>
      <c r="E7525" s="180">
        <v>0</v>
      </c>
      <c r="F7525" s="180">
        <v>16393.949999999983</v>
      </c>
      <c r="G7525" s="180">
        <v>42281.449999999953</v>
      </c>
      <c r="H7525" s="180">
        <v>18798.060000000001</v>
      </c>
      <c r="I7525" s="180">
        <v>3788335.7899999991</v>
      </c>
      <c r="J7525" s="180">
        <v>3508257.17</v>
      </c>
    </row>
    <row r="7526" spans="1:10" x14ac:dyDescent="0.2">
      <c r="A7526" s="180" t="s">
        <v>170</v>
      </c>
      <c r="B7526" s="180" t="s">
        <v>350</v>
      </c>
      <c r="C7526" s="180">
        <v>2019561.62</v>
      </c>
      <c r="D7526" s="180">
        <v>150706.11000000002</v>
      </c>
      <c r="E7526" s="180">
        <v>0</v>
      </c>
      <c r="F7526" s="180">
        <v>217872.95</v>
      </c>
      <c r="G7526" s="180">
        <v>392131.4499999999</v>
      </c>
      <c r="H7526" s="180">
        <v>158948.06</v>
      </c>
      <c r="I7526" s="180">
        <v>12568641.789999999</v>
      </c>
      <c r="J7526" s="180">
        <v>12236062.25</v>
      </c>
    </row>
    <row r="7527" spans="1:10" x14ac:dyDescent="0.2">
      <c r="A7527" s="180" t="s">
        <v>170</v>
      </c>
      <c r="B7527" s="180" t="s">
        <v>376</v>
      </c>
      <c r="C7527" s="180"/>
      <c r="D7527" s="180"/>
      <c r="E7527" s="180"/>
      <c r="F7527" s="180"/>
      <c r="G7527" s="180"/>
      <c r="H7527" s="180"/>
      <c r="I7527" s="180"/>
      <c r="J7527" s="180"/>
    </row>
    <row r="7528" spans="1:10" x14ac:dyDescent="0.2">
      <c r="A7528" s="180" t="s">
        <v>170</v>
      </c>
      <c r="B7528" s="180" t="s">
        <v>377</v>
      </c>
      <c r="C7528" s="180">
        <v>40000</v>
      </c>
      <c r="D7528" s="180"/>
      <c r="E7528" s="180"/>
      <c r="F7528" s="180"/>
      <c r="G7528" s="180"/>
      <c r="H7528" s="180"/>
      <c r="I7528" s="180">
        <v>5451000</v>
      </c>
      <c r="J7528" s="180">
        <v>5148767.6399999997</v>
      </c>
    </row>
    <row r="7529" spans="1:10" x14ac:dyDescent="0.2">
      <c r="A7529" s="180" t="s">
        <v>170</v>
      </c>
      <c r="B7529" s="180" t="s">
        <v>352</v>
      </c>
      <c r="C7529" s="180"/>
      <c r="D7529" s="180"/>
      <c r="E7529" s="180"/>
      <c r="F7529" s="180"/>
      <c r="G7529" s="180"/>
      <c r="H7529" s="180"/>
      <c r="I7529" s="180">
        <v>245000</v>
      </c>
      <c r="J7529" s="180">
        <v>238581.58</v>
      </c>
    </row>
    <row r="7530" spans="1:10" x14ac:dyDescent="0.2">
      <c r="A7530" s="180" t="s">
        <v>170</v>
      </c>
      <c r="B7530" s="180" t="s">
        <v>353</v>
      </c>
      <c r="C7530" s="180">
        <v>200000</v>
      </c>
      <c r="D7530" s="180"/>
      <c r="E7530" s="180"/>
      <c r="F7530" s="180"/>
      <c r="G7530" s="180"/>
      <c r="H7530" s="180"/>
      <c r="I7530" s="180">
        <v>400000</v>
      </c>
      <c r="J7530" s="180">
        <v>372857.72</v>
      </c>
    </row>
    <row r="7531" spans="1:10" x14ac:dyDescent="0.2">
      <c r="A7531" s="180" t="s">
        <v>170</v>
      </c>
      <c r="B7531" s="180" t="s">
        <v>354</v>
      </c>
      <c r="C7531" s="180"/>
      <c r="D7531" s="180"/>
      <c r="E7531" s="180"/>
      <c r="F7531" s="180"/>
      <c r="G7531" s="180"/>
      <c r="H7531" s="180"/>
      <c r="I7531" s="180">
        <v>125000</v>
      </c>
      <c r="J7531" s="180">
        <v>122180.65</v>
      </c>
    </row>
    <row r="7532" spans="1:10" x14ac:dyDescent="0.2">
      <c r="A7532" s="180" t="s">
        <v>170</v>
      </c>
      <c r="B7532" s="180" t="s">
        <v>408</v>
      </c>
      <c r="C7532" s="180"/>
      <c r="D7532" s="180"/>
      <c r="E7532" s="180"/>
      <c r="F7532" s="180"/>
      <c r="G7532" s="180"/>
      <c r="H7532" s="180"/>
      <c r="I7532" s="180">
        <v>365000</v>
      </c>
      <c r="J7532" s="180">
        <v>350947.26</v>
      </c>
    </row>
    <row r="7533" spans="1:10" x14ac:dyDescent="0.2">
      <c r="A7533" s="180" t="s">
        <v>170</v>
      </c>
      <c r="B7533" s="180" t="s">
        <v>423</v>
      </c>
      <c r="C7533" s="180">
        <v>30000</v>
      </c>
      <c r="D7533" s="180"/>
      <c r="E7533" s="180"/>
      <c r="F7533" s="180"/>
      <c r="G7533" s="180"/>
      <c r="H7533" s="180">
        <v>600</v>
      </c>
      <c r="I7533" s="180">
        <v>150500</v>
      </c>
      <c r="J7533" s="180">
        <v>138486.41</v>
      </c>
    </row>
    <row r="7534" spans="1:10" x14ac:dyDescent="0.2">
      <c r="A7534" s="180" t="s">
        <v>170</v>
      </c>
      <c r="B7534" s="180" t="s">
        <v>355</v>
      </c>
      <c r="C7534" s="180">
        <v>450000</v>
      </c>
      <c r="D7534" s="180">
        <v>15000</v>
      </c>
      <c r="E7534" s="180"/>
      <c r="F7534" s="180"/>
      <c r="G7534" s="180"/>
      <c r="H7534" s="180"/>
      <c r="I7534" s="180">
        <v>867000</v>
      </c>
      <c r="J7534" s="180">
        <v>647589.21</v>
      </c>
    </row>
    <row r="7535" spans="1:10" x14ac:dyDescent="0.2">
      <c r="A7535" s="180" t="s">
        <v>170</v>
      </c>
      <c r="B7535" s="180" t="s">
        <v>356</v>
      </c>
      <c r="C7535" s="180">
        <v>300000</v>
      </c>
      <c r="D7535" s="180">
        <v>75000</v>
      </c>
      <c r="E7535" s="180"/>
      <c r="F7535" s="180"/>
      <c r="G7535" s="180"/>
      <c r="H7535" s="180"/>
      <c r="I7535" s="180">
        <v>578000</v>
      </c>
      <c r="J7535" s="180">
        <v>337719.15</v>
      </c>
    </row>
    <row r="7536" spans="1:10" x14ac:dyDescent="0.2">
      <c r="A7536" s="180" t="s">
        <v>170</v>
      </c>
      <c r="B7536" s="180" t="s">
        <v>409</v>
      </c>
      <c r="C7536" s="180"/>
      <c r="D7536" s="180"/>
      <c r="E7536" s="180"/>
      <c r="F7536" s="180"/>
      <c r="G7536" s="180"/>
      <c r="H7536" s="180"/>
      <c r="I7536" s="180">
        <v>0</v>
      </c>
      <c r="J7536" s="180"/>
    </row>
    <row r="7537" spans="1:10" x14ac:dyDescent="0.2">
      <c r="A7537" s="180" t="s">
        <v>170</v>
      </c>
      <c r="B7537" s="180" t="s">
        <v>378</v>
      </c>
      <c r="C7537" s="180"/>
      <c r="D7537" s="180"/>
      <c r="E7537" s="180"/>
      <c r="F7537" s="180"/>
      <c r="G7537" s="180">
        <v>325000</v>
      </c>
      <c r="H7537" s="180">
        <v>135000</v>
      </c>
      <c r="I7537" s="180">
        <v>440000</v>
      </c>
      <c r="J7537" s="180">
        <v>457514.48</v>
      </c>
    </row>
    <row r="7538" spans="1:10" x14ac:dyDescent="0.2">
      <c r="A7538" s="180" t="s">
        <v>170</v>
      </c>
      <c r="B7538" s="180" t="s">
        <v>360</v>
      </c>
      <c r="C7538" s="180">
        <v>250000</v>
      </c>
      <c r="D7538" s="180"/>
      <c r="E7538" s="180"/>
      <c r="F7538" s="180"/>
      <c r="G7538" s="180"/>
      <c r="H7538" s="180"/>
      <c r="I7538" s="180">
        <v>250000</v>
      </c>
      <c r="J7538" s="180">
        <v>144456.74</v>
      </c>
    </row>
    <row r="7539" spans="1:10" x14ac:dyDescent="0.2">
      <c r="A7539" s="180" t="s">
        <v>170</v>
      </c>
      <c r="B7539" s="180" t="s">
        <v>379</v>
      </c>
      <c r="C7539" s="180"/>
      <c r="D7539" s="180"/>
      <c r="E7539" s="180"/>
      <c r="F7539" s="180">
        <v>200000</v>
      </c>
      <c r="G7539" s="180"/>
      <c r="H7539" s="180"/>
      <c r="I7539" s="180">
        <v>201580</v>
      </c>
      <c r="J7539" s="180">
        <v>203229.96</v>
      </c>
    </row>
    <row r="7540" spans="1:10" x14ac:dyDescent="0.2">
      <c r="A7540" s="180" t="s">
        <v>170</v>
      </c>
      <c r="B7540" s="180" t="s">
        <v>362</v>
      </c>
      <c r="C7540" s="180"/>
      <c r="D7540" s="180"/>
      <c r="E7540" s="180"/>
      <c r="F7540" s="180"/>
      <c r="G7540" s="180"/>
      <c r="H7540" s="180"/>
      <c r="I7540" s="180">
        <v>240581</v>
      </c>
      <c r="J7540" s="180">
        <v>235939</v>
      </c>
    </row>
    <row r="7541" spans="1:10" x14ac:dyDescent="0.2">
      <c r="A7541" s="180" t="s">
        <v>170</v>
      </c>
      <c r="B7541" s="180" t="s">
        <v>365</v>
      </c>
      <c r="C7541" s="180">
        <v>1270000</v>
      </c>
      <c r="D7541" s="180">
        <v>90000</v>
      </c>
      <c r="E7541" s="180">
        <v>0</v>
      </c>
      <c r="F7541" s="180">
        <v>200000</v>
      </c>
      <c r="G7541" s="180">
        <v>325000</v>
      </c>
      <c r="H7541" s="180">
        <v>135600</v>
      </c>
      <c r="I7541" s="180">
        <v>9313661</v>
      </c>
      <c r="J7541" s="180">
        <v>8398269.8000000007</v>
      </c>
    </row>
    <row r="7542" spans="1:10" x14ac:dyDescent="0.2">
      <c r="A7542" s="180" t="s">
        <v>170</v>
      </c>
      <c r="B7542" s="180" t="s">
        <v>447</v>
      </c>
      <c r="C7542" s="180">
        <v>45520</v>
      </c>
      <c r="D7542" s="180"/>
      <c r="E7542" s="180"/>
      <c r="F7542" s="180"/>
      <c r="G7542" s="180"/>
      <c r="H7542" s="180"/>
      <c r="I7542" s="180">
        <v>48020</v>
      </c>
      <c r="J7542" s="180">
        <v>49456.66</v>
      </c>
    </row>
    <row r="7543" spans="1:10" x14ac:dyDescent="0.2">
      <c r="A7543" s="180" t="s">
        <v>170</v>
      </c>
      <c r="B7543" s="180" t="s">
        <v>366</v>
      </c>
      <c r="C7543" s="180">
        <v>1315520</v>
      </c>
      <c r="D7543" s="180">
        <v>90000</v>
      </c>
      <c r="E7543" s="180">
        <v>0</v>
      </c>
      <c r="F7543" s="180">
        <v>200000</v>
      </c>
      <c r="G7543" s="180">
        <v>325000</v>
      </c>
      <c r="H7543" s="180">
        <v>135600</v>
      </c>
      <c r="I7543" s="180">
        <v>9361681</v>
      </c>
      <c r="J7543" s="180">
        <v>8447726.4600000009</v>
      </c>
    </row>
    <row r="7544" spans="1:10" x14ac:dyDescent="0.2">
      <c r="A7544" s="180" t="s">
        <v>170</v>
      </c>
      <c r="B7544" s="180" t="s">
        <v>367</v>
      </c>
      <c r="C7544" s="180">
        <v>704041.62000000011</v>
      </c>
      <c r="D7544" s="180">
        <v>60706.110000000015</v>
      </c>
      <c r="E7544" s="180">
        <v>0</v>
      </c>
      <c r="F7544" s="180">
        <v>17872.949999999983</v>
      </c>
      <c r="G7544" s="180">
        <v>67131.449999999953</v>
      </c>
      <c r="H7544" s="180">
        <v>23348.06</v>
      </c>
      <c r="I7544" s="180">
        <v>3206960.7899999991</v>
      </c>
      <c r="J7544" s="180">
        <v>3788335.7899999991</v>
      </c>
    </row>
    <row r="7545" spans="1:10" x14ac:dyDescent="0.2">
      <c r="A7545" s="180" t="s">
        <v>170</v>
      </c>
      <c r="B7545" s="180" t="s">
        <v>368</v>
      </c>
      <c r="C7545" s="180">
        <v>2019561.62</v>
      </c>
      <c r="D7545" s="180">
        <v>150706.11000000002</v>
      </c>
      <c r="E7545" s="180">
        <v>0</v>
      </c>
      <c r="F7545" s="180">
        <v>217872.95</v>
      </c>
      <c r="G7545" s="180">
        <v>392131.4499999999</v>
      </c>
      <c r="H7545" s="180">
        <v>158948.06</v>
      </c>
      <c r="I7545" s="180">
        <v>12568641.789999999</v>
      </c>
      <c r="J7545" s="180">
        <v>12236062.25</v>
      </c>
    </row>
    <row r="7546" spans="1:10" x14ac:dyDescent="0.2">
      <c r="A7546" s="180" t="s">
        <v>171</v>
      </c>
      <c r="B7546" s="180" t="s">
        <v>333</v>
      </c>
      <c r="C7546" s="180"/>
      <c r="D7546" s="180">
        <v>170384</v>
      </c>
      <c r="E7546" s="180"/>
      <c r="F7546" s="180">
        <v>456783</v>
      </c>
      <c r="G7546" s="180"/>
      <c r="H7546" s="180"/>
      <c r="I7546" s="180">
        <v>1983639</v>
      </c>
      <c r="J7546" s="180">
        <v>1908814.17</v>
      </c>
    </row>
    <row r="7547" spans="1:10" x14ac:dyDescent="0.2">
      <c r="A7547" s="180" t="s">
        <v>171</v>
      </c>
      <c r="B7547" s="180" t="s">
        <v>334</v>
      </c>
      <c r="C7547" s="180"/>
      <c r="D7547" s="180">
        <v>2291</v>
      </c>
      <c r="E7547" s="180"/>
      <c r="F7547" s="180">
        <v>6140</v>
      </c>
      <c r="G7547" s="180"/>
      <c r="H7547" s="180"/>
      <c r="I7547" s="180">
        <v>30743</v>
      </c>
      <c r="J7547" s="180">
        <v>30533.08</v>
      </c>
    </row>
    <row r="7548" spans="1:10" x14ac:dyDescent="0.2">
      <c r="A7548" s="180" t="s">
        <v>171</v>
      </c>
      <c r="B7548" s="180" t="s">
        <v>335</v>
      </c>
      <c r="C7548" s="180"/>
      <c r="D7548" s="180">
        <v>0</v>
      </c>
      <c r="E7548" s="180"/>
      <c r="F7548" s="180"/>
      <c r="G7548" s="180"/>
      <c r="H7548" s="180"/>
      <c r="I7548" s="180">
        <v>221034</v>
      </c>
      <c r="J7548" s="180">
        <v>161897</v>
      </c>
    </row>
    <row r="7549" spans="1:10" x14ac:dyDescent="0.2">
      <c r="A7549" s="180" t="s">
        <v>171</v>
      </c>
      <c r="B7549" s="180" t="s">
        <v>336</v>
      </c>
      <c r="C7549" s="180"/>
      <c r="D7549" s="180"/>
      <c r="E7549" s="180"/>
      <c r="F7549" s="180"/>
      <c r="G7549" s="180"/>
      <c r="H7549" s="180"/>
      <c r="I7549" s="180">
        <v>815000</v>
      </c>
      <c r="J7549" s="180">
        <v>775329.68</v>
      </c>
    </row>
    <row r="7550" spans="1:10" x14ac:dyDescent="0.2">
      <c r="A7550" s="180" t="s">
        <v>171</v>
      </c>
      <c r="B7550" s="180" t="s">
        <v>337</v>
      </c>
      <c r="C7550" s="180"/>
      <c r="D7550" s="180"/>
      <c r="E7550" s="180"/>
      <c r="F7550" s="180"/>
      <c r="G7550" s="180">
        <v>35</v>
      </c>
      <c r="H7550" s="180">
        <v>10</v>
      </c>
      <c r="I7550" s="180">
        <v>13899</v>
      </c>
      <c r="J7550" s="180">
        <v>25185.919999999998</v>
      </c>
    </row>
    <row r="7551" spans="1:10" x14ac:dyDescent="0.2">
      <c r="A7551" s="180" t="s">
        <v>171</v>
      </c>
      <c r="B7551" s="180" t="s">
        <v>338</v>
      </c>
      <c r="C7551" s="180"/>
      <c r="D7551" s="180"/>
      <c r="E7551" s="180"/>
      <c r="F7551" s="180"/>
      <c r="G7551" s="180">
        <v>120000</v>
      </c>
      <c r="H7551" s="180"/>
      <c r="I7551" s="180">
        <v>118000</v>
      </c>
      <c r="J7551" s="180">
        <v>114778.87</v>
      </c>
    </row>
    <row r="7552" spans="1:10" x14ac:dyDescent="0.2">
      <c r="A7552" s="180" t="s">
        <v>171</v>
      </c>
      <c r="B7552" s="180" t="s">
        <v>339</v>
      </c>
      <c r="C7552" s="180"/>
      <c r="D7552" s="180"/>
      <c r="E7552" s="180"/>
      <c r="F7552" s="180"/>
      <c r="G7552" s="180"/>
      <c r="H7552" s="180"/>
      <c r="I7552" s="180">
        <v>278500</v>
      </c>
      <c r="J7552" s="180">
        <v>262557.98</v>
      </c>
    </row>
    <row r="7553" spans="1:10" x14ac:dyDescent="0.2">
      <c r="A7553" s="180" t="s">
        <v>171</v>
      </c>
      <c r="B7553" s="180" t="s">
        <v>340</v>
      </c>
      <c r="C7553" s="180"/>
      <c r="D7553" s="180"/>
      <c r="E7553" s="180"/>
      <c r="F7553" s="180"/>
      <c r="G7553" s="180">
        <v>1000</v>
      </c>
      <c r="H7553" s="180">
        <v>63000</v>
      </c>
      <c r="I7553" s="180">
        <v>306650</v>
      </c>
      <c r="J7553" s="180">
        <v>152123.32</v>
      </c>
    </row>
    <row r="7554" spans="1:10" x14ac:dyDescent="0.2">
      <c r="A7554" s="180" t="s">
        <v>171</v>
      </c>
      <c r="B7554" s="180" t="s">
        <v>341</v>
      </c>
      <c r="C7554" s="180"/>
      <c r="D7554" s="180"/>
      <c r="E7554" s="180"/>
      <c r="F7554" s="180"/>
      <c r="G7554" s="180"/>
      <c r="H7554" s="180"/>
      <c r="I7554" s="180">
        <v>0</v>
      </c>
      <c r="J7554" s="180">
        <v>125000</v>
      </c>
    </row>
    <row r="7555" spans="1:10" x14ac:dyDescent="0.2">
      <c r="A7555" s="180" t="s">
        <v>171</v>
      </c>
      <c r="B7555" s="180" t="s">
        <v>342</v>
      </c>
      <c r="C7555" s="180"/>
      <c r="D7555" s="180"/>
      <c r="E7555" s="180"/>
      <c r="F7555" s="180"/>
      <c r="G7555" s="180"/>
      <c r="H7555" s="180"/>
      <c r="I7555" s="180">
        <v>2199276</v>
      </c>
      <c r="J7555" s="180">
        <v>2142141</v>
      </c>
    </row>
    <row r="7556" spans="1:10" x14ac:dyDescent="0.2">
      <c r="A7556" s="180" t="s">
        <v>171</v>
      </c>
      <c r="B7556" s="180" t="s">
        <v>343</v>
      </c>
      <c r="C7556" s="180"/>
      <c r="D7556" s="180"/>
      <c r="E7556" s="180"/>
      <c r="F7556" s="180"/>
      <c r="G7556" s="180"/>
      <c r="H7556" s="180"/>
      <c r="I7556" s="180">
        <v>8561</v>
      </c>
      <c r="J7556" s="180">
        <v>0</v>
      </c>
    </row>
    <row r="7557" spans="1:10" x14ac:dyDescent="0.2">
      <c r="A7557" s="180" t="s">
        <v>171</v>
      </c>
      <c r="B7557" s="180" t="s">
        <v>344</v>
      </c>
      <c r="C7557" s="180">
        <v>350000</v>
      </c>
      <c r="D7557" s="180"/>
      <c r="E7557" s="180"/>
      <c r="F7557" s="180"/>
      <c r="G7557" s="180">
        <v>5000</v>
      </c>
      <c r="H7557" s="180"/>
      <c r="I7557" s="180">
        <v>361060</v>
      </c>
      <c r="J7557" s="180">
        <v>622045.24000000011</v>
      </c>
    </row>
    <row r="7558" spans="1:10" x14ac:dyDescent="0.2">
      <c r="A7558" s="180" t="s">
        <v>171</v>
      </c>
      <c r="B7558" s="180" t="s">
        <v>475</v>
      </c>
      <c r="C7558" s="180"/>
      <c r="D7558" s="180">
        <v>1531</v>
      </c>
      <c r="E7558" s="180"/>
      <c r="F7558" s="180">
        <v>4104</v>
      </c>
      <c r="G7558" s="180"/>
      <c r="H7558" s="180"/>
      <c r="I7558" s="180">
        <v>16446</v>
      </c>
      <c r="J7558" s="180">
        <v>17669.16</v>
      </c>
    </row>
    <row r="7559" spans="1:10" x14ac:dyDescent="0.2">
      <c r="A7559" s="180" t="s">
        <v>171</v>
      </c>
      <c r="B7559" s="180" t="s">
        <v>332</v>
      </c>
      <c r="C7559" s="180"/>
      <c r="D7559" s="180"/>
      <c r="E7559" s="180"/>
      <c r="F7559" s="180"/>
      <c r="G7559" s="180"/>
      <c r="H7559" s="180"/>
      <c r="I7559" s="180">
        <v>51500</v>
      </c>
      <c r="J7559" s="180">
        <v>51291</v>
      </c>
    </row>
    <row r="7560" spans="1:10" x14ac:dyDescent="0.2">
      <c r="A7560" s="180" t="s">
        <v>171</v>
      </c>
      <c r="B7560" s="180" t="s">
        <v>407</v>
      </c>
      <c r="C7560" s="180"/>
      <c r="D7560" s="180"/>
      <c r="E7560" s="180"/>
      <c r="F7560" s="180"/>
      <c r="G7560" s="180">
        <v>145000</v>
      </c>
      <c r="H7560" s="180"/>
      <c r="I7560" s="180">
        <v>228000</v>
      </c>
      <c r="J7560" s="180">
        <v>203082.03</v>
      </c>
    </row>
    <row r="7561" spans="1:10" x14ac:dyDescent="0.2">
      <c r="A7561" s="180" t="s">
        <v>171</v>
      </c>
      <c r="B7561" s="180" t="s">
        <v>345</v>
      </c>
      <c r="C7561" s="180">
        <v>350000</v>
      </c>
      <c r="D7561" s="180">
        <v>174206</v>
      </c>
      <c r="E7561" s="180">
        <v>0</v>
      </c>
      <c r="F7561" s="180">
        <v>467027</v>
      </c>
      <c r="G7561" s="180">
        <v>271035</v>
      </c>
      <c r="H7561" s="180">
        <v>63010</v>
      </c>
      <c r="I7561" s="180">
        <v>6632308</v>
      </c>
      <c r="J7561" s="180">
        <v>6592448.4500000002</v>
      </c>
    </row>
    <row r="7562" spans="1:10" x14ac:dyDescent="0.2">
      <c r="A7562" s="180" t="s">
        <v>171</v>
      </c>
      <c r="B7562" s="180" t="s">
        <v>346</v>
      </c>
      <c r="C7562" s="180"/>
      <c r="D7562" s="180"/>
      <c r="E7562" s="180"/>
      <c r="F7562" s="180"/>
      <c r="G7562" s="180"/>
      <c r="H7562" s="180"/>
      <c r="I7562" s="180">
        <v>0</v>
      </c>
      <c r="J7562" s="180">
        <v>0</v>
      </c>
    </row>
    <row r="7563" spans="1:10" x14ac:dyDescent="0.2">
      <c r="A7563" s="180" t="s">
        <v>171</v>
      </c>
      <c r="B7563" s="180" t="s">
        <v>446</v>
      </c>
      <c r="C7563" s="180"/>
      <c r="D7563" s="180"/>
      <c r="E7563" s="180"/>
      <c r="F7563" s="180"/>
      <c r="G7563" s="180"/>
      <c r="H7563" s="180"/>
      <c r="I7563" s="180">
        <v>0</v>
      </c>
      <c r="J7563" s="180">
        <v>18147.759999999998</v>
      </c>
    </row>
    <row r="7564" spans="1:10" x14ac:dyDescent="0.2">
      <c r="A7564" s="180" t="s">
        <v>171</v>
      </c>
      <c r="B7564" s="180" t="s">
        <v>347</v>
      </c>
      <c r="C7564" s="180"/>
      <c r="D7564" s="180"/>
      <c r="E7564" s="180"/>
      <c r="F7564" s="180"/>
      <c r="G7564" s="180"/>
      <c r="H7564" s="180"/>
      <c r="I7564" s="180">
        <v>0</v>
      </c>
      <c r="J7564" s="180">
        <v>950</v>
      </c>
    </row>
    <row r="7565" spans="1:10" x14ac:dyDescent="0.2">
      <c r="A7565" s="180" t="s">
        <v>171</v>
      </c>
      <c r="B7565" s="180" t="s">
        <v>348</v>
      </c>
      <c r="C7565" s="180">
        <v>350000</v>
      </c>
      <c r="D7565" s="180">
        <v>174206</v>
      </c>
      <c r="E7565" s="180">
        <v>0</v>
      </c>
      <c r="F7565" s="180">
        <v>467027</v>
      </c>
      <c r="G7565" s="180">
        <v>271035</v>
      </c>
      <c r="H7565" s="180">
        <v>63010</v>
      </c>
      <c r="I7565" s="180">
        <v>6632308</v>
      </c>
      <c r="J7565" s="180">
        <v>6611546.21</v>
      </c>
    </row>
    <row r="7566" spans="1:10" x14ac:dyDescent="0.2">
      <c r="A7566" s="180" t="s">
        <v>171</v>
      </c>
      <c r="B7566" s="180" t="s">
        <v>349</v>
      </c>
      <c r="C7566" s="180">
        <v>519488.37999999995</v>
      </c>
      <c r="D7566" s="180">
        <v>139071.21000000002</v>
      </c>
      <c r="E7566" s="180">
        <v>3337</v>
      </c>
      <c r="F7566" s="180">
        <v>194584.24</v>
      </c>
      <c r="G7566" s="180">
        <v>853.01999999998941</v>
      </c>
      <c r="H7566" s="180">
        <v>30248.75</v>
      </c>
      <c r="I7566" s="180">
        <v>2012351.32</v>
      </c>
      <c r="J7566" s="180">
        <v>4152294.82</v>
      </c>
    </row>
    <row r="7567" spans="1:10" x14ac:dyDescent="0.2">
      <c r="A7567" s="180" t="s">
        <v>171</v>
      </c>
      <c r="B7567" s="180" t="s">
        <v>350</v>
      </c>
      <c r="C7567" s="180">
        <v>869488.37999999989</v>
      </c>
      <c r="D7567" s="180">
        <v>313277.21000000002</v>
      </c>
      <c r="E7567" s="180">
        <v>3337</v>
      </c>
      <c r="F7567" s="180">
        <v>661611.24</v>
      </c>
      <c r="G7567" s="180">
        <v>271888.02</v>
      </c>
      <c r="H7567" s="180">
        <v>93258.75</v>
      </c>
      <c r="I7567" s="180">
        <v>8644659.3200000003</v>
      </c>
      <c r="J7567" s="180">
        <v>10763841.029999999</v>
      </c>
    </row>
    <row r="7568" spans="1:10" x14ac:dyDescent="0.2">
      <c r="A7568" s="180" t="s">
        <v>171</v>
      </c>
      <c r="B7568" s="180" t="s">
        <v>376</v>
      </c>
      <c r="C7568" s="180"/>
      <c r="D7568" s="180"/>
      <c r="E7568" s="180"/>
      <c r="F7568" s="180"/>
      <c r="G7568" s="180"/>
      <c r="H7568" s="180"/>
      <c r="I7568" s="180"/>
      <c r="J7568" s="180"/>
    </row>
    <row r="7569" spans="1:10" x14ac:dyDescent="0.2">
      <c r="A7569" s="180" t="s">
        <v>171</v>
      </c>
      <c r="B7569" s="180" t="s">
        <v>377</v>
      </c>
      <c r="C7569" s="180">
        <v>5000</v>
      </c>
      <c r="D7569" s="180">
        <v>5000</v>
      </c>
      <c r="E7569" s="180"/>
      <c r="F7569" s="180"/>
      <c r="G7569" s="180"/>
      <c r="H7569" s="180">
        <v>12000</v>
      </c>
      <c r="I7569" s="180">
        <v>3523000</v>
      </c>
      <c r="J7569" s="180">
        <v>3305754.54</v>
      </c>
    </row>
    <row r="7570" spans="1:10" x14ac:dyDescent="0.2">
      <c r="A7570" s="180" t="s">
        <v>171</v>
      </c>
      <c r="B7570" s="180" t="s">
        <v>352</v>
      </c>
      <c r="C7570" s="180"/>
      <c r="D7570" s="180"/>
      <c r="E7570" s="180"/>
      <c r="F7570" s="180"/>
      <c r="G7570" s="180"/>
      <c r="H7570" s="180">
        <v>1200</v>
      </c>
      <c r="I7570" s="180">
        <v>124680</v>
      </c>
      <c r="J7570" s="180">
        <v>123001.04</v>
      </c>
    </row>
    <row r="7571" spans="1:10" x14ac:dyDescent="0.2">
      <c r="A7571" s="180" t="s">
        <v>171</v>
      </c>
      <c r="B7571" s="180" t="s">
        <v>353</v>
      </c>
      <c r="C7571" s="180">
        <v>160000</v>
      </c>
      <c r="D7571" s="180">
        <v>5000</v>
      </c>
      <c r="E7571" s="180"/>
      <c r="F7571" s="180"/>
      <c r="G7571" s="180"/>
      <c r="H7571" s="180"/>
      <c r="I7571" s="180">
        <v>290625</v>
      </c>
      <c r="J7571" s="180">
        <v>202699.65999999997</v>
      </c>
    </row>
    <row r="7572" spans="1:10" x14ac:dyDescent="0.2">
      <c r="A7572" s="180" t="s">
        <v>171</v>
      </c>
      <c r="B7572" s="180" t="s">
        <v>354</v>
      </c>
      <c r="C7572" s="180"/>
      <c r="D7572" s="180"/>
      <c r="E7572" s="180"/>
      <c r="F7572" s="180"/>
      <c r="G7572" s="180"/>
      <c r="H7572" s="180"/>
      <c r="I7572" s="180">
        <v>268500</v>
      </c>
      <c r="J7572" s="180">
        <v>259705.31</v>
      </c>
    </row>
    <row r="7573" spans="1:10" x14ac:dyDescent="0.2">
      <c r="A7573" s="180" t="s">
        <v>171</v>
      </c>
      <c r="B7573" s="180" t="s">
        <v>408</v>
      </c>
      <c r="C7573" s="180"/>
      <c r="D7573" s="180"/>
      <c r="E7573" s="180"/>
      <c r="F7573" s="180"/>
      <c r="G7573" s="180"/>
      <c r="H7573" s="180"/>
      <c r="I7573" s="180">
        <v>352200</v>
      </c>
      <c r="J7573" s="180">
        <v>344970.26999999996</v>
      </c>
    </row>
    <row r="7574" spans="1:10" x14ac:dyDescent="0.2">
      <c r="A7574" s="180" t="s">
        <v>171</v>
      </c>
      <c r="B7574" s="180" t="s">
        <v>423</v>
      </c>
      <c r="C7574" s="180">
        <v>150000</v>
      </c>
      <c r="D7574" s="180">
        <v>2000</v>
      </c>
      <c r="E7574" s="180"/>
      <c r="F7574" s="180"/>
      <c r="G7574" s="180"/>
      <c r="H7574" s="180"/>
      <c r="I7574" s="180">
        <v>239350</v>
      </c>
      <c r="J7574" s="180">
        <v>202975.62</v>
      </c>
    </row>
    <row r="7575" spans="1:10" x14ac:dyDescent="0.2">
      <c r="A7575" s="180" t="s">
        <v>171</v>
      </c>
      <c r="B7575" s="180" t="s">
        <v>355</v>
      </c>
      <c r="C7575" s="180">
        <v>35000</v>
      </c>
      <c r="D7575" s="180">
        <v>5000</v>
      </c>
      <c r="E7575" s="180"/>
      <c r="F7575" s="180"/>
      <c r="G7575" s="180"/>
      <c r="H7575" s="180"/>
      <c r="I7575" s="180">
        <v>561600</v>
      </c>
      <c r="J7575" s="180">
        <v>527150.16999999993</v>
      </c>
    </row>
    <row r="7576" spans="1:10" x14ac:dyDescent="0.2">
      <c r="A7576" s="180" t="s">
        <v>171</v>
      </c>
      <c r="B7576" s="180" t="s">
        <v>356</v>
      </c>
      <c r="C7576" s="180"/>
      <c r="D7576" s="180">
        <v>100000</v>
      </c>
      <c r="E7576" s="180"/>
      <c r="F7576" s="180"/>
      <c r="G7576" s="180"/>
      <c r="H7576" s="180"/>
      <c r="I7576" s="180">
        <v>240700</v>
      </c>
      <c r="J7576" s="180">
        <v>219914.48</v>
      </c>
    </row>
    <row r="7577" spans="1:10" x14ac:dyDescent="0.2">
      <c r="A7577" s="180" t="s">
        <v>171</v>
      </c>
      <c r="B7577" s="180" t="s">
        <v>409</v>
      </c>
      <c r="C7577" s="180"/>
      <c r="D7577" s="180"/>
      <c r="E7577" s="180"/>
      <c r="F7577" s="180"/>
      <c r="G7577" s="180"/>
      <c r="H7577" s="180"/>
      <c r="I7577" s="180">
        <v>0</v>
      </c>
      <c r="J7577" s="180"/>
    </row>
    <row r="7578" spans="1:10" x14ac:dyDescent="0.2">
      <c r="A7578" s="180" t="s">
        <v>171</v>
      </c>
      <c r="B7578" s="180" t="s">
        <v>378</v>
      </c>
      <c r="C7578" s="180"/>
      <c r="D7578" s="180"/>
      <c r="E7578" s="180"/>
      <c r="F7578" s="180"/>
      <c r="G7578" s="180">
        <v>270000</v>
      </c>
      <c r="H7578" s="180">
        <v>80000</v>
      </c>
      <c r="I7578" s="180">
        <v>258800</v>
      </c>
      <c r="J7578" s="180">
        <v>273607.63999999996</v>
      </c>
    </row>
    <row r="7579" spans="1:10" x14ac:dyDescent="0.2">
      <c r="A7579" s="180" t="s">
        <v>171</v>
      </c>
      <c r="B7579" s="180" t="s">
        <v>360</v>
      </c>
      <c r="C7579" s="180">
        <v>100000</v>
      </c>
      <c r="D7579" s="180">
        <v>100000</v>
      </c>
      <c r="E7579" s="180"/>
      <c r="F7579" s="180"/>
      <c r="G7579" s="180"/>
      <c r="H7579" s="180"/>
      <c r="I7579" s="180">
        <v>300000</v>
      </c>
      <c r="J7579" s="180">
        <v>2822494.05</v>
      </c>
    </row>
    <row r="7580" spans="1:10" x14ac:dyDescent="0.2">
      <c r="A7580" s="180" t="s">
        <v>171</v>
      </c>
      <c r="B7580" s="180" t="s">
        <v>379</v>
      </c>
      <c r="C7580" s="180"/>
      <c r="D7580" s="180"/>
      <c r="E7580" s="180"/>
      <c r="F7580" s="180">
        <v>282923</v>
      </c>
      <c r="G7580" s="180"/>
      <c r="H7580" s="180"/>
      <c r="I7580" s="180">
        <v>281223</v>
      </c>
      <c r="J7580" s="180">
        <v>304956.93</v>
      </c>
    </row>
    <row r="7581" spans="1:10" x14ac:dyDescent="0.2">
      <c r="A7581" s="180" t="s">
        <v>171</v>
      </c>
      <c r="B7581" s="180" t="s">
        <v>362</v>
      </c>
      <c r="C7581" s="180"/>
      <c r="D7581" s="180"/>
      <c r="E7581" s="180"/>
      <c r="F7581" s="180"/>
      <c r="G7581" s="180"/>
      <c r="H7581" s="180"/>
      <c r="I7581" s="180">
        <v>165148</v>
      </c>
      <c r="J7581" s="180">
        <v>164260</v>
      </c>
    </row>
    <row r="7582" spans="1:10" x14ac:dyDescent="0.2">
      <c r="A7582" s="180" t="s">
        <v>171</v>
      </c>
      <c r="B7582" s="180" t="s">
        <v>365</v>
      </c>
      <c r="C7582" s="180">
        <v>450000</v>
      </c>
      <c r="D7582" s="180">
        <v>217000</v>
      </c>
      <c r="E7582" s="180">
        <v>0</v>
      </c>
      <c r="F7582" s="180">
        <v>282923</v>
      </c>
      <c r="G7582" s="180">
        <v>270000</v>
      </c>
      <c r="H7582" s="180">
        <v>93200</v>
      </c>
      <c r="I7582" s="180">
        <v>6605826</v>
      </c>
      <c r="J7582" s="180">
        <v>8751489.7100000009</v>
      </c>
    </row>
    <row r="7583" spans="1:10" x14ac:dyDescent="0.2">
      <c r="A7583" s="180" t="s">
        <v>171</v>
      </c>
      <c r="B7583" s="180" t="s">
        <v>447</v>
      </c>
      <c r="C7583" s="180"/>
      <c r="D7583" s="180"/>
      <c r="E7583" s="180"/>
      <c r="F7583" s="180"/>
      <c r="G7583" s="180"/>
      <c r="H7583" s="180"/>
      <c r="I7583" s="180">
        <v>0</v>
      </c>
      <c r="J7583" s="180">
        <v>0</v>
      </c>
    </row>
    <row r="7584" spans="1:10" x14ac:dyDescent="0.2">
      <c r="A7584" s="180" t="s">
        <v>171</v>
      </c>
      <c r="B7584" s="180" t="s">
        <v>366</v>
      </c>
      <c r="C7584" s="180">
        <v>450000</v>
      </c>
      <c r="D7584" s="180">
        <v>217000</v>
      </c>
      <c r="E7584" s="180">
        <v>0</v>
      </c>
      <c r="F7584" s="180">
        <v>282923</v>
      </c>
      <c r="G7584" s="180">
        <v>270000</v>
      </c>
      <c r="H7584" s="180">
        <v>93200</v>
      </c>
      <c r="I7584" s="180">
        <v>6605826</v>
      </c>
      <c r="J7584" s="180">
        <v>8751489.7100000009</v>
      </c>
    </row>
    <row r="7585" spans="1:10" x14ac:dyDescent="0.2">
      <c r="A7585" s="180" t="s">
        <v>171</v>
      </c>
      <c r="B7585" s="180" t="s">
        <v>367</v>
      </c>
      <c r="C7585" s="180">
        <v>419488.37999999995</v>
      </c>
      <c r="D7585" s="180">
        <v>96277.210000000021</v>
      </c>
      <c r="E7585" s="180">
        <v>3337</v>
      </c>
      <c r="F7585" s="180">
        <v>378688.24</v>
      </c>
      <c r="G7585" s="180">
        <v>1888.0200000000184</v>
      </c>
      <c r="H7585" s="180">
        <v>58.75</v>
      </c>
      <c r="I7585" s="180">
        <v>2038833.3200000003</v>
      </c>
      <c r="J7585" s="180">
        <v>2012351.3200000003</v>
      </c>
    </row>
    <row r="7586" spans="1:10" x14ac:dyDescent="0.2">
      <c r="A7586" s="180" t="s">
        <v>171</v>
      </c>
      <c r="B7586" s="180" t="s">
        <v>368</v>
      </c>
      <c r="C7586" s="180">
        <v>869488.37999999989</v>
      </c>
      <c r="D7586" s="180">
        <v>313277.21000000002</v>
      </c>
      <c r="E7586" s="180">
        <v>3337</v>
      </c>
      <c r="F7586" s="180">
        <v>661611.24</v>
      </c>
      <c r="G7586" s="180">
        <v>271888.02</v>
      </c>
      <c r="H7586" s="180">
        <v>93258.75</v>
      </c>
      <c r="I7586" s="180">
        <v>8644659.3200000003</v>
      </c>
      <c r="J7586" s="180">
        <v>10763841.029999999</v>
      </c>
    </row>
    <row r="7587" spans="1:10" x14ac:dyDescent="0.2">
      <c r="A7587" s="180" t="s">
        <v>172</v>
      </c>
      <c r="B7587" s="180" t="s">
        <v>333</v>
      </c>
      <c r="C7587" s="180"/>
      <c r="D7587" s="180">
        <v>319808</v>
      </c>
      <c r="E7587" s="180"/>
      <c r="F7587" s="180">
        <v>0</v>
      </c>
      <c r="G7587" s="180"/>
      <c r="H7587" s="180"/>
      <c r="I7587" s="180">
        <v>2590494</v>
      </c>
      <c r="J7587" s="180">
        <v>2654331.2800000003</v>
      </c>
    </row>
    <row r="7588" spans="1:10" x14ac:dyDescent="0.2">
      <c r="A7588" s="180" t="s">
        <v>172</v>
      </c>
      <c r="B7588" s="180" t="s">
        <v>334</v>
      </c>
      <c r="C7588" s="180"/>
      <c r="D7588" s="180">
        <v>68380</v>
      </c>
      <c r="E7588" s="180"/>
      <c r="F7588" s="180">
        <v>0</v>
      </c>
      <c r="G7588" s="180"/>
      <c r="H7588" s="180"/>
      <c r="I7588" s="180">
        <v>579145</v>
      </c>
      <c r="J7588" s="180">
        <v>651985.05999999994</v>
      </c>
    </row>
    <row r="7589" spans="1:10" x14ac:dyDescent="0.2">
      <c r="A7589" s="180" t="s">
        <v>172</v>
      </c>
      <c r="B7589" s="180" t="s">
        <v>335</v>
      </c>
      <c r="C7589" s="180"/>
      <c r="D7589" s="180">
        <v>0</v>
      </c>
      <c r="E7589" s="180"/>
      <c r="F7589" s="180"/>
      <c r="G7589" s="180"/>
      <c r="H7589" s="180"/>
      <c r="I7589" s="180">
        <v>381278</v>
      </c>
      <c r="J7589" s="180">
        <v>340784</v>
      </c>
    </row>
    <row r="7590" spans="1:10" x14ac:dyDescent="0.2">
      <c r="A7590" s="180" t="s">
        <v>172</v>
      </c>
      <c r="B7590" s="180" t="s">
        <v>336</v>
      </c>
      <c r="C7590" s="180"/>
      <c r="D7590" s="180"/>
      <c r="E7590" s="180"/>
      <c r="F7590" s="180"/>
      <c r="G7590" s="180"/>
      <c r="H7590" s="180"/>
      <c r="I7590" s="180">
        <v>1100000</v>
      </c>
      <c r="J7590" s="180">
        <v>1027764.82</v>
      </c>
    </row>
    <row r="7591" spans="1:10" x14ac:dyDescent="0.2">
      <c r="A7591" s="180" t="s">
        <v>172</v>
      </c>
      <c r="B7591" s="180" t="s">
        <v>337</v>
      </c>
      <c r="C7591" s="180">
        <v>2000</v>
      </c>
      <c r="D7591" s="180">
        <v>1000</v>
      </c>
      <c r="E7591" s="180"/>
      <c r="F7591" s="180">
        <v>80000</v>
      </c>
      <c r="G7591" s="180">
        <v>100</v>
      </c>
      <c r="H7591" s="180">
        <v>100</v>
      </c>
      <c r="I7591" s="180">
        <v>93712</v>
      </c>
      <c r="J7591" s="180">
        <v>122906.16</v>
      </c>
    </row>
    <row r="7592" spans="1:10" x14ac:dyDescent="0.2">
      <c r="A7592" s="180" t="s">
        <v>172</v>
      </c>
      <c r="B7592" s="180" t="s">
        <v>338</v>
      </c>
      <c r="C7592" s="180"/>
      <c r="D7592" s="180"/>
      <c r="E7592" s="180"/>
      <c r="F7592" s="180"/>
      <c r="G7592" s="180">
        <v>289538</v>
      </c>
      <c r="H7592" s="180"/>
      <c r="I7592" s="180">
        <v>275750</v>
      </c>
      <c r="J7592" s="180">
        <v>263844.71999999997</v>
      </c>
    </row>
    <row r="7593" spans="1:10" x14ac:dyDescent="0.2">
      <c r="A7593" s="180" t="s">
        <v>172</v>
      </c>
      <c r="B7593" s="180" t="s">
        <v>339</v>
      </c>
      <c r="C7593" s="180"/>
      <c r="D7593" s="180"/>
      <c r="E7593" s="180"/>
      <c r="F7593" s="180"/>
      <c r="G7593" s="180"/>
      <c r="H7593" s="180"/>
      <c r="I7593" s="180">
        <v>104000</v>
      </c>
      <c r="J7593" s="180">
        <v>103906.24000000001</v>
      </c>
    </row>
    <row r="7594" spans="1:10" x14ac:dyDescent="0.2">
      <c r="A7594" s="180" t="s">
        <v>172</v>
      </c>
      <c r="B7594" s="180" t="s">
        <v>340</v>
      </c>
      <c r="C7594" s="180"/>
      <c r="D7594" s="180"/>
      <c r="E7594" s="180"/>
      <c r="F7594" s="180"/>
      <c r="G7594" s="180"/>
      <c r="H7594" s="180">
        <v>43001</v>
      </c>
      <c r="I7594" s="180">
        <v>122592</v>
      </c>
      <c r="J7594" s="180">
        <v>143129.96</v>
      </c>
    </row>
    <row r="7595" spans="1:10" x14ac:dyDescent="0.2">
      <c r="A7595" s="180" t="s">
        <v>172</v>
      </c>
      <c r="B7595" s="180" t="s">
        <v>341</v>
      </c>
      <c r="C7595" s="180"/>
      <c r="D7595" s="180"/>
      <c r="E7595" s="180"/>
      <c r="F7595" s="180"/>
      <c r="G7595" s="180"/>
      <c r="H7595" s="180"/>
      <c r="I7595" s="180">
        <v>0</v>
      </c>
      <c r="J7595" s="180">
        <v>0</v>
      </c>
    </row>
    <row r="7596" spans="1:10" x14ac:dyDescent="0.2">
      <c r="A7596" s="180" t="s">
        <v>172</v>
      </c>
      <c r="B7596" s="180" t="s">
        <v>342</v>
      </c>
      <c r="C7596" s="180"/>
      <c r="D7596" s="180"/>
      <c r="E7596" s="180"/>
      <c r="F7596" s="180"/>
      <c r="G7596" s="180"/>
      <c r="H7596" s="180"/>
      <c r="I7596" s="180">
        <v>4830103</v>
      </c>
      <c r="J7596" s="180">
        <v>4704657</v>
      </c>
    </row>
    <row r="7597" spans="1:10" x14ac:dyDescent="0.2">
      <c r="A7597" s="180" t="s">
        <v>172</v>
      </c>
      <c r="B7597" s="180" t="s">
        <v>343</v>
      </c>
      <c r="C7597" s="180"/>
      <c r="D7597" s="180"/>
      <c r="E7597" s="180"/>
      <c r="F7597" s="180"/>
      <c r="G7597" s="180"/>
      <c r="H7597" s="180"/>
      <c r="I7597" s="180">
        <v>0</v>
      </c>
      <c r="J7597" s="180">
        <v>0</v>
      </c>
    </row>
    <row r="7598" spans="1:10" x14ac:dyDescent="0.2">
      <c r="A7598" s="180" t="s">
        <v>172</v>
      </c>
      <c r="B7598" s="180" t="s">
        <v>344</v>
      </c>
      <c r="C7598" s="180">
        <v>725062</v>
      </c>
      <c r="D7598" s="180"/>
      <c r="E7598" s="180"/>
      <c r="F7598" s="180"/>
      <c r="G7598" s="180">
        <v>3312</v>
      </c>
      <c r="H7598" s="180"/>
      <c r="I7598" s="180">
        <v>906966</v>
      </c>
      <c r="J7598" s="180">
        <v>726448.41</v>
      </c>
    </row>
    <row r="7599" spans="1:10" x14ac:dyDescent="0.2">
      <c r="A7599" s="180" t="s">
        <v>172</v>
      </c>
      <c r="B7599" s="180" t="s">
        <v>475</v>
      </c>
      <c r="C7599" s="180"/>
      <c r="D7599" s="180">
        <v>7278</v>
      </c>
      <c r="E7599" s="180"/>
      <c r="F7599" s="180">
        <v>0</v>
      </c>
      <c r="G7599" s="180"/>
      <c r="H7599" s="180"/>
      <c r="I7599" s="180">
        <v>55384</v>
      </c>
      <c r="J7599" s="180">
        <v>61563.210000000006</v>
      </c>
    </row>
    <row r="7600" spans="1:10" x14ac:dyDescent="0.2">
      <c r="A7600" s="180" t="s">
        <v>172</v>
      </c>
      <c r="B7600" s="180" t="s">
        <v>332</v>
      </c>
      <c r="C7600" s="180"/>
      <c r="D7600" s="180"/>
      <c r="E7600" s="180"/>
      <c r="F7600" s="180"/>
      <c r="G7600" s="180"/>
      <c r="H7600" s="180"/>
      <c r="I7600" s="180">
        <v>99142</v>
      </c>
      <c r="J7600" s="180">
        <v>89056</v>
      </c>
    </row>
    <row r="7601" spans="1:10" x14ac:dyDescent="0.2">
      <c r="A7601" s="180" t="s">
        <v>172</v>
      </c>
      <c r="B7601" s="180" t="s">
        <v>407</v>
      </c>
      <c r="C7601" s="180"/>
      <c r="D7601" s="180"/>
      <c r="E7601" s="180"/>
      <c r="F7601" s="180"/>
      <c r="G7601" s="180">
        <v>235712</v>
      </c>
      <c r="H7601" s="180"/>
      <c r="I7601" s="180">
        <v>378659</v>
      </c>
      <c r="J7601" s="180">
        <v>392106.39</v>
      </c>
    </row>
    <row r="7602" spans="1:10" x14ac:dyDescent="0.2">
      <c r="A7602" s="180" t="s">
        <v>172</v>
      </c>
      <c r="B7602" s="180" t="s">
        <v>345</v>
      </c>
      <c r="C7602" s="180">
        <v>727062</v>
      </c>
      <c r="D7602" s="180">
        <v>396466</v>
      </c>
      <c r="E7602" s="180">
        <v>0</v>
      </c>
      <c r="F7602" s="180">
        <v>80000</v>
      </c>
      <c r="G7602" s="180">
        <v>528662</v>
      </c>
      <c r="H7602" s="180">
        <v>43101</v>
      </c>
      <c r="I7602" s="180">
        <v>11517225</v>
      </c>
      <c r="J7602" s="180">
        <v>11282483.250000002</v>
      </c>
    </row>
    <row r="7603" spans="1:10" x14ac:dyDescent="0.2">
      <c r="A7603" s="180" t="s">
        <v>172</v>
      </c>
      <c r="B7603" s="180" t="s">
        <v>346</v>
      </c>
      <c r="C7603" s="180"/>
      <c r="D7603" s="180"/>
      <c r="E7603" s="180"/>
      <c r="F7603" s="180"/>
      <c r="G7603" s="180"/>
      <c r="H7603" s="180"/>
      <c r="I7603" s="180">
        <v>0</v>
      </c>
      <c r="J7603" s="180">
        <v>0</v>
      </c>
    </row>
    <row r="7604" spans="1:10" x14ac:dyDescent="0.2">
      <c r="A7604" s="180" t="s">
        <v>172</v>
      </c>
      <c r="B7604" s="180" t="s">
        <v>446</v>
      </c>
      <c r="C7604" s="180"/>
      <c r="D7604" s="180"/>
      <c r="E7604" s="180"/>
      <c r="F7604" s="180">
        <v>445000</v>
      </c>
      <c r="G7604" s="180"/>
      <c r="H7604" s="180"/>
      <c r="I7604" s="180">
        <v>450940</v>
      </c>
      <c r="J7604" s="180">
        <v>450173.17</v>
      </c>
    </row>
    <row r="7605" spans="1:10" x14ac:dyDescent="0.2">
      <c r="A7605" s="180" t="s">
        <v>172</v>
      </c>
      <c r="B7605" s="180" t="s">
        <v>347</v>
      </c>
      <c r="C7605" s="180"/>
      <c r="D7605" s="180"/>
      <c r="E7605" s="180"/>
      <c r="F7605" s="180"/>
      <c r="G7605" s="180"/>
      <c r="H7605" s="180"/>
      <c r="I7605" s="180">
        <v>1608</v>
      </c>
      <c r="J7605" s="180">
        <v>4714.1499999999996</v>
      </c>
    </row>
    <row r="7606" spans="1:10" x14ac:dyDescent="0.2">
      <c r="A7606" s="180" t="s">
        <v>172</v>
      </c>
      <c r="B7606" s="180" t="s">
        <v>348</v>
      </c>
      <c r="C7606" s="180">
        <v>727062</v>
      </c>
      <c r="D7606" s="180">
        <v>396466</v>
      </c>
      <c r="E7606" s="180">
        <v>0</v>
      </c>
      <c r="F7606" s="180">
        <v>525000</v>
      </c>
      <c r="G7606" s="180">
        <v>528662</v>
      </c>
      <c r="H7606" s="180">
        <v>43101</v>
      </c>
      <c r="I7606" s="180">
        <v>11969773</v>
      </c>
      <c r="J7606" s="180">
        <v>11737370.570000002</v>
      </c>
    </row>
    <row r="7607" spans="1:10" x14ac:dyDescent="0.2">
      <c r="A7607" s="180" t="s">
        <v>172</v>
      </c>
      <c r="B7607" s="180" t="s">
        <v>349</v>
      </c>
      <c r="C7607" s="180">
        <v>844878.7200000002</v>
      </c>
      <c r="D7607" s="180">
        <v>318773.89</v>
      </c>
      <c r="E7607" s="180">
        <v>0</v>
      </c>
      <c r="F7607" s="180">
        <v>3558619.3099999996</v>
      </c>
      <c r="G7607" s="180">
        <v>183400.69999999995</v>
      </c>
      <c r="H7607" s="180">
        <v>-13150.220000000008</v>
      </c>
      <c r="I7607" s="180">
        <v>7904286.7800000031</v>
      </c>
      <c r="J7607" s="180">
        <v>7428623.8799999999</v>
      </c>
    </row>
    <row r="7608" spans="1:10" x14ac:dyDescent="0.2">
      <c r="A7608" s="180" t="s">
        <v>172</v>
      </c>
      <c r="B7608" s="180" t="s">
        <v>350</v>
      </c>
      <c r="C7608" s="180">
        <v>1571940.7200000002</v>
      </c>
      <c r="D7608" s="180">
        <v>715239.89</v>
      </c>
      <c r="E7608" s="180">
        <v>0</v>
      </c>
      <c r="F7608" s="180">
        <v>4083619.31</v>
      </c>
      <c r="G7608" s="180">
        <v>712062.7</v>
      </c>
      <c r="H7608" s="180">
        <v>29950.779999999992</v>
      </c>
      <c r="I7608" s="180">
        <v>19874059.780000001</v>
      </c>
      <c r="J7608" s="180">
        <v>19165994.450000003</v>
      </c>
    </row>
    <row r="7609" spans="1:10" x14ac:dyDescent="0.2">
      <c r="A7609" s="180" t="s">
        <v>172</v>
      </c>
      <c r="B7609" s="180" t="s">
        <v>376</v>
      </c>
      <c r="C7609" s="180"/>
      <c r="D7609" s="180"/>
      <c r="E7609" s="180"/>
      <c r="F7609" s="180"/>
      <c r="G7609" s="180"/>
      <c r="H7609" s="180"/>
      <c r="I7609" s="180"/>
      <c r="J7609" s="180"/>
    </row>
    <row r="7610" spans="1:10" x14ac:dyDescent="0.2">
      <c r="A7610" s="180" t="s">
        <v>172</v>
      </c>
      <c r="B7610" s="180" t="s">
        <v>377</v>
      </c>
      <c r="C7610" s="180"/>
      <c r="D7610" s="180">
        <v>103435</v>
      </c>
      <c r="E7610" s="180"/>
      <c r="F7610" s="180"/>
      <c r="G7610" s="180"/>
      <c r="H7610" s="180">
        <v>43035</v>
      </c>
      <c r="I7610" s="180">
        <v>6600214</v>
      </c>
      <c r="J7610" s="180">
        <v>6324810.1199999992</v>
      </c>
    </row>
    <row r="7611" spans="1:10" x14ac:dyDescent="0.2">
      <c r="A7611" s="180" t="s">
        <v>172</v>
      </c>
      <c r="B7611" s="180" t="s">
        <v>352</v>
      </c>
      <c r="C7611" s="180"/>
      <c r="D7611" s="180"/>
      <c r="E7611" s="180"/>
      <c r="F7611" s="180"/>
      <c r="G7611" s="180"/>
      <c r="H7611" s="180"/>
      <c r="I7611" s="180">
        <v>178643</v>
      </c>
      <c r="J7611" s="180">
        <v>178713.49</v>
      </c>
    </row>
    <row r="7612" spans="1:10" x14ac:dyDescent="0.2">
      <c r="A7612" s="180" t="s">
        <v>172</v>
      </c>
      <c r="B7612" s="180" t="s">
        <v>353</v>
      </c>
      <c r="C7612" s="180"/>
      <c r="D7612" s="180"/>
      <c r="E7612" s="180"/>
      <c r="F7612" s="180"/>
      <c r="G7612" s="180"/>
      <c r="H7612" s="180"/>
      <c r="I7612" s="180">
        <v>654728</v>
      </c>
      <c r="J7612" s="180">
        <v>583125</v>
      </c>
    </row>
    <row r="7613" spans="1:10" x14ac:dyDescent="0.2">
      <c r="A7613" s="180" t="s">
        <v>172</v>
      </c>
      <c r="B7613" s="180" t="s">
        <v>354</v>
      </c>
      <c r="C7613" s="180"/>
      <c r="D7613" s="180"/>
      <c r="E7613" s="180"/>
      <c r="F7613" s="180"/>
      <c r="G7613" s="180"/>
      <c r="H7613" s="180"/>
      <c r="I7613" s="180">
        <v>264670</v>
      </c>
      <c r="J7613" s="180">
        <v>242206.15</v>
      </c>
    </row>
    <row r="7614" spans="1:10" x14ac:dyDescent="0.2">
      <c r="A7614" s="180" t="s">
        <v>172</v>
      </c>
      <c r="B7614" s="180" t="s">
        <v>408</v>
      </c>
      <c r="C7614" s="180"/>
      <c r="D7614" s="180"/>
      <c r="E7614" s="180"/>
      <c r="F7614" s="180"/>
      <c r="G7614" s="180"/>
      <c r="H7614" s="180"/>
      <c r="I7614" s="180">
        <v>437817</v>
      </c>
      <c r="J7614" s="180">
        <v>430020.74</v>
      </c>
    </row>
    <row r="7615" spans="1:10" x14ac:dyDescent="0.2">
      <c r="A7615" s="180" t="s">
        <v>172</v>
      </c>
      <c r="B7615" s="180" t="s">
        <v>423</v>
      </c>
      <c r="C7615" s="180">
        <v>4500</v>
      </c>
      <c r="D7615" s="180">
        <v>15456</v>
      </c>
      <c r="E7615" s="180"/>
      <c r="F7615" s="180">
        <v>5000</v>
      </c>
      <c r="G7615" s="180">
        <v>25000</v>
      </c>
      <c r="H7615" s="180"/>
      <c r="I7615" s="180">
        <v>316944</v>
      </c>
      <c r="J7615" s="180">
        <v>327723.8</v>
      </c>
    </row>
    <row r="7616" spans="1:10" x14ac:dyDescent="0.2">
      <c r="A7616" s="180" t="s">
        <v>172</v>
      </c>
      <c r="B7616" s="180" t="s">
        <v>355</v>
      </c>
      <c r="C7616" s="180"/>
      <c r="D7616" s="180"/>
      <c r="E7616" s="180"/>
      <c r="F7616" s="180"/>
      <c r="G7616" s="180"/>
      <c r="H7616" s="180"/>
      <c r="I7616" s="180">
        <v>682676</v>
      </c>
      <c r="J7616" s="180">
        <v>637243.69000000006</v>
      </c>
    </row>
    <row r="7617" spans="1:10" x14ac:dyDescent="0.2">
      <c r="A7617" s="180" t="s">
        <v>172</v>
      </c>
      <c r="B7617" s="180" t="s">
        <v>356</v>
      </c>
      <c r="C7617" s="180"/>
      <c r="D7617" s="180">
        <v>25000</v>
      </c>
      <c r="E7617" s="180"/>
      <c r="F7617" s="180"/>
      <c r="G7617" s="180"/>
      <c r="H7617" s="180"/>
      <c r="I7617" s="180">
        <v>654992</v>
      </c>
      <c r="J7617" s="180">
        <v>609198.12</v>
      </c>
    </row>
    <row r="7618" spans="1:10" x14ac:dyDescent="0.2">
      <c r="A7618" s="180" t="s">
        <v>172</v>
      </c>
      <c r="B7618" s="180" t="s">
        <v>409</v>
      </c>
      <c r="C7618" s="180"/>
      <c r="D7618" s="180"/>
      <c r="E7618" s="180"/>
      <c r="F7618" s="180"/>
      <c r="G7618" s="180"/>
      <c r="H7618" s="180"/>
      <c r="I7618" s="180">
        <v>0</v>
      </c>
      <c r="J7618" s="180"/>
    </row>
    <row r="7619" spans="1:10" x14ac:dyDescent="0.2">
      <c r="A7619" s="180" t="s">
        <v>172</v>
      </c>
      <c r="B7619" s="180" t="s">
        <v>378</v>
      </c>
      <c r="C7619" s="180"/>
      <c r="D7619" s="180"/>
      <c r="E7619" s="180"/>
      <c r="F7619" s="180"/>
      <c r="G7619" s="180">
        <v>525000</v>
      </c>
      <c r="H7619" s="180"/>
      <c r="I7619" s="180">
        <v>478923</v>
      </c>
      <c r="J7619" s="180">
        <v>493623.76</v>
      </c>
    </row>
    <row r="7620" spans="1:10" x14ac:dyDescent="0.2">
      <c r="A7620" s="180" t="s">
        <v>172</v>
      </c>
      <c r="B7620" s="180" t="s">
        <v>360</v>
      </c>
      <c r="C7620" s="180">
        <v>209718</v>
      </c>
      <c r="D7620" s="180">
        <v>444548</v>
      </c>
      <c r="E7620" s="180"/>
      <c r="F7620" s="180"/>
      <c r="G7620" s="180"/>
      <c r="H7620" s="180"/>
      <c r="I7620" s="180">
        <v>470648</v>
      </c>
      <c r="J7620" s="180">
        <v>515608.63</v>
      </c>
    </row>
    <row r="7621" spans="1:10" x14ac:dyDescent="0.2">
      <c r="A7621" s="180" t="s">
        <v>172</v>
      </c>
      <c r="B7621" s="180" t="s">
        <v>379</v>
      </c>
      <c r="C7621" s="180"/>
      <c r="D7621" s="180"/>
      <c r="E7621" s="180"/>
      <c r="F7621" s="180">
        <v>152520</v>
      </c>
      <c r="G7621" s="180"/>
      <c r="H7621" s="180"/>
      <c r="I7621" s="180">
        <v>152520</v>
      </c>
      <c r="J7621" s="180">
        <v>152520</v>
      </c>
    </row>
    <row r="7622" spans="1:10" x14ac:dyDescent="0.2">
      <c r="A7622" s="180" t="s">
        <v>172</v>
      </c>
      <c r="B7622" s="180" t="s">
        <v>362</v>
      </c>
      <c r="C7622" s="180"/>
      <c r="D7622" s="180"/>
      <c r="E7622" s="180"/>
      <c r="F7622" s="180"/>
      <c r="G7622" s="180"/>
      <c r="H7622" s="180"/>
      <c r="I7622" s="180">
        <v>324579</v>
      </c>
      <c r="J7622" s="180">
        <v>316741</v>
      </c>
    </row>
    <row r="7623" spans="1:10" x14ac:dyDescent="0.2">
      <c r="A7623" s="180" t="s">
        <v>172</v>
      </c>
      <c r="B7623" s="180" t="s">
        <v>365</v>
      </c>
      <c r="C7623" s="180">
        <v>214218</v>
      </c>
      <c r="D7623" s="180">
        <v>588439</v>
      </c>
      <c r="E7623" s="180">
        <v>0</v>
      </c>
      <c r="F7623" s="180">
        <v>157520</v>
      </c>
      <c r="G7623" s="180">
        <v>550000</v>
      </c>
      <c r="H7623" s="180">
        <v>43035</v>
      </c>
      <c r="I7623" s="180">
        <v>11217354</v>
      </c>
      <c r="J7623" s="180">
        <v>10811534.5</v>
      </c>
    </row>
    <row r="7624" spans="1:10" x14ac:dyDescent="0.2">
      <c r="A7624" s="180" t="s">
        <v>172</v>
      </c>
      <c r="B7624" s="180" t="s">
        <v>447</v>
      </c>
      <c r="C7624" s="180">
        <v>445000</v>
      </c>
      <c r="D7624" s="180"/>
      <c r="E7624" s="180"/>
      <c r="F7624" s="180"/>
      <c r="G7624" s="180"/>
      <c r="H7624" s="180"/>
      <c r="I7624" s="180">
        <v>450940</v>
      </c>
      <c r="J7624" s="180">
        <v>450173.17</v>
      </c>
    </row>
    <row r="7625" spans="1:10" x14ac:dyDescent="0.2">
      <c r="A7625" s="180" t="s">
        <v>172</v>
      </c>
      <c r="B7625" s="180" t="s">
        <v>366</v>
      </c>
      <c r="C7625" s="180">
        <v>659218</v>
      </c>
      <c r="D7625" s="180">
        <v>588439</v>
      </c>
      <c r="E7625" s="180">
        <v>0</v>
      </c>
      <c r="F7625" s="180">
        <v>157520</v>
      </c>
      <c r="G7625" s="180">
        <v>550000</v>
      </c>
      <c r="H7625" s="180">
        <v>43035</v>
      </c>
      <c r="I7625" s="180">
        <v>11668294</v>
      </c>
      <c r="J7625" s="180">
        <v>11261707.67</v>
      </c>
    </row>
    <row r="7626" spans="1:10" x14ac:dyDescent="0.2">
      <c r="A7626" s="180" t="s">
        <v>172</v>
      </c>
      <c r="B7626" s="180" t="s">
        <v>367</v>
      </c>
      <c r="C7626" s="180">
        <v>912722.7200000002</v>
      </c>
      <c r="D7626" s="180">
        <v>126800.89</v>
      </c>
      <c r="E7626" s="180">
        <v>0</v>
      </c>
      <c r="F7626" s="180">
        <v>3926099.31</v>
      </c>
      <c r="G7626" s="180">
        <v>162062.69999999995</v>
      </c>
      <c r="H7626" s="180">
        <v>-13084.220000000008</v>
      </c>
      <c r="I7626" s="180">
        <v>8205765.7800000012</v>
      </c>
      <c r="J7626" s="180">
        <v>7904286.7800000031</v>
      </c>
    </row>
    <row r="7627" spans="1:10" x14ac:dyDescent="0.2">
      <c r="A7627" s="180" t="s">
        <v>172</v>
      </c>
      <c r="B7627" s="180" t="s">
        <v>368</v>
      </c>
      <c r="C7627" s="180">
        <v>1571940.7200000002</v>
      </c>
      <c r="D7627" s="180">
        <v>715239.89</v>
      </c>
      <c r="E7627" s="180">
        <v>0</v>
      </c>
      <c r="F7627" s="180">
        <v>4083619.31</v>
      </c>
      <c r="G7627" s="180">
        <v>712062.7</v>
      </c>
      <c r="H7627" s="180">
        <v>29950.779999999992</v>
      </c>
      <c r="I7627" s="180">
        <v>19874059.780000001</v>
      </c>
      <c r="J7627" s="180">
        <v>19165994.450000003</v>
      </c>
    </row>
    <row r="7628" spans="1:10" x14ac:dyDescent="0.2">
      <c r="A7628" s="180" t="s">
        <v>173</v>
      </c>
      <c r="B7628" s="180" t="s">
        <v>333</v>
      </c>
      <c r="C7628" s="180"/>
      <c r="D7628" s="180">
        <v>64908</v>
      </c>
      <c r="E7628" s="180"/>
      <c r="F7628" s="180">
        <v>0</v>
      </c>
      <c r="G7628" s="180"/>
      <c r="H7628" s="180"/>
      <c r="I7628" s="180">
        <v>1499830</v>
      </c>
      <c r="J7628" s="180">
        <v>1516303.02</v>
      </c>
    </row>
    <row r="7629" spans="1:10" x14ac:dyDescent="0.2">
      <c r="A7629" s="180" t="s">
        <v>173</v>
      </c>
      <c r="B7629" s="180" t="s">
        <v>334</v>
      </c>
      <c r="C7629" s="180"/>
      <c r="D7629" s="180">
        <v>4971</v>
      </c>
      <c r="E7629" s="180"/>
      <c r="F7629" s="180">
        <v>0</v>
      </c>
      <c r="G7629" s="180"/>
      <c r="H7629" s="180"/>
      <c r="I7629" s="180">
        <v>123769</v>
      </c>
      <c r="J7629" s="180">
        <v>128271.36000000002</v>
      </c>
    </row>
    <row r="7630" spans="1:10" x14ac:dyDescent="0.2">
      <c r="A7630" s="180" t="s">
        <v>173</v>
      </c>
      <c r="B7630" s="180" t="s">
        <v>335</v>
      </c>
      <c r="C7630" s="180"/>
      <c r="D7630" s="180">
        <v>0</v>
      </c>
      <c r="E7630" s="180"/>
      <c r="F7630" s="180"/>
      <c r="G7630" s="180"/>
      <c r="H7630" s="180"/>
      <c r="I7630" s="180">
        <v>141692</v>
      </c>
      <c r="J7630" s="180">
        <v>137905</v>
      </c>
    </row>
    <row r="7631" spans="1:10" x14ac:dyDescent="0.2">
      <c r="A7631" s="180" t="s">
        <v>173</v>
      </c>
      <c r="B7631" s="180" t="s">
        <v>336</v>
      </c>
      <c r="C7631" s="180"/>
      <c r="D7631" s="180"/>
      <c r="E7631" s="180"/>
      <c r="F7631" s="180"/>
      <c r="G7631" s="180"/>
      <c r="H7631" s="180"/>
      <c r="I7631" s="180">
        <v>20929</v>
      </c>
      <c r="J7631" s="180">
        <v>20709.48</v>
      </c>
    </row>
    <row r="7632" spans="1:10" x14ac:dyDescent="0.2">
      <c r="A7632" s="180" t="s">
        <v>173</v>
      </c>
      <c r="B7632" s="180" t="s">
        <v>337</v>
      </c>
      <c r="C7632" s="180">
        <v>147</v>
      </c>
      <c r="D7632" s="180">
        <v>44</v>
      </c>
      <c r="E7632" s="180">
        <v>0</v>
      </c>
      <c r="F7632" s="180">
        <v>0</v>
      </c>
      <c r="G7632" s="180">
        <v>0</v>
      </c>
      <c r="H7632" s="180">
        <v>0</v>
      </c>
      <c r="I7632" s="180">
        <v>2547</v>
      </c>
      <c r="J7632" s="180">
        <v>2509.42</v>
      </c>
    </row>
    <row r="7633" spans="1:10" x14ac:dyDescent="0.2">
      <c r="A7633" s="180" t="s">
        <v>173</v>
      </c>
      <c r="B7633" s="180" t="s">
        <v>338</v>
      </c>
      <c r="C7633" s="180"/>
      <c r="D7633" s="180"/>
      <c r="E7633" s="180"/>
      <c r="F7633" s="180"/>
      <c r="G7633" s="180">
        <v>9518</v>
      </c>
      <c r="H7633" s="180">
        <v>0</v>
      </c>
      <c r="I7633" s="180">
        <v>9378</v>
      </c>
      <c r="J7633" s="180">
        <v>9239.0499999999993</v>
      </c>
    </row>
    <row r="7634" spans="1:10" x14ac:dyDescent="0.2">
      <c r="A7634" s="180" t="s">
        <v>173</v>
      </c>
      <c r="B7634" s="180" t="s">
        <v>339</v>
      </c>
      <c r="C7634" s="180"/>
      <c r="D7634" s="180"/>
      <c r="E7634" s="180"/>
      <c r="F7634" s="180"/>
      <c r="G7634" s="180"/>
      <c r="H7634" s="180">
        <v>0</v>
      </c>
      <c r="I7634" s="180">
        <v>0</v>
      </c>
      <c r="J7634" s="180">
        <v>0</v>
      </c>
    </row>
    <row r="7635" spans="1:10" x14ac:dyDescent="0.2">
      <c r="A7635" s="180" t="s">
        <v>173</v>
      </c>
      <c r="B7635" s="180" t="s">
        <v>340</v>
      </c>
      <c r="C7635" s="180">
        <v>0</v>
      </c>
      <c r="D7635" s="180">
        <v>2060</v>
      </c>
      <c r="E7635" s="180">
        <v>0</v>
      </c>
      <c r="F7635" s="180">
        <v>0</v>
      </c>
      <c r="G7635" s="180">
        <v>109</v>
      </c>
      <c r="H7635" s="180">
        <v>0</v>
      </c>
      <c r="I7635" s="180">
        <v>7240</v>
      </c>
      <c r="J7635" s="180">
        <v>100162.93</v>
      </c>
    </row>
    <row r="7636" spans="1:10" x14ac:dyDescent="0.2">
      <c r="A7636" s="180" t="s">
        <v>173</v>
      </c>
      <c r="B7636" s="180" t="s">
        <v>341</v>
      </c>
      <c r="C7636" s="180">
        <v>0</v>
      </c>
      <c r="D7636" s="180">
        <v>0</v>
      </c>
      <c r="E7636" s="180">
        <v>0</v>
      </c>
      <c r="F7636" s="180"/>
      <c r="G7636" s="180">
        <v>0</v>
      </c>
      <c r="H7636" s="180">
        <v>0</v>
      </c>
      <c r="I7636" s="180">
        <v>0</v>
      </c>
      <c r="J7636" s="180">
        <v>0</v>
      </c>
    </row>
    <row r="7637" spans="1:10" x14ac:dyDescent="0.2">
      <c r="A7637" s="180" t="s">
        <v>173</v>
      </c>
      <c r="B7637" s="180" t="s">
        <v>342</v>
      </c>
      <c r="C7637" s="180"/>
      <c r="D7637" s="180"/>
      <c r="E7637" s="180"/>
      <c r="F7637" s="180"/>
      <c r="G7637" s="180"/>
      <c r="H7637" s="180"/>
      <c r="I7637" s="180">
        <v>554868</v>
      </c>
      <c r="J7637" s="180">
        <v>390268</v>
      </c>
    </row>
    <row r="7638" spans="1:10" x14ac:dyDescent="0.2">
      <c r="A7638" s="180" t="s">
        <v>173</v>
      </c>
      <c r="B7638" s="180" t="s">
        <v>343</v>
      </c>
      <c r="C7638" s="180"/>
      <c r="D7638" s="180"/>
      <c r="E7638" s="180"/>
      <c r="F7638" s="180"/>
      <c r="G7638" s="180"/>
      <c r="H7638" s="180"/>
      <c r="I7638" s="180">
        <v>0</v>
      </c>
      <c r="J7638" s="180">
        <v>0</v>
      </c>
    </row>
    <row r="7639" spans="1:10" x14ac:dyDescent="0.2">
      <c r="A7639" s="180" t="s">
        <v>173</v>
      </c>
      <c r="B7639" s="180" t="s">
        <v>344</v>
      </c>
      <c r="C7639" s="180">
        <v>147466</v>
      </c>
      <c r="D7639" s="180">
        <v>20</v>
      </c>
      <c r="E7639" s="180">
        <v>0</v>
      </c>
      <c r="F7639" s="180">
        <v>0</v>
      </c>
      <c r="G7639" s="180">
        <v>397</v>
      </c>
      <c r="H7639" s="180">
        <v>0</v>
      </c>
      <c r="I7639" s="180">
        <v>207163</v>
      </c>
      <c r="J7639" s="180">
        <v>157255.94999999998</v>
      </c>
    </row>
    <row r="7640" spans="1:10" x14ac:dyDescent="0.2">
      <c r="A7640" s="180" t="s">
        <v>173</v>
      </c>
      <c r="B7640" s="180" t="s">
        <v>475</v>
      </c>
      <c r="C7640" s="180"/>
      <c r="D7640" s="180">
        <v>937</v>
      </c>
      <c r="E7640" s="180"/>
      <c r="F7640" s="180">
        <v>0</v>
      </c>
      <c r="G7640" s="180"/>
      <c r="H7640" s="180"/>
      <c r="I7640" s="180">
        <v>17885</v>
      </c>
      <c r="J7640" s="180">
        <v>16320.11</v>
      </c>
    </row>
    <row r="7641" spans="1:10" x14ac:dyDescent="0.2">
      <c r="A7641" s="180" t="s">
        <v>173</v>
      </c>
      <c r="B7641" s="180" t="s">
        <v>332</v>
      </c>
      <c r="C7641" s="180"/>
      <c r="D7641" s="180"/>
      <c r="E7641" s="180">
        <v>0</v>
      </c>
      <c r="F7641" s="180"/>
      <c r="G7641" s="180"/>
      <c r="H7641" s="180"/>
      <c r="I7641" s="180">
        <v>57334</v>
      </c>
      <c r="J7641" s="180">
        <v>56487</v>
      </c>
    </row>
    <row r="7642" spans="1:10" x14ac:dyDescent="0.2">
      <c r="A7642" s="180" t="s">
        <v>173</v>
      </c>
      <c r="B7642" s="180" t="s">
        <v>407</v>
      </c>
      <c r="C7642" s="180">
        <v>0</v>
      </c>
      <c r="D7642" s="180">
        <v>0</v>
      </c>
      <c r="E7642" s="180">
        <v>0</v>
      </c>
      <c r="F7642" s="180">
        <v>0</v>
      </c>
      <c r="G7642" s="180">
        <v>41852</v>
      </c>
      <c r="H7642" s="180">
        <v>0</v>
      </c>
      <c r="I7642" s="180">
        <v>76282</v>
      </c>
      <c r="J7642" s="180">
        <v>80020.989999999991</v>
      </c>
    </row>
    <row r="7643" spans="1:10" x14ac:dyDescent="0.2">
      <c r="A7643" s="180" t="s">
        <v>173</v>
      </c>
      <c r="B7643" s="180" t="s">
        <v>345</v>
      </c>
      <c r="C7643" s="180">
        <v>147613</v>
      </c>
      <c r="D7643" s="180">
        <v>72940</v>
      </c>
      <c r="E7643" s="180">
        <v>0</v>
      </c>
      <c r="F7643" s="180">
        <v>0</v>
      </c>
      <c r="G7643" s="180">
        <v>51876</v>
      </c>
      <c r="H7643" s="180">
        <v>0</v>
      </c>
      <c r="I7643" s="180">
        <v>2718917</v>
      </c>
      <c r="J7643" s="180">
        <v>2615452.3099999996</v>
      </c>
    </row>
    <row r="7644" spans="1:10" x14ac:dyDescent="0.2">
      <c r="A7644" s="180" t="s">
        <v>173</v>
      </c>
      <c r="B7644" s="180" t="s">
        <v>346</v>
      </c>
      <c r="C7644" s="180">
        <v>0</v>
      </c>
      <c r="D7644" s="180">
        <v>0</v>
      </c>
      <c r="E7644" s="180">
        <v>0</v>
      </c>
      <c r="F7644" s="180">
        <v>0</v>
      </c>
      <c r="G7644" s="180"/>
      <c r="H7644" s="180"/>
      <c r="I7644" s="180">
        <v>0</v>
      </c>
      <c r="J7644" s="180">
        <v>0</v>
      </c>
    </row>
    <row r="7645" spans="1:10" x14ac:dyDescent="0.2">
      <c r="A7645" s="180" t="s">
        <v>173</v>
      </c>
      <c r="B7645" s="180" t="s">
        <v>446</v>
      </c>
      <c r="C7645" s="180">
        <v>0</v>
      </c>
      <c r="D7645" s="180">
        <v>0</v>
      </c>
      <c r="E7645" s="180">
        <v>0</v>
      </c>
      <c r="F7645" s="180">
        <v>0</v>
      </c>
      <c r="G7645" s="180">
        <v>0</v>
      </c>
      <c r="H7645" s="180">
        <v>0</v>
      </c>
      <c r="I7645" s="180">
        <v>0</v>
      </c>
      <c r="J7645" s="180">
        <v>0</v>
      </c>
    </row>
    <row r="7646" spans="1:10" x14ac:dyDescent="0.2">
      <c r="A7646" s="180" t="s">
        <v>173</v>
      </c>
      <c r="B7646" s="180" t="s">
        <v>347</v>
      </c>
      <c r="C7646" s="180">
        <v>0</v>
      </c>
      <c r="D7646" s="180">
        <v>0</v>
      </c>
      <c r="E7646" s="180">
        <v>0</v>
      </c>
      <c r="F7646" s="180"/>
      <c r="G7646" s="180">
        <v>0</v>
      </c>
      <c r="H7646" s="180">
        <v>0</v>
      </c>
      <c r="I7646" s="180">
        <v>0</v>
      </c>
      <c r="J7646" s="180">
        <v>82925</v>
      </c>
    </row>
    <row r="7647" spans="1:10" x14ac:dyDescent="0.2">
      <c r="A7647" s="180" t="s">
        <v>173</v>
      </c>
      <c r="B7647" s="180" t="s">
        <v>348</v>
      </c>
      <c r="C7647" s="180">
        <v>147613</v>
      </c>
      <c r="D7647" s="180">
        <v>72940</v>
      </c>
      <c r="E7647" s="180">
        <v>0</v>
      </c>
      <c r="F7647" s="180">
        <v>0</v>
      </c>
      <c r="G7647" s="180">
        <v>51876</v>
      </c>
      <c r="H7647" s="180">
        <v>0</v>
      </c>
      <c r="I7647" s="180">
        <v>2718917</v>
      </c>
      <c r="J7647" s="180">
        <v>2698377.3099999996</v>
      </c>
    </row>
    <row r="7648" spans="1:10" x14ac:dyDescent="0.2">
      <c r="A7648" s="180" t="s">
        <v>173</v>
      </c>
      <c r="B7648" s="180" t="s">
        <v>349</v>
      </c>
      <c r="C7648" s="180">
        <v>344522.57999999996</v>
      </c>
      <c r="D7648" s="180">
        <v>255494.39999999999</v>
      </c>
      <c r="E7648" s="180">
        <v>0</v>
      </c>
      <c r="F7648" s="180">
        <v>0</v>
      </c>
      <c r="G7648" s="180">
        <v>-31491.460000000006</v>
      </c>
      <c r="H7648" s="180">
        <v>0</v>
      </c>
      <c r="I7648" s="180">
        <v>2057455.32</v>
      </c>
      <c r="J7648" s="180">
        <v>1818055.7</v>
      </c>
    </row>
    <row r="7649" spans="1:10" x14ac:dyDescent="0.2">
      <c r="A7649" s="180" t="s">
        <v>173</v>
      </c>
      <c r="B7649" s="180" t="s">
        <v>350</v>
      </c>
      <c r="C7649" s="180">
        <v>492135.58</v>
      </c>
      <c r="D7649" s="180">
        <v>328434.40000000002</v>
      </c>
      <c r="E7649" s="180">
        <v>0</v>
      </c>
      <c r="F7649" s="180">
        <v>0</v>
      </c>
      <c r="G7649" s="180">
        <v>20384.539999999994</v>
      </c>
      <c r="H7649" s="180">
        <v>0</v>
      </c>
      <c r="I7649" s="180">
        <v>4776372.32</v>
      </c>
      <c r="J7649" s="180">
        <v>4516433.01</v>
      </c>
    </row>
    <row r="7650" spans="1:10" x14ac:dyDescent="0.2">
      <c r="A7650" s="180" t="s">
        <v>173</v>
      </c>
      <c r="B7650" s="180" t="s">
        <v>376</v>
      </c>
      <c r="C7650" s="180"/>
      <c r="D7650" s="180"/>
      <c r="E7650" s="180"/>
      <c r="F7650" s="180"/>
      <c r="G7650" s="180"/>
      <c r="H7650" s="180"/>
      <c r="I7650" s="180"/>
      <c r="J7650" s="180"/>
    </row>
    <row r="7651" spans="1:10" x14ac:dyDescent="0.2">
      <c r="A7651" s="180" t="s">
        <v>173</v>
      </c>
      <c r="B7651" s="180" t="s">
        <v>377</v>
      </c>
      <c r="C7651" s="180">
        <v>80738</v>
      </c>
      <c r="D7651" s="180">
        <v>17673</v>
      </c>
      <c r="E7651" s="180">
        <v>0</v>
      </c>
      <c r="F7651" s="180"/>
      <c r="G7651" s="180">
        <v>0</v>
      </c>
      <c r="H7651" s="180">
        <v>0</v>
      </c>
      <c r="I7651" s="180">
        <v>1664571</v>
      </c>
      <c r="J7651" s="180">
        <v>1510806.64</v>
      </c>
    </row>
    <row r="7652" spans="1:10" x14ac:dyDescent="0.2">
      <c r="A7652" s="180" t="s">
        <v>173</v>
      </c>
      <c r="B7652" s="180" t="s">
        <v>352</v>
      </c>
      <c r="C7652" s="180">
        <v>0</v>
      </c>
      <c r="D7652" s="180">
        <v>0</v>
      </c>
      <c r="E7652" s="180">
        <v>0</v>
      </c>
      <c r="F7652" s="180"/>
      <c r="G7652" s="180">
        <v>0</v>
      </c>
      <c r="H7652" s="180">
        <v>0</v>
      </c>
      <c r="I7652" s="180">
        <v>12035</v>
      </c>
      <c r="J7652" s="180">
        <v>11865.65</v>
      </c>
    </row>
    <row r="7653" spans="1:10" x14ac:dyDescent="0.2">
      <c r="A7653" s="180" t="s">
        <v>173</v>
      </c>
      <c r="B7653" s="180" t="s">
        <v>353</v>
      </c>
      <c r="C7653" s="180">
        <v>0</v>
      </c>
      <c r="D7653" s="180">
        <v>0</v>
      </c>
      <c r="E7653" s="180">
        <v>0</v>
      </c>
      <c r="F7653" s="180"/>
      <c r="G7653" s="180">
        <v>0</v>
      </c>
      <c r="H7653" s="180">
        <v>0</v>
      </c>
      <c r="I7653" s="180">
        <v>21059</v>
      </c>
      <c r="J7653" s="180">
        <v>21585.21</v>
      </c>
    </row>
    <row r="7654" spans="1:10" x14ac:dyDescent="0.2">
      <c r="A7654" s="180" t="s">
        <v>173</v>
      </c>
      <c r="B7654" s="180" t="s">
        <v>354</v>
      </c>
      <c r="C7654" s="180">
        <v>0</v>
      </c>
      <c r="D7654" s="180">
        <v>0</v>
      </c>
      <c r="E7654" s="180">
        <v>0</v>
      </c>
      <c r="F7654" s="180"/>
      <c r="G7654" s="180">
        <v>0</v>
      </c>
      <c r="H7654" s="180">
        <v>0</v>
      </c>
      <c r="I7654" s="180">
        <v>183550</v>
      </c>
      <c r="J7654" s="180">
        <v>201958.05</v>
      </c>
    </row>
    <row r="7655" spans="1:10" x14ac:dyDescent="0.2">
      <c r="A7655" s="180" t="s">
        <v>173</v>
      </c>
      <c r="B7655" s="180" t="s">
        <v>408</v>
      </c>
      <c r="C7655" s="180">
        <v>0</v>
      </c>
      <c r="D7655" s="180">
        <v>0</v>
      </c>
      <c r="E7655" s="180">
        <v>0</v>
      </c>
      <c r="F7655" s="180"/>
      <c r="G7655" s="180">
        <v>0</v>
      </c>
      <c r="H7655" s="180">
        <v>0</v>
      </c>
      <c r="I7655" s="180">
        <v>56601</v>
      </c>
      <c r="J7655" s="180">
        <v>54269.23</v>
      </c>
    </row>
    <row r="7656" spans="1:10" x14ac:dyDescent="0.2">
      <c r="A7656" s="180" t="s">
        <v>173</v>
      </c>
      <c r="B7656" s="180" t="s">
        <v>423</v>
      </c>
      <c r="C7656" s="180">
        <v>0</v>
      </c>
      <c r="D7656" s="180">
        <v>1100</v>
      </c>
      <c r="E7656" s="180">
        <v>0</v>
      </c>
      <c r="F7656" s="180">
        <v>0</v>
      </c>
      <c r="G7656" s="180">
        <v>0</v>
      </c>
      <c r="H7656" s="180">
        <v>0</v>
      </c>
      <c r="I7656" s="180">
        <v>61030</v>
      </c>
      <c r="J7656" s="180">
        <v>63390.31</v>
      </c>
    </row>
    <row r="7657" spans="1:10" x14ac:dyDescent="0.2">
      <c r="A7657" s="180" t="s">
        <v>173</v>
      </c>
      <c r="B7657" s="180" t="s">
        <v>355</v>
      </c>
      <c r="C7657" s="180">
        <v>2363</v>
      </c>
      <c r="D7657" s="180">
        <v>13180</v>
      </c>
      <c r="E7657" s="180">
        <v>0</v>
      </c>
      <c r="F7657" s="180"/>
      <c r="G7657" s="180">
        <v>0</v>
      </c>
      <c r="H7657" s="180">
        <v>0</v>
      </c>
      <c r="I7657" s="180">
        <v>192829</v>
      </c>
      <c r="J7657" s="180">
        <v>188735.48</v>
      </c>
    </row>
    <row r="7658" spans="1:10" x14ac:dyDescent="0.2">
      <c r="A7658" s="180" t="s">
        <v>173</v>
      </c>
      <c r="B7658" s="180" t="s">
        <v>356</v>
      </c>
      <c r="C7658" s="180">
        <v>110000</v>
      </c>
      <c r="D7658" s="180">
        <v>0</v>
      </c>
      <c r="E7658" s="180">
        <v>0</v>
      </c>
      <c r="F7658" s="180"/>
      <c r="G7658" s="180">
        <v>0</v>
      </c>
      <c r="H7658" s="180">
        <v>0</v>
      </c>
      <c r="I7658" s="180">
        <v>133141</v>
      </c>
      <c r="J7658" s="180">
        <v>211532.42</v>
      </c>
    </row>
    <row r="7659" spans="1:10" x14ac:dyDescent="0.2">
      <c r="A7659" s="180" t="s">
        <v>173</v>
      </c>
      <c r="B7659" s="180" t="s">
        <v>409</v>
      </c>
      <c r="C7659" s="180"/>
      <c r="D7659" s="180"/>
      <c r="E7659" s="180"/>
      <c r="F7659" s="180"/>
      <c r="G7659" s="180"/>
      <c r="H7659" s="180"/>
      <c r="I7659" s="180">
        <v>0</v>
      </c>
      <c r="J7659" s="180"/>
    </row>
    <row r="7660" spans="1:10" x14ac:dyDescent="0.2">
      <c r="A7660" s="180" t="s">
        <v>173</v>
      </c>
      <c r="B7660" s="180" t="s">
        <v>378</v>
      </c>
      <c r="C7660" s="180">
        <v>0</v>
      </c>
      <c r="D7660" s="180">
        <v>0</v>
      </c>
      <c r="E7660" s="180">
        <v>0</v>
      </c>
      <c r="F7660" s="180"/>
      <c r="G7660" s="180">
        <v>58240</v>
      </c>
      <c r="H7660" s="180">
        <v>0</v>
      </c>
      <c r="I7660" s="180">
        <v>57380</v>
      </c>
      <c r="J7660" s="180">
        <v>56531.55</v>
      </c>
    </row>
    <row r="7661" spans="1:10" x14ac:dyDescent="0.2">
      <c r="A7661" s="180" t="s">
        <v>173</v>
      </c>
      <c r="B7661" s="180" t="s">
        <v>360</v>
      </c>
      <c r="C7661" s="180">
        <v>101265</v>
      </c>
      <c r="D7661" s="180">
        <v>15000</v>
      </c>
      <c r="E7661" s="180">
        <v>0</v>
      </c>
      <c r="F7661" s="180"/>
      <c r="G7661" s="180"/>
      <c r="H7661" s="180">
        <v>0</v>
      </c>
      <c r="I7661" s="180">
        <v>75138</v>
      </c>
      <c r="J7661" s="180">
        <v>74027.149999999994</v>
      </c>
    </row>
    <row r="7662" spans="1:10" x14ac:dyDescent="0.2">
      <c r="A7662" s="180" t="s">
        <v>173</v>
      </c>
      <c r="B7662" s="180" t="s">
        <v>379</v>
      </c>
      <c r="C7662" s="180">
        <v>0</v>
      </c>
      <c r="D7662" s="180">
        <v>0</v>
      </c>
      <c r="E7662" s="180">
        <v>0</v>
      </c>
      <c r="F7662" s="180">
        <v>0</v>
      </c>
      <c r="G7662" s="180"/>
      <c r="H7662" s="180"/>
      <c r="I7662" s="180">
        <v>0</v>
      </c>
      <c r="J7662" s="180">
        <v>0</v>
      </c>
    </row>
    <row r="7663" spans="1:10" x14ac:dyDescent="0.2">
      <c r="A7663" s="180" t="s">
        <v>173</v>
      </c>
      <c r="B7663" s="180" t="s">
        <v>362</v>
      </c>
      <c r="C7663" s="180"/>
      <c r="D7663" s="180"/>
      <c r="E7663" s="180"/>
      <c r="F7663" s="180"/>
      <c r="G7663" s="180"/>
      <c r="H7663" s="180"/>
      <c r="I7663" s="180">
        <v>71764</v>
      </c>
      <c r="J7663" s="180">
        <v>64276</v>
      </c>
    </row>
    <row r="7664" spans="1:10" x14ac:dyDescent="0.2">
      <c r="A7664" s="180" t="s">
        <v>173</v>
      </c>
      <c r="B7664" s="180" t="s">
        <v>365</v>
      </c>
      <c r="C7664" s="180">
        <v>294366</v>
      </c>
      <c r="D7664" s="180">
        <v>46953</v>
      </c>
      <c r="E7664" s="180">
        <v>0</v>
      </c>
      <c r="F7664" s="180">
        <v>0</v>
      </c>
      <c r="G7664" s="180">
        <v>58240</v>
      </c>
      <c r="H7664" s="180">
        <v>0</v>
      </c>
      <c r="I7664" s="180">
        <v>2529098</v>
      </c>
      <c r="J7664" s="180">
        <v>2458977.6899999995</v>
      </c>
    </row>
    <row r="7665" spans="1:10" x14ac:dyDescent="0.2">
      <c r="A7665" s="180" t="s">
        <v>173</v>
      </c>
      <c r="B7665" s="180" t="s">
        <v>447</v>
      </c>
      <c r="C7665" s="180">
        <v>0</v>
      </c>
      <c r="D7665" s="180">
        <v>0</v>
      </c>
      <c r="E7665" s="180">
        <v>0</v>
      </c>
      <c r="F7665" s="180">
        <v>0</v>
      </c>
      <c r="G7665" s="180">
        <v>0</v>
      </c>
      <c r="H7665" s="180">
        <v>0</v>
      </c>
      <c r="I7665" s="180">
        <v>-3</v>
      </c>
      <c r="J7665" s="180">
        <v>0</v>
      </c>
    </row>
    <row r="7666" spans="1:10" x14ac:dyDescent="0.2">
      <c r="A7666" s="180" t="s">
        <v>173</v>
      </c>
      <c r="B7666" s="180" t="s">
        <v>366</v>
      </c>
      <c r="C7666" s="180">
        <v>294366</v>
      </c>
      <c r="D7666" s="180">
        <v>46953</v>
      </c>
      <c r="E7666" s="180">
        <v>0</v>
      </c>
      <c r="F7666" s="180">
        <v>0</v>
      </c>
      <c r="G7666" s="180">
        <v>58240</v>
      </c>
      <c r="H7666" s="180">
        <v>0</v>
      </c>
      <c r="I7666" s="180">
        <v>2529095</v>
      </c>
      <c r="J7666" s="180">
        <v>2458977.6899999995</v>
      </c>
    </row>
    <row r="7667" spans="1:10" x14ac:dyDescent="0.2">
      <c r="A7667" s="180" t="s">
        <v>173</v>
      </c>
      <c r="B7667" s="180" t="s">
        <v>367</v>
      </c>
      <c r="C7667" s="180">
        <v>197769.57999999996</v>
      </c>
      <c r="D7667" s="180">
        <v>281481.40000000002</v>
      </c>
      <c r="E7667" s="180">
        <v>0</v>
      </c>
      <c r="F7667" s="180">
        <v>0</v>
      </c>
      <c r="G7667" s="180">
        <v>-37855.460000000006</v>
      </c>
      <c r="H7667" s="180">
        <v>0</v>
      </c>
      <c r="I7667" s="180">
        <v>2247277.3200000003</v>
      </c>
      <c r="J7667" s="180">
        <v>2057455.3200000003</v>
      </c>
    </row>
    <row r="7668" spans="1:10" x14ac:dyDescent="0.2">
      <c r="A7668" s="180" t="s">
        <v>173</v>
      </c>
      <c r="B7668" s="180" t="s">
        <v>368</v>
      </c>
      <c r="C7668" s="180">
        <v>492135.58</v>
      </c>
      <c r="D7668" s="180">
        <v>328434.40000000002</v>
      </c>
      <c r="E7668" s="180">
        <v>0</v>
      </c>
      <c r="F7668" s="180">
        <v>0</v>
      </c>
      <c r="G7668" s="180">
        <v>20384.539999999994</v>
      </c>
      <c r="H7668" s="180">
        <v>0</v>
      </c>
      <c r="I7668" s="180">
        <v>4776372.32</v>
      </c>
      <c r="J7668" s="180">
        <v>4516433.01</v>
      </c>
    </row>
    <row r="7669" spans="1:10" x14ac:dyDescent="0.2">
      <c r="A7669" s="180" t="s">
        <v>174</v>
      </c>
      <c r="B7669" s="180" t="s">
        <v>333</v>
      </c>
      <c r="C7669" s="180"/>
      <c r="D7669" s="180">
        <v>209760</v>
      </c>
      <c r="E7669" s="180"/>
      <c r="F7669" s="180">
        <v>212633</v>
      </c>
      <c r="G7669" s="180"/>
      <c r="H7669" s="180"/>
      <c r="I7669" s="180">
        <v>2340792</v>
      </c>
      <c r="J7669" s="180">
        <v>2225701.71</v>
      </c>
    </row>
    <row r="7670" spans="1:10" x14ac:dyDescent="0.2">
      <c r="A7670" s="180" t="s">
        <v>174</v>
      </c>
      <c r="B7670" s="180" t="s">
        <v>334</v>
      </c>
      <c r="C7670" s="180"/>
      <c r="D7670" s="180">
        <v>5454</v>
      </c>
      <c r="E7670" s="180"/>
      <c r="F7670" s="180">
        <v>5530</v>
      </c>
      <c r="G7670" s="180"/>
      <c r="H7670" s="180"/>
      <c r="I7670" s="180">
        <v>69140</v>
      </c>
      <c r="J7670" s="180">
        <v>124887.97</v>
      </c>
    </row>
    <row r="7671" spans="1:10" x14ac:dyDescent="0.2">
      <c r="A7671" s="180" t="s">
        <v>174</v>
      </c>
      <c r="B7671" s="180" t="s">
        <v>335</v>
      </c>
      <c r="C7671" s="180"/>
      <c r="D7671" s="180">
        <v>34658</v>
      </c>
      <c r="E7671" s="180"/>
      <c r="F7671" s="180"/>
      <c r="G7671" s="180"/>
      <c r="H7671" s="180"/>
      <c r="I7671" s="180">
        <v>279175</v>
      </c>
      <c r="J7671" s="180">
        <v>277269</v>
      </c>
    </row>
    <row r="7672" spans="1:10" x14ac:dyDescent="0.2">
      <c r="A7672" s="180" t="s">
        <v>174</v>
      </c>
      <c r="B7672" s="180" t="s">
        <v>336</v>
      </c>
      <c r="C7672" s="180"/>
      <c r="D7672" s="180"/>
      <c r="E7672" s="180"/>
      <c r="F7672" s="180"/>
      <c r="G7672" s="180"/>
      <c r="H7672" s="180"/>
      <c r="I7672" s="180">
        <v>656299</v>
      </c>
      <c r="J7672" s="180">
        <v>633169.31000000006</v>
      </c>
    </row>
    <row r="7673" spans="1:10" x14ac:dyDescent="0.2">
      <c r="A7673" s="180" t="s">
        <v>174</v>
      </c>
      <c r="B7673" s="180" t="s">
        <v>337</v>
      </c>
      <c r="C7673" s="180">
        <v>700</v>
      </c>
      <c r="D7673" s="180">
        <v>300</v>
      </c>
      <c r="E7673" s="180"/>
      <c r="F7673" s="180"/>
      <c r="G7673" s="180">
        <v>170</v>
      </c>
      <c r="H7673" s="180"/>
      <c r="I7673" s="180">
        <v>9192</v>
      </c>
      <c r="J7673" s="180">
        <v>14411.14</v>
      </c>
    </row>
    <row r="7674" spans="1:10" x14ac:dyDescent="0.2">
      <c r="A7674" s="180" t="s">
        <v>174</v>
      </c>
      <c r="B7674" s="180" t="s">
        <v>338</v>
      </c>
      <c r="C7674" s="180"/>
      <c r="D7674" s="180"/>
      <c r="E7674" s="180"/>
      <c r="F7674" s="180"/>
      <c r="G7674" s="180">
        <v>175000</v>
      </c>
      <c r="H7674" s="180"/>
      <c r="I7674" s="180">
        <v>174900</v>
      </c>
      <c r="J7674" s="180">
        <v>185231.93</v>
      </c>
    </row>
    <row r="7675" spans="1:10" x14ac:dyDescent="0.2">
      <c r="A7675" s="180" t="s">
        <v>174</v>
      </c>
      <c r="B7675" s="180" t="s">
        <v>339</v>
      </c>
      <c r="C7675" s="180"/>
      <c r="D7675" s="180"/>
      <c r="E7675" s="180"/>
      <c r="F7675" s="180"/>
      <c r="G7675" s="180"/>
      <c r="H7675" s="180"/>
      <c r="I7675" s="180">
        <v>245675</v>
      </c>
      <c r="J7675" s="180">
        <v>243422.09</v>
      </c>
    </row>
    <row r="7676" spans="1:10" x14ac:dyDescent="0.2">
      <c r="A7676" s="180" t="s">
        <v>174</v>
      </c>
      <c r="B7676" s="180" t="s">
        <v>340</v>
      </c>
      <c r="C7676" s="180"/>
      <c r="D7676" s="180"/>
      <c r="E7676" s="180"/>
      <c r="F7676" s="180"/>
      <c r="G7676" s="180">
        <v>1200</v>
      </c>
      <c r="H7676" s="180"/>
      <c r="I7676" s="180">
        <v>120600</v>
      </c>
      <c r="J7676" s="180">
        <v>174400.03</v>
      </c>
    </row>
    <row r="7677" spans="1:10" x14ac:dyDescent="0.2">
      <c r="A7677" s="180" t="s">
        <v>174</v>
      </c>
      <c r="B7677" s="180" t="s">
        <v>341</v>
      </c>
      <c r="C7677" s="180"/>
      <c r="D7677" s="180"/>
      <c r="E7677" s="180"/>
      <c r="F7677" s="180"/>
      <c r="G7677" s="180"/>
      <c r="H7677" s="180"/>
      <c r="I7677" s="180">
        <v>0</v>
      </c>
      <c r="J7677" s="180">
        <v>0</v>
      </c>
    </row>
    <row r="7678" spans="1:10" x14ac:dyDescent="0.2">
      <c r="A7678" s="180" t="s">
        <v>174</v>
      </c>
      <c r="B7678" s="180" t="s">
        <v>342</v>
      </c>
      <c r="C7678" s="180"/>
      <c r="D7678" s="180"/>
      <c r="E7678" s="180"/>
      <c r="F7678" s="180"/>
      <c r="G7678" s="180"/>
      <c r="H7678" s="180"/>
      <c r="I7678" s="180">
        <v>2856481</v>
      </c>
      <c r="J7678" s="180">
        <v>2675825</v>
      </c>
    </row>
    <row r="7679" spans="1:10" x14ac:dyDescent="0.2">
      <c r="A7679" s="180" t="s">
        <v>174</v>
      </c>
      <c r="B7679" s="180" t="s">
        <v>343</v>
      </c>
      <c r="C7679" s="180"/>
      <c r="D7679" s="180"/>
      <c r="E7679" s="180"/>
      <c r="F7679" s="180"/>
      <c r="G7679" s="180"/>
      <c r="H7679" s="180"/>
      <c r="I7679" s="180">
        <v>0</v>
      </c>
      <c r="J7679" s="180">
        <v>0</v>
      </c>
    </row>
    <row r="7680" spans="1:10" x14ac:dyDescent="0.2">
      <c r="A7680" s="180" t="s">
        <v>174</v>
      </c>
      <c r="B7680" s="180" t="s">
        <v>344</v>
      </c>
      <c r="C7680" s="180">
        <v>448000</v>
      </c>
      <c r="D7680" s="180"/>
      <c r="E7680" s="180"/>
      <c r="F7680" s="180"/>
      <c r="G7680" s="180">
        <v>1200</v>
      </c>
      <c r="H7680" s="180"/>
      <c r="I7680" s="180">
        <v>488340</v>
      </c>
      <c r="J7680" s="180">
        <v>465975.87</v>
      </c>
    </row>
    <row r="7681" spans="1:10" x14ac:dyDescent="0.2">
      <c r="A7681" s="180" t="s">
        <v>174</v>
      </c>
      <c r="B7681" s="180" t="s">
        <v>475</v>
      </c>
      <c r="C7681" s="180"/>
      <c r="D7681" s="180">
        <v>2236</v>
      </c>
      <c r="E7681" s="180"/>
      <c r="F7681" s="180">
        <v>2266</v>
      </c>
      <c r="G7681" s="180"/>
      <c r="H7681" s="180"/>
      <c r="I7681" s="180">
        <v>24236</v>
      </c>
      <c r="J7681" s="180">
        <v>23596.25</v>
      </c>
    </row>
    <row r="7682" spans="1:10" x14ac:dyDescent="0.2">
      <c r="A7682" s="180" t="s">
        <v>174</v>
      </c>
      <c r="B7682" s="180" t="s">
        <v>332</v>
      </c>
      <c r="C7682" s="180"/>
      <c r="D7682" s="180"/>
      <c r="E7682" s="180"/>
      <c r="F7682" s="180"/>
      <c r="G7682" s="180"/>
      <c r="H7682" s="180"/>
      <c r="I7682" s="180">
        <v>37442</v>
      </c>
      <c r="J7682" s="180">
        <v>37866</v>
      </c>
    </row>
    <row r="7683" spans="1:10" x14ac:dyDescent="0.2">
      <c r="A7683" s="180" t="s">
        <v>174</v>
      </c>
      <c r="B7683" s="180" t="s">
        <v>407</v>
      </c>
      <c r="C7683" s="180"/>
      <c r="D7683" s="180"/>
      <c r="E7683" s="180"/>
      <c r="F7683" s="180"/>
      <c r="G7683" s="180">
        <v>113000</v>
      </c>
      <c r="H7683" s="180"/>
      <c r="I7683" s="180">
        <v>216329</v>
      </c>
      <c r="J7683" s="180">
        <v>213174.71</v>
      </c>
    </row>
    <row r="7684" spans="1:10" x14ac:dyDescent="0.2">
      <c r="A7684" s="180" t="s">
        <v>174</v>
      </c>
      <c r="B7684" s="180" t="s">
        <v>345</v>
      </c>
      <c r="C7684" s="180">
        <v>448700</v>
      </c>
      <c r="D7684" s="180">
        <v>252408</v>
      </c>
      <c r="E7684" s="180">
        <v>0</v>
      </c>
      <c r="F7684" s="180">
        <v>220429</v>
      </c>
      <c r="G7684" s="180">
        <v>290570</v>
      </c>
      <c r="H7684" s="180">
        <v>0</v>
      </c>
      <c r="I7684" s="180">
        <v>7518601</v>
      </c>
      <c r="J7684" s="180">
        <v>7294931.0099999998</v>
      </c>
    </row>
    <row r="7685" spans="1:10" x14ac:dyDescent="0.2">
      <c r="A7685" s="180" t="s">
        <v>174</v>
      </c>
      <c r="B7685" s="180" t="s">
        <v>346</v>
      </c>
      <c r="C7685" s="180"/>
      <c r="D7685" s="180"/>
      <c r="E7685" s="180"/>
      <c r="F7685" s="180"/>
      <c r="G7685" s="180"/>
      <c r="H7685" s="180"/>
      <c r="I7685" s="180">
        <v>0</v>
      </c>
      <c r="J7685" s="180">
        <v>0</v>
      </c>
    </row>
    <row r="7686" spans="1:10" x14ac:dyDescent="0.2">
      <c r="A7686" s="180" t="s">
        <v>174</v>
      </c>
      <c r="B7686" s="180" t="s">
        <v>446</v>
      </c>
      <c r="C7686" s="180"/>
      <c r="D7686" s="180"/>
      <c r="E7686" s="180"/>
      <c r="F7686" s="180">
        <v>241706</v>
      </c>
      <c r="G7686" s="180"/>
      <c r="H7686" s="180"/>
      <c r="I7686" s="180">
        <v>244286</v>
      </c>
      <c r="J7686" s="180">
        <v>413869.58</v>
      </c>
    </row>
    <row r="7687" spans="1:10" x14ac:dyDescent="0.2">
      <c r="A7687" s="180" t="s">
        <v>174</v>
      </c>
      <c r="B7687" s="180" t="s">
        <v>347</v>
      </c>
      <c r="C7687" s="180"/>
      <c r="D7687" s="180"/>
      <c r="E7687" s="180"/>
      <c r="F7687" s="180"/>
      <c r="G7687" s="180"/>
      <c r="H7687" s="180"/>
      <c r="I7687" s="180">
        <v>0</v>
      </c>
      <c r="J7687" s="180">
        <v>0</v>
      </c>
    </row>
    <row r="7688" spans="1:10" x14ac:dyDescent="0.2">
      <c r="A7688" s="180" t="s">
        <v>174</v>
      </c>
      <c r="B7688" s="180" t="s">
        <v>348</v>
      </c>
      <c r="C7688" s="180">
        <v>448700</v>
      </c>
      <c r="D7688" s="180">
        <v>252408</v>
      </c>
      <c r="E7688" s="180">
        <v>0</v>
      </c>
      <c r="F7688" s="180">
        <v>462135</v>
      </c>
      <c r="G7688" s="180">
        <v>290570</v>
      </c>
      <c r="H7688" s="180">
        <v>0</v>
      </c>
      <c r="I7688" s="180">
        <v>7762887</v>
      </c>
      <c r="J7688" s="180">
        <v>7708800.5899999999</v>
      </c>
    </row>
    <row r="7689" spans="1:10" x14ac:dyDescent="0.2">
      <c r="A7689" s="180" t="s">
        <v>174</v>
      </c>
      <c r="B7689" s="180" t="s">
        <v>349</v>
      </c>
      <c r="C7689" s="180">
        <v>471756.10999999981</v>
      </c>
      <c r="D7689" s="180">
        <v>128740.58999999995</v>
      </c>
      <c r="E7689" s="180">
        <v>863</v>
      </c>
      <c r="F7689" s="180">
        <v>50845.670000000042</v>
      </c>
      <c r="G7689" s="180">
        <v>49715.549999999981</v>
      </c>
      <c r="H7689" s="180">
        <v>0</v>
      </c>
      <c r="I7689" s="180">
        <v>2227691.9600000004</v>
      </c>
      <c r="J7689" s="180">
        <v>2037699.2</v>
      </c>
    </row>
    <row r="7690" spans="1:10" x14ac:dyDescent="0.2">
      <c r="A7690" s="180" t="s">
        <v>174</v>
      </c>
      <c r="B7690" s="180" t="s">
        <v>350</v>
      </c>
      <c r="C7690" s="180">
        <v>920456.10999999987</v>
      </c>
      <c r="D7690" s="180">
        <v>381148.59</v>
      </c>
      <c r="E7690" s="180">
        <v>863</v>
      </c>
      <c r="F7690" s="180">
        <v>512980.67</v>
      </c>
      <c r="G7690" s="180">
        <v>340285.55</v>
      </c>
      <c r="H7690" s="180">
        <v>0</v>
      </c>
      <c r="I7690" s="180">
        <v>9990578.9600000009</v>
      </c>
      <c r="J7690" s="180">
        <v>9746499.7899999991</v>
      </c>
    </row>
    <row r="7691" spans="1:10" x14ac:dyDescent="0.2">
      <c r="A7691" s="180" t="s">
        <v>174</v>
      </c>
      <c r="B7691" s="180" t="s">
        <v>376</v>
      </c>
      <c r="C7691" s="180"/>
      <c r="D7691" s="180"/>
      <c r="E7691" s="180"/>
      <c r="F7691" s="180"/>
      <c r="G7691" s="180"/>
      <c r="H7691" s="180"/>
      <c r="I7691" s="180"/>
      <c r="J7691" s="180"/>
    </row>
    <row r="7692" spans="1:10" x14ac:dyDescent="0.2">
      <c r="A7692" s="180" t="s">
        <v>174</v>
      </c>
      <c r="B7692" s="180" t="s">
        <v>377</v>
      </c>
      <c r="C7692" s="180"/>
      <c r="D7692" s="180"/>
      <c r="E7692" s="180"/>
      <c r="F7692" s="180"/>
      <c r="G7692" s="180"/>
      <c r="H7692" s="180"/>
      <c r="I7692" s="180">
        <v>4281128</v>
      </c>
      <c r="J7692" s="180">
        <v>4174095.05</v>
      </c>
    </row>
    <row r="7693" spans="1:10" x14ac:dyDescent="0.2">
      <c r="A7693" s="180" t="s">
        <v>174</v>
      </c>
      <c r="B7693" s="180" t="s">
        <v>352</v>
      </c>
      <c r="C7693" s="180"/>
      <c r="D7693" s="180"/>
      <c r="E7693" s="180"/>
      <c r="F7693" s="180"/>
      <c r="G7693" s="180"/>
      <c r="H7693" s="180"/>
      <c r="I7693" s="180">
        <v>99567</v>
      </c>
      <c r="J7693" s="180">
        <v>93746.840000000011</v>
      </c>
    </row>
    <row r="7694" spans="1:10" x14ac:dyDescent="0.2">
      <c r="A7694" s="180" t="s">
        <v>174</v>
      </c>
      <c r="B7694" s="180" t="s">
        <v>353</v>
      </c>
      <c r="C7694" s="180"/>
      <c r="D7694" s="180"/>
      <c r="E7694" s="180"/>
      <c r="F7694" s="180"/>
      <c r="G7694" s="180"/>
      <c r="H7694" s="180"/>
      <c r="I7694" s="180">
        <v>115551</v>
      </c>
      <c r="J7694" s="180">
        <v>132428.83000000002</v>
      </c>
    </row>
    <row r="7695" spans="1:10" x14ac:dyDescent="0.2">
      <c r="A7695" s="180" t="s">
        <v>174</v>
      </c>
      <c r="B7695" s="180" t="s">
        <v>354</v>
      </c>
      <c r="C7695" s="180"/>
      <c r="D7695" s="180"/>
      <c r="E7695" s="180"/>
      <c r="F7695" s="180"/>
      <c r="G7695" s="180"/>
      <c r="H7695" s="180"/>
      <c r="I7695" s="180">
        <v>258528</v>
      </c>
      <c r="J7695" s="180">
        <v>254328.18</v>
      </c>
    </row>
    <row r="7696" spans="1:10" x14ac:dyDescent="0.2">
      <c r="A7696" s="180" t="s">
        <v>174</v>
      </c>
      <c r="B7696" s="180" t="s">
        <v>408</v>
      </c>
      <c r="C7696" s="180"/>
      <c r="D7696" s="180"/>
      <c r="E7696" s="180"/>
      <c r="F7696" s="180"/>
      <c r="G7696" s="180"/>
      <c r="H7696" s="180"/>
      <c r="I7696" s="180">
        <v>346245</v>
      </c>
      <c r="J7696" s="180">
        <v>310614.76999999996</v>
      </c>
    </row>
    <row r="7697" spans="1:10" x14ac:dyDescent="0.2">
      <c r="A7697" s="180" t="s">
        <v>174</v>
      </c>
      <c r="B7697" s="180" t="s">
        <v>423</v>
      </c>
      <c r="C7697" s="180"/>
      <c r="D7697" s="180"/>
      <c r="E7697" s="180"/>
      <c r="F7697" s="180"/>
      <c r="G7697" s="180"/>
      <c r="H7697" s="180"/>
      <c r="I7697" s="180">
        <v>143644</v>
      </c>
      <c r="J7697" s="180">
        <v>142884.34999999998</v>
      </c>
    </row>
    <row r="7698" spans="1:10" x14ac:dyDescent="0.2">
      <c r="A7698" s="180" t="s">
        <v>174</v>
      </c>
      <c r="B7698" s="180" t="s">
        <v>355</v>
      </c>
      <c r="C7698" s="180"/>
      <c r="D7698" s="180"/>
      <c r="E7698" s="180"/>
      <c r="F7698" s="180"/>
      <c r="G7698" s="180"/>
      <c r="H7698" s="180"/>
      <c r="I7698" s="180">
        <v>499284</v>
      </c>
      <c r="J7698" s="180">
        <v>506926.34</v>
      </c>
    </row>
    <row r="7699" spans="1:10" x14ac:dyDescent="0.2">
      <c r="A7699" s="180" t="s">
        <v>174</v>
      </c>
      <c r="B7699" s="180" t="s">
        <v>356</v>
      </c>
      <c r="C7699" s="180"/>
      <c r="D7699" s="180">
        <v>30000</v>
      </c>
      <c r="E7699" s="180"/>
      <c r="F7699" s="180"/>
      <c r="G7699" s="180"/>
      <c r="H7699" s="180"/>
      <c r="I7699" s="180">
        <v>301946</v>
      </c>
      <c r="J7699" s="180">
        <v>279680.40999999997</v>
      </c>
    </row>
    <row r="7700" spans="1:10" x14ac:dyDescent="0.2">
      <c r="A7700" s="180" t="s">
        <v>174</v>
      </c>
      <c r="B7700" s="180" t="s">
        <v>409</v>
      </c>
      <c r="C7700" s="180"/>
      <c r="D7700" s="180"/>
      <c r="E7700" s="180"/>
      <c r="F7700" s="180"/>
      <c r="G7700" s="180"/>
      <c r="H7700" s="180"/>
      <c r="I7700" s="180">
        <v>0</v>
      </c>
      <c r="J7700" s="180"/>
    </row>
    <row r="7701" spans="1:10" x14ac:dyDescent="0.2">
      <c r="A7701" s="180" t="s">
        <v>174</v>
      </c>
      <c r="B7701" s="180" t="s">
        <v>378</v>
      </c>
      <c r="C7701" s="180"/>
      <c r="D7701" s="180"/>
      <c r="E7701" s="180"/>
      <c r="F7701" s="180"/>
      <c r="G7701" s="180">
        <v>290570</v>
      </c>
      <c r="H7701" s="180"/>
      <c r="I7701" s="180">
        <v>292220</v>
      </c>
      <c r="J7701" s="180">
        <v>294897.15000000002</v>
      </c>
    </row>
    <row r="7702" spans="1:10" x14ac:dyDescent="0.2">
      <c r="A7702" s="180" t="s">
        <v>174</v>
      </c>
      <c r="B7702" s="180" t="s">
        <v>360</v>
      </c>
      <c r="C7702" s="180">
        <v>500000</v>
      </c>
      <c r="D7702" s="180"/>
      <c r="E7702" s="180"/>
      <c r="F7702" s="180"/>
      <c r="G7702" s="180"/>
      <c r="H7702" s="180"/>
      <c r="I7702" s="180">
        <v>549301</v>
      </c>
      <c r="J7702" s="180">
        <v>152468.95000000001</v>
      </c>
    </row>
    <row r="7703" spans="1:10" x14ac:dyDescent="0.2">
      <c r="A7703" s="180" t="s">
        <v>174</v>
      </c>
      <c r="B7703" s="180" t="s">
        <v>379</v>
      </c>
      <c r="C7703" s="180"/>
      <c r="D7703" s="180"/>
      <c r="E7703" s="180"/>
      <c r="F7703" s="180">
        <v>459869</v>
      </c>
      <c r="G7703" s="180"/>
      <c r="H7703" s="180"/>
      <c r="I7703" s="180">
        <v>433676</v>
      </c>
      <c r="J7703" s="180">
        <v>538228.85</v>
      </c>
    </row>
    <row r="7704" spans="1:10" x14ac:dyDescent="0.2">
      <c r="A7704" s="180" t="s">
        <v>174</v>
      </c>
      <c r="B7704" s="180" t="s">
        <v>362</v>
      </c>
      <c r="C7704" s="180"/>
      <c r="D7704" s="180"/>
      <c r="E7704" s="180"/>
      <c r="F7704" s="180"/>
      <c r="G7704" s="180"/>
      <c r="H7704" s="180"/>
      <c r="I7704" s="180">
        <v>197354</v>
      </c>
      <c r="J7704" s="180">
        <v>188418</v>
      </c>
    </row>
    <row r="7705" spans="1:10" x14ac:dyDescent="0.2">
      <c r="A7705" s="180" t="s">
        <v>174</v>
      </c>
      <c r="B7705" s="180" t="s">
        <v>365</v>
      </c>
      <c r="C7705" s="180">
        <v>500000</v>
      </c>
      <c r="D7705" s="180">
        <v>30000</v>
      </c>
      <c r="E7705" s="180">
        <v>0</v>
      </c>
      <c r="F7705" s="180">
        <v>459869</v>
      </c>
      <c r="G7705" s="180">
        <v>290570</v>
      </c>
      <c r="H7705" s="180">
        <v>0</v>
      </c>
      <c r="I7705" s="180">
        <v>7518444</v>
      </c>
      <c r="J7705" s="180">
        <v>7068717.7199999997</v>
      </c>
    </row>
    <row r="7706" spans="1:10" x14ac:dyDescent="0.2">
      <c r="A7706" s="180" t="s">
        <v>174</v>
      </c>
      <c r="B7706" s="180" t="s">
        <v>447</v>
      </c>
      <c r="C7706" s="180">
        <v>122363</v>
      </c>
      <c r="D7706" s="180">
        <v>119343</v>
      </c>
      <c r="E7706" s="180"/>
      <c r="F7706" s="180"/>
      <c r="G7706" s="180"/>
      <c r="H7706" s="180"/>
      <c r="I7706" s="180">
        <v>244286</v>
      </c>
      <c r="J7706" s="180">
        <v>450090.11</v>
      </c>
    </row>
    <row r="7707" spans="1:10" x14ac:dyDescent="0.2">
      <c r="A7707" s="180" t="s">
        <v>174</v>
      </c>
      <c r="B7707" s="180" t="s">
        <v>366</v>
      </c>
      <c r="C7707" s="180">
        <v>622363</v>
      </c>
      <c r="D7707" s="180">
        <v>149343</v>
      </c>
      <c r="E7707" s="180">
        <v>0</v>
      </c>
      <c r="F7707" s="180">
        <v>459869</v>
      </c>
      <c r="G7707" s="180">
        <v>290570</v>
      </c>
      <c r="H7707" s="180">
        <v>0</v>
      </c>
      <c r="I7707" s="180">
        <v>7762730</v>
      </c>
      <c r="J7707" s="180">
        <v>7518807.8300000001</v>
      </c>
    </row>
    <row r="7708" spans="1:10" x14ac:dyDescent="0.2">
      <c r="A7708" s="180" t="s">
        <v>174</v>
      </c>
      <c r="B7708" s="180" t="s">
        <v>367</v>
      </c>
      <c r="C7708" s="180">
        <v>298093.10999999987</v>
      </c>
      <c r="D7708" s="180">
        <v>231805.58999999997</v>
      </c>
      <c r="E7708" s="180">
        <v>863</v>
      </c>
      <c r="F7708" s="180">
        <v>53111.670000000042</v>
      </c>
      <c r="G7708" s="180">
        <v>49715.549999999981</v>
      </c>
      <c r="H7708" s="180">
        <v>0</v>
      </c>
      <c r="I7708" s="180">
        <v>2227848.9600000009</v>
      </c>
      <c r="J7708" s="180">
        <v>2227691.959999999</v>
      </c>
    </row>
    <row r="7709" spans="1:10" x14ac:dyDescent="0.2">
      <c r="A7709" s="180" t="s">
        <v>174</v>
      </c>
      <c r="B7709" s="180" t="s">
        <v>368</v>
      </c>
      <c r="C7709" s="180">
        <v>920456.10999999987</v>
      </c>
      <c r="D7709" s="180">
        <v>381148.59</v>
      </c>
      <c r="E7709" s="180">
        <v>863</v>
      </c>
      <c r="F7709" s="180">
        <v>512980.67</v>
      </c>
      <c r="G7709" s="180">
        <v>340285.55</v>
      </c>
      <c r="H7709" s="180">
        <v>0</v>
      </c>
      <c r="I7709" s="180">
        <v>9990578.9600000009</v>
      </c>
      <c r="J7709" s="180">
        <v>9746499.7899999991</v>
      </c>
    </row>
    <row r="7710" spans="1:10" x14ac:dyDescent="0.2">
      <c r="A7710" s="180" t="s">
        <v>175</v>
      </c>
      <c r="B7710" s="180" t="s">
        <v>333</v>
      </c>
      <c r="C7710" s="180"/>
      <c r="D7710" s="180">
        <v>193369</v>
      </c>
      <c r="E7710" s="180"/>
      <c r="F7710" s="180">
        <v>180767</v>
      </c>
      <c r="G7710" s="180"/>
      <c r="H7710" s="180"/>
      <c r="I7710" s="180">
        <v>2358443</v>
      </c>
      <c r="J7710" s="180">
        <v>2151552.33</v>
      </c>
    </row>
    <row r="7711" spans="1:10" x14ac:dyDescent="0.2">
      <c r="A7711" s="180" t="s">
        <v>175</v>
      </c>
      <c r="B7711" s="180" t="s">
        <v>334</v>
      </c>
      <c r="C7711" s="180"/>
      <c r="D7711" s="180">
        <v>2214</v>
      </c>
      <c r="E7711" s="180"/>
      <c r="F7711" s="180">
        <v>2070</v>
      </c>
      <c r="G7711" s="180"/>
      <c r="H7711" s="180"/>
      <c r="I7711" s="180">
        <v>29355</v>
      </c>
      <c r="J7711" s="180">
        <v>30083.98</v>
      </c>
    </row>
    <row r="7712" spans="1:10" x14ac:dyDescent="0.2">
      <c r="A7712" s="180" t="s">
        <v>175</v>
      </c>
      <c r="B7712" s="180" t="s">
        <v>335</v>
      </c>
      <c r="C7712" s="180"/>
      <c r="D7712" s="180">
        <v>0</v>
      </c>
      <c r="E7712" s="180"/>
      <c r="F7712" s="180"/>
      <c r="G7712" s="180"/>
      <c r="H7712" s="180"/>
      <c r="I7712" s="180">
        <v>252832</v>
      </c>
      <c r="J7712" s="180">
        <v>121575</v>
      </c>
    </row>
    <row r="7713" spans="1:10" x14ac:dyDescent="0.2">
      <c r="A7713" s="180" t="s">
        <v>175</v>
      </c>
      <c r="B7713" s="180" t="s">
        <v>336</v>
      </c>
      <c r="C7713" s="180"/>
      <c r="D7713" s="180"/>
      <c r="E7713" s="180"/>
      <c r="F7713" s="180"/>
      <c r="G7713" s="180"/>
      <c r="H7713" s="180"/>
      <c r="I7713" s="180">
        <v>473359</v>
      </c>
      <c r="J7713" s="180">
        <v>425462.85</v>
      </c>
    </row>
    <row r="7714" spans="1:10" x14ac:dyDescent="0.2">
      <c r="A7714" s="180" t="s">
        <v>175</v>
      </c>
      <c r="B7714" s="180" t="s">
        <v>337</v>
      </c>
      <c r="C7714" s="180">
        <v>15000</v>
      </c>
      <c r="D7714" s="180">
        <v>8000</v>
      </c>
      <c r="E7714" s="180"/>
      <c r="F7714" s="180">
        <v>2000</v>
      </c>
      <c r="G7714" s="180">
        <v>650</v>
      </c>
      <c r="H7714" s="180"/>
      <c r="I7714" s="180">
        <v>57744</v>
      </c>
      <c r="J7714" s="180">
        <v>24483.379999999997</v>
      </c>
    </row>
    <row r="7715" spans="1:10" x14ac:dyDescent="0.2">
      <c r="A7715" s="180" t="s">
        <v>175</v>
      </c>
      <c r="B7715" s="180" t="s">
        <v>338</v>
      </c>
      <c r="C7715" s="180"/>
      <c r="D7715" s="180"/>
      <c r="E7715" s="180"/>
      <c r="F7715" s="180"/>
      <c r="G7715" s="180">
        <v>210000</v>
      </c>
      <c r="H7715" s="180"/>
      <c r="I7715" s="180">
        <v>205798</v>
      </c>
      <c r="J7715" s="180">
        <v>205837.44</v>
      </c>
    </row>
    <row r="7716" spans="1:10" x14ac:dyDescent="0.2">
      <c r="A7716" s="180" t="s">
        <v>175</v>
      </c>
      <c r="B7716" s="180" t="s">
        <v>339</v>
      </c>
      <c r="C7716" s="180"/>
      <c r="D7716" s="180"/>
      <c r="E7716" s="180"/>
      <c r="F7716" s="180"/>
      <c r="G7716" s="180"/>
      <c r="H7716" s="180"/>
      <c r="I7716" s="180">
        <v>120904</v>
      </c>
      <c r="J7716" s="180">
        <v>110328.93</v>
      </c>
    </row>
    <row r="7717" spans="1:10" x14ac:dyDescent="0.2">
      <c r="A7717" s="180" t="s">
        <v>175</v>
      </c>
      <c r="B7717" s="180" t="s">
        <v>340</v>
      </c>
      <c r="C7717" s="180"/>
      <c r="D7717" s="180">
        <v>600</v>
      </c>
      <c r="E7717" s="180"/>
      <c r="F7717" s="180">
        <v>500</v>
      </c>
      <c r="G7717" s="180">
        <v>2000</v>
      </c>
      <c r="H7717" s="180"/>
      <c r="I7717" s="180">
        <v>131704</v>
      </c>
      <c r="J7717" s="180">
        <v>168974.69</v>
      </c>
    </row>
    <row r="7718" spans="1:10" x14ac:dyDescent="0.2">
      <c r="A7718" s="180" t="s">
        <v>175</v>
      </c>
      <c r="B7718" s="180" t="s">
        <v>341</v>
      </c>
      <c r="C7718" s="180"/>
      <c r="D7718" s="180"/>
      <c r="E7718" s="180"/>
      <c r="F7718" s="180"/>
      <c r="G7718" s="180">
        <v>3000</v>
      </c>
      <c r="H7718" s="180"/>
      <c r="I7718" s="180">
        <v>0</v>
      </c>
      <c r="J7718" s="180">
        <v>0</v>
      </c>
    </row>
    <row r="7719" spans="1:10" x14ac:dyDescent="0.2">
      <c r="A7719" s="180" t="s">
        <v>175</v>
      </c>
      <c r="B7719" s="180" t="s">
        <v>342</v>
      </c>
      <c r="C7719" s="180"/>
      <c r="D7719" s="180"/>
      <c r="E7719" s="180"/>
      <c r="F7719" s="180"/>
      <c r="G7719" s="180"/>
      <c r="H7719" s="180"/>
      <c r="I7719" s="180">
        <v>4966575</v>
      </c>
      <c r="J7719" s="180">
        <v>4921376</v>
      </c>
    </row>
    <row r="7720" spans="1:10" x14ac:dyDescent="0.2">
      <c r="A7720" s="180" t="s">
        <v>175</v>
      </c>
      <c r="B7720" s="180" t="s">
        <v>343</v>
      </c>
      <c r="C7720" s="180"/>
      <c r="D7720" s="180"/>
      <c r="E7720" s="180"/>
      <c r="F7720" s="180"/>
      <c r="G7720" s="180"/>
      <c r="H7720" s="180"/>
      <c r="I7720" s="180">
        <v>0</v>
      </c>
      <c r="J7720" s="180">
        <v>0</v>
      </c>
    </row>
    <row r="7721" spans="1:10" x14ac:dyDescent="0.2">
      <c r="A7721" s="180" t="s">
        <v>175</v>
      </c>
      <c r="B7721" s="180" t="s">
        <v>344</v>
      </c>
      <c r="C7721" s="180">
        <v>635145</v>
      </c>
      <c r="D7721" s="180">
        <v>250</v>
      </c>
      <c r="E7721" s="180"/>
      <c r="F7721" s="180">
        <v>200</v>
      </c>
      <c r="G7721" s="180"/>
      <c r="H7721" s="180"/>
      <c r="I7721" s="180">
        <v>688181</v>
      </c>
      <c r="J7721" s="180">
        <v>650970.1100000001</v>
      </c>
    </row>
    <row r="7722" spans="1:10" x14ac:dyDescent="0.2">
      <c r="A7722" s="180" t="s">
        <v>175</v>
      </c>
      <c r="B7722" s="180" t="s">
        <v>475</v>
      </c>
      <c r="C7722" s="180"/>
      <c r="D7722" s="180">
        <v>1254</v>
      </c>
      <c r="E7722" s="180"/>
      <c r="F7722" s="180">
        <v>1172</v>
      </c>
      <c r="G7722" s="180"/>
      <c r="H7722" s="180"/>
      <c r="I7722" s="180">
        <v>14312</v>
      </c>
      <c r="J7722" s="180">
        <v>15952.33</v>
      </c>
    </row>
    <row r="7723" spans="1:10" x14ac:dyDescent="0.2">
      <c r="A7723" s="180" t="s">
        <v>175</v>
      </c>
      <c r="B7723" s="180" t="s">
        <v>332</v>
      </c>
      <c r="C7723" s="180"/>
      <c r="D7723" s="180"/>
      <c r="E7723" s="180"/>
      <c r="F7723" s="180"/>
      <c r="G7723" s="180"/>
      <c r="H7723" s="180"/>
      <c r="I7723" s="180">
        <v>63094</v>
      </c>
      <c r="J7723" s="180">
        <v>67763</v>
      </c>
    </row>
    <row r="7724" spans="1:10" x14ac:dyDescent="0.2">
      <c r="A7724" s="180" t="s">
        <v>175</v>
      </c>
      <c r="B7724" s="180" t="s">
        <v>407</v>
      </c>
      <c r="C7724" s="180"/>
      <c r="D7724" s="180"/>
      <c r="E7724" s="180"/>
      <c r="F7724" s="180"/>
      <c r="G7724" s="180">
        <v>155000</v>
      </c>
      <c r="H7724" s="180"/>
      <c r="I7724" s="180">
        <v>224976</v>
      </c>
      <c r="J7724" s="180">
        <v>215394.49</v>
      </c>
    </row>
    <row r="7725" spans="1:10" x14ac:dyDescent="0.2">
      <c r="A7725" s="180" t="s">
        <v>175</v>
      </c>
      <c r="B7725" s="180" t="s">
        <v>345</v>
      </c>
      <c r="C7725" s="180">
        <v>650145</v>
      </c>
      <c r="D7725" s="180">
        <v>205687</v>
      </c>
      <c r="E7725" s="180">
        <v>0</v>
      </c>
      <c r="F7725" s="180">
        <v>186709</v>
      </c>
      <c r="G7725" s="180">
        <v>370650</v>
      </c>
      <c r="H7725" s="180">
        <v>0</v>
      </c>
      <c r="I7725" s="180">
        <v>9587277</v>
      </c>
      <c r="J7725" s="180">
        <v>9109754.5299999993</v>
      </c>
    </row>
    <row r="7726" spans="1:10" x14ac:dyDescent="0.2">
      <c r="A7726" s="180" t="s">
        <v>175</v>
      </c>
      <c r="B7726" s="180" t="s">
        <v>346</v>
      </c>
      <c r="C7726" s="180"/>
      <c r="D7726" s="180"/>
      <c r="E7726" s="180"/>
      <c r="F7726" s="180"/>
      <c r="G7726" s="180"/>
      <c r="H7726" s="180"/>
      <c r="I7726" s="180">
        <v>0</v>
      </c>
      <c r="J7726" s="180">
        <v>0</v>
      </c>
    </row>
    <row r="7727" spans="1:10" x14ac:dyDescent="0.2">
      <c r="A7727" s="180" t="s">
        <v>175</v>
      </c>
      <c r="B7727" s="180" t="s">
        <v>446</v>
      </c>
      <c r="C7727" s="180"/>
      <c r="D7727" s="180"/>
      <c r="E7727" s="180"/>
      <c r="F7727" s="180">
        <v>138211</v>
      </c>
      <c r="G7727" s="180"/>
      <c r="H7727" s="180"/>
      <c r="I7727" s="180">
        <v>254887</v>
      </c>
      <c r="J7727" s="180">
        <v>133653.07</v>
      </c>
    </row>
    <row r="7728" spans="1:10" x14ac:dyDescent="0.2">
      <c r="A7728" s="180" t="s">
        <v>175</v>
      </c>
      <c r="B7728" s="180" t="s">
        <v>347</v>
      </c>
      <c r="C7728" s="180"/>
      <c r="D7728" s="180"/>
      <c r="E7728" s="180"/>
      <c r="F7728" s="180"/>
      <c r="G7728" s="180"/>
      <c r="H7728" s="180"/>
      <c r="I7728" s="180">
        <v>83941</v>
      </c>
      <c r="J7728" s="180">
        <v>0</v>
      </c>
    </row>
    <row r="7729" spans="1:10" x14ac:dyDescent="0.2">
      <c r="A7729" s="180" t="s">
        <v>175</v>
      </c>
      <c r="B7729" s="180" t="s">
        <v>348</v>
      </c>
      <c r="C7729" s="180">
        <v>650145</v>
      </c>
      <c r="D7729" s="180">
        <v>205687</v>
      </c>
      <c r="E7729" s="180">
        <v>0</v>
      </c>
      <c r="F7729" s="180">
        <v>324920</v>
      </c>
      <c r="G7729" s="180">
        <v>370650</v>
      </c>
      <c r="H7729" s="180">
        <v>0</v>
      </c>
      <c r="I7729" s="180">
        <v>9926105</v>
      </c>
      <c r="J7729" s="180">
        <v>9243407.5999999996</v>
      </c>
    </row>
    <row r="7730" spans="1:10" x14ac:dyDescent="0.2">
      <c r="A7730" s="180" t="s">
        <v>175</v>
      </c>
      <c r="B7730" s="180" t="s">
        <v>349</v>
      </c>
      <c r="C7730" s="180">
        <v>701392.56</v>
      </c>
      <c r="D7730" s="180">
        <v>431202.76</v>
      </c>
      <c r="E7730" s="180">
        <v>0</v>
      </c>
      <c r="F7730" s="180">
        <v>97674.969999999972</v>
      </c>
      <c r="G7730" s="180">
        <v>-158926.82999999996</v>
      </c>
      <c r="H7730" s="180">
        <v>0</v>
      </c>
      <c r="I7730" s="180">
        <v>2800334.3800000022</v>
      </c>
      <c r="J7730" s="180">
        <v>2754768.21</v>
      </c>
    </row>
    <row r="7731" spans="1:10" x14ac:dyDescent="0.2">
      <c r="A7731" s="180" t="s">
        <v>175</v>
      </c>
      <c r="B7731" s="180" t="s">
        <v>350</v>
      </c>
      <c r="C7731" s="180">
        <v>1351537.56</v>
      </c>
      <c r="D7731" s="180">
        <v>636889.76</v>
      </c>
      <c r="E7731" s="180">
        <v>0</v>
      </c>
      <c r="F7731" s="180">
        <v>422594.97</v>
      </c>
      <c r="G7731" s="180">
        <v>211723.17000000004</v>
      </c>
      <c r="H7731" s="180">
        <v>0</v>
      </c>
      <c r="I7731" s="180">
        <v>12726439.380000005</v>
      </c>
      <c r="J7731" s="180">
        <v>11998175.810000001</v>
      </c>
    </row>
    <row r="7732" spans="1:10" x14ac:dyDescent="0.2">
      <c r="A7732" s="180" t="s">
        <v>175</v>
      </c>
      <c r="B7732" s="180" t="s">
        <v>376</v>
      </c>
      <c r="C7732" s="180"/>
      <c r="D7732" s="180"/>
      <c r="E7732" s="180"/>
      <c r="F7732" s="180"/>
      <c r="G7732" s="180"/>
      <c r="H7732" s="180"/>
      <c r="I7732" s="180"/>
      <c r="J7732" s="180"/>
    </row>
    <row r="7733" spans="1:10" x14ac:dyDescent="0.2">
      <c r="A7733" s="180" t="s">
        <v>175</v>
      </c>
      <c r="B7733" s="180" t="s">
        <v>377</v>
      </c>
      <c r="C7733" s="180">
        <v>50000</v>
      </c>
      <c r="D7733" s="180">
        <v>104000</v>
      </c>
      <c r="E7733" s="180"/>
      <c r="F7733" s="180"/>
      <c r="G7733" s="180"/>
      <c r="H7733" s="180"/>
      <c r="I7733" s="180">
        <v>5473976</v>
      </c>
      <c r="J7733" s="180">
        <v>5248906.5</v>
      </c>
    </row>
    <row r="7734" spans="1:10" x14ac:dyDescent="0.2">
      <c r="A7734" s="180" t="s">
        <v>175</v>
      </c>
      <c r="B7734" s="180" t="s">
        <v>352</v>
      </c>
      <c r="C7734" s="180"/>
      <c r="D7734" s="180"/>
      <c r="E7734" s="180"/>
      <c r="F7734" s="180"/>
      <c r="G7734" s="180"/>
      <c r="H7734" s="180"/>
      <c r="I7734" s="180">
        <v>293822</v>
      </c>
      <c r="J7734" s="180">
        <v>260039.77</v>
      </c>
    </row>
    <row r="7735" spans="1:10" x14ac:dyDescent="0.2">
      <c r="A7735" s="180" t="s">
        <v>175</v>
      </c>
      <c r="B7735" s="180" t="s">
        <v>353</v>
      </c>
      <c r="C7735" s="180"/>
      <c r="D7735" s="180"/>
      <c r="E7735" s="180"/>
      <c r="F7735" s="180"/>
      <c r="G7735" s="180"/>
      <c r="H7735" s="180"/>
      <c r="I7735" s="180">
        <v>277428</v>
      </c>
      <c r="J7735" s="180">
        <v>220647.7</v>
      </c>
    </row>
    <row r="7736" spans="1:10" x14ac:dyDescent="0.2">
      <c r="A7736" s="180" t="s">
        <v>175</v>
      </c>
      <c r="B7736" s="180" t="s">
        <v>354</v>
      </c>
      <c r="C7736" s="180"/>
      <c r="D7736" s="180"/>
      <c r="E7736" s="180"/>
      <c r="F7736" s="180"/>
      <c r="G7736" s="180"/>
      <c r="H7736" s="180"/>
      <c r="I7736" s="180">
        <v>193488</v>
      </c>
      <c r="J7736" s="180">
        <v>198004.12</v>
      </c>
    </row>
    <row r="7737" spans="1:10" x14ac:dyDescent="0.2">
      <c r="A7737" s="180" t="s">
        <v>175</v>
      </c>
      <c r="B7737" s="180" t="s">
        <v>408</v>
      </c>
      <c r="C7737" s="180"/>
      <c r="D7737" s="180"/>
      <c r="E7737" s="180"/>
      <c r="F7737" s="180"/>
      <c r="G7737" s="180"/>
      <c r="H7737" s="180"/>
      <c r="I7737" s="180">
        <v>499387</v>
      </c>
      <c r="J7737" s="180">
        <v>594338.53</v>
      </c>
    </row>
    <row r="7738" spans="1:10" x14ac:dyDescent="0.2">
      <c r="A7738" s="180" t="s">
        <v>175</v>
      </c>
      <c r="B7738" s="180" t="s">
        <v>423</v>
      </c>
      <c r="C7738" s="180"/>
      <c r="D7738" s="180"/>
      <c r="E7738" s="180"/>
      <c r="F7738" s="180"/>
      <c r="G7738" s="180"/>
      <c r="H7738" s="180"/>
      <c r="I7738" s="180">
        <v>360981</v>
      </c>
      <c r="J7738" s="180">
        <v>247881.8</v>
      </c>
    </row>
    <row r="7739" spans="1:10" x14ac:dyDescent="0.2">
      <c r="A7739" s="180" t="s">
        <v>175</v>
      </c>
      <c r="B7739" s="180" t="s">
        <v>355</v>
      </c>
      <c r="C7739" s="180"/>
      <c r="D7739" s="180"/>
      <c r="E7739" s="180"/>
      <c r="F7739" s="180"/>
      <c r="G7739" s="180"/>
      <c r="H7739" s="180"/>
      <c r="I7739" s="180">
        <v>684256</v>
      </c>
      <c r="J7739" s="180">
        <v>550695.77</v>
      </c>
    </row>
    <row r="7740" spans="1:10" x14ac:dyDescent="0.2">
      <c r="A7740" s="180" t="s">
        <v>175</v>
      </c>
      <c r="B7740" s="180" t="s">
        <v>356</v>
      </c>
      <c r="C7740" s="180"/>
      <c r="D7740" s="180">
        <v>40000</v>
      </c>
      <c r="E7740" s="180"/>
      <c r="F7740" s="180"/>
      <c r="G7740" s="180"/>
      <c r="H7740" s="180"/>
      <c r="I7740" s="180">
        <v>326257</v>
      </c>
      <c r="J7740" s="180">
        <v>228604.79</v>
      </c>
    </row>
    <row r="7741" spans="1:10" x14ac:dyDescent="0.2">
      <c r="A7741" s="180" t="s">
        <v>175</v>
      </c>
      <c r="B7741" s="180" t="s">
        <v>409</v>
      </c>
      <c r="C7741" s="180"/>
      <c r="D7741" s="180"/>
      <c r="E7741" s="180"/>
      <c r="F7741" s="180"/>
      <c r="G7741" s="180"/>
      <c r="H7741" s="180"/>
      <c r="I7741" s="180">
        <v>0</v>
      </c>
      <c r="J7741" s="180"/>
    </row>
    <row r="7742" spans="1:10" x14ac:dyDescent="0.2">
      <c r="A7742" s="180" t="s">
        <v>175</v>
      </c>
      <c r="B7742" s="180" t="s">
        <v>378</v>
      </c>
      <c r="C7742" s="180">
        <v>20000</v>
      </c>
      <c r="D7742" s="180"/>
      <c r="E7742" s="180"/>
      <c r="F7742" s="180"/>
      <c r="G7742" s="180">
        <v>315000</v>
      </c>
      <c r="H7742" s="180"/>
      <c r="I7742" s="180">
        <v>414249</v>
      </c>
      <c r="J7742" s="180">
        <v>325494.09000000003</v>
      </c>
    </row>
    <row r="7743" spans="1:10" x14ac:dyDescent="0.2">
      <c r="A7743" s="180" t="s">
        <v>175</v>
      </c>
      <c r="B7743" s="180" t="s">
        <v>360</v>
      </c>
      <c r="C7743" s="180">
        <v>379000</v>
      </c>
      <c r="D7743" s="180"/>
      <c r="E7743" s="180"/>
      <c r="F7743" s="180"/>
      <c r="G7743" s="180"/>
      <c r="H7743" s="180"/>
      <c r="I7743" s="180">
        <v>715370</v>
      </c>
      <c r="J7743" s="180">
        <v>586584.87</v>
      </c>
    </row>
    <row r="7744" spans="1:10" x14ac:dyDescent="0.2">
      <c r="A7744" s="180" t="s">
        <v>175</v>
      </c>
      <c r="B7744" s="180" t="s">
        <v>379</v>
      </c>
      <c r="C7744" s="180"/>
      <c r="D7744" s="180"/>
      <c r="E7744" s="180"/>
      <c r="F7744" s="180">
        <v>321048</v>
      </c>
      <c r="G7744" s="180"/>
      <c r="H7744" s="180"/>
      <c r="I7744" s="180">
        <v>324149</v>
      </c>
      <c r="J7744" s="180">
        <v>319059</v>
      </c>
    </row>
    <row r="7745" spans="1:10" x14ac:dyDescent="0.2">
      <c r="A7745" s="180" t="s">
        <v>175</v>
      </c>
      <c r="B7745" s="180" t="s">
        <v>362</v>
      </c>
      <c r="C7745" s="180"/>
      <c r="D7745" s="180"/>
      <c r="E7745" s="180"/>
      <c r="F7745" s="180"/>
      <c r="G7745" s="180"/>
      <c r="H7745" s="180"/>
      <c r="I7745" s="180">
        <v>293241</v>
      </c>
      <c r="J7745" s="180">
        <v>290428</v>
      </c>
    </row>
    <row r="7746" spans="1:10" x14ac:dyDescent="0.2">
      <c r="A7746" s="180" t="s">
        <v>175</v>
      </c>
      <c r="B7746" s="180" t="s">
        <v>365</v>
      </c>
      <c r="C7746" s="180">
        <v>449000</v>
      </c>
      <c r="D7746" s="180">
        <v>144000</v>
      </c>
      <c r="E7746" s="180">
        <v>0</v>
      </c>
      <c r="F7746" s="180">
        <v>321048</v>
      </c>
      <c r="G7746" s="180">
        <v>315000</v>
      </c>
      <c r="H7746" s="180">
        <v>0</v>
      </c>
      <c r="I7746" s="180">
        <v>9856604</v>
      </c>
      <c r="J7746" s="180">
        <v>9070684.9399999995</v>
      </c>
    </row>
    <row r="7747" spans="1:10" x14ac:dyDescent="0.2">
      <c r="A7747" s="180" t="s">
        <v>175</v>
      </c>
      <c r="B7747" s="180" t="s">
        <v>447</v>
      </c>
      <c r="C7747" s="180">
        <v>138211</v>
      </c>
      <c r="D7747" s="180"/>
      <c r="E7747" s="180"/>
      <c r="F7747" s="180"/>
      <c r="G7747" s="180"/>
      <c r="H7747" s="180"/>
      <c r="I7747" s="180">
        <v>141298</v>
      </c>
      <c r="J7747" s="180">
        <v>127156.49</v>
      </c>
    </row>
    <row r="7748" spans="1:10" x14ac:dyDescent="0.2">
      <c r="A7748" s="180" t="s">
        <v>175</v>
      </c>
      <c r="B7748" s="180" t="s">
        <v>366</v>
      </c>
      <c r="C7748" s="180">
        <v>587211</v>
      </c>
      <c r="D7748" s="180">
        <v>144000</v>
      </c>
      <c r="E7748" s="180">
        <v>0</v>
      </c>
      <c r="F7748" s="180">
        <v>321048</v>
      </c>
      <c r="G7748" s="180">
        <v>315000</v>
      </c>
      <c r="H7748" s="180">
        <v>0</v>
      </c>
      <c r="I7748" s="180">
        <v>9997902</v>
      </c>
      <c r="J7748" s="180">
        <v>9197841.4299999997</v>
      </c>
    </row>
    <row r="7749" spans="1:10" x14ac:dyDescent="0.2">
      <c r="A7749" s="180" t="s">
        <v>175</v>
      </c>
      <c r="B7749" s="180" t="s">
        <v>367</v>
      </c>
      <c r="C7749" s="180">
        <v>764326.56</v>
      </c>
      <c r="D7749" s="180">
        <v>492889.76</v>
      </c>
      <c r="E7749" s="180">
        <v>0</v>
      </c>
      <c r="F7749" s="180">
        <v>101546.96999999996</v>
      </c>
      <c r="G7749" s="180">
        <v>-103276.82999999996</v>
      </c>
      <c r="H7749" s="180">
        <v>0</v>
      </c>
      <c r="I7749" s="180">
        <v>2728537.3800000027</v>
      </c>
      <c r="J7749" s="180">
        <v>2800334.379999999</v>
      </c>
    </row>
    <row r="7750" spans="1:10" x14ac:dyDescent="0.2">
      <c r="A7750" s="180" t="s">
        <v>175</v>
      </c>
      <c r="B7750" s="180" t="s">
        <v>368</v>
      </c>
      <c r="C7750" s="180">
        <v>1351537.56</v>
      </c>
      <c r="D7750" s="180">
        <v>636889.76</v>
      </c>
      <c r="E7750" s="180">
        <v>0</v>
      </c>
      <c r="F7750" s="180">
        <v>422594.97</v>
      </c>
      <c r="G7750" s="180">
        <v>211723.17000000004</v>
      </c>
      <c r="H7750" s="180">
        <v>0</v>
      </c>
      <c r="I7750" s="180">
        <v>12726439.380000005</v>
      </c>
      <c r="J7750" s="180">
        <v>11998175.810000001</v>
      </c>
    </row>
    <row r="7751" spans="1:10" x14ac:dyDescent="0.2">
      <c r="A7751" s="180" t="s">
        <v>176</v>
      </c>
      <c r="B7751" s="180" t="s">
        <v>333</v>
      </c>
      <c r="C7751" s="180"/>
      <c r="D7751" s="180">
        <v>507095</v>
      </c>
      <c r="E7751" s="180"/>
      <c r="F7751" s="180">
        <v>251175</v>
      </c>
      <c r="G7751" s="180"/>
      <c r="H7751" s="180"/>
      <c r="I7751" s="180">
        <v>3244205</v>
      </c>
      <c r="J7751" s="180">
        <v>3390079.0999999996</v>
      </c>
    </row>
    <row r="7752" spans="1:10" x14ac:dyDescent="0.2">
      <c r="A7752" s="180" t="s">
        <v>176</v>
      </c>
      <c r="B7752" s="180" t="s">
        <v>334</v>
      </c>
      <c r="C7752" s="180"/>
      <c r="D7752" s="180">
        <v>17916</v>
      </c>
      <c r="E7752" s="180"/>
      <c r="F7752" s="180">
        <v>8875</v>
      </c>
      <c r="G7752" s="180"/>
      <c r="H7752" s="180"/>
      <c r="I7752" s="180">
        <v>119017</v>
      </c>
      <c r="J7752" s="180">
        <v>122142.33</v>
      </c>
    </row>
    <row r="7753" spans="1:10" x14ac:dyDescent="0.2">
      <c r="A7753" s="180" t="s">
        <v>176</v>
      </c>
      <c r="B7753" s="180" t="s">
        <v>335</v>
      </c>
      <c r="C7753" s="180"/>
      <c r="D7753" s="180">
        <v>22207</v>
      </c>
      <c r="E7753" s="180"/>
      <c r="F7753" s="180"/>
      <c r="G7753" s="180"/>
      <c r="H7753" s="180"/>
      <c r="I7753" s="180">
        <v>237223</v>
      </c>
      <c r="J7753" s="180">
        <v>244029</v>
      </c>
    </row>
    <row r="7754" spans="1:10" x14ac:dyDescent="0.2">
      <c r="A7754" s="180" t="s">
        <v>176</v>
      </c>
      <c r="B7754" s="180" t="s">
        <v>336</v>
      </c>
      <c r="C7754" s="180"/>
      <c r="D7754" s="180"/>
      <c r="E7754" s="180"/>
      <c r="F7754" s="180"/>
      <c r="G7754" s="180"/>
      <c r="H7754" s="180"/>
      <c r="I7754" s="180">
        <v>86000</v>
      </c>
      <c r="J7754" s="180">
        <v>134864.16</v>
      </c>
    </row>
    <row r="7755" spans="1:10" x14ac:dyDescent="0.2">
      <c r="A7755" s="180" t="s">
        <v>176</v>
      </c>
      <c r="B7755" s="180" t="s">
        <v>337</v>
      </c>
      <c r="C7755" s="180">
        <v>2700</v>
      </c>
      <c r="D7755" s="180">
        <v>4100</v>
      </c>
      <c r="E7755" s="180"/>
      <c r="F7755" s="180">
        <v>1100</v>
      </c>
      <c r="G7755" s="180">
        <v>750</v>
      </c>
      <c r="H7755" s="180"/>
      <c r="I7755" s="180">
        <v>75315</v>
      </c>
      <c r="J7755" s="180">
        <v>58126.78</v>
      </c>
    </row>
    <row r="7756" spans="1:10" x14ac:dyDescent="0.2">
      <c r="A7756" s="180" t="s">
        <v>176</v>
      </c>
      <c r="B7756" s="180" t="s">
        <v>338</v>
      </c>
      <c r="C7756" s="180"/>
      <c r="D7756" s="180"/>
      <c r="E7756" s="180"/>
      <c r="F7756" s="180"/>
      <c r="G7756" s="180">
        <v>106000</v>
      </c>
      <c r="H7756" s="180"/>
      <c r="I7756" s="180">
        <v>106000</v>
      </c>
      <c r="J7756" s="180">
        <v>104730.52</v>
      </c>
    </row>
    <row r="7757" spans="1:10" x14ac:dyDescent="0.2">
      <c r="A7757" s="180" t="s">
        <v>176</v>
      </c>
      <c r="B7757" s="180" t="s">
        <v>339</v>
      </c>
      <c r="C7757" s="180"/>
      <c r="D7757" s="180"/>
      <c r="E7757" s="180"/>
      <c r="F7757" s="180"/>
      <c r="G7757" s="180"/>
      <c r="H7757" s="180"/>
      <c r="I7757" s="180">
        <v>116000</v>
      </c>
      <c r="J7757" s="180">
        <v>90523.25</v>
      </c>
    </row>
    <row r="7758" spans="1:10" x14ac:dyDescent="0.2">
      <c r="A7758" s="180" t="s">
        <v>176</v>
      </c>
      <c r="B7758" s="180" t="s">
        <v>340</v>
      </c>
      <c r="C7758" s="180">
        <v>5000</v>
      </c>
      <c r="D7758" s="180">
        <v>35500</v>
      </c>
      <c r="E7758" s="180"/>
      <c r="F7758" s="180">
        <v>0</v>
      </c>
      <c r="G7758" s="180">
        <v>485</v>
      </c>
      <c r="H7758" s="180"/>
      <c r="I7758" s="180">
        <v>885722</v>
      </c>
      <c r="J7758" s="180">
        <v>365869.05</v>
      </c>
    </row>
    <row r="7759" spans="1:10" x14ac:dyDescent="0.2">
      <c r="A7759" s="180" t="s">
        <v>176</v>
      </c>
      <c r="B7759" s="180" t="s">
        <v>341</v>
      </c>
      <c r="C7759" s="180">
        <v>0</v>
      </c>
      <c r="D7759" s="180">
        <v>0</v>
      </c>
      <c r="E7759" s="180"/>
      <c r="F7759" s="180">
        <v>0</v>
      </c>
      <c r="G7759" s="180">
        <v>0</v>
      </c>
      <c r="H7759" s="180"/>
      <c r="I7759" s="180">
        <v>0</v>
      </c>
      <c r="J7759" s="180">
        <v>0</v>
      </c>
    </row>
    <row r="7760" spans="1:10" x14ac:dyDescent="0.2">
      <c r="A7760" s="180" t="s">
        <v>176</v>
      </c>
      <c r="B7760" s="180" t="s">
        <v>342</v>
      </c>
      <c r="C7760" s="180"/>
      <c r="D7760" s="180"/>
      <c r="E7760" s="180"/>
      <c r="F7760" s="180"/>
      <c r="G7760" s="180"/>
      <c r="H7760" s="180"/>
      <c r="I7760" s="180">
        <v>3038471</v>
      </c>
      <c r="J7760" s="180">
        <v>2758339</v>
      </c>
    </row>
    <row r="7761" spans="1:10" x14ac:dyDescent="0.2">
      <c r="A7761" s="180" t="s">
        <v>176</v>
      </c>
      <c r="B7761" s="180" t="s">
        <v>343</v>
      </c>
      <c r="C7761" s="180"/>
      <c r="D7761" s="180"/>
      <c r="E7761" s="180"/>
      <c r="F7761" s="180"/>
      <c r="G7761" s="180"/>
      <c r="H7761" s="180"/>
      <c r="I7761" s="180">
        <v>0</v>
      </c>
      <c r="J7761" s="180">
        <v>0</v>
      </c>
    </row>
    <row r="7762" spans="1:10" x14ac:dyDescent="0.2">
      <c r="A7762" s="180" t="s">
        <v>176</v>
      </c>
      <c r="B7762" s="180" t="s">
        <v>344</v>
      </c>
      <c r="C7762" s="180">
        <v>560000</v>
      </c>
      <c r="D7762" s="180">
        <v>150</v>
      </c>
      <c r="E7762" s="180"/>
      <c r="F7762" s="180">
        <v>35</v>
      </c>
      <c r="G7762" s="180">
        <v>1850</v>
      </c>
      <c r="H7762" s="180"/>
      <c r="I7762" s="180">
        <v>578836</v>
      </c>
      <c r="J7762" s="180">
        <v>517142.56999999995</v>
      </c>
    </row>
    <row r="7763" spans="1:10" x14ac:dyDescent="0.2">
      <c r="A7763" s="180" t="s">
        <v>176</v>
      </c>
      <c r="B7763" s="180" t="s">
        <v>475</v>
      </c>
      <c r="C7763" s="180"/>
      <c r="D7763" s="180">
        <v>2158</v>
      </c>
      <c r="E7763" s="180"/>
      <c r="F7763" s="180">
        <v>1069</v>
      </c>
      <c r="G7763" s="180"/>
      <c r="H7763" s="180"/>
      <c r="I7763" s="180">
        <v>12012</v>
      </c>
      <c r="J7763" s="180">
        <v>12037.39</v>
      </c>
    </row>
    <row r="7764" spans="1:10" x14ac:dyDescent="0.2">
      <c r="A7764" s="180" t="s">
        <v>176</v>
      </c>
      <c r="B7764" s="180" t="s">
        <v>332</v>
      </c>
      <c r="C7764" s="180"/>
      <c r="D7764" s="180"/>
      <c r="E7764" s="180"/>
      <c r="F7764" s="180"/>
      <c r="G7764" s="180"/>
      <c r="H7764" s="180"/>
      <c r="I7764" s="180">
        <v>101900</v>
      </c>
      <c r="J7764" s="180">
        <v>90728</v>
      </c>
    </row>
    <row r="7765" spans="1:10" x14ac:dyDescent="0.2">
      <c r="A7765" s="180" t="s">
        <v>176</v>
      </c>
      <c r="B7765" s="180" t="s">
        <v>407</v>
      </c>
      <c r="C7765" s="180">
        <v>0</v>
      </c>
      <c r="D7765" s="180">
        <v>0</v>
      </c>
      <c r="E7765" s="180"/>
      <c r="F7765" s="180">
        <v>0</v>
      </c>
      <c r="G7765" s="180">
        <v>126000</v>
      </c>
      <c r="H7765" s="180"/>
      <c r="I7765" s="180">
        <v>227400</v>
      </c>
      <c r="J7765" s="180">
        <v>215795.59</v>
      </c>
    </row>
    <row r="7766" spans="1:10" x14ac:dyDescent="0.2">
      <c r="A7766" s="180" t="s">
        <v>176</v>
      </c>
      <c r="B7766" s="180" t="s">
        <v>345</v>
      </c>
      <c r="C7766" s="180">
        <v>567700</v>
      </c>
      <c r="D7766" s="180">
        <v>589126</v>
      </c>
      <c r="E7766" s="180">
        <v>0</v>
      </c>
      <c r="F7766" s="180">
        <v>262254</v>
      </c>
      <c r="G7766" s="180">
        <v>235085</v>
      </c>
      <c r="H7766" s="180">
        <v>0</v>
      </c>
      <c r="I7766" s="180">
        <v>8828101</v>
      </c>
      <c r="J7766" s="180">
        <v>8104406.7400000002</v>
      </c>
    </row>
    <row r="7767" spans="1:10" x14ac:dyDescent="0.2">
      <c r="A7767" s="180" t="s">
        <v>176</v>
      </c>
      <c r="B7767" s="180" t="s">
        <v>346</v>
      </c>
      <c r="C7767" s="180">
        <v>0</v>
      </c>
      <c r="D7767" s="180">
        <v>0</v>
      </c>
      <c r="E7767" s="180"/>
      <c r="F7767" s="180">
        <v>0</v>
      </c>
      <c r="G7767" s="180"/>
      <c r="H7767" s="180"/>
      <c r="I7767" s="180">
        <v>0</v>
      </c>
      <c r="J7767" s="180">
        <v>0</v>
      </c>
    </row>
    <row r="7768" spans="1:10" x14ac:dyDescent="0.2">
      <c r="A7768" s="180" t="s">
        <v>176</v>
      </c>
      <c r="B7768" s="180" t="s">
        <v>446</v>
      </c>
      <c r="C7768" s="180">
        <v>0</v>
      </c>
      <c r="D7768" s="180">
        <v>0</v>
      </c>
      <c r="E7768" s="180"/>
      <c r="F7768" s="180">
        <v>379922</v>
      </c>
      <c r="G7768" s="180">
        <v>0</v>
      </c>
      <c r="H7768" s="180"/>
      <c r="I7768" s="180">
        <v>385557</v>
      </c>
      <c r="J7768" s="180">
        <v>383750.21</v>
      </c>
    </row>
    <row r="7769" spans="1:10" x14ac:dyDescent="0.2">
      <c r="A7769" s="180" t="s">
        <v>176</v>
      </c>
      <c r="B7769" s="180" t="s">
        <v>347</v>
      </c>
      <c r="C7769" s="180">
        <v>0</v>
      </c>
      <c r="D7769" s="180">
        <v>0</v>
      </c>
      <c r="E7769" s="180"/>
      <c r="F7769" s="180"/>
      <c r="G7769" s="180">
        <v>0</v>
      </c>
      <c r="H7769" s="180"/>
      <c r="I7769" s="180">
        <v>0</v>
      </c>
      <c r="J7769" s="180">
        <v>0</v>
      </c>
    </row>
    <row r="7770" spans="1:10" x14ac:dyDescent="0.2">
      <c r="A7770" s="180" t="s">
        <v>176</v>
      </c>
      <c r="B7770" s="180" t="s">
        <v>348</v>
      </c>
      <c r="C7770" s="180">
        <v>567700</v>
      </c>
      <c r="D7770" s="180">
        <v>589126</v>
      </c>
      <c r="E7770" s="180">
        <v>0</v>
      </c>
      <c r="F7770" s="180">
        <v>642176</v>
      </c>
      <c r="G7770" s="180">
        <v>235085</v>
      </c>
      <c r="H7770" s="180">
        <v>0</v>
      </c>
      <c r="I7770" s="180">
        <v>9213658</v>
      </c>
      <c r="J7770" s="180">
        <v>8488156.9499999993</v>
      </c>
    </row>
    <row r="7771" spans="1:10" x14ac:dyDescent="0.2">
      <c r="A7771" s="180" t="s">
        <v>176</v>
      </c>
      <c r="B7771" s="180" t="s">
        <v>349</v>
      </c>
      <c r="C7771" s="180">
        <v>373339.43999999994</v>
      </c>
      <c r="D7771" s="180">
        <v>467349.37999999995</v>
      </c>
      <c r="E7771" s="180">
        <v>0</v>
      </c>
      <c r="F7771" s="180">
        <v>145348.49</v>
      </c>
      <c r="G7771" s="180">
        <v>42190.680000000051</v>
      </c>
      <c r="H7771" s="180">
        <v>0</v>
      </c>
      <c r="I7771" s="180">
        <v>7340003.7199999997</v>
      </c>
      <c r="J7771" s="180">
        <v>6999914.1299999999</v>
      </c>
    </row>
    <row r="7772" spans="1:10" x14ac:dyDescent="0.2">
      <c r="A7772" s="180" t="s">
        <v>176</v>
      </c>
      <c r="B7772" s="180" t="s">
        <v>350</v>
      </c>
      <c r="C7772" s="180">
        <v>941039.44</v>
      </c>
      <c r="D7772" s="180">
        <v>1056475.3799999999</v>
      </c>
      <c r="E7772" s="180">
        <v>0</v>
      </c>
      <c r="F7772" s="180">
        <v>787524.49</v>
      </c>
      <c r="G7772" s="180">
        <v>277275.68000000005</v>
      </c>
      <c r="H7772" s="180">
        <v>0</v>
      </c>
      <c r="I7772" s="180">
        <v>16553661.720000001</v>
      </c>
      <c r="J7772" s="180">
        <v>15488071.079999998</v>
      </c>
    </row>
    <row r="7773" spans="1:10" x14ac:dyDescent="0.2">
      <c r="A7773" s="180" t="s">
        <v>176</v>
      </c>
      <c r="B7773" s="180" t="s">
        <v>376</v>
      </c>
      <c r="C7773" s="180"/>
      <c r="D7773" s="180"/>
      <c r="E7773" s="180"/>
      <c r="F7773" s="180"/>
      <c r="G7773" s="180"/>
      <c r="H7773" s="180"/>
      <c r="I7773" s="180"/>
      <c r="J7773" s="180"/>
    </row>
    <row r="7774" spans="1:10" x14ac:dyDescent="0.2">
      <c r="A7774" s="180" t="s">
        <v>176</v>
      </c>
      <c r="B7774" s="180" t="s">
        <v>377</v>
      </c>
      <c r="C7774" s="180">
        <v>0</v>
      </c>
      <c r="D7774" s="180">
        <v>0</v>
      </c>
      <c r="E7774" s="180"/>
      <c r="F7774" s="180"/>
      <c r="G7774" s="180">
        <v>0</v>
      </c>
      <c r="H7774" s="180"/>
      <c r="I7774" s="180">
        <v>4754900</v>
      </c>
      <c r="J7774" s="180">
        <v>4391008.4899999993</v>
      </c>
    </row>
    <row r="7775" spans="1:10" x14ac:dyDescent="0.2">
      <c r="A7775" s="180" t="s">
        <v>176</v>
      </c>
      <c r="B7775" s="180" t="s">
        <v>352</v>
      </c>
      <c r="C7775" s="180">
        <v>0</v>
      </c>
      <c r="D7775" s="180">
        <v>0</v>
      </c>
      <c r="E7775" s="180"/>
      <c r="F7775" s="180"/>
      <c r="G7775" s="180">
        <v>0</v>
      </c>
      <c r="H7775" s="180"/>
      <c r="I7775" s="180">
        <v>120000</v>
      </c>
      <c r="J7775" s="180">
        <v>71979.22</v>
      </c>
    </row>
    <row r="7776" spans="1:10" x14ac:dyDescent="0.2">
      <c r="A7776" s="180" t="s">
        <v>176</v>
      </c>
      <c r="B7776" s="180" t="s">
        <v>353</v>
      </c>
      <c r="C7776" s="180">
        <v>57150</v>
      </c>
      <c r="D7776" s="180">
        <v>9785</v>
      </c>
      <c r="E7776" s="180"/>
      <c r="F7776" s="180"/>
      <c r="G7776" s="180">
        <v>0</v>
      </c>
      <c r="H7776" s="180"/>
      <c r="I7776" s="180">
        <v>261300</v>
      </c>
      <c r="J7776" s="180">
        <v>281298.29000000004</v>
      </c>
    </row>
    <row r="7777" spans="1:10" x14ac:dyDescent="0.2">
      <c r="A7777" s="180" t="s">
        <v>176</v>
      </c>
      <c r="B7777" s="180" t="s">
        <v>354</v>
      </c>
      <c r="C7777" s="180">
        <v>0</v>
      </c>
      <c r="D7777" s="180">
        <v>1050</v>
      </c>
      <c r="E7777" s="180"/>
      <c r="F7777" s="180"/>
      <c r="G7777" s="180">
        <v>0</v>
      </c>
      <c r="H7777" s="180"/>
      <c r="I7777" s="180">
        <v>245755</v>
      </c>
      <c r="J7777" s="180">
        <v>228340.27</v>
      </c>
    </row>
    <row r="7778" spans="1:10" x14ac:dyDescent="0.2">
      <c r="A7778" s="180" t="s">
        <v>176</v>
      </c>
      <c r="B7778" s="180" t="s">
        <v>408</v>
      </c>
      <c r="C7778" s="180">
        <v>0</v>
      </c>
      <c r="D7778" s="180">
        <v>0</v>
      </c>
      <c r="E7778" s="180"/>
      <c r="F7778" s="180"/>
      <c r="G7778" s="180">
        <v>0</v>
      </c>
      <c r="H7778" s="180"/>
      <c r="I7778" s="180">
        <v>333000</v>
      </c>
      <c r="J7778" s="180">
        <v>271636.84000000003</v>
      </c>
    </row>
    <row r="7779" spans="1:10" x14ac:dyDescent="0.2">
      <c r="A7779" s="180" t="s">
        <v>176</v>
      </c>
      <c r="B7779" s="180" t="s">
        <v>423</v>
      </c>
      <c r="C7779" s="180">
        <v>1610</v>
      </c>
      <c r="D7779" s="180">
        <v>0</v>
      </c>
      <c r="E7779" s="180"/>
      <c r="F7779" s="180">
        <v>0</v>
      </c>
      <c r="G7779" s="180">
        <v>0</v>
      </c>
      <c r="H7779" s="180"/>
      <c r="I7779" s="180">
        <v>151650</v>
      </c>
      <c r="J7779" s="180">
        <v>139717.44</v>
      </c>
    </row>
    <row r="7780" spans="1:10" x14ac:dyDescent="0.2">
      <c r="A7780" s="180" t="s">
        <v>176</v>
      </c>
      <c r="B7780" s="180" t="s">
        <v>355</v>
      </c>
      <c r="C7780" s="180">
        <v>0</v>
      </c>
      <c r="D7780" s="180">
        <v>14780</v>
      </c>
      <c r="E7780" s="180"/>
      <c r="F7780" s="180"/>
      <c r="G7780" s="180">
        <v>0</v>
      </c>
      <c r="H7780" s="180"/>
      <c r="I7780" s="180">
        <v>504350</v>
      </c>
      <c r="J7780" s="180">
        <v>634888.79999999993</v>
      </c>
    </row>
    <row r="7781" spans="1:10" x14ac:dyDescent="0.2">
      <c r="A7781" s="180" t="s">
        <v>176</v>
      </c>
      <c r="B7781" s="180" t="s">
        <v>356</v>
      </c>
      <c r="C7781" s="180">
        <v>0</v>
      </c>
      <c r="D7781" s="180">
        <v>135404</v>
      </c>
      <c r="E7781" s="180"/>
      <c r="F7781" s="180"/>
      <c r="G7781" s="180">
        <v>0</v>
      </c>
      <c r="H7781" s="180"/>
      <c r="I7781" s="180">
        <v>1046840</v>
      </c>
      <c r="J7781" s="180">
        <v>515337.55999999994</v>
      </c>
    </row>
    <row r="7782" spans="1:10" x14ac:dyDescent="0.2">
      <c r="A7782" s="180" t="s">
        <v>176</v>
      </c>
      <c r="B7782" s="180" t="s">
        <v>409</v>
      </c>
      <c r="C7782" s="180"/>
      <c r="D7782" s="180"/>
      <c r="E7782" s="180"/>
      <c r="F7782" s="180"/>
      <c r="G7782" s="180"/>
      <c r="H7782" s="180"/>
      <c r="I7782" s="180">
        <v>0</v>
      </c>
      <c r="J7782" s="180"/>
    </row>
    <row r="7783" spans="1:10" x14ac:dyDescent="0.2">
      <c r="A7783" s="180" t="s">
        <v>176</v>
      </c>
      <c r="B7783" s="180" t="s">
        <v>378</v>
      </c>
      <c r="C7783" s="180">
        <v>0</v>
      </c>
      <c r="D7783" s="180">
        <v>0</v>
      </c>
      <c r="E7783" s="180"/>
      <c r="F7783" s="180"/>
      <c r="G7783" s="180">
        <v>245950</v>
      </c>
      <c r="H7783" s="180"/>
      <c r="I7783" s="180">
        <v>238785</v>
      </c>
      <c r="J7783" s="180">
        <v>238227.03</v>
      </c>
    </row>
    <row r="7784" spans="1:10" x14ac:dyDescent="0.2">
      <c r="A7784" s="180" t="s">
        <v>176</v>
      </c>
      <c r="B7784" s="180" t="s">
        <v>360</v>
      </c>
      <c r="C7784" s="180">
        <v>170500</v>
      </c>
      <c r="D7784" s="180">
        <v>6700</v>
      </c>
      <c r="E7784" s="180"/>
      <c r="F7784" s="180"/>
      <c r="G7784" s="180"/>
      <c r="H7784" s="180"/>
      <c r="I7784" s="180">
        <v>475500</v>
      </c>
      <c r="J7784" s="180">
        <v>214426.08</v>
      </c>
    </row>
    <row r="7785" spans="1:10" x14ac:dyDescent="0.2">
      <c r="A7785" s="180" t="s">
        <v>176</v>
      </c>
      <c r="B7785" s="180" t="s">
        <v>379</v>
      </c>
      <c r="C7785" s="180">
        <v>0</v>
      </c>
      <c r="D7785" s="180">
        <v>0</v>
      </c>
      <c r="E7785" s="180"/>
      <c r="F7785" s="180">
        <v>638372</v>
      </c>
      <c r="G7785" s="180"/>
      <c r="H7785" s="180"/>
      <c r="I7785" s="180">
        <v>644482</v>
      </c>
      <c r="J7785" s="180">
        <v>549241.13</v>
      </c>
    </row>
    <row r="7786" spans="1:10" x14ac:dyDescent="0.2">
      <c r="A7786" s="180" t="s">
        <v>176</v>
      </c>
      <c r="B7786" s="180" t="s">
        <v>362</v>
      </c>
      <c r="C7786" s="180"/>
      <c r="D7786" s="180"/>
      <c r="E7786" s="180"/>
      <c r="F7786" s="180"/>
      <c r="G7786" s="180"/>
      <c r="H7786" s="180"/>
      <c r="I7786" s="180">
        <v>238859</v>
      </c>
      <c r="J7786" s="180">
        <v>228216</v>
      </c>
    </row>
    <row r="7787" spans="1:10" x14ac:dyDescent="0.2">
      <c r="A7787" s="180" t="s">
        <v>176</v>
      </c>
      <c r="B7787" s="180" t="s">
        <v>365</v>
      </c>
      <c r="C7787" s="180">
        <v>229260</v>
      </c>
      <c r="D7787" s="180">
        <v>167719</v>
      </c>
      <c r="E7787" s="180">
        <v>0</v>
      </c>
      <c r="F7787" s="180">
        <v>638372</v>
      </c>
      <c r="G7787" s="180">
        <v>245950</v>
      </c>
      <c r="H7787" s="180">
        <v>0</v>
      </c>
      <c r="I7787" s="180">
        <v>9015421</v>
      </c>
      <c r="J7787" s="180">
        <v>7764317.1499999985</v>
      </c>
    </row>
    <row r="7788" spans="1:10" x14ac:dyDescent="0.2">
      <c r="A7788" s="180" t="s">
        <v>176</v>
      </c>
      <c r="B7788" s="180" t="s">
        <v>447</v>
      </c>
      <c r="C7788" s="180">
        <v>194142</v>
      </c>
      <c r="D7788" s="180">
        <v>188780</v>
      </c>
      <c r="E7788" s="180"/>
      <c r="F7788" s="180">
        <v>0</v>
      </c>
      <c r="G7788" s="180">
        <v>0</v>
      </c>
      <c r="H7788" s="180"/>
      <c r="I7788" s="180">
        <v>385557</v>
      </c>
      <c r="J7788" s="180">
        <v>383750.21</v>
      </c>
    </row>
    <row r="7789" spans="1:10" x14ac:dyDescent="0.2">
      <c r="A7789" s="180" t="s">
        <v>176</v>
      </c>
      <c r="B7789" s="180" t="s">
        <v>366</v>
      </c>
      <c r="C7789" s="180">
        <v>423402</v>
      </c>
      <c r="D7789" s="180">
        <v>356499</v>
      </c>
      <c r="E7789" s="180">
        <v>0</v>
      </c>
      <c r="F7789" s="180">
        <v>638372</v>
      </c>
      <c r="G7789" s="180">
        <v>245950</v>
      </c>
      <c r="H7789" s="180">
        <v>0</v>
      </c>
      <c r="I7789" s="180">
        <v>9400978</v>
      </c>
      <c r="J7789" s="180">
        <v>8148067.3599999985</v>
      </c>
    </row>
    <row r="7790" spans="1:10" x14ac:dyDescent="0.2">
      <c r="A7790" s="180" t="s">
        <v>176</v>
      </c>
      <c r="B7790" s="180" t="s">
        <v>367</v>
      </c>
      <c r="C7790" s="180">
        <v>517637.43999999994</v>
      </c>
      <c r="D7790" s="180">
        <v>699976.37999999989</v>
      </c>
      <c r="E7790" s="180">
        <v>0</v>
      </c>
      <c r="F7790" s="180">
        <v>149152.49</v>
      </c>
      <c r="G7790" s="180">
        <v>31325.680000000051</v>
      </c>
      <c r="H7790" s="180">
        <v>0</v>
      </c>
      <c r="I7790" s="180">
        <v>7152683.7199999988</v>
      </c>
      <c r="J7790" s="180">
        <v>7340003.7199999997</v>
      </c>
    </row>
    <row r="7791" spans="1:10" x14ac:dyDescent="0.2">
      <c r="A7791" s="180" t="s">
        <v>176</v>
      </c>
      <c r="B7791" s="180" t="s">
        <v>368</v>
      </c>
      <c r="C7791" s="180">
        <v>941039.44</v>
      </c>
      <c r="D7791" s="180">
        <v>1056475.3799999999</v>
      </c>
      <c r="E7791" s="180">
        <v>0</v>
      </c>
      <c r="F7791" s="180">
        <v>787524.49</v>
      </c>
      <c r="G7791" s="180">
        <v>277275.68000000005</v>
      </c>
      <c r="H7791" s="180">
        <v>0</v>
      </c>
      <c r="I7791" s="180">
        <v>16553661.720000001</v>
      </c>
      <c r="J7791" s="180">
        <v>15488071.079999998</v>
      </c>
    </row>
    <row r="7792" spans="1:10" x14ac:dyDescent="0.2">
      <c r="A7792" s="180" t="s">
        <v>177</v>
      </c>
      <c r="B7792" s="180" t="s">
        <v>333</v>
      </c>
      <c r="C7792" s="180"/>
      <c r="D7792" s="180">
        <v>475914</v>
      </c>
      <c r="E7792" s="180"/>
      <c r="F7792" s="180">
        <v>0</v>
      </c>
      <c r="G7792" s="180"/>
      <c r="H7792" s="180"/>
      <c r="I7792" s="180">
        <v>3636771</v>
      </c>
      <c r="J7792" s="180">
        <v>3322658.0500000003</v>
      </c>
    </row>
    <row r="7793" spans="1:10" x14ac:dyDescent="0.2">
      <c r="A7793" s="180" t="s">
        <v>177</v>
      </c>
      <c r="B7793" s="180" t="s">
        <v>334</v>
      </c>
      <c r="C7793" s="180"/>
      <c r="D7793" s="180">
        <v>27380</v>
      </c>
      <c r="E7793" s="180"/>
      <c r="F7793" s="180">
        <v>0</v>
      </c>
      <c r="G7793" s="180"/>
      <c r="H7793" s="180"/>
      <c r="I7793" s="180">
        <v>255282</v>
      </c>
      <c r="J7793" s="180">
        <v>347282.32</v>
      </c>
    </row>
    <row r="7794" spans="1:10" x14ac:dyDescent="0.2">
      <c r="A7794" s="180" t="s">
        <v>177</v>
      </c>
      <c r="B7794" s="180" t="s">
        <v>335</v>
      </c>
      <c r="C7794" s="180"/>
      <c r="D7794" s="180">
        <v>0</v>
      </c>
      <c r="E7794" s="180"/>
      <c r="F7794" s="180"/>
      <c r="G7794" s="180"/>
      <c r="H7794" s="180"/>
      <c r="I7794" s="180">
        <v>358639</v>
      </c>
      <c r="J7794" s="180">
        <v>332766</v>
      </c>
    </row>
    <row r="7795" spans="1:10" x14ac:dyDescent="0.2">
      <c r="A7795" s="180" t="s">
        <v>177</v>
      </c>
      <c r="B7795" s="180" t="s">
        <v>336</v>
      </c>
      <c r="C7795" s="180"/>
      <c r="D7795" s="180"/>
      <c r="E7795" s="180"/>
      <c r="F7795" s="180"/>
      <c r="G7795" s="180"/>
      <c r="H7795" s="180"/>
      <c r="I7795" s="180">
        <v>1494885</v>
      </c>
      <c r="J7795" s="180">
        <v>1350326.83</v>
      </c>
    </row>
    <row r="7796" spans="1:10" x14ac:dyDescent="0.2">
      <c r="A7796" s="180" t="s">
        <v>177</v>
      </c>
      <c r="B7796" s="180" t="s">
        <v>337</v>
      </c>
      <c r="C7796" s="180">
        <v>1758</v>
      </c>
      <c r="D7796" s="180">
        <v>1152</v>
      </c>
      <c r="E7796" s="180">
        <v>0</v>
      </c>
      <c r="F7796" s="180">
        <v>0</v>
      </c>
      <c r="G7796" s="180">
        <v>412</v>
      </c>
      <c r="H7796" s="180">
        <v>48</v>
      </c>
      <c r="I7796" s="180">
        <v>16838</v>
      </c>
      <c r="J7796" s="180">
        <v>16927.45</v>
      </c>
    </row>
    <row r="7797" spans="1:10" x14ac:dyDescent="0.2">
      <c r="A7797" s="180" t="s">
        <v>177</v>
      </c>
      <c r="B7797" s="180" t="s">
        <v>338</v>
      </c>
      <c r="C7797" s="180"/>
      <c r="D7797" s="180"/>
      <c r="E7797" s="180"/>
      <c r="F7797" s="180"/>
      <c r="G7797" s="180">
        <v>212162</v>
      </c>
      <c r="H7797" s="180">
        <v>0</v>
      </c>
      <c r="I7797" s="180">
        <v>209026</v>
      </c>
      <c r="J7797" s="180">
        <v>203720.61</v>
      </c>
    </row>
    <row r="7798" spans="1:10" x14ac:dyDescent="0.2">
      <c r="A7798" s="180" t="s">
        <v>177</v>
      </c>
      <c r="B7798" s="180" t="s">
        <v>339</v>
      </c>
      <c r="C7798" s="180"/>
      <c r="D7798" s="180"/>
      <c r="E7798" s="180"/>
      <c r="F7798" s="180"/>
      <c r="G7798" s="180"/>
      <c r="H7798" s="180">
        <v>0</v>
      </c>
      <c r="I7798" s="180">
        <v>354371</v>
      </c>
      <c r="J7798" s="180">
        <v>347964.86</v>
      </c>
    </row>
    <row r="7799" spans="1:10" x14ac:dyDescent="0.2">
      <c r="A7799" s="180" t="s">
        <v>177</v>
      </c>
      <c r="B7799" s="180" t="s">
        <v>340</v>
      </c>
      <c r="C7799" s="180">
        <v>689</v>
      </c>
      <c r="D7799" s="180">
        <v>12</v>
      </c>
      <c r="E7799" s="180">
        <v>0</v>
      </c>
      <c r="F7799" s="180">
        <v>0</v>
      </c>
      <c r="G7799" s="180">
        <v>2141</v>
      </c>
      <c r="H7799" s="180">
        <v>2658</v>
      </c>
      <c r="I7799" s="180">
        <v>120499</v>
      </c>
      <c r="J7799" s="180">
        <v>74759.61</v>
      </c>
    </row>
    <row r="7800" spans="1:10" x14ac:dyDescent="0.2">
      <c r="A7800" s="180" t="s">
        <v>177</v>
      </c>
      <c r="B7800" s="180" t="s">
        <v>341</v>
      </c>
      <c r="C7800" s="180">
        <v>0</v>
      </c>
      <c r="D7800" s="180">
        <v>0</v>
      </c>
      <c r="E7800" s="180">
        <v>0</v>
      </c>
      <c r="F7800" s="180"/>
      <c r="G7800" s="180">
        <v>0</v>
      </c>
      <c r="H7800" s="180">
        <v>0</v>
      </c>
      <c r="I7800" s="180">
        <v>0</v>
      </c>
      <c r="J7800" s="180">
        <v>0</v>
      </c>
    </row>
    <row r="7801" spans="1:10" x14ac:dyDescent="0.2">
      <c r="A7801" s="180" t="s">
        <v>177</v>
      </c>
      <c r="B7801" s="180" t="s">
        <v>342</v>
      </c>
      <c r="C7801" s="180"/>
      <c r="D7801" s="180"/>
      <c r="E7801" s="180"/>
      <c r="F7801" s="180"/>
      <c r="G7801" s="180"/>
      <c r="H7801" s="180"/>
      <c r="I7801" s="180">
        <v>3443218</v>
      </c>
      <c r="J7801" s="180">
        <v>3290571</v>
      </c>
    </row>
    <row r="7802" spans="1:10" x14ac:dyDescent="0.2">
      <c r="A7802" s="180" t="s">
        <v>177</v>
      </c>
      <c r="B7802" s="180" t="s">
        <v>343</v>
      </c>
      <c r="C7802" s="180"/>
      <c r="D7802" s="180"/>
      <c r="E7802" s="180"/>
      <c r="F7802" s="180"/>
      <c r="G7802" s="180"/>
      <c r="H7802" s="180"/>
      <c r="I7802" s="180">
        <v>0</v>
      </c>
      <c r="J7802" s="180">
        <v>0</v>
      </c>
    </row>
    <row r="7803" spans="1:10" x14ac:dyDescent="0.2">
      <c r="A7803" s="180" t="s">
        <v>177</v>
      </c>
      <c r="B7803" s="180" t="s">
        <v>344</v>
      </c>
      <c r="C7803" s="180">
        <v>730102</v>
      </c>
      <c r="D7803" s="180">
        <v>89</v>
      </c>
      <c r="E7803" s="180">
        <v>0</v>
      </c>
      <c r="F7803" s="180">
        <v>0</v>
      </c>
      <c r="G7803" s="180">
        <v>3308</v>
      </c>
      <c r="H7803" s="180">
        <v>0</v>
      </c>
      <c r="I7803" s="180">
        <v>1069475</v>
      </c>
      <c r="J7803" s="180">
        <v>649037.07000000007</v>
      </c>
    </row>
    <row r="7804" spans="1:10" x14ac:dyDescent="0.2">
      <c r="A7804" s="180" t="s">
        <v>177</v>
      </c>
      <c r="B7804" s="180" t="s">
        <v>475</v>
      </c>
      <c r="C7804" s="180"/>
      <c r="D7804" s="180">
        <v>13984</v>
      </c>
      <c r="E7804" s="180"/>
      <c r="F7804" s="180">
        <v>0</v>
      </c>
      <c r="G7804" s="180"/>
      <c r="H7804" s="180"/>
      <c r="I7804" s="180">
        <v>69285</v>
      </c>
      <c r="J7804" s="180">
        <v>86774.09</v>
      </c>
    </row>
    <row r="7805" spans="1:10" x14ac:dyDescent="0.2">
      <c r="A7805" s="180" t="s">
        <v>177</v>
      </c>
      <c r="B7805" s="180" t="s">
        <v>332</v>
      </c>
      <c r="C7805" s="180"/>
      <c r="D7805" s="180"/>
      <c r="E7805" s="180">
        <v>0</v>
      </c>
      <c r="F7805" s="180"/>
      <c r="G7805" s="180"/>
      <c r="H7805" s="180"/>
      <c r="I7805" s="180">
        <v>92161</v>
      </c>
      <c r="J7805" s="180">
        <v>90799</v>
      </c>
    </row>
    <row r="7806" spans="1:10" x14ac:dyDescent="0.2">
      <c r="A7806" s="180" t="s">
        <v>177</v>
      </c>
      <c r="B7806" s="180" t="s">
        <v>407</v>
      </c>
      <c r="C7806" s="180">
        <v>0</v>
      </c>
      <c r="D7806" s="180">
        <v>0</v>
      </c>
      <c r="E7806" s="180">
        <v>0</v>
      </c>
      <c r="F7806" s="180">
        <v>0</v>
      </c>
      <c r="G7806" s="180">
        <v>180999</v>
      </c>
      <c r="H7806" s="180">
        <v>0</v>
      </c>
      <c r="I7806" s="180">
        <v>249145</v>
      </c>
      <c r="J7806" s="180">
        <v>243571.93</v>
      </c>
    </row>
    <row r="7807" spans="1:10" x14ac:dyDescent="0.2">
      <c r="A7807" s="180" t="s">
        <v>177</v>
      </c>
      <c r="B7807" s="180" t="s">
        <v>345</v>
      </c>
      <c r="C7807" s="180">
        <v>732549</v>
      </c>
      <c r="D7807" s="180">
        <v>518531</v>
      </c>
      <c r="E7807" s="180">
        <v>0</v>
      </c>
      <c r="F7807" s="180">
        <v>0</v>
      </c>
      <c r="G7807" s="180">
        <v>399022</v>
      </c>
      <c r="H7807" s="180">
        <v>2706</v>
      </c>
      <c r="I7807" s="180">
        <v>11369595</v>
      </c>
      <c r="J7807" s="180">
        <v>10357158.82</v>
      </c>
    </row>
    <row r="7808" spans="1:10" x14ac:dyDescent="0.2">
      <c r="A7808" s="180" t="s">
        <v>177</v>
      </c>
      <c r="B7808" s="180" t="s">
        <v>346</v>
      </c>
      <c r="C7808" s="180">
        <v>129459</v>
      </c>
      <c r="D7808" s="180">
        <v>105613</v>
      </c>
      <c r="E7808" s="180">
        <v>0</v>
      </c>
      <c r="F7808" s="180">
        <v>0</v>
      </c>
      <c r="G7808" s="180"/>
      <c r="H7808" s="180"/>
      <c r="I7808" s="180">
        <v>231598</v>
      </c>
      <c r="J7808" s="180">
        <v>255490.03</v>
      </c>
    </row>
    <row r="7809" spans="1:10" x14ac:dyDescent="0.2">
      <c r="A7809" s="180" t="s">
        <v>177</v>
      </c>
      <c r="B7809" s="180" t="s">
        <v>446</v>
      </c>
      <c r="C7809" s="180">
        <v>0</v>
      </c>
      <c r="D7809" s="180">
        <v>0</v>
      </c>
      <c r="E7809" s="180">
        <v>0</v>
      </c>
      <c r="F7809" s="180">
        <v>620378</v>
      </c>
      <c r="G7809" s="180">
        <v>4361</v>
      </c>
      <c r="H7809" s="180">
        <v>0</v>
      </c>
      <c r="I7809" s="180">
        <v>661512</v>
      </c>
      <c r="J7809" s="180">
        <v>572736.13</v>
      </c>
    </row>
    <row r="7810" spans="1:10" x14ac:dyDescent="0.2">
      <c r="A7810" s="180" t="s">
        <v>177</v>
      </c>
      <c r="B7810" s="180" t="s">
        <v>347</v>
      </c>
      <c r="C7810" s="180">
        <v>123535</v>
      </c>
      <c r="D7810" s="180">
        <v>0</v>
      </c>
      <c r="E7810" s="180">
        <v>0</v>
      </c>
      <c r="F7810" s="180"/>
      <c r="G7810" s="180">
        <v>0</v>
      </c>
      <c r="H7810" s="180">
        <v>0</v>
      </c>
      <c r="I7810" s="180">
        <v>125541</v>
      </c>
      <c r="J7810" s="180">
        <v>106029.37</v>
      </c>
    </row>
    <row r="7811" spans="1:10" x14ac:dyDescent="0.2">
      <c r="A7811" s="180" t="s">
        <v>177</v>
      </c>
      <c r="B7811" s="180" t="s">
        <v>348</v>
      </c>
      <c r="C7811" s="180">
        <v>985543</v>
      </c>
      <c r="D7811" s="180">
        <v>624144</v>
      </c>
      <c r="E7811" s="180">
        <v>0</v>
      </c>
      <c r="F7811" s="180">
        <v>620378</v>
      </c>
      <c r="G7811" s="180">
        <v>403383</v>
      </c>
      <c r="H7811" s="180">
        <v>2706</v>
      </c>
      <c r="I7811" s="180">
        <v>12388246</v>
      </c>
      <c r="J7811" s="180">
        <v>11291414.35</v>
      </c>
    </row>
    <row r="7812" spans="1:10" x14ac:dyDescent="0.2">
      <c r="A7812" s="180" t="s">
        <v>177</v>
      </c>
      <c r="B7812" s="180" t="s">
        <v>349</v>
      </c>
      <c r="C7812" s="180">
        <v>120149.85999999988</v>
      </c>
      <c r="D7812" s="180">
        <v>305042.93999999994</v>
      </c>
      <c r="E7812" s="180">
        <v>0</v>
      </c>
      <c r="F7812" s="180">
        <v>158100</v>
      </c>
      <c r="G7812" s="180">
        <v>48165.359999999986</v>
      </c>
      <c r="H7812" s="180">
        <v>9719.16</v>
      </c>
      <c r="I7812" s="180">
        <v>2697677.09</v>
      </c>
      <c r="J7812" s="180">
        <v>3068721.3</v>
      </c>
    </row>
    <row r="7813" spans="1:10" x14ac:dyDescent="0.2">
      <c r="A7813" s="180" t="s">
        <v>177</v>
      </c>
      <c r="B7813" s="180" t="s">
        <v>350</v>
      </c>
      <c r="C7813" s="180">
        <v>1105692.8600000001</v>
      </c>
      <c r="D7813" s="180">
        <v>929186.94</v>
      </c>
      <c r="E7813" s="180">
        <v>0</v>
      </c>
      <c r="F7813" s="180">
        <v>778478</v>
      </c>
      <c r="G7813" s="180">
        <v>451548.36</v>
      </c>
      <c r="H7813" s="180">
        <v>12425.16</v>
      </c>
      <c r="I7813" s="180">
        <v>15085923.09</v>
      </c>
      <c r="J7813" s="180">
        <v>14360135.65</v>
      </c>
    </row>
    <row r="7814" spans="1:10" x14ac:dyDescent="0.2">
      <c r="A7814" s="180" t="s">
        <v>177</v>
      </c>
      <c r="B7814" s="180" t="s">
        <v>376</v>
      </c>
      <c r="C7814" s="180"/>
      <c r="D7814" s="180"/>
      <c r="E7814" s="180"/>
      <c r="F7814" s="180"/>
      <c r="G7814" s="180"/>
      <c r="H7814" s="180"/>
      <c r="I7814" s="180"/>
      <c r="J7814" s="180"/>
    </row>
    <row r="7815" spans="1:10" x14ac:dyDescent="0.2">
      <c r="A7815" s="180" t="s">
        <v>177</v>
      </c>
      <c r="B7815" s="180" t="s">
        <v>377</v>
      </c>
      <c r="C7815" s="180">
        <v>75000</v>
      </c>
      <c r="D7815" s="180">
        <v>140000</v>
      </c>
      <c r="E7815" s="180">
        <v>0</v>
      </c>
      <c r="F7815" s="180"/>
      <c r="G7815" s="180">
        <v>0</v>
      </c>
      <c r="H7815" s="180">
        <v>2100</v>
      </c>
      <c r="I7815" s="180">
        <v>6307000</v>
      </c>
      <c r="J7815" s="180">
        <v>6080281.21</v>
      </c>
    </row>
    <row r="7816" spans="1:10" x14ac:dyDescent="0.2">
      <c r="A7816" s="180" t="s">
        <v>177</v>
      </c>
      <c r="B7816" s="180" t="s">
        <v>352</v>
      </c>
      <c r="C7816" s="180">
        <v>0</v>
      </c>
      <c r="D7816" s="180">
        <v>0</v>
      </c>
      <c r="E7816" s="180">
        <v>0</v>
      </c>
      <c r="F7816" s="180"/>
      <c r="G7816" s="180">
        <v>0</v>
      </c>
      <c r="H7816" s="180">
        <v>0</v>
      </c>
      <c r="I7816" s="180">
        <v>208300</v>
      </c>
      <c r="J7816" s="180">
        <v>211377.76</v>
      </c>
    </row>
    <row r="7817" spans="1:10" x14ac:dyDescent="0.2">
      <c r="A7817" s="180" t="s">
        <v>177</v>
      </c>
      <c r="B7817" s="180" t="s">
        <v>353</v>
      </c>
      <c r="C7817" s="180">
        <v>10000</v>
      </c>
      <c r="D7817" s="180">
        <v>85000</v>
      </c>
      <c r="E7817" s="180">
        <v>0</v>
      </c>
      <c r="F7817" s="180"/>
      <c r="G7817" s="180">
        <v>0</v>
      </c>
      <c r="H7817" s="180">
        <v>0</v>
      </c>
      <c r="I7817" s="180">
        <v>560000</v>
      </c>
      <c r="J7817" s="180">
        <v>558253.96</v>
      </c>
    </row>
    <row r="7818" spans="1:10" x14ac:dyDescent="0.2">
      <c r="A7818" s="180" t="s">
        <v>177</v>
      </c>
      <c r="B7818" s="180" t="s">
        <v>354</v>
      </c>
      <c r="C7818" s="180">
        <v>7500</v>
      </c>
      <c r="D7818" s="180">
        <v>0</v>
      </c>
      <c r="E7818" s="180">
        <v>0</v>
      </c>
      <c r="F7818" s="180"/>
      <c r="G7818" s="180">
        <v>3200</v>
      </c>
      <c r="H7818" s="180">
        <v>0</v>
      </c>
      <c r="I7818" s="180">
        <v>268000</v>
      </c>
      <c r="J7818" s="180">
        <v>260909.58</v>
      </c>
    </row>
    <row r="7819" spans="1:10" x14ac:dyDescent="0.2">
      <c r="A7819" s="180" t="s">
        <v>177</v>
      </c>
      <c r="B7819" s="180" t="s">
        <v>408</v>
      </c>
      <c r="C7819" s="180">
        <v>25000</v>
      </c>
      <c r="D7819" s="180">
        <v>0</v>
      </c>
      <c r="E7819" s="180">
        <v>0</v>
      </c>
      <c r="F7819" s="180"/>
      <c r="G7819" s="180">
        <v>0</v>
      </c>
      <c r="H7819" s="180">
        <v>0</v>
      </c>
      <c r="I7819" s="180">
        <v>479000</v>
      </c>
      <c r="J7819" s="180">
        <v>431752.21</v>
      </c>
    </row>
    <row r="7820" spans="1:10" x14ac:dyDescent="0.2">
      <c r="A7820" s="180" t="s">
        <v>177</v>
      </c>
      <c r="B7820" s="180" t="s">
        <v>423</v>
      </c>
      <c r="C7820" s="180">
        <v>0</v>
      </c>
      <c r="D7820" s="180">
        <v>10000</v>
      </c>
      <c r="E7820" s="180">
        <v>0</v>
      </c>
      <c r="F7820" s="180">
        <v>0</v>
      </c>
      <c r="G7820" s="180">
        <v>0</v>
      </c>
      <c r="H7820" s="180">
        <v>0</v>
      </c>
      <c r="I7820" s="180">
        <v>155700</v>
      </c>
      <c r="J7820" s="180">
        <v>151373.89000000001</v>
      </c>
    </row>
    <row r="7821" spans="1:10" x14ac:dyDescent="0.2">
      <c r="A7821" s="180" t="s">
        <v>177</v>
      </c>
      <c r="B7821" s="180" t="s">
        <v>355</v>
      </c>
      <c r="C7821" s="180">
        <v>0</v>
      </c>
      <c r="D7821" s="180">
        <v>15000</v>
      </c>
      <c r="E7821" s="180">
        <v>0</v>
      </c>
      <c r="F7821" s="180"/>
      <c r="G7821" s="180">
        <v>0</v>
      </c>
      <c r="H7821" s="180">
        <v>2100</v>
      </c>
      <c r="I7821" s="180">
        <v>761100</v>
      </c>
      <c r="J7821" s="180">
        <v>741196.01000000013</v>
      </c>
    </row>
    <row r="7822" spans="1:10" x14ac:dyDescent="0.2">
      <c r="A7822" s="180" t="s">
        <v>177</v>
      </c>
      <c r="B7822" s="180" t="s">
        <v>356</v>
      </c>
      <c r="C7822" s="180">
        <v>0</v>
      </c>
      <c r="D7822" s="180">
        <v>200000</v>
      </c>
      <c r="E7822" s="180">
        <v>0</v>
      </c>
      <c r="F7822" s="180"/>
      <c r="G7822" s="180">
        <v>0</v>
      </c>
      <c r="H7822" s="180">
        <v>0</v>
      </c>
      <c r="I7822" s="180">
        <v>1023100</v>
      </c>
      <c r="J7822" s="180">
        <v>709620.72</v>
      </c>
    </row>
    <row r="7823" spans="1:10" x14ac:dyDescent="0.2">
      <c r="A7823" s="180" t="s">
        <v>177</v>
      </c>
      <c r="B7823" s="180" t="s">
        <v>409</v>
      </c>
      <c r="C7823" s="180"/>
      <c r="D7823" s="180"/>
      <c r="E7823" s="180"/>
      <c r="F7823" s="180"/>
      <c r="G7823" s="180"/>
      <c r="H7823" s="180"/>
      <c r="I7823" s="180">
        <v>0</v>
      </c>
      <c r="J7823" s="180"/>
    </row>
    <row r="7824" spans="1:10" x14ac:dyDescent="0.2">
      <c r="A7824" s="180" t="s">
        <v>177</v>
      </c>
      <c r="B7824" s="180" t="s">
        <v>378</v>
      </c>
      <c r="C7824" s="180">
        <v>0</v>
      </c>
      <c r="D7824" s="180">
        <v>0</v>
      </c>
      <c r="E7824" s="180">
        <v>0</v>
      </c>
      <c r="F7824" s="180"/>
      <c r="G7824" s="180">
        <v>410000</v>
      </c>
      <c r="H7824" s="180">
        <v>1800</v>
      </c>
      <c r="I7824" s="180">
        <v>401700</v>
      </c>
      <c r="J7824" s="180">
        <v>372680.78</v>
      </c>
    </row>
    <row r="7825" spans="1:10" x14ac:dyDescent="0.2">
      <c r="A7825" s="180" t="s">
        <v>177</v>
      </c>
      <c r="B7825" s="180" t="s">
        <v>360</v>
      </c>
      <c r="C7825" s="180">
        <v>500000</v>
      </c>
      <c r="D7825" s="180">
        <v>50000</v>
      </c>
      <c r="E7825" s="180">
        <v>0</v>
      </c>
      <c r="F7825" s="180"/>
      <c r="G7825" s="180"/>
      <c r="H7825" s="180">
        <v>0</v>
      </c>
      <c r="I7825" s="180">
        <v>700000</v>
      </c>
      <c r="J7825" s="180">
        <v>722231.21</v>
      </c>
    </row>
    <row r="7826" spans="1:10" x14ac:dyDescent="0.2">
      <c r="A7826" s="180" t="s">
        <v>177</v>
      </c>
      <c r="B7826" s="180" t="s">
        <v>379</v>
      </c>
      <c r="C7826" s="180">
        <v>0</v>
      </c>
      <c r="D7826" s="180">
        <v>0</v>
      </c>
      <c r="E7826" s="180">
        <v>0</v>
      </c>
      <c r="F7826" s="180">
        <v>453110</v>
      </c>
      <c r="G7826" s="180"/>
      <c r="H7826" s="180"/>
      <c r="I7826" s="180">
        <v>453110</v>
      </c>
      <c r="J7826" s="180">
        <v>523222.83</v>
      </c>
    </row>
    <row r="7827" spans="1:10" x14ac:dyDescent="0.2">
      <c r="A7827" s="180" t="s">
        <v>177</v>
      </c>
      <c r="B7827" s="180" t="s">
        <v>362</v>
      </c>
      <c r="C7827" s="180"/>
      <c r="D7827" s="180"/>
      <c r="E7827" s="180"/>
      <c r="F7827" s="180"/>
      <c r="G7827" s="180"/>
      <c r="H7827" s="180"/>
      <c r="I7827" s="180">
        <v>293861</v>
      </c>
      <c r="J7827" s="180">
        <v>279958</v>
      </c>
    </row>
    <row r="7828" spans="1:10" x14ac:dyDescent="0.2">
      <c r="A7828" s="180" t="s">
        <v>177</v>
      </c>
      <c r="B7828" s="180" t="s">
        <v>365</v>
      </c>
      <c r="C7828" s="180">
        <v>617500</v>
      </c>
      <c r="D7828" s="180">
        <v>500000</v>
      </c>
      <c r="E7828" s="180">
        <v>0</v>
      </c>
      <c r="F7828" s="180">
        <v>453110</v>
      </c>
      <c r="G7828" s="180">
        <v>413200</v>
      </c>
      <c r="H7828" s="180">
        <v>6000</v>
      </c>
      <c r="I7828" s="180">
        <v>11610871</v>
      </c>
      <c r="J7828" s="180">
        <v>11042858.159999998</v>
      </c>
    </row>
    <row r="7829" spans="1:10" x14ac:dyDescent="0.2">
      <c r="A7829" s="180" t="s">
        <v>177</v>
      </c>
      <c r="B7829" s="180" t="s">
        <v>447</v>
      </c>
      <c r="C7829" s="180">
        <v>244000</v>
      </c>
      <c r="D7829" s="180">
        <v>130000</v>
      </c>
      <c r="E7829" s="180">
        <v>0</v>
      </c>
      <c r="F7829" s="180">
        <v>0</v>
      </c>
      <c r="G7829" s="180">
        <v>0</v>
      </c>
      <c r="H7829" s="180">
        <v>110</v>
      </c>
      <c r="I7829" s="180">
        <v>453110</v>
      </c>
      <c r="J7829" s="180">
        <v>619600.4</v>
      </c>
    </row>
    <row r="7830" spans="1:10" x14ac:dyDescent="0.2">
      <c r="A7830" s="180" t="s">
        <v>177</v>
      </c>
      <c r="B7830" s="180" t="s">
        <v>366</v>
      </c>
      <c r="C7830" s="180">
        <v>861500</v>
      </c>
      <c r="D7830" s="180">
        <v>630000</v>
      </c>
      <c r="E7830" s="180">
        <v>0</v>
      </c>
      <c r="F7830" s="180">
        <v>453110</v>
      </c>
      <c r="G7830" s="180">
        <v>413200</v>
      </c>
      <c r="H7830" s="180">
        <v>6110</v>
      </c>
      <c r="I7830" s="180">
        <v>12063981</v>
      </c>
      <c r="J7830" s="180">
        <v>11662458.560000001</v>
      </c>
    </row>
    <row r="7831" spans="1:10" x14ac:dyDescent="0.2">
      <c r="A7831" s="180" t="s">
        <v>177</v>
      </c>
      <c r="B7831" s="180" t="s">
        <v>367</v>
      </c>
      <c r="C7831" s="180">
        <v>244192.85999999987</v>
      </c>
      <c r="D7831" s="180">
        <v>299186.93999999994</v>
      </c>
      <c r="E7831" s="180">
        <v>0</v>
      </c>
      <c r="F7831" s="180">
        <v>325368</v>
      </c>
      <c r="G7831" s="180">
        <v>38348.359999999986</v>
      </c>
      <c r="H7831" s="180">
        <v>6315.16</v>
      </c>
      <c r="I7831" s="180">
        <v>3021942.09</v>
      </c>
      <c r="J7831" s="180">
        <v>2697677.09</v>
      </c>
    </row>
    <row r="7832" spans="1:10" x14ac:dyDescent="0.2">
      <c r="A7832" s="180" t="s">
        <v>177</v>
      </c>
      <c r="B7832" s="180" t="s">
        <v>368</v>
      </c>
      <c r="C7832" s="180">
        <v>1105692.8600000001</v>
      </c>
      <c r="D7832" s="180">
        <v>929186.94</v>
      </c>
      <c r="E7832" s="180">
        <v>0</v>
      </c>
      <c r="F7832" s="180">
        <v>778478</v>
      </c>
      <c r="G7832" s="180">
        <v>451548.36</v>
      </c>
      <c r="H7832" s="180">
        <v>12425.16</v>
      </c>
      <c r="I7832" s="180">
        <v>15085923.09</v>
      </c>
      <c r="J7832" s="180">
        <v>14360135.65</v>
      </c>
    </row>
    <row r="7833" spans="1:10" x14ac:dyDescent="0.2">
      <c r="A7833" s="180" t="s">
        <v>178</v>
      </c>
      <c r="B7833" s="180" t="s">
        <v>333</v>
      </c>
      <c r="C7833" s="180"/>
      <c r="D7833" s="180">
        <v>120695</v>
      </c>
      <c r="E7833" s="180"/>
      <c r="F7833" s="180">
        <v>261832</v>
      </c>
      <c r="G7833" s="180"/>
      <c r="H7833" s="180"/>
      <c r="I7833" s="180">
        <v>4124260</v>
      </c>
      <c r="J7833" s="180">
        <v>3963630.24</v>
      </c>
    </row>
    <row r="7834" spans="1:10" x14ac:dyDescent="0.2">
      <c r="A7834" s="180" t="s">
        <v>178</v>
      </c>
      <c r="B7834" s="180" t="s">
        <v>334</v>
      </c>
      <c r="C7834" s="180"/>
      <c r="D7834" s="180">
        <v>2210</v>
      </c>
      <c r="E7834" s="180"/>
      <c r="F7834" s="180">
        <v>4793</v>
      </c>
      <c r="G7834" s="180"/>
      <c r="H7834" s="180"/>
      <c r="I7834" s="180">
        <v>78665</v>
      </c>
      <c r="J7834" s="180">
        <v>14332.88</v>
      </c>
    </row>
    <row r="7835" spans="1:10" x14ac:dyDescent="0.2">
      <c r="A7835" s="180" t="s">
        <v>178</v>
      </c>
      <c r="B7835" s="180" t="s">
        <v>335</v>
      </c>
      <c r="C7835" s="180"/>
      <c r="D7835" s="180">
        <v>0</v>
      </c>
      <c r="E7835" s="180"/>
      <c r="F7835" s="180"/>
      <c r="G7835" s="180"/>
      <c r="H7835" s="180"/>
      <c r="I7835" s="180">
        <v>72280</v>
      </c>
      <c r="J7835" s="180">
        <v>75355</v>
      </c>
    </row>
    <row r="7836" spans="1:10" x14ac:dyDescent="0.2">
      <c r="A7836" s="180" t="s">
        <v>178</v>
      </c>
      <c r="B7836" s="180" t="s">
        <v>336</v>
      </c>
      <c r="C7836" s="180"/>
      <c r="D7836" s="180"/>
      <c r="E7836" s="180"/>
      <c r="F7836" s="180"/>
      <c r="G7836" s="180"/>
      <c r="H7836" s="180"/>
      <c r="I7836" s="180">
        <v>600000</v>
      </c>
      <c r="J7836" s="180">
        <v>759247.67</v>
      </c>
    </row>
    <row r="7837" spans="1:10" x14ac:dyDescent="0.2">
      <c r="A7837" s="180" t="s">
        <v>178</v>
      </c>
      <c r="B7837" s="180" t="s">
        <v>337</v>
      </c>
      <c r="C7837" s="180">
        <v>100</v>
      </c>
      <c r="D7837" s="180">
        <v>500</v>
      </c>
      <c r="E7837" s="180"/>
      <c r="F7837" s="180">
        <v>100</v>
      </c>
      <c r="G7837" s="180">
        <v>100</v>
      </c>
      <c r="H7837" s="180"/>
      <c r="I7837" s="180">
        <v>7400</v>
      </c>
      <c r="J7837" s="180">
        <v>21902.460000000003</v>
      </c>
    </row>
    <row r="7838" spans="1:10" x14ac:dyDescent="0.2">
      <c r="A7838" s="180" t="s">
        <v>178</v>
      </c>
      <c r="B7838" s="180" t="s">
        <v>338</v>
      </c>
      <c r="C7838" s="180"/>
      <c r="D7838" s="180"/>
      <c r="E7838" s="180"/>
      <c r="F7838" s="180"/>
      <c r="G7838" s="180">
        <v>160000</v>
      </c>
      <c r="H7838" s="180"/>
      <c r="I7838" s="180">
        <v>160000</v>
      </c>
      <c r="J7838" s="180">
        <v>155491.23000000001</v>
      </c>
    </row>
    <row r="7839" spans="1:10" x14ac:dyDescent="0.2">
      <c r="A7839" s="180" t="s">
        <v>178</v>
      </c>
      <c r="B7839" s="180" t="s">
        <v>339</v>
      </c>
      <c r="C7839" s="180"/>
      <c r="D7839" s="180"/>
      <c r="E7839" s="180"/>
      <c r="F7839" s="180"/>
      <c r="G7839" s="180"/>
      <c r="H7839" s="180"/>
      <c r="I7839" s="180">
        <v>381000</v>
      </c>
      <c r="J7839" s="180">
        <v>352743.44999999995</v>
      </c>
    </row>
    <row r="7840" spans="1:10" x14ac:dyDescent="0.2">
      <c r="A7840" s="180" t="s">
        <v>178</v>
      </c>
      <c r="B7840" s="180" t="s">
        <v>340</v>
      </c>
      <c r="C7840" s="180"/>
      <c r="D7840" s="180"/>
      <c r="E7840" s="180"/>
      <c r="F7840" s="180"/>
      <c r="G7840" s="180">
        <v>5500</v>
      </c>
      <c r="H7840" s="180"/>
      <c r="I7840" s="180">
        <v>237000</v>
      </c>
      <c r="J7840" s="180">
        <v>193403.02</v>
      </c>
    </row>
    <row r="7841" spans="1:10" x14ac:dyDescent="0.2">
      <c r="A7841" s="180" t="s">
        <v>178</v>
      </c>
      <c r="B7841" s="180" t="s">
        <v>341</v>
      </c>
      <c r="C7841" s="180"/>
      <c r="D7841" s="180"/>
      <c r="E7841" s="180"/>
      <c r="F7841" s="180"/>
      <c r="G7841" s="180"/>
      <c r="H7841" s="180"/>
      <c r="I7841" s="180">
        <v>0</v>
      </c>
      <c r="J7841" s="180">
        <v>0</v>
      </c>
    </row>
    <row r="7842" spans="1:10" x14ac:dyDescent="0.2">
      <c r="A7842" s="180" t="s">
        <v>178</v>
      </c>
      <c r="B7842" s="180" t="s">
        <v>342</v>
      </c>
      <c r="C7842" s="180"/>
      <c r="D7842" s="180"/>
      <c r="E7842" s="180"/>
      <c r="F7842" s="180"/>
      <c r="G7842" s="180"/>
      <c r="H7842" s="180"/>
      <c r="I7842" s="180">
        <v>3943613</v>
      </c>
      <c r="J7842" s="180">
        <v>3921288</v>
      </c>
    </row>
    <row r="7843" spans="1:10" x14ac:dyDescent="0.2">
      <c r="A7843" s="180" t="s">
        <v>178</v>
      </c>
      <c r="B7843" s="180" t="s">
        <v>343</v>
      </c>
      <c r="C7843" s="180"/>
      <c r="D7843" s="180"/>
      <c r="E7843" s="180"/>
      <c r="F7843" s="180"/>
      <c r="G7843" s="180"/>
      <c r="H7843" s="180"/>
      <c r="I7843" s="180">
        <v>0</v>
      </c>
      <c r="J7843" s="180">
        <v>0</v>
      </c>
    </row>
    <row r="7844" spans="1:10" x14ac:dyDescent="0.2">
      <c r="A7844" s="180" t="s">
        <v>178</v>
      </c>
      <c r="B7844" s="180" t="s">
        <v>344</v>
      </c>
      <c r="C7844" s="180">
        <v>700000</v>
      </c>
      <c r="D7844" s="180">
        <v>1000</v>
      </c>
      <c r="E7844" s="180"/>
      <c r="F7844" s="180"/>
      <c r="G7844" s="180">
        <v>5000</v>
      </c>
      <c r="H7844" s="180"/>
      <c r="I7844" s="180">
        <v>956000</v>
      </c>
      <c r="J7844" s="180">
        <v>671773</v>
      </c>
    </row>
    <row r="7845" spans="1:10" x14ac:dyDescent="0.2">
      <c r="A7845" s="180" t="s">
        <v>178</v>
      </c>
      <c r="B7845" s="180" t="s">
        <v>475</v>
      </c>
      <c r="C7845" s="180"/>
      <c r="D7845" s="180">
        <v>1079</v>
      </c>
      <c r="E7845" s="180"/>
      <c r="F7845" s="180">
        <v>2340</v>
      </c>
      <c r="G7845" s="180"/>
      <c r="H7845" s="180"/>
      <c r="I7845" s="180">
        <v>30289</v>
      </c>
      <c r="J7845" s="180">
        <v>30619</v>
      </c>
    </row>
    <row r="7846" spans="1:10" x14ac:dyDescent="0.2">
      <c r="A7846" s="180" t="s">
        <v>178</v>
      </c>
      <c r="B7846" s="180" t="s">
        <v>332</v>
      </c>
      <c r="C7846" s="180"/>
      <c r="D7846" s="180"/>
      <c r="E7846" s="180"/>
      <c r="F7846" s="180"/>
      <c r="G7846" s="180"/>
      <c r="H7846" s="180"/>
      <c r="I7846" s="180">
        <v>150000</v>
      </c>
      <c r="J7846" s="180">
        <v>159611</v>
      </c>
    </row>
    <row r="7847" spans="1:10" x14ac:dyDescent="0.2">
      <c r="A7847" s="180" t="s">
        <v>178</v>
      </c>
      <c r="B7847" s="180" t="s">
        <v>407</v>
      </c>
      <c r="C7847" s="180"/>
      <c r="D7847" s="180"/>
      <c r="E7847" s="180"/>
      <c r="F7847" s="180"/>
      <c r="G7847" s="180">
        <v>325000</v>
      </c>
      <c r="H7847" s="180"/>
      <c r="I7847" s="180">
        <v>505000</v>
      </c>
      <c r="J7847" s="180">
        <v>488768.59</v>
      </c>
    </row>
    <row r="7848" spans="1:10" x14ac:dyDescent="0.2">
      <c r="A7848" s="180" t="s">
        <v>178</v>
      </c>
      <c r="B7848" s="180" t="s">
        <v>345</v>
      </c>
      <c r="C7848" s="180">
        <v>700100</v>
      </c>
      <c r="D7848" s="180">
        <v>125484</v>
      </c>
      <c r="E7848" s="180">
        <v>0</v>
      </c>
      <c r="F7848" s="180">
        <v>269065</v>
      </c>
      <c r="G7848" s="180">
        <v>495600</v>
      </c>
      <c r="H7848" s="180">
        <v>0</v>
      </c>
      <c r="I7848" s="180">
        <v>11245507</v>
      </c>
      <c r="J7848" s="180">
        <v>10808165.539999999</v>
      </c>
    </row>
    <row r="7849" spans="1:10" x14ac:dyDescent="0.2">
      <c r="A7849" s="180" t="s">
        <v>178</v>
      </c>
      <c r="B7849" s="180" t="s">
        <v>346</v>
      </c>
      <c r="C7849" s="180"/>
      <c r="D7849" s="180"/>
      <c r="E7849" s="180"/>
      <c r="F7849" s="180"/>
      <c r="G7849" s="180"/>
      <c r="H7849" s="180"/>
      <c r="I7849" s="180">
        <v>0</v>
      </c>
      <c r="J7849" s="180">
        <v>0</v>
      </c>
    </row>
    <row r="7850" spans="1:10" x14ac:dyDescent="0.2">
      <c r="A7850" s="180" t="s">
        <v>178</v>
      </c>
      <c r="B7850" s="180" t="s">
        <v>446</v>
      </c>
      <c r="C7850" s="180"/>
      <c r="D7850" s="180"/>
      <c r="E7850" s="180"/>
      <c r="F7850" s="180"/>
      <c r="G7850" s="180"/>
      <c r="H7850" s="180"/>
      <c r="I7850" s="180">
        <v>0</v>
      </c>
      <c r="J7850" s="180">
        <v>155719.35</v>
      </c>
    </row>
    <row r="7851" spans="1:10" x14ac:dyDescent="0.2">
      <c r="A7851" s="180" t="s">
        <v>178</v>
      </c>
      <c r="B7851" s="180" t="s">
        <v>347</v>
      </c>
      <c r="C7851" s="180"/>
      <c r="D7851" s="180"/>
      <c r="E7851" s="180"/>
      <c r="F7851" s="180"/>
      <c r="G7851" s="180"/>
      <c r="H7851" s="180"/>
      <c r="I7851" s="180">
        <v>0</v>
      </c>
      <c r="J7851" s="180">
        <v>3060.12</v>
      </c>
    </row>
    <row r="7852" spans="1:10" x14ac:dyDescent="0.2">
      <c r="A7852" s="180" t="s">
        <v>178</v>
      </c>
      <c r="B7852" s="180" t="s">
        <v>348</v>
      </c>
      <c r="C7852" s="180">
        <v>700100</v>
      </c>
      <c r="D7852" s="180">
        <v>125484</v>
      </c>
      <c r="E7852" s="180">
        <v>0</v>
      </c>
      <c r="F7852" s="180">
        <v>269065</v>
      </c>
      <c r="G7852" s="180">
        <v>495600</v>
      </c>
      <c r="H7852" s="180">
        <v>0</v>
      </c>
      <c r="I7852" s="180">
        <v>11245507</v>
      </c>
      <c r="J7852" s="180">
        <v>10966945.009999998</v>
      </c>
    </row>
    <row r="7853" spans="1:10" x14ac:dyDescent="0.2">
      <c r="A7853" s="180" t="s">
        <v>178</v>
      </c>
      <c r="B7853" s="180" t="s">
        <v>349</v>
      </c>
      <c r="C7853" s="180">
        <v>0.35999999998603016</v>
      </c>
      <c r="D7853" s="180">
        <v>0.42999999993480742</v>
      </c>
      <c r="E7853" s="180">
        <v>0</v>
      </c>
      <c r="F7853" s="180">
        <v>-0.23000000003958121</v>
      </c>
      <c r="G7853" s="180">
        <v>-0.47999999998137349</v>
      </c>
      <c r="H7853" s="180">
        <v>0</v>
      </c>
      <c r="I7853" s="180">
        <v>2321670.9499999965</v>
      </c>
      <c r="J7853" s="180">
        <v>2152390.2000000002</v>
      </c>
    </row>
    <row r="7854" spans="1:10" x14ac:dyDescent="0.2">
      <c r="A7854" s="180" t="s">
        <v>178</v>
      </c>
      <c r="B7854" s="180" t="s">
        <v>350</v>
      </c>
      <c r="C7854" s="180">
        <v>700100.36</v>
      </c>
      <c r="D7854" s="180">
        <v>125484.42999999992</v>
      </c>
      <c r="E7854" s="180">
        <v>0</v>
      </c>
      <c r="F7854" s="180">
        <v>269064.76999999996</v>
      </c>
      <c r="G7854" s="180">
        <v>495599.52</v>
      </c>
      <c r="H7854" s="180">
        <v>0</v>
      </c>
      <c r="I7854" s="180">
        <v>13567177.949999996</v>
      </c>
      <c r="J7854" s="180">
        <v>13119335.209999995</v>
      </c>
    </row>
    <row r="7855" spans="1:10" x14ac:dyDescent="0.2">
      <c r="A7855" s="180" t="s">
        <v>178</v>
      </c>
      <c r="B7855" s="180" t="s">
        <v>376</v>
      </c>
      <c r="C7855" s="180"/>
      <c r="D7855" s="180"/>
      <c r="E7855" s="180"/>
      <c r="F7855" s="180"/>
      <c r="G7855" s="180"/>
      <c r="H7855" s="180"/>
      <c r="I7855" s="180"/>
      <c r="J7855" s="180"/>
    </row>
    <row r="7856" spans="1:10" x14ac:dyDescent="0.2">
      <c r="A7856" s="180" t="s">
        <v>178</v>
      </c>
      <c r="B7856" s="180" t="s">
        <v>377</v>
      </c>
      <c r="C7856" s="180"/>
      <c r="D7856" s="180"/>
      <c r="E7856" s="180"/>
      <c r="F7856" s="180"/>
      <c r="G7856" s="180"/>
      <c r="H7856" s="180"/>
      <c r="I7856" s="180">
        <v>8371745</v>
      </c>
      <c r="J7856" s="180">
        <v>6226414.3600000003</v>
      </c>
    </row>
    <row r="7857" spans="1:10" x14ac:dyDescent="0.2">
      <c r="A7857" s="180" t="s">
        <v>178</v>
      </c>
      <c r="B7857" s="180" t="s">
        <v>352</v>
      </c>
      <c r="C7857" s="180"/>
      <c r="D7857" s="180"/>
      <c r="E7857" s="180"/>
      <c r="F7857" s="180"/>
      <c r="G7857" s="180"/>
      <c r="H7857" s="180"/>
      <c r="I7857" s="180">
        <v>250000</v>
      </c>
      <c r="J7857" s="180">
        <v>245864.25</v>
      </c>
    </row>
    <row r="7858" spans="1:10" x14ac:dyDescent="0.2">
      <c r="A7858" s="180" t="s">
        <v>178</v>
      </c>
      <c r="B7858" s="180" t="s">
        <v>353</v>
      </c>
      <c r="C7858" s="180"/>
      <c r="D7858" s="180"/>
      <c r="E7858" s="180"/>
      <c r="F7858" s="180"/>
      <c r="G7858" s="180"/>
      <c r="H7858" s="180"/>
      <c r="I7858" s="180">
        <v>250000</v>
      </c>
      <c r="J7858" s="180">
        <v>206629.99</v>
      </c>
    </row>
    <row r="7859" spans="1:10" x14ac:dyDescent="0.2">
      <c r="A7859" s="180" t="s">
        <v>178</v>
      </c>
      <c r="B7859" s="180" t="s">
        <v>354</v>
      </c>
      <c r="C7859" s="180"/>
      <c r="D7859" s="180"/>
      <c r="E7859" s="180"/>
      <c r="F7859" s="180"/>
      <c r="G7859" s="180"/>
      <c r="H7859" s="180"/>
      <c r="I7859" s="180">
        <v>350000</v>
      </c>
      <c r="J7859" s="180">
        <v>332222.96999999997</v>
      </c>
    </row>
    <row r="7860" spans="1:10" x14ac:dyDescent="0.2">
      <c r="A7860" s="180" t="s">
        <v>178</v>
      </c>
      <c r="B7860" s="180" t="s">
        <v>408</v>
      </c>
      <c r="C7860" s="180"/>
      <c r="D7860" s="180"/>
      <c r="E7860" s="180"/>
      <c r="F7860" s="180"/>
      <c r="G7860" s="180"/>
      <c r="H7860" s="180"/>
      <c r="I7860" s="180">
        <v>501000</v>
      </c>
      <c r="J7860" s="180">
        <v>493211.32</v>
      </c>
    </row>
    <row r="7861" spans="1:10" x14ac:dyDescent="0.2">
      <c r="A7861" s="180" t="s">
        <v>178</v>
      </c>
      <c r="B7861" s="180" t="s">
        <v>423</v>
      </c>
      <c r="C7861" s="180"/>
      <c r="D7861" s="180"/>
      <c r="E7861" s="180"/>
      <c r="F7861" s="180"/>
      <c r="G7861" s="180"/>
      <c r="H7861" s="180"/>
      <c r="I7861" s="180">
        <v>200000</v>
      </c>
      <c r="J7861" s="180">
        <v>179772.57</v>
      </c>
    </row>
    <row r="7862" spans="1:10" x14ac:dyDescent="0.2">
      <c r="A7862" s="180" t="s">
        <v>178</v>
      </c>
      <c r="B7862" s="180" t="s">
        <v>355</v>
      </c>
      <c r="C7862" s="180">
        <v>100000</v>
      </c>
      <c r="D7862" s="180">
        <v>5000</v>
      </c>
      <c r="E7862" s="180"/>
      <c r="F7862" s="180"/>
      <c r="G7862" s="180"/>
      <c r="H7862" s="180"/>
      <c r="I7862" s="180">
        <v>755000</v>
      </c>
      <c r="J7862" s="180">
        <v>691179.82000000007</v>
      </c>
    </row>
    <row r="7863" spans="1:10" x14ac:dyDescent="0.2">
      <c r="A7863" s="180" t="s">
        <v>178</v>
      </c>
      <c r="B7863" s="180" t="s">
        <v>356</v>
      </c>
      <c r="C7863" s="180">
        <v>175000</v>
      </c>
      <c r="D7863" s="180"/>
      <c r="E7863" s="180"/>
      <c r="F7863" s="180"/>
      <c r="G7863" s="180"/>
      <c r="H7863" s="180"/>
      <c r="I7863" s="180">
        <v>751000</v>
      </c>
      <c r="J7863" s="180">
        <v>514899.04</v>
      </c>
    </row>
    <row r="7864" spans="1:10" x14ac:dyDescent="0.2">
      <c r="A7864" s="180" t="s">
        <v>178</v>
      </c>
      <c r="B7864" s="180" t="s">
        <v>409</v>
      </c>
      <c r="C7864" s="180"/>
      <c r="D7864" s="180"/>
      <c r="E7864" s="180"/>
      <c r="F7864" s="180"/>
      <c r="G7864" s="180"/>
      <c r="H7864" s="180"/>
      <c r="I7864" s="180">
        <v>0</v>
      </c>
      <c r="J7864" s="180"/>
    </row>
    <row r="7865" spans="1:10" x14ac:dyDescent="0.2">
      <c r="A7865" s="180" t="s">
        <v>178</v>
      </c>
      <c r="B7865" s="180" t="s">
        <v>378</v>
      </c>
      <c r="C7865" s="180"/>
      <c r="D7865" s="180"/>
      <c r="E7865" s="180"/>
      <c r="F7865" s="180"/>
      <c r="G7865" s="180">
        <v>495600</v>
      </c>
      <c r="H7865" s="180"/>
      <c r="I7865" s="180">
        <v>520300</v>
      </c>
      <c r="J7865" s="180">
        <v>497859.04</v>
      </c>
    </row>
    <row r="7866" spans="1:10" x14ac:dyDescent="0.2">
      <c r="A7866" s="180" t="s">
        <v>178</v>
      </c>
      <c r="B7866" s="180" t="s">
        <v>360</v>
      </c>
      <c r="C7866" s="180">
        <v>425100</v>
      </c>
      <c r="D7866" s="180">
        <v>120484</v>
      </c>
      <c r="E7866" s="180"/>
      <c r="F7866" s="180"/>
      <c r="G7866" s="180"/>
      <c r="H7866" s="180"/>
      <c r="I7866" s="180">
        <v>1010324</v>
      </c>
      <c r="J7866" s="180">
        <v>673611.79</v>
      </c>
    </row>
    <row r="7867" spans="1:10" x14ac:dyDescent="0.2">
      <c r="A7867" s="180" t="s">
        <v>178</v>
      </c>
      <c r="B7867" s="180" t="s">
        <v>379</v>
      </c>
      <c r="C7867" s="180"/>
      <c r="D7867" s="180"/>
      <c r="E7867" s="180"/>
      <c r="F7867" s="180">
        <v>269065</v>
      </c>
      <c r="G7867" s="180"/>
      <c r="H7867" s="180"/>
      <c r="I7867" s="180">
        <v>308700</v>
      </c>
      <c r="J7867" s="180">
        <v>326625</v>
      </c>
    </row>
    <row r="7868" spans="1:10" x14ac:dyDescent="0.2">
      <c r="A7868" s="180" t="s">
        <v>178</v>
      </c>
      <c r="B7868" s="180" t="s">
        <v>362</v>
      </c>
      <c r="C7868" s="180"/>
      <c r="D7868" s="180"/>
      <c r="E7868" s="180"/>
      <c r="F7868" s="180"/>
      <c r="G7868" s="180"/>
      <c r="H7868" s="180"/>
      <c r="I7868" s="180">
        <v>299109</v>
      </c>
      <c r="J7868" s="180">
        <v>302396</v>
      </c>
    </row>
    <row r="7869" spans="1:10" x14ac:dyDescent="0.2">
      <c r="A7869" s="180" t="s">
        <v>178</v>
      </c>
      <c r="B7869" s="180" t="s">
        <v>365</v>
      </c>
      <c r="C7869" s="180">
        <v>700100</v>
      </c>
      <c r="D7869" s="180">
        <v>125484</v>
      </c>
      <c r="E7869" s="180">
        <v>0</v>
      </c>
      <c r="F7869" s="180">
        <v>269065</v>
      </c>
      <c r="G7869" s="180">
        <v>495600</v>
      </c>
      <c r="H7869" s="180">
        <v>0</v>
      </c>
      <c r="I7869" s="180">
        <v>13567178</v>
      </c>
      <c r="J7869" s="180">
        <v>10690686.15</v>
      </c>
    </row>
    <row r="7870" spans="1:10" x14ac:dyDescent="0.2">
      <c r="A7870" s="180" t="s">
        <v>178</v>
      </c>
      <c r="B7870" s="180" t="s">
        <v>447</v>
      </c>
      <c r="C7870" s="180"/>
      <c r="D7870" s="180"/>
      <c r="E7870" s="180"/>
      <c r="F7870" s="180"/>
      <c r="G7870" s="180"/>
      <c r="H7870" s="180"/>
      <c r="I7870" s="180">
        <v>0</v>
      </c>
      <c r="J7870" s="180">
        <v>106978.11000000002</v>
      </c>
    </row>
    <row r="7871" spans="1:10" x14ac:dyDescent="0.2">
      <c r="A7871" s="180" t="s">
        <v>178</v>
      </c>
      <c r="B7871" s="180" t="s">
        <v>366</v>
      </c>
      <c r="C7871" s="180">
        <v>700100</v>
      </c>
      <c r="D7871" s="180">
        <v>125484</v>
      </c>
      <c r="E7871" s="180">
        <v>0</v>
      </c>
      <c r="F7871" s="180">
        <v>269065</v>
      </c>
      <c r="G7871" s="180">
        <v>495600</v>
      </c>
      <c r="H7871" s="180">
        <v>0</v>
      </c>
      <c r="I7871" s="180">
        <v>13567178</v>
      </c>
      <c r="J7871" s="180">
        <v>10797664.259999998</v>
      </c>
    </row>
    <row r="7872" spans="1:10" x14ac:dyDescent="0.2">
      <c r="A7872" s="180" t="s">
        <v>178</v>
      </c>
      <c r="B7872" s="180" t="s">
        <v>367</v>
      </c>
      <c r="C7872" s="180">
        <v>0.35999999998603016</v>
      </c>
      <c r="D7872" s="180">
        <v>0.42999999993480742</v>
      </c>
      <c r="E7872" s="180">
        <v>0</v>
      </c>
      <c r="F7872" s="180">
        <v>-0.23000000003958121</v>
      </c>
      <c r="G7872" s="180">
        <v>-0.47999999998137349</v>
      </c>
      <c r="H7872" s="180">
        <v>0</v>
      </c>
      <c r="I7872" s="180">
        <v>-5.0000004470348358E-2</v>
      </c>
      <c r="J7872" s="180">
        <v>2321670.9499999993</v>
      </c>
    </row>
    <row r="7873" spans="1:10" x14ac:dyDescent="0.2">
      <c r="A7873" s="180" t="s">
        <v>178</v>
      </c>
      <c r="B7873" s="180" t="s">
        <v>368</v>
      </c>
      <c r="C7873" s="180">
        <v>700100.36</v>
      </c>
      <c r="D7873" s="180">
        <v>125484.42999999992</v>
      </c>
      <c r="E7873" s="180">
        <v>0</v>
      </c>
      <c r="F7873" s="180">
        <v>269064.76999999996</v>
      </c>
      <c r="G7873" s="180">
        <v>495599.52</v>
      </c>
      <c r="H7873" s="180">
        <v>0</v>
      </c>
      <c r="I7873" s="180">
        <v>13567177.949999996</v>
      </c>
      <c r="J7873" s="180">
        <v>13119335.209999995</v>
      </c>
    </row>
    <row r="7874" spans="1:10" x14ac:dyDescent="0.2">
      <c r="A7874" s="180" t="s">
        <v>179</v>
      </c>
      <c r="B7874" s="180" t="s">
        <v>333</v>
      </c>
      <c r="C7874" s="180"/>
      <c r="D7874" s="180">
        <v>575254</v>
      </c>
      <c r="E7874" s="180"/>
      <c r="F7874" s="180">
        <v>0</v>
      </c>
      <c r="G7874" s="180"/>
      <c r="H7874" s="180"/>
      <c r="I7874" s="180">
        <v>5415746</v>
      </c>
      <c r="J7874" s="180">
        <v>4817731.2399999993</v>
      </c>
    </row>
    <row r="7875" spans="1:10" x14ac:dyDescent="0.2">
      <c r="A7875" s="180" t="s">
        <v>179</v>
      </c>
      <c r="B7875" s="180" t="s">
        <v>334</v>
      </c>
      <c r="C7875" s="180"/>
      <c r="D7875" s="180">
        <v>13037</v>
      </c>
      <c r="E7875" s="180"/>
      <c r="F7875" s="180">
        <v>0</v>
      </c>
      <c r="G7875" s="180"/>
      <c r="H7875" s="180"/>
      <c r="I7875" s="180">
        <v>102687</v>
      </c>
      <c r="J7875" s="180">
        <v>105780.5</v>
      </c>
    </row>
    <row r="7876" spans="1:10" x14ac:dyDescent="0.2">
      <c r="A7876" s="180" t="s">
        <v>179</v>
      </c>
      <c r="B7876" s="180" t="s">
        <v>335</v>
      </c>
      <c r="C7876" s="180"/>
      <c r="D7876" s="180">
        <v>0</v>
      </c>
      <c r="E7876" s="180"/>
      <c r="F7876" s="180"/>
      <c r="G7876" s="180"/>
      <c r="H7876" s="180"/>
      <c r="I7876" s="180">
        <v>619519</v>
      </c>
      <c r="J7876" s="180">
        <v>591986</v>
      </c>
    </row>
    <row r="7877" spans="1:10" x14ac:dyDescent="0.2">
      <c r="A7877" s="180" t="s">
        <v>179</v>
      </c>
      <c r="B7877" s="180" t="s">
        <v>336</v>
      </c>
      <c r="C7877" s="180"/>
      <c r="D7877" s="180"/>
      <c r="E7877" s="180"/>
      <c r="F7877" s="180"/>
      <c r="G7877" s="180"/>
      <c r="H7877" s="180"/>
      <c r="I7877" s="180">
        <v>1558334</v>
      </c>
      <c r="J7877" s="180">
        <v>1454824.7</v>
      </c>
    </row>
    <row r="7878" spans="1:10" x14ac:dyDescent="0.2">
      <c r="A7878" s="180" t="s">
        <v>179</v>
      </c>
      <c r="B7878" s="180" t="s">
        <v>337</v>
      </c>
      <c r="C7878" s="180">
        <v>50000</v>
      </c>
      <c r="D7878" s="180"/>
      <c r="E7878" s="180"/>
      <c r="F7878" s="180"/>
      <c r="G7878" s="180">
        <v>1000</v>
      </c>
      <c r="H7878" s="180"/>
      <c r="I7878" s="180">
        <v>115500</v>
      </c>
      <c r="J7878" s="180">
        <v>134284.28999999998</v>
      </c>
    </row>
    <row r="7879" spans="1:10" x14ac:dyDescent="0.2">
      <c r="A7879" s="180" t="s">
        <v>179</v>
      </c>
      <c r="B7879" s="180" t="s">
        <v>338</v>
      </c>
      <c r="C7879" s="180"/>
      <c r="D7879" s="180"/>
      <c r="E7879" s="180"/>
      <c r="F7879" s="180"/>
      <c r="G7879" s="180">
        <v>375000</v>
      </c>
      <c r="H7879" s="180"/>
      <c r="I7879" s="180">
        <v>295000</v>
      </c>
      <c r="J7879" s="180">
        <v>283609.76</v>
      </c>
    </row>
    <row r="7880" spans="1:10" x14ac:dyDescent="0.2">
      <c r="A7880" s="180" t="s">
        <v>179</v>
      </c>
      <c r="B7880" s="180" t="s">
        <v>339</v>
      </c>
      <c r="C7880" s="180"/>
      <c r="D7880" s="180"/>
      <c r="E7880" s="180"/>
      <c r="F7880" s="180"/>
      <c r="G7880" s="180"/>
      <c r="H7880" s="180"/>
      <c r="I7880" s="180">
        <v>417500</v>
      </c>
      <c r="J7880" s="180">
        <v>389090.25</v>
      </c>
    </row>
    <row r="7881" spans="1:10" x14ac:dyDescent="0.2">
      <c r="A7881" s="180" t="s">
        <v>179</v>
      </c>
      <c r="B7881" s="180" t="s">
        <v>340</v>
      </c>
      <c r="C7881" s="180">
        <v>60000</v>
      </c>
      <c r="D7881" s="180"/>
      <c r="E7881" s="180"/>
      <c r="F7881" s="180"/>
      <c r="G7881" s="180">
        <v>1000</v>
      </c>
      <c r="H7881" s="180"/>
      <c r="I7881" s="180">
        <v>384851</v>
      </c>
      <c r="J7881" s="180">
        <v>441257.66</v>
      </c>
    </row>
    <row r="7882" spans="1:10" x14ac:dyDescent="0.2">
      <c r="A7882" s="180" t="s">
        <v>179</v>
      </c>
      <c r="B7882" s="180" t="s">
        <v>341</v>
      </c>
      <c r="C7882" s="180"/>
      <c r="D7882" s="180"/>
      <c r="E7882" s="180"/>
      <c r="F7882" s="180"/>
      <c r="G7882" s="180"/>
      <c r="H7882" s="180"/>
      <c r="I7882" s="180">
        <v>4500</v>
      </c>
      <c r="J7882" s="180">
        <v>7275</v>
      </c>
    </row>
    <row r="7883" spans="1:10" x14ac:dyDescent="0.2">
      <c r="A7883" s="180" t="s">
        <v>179</v>
      </c>
      <c r="B7883" s="180" t="s">
        <v>342</v>
      </c>
      <c r="C7883" s="180"/>
      <c r="D7883" s="180"/>
      <c r="E7883" s="180"/>
      <c r="F7883" s="180"/>
      <c r="G7883" s="180"/>
      <c r="H7883" s="180"/>
      <c r="I7883" s="180">
        <v>9743108</v>
      </c>
      <c r="J7883" s="180">
        <v>9984311</v>
      </c>
    </row>
    <row r="7884" spans="1:10" x14ac:dyDescent="0.2">
      <c r="A7884" s="180" t="s">
        <v>179</v>
      </c>
      <c r="B7884" s="180" t="s">
        <v>343</v>
      </c>
      <c r="C7884" s="180"/>
      <c r="D7884" s="180"/>
      <c r="E7884" s="180"/>
      <c r="F7884" s="180"/>
      <c r="G7884" s="180"/>
      <c r="H7884" s="180"/>
      <c r="I7884" s="180">
        <v>0</v>
      </c>
      <c r="J7884" s="180">
        <v>0</v>
      </c>
    </row>
    <row r="7885" spans="1:10" x14ac:dyDescent="0.2">
      <c r="A7885" s="180" t="s">
        <v>179</v>
      </c>
      <c r="B7885" s="180" t="s">
        <v>344</v>
      </c>
      <c r="C7885" s="180">
        <v>1300000</v>
      </c>
      <c r="D7885" s="180"/>
      <c r="E7885" s="180"/>
      <c r="F7885" s="180"/>
      <c r="G7885" s="180">
        <v>10000</v>
      </c>
      <c r="H7885" s="180"/>
      <c r="I7885" s="180">
        <v>1300000</v>
      </c>
      <c r="J7885" s="180">
        <v>1389363.06</v>
      </c>
    </row>
    <row r="7886" spans="1:10" x14ac:dyDescent="0.2">
      <c r="A7886" s="180" t="s">
        <v>179</v>
      </c>
      <c r="B7886" s="180" t="s">
        <v>475</v>
      </c>
      <c r="C7886" s="180"/>
      <c r="D7886" s="180">
        <v>11987</v>
      </c>
      <c r="E7886" s="180"/>
      <c r="F7886" s="180">
        <v>0</v>
      </c>
      <c r="G7886" s="180"/>
      <c r="H7886" s="180"/>
      <c r="I7886" s="180">
        <v>133100</v>
      </c>
      <c r="J7886" s="180">
        <v>126650.46</v>
      </c>
    </row>
    <row r="7887" spans="1:10" x14ac:dyDescent="0.2">
      <c r="A7887" s="180" t="s">
        <v>179</v>
      </c>
      <c r="B7887" s="180" t="s">
        <v>332</v>
      </c>
      <c r="C7887" s="180"/>
      <c r="D7887" s="180"/>
      <c r="E7887" s="180"/>
      <c r="F7887" s="180"/>
      <c r="G7887" s="180"/>
      <c r="H7887" s="180"/>
      <c r="I7887" s="180">
        <v>432001</v>
      </c>
      <c r="J7887" s="180">
        <v>292734.7</v>
      </c>
    </row>
    <row r="7888" spans="1:10" x14ac:dyDescent="0.2">
      <c r="A7888" s="180" t="s">
        <v>179</v>
      </c>
      <c r="B7888" s="180" t="s">
        <v>407</v>
      </c>
      <c r="C7888" s="180"/>
      <c r="D7888" s="180"/>
      <c r="E7888" s="180"/>
      <c r="F7888" s="180"/>
      <c r="G7888" s="180">
        <v>750000</v>
      </c>
      <c r="H7888" s="180"/>
      <c r="I7888" s="180">
        <v>951752</v>
      </c>
      <c r="J7888" s="180">
        <v>900257.72</v>
      </c>
    </row>
    <row r="7889" spans="1:10" x14ac:dyDescent="0.2">
      <c r="A7889" s="180" t="s">
        <v>179</v>
      </c>
      <c r="B7889" s="180" t="s">
        <v>345</v>
      </c>
      <c r="C7889" s="180">
        <v>1410000</v>
      </c>
      <c r="D7889" s="180">
        <v>600278</v>
      </c>
      <c r="E7889" s="180">
        <v>0</v>
      </c>
      <c r="F7889" s="180">
        <v>0</v>
      </c>
      <c r="G7889" s="180">
        <v>1137000</v>
      </c>
      <c r="H7889" s="180">
        <v>0</v>
      </c>
      <c r="I7889" s="180">
        <v>21473598</v>
      </c>
      <c r="J7889" s="180">
        <v>20919156.339999996</v>
      </c>
    </row>
    <row r="7890" spans="1:10" x14ac:dyDescent="0.2">
      <c r="A7890" s="180" t="s">
        <v>179</v>
      </c>
      <c r="B7890" s="180" t="s">
        <v>346</v>
      </c>
      <c r="C7890" s="180"/>
      <c r="D7890" s="180"/>
      <c r="E7890" s="180"/>
      <c r="F7890" s="180"/>
      <c r="G7890" s="180"/>
      <c r="H7890" s="180"/>
      <c r="I7890" s="180">
        <v>0</v>
      </c>
      <c r="J7890" s="180">
        <v>0</v>
      </c>
    </row>
    <row r="7891" spans="1:10" x14ac:dyDescent="0.2">
      <c r="A7891" s="180" t="s">
        <v>179</v>
      </c>
      <c r="B7891" s="180" t="s">
        <v>446</v>
      </c>
      <c r="C7891" s="180"/>
      <c r="D7891" s="180"/>
      <c r="E7891" s="180"/>
      <c r="F7891" s="180">
        <v>863322</v>
      </c>
      <c r="G7891" s="180"/>
      <c r="H7891" s="180"/>
      <c r="I7891" s="180">
        <v>868431</v>
      </c>
      <c r="J7891" s="180">
        <v>858006.02</v>
      </c>
    </row>
    <row r="7892" spans="1:10" x14ac:dyDescent="0.2">
      <c r="A7892" s="180" t="s">
        <v>179</v>
      </c>
      <c r="B7892" s="180" t="s">
        <v>347</v>
      </c>
      <c r="C7892" s="180"/>
      <c r="D7892" s="180"/>
      <c r="E7892" s="180"/>
      <c r="F7892" s="180"/>
      <c r="G7892" s="180"/>
      <c r="H7892" s="180"/>
      <c r="I7892" s="180">
        <v>0</v>
      </c>
      <c r="J7892" s="180">
        <v>894.76</v>
      </c>
    </row>
    <row r="7893" spans="1:10" x14ac:dyDescent="0.2">
      <c r="A7893" s="180" t="s">
        <v>179</v>
      </c>
      <c r="B7893" s="180" t="s">
        <v>348</v>
      </c>
      <c r="C7893" s="180">
        <v>1410000</v>
      </c>
      <c r="D7893" s="180">
        <v>600278</v>
      </c>
      <c r="E7893" s="180">
        <v>0</v>
      </c>
      <c r="F7893" s="180">
        <v>863322</v>
      </c>
      <c r="G7893" s="180">
        <v>1137000</v>
      </c>
      <c r="H7893" s="180">
        <v>0</v>
      </c>
      <c r="I7893" s="180">
        <v>22342029</v>
      </c>
      <c r="J7893" s="180">
        <v>21778057.119999997</v>
      </c>
    </row>
    <row r="7894" spans="1:10" x14ac:dyDescent="0.2">
      <c r="A7894" s="180" t="s">
        <v>179</v>
      </c>
      <c r="B7894" s="180" t="s">
        <v>349</v>
      </c>
      <c r="C7894" s="180">
        <v>1310074.4700000009</v>
      </c>
      <c r="D7894" s="180">
        <v>457671.26000000024</v>
      </c>
      <c r="E7894" s="180">
        <v>0</v>
      </c>
      <c r="F7894" s="180">
        <v>78449.330000000075</v>
      </c>
      <c r="G7894" s="180">
        <v>104004.80000000005</v>
      </c>
      <c r="H7894" s="180">
        <v>0</v>
      </c>
      <c r="I7894" s="180">
        <v>7048039.4800000004</v>
      </c>
      <c r="J7894" s="180">
        <v>6986960.7799999993</v>
      </c>
    </row>
    <row r="7895" spans="1:10" x14ac:dyDescent="0.2">
      <c r="A7895" s="180" t="s">
        <v>179</v>
      </c>
      <c r="B7895" s="180" t="s">
        <v>350</v>
      </c>
      <c r="C7895" s="180">
        <v>2720074.4700000007</v>
      </c>
      <c r="D7895" s="180">
        <v>1057949.2600000002</v>
      </c>
      <c r="E7895" s="180">
        <v>0</v>
      </c>
      <c r="F7895" s="180">
        <v>941771.33</v>
      </c>
      <c r="G7895" s="180">
        <v>1241004.8</v>
      </c>
      <c r="H7895" s="180">
        <v>0</v>
      </c>
      <c r="I7895" s="180">
        <v>29390068.48</v>
      </c>
      <c r="J7895" s="180">
        <v>28765017.899999999</v>
      </c>
    </row>
    <row r="7896" spans="1:10" x14ac:dyDescent="0.2">
      <c r="A7896" s="180" t="s">
        <v>179</v>
      </c>
      <c r="B7896" s="180" t="s">
        <v>376</v>
      </c>
      <c r="C7896" s="180"/>
      <c r="D7896" s="180"/>
      <c r="E7896" s="180"/>
      <c r="F7896" s="180"/>
      <c r="G7896" s="180"/>
      <c r="H7896" s="180"/>
      <c r="I7896" s="180"/>
      <c r="J7896" s="180"/>
    </row>
    <row r="7897" spans="1:10" x14ac:dyDescent="0.2">
      <c r="A7897" s="180" t="s">
        <v>179</v>
      </c>
      <c r="B7897" s="180" t="s">
        <v>377</v>
      </c>
      <c r="C7897" s="180">
        <v>350000</v>
      </c>
      <c r="D7897" s="180"/>
      <c r="E7897" s="180"/>
      <c r="F7897" s="180"/>
      <c r="G7897" s="180"/>
      <c r="H7897" s="180"/>
      <c r="I7897" s="180">
        <v>12976000</v>
      </c>
      <c r="J7897" s="180">
        <v>12851099.310000001</v>
      </c>
    </row>
    <row r="7898" spans="1:10" x14ac:dyDescent="0.2">
      <c r="A7898" s="180" t="s">
        <v>179</v>
      </c>
      <c r="B7898" s="180" t="s">
        <v>352</v>
      </c>
      <c r="C7898" s="180"/>
      <c r="D7898" s="180"/>
      <c r="E7898" s="180"/>
      <c r="F7898" s="180"/>
      <c r="G7898" s="180"/>
      <c r="H7898" s="180"/>
      <c r="I7898" s="180">
        <v>695000</v>
      </c>
      <c r="J7898" s="180">
        <v>645374.41</v>
      </c>
    </row>
    <row r="7899" spans="1:10" x14ac:dyDescent="0.2">
      <c r="A7899" s="180" t="s">
        <v>179</v>
      </c>
      <c r="B7899" s="180" t="s">
        <v>353</v>
      </c>
      <c r="C7899" s="180">
        <v>100000</v>
      </c>
      <c r="D7899" s="180"/>
      <c r="E7899" s="180"/>
      <c r="F7899" s="180"/>
      <c r="G7899" s="180"/>
      <c r="H7899" s="180"/>
      <c r="I7899" s="180">
        <v>860000</v>
      </c>
      <c r="J7899" s="180">
        <v>620420.49</v>
      </c>
    </row>
    <row r="7900" spans="1:10" x14ac:dyDescent="0.2">
      <c r="A7900" s="180" t="s">
        <v>179</v>
      </c>
      <c r="B7900" s="180" t="s">
        <v>354</v>
      </c>
      <c r="C7900" s="180"/>
      <c r="D7900" s="180"/>
      <c r="E7900" s="180"/>
      <c r="F7900" s="180"/>
      <c r="G7900" s="180"/>
      <c r="H7900" s="180"/>
      <c r="I7900" s="180">
        <v>605000</v>
      </c>
      <c r="J7900" s="180">
        <v>523255.77</v>
      </c>
    </row>
    <row r="7901" spans="1:10" x14ac:dyDescent="0.2">
      <c r="A7901" s="180" t="s">
        <v>179</v>
      </c>
      <c r="B7901" s="180" t="s">
        <v>408</v>
      </c>
      <c r="C7901" s="180"/>
      <c r="D7901" s="180"/>
      <c r="E7901" s="180"/>
      <c r="F7901" s="180"/>
      <c r="G7901" s="180"/>
      <c r="H7901" s="180"/>
      <c r="I7901" s="180">
        <v>1145000</v>
      </c>
      <c r="J7901" s="180">
        <v>1131132.3999999999</v>
      </c>
    </row>
    <row r="7902" spans="1:10" x14ac:dyDescent="0.2">
      <c r="A7902" s="180" t="s">
        <v>179</v>
      </c>
      <c r="B7902" s="180" t="s">
        <v>423</v>
      </c>
      <c r="C7902" s="180">
        <v>100000</v>
      </c>
      <c r="D7902" s="180">
        <v>40000</v>
      </c>
      <c r="E7902" s="180"/>
      <c r="F7902" s="180"/>
      <c r="G7902" s="180">
        <v>45000</v>
      </c>
      <c r="H7902" s="180"/>
      <c r="I7902" s="180">
        <v>490000</v>
      </c>
      <c r="J7902" s="180">
        <v>471685.53</v>
      </c>
    </row>
    <row r="7903" spans="1:10" x14ac:dyDescent="0.2">
      <c r="A7903" s="180" t="s">
        <v>179</v>
      </c>
      <c r="B7903" s="180" t="s">
        <v>355</v>
      </c>
      <c r="C7903" s="180"/>
      <c r="D7903" s="180">
        <v>60000</v>
      </c>
      <c r="E7903" s="180"/>
      <c r="F7903" s="180"/>
      <c r="G7903" s="180">
        <v>15000</v>
      </c>
      <c r="H7903" s="180"/>
      <c r="I7903" s="180">
        <v>1356000</v>
      </c>
      <c r="J7903" s="180">
        <v>1277831.9999999998</v>
      </c>
    </row>
    <row r="7904" spans="1:10" x14ac:dyDescent="0.2">
      <c r="A7904" s="180" t="s">
        <v>179</v>
      </c>
      <c r="B7904" s="180" t="s">
        <v>356</v>
      </c>
      <c r="C7904" s="180"/>
      <c r="D7904" s="180">
        <v>200000</v>
      </c>
      <c r="E7904" s="180"/>
      <c r="F7904" s="180"/>
      <c r="G7904" s="180"/>
      <c r="H7904" s="180"/>
      <c r="I7904" s="180">
        <v>765000</v>
      </c>
      <c r="J7904" s="180">
        <v>755820.17</v>
      </c>
    </row>
    <row r="7905" spans="1:10" x14ac:dyDescent="0.2">
      <c r="A7905" s="180" t="s">
        <v>179</v>
      </c>
      <c r="B7905" s="180" t="s">
        <v>409</v>
      </c>
      <c r="C7905" s="180"/>
      <c r="D7905" s="180"/>
      <c r="E7905" s="180"/>
      <c r="F7905" s="180"/>
      <c r="G7905" s="180"/>
      <c r="H7905" s="180"/>
      <c r="I7905" s="180">
        <v>0</v>
      </c>
      <c r="J7905" s="180"/>
    </row>
    <row r="7906" spans="1:10" x14ac:dyDescent="0.2">
      <c r="A7906" s="180" t="s">
        <v>179</v>
      </c>
      <c r="B7906" s="180" t="s">
        <v>378</v>
      </c>
      <c r="C7906" s="180"/>
      <c r="D7906" s="180">
        <v>10000</v>
      </c>
      <c r="E7906" s="180"/>
      <c r="F7906" s="180"/>
      <c r="G7906" s="180">
        <v>1100000</v>
      </c>
      <c r="H7906" s="180"/>
      <c r="I7906" s="180">
        <v>720000</v>
      </c>
      <c r="J7906" s="180">
        <v>847307.4</v>
      </c>
    </row>
    <row r="7907" spans="1:10" x14ac:dyDescent="0.2">
      <c r="A7907" s="180" t="s">
        <v>179</v>
      </c>
      <c r="B7907" s="180" t="s">
        <v>360</v>
      </c>
      <c r="C7907" s="180">
        <v>2000000</v>
      </c>
      <c r="D7907" s="180">
        <v>700000</v>
      </c>
      <c r="E7907" s="180"/>
      <c r="F7907" s="180"/>
      <c r="G7907" s="180"/>
      <c r="H7907" s="180"/>
      <c r="I7907" s="180">
        <v>2600000</v>
      </c>
      <c r="J7907" s="180">
        <v>243377.47</v>
      </c>
    </row>
    <row r="7908" spans="1:10" x14ac:dyDescent="0.2">
      <c r="A7908" s="180" t="s">
        <v>179</v>
      </c>
      <c r="B7908" s="180" t="s">
        <v>379</v>
      </c>
      <c r="C7908" s="180"/>
      <c r="D7908" s="180"/>
      <c r="E7908" s="180"/>
      <c r="F7908" s="180"/>
      <c r="G7908" s="180"/>
      <c r="H7908" s="180"/>
      <c r="I7908" s="180">
        <v>0</v>
      </c>
      <c r="J7908" s="180">
        <v>859206.98</v>
      </c>
    </row>
    <row r="7909" spans="1:10" x14ac:dyDescent="0.2">
      <c r="A7909" s="180" t="s">
        <v>179</v>
      </c>
      <c r="B7909" s="180" t="s">
        <v>362</v>
      </c>
      <c r="C7909" s="180"/>
      <c r="D7909" s="180"/>
      <c r="E7909" s="180"/>
      <c r="F7909" s="180"/>
      <c r="G7909" s="180"/>
      <c r="H7909" s="180"/>
      <c r="I7909" s="180">
        <v>633772</v>
      </c>
      <c r="J7909" s="180">
        <v>634088</v>
      </c>
    </row>
    <row r="7910" spans="1:10" x14ac:dyDescent="0.2">
      <c r="A7910" s="180" t="s">
        <v>179</v>
      </c>
      <c r="B7910" s="180" t="s">
        <v>365</v>
      </c>
      <c r="C7910" s="180">
        <v>2550000</v>
      </c>
      <c r="D7910" s="180">
        <v>1010000</v>
      </c>
      <c r="E7910" s="180">
        <v>0</v>
      </c>
      <c r="F7910" s="180">
        <v>0</v>
      </c>
      <c r="G7910" s="180">
        <v>1160000</v>
      </c>
      <c r="H7910" s="180">
        <v>0</v>
      </c>
      <c r="I7910" s="180">
        <v>22845772</v>
      </c>
      <c r="J7910" s="180">
        <v>20860599.93</v>
      </c>
    </row>
    <row r="7911" spans="1:10" x14ac:dyDescent="0.2">
      <c r="A7911" s="180" t="s">
        <v>179</v>
      </c>
      <c r="B7911" s="180" t="s">
        <v>447</v>
      </c>
      <c r="C7911" s="180"/>
      <c r="D7911" s="180"/>
      <c r="E7911" s="180"/>
      <c r="F7911" s="180">
        <v>863332</v>
      </c>
      <c r="G7911" s="180"/>
      <c r="H7911" s="180"/>
      <c r="I7911" s="180">
        <v>868431</v>
      </c>
      <c r="J7911" s="180">
        <v>856378.49</v>
      </c>
    </row>
    <row r="7912" spans="1:10" x14ac:dyDescent="0.2">
      <c r="A7912" s="180" t="s">
        <v>179</v>
      </c>
      <c r="B7912" s="180" t="s">
        <v>366</v>
      </c>
      <c r="C7912" s="180">
        <v>2550000</v>
      </c>
      <c r="D7912" s="180">
        <v>1010000</v>
      </c>
      <c r="E7912" s="180">
        <v>0</v>
      </c>
      <c r="F7912" s="180">
        <v>863332</v>
      </c>
      <c r="G7912" s="180">
        <v>1160000</v>
      </c>
      <c r="H7912" s="180">
        <v>0</v>
      </c>
      <c r="I7912" s="180">
        <v>23714203</v>
      </c>
      <c r="J7912" s="180">
        <v>21716978.420000002</v>
      </c>
    </row>
    <row r="7913" spans="1:10" x14ac:dyDescent="0.2">
      <c r="A7913" s="180" t="s">
        <v>179</v>
      </c>
      <c r="B7913" s="180" t="s">
        <v>367</v>
      </c>
      <c r="C7913" s="180">
        <v>170074.47000000067</v>
      </c>
      <c r="D7913" s="180">
        <v>47949.260000000242</v>
      </c>
      <c r="E7913" s="180">
        <v>0</v>
      </c>
      <c r="F7913" s="180">
        <v>78439.330000000075</v>
      </c>
      <c r="G7913" s="180">
        <v>81004.800000000047</v>
      </c>
      <c r="H7913" s="180">
        <v>0</v>
      </c>
      <c r="I7913" s="180">
        <v>5675865.4800000004</v>
      </c>
      <c r="J7913" s="180">
        <v>7048039.4800000004</v>
      </c>
    </row>
    <row r="7914" spans="1:10" x14ac:dyDescent="0.2">
      <c r="A7914" s="180" t="s">
        <v>179</v>
      </c>
      <c r="B7914" s="180" t="s">
        <v>368</v>
      </c>
      <c r="C7914" s="180">
        <v>2720074.4700000007</v>
      </c>
      <c r="D7914" s="180">
        <v>1057949.2600000002</v>
      </c>
      <c r="E7914" s="180">
        <v>0</v>
      </c>
      <c r="F7914" s="180">
        <v>941771.33</v>
      </c>
      <c r="G7914" s="180">
        <v>1241004.8</v>
      </c>
      <c r="H7914" s="180">
        <v>0</v>
      </c>
      <c r="I7914" s="180">
        <v>29390068.48</v>
      </c>
      <c r="J7914" s="180">
        <v>28765017.899999999</v>
      </c>
    </row>
    <row r="7915" spans="1:10" x14ac:dyDescent="0.2">
      <c r="A7915" s="180" t="s">
        <v>180</v>
      </c>
      <c r="B7915" s="180" t="s">
        <v>333</v>
      </c>
      <c r="C7915" s="180"/>
      <c r="D7915" s="180">
        <v>117421</v>
      </c>
      <c r="E7915" s="180"/>
      <c r="F7915" s="180">
        <v>0</v>
      </c>
      <c r="G7915" s="180"/>
      <c r="H7915" s="180"/>
      <c r="I7915" s="180">
        <v>3571707</v>
      </c>
      <c r="J7915" s="180">
        <v>3367869.01</v>
      </c>
    </row>
    <row r="7916" spans="1:10" x14ac:dyDescent="0.2">
      <c r="A7916" s="180" t="s">
        <v>180</v>
      </c>
      <c r="B7916" s="180" t="s">
        <v>334</v>
      </c>
      <c r="C7916" s="180"/>
      <c r="D7916" s="180">
        <v>1930</v>
      </c>
      <c r="E7916" s="180"/>
      <c r="F7916" s="180">
        <v>0</v>
      </c>
      <c r="G7916" s="180"/>
      <c r="H7916" s="180"/>
      <c r="I7916" s="180">
        <v>64903</v>
      </c>
      <c r="J7916" s="180">
        <v>66713.64</v>
      </c>
    </row>
    <row r="7917" spans="1:10" x14ac:dyDescent="0.2">
      <c r="A7917" s="180" t="s">
        <v>180</v>
      </c>
      <c r="B7917" s="180" t="s">
        <v>335</v>
      </c>
      <c r="C7917" s="180"/>
      <c r="D7917" s="180">
        <v>0</v>
      </c>
      <c r="E7917" s="180"/>
      <c r="F7917" s="180"/>
      <c r="G7917" s="180"/>
      <c r="H7917" s="180"/>
      <c r="I7917" s="180">
        <v>0</v>
      </c>
      <c r="J7917" s="180">
        <v>0</v>
      </c>
    </row>
    <row r="7918" spans="1:10" x14ac:dyDescent="0.2">
      <c r="A7918" s="180" t="s">
        <v>180</v>
      </c>
      <c r="B7918" s="180" t="s">
        <v>336</v>
      </c>
      <c r="C7918" s="180"/>
      <c r="D7918" s="180"/>
      <c r="E7918" s="180"/>
      <c r="F7918" s="180"/>
      <c r="G7918" s="180"/>
      <c r="H7918" s="180"/>
      <c r="I7918" s="180">
        <v>371116</v>
      </c>
      <c r="J7918" s="180">
        <v>365631.43</v>
      </c>
    </row>
    <row r="7919" spans="1:10" x14ac:dyDescent="0.2">
      <c r="A7919" s="180" t="s">
        <v>180</v>
      </c>
      <c r="B7919" s="180" t="s">
        <v>337</v>
      </c>
      <c r="C7919" s="180">
        <v>25502</v>
      </c>
      <c r="D7919" s="180">
        <v>3418</v>
      </c>
      <c r="E7919" s="180">
        <v>0</v>
      </c>
      <c r="F7919" s="180">
        <v>659</v>
      </c>
      <c r="G7919" s="180">
        <v>8793</v>
      </c>
      <c r="H7919" s="180">
        <v>0</v>
      </c>
      <c r="I7919" s="180">
        <v>97489</v>
      </c>
      <c r="J7919" s="180">
        <v>96048.33</v>
      </c>
    </row>
    <row r="7920" spans="1:10" x14ac:dyDescent="0.2">
      <c r="A7920" s="180" t="s">
        <v>180</v>
      </c>
      <c r="B7920" s="180" t="s">
        <v>338</v>
      </c>
      <c r="C7920" s="180"/>
      <c r="D7920" s="180"/>
      <c r="E7920" s="180"/>
      <c r="F7920" s="180"/>
      <c r="G7920" s="180">
        <v>200727</v>
      </c>
      <c r="H7920" s="180">
        <v>0</v>
      </c>
      <c r="I7920" s="180">
        <v>197760</v>
      </c>
      <c r="J7920" s="180">
        <v>194837.7</v>
      </c>
    </row>
    <row r="7921" spans="1:10" x14ac:dyDescent="0.2">
      <c r="A7921" s="180" t="s">
        <v>180</v>
      </c>
      <c r="B7921" s="180" t="s">
        <v>339</v>
      </c>
      <c r="C7921" s="180"/>
      <c r="D7921" s="180"/>
      <c r="E7921" s="180"/>
      <c r="F7921" s="180"/>
      <c r="G7921" s="180"/>
      <c r="H7921" s="180">
        <v>0</v>
      </c>
      <c r="I7921" s="180">
        <v>294307</v>
      </c>
      <c r="J7921" s="180">
        <v>289956.78999999998</v>
      </c>
    </row>
    <row r="7922" spans="1:10" x14ac:dyDescent="0.2">
      <c r="A7922" s="180" t="s">
        <v>180</v>
      </c>
      <c r="B7922" s="180" t="s">
        <v>340</v>
      </c>
      <c r="C7922" s="180">
        <v>12022</v>
      </c>
      <c r="D7922" s="180">
        <v>0</v>
      </c>
      <c r="E7922" s="180">
        <v>0</v>
      </c>
      <c r="F7922" s="180">
        <v>0</v>
      </c>
      <c r="G7922" s="180">
        <v>37132</v>
      </c>
      <c r="H7922" s="180">
        <v>0</v>
      </c>
      <c r="I7922" s="180">
        <v>373700</v>
      </c>
      <c r="J7922" s="180">
        <v>368177.62000000005</v>
      </c>
    </row>
    <row r="7923" spans="1:10" x14ac:dyDescent="0.2">
      <c r="A7923" s="180" t="s">
        <v>180</v>
      </c>
      <c r="B7923" s="180" t="s">
        <v>341</v>
      </c>
      <c r="C7923" s="180">
        <v>0</v>
      </c>
      <c r="D7923" s="180">
        <v>0</v>
      </c>
      <c r="E7923" s="180">
        <v>0</v>
      </c>
      <c r="F7923" s="180"/>
      <c r="G7923" s="180">
        <v>0</v>
      </c>
      <c r="H7923" s="180">
        <v>0</v>
      </c>
      <c r="I7923" s="180">
        <v>0</v>
      </c>
      <c r="J7923" s="180">
        <v>0</v>
      </c>
    </row>
    <row r="7924" spans="1:10" x14ac:dyDescent="0.2">
      <c r="A7924" s="180" t="s">
        <v>180</v>
      </c>
      <c r="B7924" s="180" t="s">
        <v>342</v>
      </c>
      <c r="C7924" s="180"/>
      <c r="D7924" s="180"/>
      <c r="E7924" s="180"/>
      <c r="F7924" s="180"/>
      <c r="G7924" s="180"/>
      <c r="H7924" s="180"/>
      <c r="I7924" s="180">
        <v>3615741</v>
      </c>
      <c r="J7924" s="180">
        <v>3769074</v>
      </c>
    </row>
    <row r="7925" spans="1:10" x14ac:dyDescent="0.2">
      <c r="A7925" s="180" t="s">
        <v>180</v>
      </c>
      <c r="B7925" s="180" t="s">
        <v>343</v>
      </c>
      <c r="C7925" s="180"/>
      <c r="D7925" s="180"/>
      <c r="E7925" s="180"/>
      <c r="F7925" s="180"/>
      <c r="G7925" s="180"/>
      <c r="H7925" s="180"/>
      <c r="I7925" s="180">
        <v>0</v>
      </c>
      <c r="J7925" s="180">
        <v>0</v>
      </c>
    </row>
    <row r="7926" spans="1:10" x14ac:dyDescent="0.2">
      <c r="A7926" s="180" t="s">
        <v>180</v>
      </c>
      <c r="B7926" s="180" t="s">
        <v>344</v>
      </c>
      <c r="C7926" s="180">
        <v>670155</v>
      </c>
      <c r="D7926" s="180">
        <v>0</v>
      </c>
      <c r="E7926" s="180">
        <v>0</v>
      </c>
      <c r="F7926" s="180">
        <v>0</v>
      </c>
      <c r="G7926" s="180">
        <v>3204</v>
      </c>
      <c r="H7926" s="180">
        <v>0</v>
      </c>
      <c r="I7926" s="180">
        <v>696450</v>
      </c>
      <c r="J7926" s="180">
        <v>684357.09</v>
      </c>
    </row>
    <row r="7927" spans="1:10" x14ac:dyDescent="0.2">
      <c r="A7927" s="180" t="s">
        <v>180</v>
      </c>
      <c r="B7927" s="180" t="s">
        <v>475</v>
      </c>
      <c r="C7927" s="180"/>
      <c r="D7927" s="180">
        <v>900</v>
      </c>
      <c r="E7927" s="180"/>
      <c r="F7927" s="180">
        <v>0</v>
      </c>
      <c r="G7927" s="180"/>
      <c r="H7927" s="180"/>
      <c r="I7927" s="180">
        <v>24766</v>
      </c>
      <c r="J7927" s="180">
        <v>24633.83</v>
      </c>
    </row>
    <row r="7928" spans="1:10" x14ac:dyDescent="0.2">
      <c r="A7928" s="180" t="s">
        <v>180</v>
      </c>
      <c r="B7928" s="180" t="s">
        <v>332</v>
      </c>
      <c r="C7928" s="180"/>
      <c r="D7928" s="180"/>
      <c r="E7928" s="180">
        <v>0</v>
      </c>
      <c r="F7928" s="180"/>
      <c r="G7928" s="180"/>
      <c r="H7928" s="180"/>
      <c r="I7928" s="180">
        <v>100827</v>
      </c>
      <c r="J7928" s="180">
        <v>99337</v>
      </c>
    </row>
    <row r="7929" spans="1:10" x14ac:dyDescent="0.2">
      <c r="A7929" s="180" t="s">
        <v>180</v>
      </c>
      <c r="B7929" s="180" t="s">
        <v>407</v>
      </c>
      <c r="C7929" s="180">
        <v>0</v>
      </c>
      <c r="D7929" s="180">
        <v>0</v>
      </c>
      <c r="E7929" s="180">
        <v>0</v>
      </c>
      <c r="F7929" s="180">
        <v>0</v>
      </c>
      <c r="G7929" s="180">
        <v>184732</v>
      </c>
      <c r="H7929" s="180">
        <v>0</v>
      </c>
      <c r="I7929" s="180">
        <v>335204</v>
      </c>
      <c r="J7929" s="180">
        <v>330249.77</v>
      </c>
    </row>
    <row r="7930" spans="1:10" x14ac:dyDescent="0.2">
      <c r="A7930" s="180" t="s">
        <v>180</v>
      </c>
      <c r="B7930" s="180" t="s">
        <v>345</v>
      </c>
      <c r="C7930" s="180">
        <v>707679</v>
      </c>
      <c r="D7930" s="180">
        <v>123669</v>
      </c>
      <c r="E7930" s="180">
        <v>0</v>
      </c>
      <c r="F7930" s="180">
        <v>659</v>
      </c>
      <c r="G7930" s="180">
        <v>434588</v>
      </c>
      <c r="H7930" s="180">
        <v>0</v>
      </c>
      <c r="I7930" s="180">
        <v>9743970</v>
      </c>
      <c r="J7930" s="180">
        <v>9656886.2100000009</v>
      </c>
    </row>
    <row r="7931" spans="1:10" x14ac:dyDescent="0.2">
      <c r="A7931" s="180" t="s">
        <v>180</v>
      </c>
      <c r="B7931" s="180" t="s">
        <v>346</v>
      </c>
      <c r="C7931" s="180">
        <v>0</v>
      </c>
      <c r="D7931" s="180">
        <v>0</v>
      </c>
      <c r="E7931" s="180">
        <v>0</v>
      </c>
      <c r="F7931" s="180">
        <v>0</v>
      </c>
      <c r="G7931" s="180"/>
      <c r="H7931" s="180"/>
      <c r="I7931" s="180">
        <v>0</v>
      </c>
      <c r="J7931" s="180">
        <v>0</v>
      </c>
    </row>
    <row r="7932" spans="1:10" x14ac:dyDescent="0.2">
      <c r="A7932" s="180" t="s">
        <v>180</v>
      </c>
      <c r="B7932" s="180" t="s">
        <v>446</v>
      </c>
      <c r="C7932" s="180">
        <v>0</v>
      </c>
      <c r="D7932" s="180">
        <v>0</v>
      </c>
      <c r="E7932" s="180">
        <v>0</v>
      </c>
      <c r="F7932" s="180">
        <v>395081</v>
      </c>
      <c r="G7932" s="180">
        <v>54016</v>
      </c>
      <c r="H7932" s="180">
        <v>0</v>
      </c>
      <c r="I7932" s="180">
        <v>442530</v>
      </c>
      <c r="J7932" s="180">
        <v>759981.58</v>
      </c>
    </row>
    <row r="7933" spans="1:10" x14ac:dyDescent="0.2">
      <c r="A7933" s="180" t="s">
        <v>180</v>
      </c>
      <c r="B7933" s="180" t="s">
        <v>347</v>
      </c>
      <c r="C7933" s="180">
        <v>0</v>
      </c>
      <c r="D7933" s="180">
        <v>0</v>
      </c>
      <c r="E7933" s="180">
        <v>0</v>
      </c>
      <c r="F7933" s="180"/>
      <c r="G7933" s="180">
        <v>0</v>
      </c>
      <c r="H7933" s="180">
        <v>0</v>
      </c>
      <c r="I7933" s="180">
        <v>0</v>
      </c>
      <c r="J7933" s="180">
        <v>0</v>
      </c>
    </row>
    <row r="7934" spans="1:10" x14ac:dyDescent="0.2">
      <c r="A7934" s="180" t="s">
        <v>180</v>
      </c>
      <c r="B7934" s="180" t="s">
        <v>348</v>
      </c>
      <c r="C7934" s="180">
        <v>707679</v>
      </c>
      <c r="D7934" s="180">
        <v>123669</v>
      </c>
      <c r="E7934" s="180">
        <v>0</v>
      </c>
      <c r="F7934" s="180">
        <v>395740</v>
      </c>
      <c r="G7934" s="180">
        <v>488604</v>
      </c>
      <c r="H7934" s="180">
        <v>0</v>
      </c>
      <c r="I7934" s="180">
        <v>10186500</v>
      </c>
      <c r="J7934" s="180">
        <v>10416867.789999999</v>
      </c>
    </row>
    <row r="7935" spans="1:10" x14ac:dyDescent="0.2">
      <c r="A7935" s="180" t="s">
        <v>180</v>
      </c>
      <c r="B7935" s="180" t="s">
        <v>349</v>
      </c>
      <c r="C7935" s="180">
        <v>15930.400000000373</v>
      </c>
      <c r="D7935" s="180">
        <v>144967.31999999995</v>
      </c>
      <c r="E7935" s="180">
        <v>0</v>
      </c>
      <c r="F7935" s="180">
        <v>830.44000000006054</v>
      </c>
      <c r="G7935" s="180">
        <v>-38997.929999999993</v>
      </c>
      <c r="H7935" s="180">
        <v>0</v>
      </c>
      <c r="I7935" s="180">
        <v>5962768.1099999994</v>
      </c>
      <c r="J7935" s="180">
        <v>9916940.4400000013</v>
      </c>
    </row>
    <row r="7936" spans="1:10" x14ac:dyDescent="0.2">
      <c r="A7936" s="180" t="s">
        <v>180</v>
      </c>
      <c r="B7936" s="180" t="s">
        <v>350</v>
      </c>
      <c r="C7936" s="180">
        <v>723609.40000000037</v>
      </c>
      <c r="D7936" s="180">
        <v>268636.31999999995</v>
      </c>
      <c r="E7936" s="180">
        <v>0</v>
      </c>
      <c r="F7936" s="180">
        <v>396570.44000000006</v>
      </c>
      <c r="G7936" s="180">
        <v>449606.07</v>
      </c>
      <c r="H7936" s="180">
        <v>0</v>
      </c>
      <c r="I7936" s="180">
        <v>16149268.109999999</v>
      </c>
      <c r="J7936" s="180">
        <v>20333808.23</v>
      </c>
    </row>
    <row r="7937" spans="1:10" x14ac:dyDescent="0.2">
      <c r="A7937" s="180" t="s">
        <v>180</v>
      </c>
      <c r="B7937" s="180" t="s">
        <v>376</v>
      </c>
      <c r="C7937" s="180"/>
      <c r="D7937" s="180"/>
      <c r="E7937" s="180"/>
      <c r="F7937" s="180"/>
      <c r="G7937" s="180"/>
      <c r="H7937" s="180"/>
      <c r="I7937" s="180"/>
      <c r="J7937" s="180"/>
    </row>
    <row r="7938" spans="1:10" x14ac:dyDescent="0.2">
      <c r="A7938" s="180" t="s">
        <v>180</v>
      </c>
      <c r="B7938" s="180" t="s">
        <v>377</v>
      </c>
      <c r="C7938" s="180">
        <v>190502</v>
      </c>
      <c r="D7938" s="180">
        <v>27932</v>
      </c>
      <c r="E7938" s="180">
        <v>0</v>
      </c>
      <c r="F7938" s="180"/>
      <c r="G7938" s="180">
        <v>0</v>
      </c>
      <c r="H7938" s="180">
        <v>0</v>
      </c>
      <c r="I7938" s="180">
        <v>5919821</v>
      </c>
      <c r="J7938" s="180">
        <v>5949441.3200000003</v>
      </c>
    </row>
    <row r="7939" spans="1:10" x14ac:dyDescent="0.2">
      <c r="A7939" s="180" t="s">
        <v>180</v>
      </c>
      <c r="B7939" s="180" t="s">
        <v>352</v>
      </c>
      <c r="C7939" s="180">
        <v>0</v>
      </c>
      <c r="D7939" s="180">
        <v>0</v>
      </c>
      <c r="E7939" s="180">
        <v>0</v>
      </c>
      <c r="F7939" s="180"/>
      <c r="G7939" s="180">
        <v>0</v>
      </c>
      <c r="H7939" s="180">
        <v>0</v>
      </c>
      <c r="I7939" s="180">
        <v>209397</v>
      </c>
      <c r="J7939" s="180">
        <v>206302.86</v>
      </c>
    </row>
    <row r="7940" spans="1:10" x14ac:dyDescent="0.2">
      <c r="A7940" s="180" t="s">
        <v>180</v>
      </c>
      <c r="B7940" s="180" t="s">
        <v>353</v>
      </c>
      <c r="C7940" s="180">
        <v>0</v>
      </c>
      <c r="D7940" s="180">
        <v>0</v>
      </c>
      <c r="E7940" s="180">
        <v>0</v>
      </c>
      <c r="F7940" s="180"/>
      <c r="G7940" s="180">
        <v>0</v>
      </c>
      <c r="H7940" s="180">
        <v>0</v>
      </c>
      <c r="I7940" s="180">
        <v>219047</v>
      </c>
      <c r="J7940" s="180">
        <v>215809.88</v>
      </c>
    </row>
    <row r="7941" spans="1:10" x14ac:dyDescent="0.2">
      <c r="A7941" s="180" t="s">
        <v>180</v>
      </c>
      <c r="B7941" s="180" t="s">
        <v>354</v>
      </c>
      <c r="C7941" s="180">
        <v>0</v>
      </c>
      <c r="D7941" s="180">
        <v>0</v>
      </c>
      <c r="E7941" s="180">
        <v>0</v>
      </c>
      <c r="F7941" s="180"/>
      <c r="G7941" s="180">
        <v>0</v>
      </c>
      <c r="H7941" s="180">
        <v>0</v>
      </c>
      <c r="I7941" s="180">
        <v>361716</v>
      </c>
      <c r="J7941" s="180">
        <v>356370.64</v>
      </c>
    </row>
    <row r="7942" spans="1:10" x14ac:dyDescent="0.2">
      <c r="A7942" s="180" t="s">
        <v>180</v>
      </c>
      <c r="B7942" s="180" t="s">
        <v>408</v>
      </c>
      <c r="C7942" s="180">
        <v>0</v>
      </c>
      <c r="D7942" s="180">
        <v>0</v>
      </c>
      <c r="E7942" s="180">
        <v>0</v>
      </c>
      <c r="F7942" s="180"/>
      <c r="G7942" s="180">
        <v>25934</v>
      </c>
      <c r="H7942" s="180">
        <v>0</v>
      </c>
      <c r="I7942" s="180">
        <v>443431</v>
      </c>
      <c r="J7942" s="180">
        <v>441803.55</v>
      </c>
    </row>
    <row r="7943" spans="1:10" x14ac:dyDescent="0.2">
      <c r="A7943" s="180" t="s">
        <v>180</v>
      </c>
      <c r="B7943" s="180" t="s">
        <v>423</v>
      </c>
      <c r="C7943" s="180">
        <v>0</v>
      </c>
      <c r="D7943" s="180">
        <v>66730</v>
      </c>
      <c r="E7943" s="180">
        <v>0</v>
      </c>
      <c r="F7943" s="180">
        <v>0</v>
      </c>
      <c r="G7943" s="180">
        <v>0</v>
      </c>
      <c r="H7943" s="180">
        <v>0</v>
      </c>
      <c r="I7943" s="180">
        <v>204757</v>
      </c>
      <c r="J7943" s="180">
        <v>201731.08</v>
      </c>
    </row>
    <row r="7944" spans="1:10" x14ac:dyDescent="0.2">
      <c r="A7944" s="180" t="s">
        <v>180</v>
      </c>
      <c r="B7944" s="180" t="s">
        <v>355</v>
      </c>
      <c r="C7944" s="180">
        <v>0</v>
      </c>
      <c r="D7944" s="180">
        <v>5805</v>
      </c>
      <c r="E7944" s="180">
        <v>0</v>
      </c>
      <c r="F7944" s="180"/>
      <c r="G7944" s="180">
        <v>0</v>
      </c>
      <c r="H7944" s="180">
        <v>0</v>
      </c>
      <c r="I7944" s="180">
        <v>703391</v>
      </c>
      <c r="J7944" s="180">
        <v>692996.88</v>
      </c>
    </row>
    <row r="7945" spans="1:10" x14ac:dyDescent="0.2">
      <c r="A7945" s="180" t="s">
        <v>180</v>
      </c>
      <c r="B7945" s="180" t="s">
        <v>356</v>
      </c>
      <c r="C7945" s="180">
        <v>110469</v>
      </c>
      <c r="D7945" s="180">
        <v>11664</v>
      </c>
      <c r="E7945" s="180">
        <v>0</v>
      </c>
      <c r="F7945" s="180"/>
      <c r="G7945" s="180">
        <v>0</v>
      </c>
      <c r="H7945" s="180">
        <v>0</v>
      </c>
      <c r="I7945" s="180">
        <v>440755</v>
      </c>
      <c r="J7945" s="180">
        <v>439167.88</v>
      </c>
    </row>
    <row r="7946" spans="1:10" x14ac:dyDescent="0.2">
      <c r="A7946" s="180" t="s">
        <v>180</v>
      </c>
      <c r="B7946" s="180" t="s">
        <v>409</v>
      </c>
      <c r="C7946" s="180"/>
      <c r="D7946" s="180"/>
      <c r="E7946" s="180"/>
      <c r="F7946" s="180"/>
      <c r="G7946" s="180"/>
      <c r="H7946" s="180"/>
      <c r="I7946" s="180">
        <v>0</v>
      </c>
      <c r="J7946" s="180"/>
    </row>
    <row r="7947" spans="1:10" x14ac:dyDescent="0.2">
      <c r="A7947" s="180" t="s">
        <v>180</v>
      </c>
      <c r="B7947" s="180" t="s">
        <v>378</v>
      </c>
      <c r="C7947" s="180">
        <v>0</v>
      </c>
      <c r="D7947" s="180">
        <v>0</v>
      </c>
      <c r="E7947" s="180">
        <v>0</v>
      </c>
      <c r="F7947" s="180"/>
      <c r="G7947" s="180">
        <v>497726</v>
      </c>
      <c r="H7947" s="180">
        <v>0</v>
      </c>
      <c r="I7947" s="180">
        <v>471110</v>
      </c>
      <c r="J7947" s="180">
        <v>434590.65</v>
      </c>
    </row>
    <row r="7948" spans="1:10" x14ac:dyDescent="0.2">
      <c r="A7948" s="180" t="s">
        <v>180</v>
      </c>
      <c r="B7948" s="180" t="s">
        <v>360</v>
      </c>
      <c r="C7948" s="180">
        <v>21627</v>
      </c>
      <c r="D7948" s="180">
        <v>452517</v>
      </c>
      <c r="E7948" s="180">
        <v>0</v>
      </c>
      <c r="F7948" s="180"/>
      <c r="G7948" s="180"/>
      <c r="H7948" s="180">
        <v>0</v>
      </c>
      <c r="I7948" s="180">
        <v>1304010</v>
      </c>
      <c r="J7948" s="180">
        <v>4043358.71</v>
      </c>
    </row>
    <row r="7949" spans="1:10" x14ac:dyDescent="0.2">
      <c r="A7949" s="180" t="s">
        <v>180</v>
      </c>
      <c r="B7949" s="180" t="s">
        <v>379</v>
      </c>
      <c r="C7949" s="180">
        <v>0</v>
      </c>
      <c r="D7949" s="180">
        <v>0</v>
      </c>
      <c r="E7949" s="180">
        <v>0</v>
      </c>
      <c r="F7949" s="180">
        <v>395081</v>
      </c>
      <c r="G7949" s="180"/>
      <c r="H7949" s="180"/>
      <c r="I7949" s="180">
        <v>389242</v>
      </c>
      <c r="J7949" s="180">
        <v>383490</v>
      </c>
    </row>
    <row r="7950" spans="1:10" x14ac:dyDescent="0.2">
      <c r="A7950" s="180" t="s">
        <v>180</v>
      </c>
      <c r="B7950" s="180" t="s">
        <v>362</v>
      </c>
      <c r="C7950" s="180"/>
      <c r="D7950" s="180"/>
      <c r="E7950" s="180"/>
      <c r="F7950" s="180"/>
      <c r="G7950" s="180"/>
      <c r="H7950" s="180"/>
      <c r="I7950" s="180">
        <v>296170</v>
      </c>
      <c r="J7950" s="180">
        <v>298496</v>
      </c>
    </row>
    <row r="7951" spans="1:10" x14ac:dyDescent="0.2">
      <c r="A7951" s="180" t="s">
        <v>180</v>
      </c>
      <c r="B7951" s="180" t="s">
        <v>365</v>
      </c>
      <c r="C7951" s="180">
        <v>322598</v>
      </c>
      <c r="D7951" s="180">
        <v>564648</v>
      </c>
      <c r="E7951" s="180">
        <v>0</v>
      </c>
      <c r="F7951" s="180">
        <v>395081</v>
      </c>
      <c r="G7951" s="180">
        <v>523660</v>
      </c>
      <c r="H7951" s="180">
        <v>0</v>
      </c>
      <c r="I7951" s="180">
        <v>10962847</v>
      </c>
      <c r="J7951" s="180">
        <v>13663559.449999999</v>
      </c>
    </row>
    <row r="7952" spans="1:10" x14ac:dyDescent="0.2">
      <c r="A7952" s="180" t="s">
        <v>180</v>
      </c>
      <c r="B7952" s="180" t="s">
        <v>447</v>
      </c>
      <c r="C7952" s="180">
        <v>386173</v>
      </c>
      <c r="D7952" s="180">
        <v>0</v>
      </c>
      <c r="E7952" s="180">
        <v>0</v>
      </c>
      <c r="F7952" s="180">
        <v>0</v>
      </c>
      <c r="G7952" s="180">
        <v>0</v>
      </c>
      <c r="H7952" s="180">
        <v>0</v>
      </c>
      <c r="I7952" s="180">
        <v>389242</v>
      </c>
      <c r="J7952" s="180">
        <v>707480.66999999993</v>
      </c>
    </row>
    <row r="7953" spans="1:10" x14ac:dyDescent="0.2">
      <c r="A7953" s="180" t="s">
        <v>180</v>
      </c>
      <c r="B7953" s="180" t="s">
        <v>366</v>
      </c>
      <c r="C7953" s="180">
        <v>708771</v>
      </c>
      <c r="D7953" s="180">
        <v>564648</v>
      </c>
      <c r="E7953" s="180">
        <v>0</v>
      </c>
      <c r="F7953" s="180">
        <v>395081</v>
      </c>
      <c r="G7953" s="180">
        <v>523660</v>
      </c>
      <c r="H7953" s="180">
        <v>0</v>
      </c>
      <c r="I7953" s="180">
        <v>11352089</v>
      </c>
      <c r="J7953" s="180">
        <v>14371040.119999999</v>
      </c>
    </row>
    <row r="7954" spans="1:10" x14ac:dyDescent="0.2">
      <c r="A7954" s="180" t="s">
        <v>180</v>
      </c>
      <c r="B7954" s="180" t="s">
        <v>367</v>
      </c>
      <c r="C7954" s="180">
        <v>14838.400000000373</v>
      </c>
      <c r="D7954" s="180">
        <v>-296011.68000000005</v>
      </c>
      <c r="E7954" s="180">
        <v>0</v>
      </c>
      <c r="F7954" s="180">
        <v>1489.4400000000603</v>
      </c>
      <c r="G7954" s="180">
        <v>-74053.929999999993</v>
      </c>
      <c r="H7954" s="180">
        <v>0</v>
      </c>
      <c r="I7954" s="180">
        <v>4797179.1099999994</v>
      </c>
      <c r="J7954" s="180">
        <v>5962768.1100000013</v>
      </c>
    </row>
    <row r="7955" spans="1:10" x14ac:dyDescent="0.2">
      <c r="A7955" s="180" t="s">
        <v>180</v>
      </c>
      <c r="B7955" s="180" t="s">
        <v>368</v>
      </c>
      <c r="C7955" s="180">
        <v>723609.40000000037</v>
      </c>
      <c r="D7955" s="180">
        <v>268636.31999999995</v>
      </c>
      <c r="E7955" s="180">
        <v>0</v>
      </c>
      <c r="F7955" s="180">
        <v>396570.44000000006</v>
      </c>
      <c r="G7955" s="180">
        <v>449606.07</v>
      </c>
      <c r="H7955" s="180">
        <v>0</v>
      </c>
      <c r="I7955" s="180">
        <v>16149268.109999999</v>
      </c>
      <c r="J7955" s="180">
        <v>20333808.23</v>
      </c>
    </row>
    <row r="7956" spans="1:10" x14ac:dyDescent="0.2">
      <c r="A7956" s="180" t="s">
        <v>181</v>
      </c>
      <c r="B7956" s="180" t="s">
        <v>333</v>
      </c>
      <c r="C7956" s="180"/>
      <c r="D7956" s="180">
        <v>337093</v>
      </c>
      <c r="E7956" s="180"/>
      <c r="F7956" s="180">
        <v>0</v>
      </c>
      <c r="G7956" s="180"/>
      <c r="H7956" s="180"/>
      <c r="I7956" s="180">
        <v>2734787</v>
      </c>
      <c r="J7956" s="180">
        <v>2849556.9600000004</v>
      </c>
    </row>
    <row r="7957" spans="1:10" x14ac:dyDescent="0.2">
      <c r="A7957" s="180" t="s">
        <v>181</v>
      </c>
      <c r="B7957" s="180" t="s">
        <v>334</v>
      </c>
      <c r="C7957" s="180"/>
      <c r="D7957" s="180">
        <v>15516</v>
      </c>
      <c r="E7957" s="180"/>
      <c r="F7957" s="180">
        <v>0</v>
      </c>
      <c r="G7957" s="180"/>
      <c r="H7957" s="180"/>
      <c r="I7957" s="180">
        <v>164170</v>
      </c>
      <c r="J7957" s="180">
        <v>195474.31</v>
      </c>
    </row>
    <row r="7958" spans="1:10" x14ac:dyDescent="0.2">
      <c r="A7958" s="180" t="s">
        <v>181</v>
      </c>
      <c r="B7958" s="180" t="s">
        <v>335</v>
      </c>
      <c r="C7958" s="180"/>
      <c r="D7958" s="180">
        <v>31005</v>
      </c>
      <c r="E7958" s="180"/>
      <c r="F7958" s="180"/>
      <c r="G7958" s="180"/>
      <c r="H7958" s="180"/>
      <c r="I7958" s="180">
        <v>227310</v>
      </c>
      <c r="J7958" s="180">
        <v>248037</v>
      </c>
    </row>
    <row r="7959" spans="1:10" x14ac:dyDescent="0.2">
      <c r="A7959" s="180" t="s">
        <v>181</v>
      </c>
      <c r="B7959" s="180" t="s">
        <v>336</v>
      </c>
      <c r="C7959" s="180"/>
      <c r="D7959" s="180"/>
      <c r="E7959" s="180"/>
      <c r="F7959" s="180"/>
      <c r="G7959" s="180"/>
      <c r="H7959" s="180"/>
      <c r="I7959" s="180">
        <v>752015</v>
      </c>
      <c r="J7959" s="180">
        <v>727382.22</v>
      </c>
    </row>
    <row r="7960" spans="1:10" x14ac:dyDescent="0.2">
      <c r="A7960" s="180" t="s">
        <v>181</v>
      </c>
      <c r="B7960" s="180" t="s">
        <v>337</v>
      </c>
      <c r="C7960" s="180">
        <v>6000</v>
      </c>
      <c r="D7960" s="180">
        <v>800</v>
      </c>
      <c r="E7960" s="180"/>
      <c r="F7960" s="180"/>
      <c r="G7960" s="180">
        <v>50</v>
      </c>
      <c r="H7960" s="180"/>
      <c r="I7960" s="180">
        <v>15050</v>
      </c>
      <c r="J7960" s="180">
        <v>12685.34</v>
      </c>
    </row>
    <row r="7961" spans="1:10" x14ac:dyDescent="0.2">
      <c r="A7961" s="180" t="s">
        <v>181</v>
      </c>
      <c r="B7961" s="180" t="s">
        <v>338</v>
      </c>
      <c r="C7961" s="180"/>
      <c r="D7961" s="180"/>
      <c r="E7961" s="180"/>
      <c r="F7961" s="180"/>
      <c r="G7961" s="180">
        <v>100000</v>
      </c>
      <c r="H7961" s="180"/>
      <c r="I7961" s="180">
        <v>100000</v>
      </c>
      <c r="J7961" s="180">
        <v>98905.95</v>
      </c>
    </row>
    <row r="7962" spans="1:10" x14ac:dyDescent="0.2">
      <c r="A7962" s="180" t="s">
        <v>181</v>
      </c>
      <c r="B7962" s="180" t="s">
        <v>339</v>
      </c>
      <c r="C7962" s="180"/>
      <c r="D7962" s="180"/>
      <c r="E7962" s="180"/>
      <c r="F7962" s="180"/>
      <c r="G7962" s="180"/>
      <c r="H7962" s="180"/>
      <c r="I7962" s="180">
        <v>141903</v>
      </c>
      <c r="J7962" s="180">
        <v>150595.4</v>
      </c>
    </row>
    <row r="7963" spans="1:10" x14ac:dyDescent="0.2">
      <c r="A7963" s="180" t="s">
        <v>181</v>
      </c>
      <c r="B7963" s="180" t="s">
        <v>340</v>
      </c>
      <c r="C7963" s="180">
        <v>400000</v>
      </c>
      <c r="D7963" s="180"/>
      <c r="E7963" s="180"/>
      <c r="F7963" s="180"/>
      <c r="G7963" s="180"/>
      <c r="H7963" s="180"/>
      <c r="I7963" s="180">
        <v>685208</v>
      </c>
      <c r="J7963" s="180">
        <v>460865.33</v>
      </c>
    </row>
    <row r="7964" spans="1:10" x14ac:dyDescent="0.2">
      <c r="A7964" s="180" t="s">
        <v>181</v>
      </c>
      <c r="B7964" s="180" t="s">
        <v>341</v>
      </c>
      <c r="C7964" s="180"/>
      <c r="D7964" s="180"/>
      <c r="E7964" s="180"/>
      <c r="F7964" s="180"/>
      <c r="G7964" s="180"/>
      <c r="H7964" s="180"/>
      <c r="I7964" s="180">
        <v>0</v>
      </c>
      <c r="J7964" s="180">
        <v>0</v>
      </c>
    </row>
    <row r="7965" spans="1:10" x14ac:dyDescent="0.2">
      <c r="A7965" s="180" t="s">
        <v>181</v>
      </c>
      <c r="B7965" s="180" t="s">
        <v>342</v>
      </c>
      <c r="C7965" s="180"/>
      <c r="D7965" s="180"/>
      <c r="E7965" s="180"/>
      <c r="F7965" s="180"/>
      <c r="G7965" s="180"/>
      <c r="H7965" s="180"/>
      <c r="I7965" s="180">
        <v>1910866</v>
      </c>
      <c r="J7965" s="180">
        <v>1818071</v>
      </c>
    </row>
    <row r="7966" spans="1:10" x14ac:dyDescent="0.2">
      <c r="A7966" s="180" t="s">
        <v>181</v>
      </c>
      <c r="B7966" s="180" t="s">
        <v>343</v>
      </c>
      <c r="C7966" s="180"/>
      <c r="D7966" s="180"/>
      <c r="E7966" s="180"/>
      <c r="F7966" s="180"/>
      <c r="G7966" s="180"/>
      <c r="H7966" s="180"/>
      <c r="I7966" s="180">
        <v>0</v>
      </c>
      <c r="J7966" s="180">
        <v>0</v>
      </c>
    </row>
    <row r="7967" spans="1:10" x14ac:dyDescent="0.2">
      <c r="A7967" s="180" t="s">
        <v>181</v>
      </c>
      <c r="B7967" s="180" t="s">
        <v>344</v>
      </c>
      <c r="C7967" s="180"/>
      <c r="D7967" s="180"/>
      <c r="E7967" s="180"/>
      <c r="F7967" s="180"/>
      <c r="G7967" s="180"/>
      <c r="H7967" s="180"/>
      <c r="I7967" s="180">
        <v>54530</v>
      </c>
      <c r="J7967" s="180">
        <v>451074.74999999994</v>
      </c>
    </row>
    <row r="7968" spans="1:10" x14ac:dyDescent="0.2">
      <c r="A7968" s="180" t="s">
        <v>181</v>
      </c>
      <c r="B7968" s="180" t="s">
        <v>475</v>
      </c>
      <c r="C7968" s="180"/>
      <c r="D7968" s="180">
        <v>3900</v>
      </c>
      <c r="E7968" s="180"/>
      <c r="F7968" s="180">
        <v>0</v>
      </c>
      <c r="G7968" s="180"/>
      <c r="H7968" s="180"/>
      <c r="I7968" s="180">
        <v>31532</v>
      </c>
      <c r="J7968" s="180">
        <v>34177.46</v>
      </c>
    </row>
    <row r="7969" spans="1:10" x14ac:dyDescent="0.2">
      <c r="A7969" s="180" t="s">
        <v>181</v>
      </c>
      <c r="B7969" s="180" t="s">
        <v>332</v>
      </c>
      <c r="C7969" s="180"/>
      <c r="D7969" s="180"/>
      <c r="E7969" s="180"/>
      <c r="F7969" s="180"/>
      <c r="G7969" s="180"/>
      <c r="H7969" s="180"/>
      <c r="I7969" s="180">
        <v>45591</v>
      </c>
      <c r="J7969" s="180">
        <v>45674</v>
      </c>
    </row>
    <row r="7970" spans="1:10" x14ac:dyDescent="0.2">
      <c r="A7970" s="180" t="s">
        <v>181</v>
      </c>
      <c r="B7970" s="180" t="s">
        <v>407</v>
      </c>
      <c r="C7970" s="180"/>
      <c r="D7970" s="180"/>
      <c r="E7970" s="180"/>
      <c r="F7970" s="180"/>
      <c r="G7970" s="180">
        <v>82000</v>
      </c>
      <c r="H7970" s="180"/>
      <c r="I7970" s="180">
        <v>148721</v>
      </c>
      <c r="J7970" s="180">
        <v>219202.39</v>
      </c>
    </row>
    <row r="7971" spans="1:10" x14ac:dyDescent="0.2">
      <c r="A7971" s="180" t="s">
        <v>181</v>
      </c>
      <c r="B7971" s="180" t="s">
        <v>345</v>
      </c>
      <c r="C7971" s="180">
        <v>406000</v>
      </c>
      <c r="D7971" s="180">
        <v>388314</v>
      </c>
      <c r="E7971" s="180">
        <v>0</v>
      </c>
      <c r="F7971" s="180">
        <v>0</v>
      </c>
      <c r="G7971" s="180">
        <v>182050</v>
      </c>
      <c r="H7971" s="180">
        <v>0</v>
      </c>
      <c r="I7971" s="180">
        <v>7011683</v>
      </c>
      <c r="J7971" s="180">
        <v>7311702.1100000003</v>
      </c>
    </row>
    <row r="7972" spans="1:10" x14ac:dyDescent="0.2">
      <c r="A7972" s="180" t="s">
        <v>181</v>
      </c>
      <c r="B7972" s="180" t="s">
        <v>346</v>
      </c>
      <c r="C7972" s="180"/>
      <c r="D7972" s="180"/>
      <c r="E7972" s="180"/>
      <c r="F7972" s="180"/>
      <c r="G7972" s="180"/>
      <c r="H7972" s="180"/>
      <c r="I7972" s="180">
        <v>0</v>
      </c>
      <c r="J7972" s="180">
        <v>0</v>
      </c>
    </row>
    <row r="7973" spans="1:10" x14ac:dyDescent="0.2">
      <c r="A7973" s="180" t="s">
        <v>181</v>
      </c>
      <c r="B7973" s="180" t="s">
        <v>446</v>
      </c>
      <c r="C7973" s="180"/>
      <c r="D7973" s="180"/>
      <c r="E7973" s="180"/>
      <c r="F7973" s="180"/>
      <c r="G7973" s="180"/>
      <c r="H7973" s="180"/>
      <c r="I7973" s="180">
        <v>0</v>
      </c>
      <c r="J7973" s="180">
        <v>38271.29</v>
      </c>
    </row>
    <row r="7974" spans="1:10" x14ac:dyDescent="0.2">
      <c r="A7974" s="180" t="s">
        <v>181</v>
      </c>
      <c r="B7974" s="180" t="s">
        <v>347</v>
      </c>
      <c r="C7974" s="180"/>
      <c r="D7974" s="180"/>
      <c r="E7974" s="180"/>
      <c r="F7974" s="180"/>
      <c r="G7974" s="180"/>
      <c r="H7974" s="180"/>
      <c r="I7974" s="180">
        <v>0</v>
      </c>
      <c r="J7974" s="180">
        <v>0</v>
      </c>
    </row>
    <row r="7975" spans="1:10" x14ac:dyDescent="0.2">
      <c r="A7975" s="180" t="s">
        <v>181</v>
      </c>
      <c r="B7975" s="180" t="s">
        <v>348</v>
      </c>
      <c r="C7975" s="180">
        <v>406000</v>
      </c>
      <c r="D7975" s="180">
        <v>388314</v>
      </c>
      <c r="E7975" s="180">
        <v>0</v>
      </c>
      <c r="F7975" s="180">
        <v>0</v>
      </c>
      <c r="G7975" s="180">
        <v>182050</v>
      </c>
      <c r="H7975" s="180">
        <v>0</v>
      </c>
      <c r="I7975" s="180">
        <v>7011683</v>
      </c>
      <c r="J7975" s="180">
        <v>7349973.4000000004</v>
      </c>
    </row>
    <row r="7976" spans="1:10" x14ac:dyDescent="0.2">
      <c r="A7976" s="180" t="s">
        <v>181</v>
      </c>
      <c r="B7976" s="180" t="s">
        <v>349</v>
      </c>
      <c r="C7976" s="180">
        <v>1234435.6499999999</v>
      </c>
      <c r="D7976" s="180">
        <v>396445.41999999993</v>
      </c>
      <c r="E7976" s="180">
        <v>0</v>
      </c>
      <c r="F7976" s="180">
        <v>30667.869999999995</v>
      </c>
      <c r="G7976" s="180">
        <v>88590.289999999979</v>
      </c>
      <c r="H7976" s="180">
        <v>0</v>
      </c>
      <c r="I7976" s="180">
        <v>3943247.0699999994</v>
      </c>
      <c r="J7976" s="180">
        <v>6550387.0599999996</v>
      </c>
    </row>
    <row r="7977" spans="1:10" x14ac:dyDescent="0.2">
      <c r="A7977" s="180" t="s">
        <v>181</v>
      </c>
      <c r="B7977" s="180" t="s">
        <v>350</v>
      </c>
      <c r="C7977" s="180">
        <v>1640435.65</v>
      </c>
      <c r="D7977" s="180">
        <v>784759.42</v>
      </c>
      <c r="E7977" s="180">
        <v>0</v>
      </c>
      <c r="F7977" s="180">
        <v>30667.869999999995</v>
      </c>
      <c r="G7977" s="180">
        <v>270640.28999999998</v>
      </c>
      <c r="H7977" s="180">
        <v>0</v>
      </c>
      <c r="I7977" s="180">
        <v>10954930.07</v>
      </c>
      <c r="J7977" s="180">
        <v>13900360.460000001</v>
      </c>
    </row>
    <row r="7978" spans="1:10" x14ac:dyDescent="0.2">
      <c r="A7978" s="180" t="s">
        <v>181</v>
      </c>
      <c r="B7978" s="180" t="s">
        <v>376</v>
      </c>
      <c r="C7978" s="180"/>
      <c r="D7978" s="180"/>
      <c r="E7978" s="180"/>
      <c r="F7978" s="180"/>
      <c r="G7978" s="180"/>
      <c r="H7978" s="180"/>
      <c r="I7978" s="180"/>
      <c r="J7978" s="180"/>
    </row>
    <row r="7979" spans="1:10" x14ac:dyDescent="0.2">
      <c r="A7979" s="180" t="s">
        <v>181</v>
      </c>
      <c r="B7979" s="180" t="s">
        <v>377</v>
      </c>
      <c r="C7979" s="180"/>
      <c r="D7979" s="180">
        <v>50000</v>
      </c>
      <c r="E7979" s="180"/>
      <c r="F7979" s="180"/>
      <c r="G7979" s="180"/>
      <c r="H7979" s="180"/>
      <c r="I7979" s="180">
        <v>4650328</v>
      </c>
      <c r="J7979" s="180">
        <v>4470784.3199999994</v>
      </c>
    </row>
    <row r="7980" spans="1:10" x14ac:dyDescent="0.2">
      <c r="A7980" s="180" t="s">
        <v>181</v>
      </c>
      <c r="B7980" s="180" t="s">
        <v>352</v>
      </c>
      <c r="C7980" s="180"/>
      <c r="D7980" s="180"/>
      <c r="E7980" s="180"/>
      <c r="F7980" s="180"/>
      <c r="G7980" s="180"/>
      <c r="H7980" s="180"/>
      <c r="I7980" s="180">
        <v>144169</v>
      </c>
      <c r="J7980" s="180">
        <v>147967.73000000001</v>
      </c>
    </row>
    <row r="7981" spans="1:10" x14ac:dyDescent="0.2">
      <c r="A7981" s="180" t="s">
        <v>181</v>
      </c>
      <c r="B7981" s="180" t="s">
        <v>353</v>
      </c>
      <c r="C7981" s="180"/>
      <c r="D7981" s="180"/>
      <c r="E7981" s="180"/>
      <c r="F7981" s="180"/>
      <c r="G7981" s="180"/>
      <c r="H7981" s="180"/>
      <c r="I7981" s="180">
        <v>58793</v>
      </c>
      <c r="J7981" s="180">
        <v>76120.12</v>
      </c>
    </row>
    <row r="7982" spans="1:10" x14ac:dyDescent="0.2">
      <c r="A7982" s="180" t="s">
        <v>181</v>
      </c>
      <c r="B7982" s="180" t="s">
        <v>354</v>
      </c>
      <c r="C7982" s="180"/>
      <c r="D7982" s="180"/>
      <c r="E7982" s="180"/>
      <c r="F7982" s="180"/>
      <c r="G7982" s="180"/>
      <c r="H7982" s="180"/>
      <c r="I7982" s="180">
        <v>130230</v>
      </c>
      <c r="J7982" s="180">
        <v>240111.5</v>
      </c>
    </row>
    <row r="7983" spans="1:10" x14ac:dyDescent="0.2">
      <c r="A7983" s="180" t="s">
        <v>181</v>
      </c>
      <c r="B7983" s="180" t="s">
        <v>408</v>
      </c>
      <c r="C7983" s="180"/>
      <c r="D7983" s="180"/>
      <c r="E7983" s="180"/>
      <c r="F7983" s="180"/>
      <c r="G7983" s="180"/>
      <c r="H7983" s="180"/>
      <c r="I7983" s="180">
        <v>219854</v>
      </c>
      <c r="J7983" s="180">
        <v>212332.95</v>
      </c>
    </row>
    <row r="7984" spans="1:10" x14ac:dyDescent="0.2">
      <c r="A7984" s="180" t="s">
        <v>181</v>
      </c>
      <c r="B7984" s="180" t="s">
        <v>423</v>
      </c>
      <c r="C7984" s="180"/>
      <c r="D7984" s="180"/>
      <c r="E7984" s="180"/>
      <c r="F7984" s="180"/>
      <c r="G7984" s="180"/>
      <c r="H7984" s="180"/>
      <c r="I7984" s="180">
        <v>120346</v>
      </c>
      <c r="J7984" s="180">
        <v>98572.150000000009</v>
      </c>
    </row>
    <row r="7985" spans="1:10" x14ac:dyDescent="0.2">
      <c r="A7985" s="180" t="s">
        <v>181</v>
      </c>
      <c r="B7985" s="180" t="s">
        <v>355</v>
      </c>
      <c r="C7985" s="180"/>
      <c r="D7985" s="180">
        <v>50000</v>
      </c>
      <c r="E7985" s="180"/>
      <c r="F7985" s="180"/>
      <c r="G7985" s="180"/>
      <c r="H7985" s="180"/>
      <c r="I7985" s="180">
        <v>373929</v>
      </c>
      <c r="J7985" s="180">
        <v>359463.64</v>
      </c>
    </row>
    <row r="7986" spans="1:10" x14ac:dyDescent="0.2">
      <c r="A7986" s="180" t="s">
        <v>181</v>
      </c>
      <c r="B7986" s="180" t="s">
        <v>356</v>
      </c>
      <c r="C7986" s="180"/>
      <c r="D7986" s="180">
        <v>100000</v>
      </c>
      <c r="E7986" s="180"/>
      <c r="F7986" s="180"/>
      <c r="G7986" s="180"/>
      <c r="H7986" s="180"/>
      <c r="I7986" s="180">
        <v>310215</v>
      </c>
      <c r="J7986" s="180">
        <v>228177.32</v>
      </c>
    </row>
    <row r="7987" spans="1:10" x14ac:dyDescent="0.2">
      <c r="A7987" s="180" t="s">
        <v>181</v>
      </c>
      <c r="B7987" s="180" t="s">
        <v>409</v>
      </c>
      <c r="C7987" s="180"/>
      <c r="D7987" s="180"/>
      <c r="E7987" s="180"/>
      <c r="F7987" s="180"/>
      <c r="G7987" s="180"/>
      <c r="H7987" s="180"/>
      <c r="I7987" s="180">
        <v>0</v>
      </c>
      <c r="J7987" s="180"/>
    </row>
    <row r="7988" spans="1:10" x14ac:dyDescent="0.2">
      <c r="A7988" s="180" t="s">
        <v>181</v>
      </c>
      <c r="B7988" s="180" t="s">
        <v>378</v>
      </c>
      <c r="C7988" s="180"/>
      <c r="D7988" s="180"/>
      <c r="E7988" s="180"/>
      <c r="F7988" s="180"/>
      <c r="G7988" s="180">
        <v>190000</v>
      </c>
      <c r="H7988" s="180"/>
      <c r="I7988" s="180">
        <v>175000</v>
      </c>
      <c r="J7988" s="180">
        <v>183200.82</v>
      </c>
    </row>
    <row r="7989" spans="1:10" x14ac:dyDescent="0.2">
      <c r="A7989" s="180" t="s">
        <v>181</v>
      </c>
      <c r="B7989" s="180" t="s">
        <v>360</v>
      </c>
      <c r="C7989" s="180">
        <v>750000</v>
      </c>
      <c r="D7989" s="180">
        <v>200000</v>
      </c>
      <c r="E7989" s="180"/>
      <c r="F7989" s="180"/>
      <c r="G7989" s="180"/>
      <c r="H7989" s="180"/>
      <c r="I7989" s="180">
        <v>800000</v>
      </c>
      <c r="J7989" s="180">
        <v>3367713.21</v>
      </c>
    </row>
    <row r="7990" spans="1:10" x14ac:dyDescent="0.2">
      <c r="A7990" s="180" t="s">
        <v>181</v>
      </c>
      <c r="B7990" s="180" t="s">
        <v>379</v>
      </c>
      <c r="C7990" s="180">
        <v>342955</v>
      </c>
      <c r="D7990" s="180"/>
      <c r="E7990" s="180"/>
      <c r="F7990" s="180"/>
      <c r="G7990" s="180"/>
      <c r="H7990" s="180"/>
      <c r="I7990" s="180">
        <v>338418</v>
      </c>
      <c r="J7990" s="180">
        <v>207307.54</v>
      </c>
    </row>
    <row r="7991" spans="1:10" x14ac:dyDescent="0.2">
      <c r="A7991" s="180" t="s">
        <v>181</v>
      </c>
      <c r="B7991" s="180" t="s">
        <v>362</v>
      </c>
      <c r="C7991" s="180"/>
      <c r="D7991" s="180"/>
      <c r="E7991" s="180"/>
      <c r="F7991" s="180"/>
      <c r="G7991" s="180"/>
      <c r="H7991" s="180"/>
      <c r="I7991" s="180">
        <v>187573</v>
      </c>
      <c r="J7991" s="180">
        <v>187934</v>
      </c>
    </row>
    <row r="7992" spans="1:10" x14ac:dyDescent="0.2">
      <c r="A7992" s="180" t="s">
        <v>181</v>
      </c>
      <c r="B7992" s="180" t="s">
        <v>365</v>
      </c>
      <c r="C7992" s="180">
        <v>1092955</v>
      </c>
      <c r="D7992" s="180">
        <v>400000</v>
      </c>
      <c r="E7992" s="180">
        <v>0</v>
      </c>
      <c r="F7992" s="180">
        <v>0</v>
      </c>
      <c r="G7992" s="180">
        <v>190000</v>
      </c>
      <c r="H7992" s="180">
        <v>0</v>
      </c>
      <c r="I7992" s="180">
        <v>7508855</v>
      </c>
      <c r="J7992" s="180">
        <v>9779685.3000000007</v>
      </c>
    </row>
    <row r="7993" spans="1:10" x14ac:dyDescent="0.2">
      <c r="A7993" s="180" t="s">
        <v>181</v>
      </c>
      <c r="B7993" s="180" t="s">
        <v>447</v>
      </c>
      <c r="C7993" s="180"/>
      <c r="D7993" s="180"/>
      <c r="E7993" s="180"/>
      <c r="F7993" s="180"/>
      <c r="G7993" s="180"/>
      <c r="H7993" s="180"/>
      <c r="I7993" s="180">
        <v>0</v>
      </c>
      <c r="J7993" s="180">
        <v>177428.09</v>
      </c>
    </row>
    <row r="7994" spans="1:10" x14ac:dyDescent="0.2">
      <c r="A7994" s="180" t="s">
        <v>181</v>
      </c>
      <c r="B7994" s="180" t="s">
        <v>366</v>
      </c>
      <c r="C7994" s="180">
        <v>1092955</v>
      </c>
      <c r="D7994" s="180">
        <v>400000</v>
      </c>
      <c r="E7994" s="180">
        <v>0</v>
      </c>
      <c r="F7994" s="180">
        <v>0</v>
      </c>
      <c r="G7994" s="180">
        <v>190000</v>
      </c>
      <c r="H7994" s="180">
        <v>0</v>
      </c>
      <c r="I7994" s="180">
        <v>7508855</v>
      </c>
      <c r="J7994" s="180">
        <v>9957113.3900000006</v>
      </c>
    </row>
    <row r="7995" spans="1:10" x14ac:dyDescent="0.2">
      <c r="A7995" s="180" t="s">
        <v>181</v>
      </c>
      <c r="B7995" s="180" t="s">
        <v>367</v>
      </c>
      <c r="C7995" s="180">
        <v>547480.64999999991</v>
      </c>
      <c r="D7995" s="180">
        <v>384759.41999999993</v>
      </c>
      <c r="E7995" s="180">
        <v>0</v>
      </c>
      <c r="F7995" s="180">
        <v>30667.869999999995</v>
      </c>
      <c r="G7995" s="180">
        <v>80640.289999999979</v>
      </c>
      <c r="H7995" s="180">
        <v>0</v>
      </c>
      <c r="I7995" s="180">
        <v>3446075.0700000003</v>
      </c>
      <c r="J7995" s="180">
        <v>3943247.07</v>
      </c>
    </row>
    <row r="7996" spans="1:10" x14ac:dyDescent="0.2">
      <c r="A7996" s="180" t="s">
        <v>181</v>
      </c>
      <c r="B7996" s="180" t="s">
        <v>368</v>
      </c>
      <c r="C7996" s="180">
        <v>1640435.65</v>
      </c>
      <c r="D7996" s="180">
        <v>784759.42</v>
      </c>
      <c r="E7996" s="180">
        <v>0</v>
      </c>
      <c r="F7996" s="180">
        <v>30667.869999999995</v>
      </c>
      <c r="G7996" s="180">
        <v>270640.28999999998</v>
      </c>
      <c r="H7996" s="180">
        <v>0</v>
      </c>
      <c r="I7996" s="180">
        <v>10954930.07</v>
      </c>
      <c r="J7996" s="180">
        <v>13900360.460000001</v>
      </c>
    </row>
    <row r="7997" spans="1:10" x14ac:dyDescent="0.2">
      <c r="A7997" s="180" t="s">
        <v>182</v>
      </c>
      <c r="B7997" s="180" t="s">
        <v>333</v>
      </c>
      <c r="C7997" s="180"/>
      <c r="D7997" s="180">
        <v>557764</v>
      </c>
      <c r="E7997" s="180"/>
      <c r="F7997" s="180">
        <v>741376</v>
      </c>
      <c r="G7997" s="180"/>
      <c r="H7997" s="180"/>
      <c r="I7997" s="180">
        <v>7968164</v>
      </c>
      <c r="J7997" s="180">
        <v>7925589.2699999996</v>
      </c>
    </row>
    <row r="7998" spans="1:10" x14ac:dyDescent="0.2">
      <c r="A7998" s="180" t="s">
        <v>182</v>
      </c>
      <c r="B7998" s="180" t="s">
        <v>334</v>
      </c>
      <c r="C7998" s="180"/>
      <c r="D7998" s="180">
        <v>10288</v>
      </c>
      <c r="E7998" s="180"/>
      <c r="F7998" s="180">
        <v>13674</v>
      </c>
      <c r="G7998" s="180"/>
      <c r="H7998" s="180"/>
      <c r="I7998" s="180">
        <v>174593</v>
      </c>
      <c r="J7998" s="180">
        <v>23255.29</v>
      </c>
    </row>
    <row r="7999" spans="1:10" x14ac:dyDescent="0.2">
      <c r="A7999" s="180" t="s">
        <v>182</v>
      </c>
      <c r="B7999" s="180" t="s">
        <v>335</v>
      </c>
      <c r="C7999" s="180"/>
      <c r="D7999" s="180">
        <v>262550</v>
      </c>
      <c r="E7999" s="180"/>
      <c r="F7999" s="180"/>
      <c r="G7999" s="180"/>
      <c r="H7999" s="180"/>
      <c r="I7999" s="180">
        <v>552074</v>
      </c>
      <c r="J7999" s="180">
        <v>525184</v>
      </c>
    </row>
    <row r="8000" spans="1:10" x14ac:dyDescent="0.2">
      <c r="A8000" s="180" t="s">
        <v>182</v>
      </c>
      <c r="B8000" s="180" t="s">
        <v>336</v>
      </c>
      <c r="C8000" s="180"/>
      <c r="D8000" s="180"/>
      <c r="E8000" s="180"/>
      <c r="F8000" s="180"/>
      <c r="G8000" s="180"/>
      <c r="H8000" s="180"/>
      <c r="I8000" s="180">
        <v>5772000</v>
      </c>
      <c r="J8000" s="180">
        <v>5678182.4800000004</v>
      </c>
    </row>
    <row r="8001" spans="1:10" x14ac:dyDescent="0.2">
      <c r="A8001" s="180" t="s">
        <v>182</v>
      </c>
      <c r="B8001" s="180" t="s">
        <v>337</v>
      </c>
      <c r="C8001" s="180">
        <v>40000</v>
      </c>
      <c r="D8001" s="180">
        <v>1000</v>
      </c>
      <c r="E8001" s="180"/>
      <c r="F8001" s="180"/>
      <c r="G8001" s="180">
        <v>2500</v>
      </c>
      <c r="H8001" s="180"/>
      <c r="I8001" s="180">
        <v>79000</v>
      </c>
      <c r="J8001" s="180">
        <v>91403.9</v>
      </c>
    </row>
    <row r="8002" spans="1:10" x14ac:dyDescent="0.2">
      <c r="A8002" s="180" t="s">
        <v>182</v>
      </c>
      <c r="B8002" s="180" t="s">
        <v>338</v>
      </c>
      <c r="C8002" s="180"/>
      <c r="D8002" s="180"/>
      <c r="E8002" s="180"/>
      <c r="F8002" s="180"/>
      <c r="G8002" s="180">
        <v>465000</v>
      </c>
      <c r="H8002" s="180"/>
      <c r="I8002" s="180">
        <v>450000</v>
      </c>
      <c r="J8002" s="180">
        <v>425212.87</v>
      </c>
    </row>
    <row r="8003" spans="1:10" x14ac:dyDescent="0.2">
      <c r="A8003" s="180" t="s">
        <v>182</v>
      </c>
      <c r="B8003" s="180" t="s">
        <v>339</v>
      </c>
      <c r="C8003" s="180"/>
      <c r="D8003" s="180"/>
      <c r="E8003" s="180"/>
      <c r="F8003" s="180"/>
      <c r="G8003" s="180"/>
      <c r="H8003" s="180"/>
      <c r="I8003" s="180">
        <v>545000</v>
      </c>
      <c r="J8003" s="180">
        <v>809291.24</v>
      </c>
    </row>
    <row r="8004" spans="1:10" x14ac:dyDescent="0.2">
      <c r="A8004" s="180" t="s">
        <v>182</v>
      </c>
      <c r="B8004" s="180" t="s">
        <v>340</v>
      </c>
      <c r="C8004" s="180"/>
      <c r="D8004" s="180"/>
      <c r="E8004" s="180"/>
      <c r="F8004" s="180"/>
      <c r="G8004" s="180">
        <v>7500</v>
      </c>
      <c r="H8004" s="180">
        <v>10000</v>
      </c>
      <c r="I8004" s="180">
        <v>847500</v>
      </c>
      <c r="J8004" s="180">
        <v>690670.39</v>
      </c>
    </row>
    <row r="8005" spans="1:10" x14ac:dyDescent="0.2">
      <c r="A8005" s="180" t="s">
        <v>182</v>
      </c>
      <c r="B8005" s="180" t="s">
        <v>341</v>
      </c>
      <c r="C8005" s="180"/>
      <c r="D8005" s="180"/>
      <c r="E8005" s="180"/>
      <c r="F8005" s="180"/>
      <c r="G8005" s="180"/>
      <c r="H8005" s="180"/>
      <c r="I8005" s="180">
        <v>0</v>
      </c>
      <c r="J8005" s="180">
        <v>0</v>
      </c>
    </row>
    <row r="8006" spans="1:10" x14ac:dyDescent="0.2">
      <c r="A8006" s="180" t="s">
        <v>182</v>
      </c>
      <c r="B8006" s="180" t="s">
        <v>342</v>
      </c>
      <c r="C8006" s="180"/>
      <c r="D8006" s="180"/>
      <c r="E8006" s="180"/>
      <c r="F8006" s="180"/>
      <c r="G8006" s="180"/>
      <c r="H8006" s="180"/>
      <c r="I8006" s="180">
        <v>13656024</v>
      </c>
      <c r="J8006" s="180">
        <v>13465625</v>
      </c>
    </row>
    <row r="8007" spans="1:10" x14ac:dyDescent="0.2">
      <c r="A8007" s="180" t="s">
        <v>182</v>
      </c>
      <c r="B8007" s="180" t="s">
        <v>343</v>
      </c>
      <c r="C8007" s="180"/>
      <c r="D8007" s="180"/>
      <c r="E8007" s="180"/>
      <c r="F8007" s="180"/>
      <c r="G8007" s="180"/>
      <c r="H8007" s="180"/>
      <c r="I8007" s="180">
        <v>81775</v>
      </c>
      <c r="J8007" s="180">
        <v>0</v>
      </c>
    </row>
    <row r="8008" spans="1:10" x14ac:dyDescent="0.2">
      <c r="A8008" s="180" t="s">
        <v>182</v>
      </c>
      <c r="B8008" s="180" t="s">
        <v>344</v>
      </c>
      <c r="C8008" s="180">
        <v>1950000</v>
      </c>
      <c r="D8008" s="180"/>
      <c r="E8008" s="180"/>
      <c r="F8008" s="180"/>
      <c r="G8008" s="180">
        <v>6500</v>
      </c>
      <c r="H8008" s="180"/>
      <c r="I8008" s="180">
        <v>1926500</v>
      </c>
      <c r="J8008" s="180">
        <v>1872072.21</v>
      </c>
    </row>
    <row r="8009" spans="1:10" x14ac:dyDescent="0.2">
      <c r="A8009" s="180" t="s">
        <v>182</v>
      </c>
      <c r="B8009" s="180" t="s">
        <v>475</v>
      </c>
      <c r="C8009" s="180"/>
      <c r="D8009" s="180">
        <v>14809</v>
      </c>
      <c r="E8009" s="180"/>
      <c r="F8009" s="180">
        <v>19684</v>
      </c>
      <c r="G8009" s="180"/>
      <c r="H8009" s="180"/>
      <c r="I8009" s="180">
        <v>208977</v>
      </c>
      <c r="J8009" s="180">
        <v>344408.14</v>
      </c>
    </row>
    <row r="8010" spans="1:10" x14ac:dyDescent="0.2">
      <c r="A8010" s="180" t="s">
        <v>182</v>
      </c>
      <c r="B8010" s="180" t="s">
        <v>332</v>
      </c>
      <c r="C8010" s="180"/>
      <c r="D8010" s="180"/>
      <c r="E8010" s="180"/>
      <c r="F8010" s="180"/>
      <c r="G8010" s="180"/>
      <c r="H8010" s="180"/>
      <c r="I8010" s="180">
        <v>230000</v>
      </c>
      <c r="J8010" s="180">
        <v>240501</v>
      </c>
    </row>
    <row r="8011" spans="1:10" x14ac:dyDescent="0.2">
      <c r="A8011" s="180" t="s">
        <v>182</v>
      </c>
      <c r="B8011" s="180" t="s">
        <v>407</v>
      </c>
      <c r="C8011" s="180"/>
      <c r="D8011" s="180"/>
      <c r="E8011" s="180"/>
      <c r="F8011" s="180"/>
      <c r="G8011" s="180">
        <v>440000</v>
      </c>
      <c r="H8011" s="180"/>
      <c r="I8011" s="180">
        <v>865000</v>
      </c>
      <c r="J8011" s="180">
        <v>873397.14999999979</v>
      </c>
    </row>
    <row r="8012" spans="1:10" x14ac:dyDescent="0.2">
      <c r="A8012" s="180" t="s">
        <v>182</v>
      </c>
      <c r="B8012" s="180" t="s">
        <v>345</v>
      </c>
      <c r="C8012" s="180">
        <v>1990000</v>
      </c>
      <c r="D8012" s="180">
        <v>846411</v>
      </c>
      <c r="E8012" s="180">
        <v>0</v>
      </c>
      <c r="F8012" s="180">
        <v>774734</v>
      </c>
      <c r="G8012" s="180">
        <v>921500</v>
      </c>
      <c r="H8012" s="180">
        <v>10000</v>
      </c>
      <c r="I8012" s="180">
        <v>33356607</v>
      </c>
      <c r="J8012" s="180">
        <v>32964792.940000001</v>
      </c>
    </row>
    <row r="8013" spans="1:10" x14ac:dyDescent="0.2">
      <c r="A8013" s="180" t="s">
        <v>182</v>
      </c>
      <c r="B8013" s="180" t="s">
        <v>346</v>
      </c>
      <c r="C8013" s="180">
        <v>2500000</v>
      </c>
      <c r="D8013" s="180"/>
      <c r="E8013" s="180"/>
      <c r="F8013" s="180"/>
      <c r="G8013" s="180"/>
      <c r="H8013" s="180"/>
      <c r="I8013" s="180">
        <v>10400000</v>
      </c>
      <c r="J8013" s="180">
        <v>0</v>
      </c>
    </row>
    <row r="8014" spans="1:10" x14ac:dyDescent="0.2">
      <c r="A8014" s="180" t="s">
        <v>182</v>
      </c>
      <c r="B8014" s="180" t="s">
        <v>446</v>
      </c>
      <c r="C8014" s="180"/>
      <c r="D8014" s="180"/>
      <c r="E8014" s="180"/>
      <c r="F8014" s="180">
        <v>1350000</v>
      </c>
      <c r="G8014" s="180"/>
      <c r="H8014" s="180"/>
      <c r="I8014" s="180">
        <v>1600000</v>
      </c>
      <c r="J8014" s="180">
        <v>2051480.2</v>
      </c>
    </row>
    <row r="8015" spans="1:10" x14ac:dyDescent="0.2">
      <c r="A8015" s="180" t="s">
        <v>182</v>
      </c>
      <c r="B8015" s="180" t="s">
        <v>347</v>
      </c>
      <c r="C8015" s="180"/>
      <c r="D8015" s="180"/>
      <c r="E8015" s="180"/>
      <c r="F8015" s="180"/>
      <c r="G8015" s="180"/>
      <c r="H8015" s="180"/>
      <c r="I8015" s="180">
        <v>0</v>
      </c>
      <c r="J8015" s="180">
        <v>8362.59</v>
      </c>
    </row>
    <row r="8016" spans="1:10" x14ac:dyDescent="0.2">
      <c r="A8016" s="180" t="s">
        <v>182</v>
      </c>
      <c r="B8016" s="180" t="s">
        <v>348</v>
      </c>
      <c r="C8016" s="180">
        <v>4490000</v>
      </c>
      <c r="D8016" s="180">
        <v>846411</v>
      </c>
      <c r="E8016" s="180">
        <v>0</v>
      </c>
      <c r="F8016" s="180">
        <v>2124734</v>
      </c>
      <c r="G8016" s="180">
        <v>921500</v>
      </c>
      <c r="H8016" s="180">
        <v>10000</v>
      </c>
      <c r="I8016" s="180">
        <v>45356607</v>
      </c>
      <c r="J8016" s="180">
        <v>35024635.730000004</v>
      </c>
    </row>
    <row r="8017" spans="1:10" x14ac:dyDescent="0.2">
      <c r="A8017" s="180" t="s">
        <v>182</v>
      </c>
      <c r="B8017" s="180" t="s">
        <v>349</v>
      </c>
      <c r="C8017" s="180">
        <v>25737.090000000317</v>
      </c>
      <c r="D8017" s="180">
        <v>55733.889999999665</v>
      </c>
      <c r="E8017" s="180">
        <v>0</v>
      </c>
      <c r="F8017" s="180">
        <v>672952.51999999955</v>
      </c>
      <c r="G8017" s="180">
        <v>123347.61999999988</v>
      </c>
      <c r="H8017" s="180">
        <v>227467.61</v>
      </c>
      <c r="I8017" s="180">
        <v>9365971.4599999972</v>
      </c>
      <c r="J8017" s="180">
        <v>8443478.8900000006</v>
      </c>
    </row>
    <row r="8018" spans="1:10" x14ac:dyDescent="0.2">
      <c r="A8018" s="180" t="s">
        <v>182</v>
      </c>
      <c r="B8018" s="180" t="s">
        <v>350</v>
      </c>
      <c r="C8018" s="180">
        <v>4515737.09</v>
      </c>
      <c r="D8018" s="180">
        <v>902144.88999999966</v>
      </c>
      <c r="E8018" s="180">
        <v>0</v>
      </c>
      <c r="F8018" s="180">
        <v>2797686.5199999996</v>
      </c>
      <c r="G8018" s="180">
        <v>1044847.62</v>
      </c>
      <c r="H8018" s="180">
        <v>237467.61</v>
      </c>
      <c r="I8018" s="180">
        <v>54722578.459999993</v>
      </c>
      <c r="J8018" s="180">
        <v>43468114.620000005</v>
      </c>
    </row>
    <row r="8019" spans="1:10" x14ac:dyDescent="0.2">
      <c r="A8019" s="180" t="s">
        <v>182</v>
      </c>
      <c r="B8019" s="180" t="s">
        <v>376</v>
      </c>
      <c r="C8019" s="180"/>
      <c r="D8019" s="180"/>
      <c r="E8019" s="180"/>
      <c r="F8019" s="180"/>
      <c r="G8019" s="180"/>
      <c r="H8019" s="180"/>
      <c r="I8019" s="180"/>
      <c r="J8019" s="180"/>
    </row>
    <row r="8020" spans="1:10" x14ac:dyDescent="0.2">
      <c r="A8020" s="180" t="s">
        <v>182</v>
      </c>
      <c r="B8020" s="180" t="s">
        <v>377</v>
      </c>
      <c r="C8020" s="180"/>
      <c r="D8020" s="180"/>
      <c r="E8020" s="180"/>
      <c r="F8020" s="180"/>
      <c r="G8020" s="180"/>
      <c r="H8020" s="180"/>
      <c r="I8020" s="180">
        <v>19320000</v>
      </c>
      <c r="J8020" s="180">
        <v>18095404.710000001</v>
      </c>
    </row>
    <row r="8021" spans="1:10" x14ac:dyDescent="0.2">
      <c r="A8021" s="180" t="s">
        <v>182</v>
      </c>
      <c r="B8021" s="180" t="s">
        <v>352</v>
      </c>
      <c r="C8021" s="180"/>
      <c r="D8021" s="180"/>
      <c r="E8021" s="180"/>
      <c r="F8021" s="180"/>
      <c r="G8021" s="180"/>
      <c r="H8021" s="180"/>
      <c r="I8021" s="180">
        <v>1032000</v>
      </c>
      <c r="J8021" s="180">
        <v>977082.81</v>
      </c>
    </row>
    <row r="8022" spans="1:10" x14ac:dyDescent="0.2">
      <c r="A8022" s="180" t="s">
        <v>182</v>
      </c>
      <c r="B8022" s="180" t="s">
        <v>353</v>
      </c>
      <c r="C8022" s="180"/>
      <c r="D8022" s="180"/>
      <c r="E8022" s="180"/>
      <c r="F8022" s="180"/>
      <c r="G8022" s="180"/>
      <c r="H8022" s="180"/>
      <c r="I8022" s="180">
        <v>1980000</v>
      </c>
      <c r="J8022" s="180">
        <v>1771538.71</v>
      </c>
    </row>
    <row r="8023" spans="1:10" x14ac:dyDescent="0.2">
      <c r="A8023" s="180" t="s">
        <v>182</v>
      </c>
      <c r="B8023" s="180" t="s">
        <v>354</v>
      </c>
      <c r="C8023" s="180"/>
      <c r="D8023" s="180"/>
      <c r="E8023" s="180"/>
      <c r="F8023" s="180"/>
      <c r="G8023" s="180"/>
      <c r="H8023" s="180"/>
      <c r="I8023" s="180">
        <v>405000</v>
      </c>
      <c r="J8023" s="180">
        <v>395993.81</v>
      </c>
    </row>
    <row r="8024" spans="1:10" x14ac:dyDescent="0.2">
      <c r="A8024" s="180" t="s">
        <v>182</v>
      </c>
      <c r="B8024" s="180" t="s">
        <v>408</v>
      </c>
      <c r="C8024" s="180"/>
      <c r="D8024" s="180"/>
      <c r="E8024" s="180"/>
      <c r="F8024" s="180"/>
      <c r="G8024" s="180">
        <v>7500</v>
      </c>
      <c r="H8024" s="180"/>
      <c r="I8024" s="180">
        <v>1607500</v>
      </c>
      <c r="J8024" s="180">
        <v>1539409.89</v>
      </c>
    </row>
    <row r="8025" spans="1:10" x14ac:dyDescent="0.2">
      <c r="A8025" s="180" t="s">
        <v>182</v>
      </c>
      <c r="B8025" s="180" t="s">
        <v>423</v>
      </c>
      <c r="C8025" s="180"/>
      <c r="D8025" s="180"/>
      <c r="E8025" s="180"/>
      <c r="F8025" s="180">
        <v>4500</v>
      </c>
      <c r="G8025" s="180"/>
      <c r="H8025" s="180"/>
      <c r="I8025" s="180">
        <v>427500</v>
      </c>
      <c r="J8025" s="180">
        <v>483455.43000000005</v>
      </c>
    </row>
    <row r="8026" spans="1:10" x14ac:dyDescent="0.2">
      <c r="A8026" s="180" t="s">
        <v>182</v>
      </c>
      <c r="B8026" s="180" t="s">
        <v>355</v>
      </c>
      <c r="C8026" s="180"/>
      <c r="D8026" s="180"/>
      <c r="E8026" s="180"/>
      <c r="F8026" s="180"/>
      <c r="G8026" s="180"/>
      <c r="H8026" s="180"/>
      <c r="I8026" s="180">
        <v>2380000</v>
      </c>
      <c r="J8026" s="180">
        <v>2199058.5300000003</v>
      </c>
    </row>
    <row r="8027" spans="1:10" x14ac:dyDescent="0.2">
      <c r="A8027" s="180" t="s">
        <v>182</v>
      </c>
      <c r="B8027" s="180" t="s">
        <v>356</v>
      </c>
      <c r="C8027" s="180"/>
      <c r="D8027" s="180"/>
      <c r="E8027" s="180"/>
      <c r="F8027" s="180"/>
      <c r="G8027" s="180">
        <v>5000</v>
      </c>
      <c r="H8027" s="180"/>
      <c r="I8027" s="180">
        <v>794000</v>
      </c>
      <c r="J8027" s="180">
        <v>523079.37</v>
      </c>
    </row>
    <row r="8028" spans="1:10" x14ac:dyDescent="0.2">
      <c r="A8028" s="180" t="s">
        <v>182</v>
      </c>
      <c r="B8028" s="180" t="s">
        <v>409</v>
      </c>
      <c r="C8028" s="180"/>
      <c r="D8028" s="180"/>
      <c r="E8028" s="180"/>
      <c r="F8028" s="180"/>
      <c r="G8028" s="180"/>
      <c r="H8028" s="180"/>
      <c r="I8028" s="180">
        <v>0</v>
      </c>
      <c r="J8028" s="180"/>
    </row>
    <row r="8029" spans="1:10" x14ac:dyDescent="0.2">
      <c r="A8029" s="180" t="s">
        <v>182</v>
      </c>
      <c r="B8029" s="180" t="s">
        <v>378</v>
      </c>
      <c r="C8029" s="180"/>
      <c r="D8029" s="180"/>
      <c r="E8029" s="180"/>
      <c r="F8029" s="180"/>
      <c r="G8029" s="180">
        <v>950000</v>
      </c>
      <c r="H8029" s="180">
        <v>10000</v>
      </c>
      <c r="I8029" s="180">
        <v>948000</v>
      </c>
      <c r="J8029" s="180">
        <v>893681.75</v>
      </c>
    </row>
    <row r="8030" spans="1:10" x14ac:dyDescent="0.2">
      <c r="A8030" s="180" t="s">
        <v>182</v>
      </c>
      <c r="B8030" s="180" t="s">
        <v>360</v>
      </c>
      <c r="C8030" s="180">
        <v>3100000</v>
      </c>
      <c r="D8030" s="180">
        <v>900000</v>
      </c>
      <c r="E8030" s="180"/>
      <c r="F8030" s="180"/>
      <c r="G8030" s="180"/>
      <c r="H8030" s="180">
        <v>225000</v>
      </c>
      <c r="I8030" s="180">
        <v>3740000</v>
      </c>
      <c r="J8030" s="180">
        <v>2374785.39</v>
      </c>
    </row>
    <row r="8031" spans="1:10" x14ac:dyDescent="0.2">
      <c r="A8031" s="180" t="s">
        <v>182</v>
      </c>
      <c r="B8031" s="180" t="s">
        <v>379</v>
      </c>
      <c r="C8031" s="180"/>
      <c r="D8031" s="180"/>
      <c r="E8031" s="180"/>
      <c r="F8031" s="180">
        <v>2091930</v>
      </c>
      <c r="G8031" s="180"/>
      <c r="H8031" s="180"/>
      <c r="I8031" s="180">
        <v>13275745</v>
      </c>
      <c r="J8031" s="180">
        <v>1977035.56</v>
      </c>
    </row>
    <row r="8032" spans="1:10" x14ac:dyDescent="0.2">
      <c r="A8032" s="180" t="s">
        <v>182</v>
      </c>
      <c r="B8032" s="180" t="s">
        <v>362</v>
      </c>
      <c r="C8032" s="180"/>
      <c r="D8032" s="180"/>
      <c r="E8032" s="180"/>
      <c r="F8032" s="180"/>
      <c r="G8032" s="180"/>
      <c r="H8032" s="180"/>
      <c r="I8032" s="180">
        <v>845983</v>
      </c>
      <c r="J8032" s="180">
        <v>842747</v>
      </c>
    </row>
    <row r="8033" spans="1:10" x14ac:dyDescent="0.2">
      <c r="A8033" s="180" t="s">
        <v>182</v>
      </c>
      <c r="B8033" s="180" t="s">
        <v>365</v>
      </c>
      <c r="C8033" s="180">
        <v>3100000</v>
      </c>
      <c r="D8033" s="180">
        <v>900000</v>
      </c>
      <c r="E8033" s="180">
        <v>0</v>
      </c>
      <c r="F8033" s="180">
        <v>2096430</v>
      </c>
      <c r="G8033" s="180">
        <v>962500</v>
      </c>
      <c r="H8033" s="180">
        <v>235000</v>
      </c>
      <c r="I8033" s="180">
        <v>46755728</v>
      </c>
      <c r="J8033" s="180">
        <v>32073272.960000001</v>
      </c>
    </row>
    <row r="8034" spans="1:10" x14ac:dyDescent="0.2">
      <c r="A8034" s="180" t="s">
        <v>182</v>
      </c>
      <c r="B8034" s="180" t="s">
        <v>447</v>
      </c>
      <c r="C8034" s="180">
        <v>1350000</v>
      </c>
      <c r="D8034" s="180"/>
      <c r="E8034" s="180"/>
      <c r="F8034" s="180"/>
      <c r="G8034" s="180"/>
      <c r="H8034" s="180"/>
      <c r="I8034" s="180">
        <v>1600000</v>
      </c>
      <c r="J8034" s="180">
        <v>2028870.2</v>
      </c>
    </row>
    <row r="8035" spans="1:10" x14ac:dyDescent="0.2">
      <c r="A8035" s="180" t="s">
        <v>182</v>
      </c>
      <c r="B8035" s="180" t="s">
        <v>366</v>
      </c>
      <c r="C8035" s="180">
        <v>4450000</v>
      </c>
      <c r="D8035" s="180">
        <v>900000</v>
      </c>
      <c r="E8035" s="180">
        <v>0</v>
      </c>
      <c r="F8035" s="180">
        <v>2096430</v>
      </c>
      <c r="G8035" s="180">
        <v>962500</v>
      </c>
      <c r="H8035" s="180">
        <v>235000</v>
      </c>
      <c r="I8035" s="180">
        <v>48355728</v>
      </c>
      <c r="J8035" s="180">
        <v>34102143.160000004</v>
      </c>
    </row>
    <row r="8036" spans="1:10" x14ac:dyDescent="0.2">
      <c r="A8036" s="180" t="s">
        <v>182</v>
      </c>
      <c r="B8036" s="180" t="s">
        <v>367</v>
      </c>
      <c r="C8036" s="180">
        <v>65737.089999999851</v>
      </c>
      <c r="D8036" s="180">
        <v>2144.8899999996647</v>
      </c>
      <c r="E8036" s="180">
        <v>0</v>
      </c>
      <c r="F8036" s="180">
        <v>701256.51999999955</v>
      </c>
      <c r="G8036" s="180">
        <v>82347.619999999879</v>
      </c>
      <c r="H8036" s="180">
        <v>2467.609999999986</v>
      </c>
      <c r="I8036" s="180">
        <v>6366850.4599999934</v>
      </c>
      <c r="J8036" s="180">
        <v>9365971.4600000009</v>
      </c>
    </row>
    <row r="8037" spans="1:10" x14ac:dyDescent="0.2">
      <c r="A8037" s="180" t="s">
        <v>182</v>
      </c>
      <c r="B8037" s="180" t="s">
        <v>368</v>
      </c>
      <c r="C8037" s="180">
        <v>4515737.09</v>
      </c>
      <c r="D8037" s="180">
        <v>902144.88999999966</v>
      </c>
      <c r="E8037" s="180">
        <v>0</v>
      </c>
      <c r="F8037" s="180">
        <v>2797686.5199999996</v>
      </c>
      <c r="G8037" s="180">
        <v>1044847.62</v>
      </c>
      <c r="H8037" s="180">
        <v>237467.61</v>
      </c>
      <c r="I8037" s="180">
        <v>54722578.459999993</v>
      </c>
      <c r="J8037" s="180">
        <v>43468114.620000005</v>
      </c>
    </row>
    <row r="8038" spans="1:10" x14ac:dyDescent="0.2">
      <c r="A8038" s="180" t="s">
        <v>183</v>
      </c>
      <c r="B8038" s="180" t="s">
        <v>333</v>
      </c>
      <c r="C8038" s="180"/>
      <c r="D8038" s="180">
        <v>1002419</v>
      </c>
      <c r="E8038" s="180"/>
      <c r="F8038" s="180">
        <v>179423</v>
      </c>
      <c r="G8038" s="180"/>
      <c r="H8038" s="180"/>
      <c r="I8038" s="180">
        <v>17113856</v>
      </c>
      <c r="J8038" s="180">
        <v>16743628.550000001</v>
      </c>
    </row>
    <row r="8039" spans="1:10" x14ac:dyDescent="0.2">
      <c r="A8039" s="180" t="s">
        <v>183</v>
      </c>
      <c r="B8039" s="180" t="s">
        <v>334</v>
      </c>
      <c r="C8039" s="180"/>
      <c r="D8039" s="180">
        <v>114978</v>
      </c>
      <c r="E8039" s="180"/>
      <c r="F8039" s="180">
        <v>20577</v>
      </c>
      <c r="G8039" s="180"/>
      <c r="H8039" s="180"/>
      <c r="I8039" s="180">
        <v>1756321</v>
      </c>
      <c r="J8039" s="180">
        <v>1508945.96</v>
      </c>
    </row>
    <row r="8040" spans="1:10" x14ac:dyDescent="0.2">
      <c r="A8040" s="180" t="s">
        <v>183</v>
      </c>
      <c r="B8040" s="180" t="s">
        <v>335</v>
      </c>
      <c r="C8040" s="180"/>
      <c r="D8040" s="180">
        <v>0</v>
      </c>
      <c r="E8040" s="180"/>
      <c r="F8040" s="180"/>
      <c r="G8040" s="180"/>
      <c r="H8040" s="180"/>
      <c r="I8040" s="180">
        <v>0</v>
      </c>
      <c r="J8040" s="180">
        <v>0</v>
      </c>
    </row>
    <row r="8041" spans="1:10" x14ac:dyDescent="0.2">
      <c r="A8041" s="180" t="s">
        <v>183</v>
      </c>
      <c r="B8041" s="180" t="s">
        <v>336</v>
      </c>
      <c r="C8041" s="180"/>
      <c r="D8041" s="180"/>
      <c r="E8041" s="180"/>
      <c r="F8041" s="180"/>
      <c r="G8041" s="180"/>
      <c r="H8041" s="180"/>
      <c r="I8041" s="180">
        <v>850000</v>
      </c>
      <c r="J8041" s="180">
        <v>828146.86</v>
      </c>
    </row>
    <row r="8042" spans="1:10" x14ac:dyDescent="0.2">
      <c r="A8042" s="180" t="s">
        <v>183</v>
      </c>
      <c r="B8042" s="180" t="s">
        <v>337</v>
      </c>
      <c r="C8042" s="180">
        <v>7500</v>
      </c>
      <c r="D8042" s="180">
        <v>12000</v>
      </c>
      <c r="E8042" s="180"/>
      <c r="F8042" s="180">
        <v>5000</v>
      </c>
      <c r="G8042" s="180">
        <v>12000</v>
      </c>
      <c r="H8042" s="180"/>
      <c r="I8042" s="180">
        <v>129500</v>
      </c>
      <c r="J8042" s="180">
        <v>190328.04</v>
      </c>
    </row>
    <row r="8043" spans="1:10" x14ac:dyDescent="0.2">
      <c r="A8043" s="180" t="s">
        <v>183</v>
      </c>
      <c r="B8043" s="180" t="s">
        <v>338</v>
      </c>
      <c r="C8043" s="180"/>
      <c r="D8043" s="180"/>
      <c r="E8043" s="180"/>
      <c r="F8043" s="180"/>
      <c r="G8043" s="180">
        <v>525000</v>
      </c>
      <c r="H8043" s="180"/>
      <c r="I8043" s="180">
        <v>525000</v>
      </c>
      <c r="J8043" s="180">
        <v>565235.39</v>
      </c>
    </row>
    <row r="8044" spans="1:10" x14ac:dyDescent="0.2">
      <c r="A8044" s="180" t="s">
        <v>183</v>
      </c>
      <c r="B8044" s="180" t="s">
        <v>339</v>
      </c>
      <c r="C8044" s="180"/>
      <c r="D8044" s="180"/>
      <c r="E8044" s="180"/>
      <c r="F8044" s="180"/>
      <c r="G8044" s="180"/>
      <c r="H8044" s="180"/>
      <c r="I8044" s="180">
        <v>525000</v>
      </c>
      <c r="J8044" s="180">
        <v>526342.42999999993</v>
      </c>
    </row>
    <row r="8045" spans="1:10" x14ac:dyDescent="0.2">
      <c r="A8045" s="180" t="s">
        <v>183</v>
      </c>
      <c r="B8045" s="180" t="s">
        <v>340</v>
      </c>
      <c r="C8045" s="180"/>
      <c r="D8045" s="180"/>
      <c r="E8045" s="180"/>
      <c r="F8045" s="180"/>
      <c r="G8045" s="180"/>
      <c r="H8045" s="180"/>
      <c r="I8045" s="180">
        <v>2128424</v>
      </c>
      <c r="J8045" s="180">
        <v>1137221.6100000001</v>
      </c>
    </row>
    <row r="8046" spans="1:10" x14ac:dyDescent="0.2">
      <c r="A8046" s="180" t="s">
        <v>183</v>
      </c>
      <c r="B8046" s="180" t="s">
        <v>341</v>
      </c>
      <c r="C8046" s="180"/>
      <c r="D8046" s="180"/>
      <c r="E8046" s="180"/>
      <c r="F8046" s="180"/>
      <c r="G8046" s="180"/>
      <c r="H8046" s="180"/>
      <c r="I8046" s="180">
        <v>0</v>
      </c>
      <c r="J8046" s="180">
        <v>4561.53</v>
      </c>
    </row>
    <row r="8047" spans="1:10" x14ac:dyDescent="0.2">
      <c r="A8047" s="180" t="s">
        <v>183</v>
      </c>
      <c r="B8047" s="180" t="s">
        <v>342</v>
      </c>
      <c r="C8047" s="180"/>
      <c r="D8047" s="180"/>
      <c r="E8047" s="180"/>
      <c r="F8047" s="180"/>
      <c r="G8047" s="180"/>
      <c r="H8047" s="180"/>
      <c r="I8047" s="180">
        <v>42229981</v>
      </c>
      <c r="J8047" s="180">
        <v>41580155</v>
      </c>
    </row>
    <row r="8048" spans="1:10" x14ac:dyDescent="0.2">
      <c r="A8048" s="180" t="s">
        <v>183</v>
      </c>
      <c r="B8048" s="180" t="s">
        <v>343</v>
      </c>
      <c r="C8048" s="180"/>
      <c r="D8048" s="180"/>
      <c r="E8048" s="180"/>
      <c r="F8048" s="180"/>
      <c r="G8048" s="180"/>
      <c r="H8048" s="180"/>
      <c r="I8048" s="180">
        <v>0</v>
      </c>
      <c r="J8048" s="180">
        <v>0</v>
      </c>
    </row>
    <row r="8049" spans="1:10" x14ac:dyDescent="0.2">
      <c r="A8049" s="180" t="s">
        <v>183</v>
      </c>
      <c r="B8049" s="180" t="s">
        <v>344</v>
      </c>
      <c r="C8049" s="180">
        <v>5550000</v>
      </c>
      <c r="D8049" s="180">
        <v>500</v>
      </c>
      <c r="E8049" s="180"/>
      <c r="F8049" s="180">
        <v>90</v>
      </c>
      <c r="G8049" s="180">
        <v>28000</v>
      </c>
      <c r="H8049" s="180"/>
      <c r="I8049" s="180">
        <v>5861263</v>
      </c>
      <c r="J8049" s="180">
        <v>5286440.6100000003</v>
      </c>
    </row>
    <row r="8050" spans="1:10" x14ac:dyDescent="0.2">
      <c r="A8050" s="180" t="s">
        <v>183</v>
      </c>
      <c r="B8050" s="180" t="s">
        <v>475</v>
      </c>
      <c r="C8050" s="180"/>
      <c r="D8050" s="180">
        <v>27978</v>
      </c>
      <c r="E8050" s="180"/>
      <c r="F8050" s="180">
        <v>5008</v>
      </c>
      <c r="G8050" s="180"/>
      <c r="H8050" s="180"/>
      <c r="I8050" s="180">
        <v>524977</v>
      </c>
      <c r="J8050" s="180">
        <v>537882.29999999993</v>
      </c>
    </row>
    <row r="8051" spans="1:10" x14ac:dyDescent="0.2">
      <c r="A8051" s="180" t="s">
        <v>183</v>
      </c>
      <c r="B8051" s="180" t="s">
        <v>332</v>
      </c>
      <c r="C8051" s="180"/>
      <c r="D8051" s="180"/>
      <c r="E8051" s="180"/>
      <c r="F8051" s="180"/>
      <c r="G8051" s="180"/>
      <c r="H8051" s="180"/>
      <c r="I8051" s="180">
        <v>1786270</v>
      </c>
      <c r="J8051" s="180">
        <v>1691189.17</v>
      </c>
    </row>
    <row r="8052" spans="1:10" x14ac:dyDescent="0.2">
      <c r="A8052" s="180" t="s">
        <v>183</v>
      </c>
      <c r="B8052" s="180" t="s">
        <v>407</v>
      </c>
      <c r="C8052" s="180"/>
      <c r="D8052" s="180"/>
      <c r="E8052" s="180"/>
      <c r="F8052" s="180"/>
      <c r="G8052" s="180">
        <v>2850000</v>
      </c>
      <c r="H8052" s="180"/>
      <c r="I8052" s="180">
        <v>4451426</v>
      </c>
      <c r="J8052" s="180">
        <v>4405583.01</v>
      </c>
    </row>
    <row r="8053" spans="1:10" x14ac:dyDescent="0.2">
      <c r="A8053" s="180" t="s">
        <v>183</v>
      </c>
      <c r="B8053" s="180" t="s">
        <v>345</v>
      </c>
      <c r="C8053" s="180">
        <v>5557500</v>
      </c>
      <c r="D8053" s="180">
        <v>1157875</v>
      </c>
      <c r="E8053" s="180">
        <v>0</v>
      </c>
      <c r="F8053" s="180">
        <v>210098</v>
      </c>
      <c r="G8053" s="180">
        <v>3415000</v>
      </c>
      <c r="H8053" s="180">
        <v>0</v>
      </c>
      <c r="I8053" s="180">
        <v>77882018</v>
      </c>
      <c r="J8053" s="180">
        <v>75005660.459999993</v>
      </c>
    </row>
    <row r="8054" spans="1:10" x14ac:dyDescent="0.2">
      <c r="A8054" s="180" t="s">
        <v>183</v>
      </c>
      <c r="B8054" s="180" t="s">
        <v>346</v>
      </c>
      <c r="C8054" s="180"/>
      <c r="D8054" s="180"/>
      <c r="E8054" s="180"/>
      <c r="F8054" s="180"/>
      <c r="G8054" s="180"/>
      <c r="H8054" s="180"/>
      <c r="I8054" s="180">
        <v>0</v>
      </c>
      <c r="J8054" s="180">
        <v>9908000</v>
      </c>
    </row>
    <row r="8055" spans="1:10" x14ac:dyDescent="0.2">
      <c r="A8055" s="180" t="s">
        <v>183</v>
      </c>
      <c r="B8055" s="180" t="s">
        <v>446</v>
      </c>
      <c r="C8055" s="180"/>
      <c r="D8055" s="180"/>
      <c r="E8055" s="180"/>
      <c r="F8055" s="180">
        <v>4162238</v>
      </c>
      <c r="G8055" s="180"/>
      <c r="H8055" s="180"/>
      <c r="I8055" s="180">
        <v>4183707</v>
      </c>
      <c r="J8055" s="180">
        <v>6210720.3699999992</v>
      </c>
    </row>
    <row r="8056" spans="1:10" x14ac:dyDescent="0.2">
      <c r="A8056" s="180" t="s">
        <v>183</v>
      </c>
      <c r="B8056" s="180" t="s">
        <v>347</v>
      </c>
      <c r="C8056" s="180"/>
      <c r="D8056" s="180"/>
      <c r="E8056" s="180"/>
      <c r="F8056" s="180"/>
      <c r="G8056" s="180"/>
      <c r="H8056" s="180"/>
      <c r="I8056" s="180">
        <v>0</v>
      </c>
      <c r="J8056" s="180">
        <v>76500.960000000006</v>
      </c>
    </row>
    <row r="8057" spans="1:10" x14ac:dyDescent="0.2">
      <c r="A8057" s="180" t="s">
        <v>183</v>
      </c>
      <c r="B8057" s="180" t="s">
        <v>348</v>
      </c>
      <c r="C8057" s="180">
        <v>5557500</v>
      </c>
      <c r="D8057" s="180">
        <v>1157875</v>
      </c>
      <c r="E8057" s="180">
        <v>0</v>
      </c>
      <c r="F8057" s="180">
        <v>4372336</v>
      </c>
      <c r="G8057" s="180">
        <v>3415000</v>
      </c>
      <c r="H8057" s="180">
        <v>0</v>
      </c>
      <c r="I8057" s="180">
        <v>82065725</v>
      </c>
      <c r="J8057" s="180">
        <v>91200881.790000007</v>
      </c>
    </row>
    <row r="8058" spans="1:10" x14ac:dyDescent="0.2">
      <c r="A8058" s="180" t="s">
        <v>183</v>
      </c>
      <c r="B8058" s="180" t="s">
        <v>349</v>
      </c>
      <c r="C8058" s="180">
        <v>1316559.3800000008</v>
      </c>
      <c r="D8058" s="180">
        <v>1379649.3199999998</v>
      </c>
      <c r="E8058" s="180">
        <v>0</v>
      </c>
      <c r="F8058" s="180">
        <v>2260417.5299999993</v>
      </c>
      <c r="G8058" s="180">
        <v>868819.66000000015</v>
      </c>
      <c r="H8058" s="180">
        <v>0</v>
      </c>
      <c r="I8058" s="180">
        <v>15367396.469999984</v>
      </c>
      <c r="J8058" s="180">
        <v>14444039.58</v>
      </c>
    </row>
    <row r="8059" spans="1:10" x14ac:dyDescent="0.2">
      <c r="A8059" s="180" t="s">
        <v>183</v>
      </c>
      <c r="B8059" s="180" t="s">
        <v>350</v>
      </c>
      <c r="C8059" s="180">
        <v>6874059.3800000008</v>
      </c>
      <c r="D8059" s="180">
        <v>2537524.3199999998</v>
      </c>
      <c r="E8059" s="180">
        <v>0</v>
      </c>
      <c r="F8059" s="180">
        <v>6632753.5299999993</v>
      </c>
      <c r="G8059" s="180">
        <v>4283819.66</v>
      </c>
      <c r="H8059" s="180">
        <v>0</v>
      </c>
      <c r="I8059" s="180">
        <v>97433121.469999984</v>
      </c>
      <c r="J8059" s="180">
        <v>105644921.37</v>
      </c>
    </row>
    <row r="8060" spans="1:10" x14ac:dyDescent="0.2">
      <c r="A8060" s="180" t="s">
        <v>183</v>
      </c>
      <c r="B8060" s="180" t="s">
        <v>376</v>
      </c>
      <c r="C8060" s="180"/>
      <c r="D8060" s="180"/>
      <c r="E8060" s="180"/>
      <c r="F8060" s="180"/>
      <c r="G8060" s="180"/>
      <c r="H8060" s="180"/>
      <c r="I8060" s="180"/>
      <c r="J8060" s="180"/>
    </row>
    <row r="8061" spans="1:10" x14ac:dyDescent="0.2">
      <c r="A8061" s="180" t="s">
        <v>183</v>
      </c>
      <c r="B8061" s="180" t="s">
        <v>377</v>
      </c>
      <c r="C8061" s="180">
        <v>500000</v>
      </c>
      <c r="D8061" s="180"/>
      <c r="E8061" s="180"/>
      <c r="F8061" s="180"/>
      <c r="G8061" s="180"/>
      <c r="H8061" s="180"/>
      <c r="I8061" s="180">
        <v>43949500</v>
      </c>
      <c r="J8061" s="180">
        <v>46830875.579999998</v>
      </c>
    </row>
    <row r="8062" spans="1:10" x14ac:dyDescent="0.2">
      <c r="A8062" s="180" t="s">
        <v>183</v>
      </c>
      <c r="B8062" s="180" t="s">
        <v>352</v>
      </c>
      <c r="C8062" s="180"/>
      <c r="D8062" s="180"/>
      <c r="E8062" s="180"/>
      <c r="F8062" s="180"/>
      <c r="G8062" s="180"/>
      <c r="H8062" s="180"/>
      <c r="I8062" s="180">
        <v>2660000</v>
      </c>
      <c r="J8062" s="180">
        <v>2585065.4500000002</v>
      </c>
    </row>
    <row r="8063" spans="1:10" x14ac:dyDescent="0.2">
      <c r="A8063" s="180" t="s">
        <v>183</v>
      </c>
      <c r="B8063" s="180" t="s">
        <v>353</v>
      </c>
      <c r="C8063" s="180"/>
      <c r="D8063" s="180"/>
      <c r="E8063" s="180"/>
      <c r="F8063" s="180"/>
      <c r="G8063" s="180"/>
      <c r="H8063" s="180"/>
      <c r="I8063" s="180">
        <v>4715000</v>
      </c>
      <c r="J8063" s="180">
        <v>2161838.1</v>
      </c>
    </row>
    <row r="8064" spans="1:10" x14ac:dyDescent="0.2">
      <c r="A8064" s="180" t="s">
        <v>183</v>
      </c>
      <c r="B8064" s="180" t="s">
        <v>354</v>
      </c>
      <c r="C8064" s="180"/>
      <c r="D8064" s="180"/>
      <c r="E8064" s="180"/>
      <c r="F8064" s="180"/>
      <c r="G8064" s="180"/>
      <c r="H8064" s="180"/>
      <c r="I8064" s="180">
        <v>1242500</v>
      </c>
      <c r="J8064" s="180">
        <v>1113346.08</v>
      </c>
    </row>
    <row r="8065" spans="1:10" x14ac:dyDescent="0.2">
      <c r="A8065" s="180" t="s">
        <v>183</v>
      </c>
      <c r="B8065" s="180" t="s">
        <v>408</v>
      </c>
      <c r="C8065" s="180"/>
      <c r="D8065" s="180">
        <v>125000</v>
      </c>
      <c r="E8065" s="180"/>
      <c r="F8065" s="180"/>
      <c r="G8065" s="180"/>
      <c r="H8065" s="180"/>
      <c r="I8065" s="180">
        <v>3600035</v>
      </c>
      <c r="J8065" s="180">
        <v>3155041.84</v>
      </c>
    </row>
    <row r="8066" spans="1:10" x14ac:dyDescent="0.2">
      <c r="A8066" s="180" t="s">
        <v>183</v>
      </c>
      <c r="B8066" s="180" t="s">
        <v>423</v>
      </c>
      <c r="C8066" s="180"/>
      <c r="D8066" s="180">
        <v>150000</v>
      </c>
      <c r="E8066" s="180"/>
      <c r="F8066" s="180"/>
      <c r="G8066" s="180"/>
      <c r="H8066" s="180"/>
      <c r="I8066" s="180">
        <v>1558000</v>
      </c>
      <c r="J8066" s="180">
        <v>1412271.88</v>
      </c>
    </row>
    <row r="8067" spans="1:10" x14ac:dyDescent="0.2">
      <c r="A8067" s="180" t="s">
        <v>183</v>
      </c>
      <c r="B8067" s="180" t="s">
        <v>355</v>
      </c>
      <c r="C8067" s="180"/>
      <c r="D8067" s="180">
        <v>35000</v>
      </c>
      <c r="E8067" s="180"/>
      <c r="F8067" s="180"/>
      <c r="G8067" s="180"/>
      <c r="H8067" s="180"/>
      <c r="I8067" s="180">
        <v>5280000</v>
      </c>
      <c r="J8067" s="180">
        <v>5191405.71</v>
      </c>
    </row>
    <row r="8068" spans="1:10" x14ac:dyDescent="0.2">
      <c r="A8068" s="180" t="s">
        <v>183</v>
      </c>
      <c r="B8068" s="180" t="s">
        <v>356</v>
      </c>
      <c r="C8068" s="180"/>
      <c r="D8068" s="180">
        <v>325000</v>
      </c>
      <c r="E8068" s="180"/>
      <c r="F8068" s="180"/>
      <c r="G8068" s="180"/>
      <c r="H8068" s="180"/>
      <c r="I8068" s="180">
        <v>2110000</v>
      </c>
      <c r="J8068" s="180">
        <v>2009150.56</v>
      </c>
    </row>
    <row r="8069" spans="1:10" x14ac:dyDescent="0.2">
      <c r="A8069" s="180" t="s">
        <v>183</v>
      </c>
      <c r="B8069" s="180" t="s">
        <v>409</v>
      </c>
      <c r="C8069" s="180"/>
      <c r="D8069" s="180"/>
      <c r="E8069" s="180"/>
      <c r="F8069" s="180"/>
      <c r="G8069" s="180"/>
      <c r="H8069" s="180"/>
      <c r="I8069" s="180">
        <v>0</v>
      </c>
      <c r="J8069" s="180"/>
    </row>
    <row r="8070" spans="1:10" x14ac:dyDescent="0.2">
      <c r="A8070" s="180" t="s">
        <v>183</v>
      </c>
      <c r="B8070" s="180" t="s">
        <v>378</v>
      </c>
      <c r="C8070" s="180"/>
      <c r="D8070" s="180"/>
      <c r="E8070" s="180"/>
      <c r="F8070" s="180"/>
      <c r="G8070" s="180">
        <v>3710000</v>
      </c>
      <c r="H8070" s="180"/>
      <c r="I8070" s="180">
        <v>3565000</v>
      </c>
      <c r="J8070" s="180">
        <v>3262377.77</v>
      </c>
    </row>
    <row r="8071" spans="1:10" x14ac:dyDescent="0.2">
      <c r="A8071" s="180" t="s">
        <v>183</v>
      </c>
      <c r="B8071" s="180" t="s">
        <v>360</v>
      </c>
      <c r="C8071" s="180">
        <v>1000000</v>
      </c>
      <c r="D8071" s="180">
        <v>500000</v>
      </c>
      <c r="E8071" s="180"/>
      <c r="F8071" s="180"/>
      <c r="G8071" s="180"/>
      <c r="H8071" s="180"/>
      <c r="I8071" s="180">
        <v>6630000</v>
      </c>
      <c r="J8071" s="180">
        <v>3835161.55</v>
      </c>
    </row>
    <row r="8072" spans="1:10" x14ac:dyDescent="0.2">
      <c r="A8072" s="180" t="s">
        <v>183</v>
      </c>
      <c r="B8072" s="180" t="s">
        <v>379</v>
      </c>
      <c r="C8072" s="180"/>
      <c r="D8072" s="180"/>
      <c r="E8072" s="180"/>
      <c r="F8072" s="180">
        <v>4343146</v>
      </c>
      <c r="G8072" s="180"/>
      <c r="H8072" s="180"/>
      <c r="I8072" s="180">
        <v>4289153</v>
      </c>
      <c r="J8072" s="180">
        <v>9562786.0900000017</v>
      </c>
    </row>
    <row r="8073" spans="1:10" x14ac:dyDescent="0.2">
      <c r="A8073" s="180" t="s">
        <v>183</v>
      </c>
      <c r="B8073" s="180" t="s">
        <v>362</v>
      </c>
      <c r="C8073" s="180"/>
      <c r="D8073" s="180"/>
      <c r="E8073" s="180"/>
      <c r="F8073" s="180"/>
      <c r="G8073" s="180"/>
      <c r="H8073" s="180"/>
      <c r="I8073" s="180">
        <v>2519497</v>
      </c>
      <c r="J8073" s="180">
        <v>2493332</v>
      </c>
    </row>
    <row r="8074" spans="1:10" x14ac:dyDescent="0.2">
      <c r="A8074" s="180" t="s">
        <v>183</v>
      </c>
      <c r="B8074" s="180" t="s">
        <v>365</v>
      </c>
      <c r="C8074" s="180">
        <v>1500000</v>
      </c>
      <c r="D8074" s="180">
        <v>1135000</v>
      </c>
      <c r="E8074" s="180">
        <v>0</v>
      </c>
      <c r="F8074" s="180">
        <v>4343146</v>
      </c>
      <c r="G8074" s="180">
        <v>3710000</v>
      </c>
      <c r="H8074" s="180">
        <v>0</v>
      </c>
      <c r="I8074" s="180">
        <v>82118685</v>
      </c>
      <c r="J8074" s="180">
        <v>83612652.609999999</v>
      </c>
    </row>
    <row r="8075" spans="1:10" x14ac:dyDescent="0.2">
      <c r="A8075" s="180" t="s">
        <v>183</v>
      </c>
      <c r="B8075" s="180" t="s">
        <v>447</v>
      </c>
      <c r="C8075" s="180">
        <v>4162238</v>
      </c>
      <c r="D8075" s="180"/>
      <c r="E8075" s="180"/>
      <c r="F8075" s="180"/>
      <c r="G8075" s="180"/>
      <c r="H8075" s="180"/>
      <c r="I8075" s="180">
        <v>4183707</v>
      </c>
      <c r="J8075" s="180">
        <v>6664872.2899999991</v>
      </c>
    </row>
    <row r="8076" spans="1:10" x14ac:dyDescent="0.2">
      <c r="A8076" s="180" t="s">
        <v>183</v>
      </c>
      <c r="B8076" s="180" t="s">
        <v>366</v>
      </c>
      <c r="C8076" s="180">
        <v>5662238</v>
      </c>
      <c r="D8076" s="180">
        <v>1135000</v>
      </c>
      <c r="E8076" s="180">
        <v>0</v>
      </c>
      <c r="F8076" s="180">
        <v>4343146</v>
      </c>
      <c r="G8076" s="180">
        <v>3710000</v>
      </c>
      <c r="H8076" s="180">
        <v>0</v>
      </c>
      <c r="I8076" s="180">
        <v>86302392</v>
      </c>
      <c r="J8076" s="180">
        <v>90277524.900000006</v>
      </c>
    </row>
    <row r="8077" spans="1:10" x14ac:dyDescent="0.2">
      <c r="A8077" s="180" t="s">
        <v>183</v>
      </c>
      <c r="B8077" s="180" t="s">
        <v>367</v>
      </c>
      <c r="C8077" s="180">
        <v>1211821.3800000008</v>
      </c>
      <c r="D8077" s="180">
        <v>1402524.3199999998</v>
      </c>
      <c r="E8077" s="180">
        <v>0</v>
      </c>
      <c r="F8077" s="180">
        <v>2289607.5299999993</v>
      </c>
      <c r="G8077" s="180">
        <v>573819.66000000015</v>
      </c>
      <c r="H8077" s="180">
        <v>0</v>
      </c>
      <c r="I8077" s="180">
        <v>11130729.469999984</v>
      </c>
      <c r="J8077" s="180">
        <v>15367396.470000001</v>
      </c>
    </row>
    <row r="8078" spans="1:10" x14ac:dyDescent="0.2">
      <c r="A8078" s="180" t="s">
        <v>183</v>
      </c>
      <c r="B8078" s="180" t="s">
        <v>368</v>
      </c>
      <c r="C8078" s="180">
        <v>6874059.3800000008</v>
      </c>
      <c r="D8078" s="180">
        <v>2537524.3199999998</v>
      </c>
      <c r="E8078" s="180">
        <v>0</v>
      </c>
      <c r="F8078" s="180">
        <v>6632753.5299999993</v>
      </c>
      <c r="G8078" s="180">
        <v>4283819.66</v>
      </c>
      <c r="H8078" s="180">
        <v>0</v>
      </c>
      <c r="I8078" s="180">
        <v>97433121.469999984</v>
      </c>
      <c r="J8078" s="180">
        <v>105644921.37</v>
      </c>
    </row>
    <row r="8079" spans="1:10" x14ac:dyDescent="0.2">
      <c r="A8079" s="180" t="s">
        <v>184</v>
      </c>
      <c r="B8079" s="180" t="s">
        <v>333</v>
      </c>
      <c r="C8079" s="180"/>
      <c r="D8079" s="180">
        <v>174834</v>
      </c>
      <c r="E8079" s="180"/>
      <c r="F8079" s="180">
        <v>0</v>
      </c>
      <c r="G8079" s="180"/>
      <c r="H8079" s="180"/>
      <c r="I8079" s="180">
        <v>2614035</v>
      </c>
      <c r="J8079" s="180">
        <v>2429616.0300000003</v>
      </c>
    </row>
    <row r="8080" spans="1:10" x14ac:dyDescent="0.2">
      <c r="A8080" s="180" t="s">
        <v>184</v>
      </c>
      <c r="B8080" s="180" t="s">
        <v>334</v>
      </c>
      <c r="C8080" s="180"/>
      <c r="D8080" s="180">
        <v>3169</v>
      </c>
      <c r="E8080" s="180"/>
      <c r="F8080" s="180">
        <v>0</v>
      </c>
      <c r="G8080" s="180"/>
      <c r="H8080" s="180"/>
      <c r="I8080" s="180">
        <v>49833</v>
      </c>
      <c r="J8080" s="180">
        <v>48074.69</v>
      </c>
    </row>
    <row r="8081" spans="1:10" x14ac:dyDescent="0.2">
      <c r="A8081" s="180" t="s">
        <v>184</v>
      </c>
      <c r="B8081" s="180" t="s">
        <v>335</v>
      </c>
      <c r="C8081" s="180"/>
      <c r="D8081" s="180">
        <v>0</v>
      </c>
      <c r="E8081" s="180"/>
      <c r="F8081" s="180"/>
      <c r="G8081" s="180"/>
      <c r="H8081" s="180"/>
      <c r="I8081" s="180">
        <v>37129</v>
      </c>
      <c r="J8081" s="180">
        <v>36617</v>
      </c>
    </row>
    <row r="8082" spans="1:10" x14ac:dyDescent="0.2">
      <c r="A8082" s="180" t="s">
        <v>184</v>
      </c>
      <c r="B8082" s="180" t="s">
        <v>336</v>
      </c>
      <c r="C8082" s="180"/>
      <c r="D8082" s="180"/>
      <c r="E8082" s="180"/>
      <c r="F8082" s="180"/>
      <c r="G8082" s="180"/>
      <c r="H8082" s="180"/>
      <c r="I8082" s="180">
        <v>869460</v>
      </c>
      <c r="J8082" s="180">
        <v>861283.51</v>
      </c>
    </row>
    <row r="8083" spans="1:10" x14ac:dyDescent="0.2">
      <c r="A8083" s="180" t="s">
        <v>184</v>
      </c>
      <c r="B8083" s="180" t="s">
        <v>337</v>
      </c>
      <c r="C8083" s="180">
        <v>0</v>
      </c>
      <c r="D8083" s="180">
        <v>0</v>
      </c>
      <c r="E8083" s="180">
        <v>0</v>
      </c>
      <c r="F8083" s="180">
        <v>0</v>
      </c>
      <c r="G8083" s="180">
        <v>0</v>
      </c>
      <c r="H8083" s="180">
        <v>0</v>
      </c>
      <c r="I8083" s="180">
        <v>24074</v>
      </c>
      <c r="J8083" s="180">
        <v>31602.29</v>
      </c>
    </row>
    <row r="8084" spans="1:10" x14ac:dyDescent="0.2">
      <c r="A8084" s="180" t="s">
        <v>184</v>
      </c>
      <c r="B8084" s="180" t="s">
        <v>338</v>
      </c>
      <c r="C8084" s="180"/>
      <c r="D8084" s="180"/>
      <c r="E8084" s="180"/>
      <c r="F8084" s="180"/>
      <c r="G8084" s="180">
        <v>165000</v>
      </c>
      <c r="H8084" s="180">
        <v>0</v>
      </c>
      <c r="I8084" s="180">
        <v>162562</v>
      </c>
      <c r="J8084" s="180">
        <v>160159.26999999999</v>
      </c>
    </row>
    <row r="8085" spans="1:10" x14ac:dyDescent="0.2">
      <c r="A8085" s="180" t="s">
        <v>184</v>
      </c>
      <c r="B8085" s="180" t="s">
        <v>339</v>
      </c>
      <c r="C8085" s="180"/>
      <c r="D8085" s="180"/>
      <c r="E8085" s="180"/>
      <c r="F8085" s="180"/>
      <c r="G8085" s="180"/>
      <c r="H8085" s="180">
        <v>0</v>
      </c>
      <c r="I8085" s="180">
        <v>162870</v>
      </c>
      <c r="J8085" s="180">
        <v>160462.73000000001</v>
      </c>
    </row>
    <row r="8086" spans="1:10" x14ac:dyDescent="0.2">
      <c r="A8086" s="180" t="s">
        <v>184</v>
      </c>
      <c r="B8086" s="180" t="s">
        <v>340</v>
      </c>
      <c r="C8086" s="180">
        <v>0</v>
      </c>
      <c r="D8086" s="180">
        <v>0</v>
      </c>
      <c r="E8086" s="180">
        <v>0</v>
      </c>
      <c r="F8086" s="180">
        <v>0</v>
      </c>
      <c r="G8086" s="180">
        <v>0</v>
      </c>
      <c r="H8086" s="180">
        <v>75901</v>
      </c>
      <c r="I8086" s="180">
        <v>209604</v>
      </c>
      <c r="J8086" s="180">
        <v>207333.13</v>
      </c>
    </row>
    <row r="8087" spans="1:10" x14ac:dyDescent="0.2">
      <c r="A8087" s="180" t="s">
        <v>184</v>
      </c>
      <c r="B8087" s="180" t="s">
        <v>341</v>
      </c>
      <c r="C8087" s="180">
        <v>0</v>
      </c>
      <c r="D8087" s="180">
        <v>0</v>
      </c>
      <c r="E8087" s="180">
        <v>0</v>
      </c>
      <c r="F8087" s="180"/>
      <c r="G8087" s="180">
        <v>0</v>
      </c>
      <c r="H8087" s="180">
        <v>0</v>
      </c>
      <c r="I8087" s="180">
        <v>0</v>
      </c>
      <c r="J8087" s="180">
        <v>0</v>
      </c>
    </row>
    <row r="8088" spans="1:10" x14ac:dyDescent="0.2">
      <c r="A8088" s="180" t="s">
        <v>184</v>
      </c>
      <c r="B8088" s="180" t="s">
        <v>342</v>
      </c>
      <c r="C8088" s="180"/>
      <c r="D8088" s="180"/>
      <c r="E8088" s="180"/>
      <c r="F8088" s="180"/>
      <c r="G8088" s="180"/>
      <c r="H8088" s="180"/>
      <c r="I8088" s="180">
        <v>3228656</v>
      </c>
      <c r="J8088" s="180">
        <v>3199665</v>
      </c>
    </row>
    <row r="8089" spans="1:10" x14ac:dyDescent="0.2">
      <c r="A8089" s="180" t="s">
        <v>184</v>
      </c>
      <c r="B8089" s="180" t="s">
        <v>343</v>
      </c>
      <c r="C8089" s="180"/>
      <c r="D8089" s="180"/>
      <c r="E8089" s="180"/>
      <c r="F8089" s="180"/>
      <c r="G8089" s="180"/>
      <c r="H8089" s="180"/>
      <c r="I8089" s="180">
        <v>0</v>
      </c>
      <c r="J8089" s="180">
        <v>0</v>
      </c>
    </row>
    <row r="8090" spans="1:10" x14ac:dyDescent="0.2">
      <c r="A8090" s="180" t="s">
        <v>184</v>
      </c>
      <c r="B8090" s="180" t="s">
        <v>344</v>
      </c>
      <c r="C8090" s="180">
        <v>489629</v>
      </c>
      <c r="D8090" s="180">
        <v>77</v>
      </c>
      <c r="E8090" s="180">
        <v>0</v>
      </c>
      <c r="F8090" s="180">
        <v>0</v>
      </c>
      <c r="G8090" s="180">
        <v>2037</v>
      </c>
      <c r="H8090" s="180">
        <v>0</v>
      </c>
      <c r="I8090" s="180">
        <v>514163</v>
      </c>
      <c r="J8090" s="180">
        <v>505818.27</v>
      </c>
    </row>
    <row r="8091" spans="1:10" x14ac:dyDescent="0.2">
      <c r="A8091" s="180" t="s">
        <v>184</v>
      </c>
      <c r="B8091" s="180" t="s">
        <v>475</v>
      </c>
      <c r="C8091" s="180"/>
      <c r="D8091" s="180">
        <v>988</v>
      </c>
      <c r="E8091" s="180"/>
      <c r="F8091" s="180">
        <v>0</v>
      </c>
      <c r="G8091" s="180"/>
      <c r="H8091" s="180"/>
      <c r="I8091" s="180">
        <v>13165</v>
      </c>
      <c r="J8091" s="180">
        <v>1177.25</v>
      </c>
    </row>
    <row r="8092" spans="1:10" x14ac:dyDescent="0.2">
      <c r="A8092" s="180" t="s">
        <v>184</v>
      </c>
      <c r="B8092" s="180" t="s">
        <v>332</v>
      </c>
      <c r="C8092" s="180"/>
      <c r="D8092" s="180"/>
      <c r="E8092" s="180">
        <v>0</v>
      </c>
      <c r="F8092" s="180"/>
      <c r="G8092" s="180"/>
      <c r="H8092" s="180"/>
      <c r="I8092" s="180">
        <v>30341</v>
      </c>
      <c r="J8092" s="180">
        <v>29893</v>
      </c>
    </row>
    <row r="8093" spans="1:10" x14ac:dyDescent="0.2">
      <c r="A8093" s="180" t="s">
        <v>184</v>
      </c>
      <c r="B8093" s="180" t="s">
        <v>407</v>
      </c>
      <c r="C8093" s="180">
        <v>0</v>
      </c>
      <c r="D8093" s="180">
        <v>0</v>
      </c>
      <c r="E8093" s="180">
        <v>0</v>
      </c>
      <c r="F8093" s="180">
        <v>0</v>
      </c>
      <c r="G8093" s="180">
        <v>95237</v>
      </c>
      <c r="H8093" s="180">
        <v>6147</v>
      </c>
      <c r="I8093" s="180">
        <v>211580</v>
      </c>
      <c r="J8093" s="180">
        <v>208453.2</v>
      </c>
    </row>
    <row r="8094" spans="1:10" x14ac:dyDescent="0.2">
      <c r="A8094" s="180" t="s">
        <v>184</v>
      </c>
      <c r="B8094" s="180" t="s">
        <v>345</v>
      </c>
      <c r="C8094" s="180">
        <v>489629</v>
      </c>
      <c r="D8094" s="180">
        <v>179068</v>
      </c>
      <c r="E8094" s="180">
        <v>0</v>
      </c>
      <c r="F8094" s="180">
        <v>0</v>
      </c>
      <c r="G8094" s="180">
        <v>262274</v>
      </c>
      <c r="H8094" s="180">
        <v>82048</v>
      </c>
      <c r="I8094" s="180">
        <v>8127472</v>
      </c>
      <c r="J8094" s="180">
        <v>7880155.3700000001</v>
      </c>
    </row>
    <row r="8095" spans="1:10" x14ac:dyDescent="0.2">
      <c r="A8095" s="180" t="s">
        <v>184</v>
      </c>
      <c r="B8095" s="180" t="s">
        <v>346</v>
      </c>
      <c r="C8095" s="180">
        <v>0</v>
      </c>
      <c r="D8095" s="180">
        <v>0</v>
      </c>
      <c r="E8095" s="180">
        <v>0</v>
      </c>
      <c r="F8095" s="180">
        <v>0</v>
      </c>
      <c r="G8095" s="180"/>
      <c r="H8095" s="180"/>
      <c r="I8095" s="180">
        <v>0</v>
      </c>
      <c r="J8095" s="180">
        <v>0</v>
      </c>
    </row>
    <row r="8096" spans="1:10" x14ac:dyDescent="0.2">
      <c r="A8096" s="180" t="s">
        <v>184</v>
      </c>
      <c r="B8096" s="180" t="s">
        <v>446</v>
      </c>
      <c r="C8096" s="180">
        <v>0</v>
      </c>
      <c r="D8096" s="180">
        <v>0</v>
      </c>
      <c r="E8096" s="180">
        <v>0</v>
      </c>
      <c r="F8096" s="180">
        <v>262653</v>
      </c>
      <c r="G8096" s="180">
        <v>0</v>
      </c>
      <c r="H8096" s="180">
        <v>0</v>
      </c>
      <c r="I8096" s="180">
        <v>278476</v>
      </c>
      <c r="J8096" s="180">
        <v>274360.5</v>
      </c>
    </row>
    <row r="8097" spans="1:10" x14ac:dyDescent="0.2">
      <c r="A8097" s="180" t="s">
        <v>184</v>
      </c>
      <c r="B8097" s="180" t="s">
        <v>347</v>
      </c>
      <c r="C8097" s="180">
        <v>0</v>
      </c>
      <c r="D8097" s="180">
        <v>0</v>
      </c>
      <c r="E8097" s="180">
        <v>0</v>
      </c>
      <c r="F8097" s="180"/>
      <c r="G8097" s="180">
        <v>0</v>
      </c>
      <c r="H8097" s="180">
        <v>0</v>
      </c>
      <c r="I8097" s="180">
        <v>0</v>
      </c>
      <c r="J8097" s="180">
        <v>0</v>
      </c>
    </row>
    <row r="8098" spans="1:10" x14ac:dyDescent="0.2">
      <c r="A8098" s="180" t="s">
        <v>184</v>
      </c>
      <c r="B8098" s="180" t="s">
        <v>348</v>
      </c>
      <c r="C8098" s="180">
        <v>489629</v>
      </c>
      <c r="D8098" s="180">
        <v>179068</v>
      </c>
      <c r="E8098" s="180">
        <v>0</v>
      </c>
      <c r="F8098" s="180">
        <v>262653</v>
      </c>
      <c r="G8098" s="180">
        <v>262274</v>
      </c>
      <c r="H8098" s="180">
        <v>82048</v>
      </c>
      <c r="I8098" s="180">
        <v>8405948</v>
      </c>
      <c r="J8098" s="180">
        <v>8154515.8700000001</v>
      </c>
    </row>
    <row r="8099" spans="1:10" x14ac:dyDescent="0.2">
      <c r="A8099" s="180" t="s">
        <v>184</v>
      </c>
      <c r="B8099" s="180" t="s">
        <v>349</v>
      </c>
      <c r="C8099" s="180">
        <v>730921.6100000001</v>
      </c>
      <c r="D8099" s="180">
        <v>292379.95999999996</v>
      </c>
      <c r="E8099" s="180">
        <v>0</v>
      </c>
      <c r="F8099" s="180">
        <v>114881.87000000013</v>
      </c>
      <c r="G8099" s="180">
        <v>257364.08</v>
      </c>
      <c r="H8099" s="180">
        <v>-25546.660000000003</v>
      </c>
      <c r="I8099" s="180">
        <v>3738231.8800000008</v>
      </c>
      <c r="J8099" s="180">
        <v>4380784.8900000006</v>
      </c>
    </row>
    <row r="8100" spans="1:10" x14ac:dyDescent="0.2">
      <c r="A8100" s="180" t="s">
        <v>184</v>
      </c>
      <c r="B8100" s="180" t="s">
        <v>350</v>
      </c>
      <c r="C8100" s="180">
        <v>1220550.6100000001</v>
      </c>
      <c r="D8100" s="180">
        <v>471447.96</v>
      </c>
      <c r="E8100" s="180">
        <v>0</v>
      </c>
      <c r="F8100" s="180">
        <v>377534.87000000005</v>
      </c>
      <c r="G8100" s="180">
        <v>519638.08</v>
      </c>
      <c r="H8100" s="180">
        <v>56501.34</v>
      </c>
      <c r="I8100" s="180">
        <v>12144179.880000001</v>
      </c>
      <c r="J8100" s="180">
        <v>12535300.760000002</v>
      </c>
    </row>
    <row r="8101" spans="1:10" x14ac:dyDescent="0.2">
      <c r="A8101" s="180" t="s">
        <v>184</v>
      </c>
      <c r="B8101" s="180" t="s">
        <v>376</v>
      </c>
      <c r="C8101" s="180"/>
      <c r="D8101" s="180"/>
      <c r="E8101" s="180"/>
      <c r="F8101" s="180"/>
      <c r="G8101" s="180"/>
      <c r="H8101" s="180"/>
      <c r="I8101" s="180"/>
      <c r="J8101" s="180"/>
    </row>
    <row r="8102" spans="1:10" x14ac:dyDescent="0.2">
      <c r="A8102" s="180" t="s">
        <v>184</v>
      </c>
      <c r="B8102" s="180" t="s">
        <v>377</v>
      </c>
      <c r="C8102" s="180">
        <v>676</v>
      </c>
      <c r="D8102" s="180">
        <v>0</v>
      </c>
      <c r="E8102" s="180">
        <v>0</v>
      </c>
      <c r="F8102" s="180"/>
      <c r="G8102" s="180">
        <v>0</v>
      </c>
      <c r="H8102" s="180">
        <v>0</v>
      </c>
      <c r="I8102" s="180">
        <v>4937050</v>
      </c>
      <c r="J8102" s="180">
        <v>4740210.6800000006</v>
      </c>
    </row>
    <row r="8103" spans="1:10" x14ac:dyDescent="0.2">
      <c r="A8103" s="180" t="s">
        <v>184</v>
      </c>
      <c r="B8103" s="180" t="s">
        <v>352</v>
      </c>
      <c r="C8103" s="180">
        <v>0</v>
      </c>
      <c r="D8103" s="180">
        <v>0</v>
      </c>
      <c r="E8103" s="180">
        <v>0</v>
      </c>
      <c r="F8103" s="180"/>
      <c r="G8103" s="180">
        <v>0</v>
      </c>
      <c r="H8103" s="180">
        <v>0</v>
      </c>
      <c r="I8103" s="180">
        <v>150851</v>
      </c>
      <c r="J8103" s="180">
        <v>146431.18</v>
      </c>
    </row>
    <row r="8104" spans="1:10" x14ac:dyDescent="0.2">
      <c r="A8104" s="180" t="s">
        <v>184</v>
      </c>
      <c r="B8104" s="180" t="s">
        <v>353</v>
      </c>
      <c r="C8104" s="180">
        <v>0</v>
      </c>
      <c r="D8104" s="180">
        <v>0</v>
      </c>
      <c r="E8104" s="180">
        <v>0</v>
      </c>
      <c r="F8104" s="180"/>
      <c r="G8104" s="180">
        <v>0</v>
      </c>
      <c r="H8104" s="180">
        <v>0</v>
      </c>
      <c r="I8104" s="180">
        <v>69818</v>
      </c>
      <c r="J8104" s="180">
        <v>67647.81</v>
      </c>
    </row>
    <row r="8105" spans="1:10" x14ac:dyDescent="0.2">
      <c r="A8105" s="180" t="s">
        <v>184</v>
      </c>
      <c r="B8105" s="180" t="s">
        <v>354</v>
      </c>
      <c r="C8105" s="180">
        <v>1288</v>
      </c>
      <c r="D8105" s="180">
        <v>0</v>
      </c>
      <c r="E8105" s="180">
        <v>0</v>
      </c>
      <c r="F8105" s="180"/>
      <c r="G8105" s="180">
        <v>0</v>
      </c>
      <c r="H8105" s="180">
        <v>0</v>
      </c>
      <c r="I8105" s="180">
        <v>142396</v>
      </c>
      <c r="J8105" s="180">
        <v>139585.47</v>
      </c>
    </row>
    <row r="8106" spans="1:10" x14ac:dyDescent="0.2">
      <c r="A8106" s="180" t="s">
        <v>184</v>
      </c>
      <c r="B8106" s="180" t="s">
        <v>408</v>
      </c>
      <c r="C8106" s="180">
        <v>0</v>
      </c>
      <c r="D8106" s="180">
        <v>0</v>
      </c>
      <c r="E8106" s="180">
        <v>0</v>
      </c>
      <c r="F8106" s="180"/>
      <c r="G8106" s="180">
        <v>0</v>
      </c>
      <c r="H8106" s="180">
        <v>689</v>
      </c>
      <c r="I8106" s="180">
        <v>489550</v>
      </c>
      <c r="J8106" s="180">
        <v>475958.24</v>
      </c>
    </row>
    <row r="8107" spans="1:10" x14ac:dyDescent="0.2">
      <c r="A8107" s="180" t="s">
        <v>184</v>
      </c>
      <c r="B8107" s="180" t="s">
        <v>423</v>
      </c>
      <c r="C8107" s="180">
        <v>29832</v>
      </c>
      <c r="D8107" s="180">
        <v>0</v>
      </c>
      <c r="E8107" s="180">
        <v>0</v>
      </c>
      <c r="F8107" s="180">
        <v>0</v>
      </c>
      <c r="G8107" s="180">
        <v>0</v>
      </c>
      <c r="H8107" s="180">
        <v>0</v>
      </c>
      <c r="I8107" s="180">
        <v>240288</v>
      </c>
      <c r="J8107" s="180">
        <v>235415.4</v>
      </c>
    </row>
    <row r="8108" spans="1:10" x14ac:dyDescent="0.2">
      <c r="A8108" s="180" t="s">
        <v>184</v>
      </c>
      <c r="B8108" s="180" t="s">
        <v>355</v>
      </c>
      <c r="C8108" s="180">
        <v>0</v>
      </c>
      <c r="D8108" s="180">
        <v>4451</v>
      </c>
      <c r="E8108" s="180">
        <v>0</v>
      </c>
      <c r="F8108" s="180"/>
      <c r="G8108" s="180">
        <v>0</v>
      </c>
      <c r="H8108" s="180">
        <v>0</v>
      </c>
      <c r="I8108" s="180">
        <v>587001</v>
      </c>
      <c r="J8108" s="180">
        <v>568928.80000000005</v>
      </c>
    </row>
    <row r="8109" spans="1:10" x14ac:dyDescent="0.2">
      <c r="A8109" s="180" t="s">
        <v>184</v>
      </c>
      <c r="B8109" s="180" t="s">
        <v>356</v>
      </c>
      <c r="C8109" s="180">
        <v>0</v>
      </c>
      <c r="D8109" s="180">
        <v>0</v>
      </c>
      <c r="E8109" s="180">
        <v>0</v>
      </c>
      <c r="F8109" s="180"/>
      <c r="G8109" s="180">
        <v>0</v>
      </c>
      <c r="H8109" s="180">
        <v>1225</v>
      </c>
      <c r="I8109" s="180">
        <v>280922</v>
      </c>
      <c r="J8109" s="180">
        <v>276576.17</v>
      </c>
    </row>
    <row r="8110" spans="1:10" x14ac:dyDescent="0.2">
      <c r="A8110" s="180" t="s">
        <v>184</v>
      </c>
      <c r="B8110" s="180" t="s">
        <v>409</v>
      </c>
      <c r="C8110" s="180"/>
      <c r="D8110" s="180"/>
      <c r="E8110" s="180"/>
      <c r="F8110" s="180"/>
      <c r="G8110" s="180"/>
      <c r="H8110" s="180"/>
      <c r="I8110" s="180">
        <v>0</v>
      </c>
      <c r="J8110" s="180"/>
    </row>
    <row r="8111" spans="1:10" x14ac:dyDescent="0.2">
      <c r="A8111" s="180" t="s">
        <v>184</v>
      </c>
      <c r="B8111" s="180" t="s">
        <v>378</v>
      </c>
      <c r="C8111" s="180">
        <v>0</v>
      </c>
      <c r="D8111" s="180">
        <v>0</v>
      </c>
      <c r="E8111" s="180">
        <v>0</v>
      </c>
      <c r="F8111" s="180"/>
      <c r="G8111" s="180">
        <v>195500</v>
      </c>
      <c r="H8111" s="180">
        <v>83487</v>
      </c>
      <c r="I8111" s="180">
        <v>274864</v>
      </c>
      <c r="J8111" s="180">
        <v>270801.42</v>
      </c>
    </row>
    <row r="8112" spans="1:10" x14ac:dyDescent="0.2">
      <c r="A8112" s="180" t="s">
        <v>184</v>
      </c>
      <c r="B8112" s="180" t="s">
        <v>360</v>
      </c>
      <c r="C8112" s="180">
        <v>141255</v>
      </c>
      <c r="D8112" s="180">
        <v>46887</v>
      </c>
      <c r="E8112" s="180">
        <v>0</v>
      </c>
      <c r="F8112" s="180"/>
      <c r="G8112" s="180"/>
      <c r="H8112" s="180">
        <v>0</v>
      </c>
      <c r="I8112" s="180">
        <v>185361</v>
      </c>
      <c r="J8112" s="180">
        <v>182621.9</v>
      </c>
    </row>
    <row r="8113" spans="1:10" x14ac:dyDescent="0.2">
      <c r="A8113" s="180" t="s">
        <v>184</v>
      </c>
      <c r="B8113" s="180" t="s">
        <v>379</v>
      </c>
      <c r="C8113" s="180">
        <v>0</v>
      </c>
      <c r="D8113" s="180">
        <v>0</v>
      </c>
      <c r="E8113" s="180">
        <v>0</v>
      </c>
      <c r="F8113" s="180">
        <v>262653</v>
      </c>
      <c r="G8113" s="180"/>
      <c r="H8113" s="180"/>
      <c r="I8113" s="180">
        <v>278476</v>
      </c>
      <c r="J8113" s="180">
        <v>1204530.31</v>
      </c>
    </row>
    <row r="8114" spans="1:10" x14ac:dyDescent="0.2">
      <c r="A8114" s="180" t="s">
        <v>184</v>
      </c>
      <c r="B8114" s="180" t="s">
        <v>362</v>
      </c>
      <c r="C8114" s="180"/>
      <c r="D8114" s="180"/>
      <c r="E8114" s="180"/>
      <c r="F8114" s="180"/>
      <c r="G8114" s="180"/>
      <c r="H8114" s="180"/>
      <c r="I8114" s="180">
        <v>215797</v>
      </c>
      <c r="J8114" s="180">
        <v>214001</v>
      </c>
    </row>
    <row r="8115" spans="1:10" x14ac:dyDescent="0.2">
      <c r="A8115" s="180" t="s">
        <v>184</v>
      </c>
      <c r="B8115" s="180" t="s">
        <v>365</v>
      </c>
      <c r="C8115" s="180">
        <v>173051</v>
      </c>
      <c r="D8115" s="180">
        <v>51338</v>
      </c>
      <c r="E8115" s="180">
        <v>0</v>
      </c>
      <c r="F8115" s="180">
        <v>262653</v>
      </c>
      <c r="G8115" s="180">
        <v>195500</v>
      </c>
      <c r="H8115" s="180">
        <v>85401</v>
      </c>
      <c r="I8115" s="180">
        <v>7852374</v>
      </c>
      <c r="J8115" s="180">
        <v>8522708.3800000008</v>
      </c>
    </row>
    <row r="8116" spans="1:10" x14ac:dyDescent="0.2">
      <c r="A8116" s="180" t="s">
        <v>184</v>
      </c>
      <c r="B8116" s="180" t="s">
        <v>447</v>
      </c>
      <c r="C8116" s="180">
        <v>262653</v>
      </c>
      <c r="D8116" s="180">
        <v>0</v>
      </c>
      <c r="E8116" s="180">
        <v>0</v>
      </c>
      <c r="F8116" s="180">
        <v>0</v>
      </c>
      <c r="G8116" s="180">
        <v>0</v>
      </c>
      <c r="H8116" s="180">
        <v>0</v>
      </c>
      <c r="I8116" s="180">
        <v>278476</v>
      </c>
      <c r="J8116" s="180">
        <v>274360.5</v>
      </c>
    </row>
    <row r="8117" spans="1:10" x14ac:dyDescent="0.2">
      <c r="A8117" s="180" t="s">
        <v>184</v>
      </c>
      <c r="B8117" s="180" t="s">
        <v>366</v>
      </c>
      <c r="C8117" s="180">
        <v>435704</v>
      </c>
      <c r="D8117" s="180">
        <v>51338</v>
      </c>
      <c r="E8117" s="180">
        <v>0</v>
      </c>
      <c r="F8117" s="180">
        <v>262653</v>
      </c>
      <c r="G8117" s="180">
        <v>195500</v>
      </c>
      <c r="H8117" s="180">
        <v>85401</v>
      </c>
      <c r="I8117" s="180">
        <v>8130850</v>
      </c>
      <c r="J8117" s="180">
        <v>8797068.8800000008</v>
      </c>
    </row>
    <row r="8118" spans="1:10" x14ac:dyDescent="0.2">
      <c r="A8118" s="180" t="s">
        <v>184</v>
      </c>
      <c r="B8118" s="180" t="s">
        <v>367</v>
      </c>
      <c r="C8118" s="180">
        <v>784846.6100000001</v>
      </c>
      <c r="D8118" s="180">
        <v>420109.96</v>
      </c>
      <c r="E8118" s="180">
        <v>0</v>
      </c>
      <c r="F8118" s="180">
        <v>114881.87000000013</v>
      </c>
      <c r="G8118" s="180">
        <v>324138.08</v>
      </c>
      <c r="H8118" s="180">
        <v>-28899.660000000003</v>
      </c>
      <c r="I8118" s="180">
        <v>4013329.8800000008</v>
      </c>
      <c r="J8118" s="180">
        <v>3738231.8800000008</v>
      </c>
    </row>
    <row r="8119" spans="1:10" x14ac:dyDescent="0.2">
      <c r="A8119" s="180" t="s">
        <v>184</v>
      </c>
      <c r="B8119" s="180" t="s">
        <v>368</v>
      </c>
      <c r="C8119" s="180">
        <v>1220550.6100000001</v>
      </c>
      <c r="D8119" s="180">
        <v>471447.96</v>
      </c>
      <c r="E8119" s="180">
        <v>0</v>
      </c>
      <c r="F8119" s="180">
        <v>377534.87000000005</v>
      </c>
      <c r="G8119" s="180">
        <v>519638.08</v>
      </c>
      <c r="H8119" s="180">
        <v>56501.34</v>
      </c>
      <c r="I8119" s="180">
        <v>12144179.880000001</v>
      </c>
      <c r="J8119" s="180">
        <v>12535300.760000002</v>
      </c>
    </row>
    <row r="8120" spans="1:10" x14ac:dyDescent="0.2">
      <c r="A8120" s="180" t="s">
        <v>185</v>
      </c>
      <c r="B8120" s="180" t="s">
        <v>333</v>
      </c>
      <c r="C8120" s="180"/>
      <c r="D8120" s="180">
        <v>1348790</v>
      </c>
      <c r="E8120" s="180"/>
      <c r="F8120" s="180">
        <v>0</v>
      </c>
      <c r="G8120" s="180"/>
      <c r="H8120" s="180"/>
      <c r="I8120" s="180">
        <v>17556215</v>
      </c>
      <c r="J8120" s="180">
        <v>16991723.309999999</v>
      </c>
    </row>
    <row r="8121" spans="1:10" x14ac:dyDescent="0.2">
      <c r="A8121" s="180" t="s">
        <v>185</v>
      </c>
      <c r="B8121" s="180" t="s">
        <v>334</v>
      </c>
      <c r="C8121" s="180"/>
      <c r="D8121" s="180">
        <v>33816</v>
      </c>
      <c r="E8121" s="180"/>
      <c r="F8121" s="180">
        <v>0</v>
      </c>
      <c r="G8121" s="180"/>
      <c r="H8121" s="180"/>
      <c r="I8121" s="180">
        <v>438220</v>
      </c>
      <c r="J8121" s="180">
        <v>376079.28</v>
      </c>
    </row>
    <row r="8122" spans="1:10" x14ac:dyDescent="0.2">
      <c r="A8122" s="180" t="s">
        <v>185</v>
      </c>
      <c r="B8122" s="180" t="s">
        <v>335</v>
      </c>
      <c r="C8122" s="180"/>
      <c r="D8122" s="180">
        <v>0</v>
      </c>
      <c r="E8122" s="180"/>
      <c r="F8122" s="180"/>
      <c r="G8122" s="180"/>
      <c r="H8122" s="180"/>
      <c r="I8122" s="180">
        <v>1906227</v>
      </c>
      <c r="J8122" s="180">
        <v>1822100</v>
      </c>
    </row>
    <row r="8123" spans="1:10" x14ac:dyDescent="0.2">
      <c r="A8123" s="180" t="s">
        <v>185</v>
      </c>
      <c r="B8123" s="180" t="s">
        <v>336</v>
      </c>
      <c r="C8123" s="180"/>
      <c r="D8123" s="180"/>
      <c r="E8123" s="180"/>
      <c r="F8123" s="180"/>
      <c r="G8123" s="180"/>
      <c r="H8123" s="180"/>
      <c r="I8123" s="180">
        <v>2955000</v>
      </c>
      <c r="J8123" s="180">
        <v>3134092.74</v>
      </c>
    </row>
    <row r="8124" spans="1:10" x14ac:dyDescent="0.2">
      <c r="A8124" s="180" t="s">
        <v>185</v>
      </c>
      <c r="B8124" s="180" t="s">
        <v>337</v>
      </c>
      <c r="C8124" s="180">
        <v>45450</v>
      </c>
      <c r="D8124" s="180">
        <v>35525</v>
      </c>
      <c r="E8124" s="180"/>
      <c r="F8124" s="180">
        <v>95475</v>
      </c>
      <c r="G8124" s="180">
        <v>10150</v>
      </c>
      <c r="H8124" s="180"/>
      <c r="I8124" s="180">
        <v>387000</v>
      </c>
      <c r="J8124" s="180">
        <v>371667.61</v>
      </c>
    </row>
    <row r="8125" spans="1:10" x14ac:dyDescent="0.2">
      <c r="A8125" s="180" t="s">
        <v>185</v>
      </c>
      <c r="B8125" s="180" t="s">
        <v>338</v>
      </c>
      <c r="C8125" s="180"/>
      <c r="D8125" s="180"/>
      <c r="E8125" s="180"/>
      <c r="F8125" s="180"/>
      <c r="G8125" s="180">
        <v>806928</v>
      </c>
      <c r="H8125" s="180"/>
      <c r="I8125" s="180">
        <v>795003</v>
      </c>
      <c r="J8125" s="180">
        <v>781776.62</v>
      </c>
    </row>
    <row r="8126" spans="1:10" x14ac:dyDescent="0.2">
      <c r="A8126" s="180" t="s">
        <v>185</v>
      </c>
      <c r="B8126" s="180" t="s">
        <v>339</v>
      </c>
      <c r="C8126" s="180"/>
      <c r="D8126" s="180"/>
      <c r="E8126" s="180"/>
      <c r="F8126" s="180"/>
      <c r="G8126" s="180"/>
      <c r="H8126" s="180"/>
      <c r="I8126" s="180">
        <v>597475</v>
      </c>
      <c r="J8126" s="180">
        <v>695016.21</v>
      </c>
    </row>
    <row r="8127" spans="1:10" x14ac:dyDescent="0.2">
      <c r="A8127" s="180" t="s">
        <v>185</v>
      </c>
      <c r="B8127" s="180" t="s">
        <v>340</v>
      </c>
      <c r="C8127" s="180"/>
      <c r="D8127" s="180">
        <v>804</v>
      </c>
      <c r="E8127" s="180"/>
      <c r="F8127" s="180"/>
      <c r="G8127" s="180">
        <v>716</v>
      </c>
      <c r="H8127" s="180"/>
      <c r="I8127" s="180">
        <v>232261</v>
      </c>
      <c r="J8127" s="180">
        <v>251983.45</v>
      </c>
    </row>
    <row r="8128" spans="1:10" x14ac:dyDescent="0.2">
      <c r="A8128" s="180" t="s">
        <v>185</v>
      </c>
      <c r="B8128" s="180" t="s">
        <v>341</v>
      </c>
      <c r="C8128" s="180"/>
      <c r="D8128" s="180"/>
      <c r="E8128" s="180"/>
      <c r="F8128" s="180"/>
      <c r="G8128" s="180"/>
      <c r="H8128" s="180"/>
      <c r="I8128" s="180">
        <v>0</v>
      </c>
      <c r="J8128" s="180">
        <v>0</v>
      </c>
    </row>
    <row r="8129" spans="1:10" x14ac:dyDescent="0.2">
      <c r="A8129" s="180" t="s">
        <v>185</v>
      </c>
      <c r="B8129" s="180" t="s">
        <v>342</v>
      </c>
      <c r="C8129" s="180"/>
      <c r="D8129" s="180"/>
      <c r="E8129" s="180"/>
      <c r="F8129" s="180"/>
      <c r="G8129" s="180"/>
      <c r="H8129" s="180"/>
      <c r="I8129" s="180">
        <v>24106713</v>
      </c>
      <c r="J8129" s="180">
        <v>24707206</v>
      </c>
    </row>
    <row r="8130" spans="1:10" x14ac:dyDescent="0.2">
      <c r="A8130" s="180" t="s">
        <v>185</v>
      </c>
      <c r="B8130" s="180" t="s">
        <v>343</v>
      </c>
      <c r="C8130" s="180"/>
      <c r="D8130" s="180"/>
      <c r="E8130" s="180"/>
      <c r="F8130" s="180"/>
      <c r="G8130" s="180"/>
      <c r="H8130" s="180"/>
      <c r="I8130" s="180">
        <v>0</v>
      </c>
      <c r="J8130" s="180">
        <v>0</v>
      </c>
    </row>
    <row r="8131" spans="1:10" x14ac:dyDescent="0.2">
      <c r="A8131" s="180" t="s">
        <v>185</v>
      </c>
      <c r="B8131" s="180" t="s">
        <v>344</v>
      </c>
      <c r="C8131" s="180">
        <v>3548357</v>
      </c>
      <c r="D8131" s="180">
        <v>712</v>
      </c>
      <c r="E8131" s="180"/>
      <c r="F8131" s="180"/>
      <c r="G8131" s="180">
        <v>16568</v>
      </c>
      <c r="H8131" s="180"/>
      <c r="I8131" s="180">
        <v>3786271</v>
      </c>
      <c r="J8131" s="180">
        <v>3876124.83</v>
      </c>
    </row>
    <row r="8132" spans="1:10" x14ac:dyDescent="0.2">
      <c r="A8132" s="180" t="s">
        <v>185</v>
      </c>
      <c r="B8132" s="180" t="s">
        <v>475</v>
      </c>
      <c r="C8132" s="180"/>
      <c r="D8132" s="180">
        <v>57419</v>
      </c>
      <c r="E8132" s="180"/>
      <c r="F8132" s="180">
        <v>0</v>
      </c>
      <c r="G8132" s="180"/>
      <c r="H8132" s="180"/>
      <c r="I8132" s="180">
        <v>662846</v>
      </c>
      <c r="J8132" s="180">
        <v>695541.81</v>
      </c>
    </row>
    <row r="8133" spans="1:10" x14ac:dyDescent="0.2">
      <c r="A8133" s="180" t="s">
        <v>185</v>
      </c>
      <c r="B8133" s="180" t="s">
        <v>332</v>
      </c>
      <c r="C8133" s="180"/>
      <c r="D8133" s="180"/>
      <c r="E8133" s="180"/>
      <c r="F8133" s="180"/>
      <c r="G8133" s="180"/>
      <c r="H8133" s="180"/>
      <c r="I8133" s="180">
        <v>852285</v>
      </c>
      <c r="J8133" s="180">
        <v>935784.68</v>
      </c>
    </row>
    <row r="8134" spans="1:10" x14ac:dyDescent="0.2">
      <c r="A8134" s="180" t="s">
        <v>185</v>
      </c>
      <c r="B8134" s="180" t="s">
        <v>407</v>
      </c>
      <c r="C8134" s="180"/>
      <c r="D8134" s="180"/>
      <c r="E8134" s="180"/>
      <c r="F8134" s="180"/>
      <c r="G8134" s="180">
        <v>1355085</v>
      </c>
      <c r="H8134" s="180"/>
      <c r="I8134" s="180">
        <v>2284261</v>
      </c>
      <c r="J8134" s="180">
        <v>2201538.06</v>
      </c>
    </row>
    <row r="8135" spans="1:10" x14ac:dyDescent="0.2">
      <c r="A8135" s="180" t="s">
        <v>185</v>
      </c>
      <c r="B8135" s="180" t="s">
        <v>345</v>
      </c>
      <c r="C8135" s="180">
        <v>3593807</v>
      </c>
      <c r="D8135" s="180">
        <v>1477066</v>
      </c>
      <c r="E8135" s="180">
        <v>0</v>
      </c>
      <c r="F8135" s="180">
        <v>95475</v>
      </c>
      <c r="G8135" s="180">
        <v>2189447</v>
      </c>
      <c r="H8135" s="180">
        <v>0</v>
      </c>
      <c r="I8135" s="180">
        <v>56559777</v>
      </c>
      <c r="J8135" s="180">
        <v>56840634.600000001</v>
      </c>
    </row>
    <row r="8136" spans="1:10" x14ac:dyDescent="0.2">
      <c r="A8136" s="180" t="s">
        <v>185</v>
      </c>
      <c r="B8136" s="180" t="s">
        <v>346</v>
      </c>
      <c r="C8136" s="180"/>
      <c r="D8136" s="180"/>
      <c r="E8136" s="180"/>
      <c r="F8136" s="180"/>
      <c r="G8136" s="180"/>
      <c r="H8136" s="180"/>
      <c r="I8136" s="180">
        <v>0</v>
      </c>
      <c r="J8136" s="180">
        <v>1545839.04</v>
      </c>
    </row>
    <row r="8137" spans="1:10" x14ac:dyDescent="0.2">
      <c r="A8137" s="180" t="s">
        <v>185</v>
      </c>
      <c r="B8137" s="180" t="s">
        <v>446</v>
      </c>
      <c r="C8137" s="180"/>
      <c r="D8137" s="180"/>
      <c r="E8137" s="180"/>
      <c r="F8137" s="180">
        <v>2806033</v>
      </c>
      <c r="G8137" s="180"/>
      <c r="H8137" s="180"/>
      <c r="I8137" s="180">
        <v>2428397</v>
      </c>
      <c r="J8137" s="180">
        <v>3098980.34</v>
      </c>
    </row>
    <row r="8138" spans="1:10" x14ac:dyDescent="0.2">
      <c r="A8138" s="180" t="s">
        <v>185</v>
      </c>
      <c r="B8138" s="180" t="s">
        <v>347</v>
      </c>
      <c r="C8138" s="180"/>
      <c r="D8138" s="180"/>
      <c r="E8138" s="180"/>
      <c r="F8138" s="180"/>
      <c r="G8138" s="180"/>
      <c r="H8138" s="180"/>
      <c r="I8138" s="180">
        <v>0</v>
      </c>
      <c r="J8138" s="180">
        <v>847.65</v>
      </c>
    </row>
    <row r="8139" spans="1:10" x14ac:dyDescent="0.2">
      <c r="A8139" s="180" t="s">
        <v>185</v>
      </c>
      <c r="B8139" s="180" t="s">
        <v>348</v>
      </c>
      <c r="C8139" s="180">
        <v>3593807</v>
      </c>
      <c r="D8139" s="180">
        <v>1477066</v>
      </c>
      <c r="E8139" s="180">
        <v>0</v>
      </c>
      <c r="F8139" s="180">
        <v>2901508</v>
      </c>
      <c r="G8139" s="180">
        <v>2189447</v>
      </c>
      <c r="H8139" s="180">
        <v>0</v>
      </c>
      <c r="I8139" s="180">
        <v>58988174</v>
      </c>
      <c r="J8139" s="180">
        <v>61486301.630000003</v>
      </c>
    </row>
    <row r="8140" spans="1:10" x14ac:dyDescent="0.2">
      <c r="A8140" s="180" t="s">
        <v>185</v>
      </c>
      <c r="B8140" s="180" t="s">
        <v>349</v>
      </c>
      <c r="C8140" s="180">
        <v>4425482.0999999996</v>
      </c>
      <c r="D8140" s="180">
        <v>845813.87000000011</v>
      </c>
      <c r="E8140" s="180">
        <v>0</v>
      </c>
      <c r="F8140" s="180">
        <v>6910177.6099999994</v>
      </c>
      <c r="G8140" s="180">
        <v>415837.73999999976</v>
      </c>
      <c r="H8140" s="180">
        <v>0</v>
      </c>
      <c r="I8140" s="180">
        <v>23794062.579999991</v>
      </c>
      <c r="J8140" s="180">
        <v>22577750.020000003</v>
      </c>
    </row>
    <row r="8141" spans="1:10" x14ac:dyDescent="0.2">
      <c r="A8141" s="180" t="s">
        <v>185</v>
      </c>
      <c r="B8141" s="180" t="s">
        <v>350</v>
      </c>
      <c r="C8141" s="180">
        <v>8019289.0999999996</v>
      </c>
      <c r="D8141" s="180">
        <v>2322879.87</v>
      </c>
      <c r="E8141" s="180">
        <v>0</v>
      </c>
      <c r="F8141" s="180">
        <v>9811685.6099999994</v>
      </c>
      <c r="G8141" s="180">
        <v>2605284.7400000002</v>
      </c>
      <c r="H8141" s="180">
        <v>0</v>
      </c>
      <c r="I8141" s="180">
        <v>82782236.579999998</v>
      </c>
      <c r="J8141" s="180">
        <v>84064051.650000006</v>
      </c>
    </row>
    <row r="8142" spans="1:10" x14ac:dyDescent="0.2">
      <c r="A8142" s="180" t="s">
        <v>185</v>
      </c>
      <c r="B8142" s="180" t="s">
        <v>376</v>
      </c>
      <c r="C8142" s="180"/>
      <c r="D8142" s="180"/>
      <c r="E8142" s="180"/>
      <c r="F8142" s="180"/>
      <c r="G8142" s="180"/>
      <c r="H8142" s="180"/>
      <c r="I8142" s="180"/>
      <c r="J8142" s="180"/>
    </row>
    <row r="8143" spans="1:10" x14ac:dyDescent="0.2">
      <c r="A8143" s="180" t="s">
        <v>185</v>
      </c>
      <c r="B8143" s="180" t="s">
        <v>377</v>
      </c>
      <c r="C8143" s="180"/>
      <c r="D8143" s="180">
        <v>80000</v>
      </c>
      <c r="E8143" s="180"/>
      <c r="F8143" s="180"/>
      <c r="G8143" s="180"/>
      <c r="H8143" s="180"/>
      <c r="I8143" s="180">
        <v>35260668</v>
      </c>
      <c r="J8143" s="180">
        <v>35291758.570000008</v>
      </c>
    </row>
    <row r="8144" spans="1:10" x14ac:dyDescent="0.2">
      <c r="A8144" s="180" t="s">
        <v>185</v>
      </c>
      <c r="B8144" s="180" t="s">
        <v>352</v>
      </c>
      <c r="C8144" s="180"/>
      <c r="D8144" s="180"/>
      <c r="E8144" s="180"/>
      <c r="F8144" s="180"/>
      <c r="G8144" s="180"/>
      <c r="H8144" s="180"/>
      <c r="I8144" s="180">
        <v>2014992</v>
      </c>
      <c r="J8144" s="180">
        <v>1525748.21</v>
      </c>
    </row>
    <row r="8145" spans="1:10" x14ac:dyDescent="0.2">
      <c r="A8145" s="180" t="s">
        <v>185</v>
      </c>
      <c r="B8145" s="180" t="s">
        <v>353</v>
      </c>
      <c r="C8145" s="180"/>
      <c r="D8145" s="180">
        <v>865000</v>
      </c>
      <c r="E8145" s="180"/>
      <c r="F8145" s="180"/>
      <c r="G8145" s="180"/>
      <c r="H8145" s="180"/>
      <c r="I8145" s="180">
        <v>2614189</v>
      </c>
      <c r="J8145" s="180">
        <v>1260419.3999999999</v>
      </c>
    </row>
    <row r="8146" spans="1:10" x14ac:dyDescent="0.2">
      <c r="A8146" s="180" t="s">
        <v>185</v>
      </c>
      <c r="B8146" s="180" t="s">
        <v>354</v>
      </c>
      <c r="C8146" s="180"/>
      <c r="D8146" s="180">
        <v>5000</v>
      </c>
      <c r="E8146" s="180"/>
      <c r="F8146" s="180"/>
      <c r="G8146" s="180"/>
      <c r="H8146" s="180"/>
      <c r="I8146" s="180">
        <v>1094688</v>
      </c>
      <c r="J8146" s="180">
        <v>685221.67</v>
      </c>
    </row>
    <row r="8147" spans="1:10" x14ac:dyDescent="0.2">
      <c r="A8147" s="180" t="s">
        <v>185</v>
      </c>
      <c r="B8147" s="180" t="s">
        <v>408</v>
      </c>
      <c r="C8147" s="180"/>
      <c r="D8147" s="180"/>
      <c r="E8147" s="180"/>
      <c r="F8147" s="180"/>
      <c r="G8147" s="180">
        <v>75000</v>
      </c>
      <c r="H8147" s="180"/>
      <c r="I8147" s="180">
        <v>2983684</v>
      </c>
      <c r="J8147" s="180">
        <v>3044634.67</v>
      </c>
    </row>
    <row r="8148" spans="1:10" x14ac:dyDescent="0.2">
      <c r="A8148" s="180" t="s">
        <v>185</v>
      </c>
      <c r="B8148" s="180" t="s">
        <v>423</v>
      </c>
      <c r="C8148" s="180"/>
      <c r="D8148" s="180">
        <v>500000</v>
      </c>
      <c r="E8148" s="180"/>
      <c r="F8148" s="180"/>
      <c r="G8148" s="180"/>
      <c r="H8148" s="180"/>
      <c r="I8148" s="180">
        <v>1461727</v>
      </c>
      <c r="J8148" s="180">
        <v>1134002.31</v>
      </c>
    </row>
    <row r="8149" spans="1:10" x14ac:dyDescent="0.2">
      <c r="A8149" s="180" t="s">
        <v>185</v>
      </c>
      <c r="B8149" s="180" t="s">
        <v>355</v>
      </c>
      <c r="C8149" s="180"/>
      <c r="D8149" s="180">
        <v>50000</v>
      </c>
      <c r="E8149" s="180"/>
      <c r="F8149" s="180"/>
      <c r="G8149" s="180"/>
      <c r="H8149" s="180"/>
      <c r="I8149" s="180">
        <v>4123856</v>
      </c>
      <c r="J8149" s="180">
        <v>4103231.03</v>
      </c>
    </row>
    <row r="8150" spans="1:10" x14ac:dyDescent="0.2">
      <c r="A8150" s="180" t="s">
        <v>185</v>
      </c>
      <c r="B8150" s="180" t="s">
        <v>356</v>
      </c>
      <c r="C8150" s="180"/>
      <c r="D8150" s="180"/>
      <c r="E8150" s="180"/>
      <c r="F8150" s="180"/>
      <c r="G8150" s="180"/>
      <c r="H8150" s="180"/>
      <c r="I8150" s="180">
        <v>2187217</v>
      </c>
      <c r="J8150" s="180">
        <v>2166756.63</v>
      </c>
    </row>
    <row r="8151" spans="1:10" x14ac:dyDescent="0.2">
      <c r="A8151" s="180" t="s">
        <v>185</v>
      </c>
      <c r="B8151" s="180" t="s">
        <v>409</v>
      </c>
      <c r="C8151" s="180"/>
      <c r="D8151" s="180"/>
      <c r="E8151" s="180"/>
      <c r="F8151" s="180"/>
      <c r="G8151" s="180"/>
      <c r="H8151" s="180"/>
      <c r="I8151" s="180">
        <v>0</v>
      </c>
      <c r="J8151" s="180"/>
    </row>
    <row r="8152" spans="1:10" x14ac:dyDescent="0.2">
      <c r="A8152" s="180" t="s">
        <v>185</v>
      </c>
      <c r="B8152" s="180" t="s">
        <v>378</v>
      </c>
      <c r="C8152" s="180"/>
      <c r="D8152" s="180"/>
      <c r="E8152" s="180"/>
      <c r="F8152" s="180"/>
      <c r="G8152" s="180">
        <v>2227570</v>
      </c>
      <c r="H8152" s="180"/>
      <c r="I8152" s="180">
        <v>2225000</v>
      </c>
      <c r="J8152" s="180">
        <v>2159777</v>
      </c>
    </row>
    <row r="8153" spans="1:10" x14ac:dyDescent="0.2">
      <c r="A8153" s="180" t="s">
        <v>185</v>
      </c>
      <c r="B8153" s="180" t="s">
        <v>360</v>
      </c>
      <c r="C8153" s="180">
        <v>1300000</v>
      </c>
      <c r="D8153" s="180">
        <v>600000</v>
      </c>
      <c r="E8153" s="180"/>
      <c r="F8153" s="180"/>
      <c r="G8153" s="180"/>
      <c r="H8153" s="180"/>
      <c r="I8153" s="180">
        <v>2600000</v>
      </c>
      <c r="J8153" s="180">
        <v>1424466.73</v>
      </c>
    </row>
    <row r="8154" spans="1:10" x14ac:dyDescent="0.2">
      <c r="A8154" s="180" t="s">
        <v>185</v>
      </c>
      <c r="B8154" s="180" t="s">
        <v>379</v>
      </c>
      <c r="C8154" s="180"/>
      <c r="D8154" s="180"/>
      <c r="E8154" s="180"/>
      <c r="F8154" s="180">
        <v>2806033</v>
      </c>
      <c r="G8154" s="180"/>
      <c r="H8154" s="180"/>
      <c r="I8154" s="180">
        <v>2309495</v>
      </c>
      <c r="J8154" s="180">
        <v>1901903.12</v>
      </c>
    </row>
    <row r="8155" spans="1:10" x14ac:dyDescent="0.2">
      <c r="A8155" s="180" t="s">
        <v>185</v>
      </c>
      <c r="B8155" s="180" t="s">
        <v>362</v>
      </c>
      <c r="C8155" s="180"/>
      <c r="D8155" s="180"/>
      <c r="E8155" s="180"/>
      <c r="F8155" s="180"/>
      <c r="G8155" s="180"/>
      <c r="H8155" s="180"/>
      <c r="I8155" s="180">
        <v>1747856</v>
      </c>
      <c r="J8155" s="180">
        <v>1755006</v>
      </c>
    </row>
    <row r="8156" spans="1:10" x14ac:dyDescent="0.2">
      <c r="A8156" s="180" t="s">
        <v>185</v>
      </c>
      <c r="B8156" s="180" t="s">
        <v>365</v>
      </c>
      <c r="C8156" s="180">
        <v>1300000</v>
      </c>
      <c r="D8156" s="180">
        <v>2100000</v>
      </c>
      <c r="E8156" s="180">
        <v>0</v>
      </c>
      <c r="F8156" s="180">
        <v>2806033</v>
      </c>
      <c r="G8156" s="180">
        <v>2302570</v>
      </c>
      <c r="H8156" s="180">
        <v>0</v>
      </c>
      <c r="I8156" s="180">
        <v>60623372</v>
      </c>
      <c r="J8156" s="180">
        <v>56452925.340000011</v>
      </c>
    </row>
    <row r="8157" spans="1:10" x14ac:dyDescent="0.2">
      <c r="A8157" s="180" t="s">
        <v>185</v>
      </c>
      <c r="B8157" s="180" t="s">
        <v>447</v>
      </c>
      <c r="C8157" s="180">
        <v>2806033</v>
      </c>
      <c r="D8157" s="180"/>
      <c r="E8157" s="180"/>
      <c r="F8157" s="180"/>
      <c r="G8157" s="180"/>
      <c r="H8157" s="180"/>
      <c r="I8157" s="180">
        <v>2549147</v>
      </c>
      <c r="J8157" s="180">
        <v>3817063.73</v>
      </c>
    </row>
    <row r="8158" spans="1:10" x14ac:dyDescent="0.2">
      <c r="A8158" s="180" t="s">
        <v>185</v>
      </c>
      <c r="B8158" s="180" t="s">
        <v>366</v>
      </c>
      <c r="C8158" s="180">
        <v>4106033</v>
      </c>
      <c r="D8158" s="180">
        <v>2100000</v>
      </c>
      <c r="E8158" s="180">
        <v>0</v>
      </c>
      <c r="F8158" s="180">
        <v>2806033</v>
      </c>
      <c r="G8158" s="180">
        <v>2302570</v>
      </c>
      <c r="H8158" s="180">
        <v>0</v>
      </c>
      <c r="I8158" s="180">
        <v>63172519</v>
      </c>
      <c r="J8158" s="180">
        <v>60269989.070000008</v>
      </c>
    </row>
    <row r="8159" spans="1:10" x14ac:dyDescent="0.2">
      <c r="A8159" s="180" t="s">
        <v>185</v>
      </c>
      <c r="B8159" s="180" t="s">
        <v>367</v>
      </c>
      <c r="C8159" s="180">
        <v>3913256.1</v>
      </c>
      <c r="D8159" s="180">
        <v>222879.87000000011</v>
      </c>
      <c r="E8159" s="180">
        <v>0</v>
      </c>
      <c r="F8159" s="180">
        <v>7005652.6099999994</v>
      </c>
      <c r="G8159" s="180">
        <v>302714.73999999976</v>
      </c>
      <c r="H8159" s="180">
        <v>0</v>
      </c>
      <c r="I8159" s="180">
        <v>19609717.579999998</v>
      </c>
      <c r="J8159" s="180">
        <v>23794062.579999998</v>
      </c>
    </row>
    <row r="8160" spans="1:10" x14ac:dyDescent="0.2">
      <c r="A8160" s="180" t="s">
        <v>185</v>
      </c>
      <c r="B8160" s="180" t="s">
        <v>368</v>
      </c>
      <c r="C8160" s="180">
        <v>8019289.0999999996</v>
      </c>
      <c r="D8160" s="180">
        <v>2322879.87</v>
      </c>
      <c r="E8160" s="180">
        <v>0</v>
      </c>
      <c r="F8160" s="180">
        <v>9811685.6099999994</v>
      </c>
      <c r="G8160" s="180">
        <v>2605284.7400000002</v>
      </c>
      <c r="H8160" s="180">
        <v>0</v>
      </c>
      <c r="I8160" s="180">
        <v>82782236.579999998</v>
      </c>
      <c r="J8160" s="180">
        <v>84064051.650000006</v>
      </c>
    </row>
    <row r="8161" spans="1:10" x14ac:dyDescent="0.2">
      <c r="A8161" s="180" t="s">
        <v>186</v>
      </c>
      <c r="B8161" s="180" t="s">
        <v>333</v>
      </c>
      <c r="C8161" s="180"/>
      <c r="D8161" s="180">
        <v>234514</v>
      </c>
      <c r="E8161" s="180"/>
      <c r="F8161" s="180">
        <v>0</v>
      </c>
      <c r="G8161" s="180"/>
      <c r="H8161" s="180"/>
      <c r="I8161" s="180">
        <v>5980306</v>
      </c>
      <c r="J8161" s="180">
        <v>5874766.04</v>
      </c>
    </row>
    <row r="8162" spans="1:10" x14ac:dyDescent="0.2">
      <c r="A8162" s="180" t="s">
        <v>186</v>
      </c>
      <c r="B8162" s="180" t="s">
        <v>334</v>
      </c>
      <c r="C8162" s="180"/>
      <c r="D8162" s="180">
        <v>1575</v>
      </c>
      <c r="E8162" s="180"/>
      <c r="F8162" s="180">
        <v>0</v>
      </c>
      <c r="G8162" s="180"/>
      <c r="H8162" s="180"/>
      <c r="I8162" s="180">
        <v>50867</v>
      </c>
      <c r="J8162" s="180">
        <v>53327.96</v>
      </c>
    </row>
    <row r="8163" spans="1:10" x14ac:dyDescent="0.2">
      <c r="A8163" s="180" t="s">
        <v>186</v>
      </c>
      <c r="B8163" s="180" t="s">
        <v>335</v>
      </c>
      <c r="C8163" s="180"/>
      <c r="D8163" s="180">
        <v>0</v>
      </c>
      <c r="E8163" s="180"/>
      <c r="F8163" s="180"/>
      <c r="G8163" s="180"/>
      <c r="H8163" s="180"/>
      <c r="I8163" s="180">
        <v>585999</v>
      </c>
      <c r="J8163" s="180">
        <v>465679</v>
      </c>
    </row>
    <row r="8164" spans="1:10" x14ac:dyDescent="0.2">
      <c r="A8164" s="180" t="s">
        <v>186</v>
      </c>
      <c r="B8164" s="180" t="s">
        <v>336</v>
      </c>
      <c r="C8164" s="180"/>
      <c r="D8164" s="180"/>
      <c r="E8164" s="180"/>
      <c r="F8164" s="180"/>
      <c r="G8164" s="180"/>
      <c r="H8164" s="180"/>
      <c r="I8164" s="180">
        <v>457593</v>
      </c>
      <c r="J8164" s="180">
        <v>492705.32</v>
      </c>
    </row>
    <row r="8165" spans="1:10" x14ac:dyDescent="0.2">
      <c r="A8165" s="180" t="s">
        <v>186</v>
      </c>
      <c r="B8165" s="180" t="s">
        <v>337</v>
      </c>
      <c r="C8165" s="180">
        <v>40000</v>
      </c>
      <c r="D8165" s="180">
        <v>2500</v>
      </c>
      <c r="E8165" s="180"/>
      <c r="F8165" s="180"/>
      <c r="G8165" s="180">
        <v>15000</v>
      </c>
      <c r="H8165" s="180"/>
      <c r="I8165" s="180">
        <v>172200</v>
      </c>
      <c r="J8165" s="180">
        <v>69125.87</v>
      </c>
    </row>
    <row r="8166" spans="1:10" x14ac:dyDescent="0.2">
      <c r="A8166" s="180" t="s">
        <v>186</v>
      </c>
      <c r="B8166" s="180" t="s">
        <v>338</v>
      </c>
      <c r="C8166" s="180"/>
      <c r="D8166" s="180"/>
      <c r="E8166" s="180"/>
      <c r="F8166" s="180"/>
      <c r="G8166" s="180">
        <v>615000</v>
      </c>
      <c r="H8166" s="180"/>
      <c r="I8166" s="180">
        <v>610000</v>
      </c>
      <c r="J8166" s="180">
        <v>594970.62</v>
      </c>
    </row>
    <row r="8167" spans="1:10" x14ac:dyDescent="0.2">
      <c r="A8167" s="180" t="s">
        <v>186</v>
      </c>
      <c r="B8167" s="180" t="s">
        <v>339</v>
      </c>
      <c r="C8167" s="180"/>
      <c r="D8167" s="180"/>
      <c r="E8167" s="180"/>
      <c r="F8167" s="180"/>
      <c r="G8167" s="180"/>
      <c r="H8167" s="180"/>
      <c r="I8167" s="180">
        <v>380000</v>
      </c>
      <c r="J8167" s="180">
        <v>352438.7</v>
      </c>
    </row>
    <row r="8168" spans="1:10" x14ac:dyDescent="0.2">
      <c r="A8168" s="180" t="s">
        <v>186</v>
      </c>
      <c r="B8168" s="180" t="s">
        <v>340</v>
      </c>
      <c r="C8168" s="180">
        <v>30000</v>
      </c>
      <c r="D8168" s="180">
        <v>11200</v>
      </c>
      <c r="E8168" s="180"/>
      <c r="F8168" s="180"/>
      <c r="G8168" s="180"/>
      <c r="H8168" s="180"/>
      <c r="I8168" s="180">
        <v>174375</v>
      </c>
      <c r="J8168" s="180">
        <v>191896.97000000003</v>
      </c>
    </row>
    <row r="8169" spans="1:10" x14ac:dyDescent="0.2">
      <c r="A8169" s="180" t="s">
        <v>186</v>
      </c>
      <c r="B8169" s="180" t="s">
        <v>341</v>
      </c>
      <c r="C8169" s="180"/>
      <c r="D8169" s="180"/>
      <c r="E8169" s="180"/>
      <c r="F8169" s="180"/>
      <c r="G8169" s="180"/>
      <c r="H8169" s="180"/>
      <c r="I8169" s="180">
        <v>0</v>
      </c>
      <c r="J8169" s="180">
        <v>0</v>
      </c>
    </row>
    <row r="8170" spans="1:10" x14ac:dyDescent="0.2">
      <c r="A8170" s="180" t="s">
        <v>186</v>
      </c>
      <c r="B8170" s="180" t="s">
        <v>342</v>
      </c>
      <c r="C8170" s="180"/>
      <c r="D8170" s="180"/>
      <c r="E8170" s="180"/>
      <c r="F8170" s="180"/>
      <c r="G8170" s="180"/>
      <c r="H8170" s="180"/>
      <c r="I8170" s="180">
        <v>8480948</v>
      </c>
      <c r="J8170" s="180">
        <v>8408328</v>
      </c>
    </row>
    <row r="8171" spans="1:10" x14ac:dyDescent="0.2">
      <c r="A8171" s="180" t="s">
        <v>186</v>
      </c>
      <c r="B8171" s="180" t="s">
        <v>343</v>
      </c>
      <c r="C8171" s="180"/>
      <c r="D8171" s="180"/>
      <c r="E8171" s="180"/>
      <c r="F8171" s="180"/>
      <c r="G8171" s="180"/>
      <c r="H8171" s="180"/>
      <c r="I8171" s="180">
        <v>0</v>
      </c>
      <c r="J8171" s="180">
        <v>0</v>
      </c>
    </row>
    <row r="8172" spans="1:10" x14ac:dyDescent="0.2">
      <c r="A8172" s="180" t="s">
        <v>186</v>
      </c>
      <c r="B8172" s="180" t="s">
        <v>344</v>
      </c>
      <c r="C8172" s="180">
        <v>1471669</v>
      </c>
      <c r="D8172" s="180">
        <v>150</v>
      </c>
      <c r="E8172" s="180"/>
      <c r="F8172" s="180"/>
      <c r="G8172" s="180">
        <v>6500</v>
      </c>
      <c r="H8172" s="180"/>
      <c r="I8172" s="180">
        <v>1710616</v>
      </c>
      <c r="J8172" s="180">
        <v>1532553.69</v>
      </c>
    </row>
    <row r="8173" spans="1:10" x14ac:dyDescent="0.2">
      <c r="A8173" s="180" t="s">
        <v>186</v>
      </c>
      <c r="B8173" s="180" t="s">
        <v>475</v>
      </c>
      <c r="C8173" s="180"/>
      <c r="D8173" s="180">
        <v>2672</v>
      </c>
      <c r="E8173" s="180"/>
      <c r="F8173" s="180">
        <v>0</v>
      </c>
      <c r="G8173" s="180"/>
      <c r="H8173" s="180"/>
      <c r="I8173" s="180">
        <v>81906</v>
      </c>
      <c r="J8173" s="180">
        <v>85961.65</v>
      </c>
    </row>
    <row r="8174" spans="1:10" x14ac:dyDescent="0.2">
      <c r="A8174" s="180" t="s">
        <v>186</v>
      </c>
      <c r="B8174" s="180" t="s">
        <v>332</v>
      </c>
      <c r="C8174" s="180"/>
      <c r="D8174" s="180"/>
      <c r="E8174" s="180"/>
      <c r="F8174" s="180"/>
      <c r="G8174" s="180"/>
      <c r="H8174" s="180"/>
      <c r="I8174" s="180">
        <v>124750</v>
      </c>
      <c r="J8174" s="180">
        <v>136461</v>
      </c>
    </row>
    <row r="8175" spans="1:10" x14ac:dyDescent="0.2">
      <c r="A8175" s="180" t="s">
        <v>186</v>
      </c>
      <c r="B8175" s="180" t="s">
        <v>407</v>
      </c>
      <c r="C8175" s="180"/>
      <c r="D8175" s="180"/>
      <c r="E8175" s="180"/>
      <c r="F8175" s="180"/>
      <c r="G8175" s="180">
        <v>363500</v>
      </c>
      <c r="H8175" s="180"/>
      <c r="I8175" s="180">
        <v>811594</v>
      </c>
      <c r="J8175" s="180">
        <v>758344.72</v>
      </c>
    </row>
    <row r="8176" spans="1:10" x14ac:dyDescent="0.2">
      <c r="A8176" s="180" t="s">
        <v>186</v>
      </c>
      <c r="B8176" s="180" t="s">
        <v>345</v>
      </c>
      <c r="C8176" s="180">
        <v>1541669</v>
      </c>
      <c r="D8176" s="180">
        <v>252611</v>
      </c>
      <c r="E8176" s="180">
        <v>0</v>
      </c>
      <c r="F8176" s="180">
        <v>0</v>
      </c>
      <c r="G8176" s="180">
        <v>1000000</v>
      </c>
      <c r="H8176" s="180">
        <v>0</v>
      </c>
      <c r="I8176" s="180">
        <v>19621154</v>
      </c>
      <c r="J8176" s="180">
        <v>19016559.539999999</v>
      </c>
    </row>
    <row r="8177" spans="1:10" x14ac:dyDescent="0.2">
      <c r="A8177" s="180" t="s">
        <v>186</v>
      </c>
      <c r="B8177" s="180" t="s">
        <v>346</v>
      </c>
      <c r="C8177" s="180"/>
      <c r="D8177" s="180"/>
      <c r="E8177" s="180"/>
      <c r="F8177" s="180"/>
      <c r="G8177" s="180"/>
      <c r="H8177" s="180"/>
      <c r="I8177" s="180">
        <v>0</v>
      </c>
      <c r="J8177" s="180">
        <v>0</v>
      </c>
    </row>
    <row r="8178" spans="1:10" x14ac:dyDescent="0.2">
      <c r="A8178" s="180" t="s">
        <v>186</v>
      </c>
      <c r="B8178" s="180" t="s">
        <v>446</v>
      </c>
      <c r="C8178" s="180"/>
      <c r="D8178" s="180"/>
      <c r="E8178" s="180"/>
      <c r="F8178" s="180">
        <v>730326</v>
      </c>
      <c r="G8178" s="180"/>
      <c r="H8178" s="180"/>
      <c r="I8178" s="180">
        <v>787326</v>
      </c>
      <c r="J8178" s="180">
        <v>754330.14</v>
      </c>
    </row>
    <row r="8179" spans="1:10" x14ac:dyDescent="0.2">
      <c r="A8179" s="180" t="s">
        <v>186</v>
      </c>
      <c r="B8179" s="180" t="s">
        <v>347</v>
      </c>
      <c r="C8179" s="180"/>
      <c r="D8179" s="180"/>
      <c r="E8179" s="180"/>
      <c r="F8179" s="180"/>
      <c r="G8179" s="180"/>
      <c r="H8179" s="180"/>
      <c r="I8179" s="180">
        <v>14620</v>
      </c>
      <c r="J8179" s="180">
        <v>300</v>
      </c>
    </row>
    <row r="8180" spans="1:10" x14ac:dyDescent="0.2">
      <c r="A8180" s="180" t="s">
        <v>186</v>
      </c>
      <c r="B8180" s="180" t="s">
        <v>348</v>
      </c>
      <c r="C8180" s="180">
        <v>1541669</v>
      </c>
      <c r="D8180" s="180">
        <v>252611</v>
      </c>
      <c r="E8180" s="180">
        <v>0</v>
      </c>
      <c r="F8180" s="180">
        <v>730326</v>
      </c>
      <c r="G8180" s="180">
        <v>1000000</v>
      </c>
      <c r="H8180" s="180">
        <v>0</v>
      </c>
      <c r="I8180" s="180">
        <v>20423100</v>
      </c>
      <c r="J8180" s="180">
        <v>19771189.68</v>
      </c>
    </row>
    <row r="8181" spans="1:10" x14ac:dyDescent="0.2">
      <c r="A8181" s="180" t="s">
        <v>186</v>
      </c>
      <c r="B8181" s="180" t="s">
        <v>349</v>
      </c>
      <c r="C8181" s="180">
        <v>1785938.3400000003</v>
      </c>
      <c r="D8181" s="180">
        <v>117859.84000000004</v>
      </c>
      <c r="E8181" s="180">
        <v>0</v>
      </c>
      <c r="F8181" s="180">
        <v>59262.170000000042</v>
      </c>
      <c r="G8181" s="180">
        <v>483895.04999999981</v>
      </c>
      <c r="H8181" s="180">
        <v>0</v>
      </c>
      <c r="I8181" s="180">
        <v>6689005.5999999996</v>
      </c>
      <c r="J8181" s="180">
        <v>6222229.1600000001</v>
      </c>
    </row>
    <row r="8182" spans="1:10" x14ac:dyDescent="0.2">
      <c r="A8182" s="180" t="s">
        <v>186</v>
      </c>
      <c r="B8182" s="180" t="s">
        <v>350</v>
      </c>
      <c r="C8182" s="180">
        <v>3327607.3400000003</v>
      </c>
      <c r="D8182" s="180">
        <v>370470.84</v>
      </c>
      <c r="E8182" s="180">
        <v>0</v>
      </c>
      <c r="F8182" s="180">
        <v>789588.17</v>
      </c>
      <c r="G8182" s="180">
        <v>1483895.0499999998</v>
      </c>
      <c r="H8182" s="180">
        <v>0</v>
      </c>
      <c r="I8182" s="180">
        <v>27112105.600000001</v>
      </c>
      <c r="J8182" s="180">
        <v>25993418.84</v>
      </c>
    </row>
    <row r="8183" spans="1:10" x14ac:dyDescent="0.2">
      <c r="A8183" s="180" t="s">
        <v>186</v>
      </c>
      <c r="B8183" s="180" t="s">
        <v>376</v>
      </c>
      <c r="C8183" s="180"/>
      <c r="D8183" s="180"/>
      <c r="E8183" s="180"/>
      <c r="F8183" s="180"/>
      <c r="G8183" s="180"/>
      <c r="H8183" s="180"/>
      <c r="I8183" s="180"/>
      <c r="J8183" s="180"/>
    </row>
    <row r="8184" spans="1:10" x14ac:dyDescent="0.2">
      <c r="A8184" s="180" t="s">
        <v>186</v>
      </c>
      <c r="B8184" s="180" t="s">
        <v>377</v>
      </c>
      <c r="C8184" s="180">
        <v>250000</v>
      </c>
      <c r="D8184" s="180">
        <v>31000</v>
      </c>
      <c r="E8184" s="180"/>
      <c r="F8184" s="180"/>
      <c r="G8184" s="180"/>
      <c r="H8184" s="180"/>
      <c r="I8184" s="180">
        <v>11455962</v>
      </c>
      <c r="J8184" s="180">
        <v>10921014.779999999</v>
      </c>
    </row>
    <row r="8185" spans="1:10" x14ac:dyDescent="0.2">
      <c r="A8185" s="180" t="s">
        <v>186</v>
      </c>
      <c r="B8185" s="180" t="s">
        <v>352</v>
      </c>
      <c r="C8185" s="180"/>
      <c r="D8185" s="180"/>
      <c r="E8185" s="180"/>
      <c r="F8185" s="180"/>
      <c r="G8185" s="180"/>
      <c r="H8185" s="180"/>
      <c r="I8185" s="180">
        <v>482509</v>
      </c>
      <c r="J8185" s="180">
        <v>365759.13</v>
      </c>
    </row>
    <row r="8186" spans="1:10" x14ac:dyDescent="0.2">
      <c r="A8186" s="180" t="s">
        <v>186</v>
      </c>
      <c r="B8186" s="180" t="s">
        <v>353</v>
      </c>
      <c r="C8186" s="180">
        <v>200000</v>
      </c>
      <c r="D8186" s="180"/>
      <c r="E8186" s="180"/>
      <c r="F8186" s="180"/>
      <c r="G8186" s="180"/>
      <c r="H8186" s="180"/>
      <c r="I8186" s="180">
        <v>1024851</v>
      </c>
      <c r="J8186" s="180">
        <v>1010397.84</v>
      </c>
    </row>
    <row r="8187" spans="1:10" x14ac:dyDescent="0.2">
      <c r="A8187" s="180" t="s">
        <v>186</v>
      </c>
      <c r="B8187" s="180" t="s">
        <v>354</v>
      </c>
      <c r="C8187" s="180"/>
      <c r="D8187" s="180"/>
      <c r="E8187" s="180"/>
      <c r="F8187" s="180"/>
      <c r="G8187" s="180"/>
      <c r="H8187" s="180"/>
      <c r="I8187" s="180">
        <v>356220</v>
      </c>
      <c r="J8187" s="180">
        <v>357066.16000000003</v>
      </c>
    </row>
    <row r="8188" spans="1:10" x14ac:dyDescent="0.2">
      <c r="A8188" s="180" t="s">
        <v>186</v>
      </c>
      <c r="B8188" s="180" t="s">
        <v>408</v>
      </c>
      <c r="C8188" s="180"/>
      <c r="D8188" s="180"/>
      <c r="E8188" s="180"/>
      <c r="F8188" s="180"/>
      <c r="G8188" s="180">
        <v>35000</v>
      </c>
      <c r="H8188" s="180"/>
      <c r="I8188" s="180">
        <v>872680</v>
      </c>
      <c r="J8188" s="180">
        <v>850484.89999999979</v>
      </c>
    </row>
    <row r="8189" spans="1:10" x14ac:dyDescent="0.2">
      <c r="A8189" s="180" t="s">
        <v>186</v>
      </c>
      <c r="B8189" s="180" t="s">
        <v>423</v>
      </c>
      <c r="C8189" s="180"/>
      <c r="D8189" s="180">
        <v>5000</v>
      </c>
      <c r="E8189" s="180"/>
      <c r="F8189" s="180"/>
      <c r="G8189" s="180"/>
      <c r="H8189" s="180"/>
      <c r="I8189" s="180">
        <v>136153</v>
      </c>
      <c r="J8189" s="180">
        <v>131258.44</v>
      </c>
    </row>
    <row r="8190" spans="1:10" x14ac:dyDescent="0.2">
      <c r="A8190" s="180" t="s">
        <v>186</v>
      </c>
      <c r="B8190" s="180" t="s">
        <v>355</v>
      </c>
      <c r="C8190" s="180">
        <v>300000</v>
      </c>
      <c r="D8190" s="180">
        <v>85000</v>
      </c>
      <c r="E8190" s="180"/>
      <c r="F8190" s="180"/>
      <c r="G8190" s="180"/>
      <c r="H8190" s="180"/>
      <c r="I8190" s="180">
        <v>1278053</v>
      </c>
      <c r="J8190" s="180">
        <v>1463095.9300000002</v>
      </c>
    </row>
    <row r="8191" spans="1:10" x14ac:dyDescent="0.2">
      <c r="A8191" s="180" t="s">
        <v>186</v>
      </c>
      <c r="B8191" s="180" t="s">
        <v>356</v>
      </c>
      <c r="C8191" s="180">
        <v>200000</v>
      </c>
      <c r="D8191" s="180"/>
      <c r="E8191" s="180"/>
      <c r="F8191" s="180"/>
      <c r="G8191" s="180"/>
      <c r="H8191" s="180"/>
      <c r="I8191" s="180">
        <v>725761</v>
      </c>
      <c r="J8191" s="180">
        <v>748330.76</v>
      </c>
    </row>
    <row r="8192" spans="1:10" x14ac:dyDescent="0.2">
      <c r="A8192" s="180" t="s">
        <v>186</v>
      </c>
      <c r="B8192" s="180" t="s">
        <v>409</v>
      </c>
      <c r="C8192" s="180"/>
      <c r="D8192" s="180"/>
      <c r="E8192" s="180"/>
      <c r="F8192" s="180"/>
      <c r="G8192" s="180"/>
      <c r="H8192" s="180"/>
      <c r="I8192" s="180">
        <v>0</v>
      </c>
      <c r="J8192" s="180"/>
    </row>
    <row r="8193" spans="1:10" x14ac:dyDescent="0.2">
      <c r="A8193" s="180" t="s">
        <v>186</v>
      </c>
      <c r="B8193" s="180" t="s">
        <v>378</v>
      </c>
      <c r="C8193" s="180"/>
      <c r="D8193" s="180"/>
      <c r="E8193" s="180"/>
      <c r="F8193" s="180"/>
      <c r="G8193" s="180">
        <v>1065000</v>
      </c>
      <c r="H8193" s="180"/>
      <c r="I8193" s="180">
        <v>993229</v>
      </c>
      <c r="J8193" s="180">
        <v>868663.16</v>
      </c>
    </row>
    <row r="8194" spans="1:10" x14ac:dyDescent="0.2">
      <c r="A8194" s="180" t="s">
        <v>186</v>
      </c>
      <c r="B8194" s="180" t="s">
        <v>360</v>
      </c>
      <c r="C8194" s="180">
        <v>1222000</v>
      </c>
      <c r="D8194" s="180">
        <v>187800</v>
      </c>
      <c r="E8194" s="180"/>
      <c r="F8194" s="180"/>
      <c r="G8194" s="180"/>
      <c r="H8194" s="180"/>
      <c r="I8194" s="180">
        <v>202956</v>
      </c>
      <c r="J8194" s="180">
        <v>421813.58</v>
      </c>
    </row>
    <row r="8195" spans="1:10" x14ac:dyDescent="0.2">
      <c r="A8195" s="180" t="s">
        <v>186</v>
      </c>
      <c r="B8195" s="180" t="s">
        <v>379</v>
      </c>
      <c r="C8195" s="180"/>
      <c r="D8195" s="180"/>
      <c r="E8195" s="180"/>
      <c r="F8195" s="180">
        <v>730326</v>
      </c>
      <c r="G8195" s="180"/>
      <c r="H8195" s="180"/>
      <c r="I8195" s="180">
        <v>730326</v>
      </c>
      <c r="J8195" s="180">
        <v>730326.42</v>
      </c>
    </row>
    <row r="8196" spans="1:10" x14ac:dyDescent="0.2">
      <c r="A8196" s="180" t="s">
        <v>186</v>
      </c>
      <c r="B8196" s="180" t="s">
        <v>362</v>
      </c>
      <c r="C8196" s="180"/>
      <c r="D8196" s="180"/>
      <c r="E8196" s="180"/>
      <c r="F8196" s="180"/>
      <c r="G8196" s="180"/>
      <c r="H8196" s="180"/>
      <c r="I8196" s="180">
        <v>690033</v>
      </c>
      <c r="J8196" s="180">
        <v>675121</v>
      </c>
    </row>
    <row r="8197" spans="1:10" x14ac:dyDescent="0.2">
      <c r="A8197" s="180" t="s">
        <v>186</v>
      </c>
      <c r="B8197" s="180" t="s">
        <v>365</v>
      </c>
      <c r="C8197" s="180">
        <v>2172000</v>
      </c>
      <c r="D8197" s="180">
        <v>308800</v>
      </c>
      <c r="E8197" s="180">
        <v>0</v>
      </c>
      <c r="F8197" s="180">
        <v>730326</v>
      </c>
      <c r="G8197" s="180">
        <v>1100000</v>
      </c>
      <c r="H8197" s="180">
        <v>0</v>
      </c>
      <c r="I8197" s="180">
        <v>18948733</v>
      </c>
      <c r="J8197" s="180">
        <v>18543332.100000001</v>
      </c>
    </row>
    <row r="8198" spans="1:10" x14ac:dyDescent="0.2">
      <c r="A8198" s="180" t="s">
        <v>186</v>
      </c>
      <c r="B8198" s="180" t="s">
        <v>447</v>
      </c>
      <c r="C8198" s="180">
        <v>711146</v>
      </c>
      <c r="D8198" s="180">
        <v>19180</v>
      </c>
      <c r="E8198" s="180"/>
      <c r="F8198" s="180"/>
      <c r="G8198" s="180">
        <v>24000</v>
      </c>
      <c r="H8198" s="180"/>
      <c r="I8198" s="180">
        <v>787326</v>
      </c>
      <c r="J8198" s="180">
        <v>761081.1399999999</v>
      </c>
    </row>
    <row r="8199" spans="1:10" x14ac:dyDescent="0.2">
      <c r="A8199" s="180" t="s">
        <v>186</v>
      </c>
      <c r="B8199" s="180" t="s">
        <v>366</v>
      </c>
      <c r="C8199" s="180">
        <v>2883146</v>
      </c>
      <c r="D8199" s="180">
        <v>327980</v>
      </c>
      <c r="E8199" s="180">
        <v>0</v>
      </c>
      <c r="F8199" s="180">
        <v>730326</v>
      </c>
      <c r="G8199" s="180">
        <v>1124000</v>
      </c>
      <c r="H8199" s="180">
        <v>0</v>
      </c>
      <c r="I8199" s="180">
        <v>19736059</v>
      </c>
      <c r="J8199" s="180">
        <v>19304413.239999998</v>
      </c>
    </row>
    <row r="8200" spans="1:10" x14ac:dyDescent="0.2">
      <c r="A8200" s="180" t="s">
        <v>186</v>
      </c>
      <c r="B8200" s="180" t="s">
        <v>367</v>
      </c>
      <c r="C8200" s="180">
        <v>444461.34000000032</v>
      </c>
      <c r="D8200" s="180">
        <v>42490.840000000026</v>
      </c>
      <c r="E8200" s="180">
        <v>0</v>
      </c>
      <c r="F8200" s="180">
        <v>59262.170000000042</v>
      </c>
      <c r="G8200" s="180">
        <v>359895.04999999981</v>
      </c>
      <c r="H8200" s="180">
        <v>0</v>
      </c>
      <c r="I8200" s="180">
        <v>7376046.6000000015</v>
      </c>
      <c r="J8200" s="180">
        <v>6689005.5999999978</v>
      </c>
    </row>
    <row r="8201" spans="1:10" x14ac:dyDescent="0.2">
      <c r="A8201" s="180" t="s">
        <v>186</v>
      </c>
      <c r="B8201" s="180" t="s">
        <v>368</v>
      </c>
      <c r="C8201" s="180">
        <v>3327607.3400000003</v>
      </c>
      <c r="D8201" s="180">
        <v>370470.84</v>
      </c>
      <c r="E8201" s="180">
        <v>0</v>
      </c>
      <c r="F8201" s="180">
        <v>789588.17</v>
      </c>
      <c r="G8201" s="180">
        <v>1483895.0499999998</v>
      </c>
      <c r="H8201" s="180">
        <v>0</v>
      </c>
      <c r="I8201" s="180">
        <v>27112105.600000001</v>
      </c>
      <c r="J8201" s="180">
        <v>25993418.84</v>
      </c>
    </row>
    <row r="8202" spans="1:10" x14ac:dyDescent="0.2">
      <c r="A8202" s="180" t="s">
        <v>187</v>
      </c>
      <c r="B8202" s="180" t="s">
        <v>333</v>
      </c>
      <c r="C8202" s="180"/>
      <c r="D8202" s="180">
        <v>121655</v>
      </c>
      <c r="E8202" s="180"/>
      <c r="F8202" s="180">
        <v>0</v>
      </c>
      <c r="G8202" s="180"/>
      <c r="H8202" s="180"/>
      <c r="I8202" s="180">
        <v>3418973</v>
      </c>
      <c r="J8202" s="180">
        <v>3268671.49</v>
      </c>
    </row>
    <row r="8203" spans="1:10" x14ac:dyDescent="0.2">
      <c r="A8203" s="180" t="s">
        <v>187</v>
      </c>
      <c r="B8203" s="180" t="s">
        <v>334</v>
      </c>
      <c r="C8203" s="180"/>
      <c r="D8203" s="180">
        <v>1638</v>
      </c>
      <c r="E8203" s="180"/>
      <c r="F8203" s="180">
        <v>0</v>
      </c>
      <c r="G8203" s="180"/>
      <c r="H8203" s="180"/>
      <c r="I8203" s="180">
        <v>50700</v>
      </c>
      <c r="J8203" s="180">
        <v>52047.19</v>
      </c>
    </row>
    <row r="8204" spans="1:10" x14ac:dyDescent="0.2">
      <c r="A8204" s="180" t="s">
        <v>187</v>
      </c>
      <c r="B8204" s="180" t="s">
        <v>335</v>
      </c>
      <c r="C8204" s="180"/>
      <c r="D8204" s="180">
        <v>203804</v>
      </c>
      <c r="E8204" s="180"/>
      <c r="F8204" s="180"/>
      <c r="G8204" s="180"/>
      <c r="H8204" s="180"/>
      <c r="I8204" s="180">
        <v>364909</v>
      </c>
      <c r="J8204" s="180">
        <v>356688</v>
      </c>
    </row>
    <row r="8205" spans="1:10" x14ac:dyDescent="0.2">
      <c r="A8205" s="180" t="s">
        <v>187</v>
      </c>
      <c r="B8205" s="180" t="s">
        <v>336</v>
      </c>
      <c r="C8205" s="180"/>
      <c r="D8205" s="180"/>
      <c r="E8205" s="180"/>
      <c r="F8205" s="180"/>
      <c r="G8205" s="180"/>
      <c r="H8205" s="180"/>
      <c r="I8205" s="180">
        <v>950000</v>
      </c>
      <c r="J8205" s="180">
        <v>927347.01</v>
      </c>
    </row>
    <row r="8206" spans="1:10" x14ac:dyDescent="0.2">
      <c r="A8206" s="180" t="s">
        <v>187</v>
      </c>
      <c r="B8206" s="180" t="s">
        <v>337</v>
      </c>
      <c r="C8206" s="180">
        <v>8000</v>
      </c>
      <c r="D8206" s="180">
        <v>6000</v>
      </c>
      <c r="E8206" s="180"/>
      <c r="F8206" s="180"/>
      <c r="G8206" s="180">
        <v>1000</v>
      </c>
      <c r="H8206" s="180">
        <v>1000</v>
      </c>
      <c r="I8206" s="180">
        <v>28100</v>
      </c>
      <c r="J8206" s="180">
        <v>33653.25</v>
      </c>
    </row>
    <row r="8207" spans="1:10" x14ac:dyDescent="0.2">
      <c r="A8207" s="180" t="s">
        <v>187</v>
      </c>
      <c r="B8207" s="180" t="s">
        <v>338</v>
      </c>
      <c r="C8207" s="180"/>
      <c r="D8207" s="180"/>
      <c r="E8207" s="180"/>
      <c r="F8207" s="180"/>
      <c r="G8207" s="180">
        <v>230000</v>
      </c>
      <c r="H8207" s="180"/>
      <c r="I8207" s="180">
        <v>215000</v>
      </c>
      <c r="J8207" s="180">
        <v>181972.68</v>
      </c>
    </row>
    <row r="8208" spans="1:10" x14ac:dyDescent="0.2">
      <c r="A8208" s="180" t="s">
        <v>187</v>
      </c>
      <c r="B8208" s="180" t="s">
        <v>339</v>
      </c>
      <c r="C8208" s="180"/>
      <c r="D8208" s="180"/>
      <c r="E8208" s="180"/>
      <c r="F8208" s="180"/>
      <c r="G8208" s="180"/>
      <c r="H8208" s="180">
        <v>40000</v>
      </c>
      <c r="I8208" s="180">
        <v>290000</v>
      </c>
      <c r="J8208" s="180">
        <v>229937.95</v>
      </c>
    </row>
    <row r="8209" spans="1:10" x14ac:dyDescent="0.2">
      <c r="A8209" s="180" t="s">
        <v>187</v>
      </c>
      <c r="B8209" s="180" t="s">
        <v>340</v>
      </c>
      <c r="C8209" s="180"/>
      <c r="D8209" s="180"/>
      <c r="E8209" s="180"/>
      <c r="F8209" s="180"/>
      <c r="G8209" s="180">
        <v>2500</v>
      </c>
      <c r="H8209" s="180">
        <v>40000</v>
      </c>
      <c r="I8209" s="180">
        <v>503500</v>
      </c>
      <c r="J8209" s="180">
        <v>203013.38</v>
      </c>
    </row>
    <row r="8210" spans="1:10" x14ac:dyDescent="0.2">
      <c r="A8210" s="180" t="s">
        <v>187</v>
      </c>
      <c r="B8210" s="180" t="s">
        <v>341</v>
      </c>
      <c r="C8210" s="180"/>
      <c r="D8210" s="180"/>
      <c r="E8210" s="180"/>
      <c r="F8210" s="180"/>
      <c r="G8210" s="180"/>
      <c r="H8210" s="180"/>
      <c r="I8210" s="180">
        <v>0</v>
      </c>
      <c r="J8210" s="180">
        <v>0</v>
      </c>
    </row>
    <row r="8211" spans="1:10" x14ac:dyDescent="0.2">
      <c r="A8211" s="180" t="s">
        <v>187</v>
      </c>
      <c r="B8211" s="180" t="s">
        <v>342</v>
      </c>
      <c r="C8211" s="180"/>
      <c r="D8211" s="180"/>
      <c r="E8211" s="180"/>
      <c r="F8211" s="180"/>
      <c r="G8211" s="180"/>
      <c r="H8211" s="180"/>
      <c r="I8211" s="180">
        <v>4509655</v>
      </c>
      <c r="J8211" s="180">
        <v>4521513</v>
      </c>
    </row>
    <row r="8212" spans="1:10" x14ac:dyDescent="0.2">
      <c r="A8212" s="180" t="s">
        <v>187</v>
      </c>
      <c r="B8212" s="180" t="s">
        <v>343</v>
      </c>
      <c r="C8212" s="180"/>
      <c r="D8212" s="180"/>
      <c r="E8212" s="180"/>
      <c r="F8212" s="180"/>
      <c r="G8212" s="180"/>
      <c r="H8212" s="180"/>
      <c r="I8212" s="180">
        <v>0</v>
      </c>
      <c r="J8212" s="180">
        <v>0</v>
      </c>
    </row>
    <row r="8213" spans="1:10" x14ac:dyDescent="0.2">
      <c r="A8213" s="180" t="s">
        <v>187</v>
      </c>
      <c r="B8213" s="180" t="s">
        <v>344</v>
      </c>
      <c r="C8213" s="180">
        <v>763381</v>
      </c>
      <c r="D8213" s="180"/>
      <c r="E8213" s="180"/>
      <c r="F8213" s="180"/>
      <c r="G8213" s="180">
        <v>3500</v>
      </c>
      <c r="H8213" s="180"/>
      <c r="I8213" s="180">
        <v>1000429</v>
      </c>
      <c r="J8213" s="180">
        <v>757936.07999999984</v>
      </c>
    </row>
    <row r="8214" spans="1:10" x14ac:dyDescent="0.2">
      <c r="A8214" s="180" t="s">
        <v>187</v>
      </c>
      <c r="B8214" s="180" t="s">
        <v>475</v>
      </c>
      <c r="C8214" s="180"/>
      <c r="D8214" s="180">
        <v>1356</v>
      </c>
      <c r="E8214" s="180"/>
      <c r="F8214" s="180">
        <v>0</v>
      </c>
      <c r="G8214" s="180"/>
      <c r="H8214" s="180"/>
      <c r="I8214" s="180">
        <v>32678</v>
      </c>
      <c r="J8214" s="180">
        <v>32928.909999999996</v>
      </c>
    </row>
    <row r="8215" spans="1:10" x14ac:dyDescent="0.2">
      <c r="A8215" s="180" t="s">
        <v>187</v>
      </c>
      <c r="B8215" s="180" t="s">
        <v>332</v>
      </c>
      <c r="C8215" s="180"/>
      <c r="D8215" s="180"/>
      <c r="E8215" s="180"/>
      <c r="F8215" s="180"/>
      <c r="G8215" s="180"/>
      <c r="H8215" s="180"/>
      <c r="I8215" s="180">
        <v>71098</v>
      </c>
      <c r="J8215" s="180">
        <v>71213</v>
      </c>
    </row>
    <row r="8216" spans="1:10" x14ac:dyDescent="0.2">
      <c r="A8216" s="180" t="s">
        <v>187</v>
      </c>
      <c r="B8216" s="180" t="s">
        <v>407</v>
      </c>
      <c r="C8216" s="180"/>
      <c r="D8216" s="180"/>
      <c r="E8216" s="180"/>
      <c r="F8216" s="180"/>
      <c r="G8216" s="180">
        <v>180000</v>
      </c>
      <c r="H8216" s="180"/>
      <c r="I8216" s="180">
        <v>226000</v>
      </c>
      <c r="J8216" s="180">
        <v>225366.87</v>
      </c>
    </row>
    <row r="8217" spans="1:10" x14ac:dyDescent="0.2">
      <c r="A8217" s="180" t="s">
        <v>187</v>
      </c>
      <c r="B8217" s="180" t="s">
        <v>345</v>
      </c>
      <c r="C8217" s="180">
        <v>771381</v>
      </c>
      <c r="D8217" s="180">
        <v>334453</v>
      </c>
      <c r="E8217" s="180">
        <v>0</v>
      </c>
      <c r="F8217" s="180">
        <v>0</v>
      </c>
      <c r="G8217" s="180">
        <v>417000</v>
      </c>
      <c r="H8217" s="180">
        <v>81000</v>
      </c>
      <c r="I8217" s="180">
        <v>11661042</v>
      </c>
      <c r="J8217" s="180">
        <v>10862288.810000001</v>
      </c>
    </row>
    <row r="8218" spans="1:10" x14ac:dyDescent="0.2">
      <c r="A8218" s="180" t="s">
        <v>187</v>
      </c>
      <c r="B8218" s="180" t="s">
        <v>346</v>
      </c>
      <c r="C8218" s="180"/>
      <c r="D8218" s="180"/>
      <c r="E8218" s="180"/>
      <c r="F8218" s="180"/>
      <c r="G8218" s="180"/>
      <c r="H8218" s="180"/>
      <c r="I8218" s="180">
        <v>0</v>
      </c>
      <c r="J8218" s="180">
        <v>0</v>
      </c>
    </row>
    <row r="8219" spans="1:10" x14ac:dyDescent="0.2">
      <c r="A8219" s="180" t="s">
        <v>187</v>
      </c>
      <c r="B8219" s="180" t="s">
        <v>446</v>
      </c>
      <c r="C8219" s="180"/>
      <c r="D8219" s="180"/>
      <c r="E8219" s="180"/>
      <c r="F8219" s="180"/>
      <c r="G8219" s="180"/>
      <c r="H8219" s="180"/>
      <c r="I8219" s="180">
        <v>626200</v>
      </c>
      <c r="J8219" s="180">
        <v>647297.67000000004</v>
      </c>
    </row>
    <row r="8220" spans="1:10" x14ac:dyDescent="0.2">
      <c r="A8220" s="180" t="s">
        <v>187</v>
      </c>
      <c r="B8220" s="180" t="s">
        <v>347</v>
      </c>
      <c r="C8220" s="180"/>
      <c r="D8220" s="180"/>
      <c r="E8220" s="180"/>
      <c r="F8220" s="180"/>
      <c r="G8220" s="180"/>
      <c r="H8220" s="180"/>
      <c r="I8220" s="180">
        <v>0</v>
      </c>
      <c r="J8220" s="180">
        <v>4472.1499999999996</v>
      </c>
    </row>
    <row r="8221" spans="1:10" x14ac:dyDescent="0.2">
      <c r="A8221" s="180" t="s">
        <v>187</v>
      </c>
      <c r="B8221" s="180" t="s">
        <v>348</v>
      </c>
      <c r="C8221" s="180">
        <v>771381</v>
      </c>
      <c r="D8221" s="180">
        <v>334453</v>
      </c>
      <c r="E8221" s="180">
        <v>0</v>
      </c>
      <c r="F8221" s="180">
        <v>0</v>
      </c>
      <c r="G8221" s="180">
        <v>417000</v>
      </c>
      <c r="H8221" s="180">
        <v>81000</v>
      </c>
      <c r="I8221" s="180">
        <v>12287242</v>
      </c>
      <c r="J8221" s="180">
        <v>11514058.630000001</v>
      </c>
    </row>
    <row r="8222" spans="1:10" x14ac:dyDescent="0.2">
      <c r="A8222" s="180" t="s">
        <v>187</v>
      </c>
      <c r="B8222" s="180" t="s">
        <v>349</v>
      </c>
      <c r="C8222" s="180">
        <v>836858.23</v>
      </c>
      <c r="D8222" s="180">
        <v>434907.0500000001</v>
      </c>
      <c r="E8222" s="180">
        <v>0</v>
      </c>
      <c r="F8222" s="180">
        <v>7236.4400000000605</v>
      </c>
      <c r="G8222" s="180">
        <v>21295.159999999974</v>
      </c>
      <c r="H8222" s="180">
        <v>434319.43</v>
      </c>
      <c r="I8222" s="180">
        <v>4428397.3600000013</v>
      </c>
      <c r="J8222" s="180">
        <v>4366939.8500000006</v>
      </c>
    </row>
    <row r="8223" spans="1:10" x14ac:dyDescent="0.2">
      <c r="A8223" s="180" t="s">
        <v>187</v>
      </c>
      <c r="B8223" s="180" t="s">
        <v>350</v>
      </c>
      <c r="C8223" s="180">
        <v>1608239.23</v>
      </c>
      <c r="D8223" s="180">
        <v>769360.05</v>
      </c>
      <c r="E8223" s="180">
        <v>0</v>
      </c>
      <c r="F8223" s="180">
        <v>7236.4400000000605</v>
      </c>
      <c r="G8223" s="180">
        <v>438295.16</v>
      </c>
      <c r="H8223" s="180">
        <v>515319.43</v>
      </c>
      <c r="I8223" s="180">
        <v>16715639.359999999</v>
      </c>
      <c r="J8223" s="180">
        <v>15880998.48</v>
      </c>
    </row>
    <row r="8224" spans="1:10" x14ac:dyDescent="0.2">
      <c r="A8224" s="180" t="s">
        <v>187</v>
      </c>
      <c r="B8224" s="180" t="s">
        <v>376</v>
      </c>
      <c r="C8224" s="180"/>
      <c r="D8224" s="180"/>
      <c r="E8224" s="180"/>
      <c r="F8224" s="180"/>
      <c r="G8224" s="180"/>
      <c r="H8224" s="180"/>
      <c r="I8224" s="180"/>
      <c r="J8224" s="180"/>
    </row>
    <row r="8225" spans="1:10" x14ac:dyDescent="0.2">
      <c r="A8225" s="180" t="s">
        <v>187</v>
      </c>
      <c r="B8225" s="180" t="s">
        <v>377</v>
      </c>
      <c r="C8225" s="180"/>
      <c r="D8225" s="180"/>
      <c r="E8225" s="180"/>
      <c r="F8225" s="180"/>
      <c r="G8225" s="180"/>
      <c r="H8225" s="180">
        <v>90000</v>
      </c>
      <c r="I8225" s="180">
        <v>7035000</v>
      </c>
      <c r="J8225" s="180">
        <v>6224875.7800000003</v>
      </c>
    </row>
    <row r="8226" spans="1:10" x14ac:dyDescent="0.2">
      <c r="A8226" s="180" t="s">
        <v>187</v>
      </c>
      <c r="B8226" s="180" t="s">
        <v>352</v>
      </c>
      <c r="C8226" s="180"/>
      <c r="D8226" s="180"/>
      <c r="E8226" s="180"/>
      <c r="F8226" s="180"/>
      <c r="G8226" s="180"/>
      <c r="H8226" s="180"/>
      <c r="I8226" s="180">
        <v>262000</v>
      </c>
      <c r="J8226" s="180">
        <v>253636.12</v>
      </c>
    </row>
    <row r="8227" spans="1:10" x14ac:dyDescent="0.2">
      <c r="A8227" s="180" t="s">
        <v>187</v>
      </c>
      <c r="B8227" s="180" t="s">
        <v>353</v>
      </c>
      <c r="C8227" s="180"/>
      <c r="D8227" s="180"/>
      <c r="E8227" s="180"/>
      <c r="F8227" s="180"/>
      <c r="G8227" s="180"/>
      <c r="H8227" s="180"/>
      <c r="I8227" s="180">
        <v>808000</v>
      </c>
      <c r="J8227" s="180">
        <v>587882.64</v>
      </c>
    </row>
    <row r="8228" spans="1:10" x14ac:dyDescent="0.2">
      <c r="A8228" s="180" t="s">
        <v>187</v>
      </c>
      <c r="B8228" s="180" t="s">
        <v>354</v>
      </c>
      <c r="C8228" s="180"/>
      <c r="D8228" s="180"/>
      <c r="E8228" s="180"/>
      <c r="F8228" s="180"/>
      <c r="G8228" s="180"/>
      <c r="H8228" s="180"/>
      <c r="I8228" s="180">
        <v>378000</v>
      </c>
      <c r="J8228" s="180">
        <v>282776.59999999998</v>
      </c>
    </row>
    <row r="8229" spans="1:10" x14ac:dyDescent="0.2">
      <c r="A8229" s="180" t="s">
        <v>187</v>
      </c>
      <c r="B8229" s="180" t="s">
        <v>408</v>
      </c>
      <c r="C8229" s="180"/>
      <c r="D8229" s="180"/>
      <c r="E8229" s="180"/>
      <c r="F8229" s="180"/>
      <c r="G8229" s="180"/>
      <c r="H8229" s="180"/>
      <c r="I8229" s="180">
        <v>385000</v>
      </c>
      <c r="J8229" s="180">
        <v>358417.12</v>
      </c>
    </row>
    <row r="8230" spans="1:10" x14ac:dyDescent="0.2">
      <c r="A8230" s="180" t="s">
        <v>187</v>
      </c>
      <c r="B8230" s="180" t="s">
        <v>423</v>
      </c>
      <c r="C8230" s="180"/>
      <c r="D8230" s="180"/>
      <c r="E8230" s="180"/>
      <c r="F8230" s="180"/>
      <c r="G8230" s="180">
        <v>10000</v>
      </c>
      <c r="H8230" s="180">
        <v>100</v>
      </c>
      <c r="I8230" s="180">
        <v>265100</v>
      </c>
      <c r="J8230" s="180">
        <v>254140.17</v>
      </c>
    </row>
    <row r="8231" spans="1:10" x14ac:dyDescent="0.2">
      <c r="A8231" s="180" t="s">
        <v>187</v>
      </c>
      <c r="B8231" s="180" t="s">
        <v>355</v>
      </c>
      <c r="C8231" s="180"/>
      <c r="D8231" s="180"/>
      <c r="E8231" s="180"/>
      <c r="F8231" s="180"/>
      <c r="G8231" s="180">
        <v>10000</v>
      </c>
      <c r="H8231" s="180">
        <v>1500</v>
      </c>
      <c r="I8231" s="180">
        <v>771500</v>
      </c>
      <c r="J8231" s="180">
        <v>703300.2</v>
      </c>
    </row>
    <row r="8232" spans="1:10" x14ac:dyDescent="0.2">
      <c r="A8232" s="180" t="s">
        <v>187</v>
      </c>
      <c r="B8232" s="180" t="s">
        <v>356</v>
      </c>
      <c r="C8232" s="180"/>
      <c r="D8232" s="180">
        <v>160000</v>
      </c>
      <c r="E8232" s="180"/>
      <c r="F8232" s="180"/>
      <c r="G8232" s="180"/>
      <c r="H8232" s="180"/>
      <c r="I8232" s="180">
        <v>750000</v>
      </c>
      <c r="J8232" s="180">
        <v>618491.36</v>
      </c>
    </row>
    <row r="8233" spans="1:10" x14ac:dyDescent="0.2">
      <c r="A8233" s="180" t="s">
        <v>187</v>
      </c>
      <c r="B8233" s="180" t="s">
        <v>409</v>
      </c>
      <c r="C8233" s="180"/>
      <c r="D8233" s="180"/>
      <c r="E8233" s="180"/>
      <c r="F8233" s="180"/>
      <c r="G8233" s="180"/>
      <c r="H8233" s="180"/>
      <c r="I8233" s="180">
        <v>0</v>
      </c>
      <c r="J8233" s="180"/>
    </row>
    <row r="8234" spans="1:10" x14ac:dyDescent="0.2">
      <c r="A8234" s="180" t="s">
        <v>187</v>
      </c>
      <c r="B8234" s="180" t="s">
        <v>378</v>
      </c>
      <c r="C8234" s="180"/>
      <c r="D8234" s="180"/>
      <c r="E8234" s="180"/>
      <c r="F8234" s="180"/>
      <c r="G8234" s="180">
        <v>400000</v>
      </c>
      <c r="H8234" s="180"/>
      <c r="I8234" s="180">
        <v>394000</v>
      </c>
      <c r="J8234" s="180">
        <v>344929.68</v>
      </c>
    </row>
    <row r="8235" spans="1:10" x14ac:dyDescent="0.2">
      <c r="A8235" s="180" t="s">
        <v>187</v>
      </c>
      <c r="B8235" s="180" t="s">
        <v>360</v>
      </c>
      <c r="C8235" s="180">
        <v>1000000</v>
      </c>
      <c r="D8235" s="180">
        <v>275000</v>
      </c>
      <c r="E8235" s="180"/>
      <c r="F8235" s="180"/>
      <c r="G8235" s="180"/>
      <c r="H8235" s="180"/>
      <c r="I8235" s="180">
        <v>1275000</v>
      </c>
      <c r="J8235" s="180">
        <v>218559.99</v>
      </c>
    </row>
    <row r="8236" spans="1:10" x14ac:dyDescent="0.2">
      <c r="A8236" s="180" t="s">
        <v>187</v>
      </c>
      <c r="B8236" s="180" t="s">
        <v>379</v>
      </c>
      <c r="C8236" s="180"/>
      <c r="D8236" s="180"/>
      <c r="E8236" s="180"/>
      <c r="F8236" s="180"/>
      <c r="G8236" s="180"/>
      <c r="H8236" s="180"/>
      <c r="I8236" s="180">
        <v>626200</v>
      </c>
      <c r="J8236" s="180">
        <v>627436.79</v>
      </c>
    </row>
    <row r="8237" spans="1:10" x14ac:dyDescent="0.2">
      <c r="A8237" s="180" t="s">
        <v>187</v>
      </c>
      <c r="B8237" s="180" t="s">
        <v>362</v>
      </c>
      <c r="C8237" s="180"/>
      <c r="D8237" s="180"/>
      <c r="E8237" s="180"/>
      <c r="F8237" s="180"/>
      <c r="G8237" s="180"/>
      <c r="H8237" s="180"/>
      <c r="I8237" s="180">
        <v>333524</v>
      </c>
      <c r="J8237" s="180">
        <v>330857</v>
      </c>
    </row>
    <row r="8238" spans="1:10" x14ac:dyDescent="0.2">
      <c r="A8238" s="180" t="s">
        <v>187</v>
      </c>
      <c r="B8238" s="180" t="s">
        <v>365</v>
      </c>
      <c r="C8238" s="180">
        <v>1000000</v>
      </c>
      <c r="D8238" s="180">
        <v>435000</v>
      </c>
      <c r="E8238" s="180">
        <v>0</v>
      </c>
      <c r="F8238" s="180">
        <v>0</v>
      </c>
      <c r="G8238" s="180">
        <v>420000</v>
      </c>
      <c r="H8238" s="180">
        <v>91600</v>
      </c>
      <c r="I8238" s="180">
        <v>13283324</v>
      </c>
      <c r="J8238" s="180">
        <v>10805303.449999999</v>
      </c>
    </row>
    <row r="8239" spans="1:10" x14ac:dyDescent="0.2">
      <c r="A8239" s="180" t="s">
        <v>187</v>
      </c>
      <c r="B8239" s="180" t="s">
        <v>447</v>
      </c>
      <c r="C8239" s="180"/>
      <c r="D8239" s="180"/>
      <c r="E8239" s="180"/>
      <c r="F8239" s="180"/>
      <c r="G8239" s="180">
        <v>14475</v>
      </c>
      <c r="H8239" s="180"/>
      <c r="I8239" s="180">
        <v>626200</v>
      </c>
      <c r="J8239" s="180">
        <v>647297.67000000004</v>
      </c>
    </row>
    <row r="8240" spans="1:10" x14ac:dyDescent="0.2">
      <c r="A8240" s="180" t="s">
        <v>187</v>
      </c>
      <c r="B8240" s="180" t="s">
        <v>366</v>
      </c>
      <c r="C8240" s="180">
        <v>1000000</v>
      </c>
      <c r="D8240" s="180">
        <v>435000</v>
      </c>
      <c r="E8240" s="180">
        <v>0</v>
      </c>
      <c r="F8240" s="180">
        <v>0</v>
      </c>
      <c r="G8240" s="180">
        <v>434475</v>
      </c>
      <c r="H8240" s="180">
        <v>91600</v>
      </c>
      <c r="I8240" s="180">
        <v>13909524</v>
      </c>
      <c r="J8240" s="180">
        <v>11452601.119999999</v>
      </c>
    </row>
    <row r="8241" spans="1:10" x14ac:dyDescent="0.2">
      <c r="A8241" s="180" t="s">
        <v>187</v>
      </c>
      <c r="B8241" s="180" t="s">
        <v>367</v>
      </c>
      <c r="C8241" s="180">
        <v>608239.23</v>
      </c>
      <c r="D8241" s="180">
        <v>334360.05000000005</v>
      </c>
      <c r="E8241" s="180">
        <v>0</v>
      </c>
      <c r="F8241" s="180">
        <v>7236.4400000000605</v>
      </c>
      <c r="G8241" s="180">
        <v>3820.1599999999744</v>
      </c>
      <c r="H8241" s="180">
        <v>423719.43</v>
      </c>
      <c r="I8241" s="180">
        <v>2806115.3600000013</v>
      </c>
      <c r="J8241" s="180">
        <v>4428397.3600000013</v>
      </c>
    </row>
    <row r="8242" spans="1:10" x14ac:dyDescent="0.2">
      <c r="A8242" s="180" t="s">
        <v>187</v>
      </c>
      <c r="B8242" s="180" t="s">
        <v>368</v>
      </c>
      <c r="C8242" s="180">
        <v>1608239.23</v>
      </c>
      <c r="D8242" s="180">
        <v>769360.05</v>
      </c>
      <c r="E8242" s="180">
        <v>0</v>
      </c>
      <c r="F8242" s="180">
        <v>7236.4400000000605</v>
      </c>
      <c r="G8242" s="180">
        <v>438295.16</v>
      </c>
      <c r="H8242" s="180">
        <v>515319.43</v>
      </c>
      <c r="I8242" s="180">
        <v>16715639.359999999</v>
      </c>
      <c r="J8242" s="180">
        <v>15880998.48</v>
      </c>
    </row>
    <row r="8243" spans="1:10" x14ac:dyDescent="0.2">
      <c r="A8243" s="180" t="s">
        <v>188</v>
      </c>
      <c r="B8243" s="180" t="s">
        <v>333</v>
      </c>
      <c r="C8243" s="180"/>
      <c r="D8243" s="180">
        <v>24508</v>
      </c>
      <c r="E8243" s="180"/>
      <c r="F8243" s="180">
        <v>147347</v>
      </c>
      <c r="G8243" s="180"/>
      <c r="H8243" s="180"/>
      <c r="I8243" s="180">
        <v>1311640</v>
      </c>
      <c r="J8243" s="180">
        <v>1211327.08</v>
      </c>
    </row>
    <row r="8244" spans="1:10" x14ac:dyDescent="0.2">
      <c r="A8244" s="180" t="s">
        <v>188</v>
      </c>
      <c r="B8244" s="180" t="s">
        <v>334</v>
      </c>
      <c r="C8244" s="180"/>
      <c r="D8244" s="180">
        <v>1222</v>
      </c>
      <c r="E8244" s="180"/>
      <c r="F8244" s="180">
        <v>7348</v>
      </c>
      <c r="G8244" s="180"/>
      <c r="H8244" s="180"/>
      <c r="I8244" s="180">
        <v>68650</v>
      </c>
      <c r="J8244" s="180">
        <v>72992.98</v>
      </c>
    </row>
    <row r="8245" spans="1:10" x14ac:dyDescent="0.2">
      <c r="A8245" s="180" t="s">
        <v>188</v>
      </c>
      <c r="B8245" s="180" t="s">
        <v>335</v>
      </c>
      <c r="C8245" s="180"/>
      <c r="D8245" s="180">
        <v>0</v>
      </c>
      <c r="E8245" s="180"/>
      <c r="F8245" s="180"/>
      <c r="G8245" s="180"/>
      <c r="H8245" s="180"/>
      <c r="I8245" s="180">
        <v>54365</v>
      </c>
      <c r="J8245" s="180">
        <v>35210</v>
      </c>
    </row>
    <row r="8246" spans="1:10" x14ac:dyDescent="0.2">
      <c r="A8246" s="180" t="s">
        <v>188</v>
      </c>
      <c r="B8246" s="180" t="s">
        <v>336</v>
      </c>
      <c r="C8246" s="180"/>
      <c r="D8246" s="180"/>
      <c r="E8246" s="180"/>
      <c r="F8246" s="180"/>
      <c r="G8246" s="180"/>
      <c r="H8246" s="180"/>
      <c r="I8246" s="180">
        <v>270000</v>
      </c>
      <c r="J8246" s="180">
        <v>278720.15000000002</v>
      </c>
    </row>
    <row r="8247" spans="1:10" x14ac:dyDescent="0.2">
      <c r="A8247" s="180" t="s">
        <v>188</v>
      </c>
      <c r="B8247" s="180" t="s">
        <v>337</v>
      </c>
      <c r="C8247" s="180">
        <v>5500</v>
      </c>
      <c r="D8247" s="180"/>
      <c r="E8247" s="180"/>
      <c r="F8247" s="180"/>
      <c r="G8247" s="180">
        <v>130</v>
      </c>
      <c r="H8247" s="180"/>
      <c r="I8247" s="180">
        <v>1095</v>
      </c>
      <c r="J8247" s="180">
        <v>4497.82</v>
      </c>
    </row>
    <row r="8248" spans="1:10" x14ac:dyDescent="0.2">
      <c r="A8248" s="180" t="s">
        <v>188</v>
      </c>
      <c r="B8248" s="180" t="s">
        <v>338</v>
      </c>
      <c r="C8248" s="180"/>
      <c r="D8248" s="180"/>
      <c r="E8248" s="180"/>
      <c r="F8248" s="180"/>
      <c r="G8248" s="180">
        <v>82000</v>
      </c>
      <c r="H8248" s="180"/>
      <c r="I8248" s="180">
        <v>80000</v>
      </c>
      <c r="J8248" s="180">
        <v>81392.33</v>
      </c>
    </row>
    <row r="8249" spans="1:10" x14ac:dyDescent="0.2">
      <c r="A8249" s="180" t="s">
        <v>188</v>
      </c>
      <c r="B8249" s="180" t="s">
        <v>339</v>
      </c>
      <c r="C8249" s="180"/>
      <c r="D8249" s="180"/>
      <c r="E8249" s="180"/>
      <c r="F8249" s="180"/>
      <c r="G8249" s="180"/>
      <c r="H8249" s="180"/>
      <c r="I8249" s="180">
        <v>93000</v>
      </c>
      <c r="J8249" s="180">
        <v>104694.28</v>
      </c>
    </row>
    <row r="8250" spans="1:10" x14ac:dyDescent="0.2">
      <c r="A8250" s="180" t="s">
        <v>188</v>
      </c>
      <c r="B8250" s="180" t="s">
        <v>340</v>
      </c>
      <c r="C8250" s="180"/>
      <c r="D8250" s="180"/>
      <c r="E8250" s="180"/>
      <c r="F8250" s="180"/>
      <c r="G8250" s="180">
        <v>9800</v>
      </c>
      <c r="H8250" s="180"/>
      <c r="I8250" s="180">
        <v>40700</v>
      </c>
      <c r="J8250" s="180">
        <v>47290.37</v>
      </c>
    </row>
    <row r="8251" spans="1:10" x14ac:dyDescent="0.2">
      <c r="A8251" s="180" t="s">
        <v>188</v>
      </c>
      <c r="B8251" s="180" t="s">
        <v>341</v>
      </c>
      <c r="C8251" s="180"/>
      <c r="D8251" s="180"/>
      <c r="E8251" s="180"/>
      <c r="F8251" s="180"/>
      <c r="G8251" s="180"/>
      <c r="H8251" s="180"/>
      <c r="I8251" s="180">
        <v>0</v>
      </c>
      <c r="J8251" s="180">
        <v>0</v>
      </c>
    </row>
    <row r="8252" spans="1:10" x14ac:dyDescent="0.2">
      <c r="A8252" s="180" t="s">
        <v>188</v>
      </c>
      <c r="B8252" s="180" t="s">
        <v>342</v>
      </c>
      <c r="C8252" s="180"/>
      <c r="D8252" s="180"/>
      <c r="E8252" s="180"/>
      <c r="F8252" s="180"/>
      <c r="G8252" s="180"/>
      <c r="H8252" s="180"/>
      <c r="I8252" s="180">
        <v>2501190</v>
      </c>
      <c r="J8252" s="180">
        <v>2615983</v>
      </c>
    </row>
    <row r="8253" spans="1:10" x14ac:dyDescent="0.2">
      <c r="A8253" s="180" t="s">
        <v>188</v>
      </c>
      <c r="B8253" s="180" t="s">
        <v>343</v>
      </c>
      <c r="C8253" s="180"/>
      <c r="D8253" s="180"/>
      <c r="E8253" s="180"/>
      <c r="F8253" s="180"/>
      <c r="G8253" s="180"/>
      <c r="H8253" s="180"/>
      <c r="I8253" s="180">
        <v>14552</v>
      </c>
      <c r="J8253" s="180">
        <v>0</v>
      </c>
    </row>
    <row r="8254" spans="1:10" x14ac:dyDescent="0.2">
      <c r="A8254" s="180" t="s">
        <v>188</v>
      </c>
      <c r="B8254" s="180" t="s">
        <v>344</v>
      </c>
      <c r="C8254" s="180">
        <v>400000</v>
      </c>
      <c r="D8254" s="180"/>
      <c r="E8254" s="180"/>
      <c r="F8254" s="180"/>
      <c r="G8254" s="180"/>
      <c r="H8254" s="180"/>
      <c r="I8254" s="180">
        <v>458000</v>
      </c>
      <c r="J8254" s="180">
        <v>390428.52</v>
      </c>
    </row>
    <row r="8255" spans="1:10" x14ac:dyDescent="0.2">
      <c r="A8255" s="180" t="s">
        <v>188</v>
      </c>
      <c r="B8255" s="180" t="s">
        <v>475</v>
      </c>
      <c r="C8255" s="180"/>
      <c r="D8255" s="180">
        <v>75</v>
      </c>
      <c r="E8255" s="180"/>
      <c r="F8255" s="180">
        <v>375</v>
      </c>
      <c r="G8255" s="180"/>
      <c r="H8255" s="180"/>
      <c r="I8255" s="180">
        <v>3936</v>
      </c>
      <c r="J8255" s="180">
        <v>1867.48</v>
      </c>
    </row>
    <row r="8256" spans="1:10" x14ac:dyDescent="0.2">
      <c r="A8256" s="180" t="s">
        <v>188</v>
      </c>
      <c r="B8256" s="180" t="s">
        <v>332</v>
      </c>
      <c r="C8256" s="180"/>
      <c r="D8256" s="180"/>
      <c r="E8256" s="180"/>
      <c r="F8256" s="180"/>
      <c r="G8256" s="180"/>
      <c r="H8256" s="180"/>
      <c r="I8256" s="180">
        <v>64500</v>
      </c>
      <c r="J8256" s="180">
        <v>60865</v>
      </c>
    </row>
    <row r="8257" spans="1:10" x14ac:dyDescent="0.2">
      <c r="A8257" s="180" t="s">
        <v>188</v>
      </c>
      <c r="B8257" s="180" t="s">
        <v>407</v>
      </c>
      <c r="C8257" s="180"/>
      <c r="D8257" s="180"/>
      <c r="E8257" s="180"/>
      <c r="F8257" s="180"/>
      <c r="G8257" s="180">
        <v>122500</v>
      </c>
      <c r="H8257" s="180"/>
      <c r="I8257" s="180">
        <v>222500</v>
      </c>
      <c r="J8257" s="180">
        <v>210643.36</v>
      </c>
    </row>
    <row r="8258" spans="1:10" x14ac:dyDescent="0.2">
      <c r="A8258" s="180" t="s">
        <v>188</v>
      </c>
      <c r="B8258" s="180" t="s">
        <v>345</v>
      </c>
      <c r="C8258" s="180">
        <v>405500</v>
      </c>
      <c r="D8258" s="180">
        <v>25805</v>
      </c>
      <c r="E8258" s="180">
        <v>0</v>
      </c>
      <c r="F8258" s="180">
        <v>155070</v>
      </c>
      <c r="G8258" s="180">
        <v>214430</v>
      </c>
      <c r="H8258" s="180">
        <v>0</v>
      </c>
      <c r="I8258" s="180">
        <v>5184128</v>
      </c>
      <c r="J8258" s="180">
        <v>5115912.37</v>
      </c>
    </row>
    <row r="8259" spans="1:10" x14ac:dyDescent="0.2">
      <c r="A8259" s="180" t="s">
        <v>188</v>
      </c>
      <c r="B8259" s="180" t="s">
        <v>346</v>
      </c>
      <c r="C8259" s="180"/>
      <c r="D8259" s="180"/>
      <c r="E8259" s="180"/>
      <c r="F8259" s="180"/>
      <c r="G8259" s="180"/>
      <c r="H8259" s="180"/>
      <c r="I8259" s="180">
        <v>0</v>
      </c>
      <c r="J8259" s="180">
        <v>0</v>
      </c>
    </row>
    <row r="8260" spans="1:10" x14ac:dyDescent="0.2">
      <c r="A8260" s="180" t="s">
        <v>188</v>
      </c>
      <c r="B8260" s="180" t="s">
        <v>446</v>
      </c>
      <c r="C8260" s="180"/>
      <c r="D8260" s="180"/>
      <c r="E8260" s="180"/>
      <c r="F8260" s="180">
        <v>155070</v>
      </c>
      <c r="G8260" s="180">
        <v>14800</v>
      </c>
      <c r="H8260" s="180"/>
      <c r="I8260" s="180">
        <v>170108</v>
      </c>
      <c r="J8260" s="180">
        <v>78262.78</v>
      </c>
    </row>
    <row r="8261" spans="1:10" x14ac:dyDescent="0.2">
      <c r="A8261" s="180" t="s">
        <v>188</v>
      </c>
      <c r="B8261" s="180" t="s">
        <v>347</v>
      </c>
      <c r="C8261" s="180"/>
      <c r="D8261" s="180"/>
      <c r="E8261" s="180"/>
      <c r="F8261" s="180"/>
      <c r="G8261" s="180"/>
      <c r="H8261" s="180"/>
      <c r="I8261" s="180">
        <v>0</v>
      </c>
      <c r="J8261" s="180">
        <v>0</v>
      </c>
    </row>
    <row r="8262" spans="1:10" x14ac:dyDescent="0.2">
      <c r="A8262" s="180" t="s">
        <v>188</v>
      </c>
      <c r="B8262" s="180" t="s">
        <v>348</v>
      </c>
      <c r="C8262" s="180">
        <v>405500</v>
      </c>
      <c r="D8262" s="180">
        <v>25805</v>
      </c>
      <c r="E8262" s="180">
        <v>0</v>
      </c>
      <c r="F8262" s="180">
        <v>310140</v>
      </c>
      <c r="G8262" s="180">
        <v>229230</v>
      </c>
      <c r="H8262" s="180">
        <v>0</v>
      </c>
      <c r="I8262" s="180">
        <v>5354236</v>
      </c>
      <c r="J8262" s="180">
        <v>5194175.1500000004</v>
      </c>
    </row>
    <row r="8263" spans="1:10" x14ac:dyDescent="0.2">
      <c r="A8263" s="180" t="s">
        <v>188</v>
      </c>
      <c r="B8263" s="180" t="s">
        <v>349</v>
      </c>
      <c r="C8263" s="180">
        <v>768777.53</v>
      </c>
      <c r="D8263" s="180">
        <v>97754.5</v>
      </c>
      <c r="E8263" s="180">
        <v>0</v>
      </c>
      <c r="F8263" s="180">
        <v>18158.449999999983</v>
      </c>
      <c r="G8263" s="180">
        <v>87730.949999999953</v>
      </c>
      <c r="H8263" s="180">
        <v>0</v>
      </c>
      <c r="I8263" s="180">
        <v>1966216.6499999992</v>
      </c>
      <c r="J8263" s="180">
        <v>1374732.3299999998</v>
      </c>
    </row>
    <row r="8264" spans="1:10" x14ac:dyDescent="0.2">
      <c r="A8264" s="180" t="s">
        <v>188</v>
      </c>
      <c r="B8264" s="180" t="s">
        <v>350</v>
      </c>
      <c r="C8264" s="180">
        <v>1174277.53</v>
      </c>
      <c r="D8264" s="180">
        <v>123559.5</v>
      </c>
      <c r="E8264" s="180">
        <v>0</v>
      </c>
      <c r="F8264" s="180">
        <v>328298.44999999995</v>
      </c>
      <c r="G8264" s="180">
        <v>316960.94999999995</v>
      </c>
      <c r="H8264" s="180">
        <v>0</v>
      </c>
      <c r="I8264" s="180">
        <v>7320452.6500000004</v>
      </c>
      <c r="J8264" s="180">
        <v>6568907.4800000004</v>
      </c>
    </row>
    <row r="8265" spans="1:10" x14ac:dyDescent="0.2">
      <c r="A8265" s="180" t="s">
        <v>188</v>
      </c>
      <c r="B8265" s="180" t="s">
        <v>376</v>
      </c>
      <c r="C8265" s="180"/>
      <c r="D8265" s="180"/>
      <c r="E8265" s="180"/>
      <c r="F8265" s="180"/>
      <c r="G8265" s="180"/>
      <c r="H8265" s="180"/>
      <c r="I8265" s="180"/>
      <c r="J8265" s="180"/>
    </row>
    <row r="8266" spans="1:10" x14ac:dyDescent="0.2">
      <c r="A8266" s="180" t="s">
        <v>188</v>
      </c>
      <c r="B8266" s="180" t="s">
        <v>377</v>
      </c>
      <c r="C8266" s="180"/>
      <c r="D8266" s="180"/>
      <c r="E8266" s="180"/>
      <c r="F8266" s="180"/>
      <c r="G8266" s="180"/>
      <c r="H8266" s="180"/>
      <c r="I8266" s="180">
        <v>3190200</v>
      </c>
      <c r="J8266" s="180">
        <v>2849243.79</v>
      </c>
    </row>
    <row r="8267" spans="1:10" x14ac:dyDescent="0.2">
      <c r="A8267" s="180" t="s">
        <v>188</v>
      </c>
      <c r="B8267" s="180" t="s">
        <v>352</v>
      </c>
      <c r="C8267" s="180"/>
      <c r="D8267" s="180"/>
      <c r="E8267" s="180"/>
      <c r="F8267" s="180"/>
      <c r="G8267" s="180"/>
      <c r="H8267" s="180"/>
      <c r="I8267" s="180">
        <v>68500</v>
      </c>
      <c r="J8267" s="180">
        <v>52543.040000000001</v>
      </c>
    </row>
    <row r="8268" spans="1:10" x14ac:dyDescent="0.2">
      <c r="A8268" s="180" t="s">
        <v>188</v>
      </c>
      <c r="B8268" s="180" t="s">
        <v>353</v>
      </c>
      <c r="C8268" s="180"/>
      <c r="D8268" s="180"/>
      <c r="E8268" s="180"/>
      <c r="F8268" s="180"/>
      <c r="G8268" s="180"/>
      <c r="H8268" s="180"/>
      <c r="I8268" s="180">
        <v>152000</v>
      </c>
      <c r="J8268" s="180">
        <v>136745.85999999999</v>
      </c>
    </row>
    <row r="8269" spans="1:10" x14ac:dyDescent="0.2">
      <c r="A8269" s="180" t="s">
        <v>188</v>
      </c>
      <c r="B8269" s="180" t="s">
        <v>354</v>
      </c>
      <c r="C8269" s="180"/>
      <c r="D8269" s="180"/>
      <c r="E8269" s="180"/>
      <c r="F8269" s="180"/>
      <c r="G8269" s="180">
        <v>1150</v>
      </c>
      <c r="H8269" s="180"/>
      <c r="I8269" s="180">
        <v>171167</v>
      </c>
      <c r="J8269" s="180">
        <v>134252.04999999999</v>
      </c>
    </row>
    <row r="8270" spans="1:10" x14ac:dyDescent="0.2">
      <c r="A8270" s="180" t="s">
        <v>188</v>
      </c>
      <c r="B8270" s="180" t="s">
        <v>408</v>
      </c>
      <c r="C8270" s="180"/>
      <c r="D8270" s="180"/>
      <c r="E8270" s="180"/>
      <c r="F8270" s="180"/>
      <c r="G8270" s="180"/>
      <c r="H8270" s="180"/>
      <c r="I8270" s="180">
        <v>275000</v>
      </c>
      <c r="J8270" s="180">
        <v>208013.72</v>
      </c>
    </row>
    <row r="8271" spans="1:10" x14ac:dyDescent="0.2">
      <c r="A8271" s="180" t="s">
        <v>188</v>
      </c>
      <c r="B8271" s="180" t="s">
        <v>423</v>
      </c>
      <c r="C8271" s="180"/>
      <c r="D8271" s="180"/>
      <c r="E8271" s="180"/>
      <c r="F8271" s="180"/>
      <c r="G8271" s="180"/>
      <c r="H8271" s="180"/>
      <c r="I8271" s="180">
        <v>98000</v>
      </c>
      <c r="J8271" s="180">
        <v>120758.01</v>
      </c>
    </row>
    <row r="8272" spans="1:10" x14ac:dyDescent="0.2">
      <c r="A8272" s="180" t="s">
        <v>188</v>
      </c>
      <c r="B8272" s="180" t="s">
        <v>355</v>
      </c>
      <c r="C8272" s="180"/>
      <c r="D8272" s="180"/>
      <c r="E8272" s="180"/>
      <c r="F8272" s="180"/>
      <c r="G8272" s="180"/>
      <c r="H8272" s="180"/>
      <c r="I8272" s="180">
        <v>266000</v>
      </c>
      <c r="J8272" s="180">
        <v>276925.86</v>
      </c>
    </row>
    <row r="8273" spans="1:10" x14ac:dyDescent="0.2">
      <c r="A8273" s="180" t="s">
        <v>188</v>
      </c>
      <c r="B8273" s="180" t="s">
        <v>356</v>
      </c>
      <c r="C8273" s="180"/>
      <c r="D8273" s="180"/>
      <c r="E8273" s="180"/>
      <c r="F8273" s="180"/>
      <c r="G8273" s="180"/>
      <c r="H8273" s="180"/>
      <c r="I8273" s="180">
        <v>170000</v>
      </c>
      <c r="J8273" s="180">
        <v>134488.07999999999</v>
      </c>
    </row>
    <row r="8274" spans="1:10" x14ac:dyDescent="0.2">
      <c r="A8274" s="180" t="s">
        <v>188</v>
      </c>
      <c r="B8274" s="180" t="s">
        <v>409</v>
      </c>
      <c r="C8274" s="180"/>
      <c r="D8274" s="180"/>
      <c r="E8274" s="180"/>
      <c r="F8274" s="180"/>
      <c r="G8274" s="180"/>
      <c r="H8274" s="180"/>
      <c r="I8274" s="180">
        <v>0</v>
      </c>
      <c r="J8274" s="180"/>
    </row>
    <row r="8275" spans="1:10" x14ac:dyDescent="0.2">
      <c r="A8275" s="180" t="s">
        <v>188</v>
      </c>
      <c r="B8275" s="180" t="s">
        <v>378</v>
      </c>
      <c r="C8275" s="180"/>
      <c r="D8275" s="180"/>
      <c r="E8275" s="180"/>
      <c r="F8275" s="180"/>
      <c r="G8275" s="180">
        <v>186500</v>
      </c>
      <c r="H8275" s="180"/>
      <c r="I8275" s="180">
        <v>202000</v>
      </c>
      <c r="J8275" s="180">
        <v>189100.6</v>
      </c>
    </row>
    <row r="8276" spans="1:10" x14ac:dyDescent="0.2">
      <c r="A8276" s="180" t="s">
        <v>188</v>
      </c>
      <c r="B8276" s="180" t="s">
        <v>360</v>
      </c>
      <c r="C8276" s="180">
        <v>335000</v>
      </c>
      <c r="D8276" s="180"/>
      <c r="E8276" s="180"/>
      <c r="F8276" s="180"/>
      <c r="G8276" s="180"/>
      <c r="H8276" s="180"/>
      <c r="I8276" s="180">
        <v>300000</v>
      </c>
      <c r="J8276" s="180">
        <v>92936.87</v>
      </c>
    </row>
    <row r="8277" spans="1:10" x14ac:dyDescent="0.2">
      <c r="A8277" s="180" t="s">
        <v>188</v>
      </c>
      <c r="B8277" s="180" t="s">
        <v>379</v>
      </c>
      <c r="C8277" s="180"/>
      <c r="D8277" s="180"/>
      <c r="E8277" s="180"/>
      <c r="F8277" s="180">
        <v>150000</v>
      </c>
      <c r="G8277" s="180"/>
      <c r="H8277" s="180"/>
      <c r="I8277" s="180">
        <v>150033</v>
      </c>
      <c r="J8277" s="180">
        <v>150572</v>
      </c>
    </row>
    <row r="8278" spans="1:10" x14ac:dyDescent="0.2">
      <c r="A8278" s="180" t="s">
        <v>188</v>
      </c>
      <c r="B8278" s="180" t="s">
        <v>362</v>
      </c>
      <c r="C8278" s="180"/>
      <c r="D8278" s="180"/>
      <c r="E8278" s="180"/>
      <c r="F8278" s="180"/>
      <c r="G8278" s="180"/>
      <c r="H8278" s="180"/>
      <c r="I8278" s="180">
        <v>153831</v>
      </c>
      <c r="J8278" s="180">
        <v>140821</v>
      </c>
    </row>
    <row r="8279" spans="1:10" x14ac:dyDescent="0.2">
      <c r="A8279" s="180" t="s">
        <v>188</v>
      </c>
      <c r="B8279" s="180" t="s">
        <v>365</v>
      </c>
      <c r="C8279" s="180">
        <v>335000</v>
      </c>
      <c r="D8279" s="180">
        <v>0</v>
      </c>
      <c r="E8279" s="180">
        <v>0</v>
      </c>
      <c r="F8279" s="180">
        <v>150000</v>
      </c>
      <c r="G8279" s="180">
        <v>187650</v>
      </c>
      <c r="H8279" s="180">
        <v>0</v>
      </c>
      <c r="I8279" s="180">
        <v>5196731</v>
      </c>
      <c r="J8279" s="180">
        <v>4486400.88</v>
      </c>
    </row>
    <row r="8280" spans="1:10" x14ac:dyDescent="0.2">
      <c r="A8280" s="180" t="s">
        <v>188</v>
      </c>
      <c r="B8280" s="180" t="s">
        <v>447</v>
      </c>
      <c r="C8280" s="180"/>
      <c r="D8280" s="180"/>
      <c r="E8280" s="180"/>
      <c r="F8280" s="180"/>
      <c r="G8280" s="180"/>
      <c r="H8280" s="180"/>
      <c r="I8280" s="180">
        <v>0</v>
      </c>
      <c r="J8280" s="180">
        <v>116289.95</v>
      </c>
    </row>
    <row r="8281" spans="1:10" x14ac:dyDescent="0.2">
      <c r="A8281" s="180" t="s">
        <v>188</v>
      </c>
      <c r="B8281" s="180" t="s">
        <v>366</v>
      </c>
      <c r="C8281" s="180">
        <v>335000</v>
      </c>
      <c r="D8281" s="180">
        <v>0</v>
      </c>
      <c r="E8281" s="180">
        <v>0</v>
      </c>
      <c r="F8281" s="180">
        <v>150000</v>
      </c>
      <c r="G8281" s="180">
        <v>187650</v>
      </c>
      <c r="H8281" s="180">
        <v>0</v>
      </c>
      <c r="I8281" s="180">
        <v>5196731</v>
      </c>
      <c r="J8281" s="180">
        <v>4602690.83</v>
      </c>
    </row>
    <row r="8282" spans="1:10" x14ac:dyDescent="0.2">
      <c r="A8282" s="180" t="s">
        <v>188</v>
      </c>
      <c r="B8282" s="180" t="s">
        <v>367</v>
      </c>
      <c r="C8282" s="180">
        <v>839277.53</v>
      </c>
      <c r="D8282" s="180">
        <v>123559.5</v>
      </c>
      <c r="E8282" s="180">
        <v>0</v>
      </c>
      <c r="F8282" s="180">
        <v>178298.44999999995</v>
      </c>
      <c r="G8282" s="180">
        <v>129310.94999999995</v>
      </c>
      <c r="H8282" s="180">
        <v>0</v>
      </c>
      <c r="I8282" s="180">
        <v>2123721.649999999</v>
      </c>
      <c r="J8282" s="180">
        <v>1966216.6500000004</v>
      </c>
    </row>
    <row r="8283" spans="1:10" x14ac:dyDescent="0.2">
      <c r="A8283" s="180" t="s">
        <v>188</v>
      </c>
      <c r="B8283" s="180" t="s">
        <v>368</v>
      </c>
      <c r="C8283" s="180">
        <v>1174277.53</v>
      </c>
      <c r="D8283" s="180">
        <v>123559.5</v>
      </c>
      <c r="E8283" s="180">
        <v>0</v>
      </c>
      <c r="F8283" s="180">
        <v>328298.44999999995</v>
      </c>
      <c r="G8283" s="180">
        <v>316960.94999999995</v>
      </c>
      <c r="H8283" s="180">
        <v>0</v>
      </c>
      <c r="I8283" s="180">
        <v>7320452.6500000004</v>
      </c>
      <c r="J8283" s="180">
        <v>6568907.4800000004</v>
      </c>
    </row>
    <row r="8284" spans="1:10" x14ac:dyDescent="0.2">
      <c r="A8284" s="180" t="s">
        <v>189</v>
      </c>
      <c r="B8284" s="180" t="s">
        <v>333</v>
      </c>
      <c r="C8284" s="180"/>
      <c r="D8284" s="180">
        <v>265549</v>
      </c>
      <c r="E8284" s="180"/>
      <c r="F8284" s="180">
        <v>1075474</v>
      </c>
      <c r="G8284" s="180"/>
      <c r="H8284" s="180"/>
      <c r="I8284" s="180">
        <v>3530744</v>
      </c>
      <c r="J8284" s="180">
        <v>3242641.55</v>
      </c>
    </row>
    <row r="8285" spans="1:10" x14ac:dyDescent="0.2">
      <c r="A8285" s="180" t="s">
        <v>189</v>
      </c>
      <c r="B8285" s="180" t="s">
        <v>334</v>
      </c>
      <c r="C8285" s="180"/>
      <c r="D8285" s="180">
        <v>5603</v>
      </c>
      <c r="E8285" s="180"/>
      <c r="F8285" s="180">
        <v>22692</v>
      </c>
      <c r="G8285" s="180"/>
      <c r="H8285" s="180"/>
      <c r="I8285" s="180">
        <v>81312</v>
      </c>
      <c r="J8285" s="180">
        <v>68270.94</v>
      </c>
    </row>
    <row r="8286" spans="1:10" x14ac:dyDescent="0.2">
      <c r="A8286" s="180" t="s">
        <v>189</v>
      </c>
      <c r="B8286" s="180" t="s">
        <v>335</v>
      </c>
      <c r="C8286" s="180"/>
      <c r="D8286" s="180">
        <v>47603</v>
      </c>
      <c r="E8286" s="180"/>
      <c r="F8286" s="180"/>
      <c r="G8286" s="180"/>
      <c r="H8286" s="180"/>
      <c r="I8286" s="180">
        <v>320540</v>
      </c>
      <c r="J8286" s="180">
        <v>333237</v>
      </c>
    </row>
    <row r="8287" spans="1:10" x14ac:dyDescent="0.2">
      <c r="A8287" s="180" t="s">
        <v>189</v>
      </c>
      <c r="B8287" s="180" t="s">
        <v>336</v>
      </c>
      <c r="C8287" s="180"/>
      <c r="D8287" s="180"/>
      <c r="E8287" s="180"/>
      <c r="F8287" s="180"/>
      <c r="G8287" s="180"/>
      <c r="H8287" s="180"/>
      <c r="I8287" s="180">
        <v>175000</v>
      </c>
      <c r="J8287" s="180">
        <v>350575.32</v>
      </c>
    </row>
    <row r="8288" spans="1:10" x14ac:dyDescent="0.2">
      <c r="A8288" s="180" t="s">
        <v>189</v>
      </c>
      <c r="B8288" s="180" t="s">
        <v>337</v>
      </c>
      <c r="C8288" s="180">
        <v>1000</v>
      </c>
      <c r="D8288" s="180">
        <v>1000</v>
      </c>
      <c r="E8288" s="180">
        <v>1000</v>
      </c>
      <c r="F8288" s="180"/>
      <c r="G8288" s="180"/>
      <c r="H8288" s="180"/>
      <c r="I8288" s="180">
        <v>3200</v>
      </c>
      <c r="J8288" s="180">
        <v>60541.850000000006</v>
      </c>
    </row>
    <row r="8289" spans="1:10" x14ac:dyDescent="0.2">
      <c r="A8289" s="180" t="s">
        <v>189</v>
      </c>
      <c r="B8289" s="180" t="s">
        <v>338</v>
      </c>
      <c r="C8289" s="180"/>
      <c r="D8289" s="180"/>
      <c r="E8289" s="180"/>
      <c r="F8289" s="180"/>
      <c r="G8289" s="180">
        <v>145000</v>
      </c>
      <c r="H8289" s="180"/>
      <c r="I8289" s="180">
        <v>140000</v>
      </c>
      <c r="J8289" s="180">
        <v>97792.45</v>
      </c>
    </row>
    <row r="8290" spans="1:10" x14ac:dyDescent="0.2">
      <c r="A8290" s="180" t="s">
        <v>189</v>
      </c>
      <c r="B8290" s="180" t="s">
        <v>339</v>
      </c>
      <c r="C8290" s="180"/>
      <c r="D8290" s="180"/>
      <c r="E8290" s="180"/>
      <c r="F8290" s="180"/>
      <c r="G8290" s="180"/>
      <c r="H8290" s="180"/>
      <c r="I8290" s="180">
        <v>120100</v>
      </c>
      <c r="J8290" s="180">
        <v>124932.66</v>
      </c>
    </row>
    <row r="8291" spans="1:10" x14ac:dyDescent="0.2">
      <c r="A8291" s="180" t="s">
        <v>189</v>
      </c>
      <c r="B8291" s="180" t="s">
        <v>340</v>
      </c>
      <c r="C8291" s="180">
        <v>480000</v>
      </c>
      <c r="D8291" s="180"/>
      <c r="E8291" s="180"/>
      <c r="F8291" s="180"/>
      <c r="G8291" s="180">
        <v>300</v>
      </c>
      <c r="H8291" s="180"/>
      <c r="I8291" s="180">
        <v>580300</v>
      </c>
      <c r="J8291" s="180">
        <v>113198.99</v>
      </c>
    </row>
    <row r="8292" spans="1:10" x14ac:dyDescent="0.2">
      <c r="A8292" s="180" t="s">
        <v>189</v>
      </c>
      <c r="B8292" s="180" t="s">
        <v>341</v>
      </c>
      <c r="C8292" s="180"/>
      <c r="D8292" s="180"/>
      <c r="E8292" s="180"/>
      <c r="F8292" s="180"/>
      <c r="G8292" s="180"/>
      <c r="H8292" s="180"/>
      <c r="I8292" s="180">
        <v>0</v>
      </c>
      <c r="J8292" s="180">
        <v>0</v>
      </c>
    </row>
    <row r="8293" spans="1:10" x14ac:dyDescent="0.2">
      <c r="A8293" s="180" t="s">
        <v>189</v>
      </c>
      <c r="B8293" s="180" t="s">
        <v>342</v>
      </c>
      <c r="C8293" s="180"/>
      <c r="D8293" s="180"/>
      <c r="E8293" s="180"/>
      <c r="F8293" s="180"/>
      <c r="G8293" s="180"/>
      <c r="H8293" s="180"/>
      <c r="I8293" s="180">
        <v>3175271</v>
      </c>
      <c r="J8293" s="180">
        <v>3185848</v>
      </c>
    </row>
    <row r="8294" spans="1:10" x14ac:dyDescent="0.2">
      <c r="A8294" s="180" t="s">
        <v>189</v>
      </c>
      <c r="B8294" s="180" t="s">
        <v>343</v>
      </c>
      <c r="C8294" s="180"/>
      <c r="D8294" s="180"/>
      <c r="E8294" s="180"/>
      <c r="F8294" s="180"/>
      <c r="G8294" s="180"/>
      <c r="H8294" s="180"/>
      <c r="I8294" s="180">
        <v>0</v>
      </c>
      <c r="J8294" s="180">
        <v>0</v>
      </c>
    </row>
    <row r="8295" spans="1:10" x14ac:dyDescent="0.2">
      <c r="A8295" s="180" t="s">
        <v>189</v>
      </c>
      <c r="B8295" s="180" t="s">
        <v>344</v>
      </c>
      <c r="C8295" s="180"/>
      <c r="D8295" s="180"/>
      <c r="E8295" s="180"/>
      <c r="F8295" s="180"/>
      <c r="G8295" s="180"/>
      <c r="H8295" s="180"/>
      <c r="I8295" s="180">
        <v>21000</v>
      </c>
      <c r="J8295" s="180">
        <v>586938.36</v>
      </c>
    </row>
    <row r="8296" spans="1:10" x14ac:dyDescent="0.2">
      <c r="A8296" s="180" t="s">
        <v>189</v>
      </c>
      <c r="B8296" s="180" t="s">
        <v>475</v>
      </c>
      <c r="C8296" s="180"/>
      <c r="D8296" s="180">
        <v>1232</v>
      </c>
      <c r="E8296" s="180"/>
      <c r="F8296" s="180">
        <v>4989</v>
      </c>
      <c r="G8296" s="180"/>
      <c r="H8296" s="180"/>
      <c r="I8296" s="180">
        <v>14888</v>
      </c>
      <c r="J8296" s="180">
        <v>1256.1600000000001</v>
      </c>
    </row>
    <row r="8297" spans="1:10" x14ac:dyDescent="0.2">
      <c r="A8297" s="180" t="s">
        <v>189</v>
      </c>
      <c r="B8297" s="180" t="s">
        <v>332</v>
      </c>
      <c r="C8297" s="180"/>
      <c r="D8297" s="180"/>
      <c r="E8297" s="180"/>
      <c r="F8297" s="180"/>
      <c r="G8297" s="180"/>
      <c r="H8297" s="180"/>
      <c r="I8297" s="180">
        <v>114000</v>
      </c>
      <c r="J8297" s="180">
        <v>161529.72</v>
      </c>
    </row>
    <row r="8298" spans="1:10" x14ac:dyDescent="0.2">
      <c r="A8298" s="180" t="s">
        <v>189</v>
      </c>
      <c r="B8298" s="180" t="s">
        <v>407</v>
      </c>
      <c r="C8298" s="180"/>
      <c r="D8298" s="180"/>
      <c r="E8298" s="180"/>
      <c r="F8298" s="180"/>
      <c r="G8298" s="180">
        <v>120000</v>
      </c>
      <c r="H8298" s="180"/>
      <c r="I8298" s="180">
        <v>295000</v>
      </c>
      <c r="J8298" s="180">
        <v>323354.29000000004</v>
      </c>
    </row>
    <row r="8299" spans="1:10" x14ac:dyDescent="0.2">
      <c r="A8299" s="180" t="s">
        <v>189</v>
      </c>
      <c r="B8299" s="180" t="s">
        <v>345</v>
      </c>
      <c r="C8299" s="180">
        <v>481000</v>
      </c>
      <c r="D8299" s="180">
        <v>320987</v>
      </c>
      <c r="E8299" s="180">
        <v>1000</v>
      </c>
      <c r="F8299" s="180">
        <v>1103155</v>
      </c>
      <c r="G8299" s="180">
        <v>265300</v>
      </c>
      <c r="H8299" s="180">
        <v>0</v>
      </c>
      <c r="I8299" s="180">
        <v>8571355</v>
      </c>
      <c r="J8299" s="180">
        <v>8650117.2899999991</v>
      </c>
    </row>
    <row r="8300" spans="1:10" x14ac:dyDescent="0.2">
      <c r="A8300" s="180" t="s">
        <v>189</v>
      </c>
      <c r="B8300" s="180" t="s">
        <v>346</v>
      </c>
      <c r="C8300" s="180"/>
      <c r="D8300" s="180"/>
      <c r="E8300" s="180"/>
      <c r="F8300" s="180"/>
      <c r="G8300" s="180"/>
      <c r="H8300" s="180"/>
      <c r="I8300" s="180">
        <v>0</v>
      </c>
      <c r="J8300" s="180">
        <v>0</v>
      </c>
    </row>
    <row r="8301" spans="1:10" x14ac:dyDescent="0.2">
      <c r="A8301" s="180" t="s">
        <v>189</v>
      </c>
      <c r="B8301" s="180" t="s">
        <v>446</v>
      </c>
      <c r="C8301" s="180"/>
      <c r="D8301" s="180"/>
      <c r="E8301" s="180"/>
      <c r="F8301" s="180"/>
      <c r="G8301" s="180"/>
      <c r="H8301" s="180"/>
      <c r="I8301" s="180">
        <v>0</v>
      </c>
      <c r="J8301" s="180">
        <v>242573.67</v>
      </c>
    </row>
    <row r="8302" spans="1:10" x14ac:dyDescent="0.2">
      <c r="A8302" s="180" t="s">
        <v>189</v>
      </c>
      <c r="B8302" s="180" t="s">
        <v>347</v>
      </c>
      <c r="C8302" s="180"/>
      <c r="D8302" s="180"/>
      <c r="E8302" s="180"/>
      <c r="F8302" s="180"/>
      <c r="G8302" s="180"/>
      <c r="H8302" s="180"/>
      <c r="I8302" s="180">
        <v>0</v>
      </c>
      <c r="J8302" s="180">
        <v>633.92999999999995</v>
      </c>
    </row>
    <row r="8303" spans="1:10" x14ac:dyDescent="0.2">
      <c r="A8303" s="180" t="s">
        <v>189</v>
      </c>
      <c r="B8303" s="180" t="s">
        <v>348</v>
      </c>
      <c r="C8303" s="180">
        <v>481000</v>
      </c>
      <c r="D8303" s="180">
        <v>320987</v>
      </c>
      <c r="E8303" s="180">
        <v>1000</v>
      </c>
      <c r="F8303" s="180">
        <v>1103155</v>
      </c>
      <c r="G8303" s="180">
        <v>265300</v>
      </c>
      <c r="H8303" s="180">
        <v>0</v>
      </c>
      <c r="I8303" s="180">
        <v>8571355</v>
      </c>
      <c r="J8303" s="180">
        <v>8893324.8899999987</v>
      </c>
    </row>
    <row r="8304" spans="1:10" x14ac:dyDescent="0.2">
      <c r="A8304" s="180" t="s">
        <v>189</v>
      </c>
      <c r="B8304" s="180" t="s">
        <v>349</v>
      </c>
      <c r="C8304" s="180">
        <v>344706.22</v>
      </c>
      <c r="D8304" s="180">
        <v>307163.17</v>
      </c>
      <c r="E8304" s="180">
        <v>-1493923</v>
      </c>
      <c r="F8304" s="180">
        <v>1587477.5</v>
      </c>
      <c r="G8304" s="180">
        <v>-159793.31</v>
      </c>
      <c r="H8304" s="180">
        <v>-99305.900000000009</v>
      </c>
      <c r="I8304" s="180">
        <v>3766050.4599999986</v>
      </c>
      <c r="J8304" s="180">
        <v>6799020.0700000003</v>
      </c>
    </row>
    <row r="8305" spans="1:10" x14ac:dyDescent="0.2">
      <c r="A8305" s="180" t="s">
        <v>189</v>
      </c>
      <c r="B8305" s="180" t="s">
        <v>350</v>
      </c>
      <c r="C8305" s="180">
        <v>825706.22</v>
      </c>
      <c r="D8305" s="180">
        <v>628150.16999999993</v>
      </c>
      <c r="E8305" s="180">
        <v>-1492923</v>
      </c>
      <c r="F8305" s="180">
        <v>2690632.5</v>
      </c>
      <c r="G8305" s="180">
        <v>105506.69</v>
      </c>
      <c r="H8305" s="180">
        <v>-99305.900000000009</v>
      </c>
      <c r="I8305" s="180">
        <v>12337405.460000001</v>
      </c>
      <c r="J8305" s="180">
        <v>15692344.960000001</v>
      </c>
    </row>
    <row r="8306" spans="1:10" x14ac:dyDescent="0.2">
      <c r="A8306" s="180" t="s">
        <v>189</v>
      </c>
      <c r="B8306" s="180" t="s">
        <v>376</v>
      </c>
      <c r="C8306" s="180"/>
      <c r="D8306" s="180"/>
      <c r="E8306" s="180"/>
      <c r="F8306" s="180"/>
      <c r="G8306" s="180"/>
      <c r="H8306" s="180"/>
      <c r="I8306" s="180"/>
      <c r="J8306" s="180"/>
    </row>
    <row r="8307" spans="1:10" x14ac:dyDescent="0.2">
      <c r="A8307" s="180" t="s">
        <v>189</v>
      </c>
      <c r="B8307" s="180" t="s">
        <v>377</v>
      </c>
      <c r="C8307" s="180">
        <v>95000</v>
      </c>
      <c r="D8307" s="180"/>
      <c r="E8307" s="180"/>
      <c r="F8307" s="180"/>
      <c r="G8307" s="180"/>
      <c r="H8307" s="180"/>
      <c r="I8307" s="180">
        <v>4885000</v>
      </c>
      <c r="J8307" s="180">
        <v>4671053.66</v>
      </c>
    </row>
    <row r="8308" spans="1:10" x14ac:dyDescent="0.2">
      <c r="A8308" s="180" t="s">
        <v>189</v>
      </c>
      <c r="B8308" s="180" t="s">
        <v>352</v>
      </c>
      <c r="C8308" s="180"/>
      <c r="D8308" s="180"/>
      <c r="E8308" s="180"/>
      <c r="F8308" s="180"/>
      <c r="G8308" s="180"/>
      <c r="H8308" s="180"/>
      <c r="I8308" s="180">
        <v>190000</v>
      </c>
      <c r="J8308" s="180">
        <v>246888.53</v>
      </c>
    </row>
    <row r="8309" spans="1:10" x14ac:dyDescent="0.2">
      <c r="A8309" s="180" t="s">
        <v>189</v>
      </c>
      <c r="B8309" s="180" t="s">
        <v>353</v>
      </c>
      <c r="C8309" s="180"/>
      <c r="D8309" s="180"/>
      <c r="E8309" s="180"/>
      <c r="F8309" s="180"/>
      <c r="G8309" s="180"/>
      <c r="H8309" s="180"/>
      <c r="I8309" s="180">
        <v>140000</v>
      </c>
      <c r="J8309" s="180">
        <v>142174.58000000002</v>
      </c>
    </row>
    <row r="8310" spans="1:10" x14ac:dyDescent="0.2">
      <c r="A8310" s="180" t="s">
        <v>189</v>
      </c>
      <c r="B8310" s="180" t="s">
        <v>354</v>
      </c>
      <c r="C8310" s="180">
        <v>5000</v>
      </c>
      <c r="D8310" s="180"/>
      <c r="E8310" s="180"/>
      <c r="F8310" s="180"/>
      <c r="G8310" s="180"/>
      <c r="H8310" s="180"/>
      <c r="I8310" s="180">
        <v>155000</v>
      </c>
      <c r="J8310" s="180">
        <v>217131.34</v>
      </c>
    </row>
    <row r="8311" spans="1:10" x14ac:dyDescent="0.2">
      <c r="A8311" s="180" t="s">
        <v>189</v>
      </c>
      <c r="B8311" s="180" t="s">
        <v>408</v>
      </c>
      <c r="C8311" s="180">
        <v>9000</v>
      </c>
      <c r="D8311" s="180"/>
      <c r="E8311" s="180"/>
      <c r="F8311" s="180"/>
      <c r="G8311" s="180"/>
      <c r="H8311" s="180"/>
      <c r="I8311" s="180">
        <v>384000</v>
      </c>
      <c r="J8311" s="180">
        <v>377359.83</v>
      </c>
    </row>
    <row r="8312" spans="1:10" x14ac:dyDescent="0.2">
      <c r="A8312" s="180" t="s">
        <v>189</v>
      </c>
      <c r="B8312" s="180" t="s">
        <v>423</v>
      </c>
      <c r="C8312" s="180">
        <v>3000</v>
      </c>
      <c r="D8312" s="180"/>
      <c r="E8312" s="180"/>
      <c r="F8312" s="180"/>
      <c r="G8312" s="180"/>
      <c r="H8312" s="180"/>
      <c r="I8312" s="180">
        <v>158000</v>
      </c>
      <c r="J8312" s="180">
        <v>92736.549999999988</v>
      </c>
    </row>
    <row r="8313" spans="1:10" x14ac:dyDescent="0.2">
      <c r="A8313" s="180" t="s">
        <v>189</v>
      </c>
      <c r="B8313" s="180" t="s">
        <v>355</v>
      </c>
      <c r="C8313" s="180"/>
      <c r="D8313" s="180"/>
      <c r="E8313" s="180"/>
      <c r="F8313" s="180"/>
      <c r="G8313" s="180">
        <v>5000</v>
      </c>
      <c r="H8313" s="180"/>
      <c r="I8313" s="180">
        <v>525000</v>
      </c>
      <c r="J8313" s="180">
        <v>532000.03</v>
      </c>
    </row>
    <row r="8314" spans="1:10" x14ac:dyDescent="0.2">
      <c r="A8314" s="180" t="s">
        <v>189</v>
      </c>
      <c r="B8314" s="180" t="s">
        <v>356</v>
      </c>
      <c r="C8314" s="180">
        <v>90000</v>
      </c>
      <c r="D8314" s="180"/>
      <c r="E8314" s="180"/>
      <c r="F8314" s="180"/>
      <c r="G8314" s="180"/>
      <c r="H8314" s="180"/>
      <c r="I8314" s="180">
        <v>685000</v>
      </c>
      <c r="J8314" s="180">
        <v>439592</v>
      </c>
    </row>
    <row r="8315" spans="1:10" x14ac:dyDescent="0.2">
      <c r="A8315" s="180" t="s">
        <v>189</v>
      </c>
      <c r="B8315" s="180" t="s">
        <v>409</v>
      </c>
      <c r="C8315" s="180"/>
      <c r="D8315" s="180"/>
      <c r="E8315" s="180"/>
      <c r="F8315" s="180"/>
      <c r="G8315" s="180"/>
      <c r="H8315" s="180"/>
      <c r="I8315" s="180">
        <v>0</v>
      </c>
      <c r="J8315" s="180"/>
    </row>
    <row r="8316" spans="1:10" x14ac:dyDescent="0.2">
      <c r="A8316" s="180" t="s">
        <v>189</v>
      </c>
      <c r="B8316" s="180" t="s">
        <v>378</v>
      </c>
      <c r="C8316" s="180"/>
      <c r="D8316" s="180"/>
      <c r="E8316" s="180"/>
      <c r="F8316" s="180"/>
      <c r="G8316" s="180">
        <v>325000</v>
      </c>
      <c r="H8316" s="180"/>
      <c r="I8316" s="180">
        <v>330000</v>
      </c>
      <c r="J8316" s="180">
        <v>288184.03999999998</v>
      </c>
    </row>
    <row r="8317" spans="1:10" x14ac:dyDescent="0.2">
      <c r="A8317" s="180" t="s">
        <v>189</v>
      </c>
      <c r="B8317" s="180" t="s">
        <v>360</v>
      </c>
      <c r="C8317" s="180">
        <v>600000</v>
      </c>
      <c r="D8317" s="180">
        <v>200000</v>
      </c>
      <c r="E8317" s="180">
        <v>790000</v>
      </c>
      <c r="F8317" s="180"/>
      <c r="G8317" s="180"/>
      <c r="H8317" s="180"/>
      <c r="I8317" s="180">
        <v>2200000</v>
      </c>
      <c r="J8317" s="180">
        <v>3479163.53</v>
      </c>
    </row>
    <row r="8318" spans="1:10" x14ac:dyDescent="0.2">
      <c r="A8318" s="180" t="s">
        <v>189</v>
      </c>
      <c r="B8318" s="180" t="s">
        <v>379</v>
      </c>
      <c r="C8318" s="180"/>
      <c r="D8318" s="180"/>
      <c r="E8318" s="180"/>
      <c r="F8318" s="180">
        <v>874713</v>
      </c>
      <c r="G8318" s="180"/>
      <c r="H8318" s="180"/>
      <c r="I8318" s="180">
        <v>877838</v>
      </c>
      <c r="J8318" s="180">
        <v>968273.74</v>
      </c>
    </row>
    <row r="8319" spans="1:10" x14ac:dyDescent="0.2">
      <c r="A8319" s="180" t="s">
        <v>189</v>
      </c>
      <c r="B8319" s="180" t="s">
        <v>362</v>
      </c>
      <c r="C8319" s="180"/>
      <c r="D8319" s="180"/>
      <c r="E8319" s="180"/>
      <c r="F8319" s="180"/>
      <c r="G8319" s="180"/>
      <c r="H8319" s="180"/>
      <c r="I8319" s="180">
        <v>227730</v>
      </c>
      <c r="J8319" s="180">
        <v>229163</v>
      </c>
    </row>
    <row r="8320" spans="1:10" x14ac:dyDescent="0.2">
      <c r="A8320" s="180" t="s">
        <v>189</v>
      </c>
      <c r="B8320" s="180" t="s">
        <v>365</v>
      </c>
      <c r="C8320" s="180">
        <v>802000</v>
      </c>
      <c r="D8320" s="180">
        <v>200000</v>
      </c>
      <c r="E8320" s="180">
        <v>790000</v>
      </c>
      <c r="F8320" s="180">
        <v>874713</v>
      </c>
      <c r="G8320" s="180">
        <v>330000</v>
      </c>
      <c r="H8320" s="180">
        <v>0</v>
      </c>
      <c r="I8320" s="180">
        <v>10757568</v>
      </c>
      <c r="J8320" s="180">
        <v>11683720.83</v>
      </c>
    </row>
    <row r="8321" spans="1:10" x14ac:dyDescent="0.2">
      <c r="A8321" s="180" t="s">
        <v>189</v>
      </c>
      <c r="B8321" s="180" t="s">
        <v>447</v>
      </c>
      <c r="C8321" s="180"/>
      <c r="D8321" s="180"/>
      <c r="E8321" s="180"/>
      <c r="F8321" s="180"/>
      <c r="G8321" s="180"/>
      <c r="H8321" s="180"/>
      <c r="I8321" s="180">
        <v>0</v>
      </c>
      <c r="J8321" s="180">
        <v>242573.67</v>
      </c>
    </row>
    <row r="8322" spans="1:10" x14ac:dyDescent="0.2">
      <c r="A8322" s="180" t="s">
        <v>189</v>
      </c>
      <c r="B8322" s="180" t="s">
        <v>366</v>
      </c>
      <c r="C8322" s="180">
        <v>802000</v>
      </c>
      <c r="D8322" s="180">
        <v>200000</v>
      </c>
      <c r="E8322" s="180">
        <v>790000</v>
      </c>
      <c r="F8322" s="180">
        <v>874713</v>
      </c>
      <c r="G8322" s="180">
        <v>330000</v>
      </c>
      <c r="H8322" s="180">
        <v>0</v>
      </c>
      <c r="I8322" s="180">
        <v>10757568</v>
      </c>
      <c r="J8322" s="180">
        <v>11926294.5</v>
      </c>
    </row>
    <row r="8323" spans="1:10" x14ac:dyDescent="0.2">
      <c r="A8323" s="180" t="s">
        <v>189</v>
      </c>
      <c r="B8323" s="180" t="s">
        <v>367</v>
      </c>
      <c r="C8323" s="180">
        <v>23706.219999999972</v>
      </c>
      <c r="D8323" s="180">
        <v>428150.16999999993</v>
      </c>
      <c r="E8323" s="180">
        <v>-2282923</v>
      </c>
      <c r="F8323" s="180">
        <v>1815919.5</v>
      </c>
      <c r="G8323" s="180">
        <v>-224493.31</v>
      </c>
      <c r="H8323" s="180">
        <v>-99305.900000000009</v>
      </c>
      <c r="I8323" s="180">
        <v>1579837.459999999</v>
      </c>
      <c r="J8323" s="180">
        <v>3766050.459999999</v>
      </c>
    </row>
    <row r="8324" spans="1:10" x14ac:dyDescent="0.2">
      <c r="A8324" s="180" t="s">
        <v>189</v>
      </c>
      <c r="B8324" s="180" t="s">
        <v>368</v>
      </c>
      <c r="C8324" s="180">
        <v>825706.22</v>
      </c>
      <c r="D8324" s="180">
        <v>628150.16999999993</v>
      </c>
      <c r="E8324" s="180">
        <v>-1492923</v>
      </c>
      <c r="F8324" s="180">
        <v>2690632.5</v>
      </c>
      <c r="G8324" s="180">
        <v>105506.69</v>
      </c>
      <c r="H8324" s="180">
        <v>-99305.900000000009</v>
      </c>
      <c r="I8324" s="180">
        <v>12337405.460000001</v>
      </c>
      <c r="J8324" s="180">
        <v>15692344.960000001</v>
      </c>
    </row>
    <row r="8325" spans="1:10" x14ac:dyDescent="0.2">
      <c r="A8325" s="180" t="s">
        <v>190</v>
      </c>
      <c r="B8325" s="180" t="s">
        <v>333</v>
      </c>
      <c r="C8325" s="180"/>
      <c r="D8325" s="180">
        <v>355445</v>
      </c>
      <c r="E8325" s="180"/>
      <c r="F8325" s="180">
        <v>1357488</v>
      </c>
      <c r="G8325" s="180"/>
      <c r="H8325" s="180"/>
      <c r="I8325" s="180">
        <v>6230610</v>
      </c>
      <c r="J8325" s="180">
        <v>6251094.9100000001</v>
      </c>
    </row>
    <row r="8326" spans="1:10" x14ac:dyDescent="0.2">
      <c r="A8326" s="180" t="s">
        <v>190</v>
      </c>
      <c r="B8326" s="180" t="s">
        <v>334</v>
      </c>
      <c r="C8326" s="180"/>
      <c r="D8326" s="180">
        <v>6355</v>
      </c>
      <c r="E8326" s="180"/>
      <c r="F8326" s="180">
        <v>24262</v>
      </c>
      <c r="G8326" s="180"/>
      <c r="H8326" s="180"/>
      <c r="I8326" s="180">
        <v>125085</v>
      </c>
      <c r="J8326" s="180">
        <v>618.29999999999995</v>
      </c>
    </row>
    <row r="8327" spans="1:10" x14ac:dyDescent="0.2">
      <c r="A8327" s="180" t="s">
        <v>190</v>
      </c>
      <c r="B8327" s="180" t="s">
        <v>335</v>
      </c>
      <c r="C8327" s="180"/>
      <c r="D8327" s="180">
        <v>488580</v>
      </c>
      <c r="E8327" s="180"/>
      <c r="F8327" s="180"/>
      <c r="G8327" s="180"/>
      <c r="H8327" s="180"/>
      <c r="I8327" s="180">
        <v>1140019</v>
      </c>
      <c r="J8327" s="180">
        <v>1138475</v>
      </c>
    </row>
    <row r="8328" spans="1:10" x14ac:dyDescent="0.2">
      <c r="A8328" s="180" t="s">
        <v>190</v>
      </c>
      <c r="B8328" s="180" t="s">
        <v>336</v>
      </c>
      <c r="C8328" s="180"/>
      <c r="D8328" s="180"/>
      <c r="E8328" s="180"/>
      <c r="F8328" s="180"/>
      <c r="G8328" s="180"/>
      <c r="H8328" s="180"/>
      <c r="I8328" s="180">
        <v>2250000</v>
      </c>
      <c r="J8328" s="180">
        <v>2237213.5099999998</v>
      </c>
    </row>
    <row r="8329" spans="1:10" x14ac:dyDescent="0.2">
      <c r="A8329" s="180" t="s">
        <v>190</v>
      </c>
      <c r="B8329" s="180" t="s">
        <v>337</v>
      </c>
      <c r="C8329" s="180">
        <v>6500</v>
      </c>
      <c r="D8329" s="180"/>
      <c r="E8329" s="180"/>
      <c r="F8329" s="180"/>
      <c r="G8329" s="180">
        <v>850</v>
      </c>
      <c r="H8329" s="180"/>
      <c r="I8329" s="180">
        <v>18200</v>
      </c>
      <c r="J8329" s="180">
        <v>31836.18</v>
      </c>
    </row>
    <row r="8330" spans="1:10" x14ac:dyDescent="0.2">
      <c r="A8330" s="180" t="s">
        <v>190</v>
      </c>
      <c r="B8330" s="180" t="s">
        <v>338</v>
      </c>
      <c r="C8330" s="180"/>
      <c r="D8330" s="180"/>
      <c r="E8330" s="180"/>
      <c r="F8330" s="180"/>
      <c r="G8330" s="180">
        <v>475000</v>
      </c>
      <c r="H8330" s="180"/>
      <c r="I8330" s="180">
        <v>470000</v>
      </c>
      <c r="J8330" s="180">
        <v>420374.5</v>
      </c>
    </row>
    <row r="8331" spans="1:10" x14ac:dyDescent="0.2">
      <c r="A8331" s="180" t="s">
        <v>190</v>
      </c>
      <c r="B8331" s="180" t="s">
        <v>339</v>
      </c>
      <c r="C8331" s="180"/>
      <c r="D8331" s="180"/>
      <c r="E8331" s="180"/>
      <c r="F8331" s="180"/>
      <c r="G8331" s="180"/>
      <c r="H8331" s="180">
        <v>16000</v>
      </c>
      <c r="I8331" s="180">
        <v>363000</v>
      </c>
      <c r="J8331" s="180">
        <v>357577.33</v>
      </c>
    </row>
    <row r="8332" spans="1:10" x14ac:dyDescent="0.2">
      <c r="A8332" s="180" t="s">
        <v>190</v>
      </c>
      <c r="B8332" s="180" t="s">
        <v>340</v>
      </c>
      <c r="C8332" s="180">
        <v>1400000</v>
      </c>
      <c r="D8332" s="180"/>
      <c r="E8332" s="180"/>
      <c r="F8332" s="180"/>
      <c r="G8332" s="180">
        <v>7000</v>
      </c>
      <c r="H8332" s="180">
        <v>5000</v>
      </c>
      <c r="I8332" s="180">
        <v>1735700</v>
      </c>
      <c r="J8332" s="180">
        <v>437288.87</v>
      </c>
    </row>
    <row r="8333" spans="1:10" x14ac:dyDescent="0.2">
      <c r="A8333" s="180" t="s">
        <v>190</v>
      </c>
      <c r="B8333" s="180" t="s">
        <v>341</v>
      </c>
      <c r="C8333" s="180"/>
      <c r="D8333" s="180"/>
      <c r="E8333" s="180"/>
      <c r="F8333" s="180"/>
      <c r="G8333" s="180"/>
      <c r="H8333" s="180"/>
      <c r="I8333" s="180">
        <v>0</v>
      </c>
      <c r="J8333" s="180">
        <v>0</v>
      </c>
    </row>
    <row r="8334" spans="1:10" x14ac:dyDescent="0.2">
      <c r="A8334" s="180" t="s">
        <v>190</v>
      </c>
      <c r="B8334" s="180" t="s">
        <v>342</v>
      </c>
      <c r="C8334" s="180"/>
      <c r="D8334" s="180"/>
      <c r="E8334" s="180"/>
      <c r="F8334" s="180"/>
      <c r="G8334" s="180"/>
      <c r="H8334" s="180"/>
      <c r="I8334" s="180">
        <v>8069669</v>
      </c>
      <c r="J8334" s="180">
        <v>7960953</v>
      </c>
    </row>
    <row r="8335" spans="1:10" x14ac:dyDescent="0.2">
      <c r="A8335" s="180" t="s">
        <v>190</v>
      </c>
      <c r="B8335" s="180" t="s">
        <v>343</v>
      </c>
      <c r="C8335" s="180"/>
      <c r="D8335" s="180"/>
      <c r="E8335" s="180"/>
      <c r="F8335" s="180"/>
      <c r="G8335" s="180"/>
      <c r="H8335" s="180"/>
      <c r="I8335" s="180">
        <v>195933</v>
      </c>
      <c r="J8335" s="180">
        <v>0</v>
      </c>
    </row>
    <row r="8336" spans="1:10" x14ac:dyDescent="0.2">
      <c r="A8336" s="180" t="s">
        <v>190</v>
      </c>
      <c r="B8336" s="180" t="s">
        <v>344</v>
      </c>
      <c r="C8336" s="180"/>
      <c r="D8336" s="180"/>
      <c r="E8336" s="180"/>
      <c r="F8336" s="180"/>
      <c r="G8336" s="180">
        <v>5000</v>
      </c>
      <c r="H8336" s="180"/>
      <c r="I8336" s="180">
        <v>60014</v>
      </c>
      <c r="J8336" s="180">
        <v>1213745.98</v>
      </c>
    </row>
    <row r="8337" spans="1:10" x14ac:dyDescent="0.2">
      <c r="A8337" s="180" t="s">
        <v>190</v>
      </c>
      <c r="B8337" s="180" t="s">
        <v>475</v>
      </c>
      <c r="C8337" s="180"/>
      <c r="D8337" s="180">
        <v>3805</v>
      </c>
      <c r="E8337" s="180"/>
      <c r="F8337" s="180">
        <v>14532</v>
      </c>
      <c r="G8337" s="180"/>
      <c r="H8337" s="180"/>
      <c r="I8337" s="180">
        <v>56547</v>
      </c>
      <c r="J8337" s="180">
        <v>77673.570000000007</v>
      </c>
    </row>
    <row r="8338" spans="1:10" x14ac:dyDescent="0.2">
      <c r="A8338" s="180" t="s">
        <v>190</v>
      </c>
      <c r="B8338" s="180" t="s">
        <v>332</v>
      </c>
      <c r="C8338" s="180"/>
      <c r="D8338" s="180"/>
      <c r="E8338" s="180"/>
      <c r="F8338" s="180"/>
      <c r="G8338" s="180"/>
      <c r="H8338" s="180"/>
      <c r="I8338" s="180">
        <v>276096</v>
      </c>
      <c r="J8338" s="180">
        <v>301202</v>
      </c>
    </row>
    <row r="8339" spans="1:10" x14ac:dyDescent="0.2">
      <c r="A8339" s="180" t="s">
        <v>190</v>
      </c>
      <c r="B8339" s="180" t="s">
        <v>407</v>
      </c>
      <c r="C8339" s="180"/>
      <c r="D8339" s="180"/>
      <c r="E8339" s="180"/>
      <c r="F8339" s="180"/>
      <c r="G8339" s="180">
        <v>295000</v>
      </c>
      <c r="H8339" s="180"/>
      <c r="I8339" s="180">
        <v>845000</v>
      </c>
      <c r="J8339" s="180">
        <v>675878.26</v>
      </c>
    </row>
    <row r="8340" spans="1:10" x14ac:dyDescent="0.2">
      <c r="A8340" s="180" t="s">
        <v>190</v>
      </c>
      <c r="B8340" s="180" t="s">
        <v>345</v>
      </c>
      <c r="C8340" s="180">
        <v>1406500</v>
      </c>
      <c r="D8340" s="180">
        <v>854185</v>
      </c>
      <c r="E8340" s="180">
        <v>0</v>
      </c>
      <c r="F8340" s="180">
        <v>1396282</v>
      </c>
      <c r="G8340" s="180">
        <v>782850</v>
      </c>
      <c r="H8340" s="180">
        <v>21000</v>
      </c>
      <c r="I8340" s="180">
        <v>21835873</v>
      </c>
      <c r="J8340" s="180">
        <v>21103931.41</v>
      </c>
    </row>
    <row r="8341" spans="1:10" x14ac:dyDescent="0.2">
      <c r="A8341" s="180" t="s">
        <v>190</v>
      </c>
      <c r="B8341" s="180" t="s">
        <v>346</v>
      </c>
      <c r="C8341" s="180"/>
      <c r="D8341" s="180"/>
      <c r="E8341" s="180"/>
      <c r="F8341" s="180"/>
      <c r="G8341" s="180"/>
      <c r="H8341" s="180"/>
      <c r="I8341" s="180">
        <v>0</v>
      </c>
      <c r="J8341" s="180">
        <v>0</v>
      </c>
    </row>
    <row r="8342" spans="1:10" x14ac:dyDescent="0.2">
      <c r="A8342" s="180" t="s">
        <v>190</v>
      </c>
      <c r="B8342" s="180" t="s">
        <v>446</v>
      </c>
      <c r="C8342" s="180"/>
      <c r="D8342" s="180"/>
      <c r="E8342" s="180"/>
      <c r="F8342" s="180">
        <v>437250</v>
      </c>
      <c r="G8342" s="180"/>
      <c r="H8342" s="180"/>
      <c r="I8342" s="180">
        <v>434805</v>
      </c>
      <c r="J8342" s="180">
        <v>444348.00999999989</v>
      </c>
    </row>
    <row r="8343" spans="1:10" x14ac:dyDescent="0.2">
      <c r="A8343" s="180" t="s">
        <v>190</v>
      </c>
      <c r="B8343" s="180" t="s">
        <v>347</v>
      </c>
      <c r="C8343" s="180"/>
      <c r="D8343" s="180"/>
      <c r="E8343" s="180"/>
      <c r="F8343" s="180"/>
      <c r="G8343" s="180"/>
      <c r="H8343" s="180"/>
      <c r="I8343" s="180">
        <v>0</v>
      </c>
      <c r="J8343" s="180">
        <v>0</v>
      </c>
    </row>
    <row r="8344" spans="1:10" x14ac:dyDescent="0.2">
      <c r="A8344" s="180" t="s">
        <v>190</v>
      </c>
      <c r="B8344" s="180" t="s">
        <v>348</v>
      </c>
      <c r="C8344" s="180">
        <v>1406500</v>
      </c>
      <c r="D8344" s="180">
        <v>854185</v>
      </c>
      <c r="E8344" s="180">
        <v>0</v>
      </c>
      <c r="F8344" s="180">
        <v>1833532</v>
      </c>
      <c r="G8344" s="180">
        <v>782850</v>
      </c>
      <c r="H8344" s="180">
        <v>21000</v>
      </c>
      <c r="I8344" s="180">
        <v>22270678</v>
      </c>
      <c r="J8344" s="180">
        <v>21548279.420000002</v>
      </c>
    </row>
    <row r="8345" spans="1:10" x14ac:dyDescent="0.2">
      <c r="A8345" s="180" t="s">
        <v>190</v>
      </c>
      <c r="B8345" s="180" t="s">
        <v>349</v>
      </c>
      <c r="C8345" s="180">
        <v>1347471.38</v>
      </c>
      <c r="D8345" s="180">
        <v>312269.42999999993</v>
      </c>
      <c r="E8345" s="180">
        <v>0</v>
      </c>
      <c r="F8345" s="180">
        <v>62537.269999999786</v>
      </c>
      <c r="G8345" s="180">
        <v>-122829.95999999996</v>
      </c>
      <c r="H8345" s="180">
        <v>2326.3899999999994</v>
      </c>
      <c r="I8345" s="180">
        <v>6254465.6699999999</v>
      </c>
      <c r="J8345" s="180">
        <v>5476991.6299999999</v>
      </c>
    </row>
    <row r="8346" spans="1:10" x14ac:dyDescent="0.2">
      <c r="A8346" s="180" t="s">
        <v>190</v>
      </c>
      <c r="B8346" s="180" t="s">
        <v>350</v>
      </c>
      <c r="C8346" s="180">
        <v>2753971.38</v>
      </c>
      <c r="D8346" s="180">
        <v>1166454.43</v>
      </c>
      <c r="E8346" s="180">
        <v>0</v>
      </c>
      <c r="F8346" s="180">
        <v>1896069.27</v>
      </c>
      <c r="G8346" s="180">
        <v>660020.04</v>
      </c>
      <c r="H8346" s="180">
        <v>23326.39</v>
      </c>
      <c r="I8346" s="180">
        <v>28525143.670000002</v>
      </c>
      <c r="J8346" s="180">
        <v>27025271.050000001</v>
      </c>
    </row>
    <row r="8347" spans="1:10" x14ac:dyDescent="0.2">
      <c r="A8347" s="180" t="s">
        <v>190</v>
      </c>
      <c r="B8347" s="180" t="s">
        <v>376</v>
      </c>
      <c r="C8347" s="180"/>
      <c r="D8347" s="180"/>
      <c r="E8347" s="180"/>
      <c r="F8347" s="180"/>
      <c r="G8347" s="180"/>
      <c r="H8347" s="180"/>
      <c r="I8347" s="180"/>
      <c r="J8347" s="180"/>
    </row>
    <row r="8348" spans="1:10" x14ac:dyDescent="0.2">
      <c r="A8348" s="180" t="s">
        <v>190</v>
      </c>
      <c r="B8348" s="180" t="s">
        <v>377</v>
      </c>
      <c r="C8348" s="180">
        <v>185000</v>
      </c>
      <c r="D8348" s="180">
        <v>230000</v>
      </c>
      <c r="E8348" s="180"/>
      <c r="F8348" s="180"/>
      <c r="G8348" s="180"/>
      <c r="H8348" s="180"/>
      <c r="I8348" s="180">
        <v>11810000</v>
      </c>
      <c r="J8348" s="180">
        <v>11248501.789999999</v>
      </c>
    </row>
    <row r="8349" spans="1:10" x14ac:dyDescent="0.2">
      <c r="A8349" s="180" t="s">
        <v>190</v>
      </c>
      <c r="B8349" s="180" t="s">
        <v>352</v>
      </c>
      <c r="C8349" s="180"/>
      <c r="D8349" s="180">
        <v>70000</v>
      </c>
      <c r="E8349" s="180"/>
      <c r="F8349" s="180"/>
      <c r="G8349" s="180"/>
      <c r="H8349" s="180"/>
      <c r="I8349" s="180">
        <v>485000</v>
      </c>
      <c r="J8349" s="180">
        <v>351305.02</v>
      </c>
    </row>
    <row r="8350" spans="1:10" x14ac:dyDescent="0.2">
      <c r="A8350" s="180" t="s">
        <v>190</v>
      </c>
      <c r="B8350" s="180" t="s">
        <v>353</v>
      </c>
      <c r="C8350" s="180">
        <v>350000</v>
      </c>
      <c r="D8350" s="180">
        <v>60000</v>
      </c>
      <c r="E8350" s="180"/>
      <c r="F8350" s="180"/>
      <c r="G8350" s="180"/>
      <c r="H8350" s="180"/>
      <c r="I8350" s="180">
        <v>1475000</v>
      </c>
      <c r="J8350" s="180">
        <v>718303.77999999991</v>
      </c>
    </row>
    <row r="8351" spans="1:10" x14ac:dyDescent="0.2">
      <c r="A8351" s="180" t="s">
        <v>190</v>
      </c>
      <c r="B8351" s="180" t="s">
        <v>354</v>
      </c>
      <c r="C8351" s="180"/>
      <c r="D8351" s="180"/>
      <c r="E8351" s="180"/>
      <c r="F8351" s="180"/>
      <c r="G8351" s="180"/>
      <c r="H8351" s="180"/>
      <c r="I8351" s="180">
        <v>415000</v>
      </c>
      <c r="J8351" s="180">
        <v>426262.46</v>
      </c>
    </row>
    <row r="8352" spans="1:10" x14ac:dyDescent="0.2">
      <c r="A8352" s="180" t="s">
        <v>190</v>
      </c>
      <c r="B8352" s="180" t="s">
        <v>408</v>
      </c>
      <c r="C8352" s="180"/>
      <c r="D8352" s="180"/>
      <c r="E8352" s="180"/>
      <c r="F8352" s="180"/>
      <c r="G8352" s="180"/>
      <c r="H8352" s="180"/>
      <c r="I8352" s="180">
        <v>1400000</v>
      </c>
      <c r="J8352" s="180">
        <v>1340149.92</v>
      </c>
    </row>
    <row r="8353" spans="1:10" x14ac:dyDescent="0.2">
      <c r="A8353" s="180" t="s">
        <v>190</v>
      </c>
      <c r="B8353" s="180" t="s">
        <v>423</v>
      </c>
      <c r="C8353" s="180"/>
      <c r="D8353" s="180"/>
      <c r="E8353" s="180"/>
      <c r="F8353" s="180"/>
      <c r="G8353" s="180"/>
      <c r="H8353" s="180"/>
      <c r="I8353" s="180">
        <v>275000</v>
      </c>
      <c r="J8353" s="180">
        <v>260873.88</v>
      </c>
    </row>
    <row r="8354" spans="1:10" x14ac:dyDescent="0.2">
      <c r="A8354" s="180" t="s">
        <v>190</v>
      </c>
      <c r="B8354" s="180" t="s">
        <v>355</v>
      </c>
      <c r="C8354" s="180"/>
      <c r="D8354" s="180">
        <v>75000</v>
      </c>
      <c r="E8354" s="180"/>
      <c r="F8354" s="180"/>
      <c r="G8354" s="180">
        <v>20000</v>
      </c>
      <c r="H8354" s="180"/>
      <c r="I8354" s="180">
        <v>2130000</v>
      </c>
      <c r="J8354" s="180">
        <v>1383976.25</v>
      </c>
    </row>
    <row r="8355" spans="1:10" x14ac:dyDescent="0.2">
      <c r="A8355" s="180" t="s">
        <v>190</v>
      </c>
      <c r="B8355" s="180" t="s">
        <v>356</v>
      </c>
      <c r="C8355" s="180"/>
      <c r="D8355" s="180">
        <v>350000</v>
      </c>
      <c r="E8355" s="180"/>
      <c r="F8355" s="180"/>
      <c r="G8355" s="180"/>
      <c r="H8355" s="180"/>
      <c r="I8355" s="180">
        <v>1235000</v>
      </c>
      <c r="J8355" s="180">
        <v>1079316.93</v>
      </c>
    </row>
    <row r="8356" spans="1:10" x14ac:dyDescent="0.2">
      <c r="A8356" s="180" t="s">
        <v>190</v>
      </c>
      <c r="B8356" s="180" t="s">
        <v>409</v>
      </c>
      <c r="C8356" s="180"/>
      <c r="D8356" s="180"/>
      <c r="E8356" s="180"/>
      <c r="F8356" s="180"/>
      <c r="G8356" s="180"/>
      <c r="H8356" s="180"/>
      <c r="I8356" s="180">
        <v>0</v>
      </c>
      <c r="J8356" s="180"/>
    </row>
    <row r="8357" spans="1:10" x14ac:dyDescent="0.2">
      <c r="A8357" s="180" t="s">
        <v>190</v>
      </c>
      <c r="B8357" s="180" t="s">
        <v>378</v>
      </c>
      <c r="C8357" s="180"/>
      <c r="D8357" s="180"/>
      <c r="E8357" s="180"/>
      <c r="F8357" s="180"/>
      <c r="G8357" s="180">
        <v>760000</v>
      </c>
      <c r="H8357" s="180">
        <v>17000</v>
      </c>
      <c r="I8357" s="180">
        <v>780500</v>
      </c>
      <c r="J8357" s="180">
        <v>650356.92000000004</v>
      </c>
    </row>
    <row r="8358" spans="1:10" x14ac:dyDescent="0.2">
      <c r="A8358" s="180" t="s">
        <v>190</v>
      </c>
      <c r="B8358" s="180" t="s">
        <v>360</v>
      </c>
      <c r="C8358" s="180">
        <v>650000</v>
      </c>
      <c r="D8358" s="180"/>
      <c r="E8358" s="180"/>
      <c r="F8358" s="180"/>
      <c r="G8358" s="180"/>
      <c r="H8358" s="180"/>
      <c r="I8358" s="180">
        <v>0</v>
      </c>
      <c r="J8358" s="180">
        <v>685831.1100000001</v>
      </c>
    </row>
    <row r="8359" spans="1:10" x14ac:dyDescent="0.2">
      <c r="A8359" s="180" t="s">
        <v>190</v>
      </c>
      <c r="B8359" s="180" t="s">
        <v>379</v>
      </c>
      <c r="C8359" s="180"/>
      <c r="D8359" s="180"/>
      <c r="E8359" s="180"/>
      <c r="F8359" s="180">
        <v>1819000</v>
      </c>
      <c r="G8359" s="180"/>
      <c r="H8359" s="180"/>
      <c r="I8359" s="180">
        <v>1737835</v>
      </c>
      <c r="J8359" s="180">
        <v>1432345</v>
      </c>
    </row>
    <row r="8360" spans="1:10" x14ac:dyDescent="0.2">
      <c r="A8360" s="180" t="s">
        <v>190</v>
      </c>
      <c r="B8360" s="180" t="s">
        <v>362</v>
      </c>
      <c r="C8360" s="180"/>
      <c r="D8360" s="180"/>
      <c r="E8360" s="180"/>
      <c r="F8360" s="180"/>
      <c r="G8360" s="180"/>
      <c r="H8360" s="180"/>
      <c r="I8360" s="180">
        <v>552391</v>
      </c>
      <c r="J8360" s="180">
        <v>550386</v>
      </c>
    </row>
    <row r="8361" spans="1:10" x14ac:dyDescent="0.2">
      <c r="A8361" s="180" t="s">
        <v>190</v>
      </c>
      <c r="B8361" s="180" t="s">
        <v>365</v>
      </c>
      <c r="C8361" s="180">
        <v>1185000</v>
      </c>
      <c r="D8361" s="180">
        <v>785000</v>
      </c>
      <c r="E8361" s="180">
        <v>0</v>
      </c>
      <c r="F8361" s="180">
        <v>1819000</v>
      </c>
      <c r="G8361" s="180">
        <v>780000</v>
      </c>
      <c r="H8361" s="180">
        <v>17000</v>
      </c>
      <c r="I8361" s="180">
        <v>22295726</v>
      </c>
      <c r="J8361" s="180">
        <v>20127609.059999999</v>
      </c>
    </row>
    <row r="8362" spans="1:10" x14ac:dyDescent="0.2">
      <c r="A8362" s="180" t="s">
        <v>190</v>
      </c>
      <c r="B8362" s="180" t="s">
        <v>447</v>
      </c>
      <c r="C8362" s="180">
        <v>437250</v>
      </c>
      <c r="D8362" s="180"/>
      <c r="E8362" s="180"/>
      <c r="F8362" s="180"/>
      <c r="G8362" s="180"/>
      <c r="H8362" s="180"/>
      <c r="I8362" s="180">
        <v>434805</v>
      </c>
      <c r="J8362" s="180">
        <v>643196.31999999995</v>
      </c>
    </row>
    <row r="8363" spans="1:10" x14ac:dyDescent="0.2">
      <c r="A8363" s="180" t="s">
        <v>190</v>
      </c>
      <c r="B8363" s="180" t="s">
        <v>366</v>
      </c>
      <c r="C8363" s="180">
        <v>1622250</v>
      </c>
      <c r="D8363" s="180">
        <v>785000</v>
      </c>
      <c r="E8363" s="180">
        <v>0</v>
      </c>
      <c r="F8363" s="180">
        <v>1819000</v>
      </c>
      <c r="G8363" s="180">
        <v>780000</v>
      </c>
      <c r="H8363" s="180">
        <v>17000</v>
      </c>
      <c r="I8363" s="180">
        <v>22730531</v>
      </c>
      <c r="J8363" s="180">
        <v>20770805.380000003</v>
      </c>
    </row>
    <row r="8364" spans="1:10" x14ac:dyDescent="0.2">
      <c r="A8364" s="180" t="s">
        <v>190</v>
      </c>
      <c r="B8364" s="180" t="s">
        <v>367</v>
      </c>
      <c r="C8364" s="180">
        <v>1131721.3799999999</v>
      </c>
      <c r="D8364" s="180">
        <v>381454.42999999993</v>
      </c>
      <c r="E8364" s="180">
        <v>0</v>
      </c>
      <c r="F8364" s="180">
        <v>77069.269999999786</v>
      </c>
      <c r="G8364" s="180">
        <v>-119979.95999999996</v>
      </c>
      <c r="H8364" s="180">
        <v>6326.3899999999994</v>
      </c>
      <c r="I8364" s="180">
        <v>5794612.6700000018</v>
      </c>
      <c r="J8364" s="180">
        <v>6254465.6699999981</v>
      </c>
    </row>
    <row r="8365" spans="1:10" x14ac:dyDescent="0.2">
      <c r="A8365" s="180" t="s">
        <v>190</v>
      </c>
      <c r="B8365" s="180" t="s">
        <v>368</v>
      </c>
      <c r="C8365" s="180">
        <v>2753971.38</v>
      </c>
      <c r="D8365" s="180">
        <v>1166454.43</v>
      </c>
      <c r="E8365" s="180">
        <v>0</v>
      </c>
      <c r="F8365" s="180">
        <v>1896069.27</v>
      </c>
      <c r="G8365" s="180">
        <v>660020.04</v>
      </c>
      <c r="H8365" s="180">
        <v>23326.39</v>
      </c>
      <c r="I8365" s="180">
        <v>28525143.670000002</v>
      </c>
      <c r="J8365" s="180">
        <v>27025271.050000001</v>
      </c>
    </row>
    <row r="8366" spans="1:10" x14ac:dyDescent="0.2">
      <c r="A8366" s="180" t="s">
        <v>191</v>
      </c>
      <c r="B8366" s="180" t="s">
        <v>333</v>
      </c>
      <c r="C8366" s="180"/>
      <c r="D8366" s="180">
        <v>486396</v>
      </c>
      <c r="E8366" s="180"/>
      <c r="F8366" s="180">
        <v>352792</v>
      </c>
      <c r="G8366" s="180"/>
      <c r="H8366" s="180"/>
      <c r="I8366" s="180">
        <v>3501956</v>
      </c>
      <c r="J8366" s="180">
        <v>3652305.47</v>
      </c>
    </row>
    <row r="8367" spans="1:10" x14ac:dyDescent="0.2">
      <c r="A8367" s="180" t="s">
        <v>191</v>
      </c>
      <c r="B8367" s="180" t="s">
        <v>334</v>
      </c>
      <c r="C8367" s="180"/>
      <c r="D8367" s="180">
        <v>11352</v>
      </c>
      <c r="E8367" s="180"/>
      <c r="F8367" s="180">
        <v>8234</v>
      </c>
      <c r="G8367" s="180"/>
      <c r="H8367" s="180"/>
      <c r="I8367" s="180">
        <v>72694</v>
      </c>
      <c r="J8367" s="180">
        <v>44877.8</v>
      </c>
    </row>
    <row r="8368" spans="1:10" x14ac:dyDescent="0.2">
      <c r="A8368" s="180" t="s">
        <v>191</v>
      </c>
      <c r="B8368" s="180" t="s">
        <v>335</v>
      </c>
      <c r="C8368" s="180"/>
      <c r="D8368" s="180">
        <v>0</v>
      </c>
      <c r="E8368" s="180"/>
      <c r="F8368" s="180"/>
      <c r="G8368" s="180"/>
      <c r="H8368" s="180"/>
      <c r="I8368" s="180">
        <v>63041</v>
      </c>
      <c r="J8368" s="180">
        <v>155912</v>
      </c>
    </row>
    <row r="8369" spans="1:10" x14ac:dyDescent="0.2">
      <c r="A8369" s="180" t="s">
        <v>191</v>
      </c>
      <c r="B8369" s="180" t="s">
        <v>336</v>
      </c>
      <c r="C8369" s="180"/>
      <c r="D8369" s="180"/>
      <c r="E8369" s="180"/>
      <c r="F8369" s="180"/>
      <c r="G8369" s="180"/>
      <c r="H8369" s="180"/>
      <c r="I8369" s="180">
        <v>200000</v>
      </c>
      <c r="J8369" s="180">
        <v>156003.51999999999</v>
      </c>
    </row>
    <row r="8370" spans="1:10" x14ac:dyDescent="0.2">
      <c r="A8370" s="180" t="s">
        <v>191</v>
      </c>
      <c r="B8370" s="180" t="s">
        <v>337</v>
      </c>
      <c r="C8370" s="180">
        <v>13200</v>
      </c>
      <c r="D8370" s="180">
        <v>300</v>
      </c>
      <c r="E8370" s="180">
        <v>2000</v>
      </c>
      <c r="F8370" s="180">
        <v>3000</v>
      </c>
      <c r="G8370" s="180">
        <v>1100</v>
      </c>
      <c r="H8370" s="180">
        <v>0</v>
      </c>
      <c r="I8370" s="180">
        <v>48685</v>
      </c>
      <c r="J8370" s="180">
        <v>48396.08</v>
      </c>
    </row>
    <row r="8371" spans="1:10" x14ac:dyDescent="0.2">
      <c r="A8371" s="180" t="s">
        <v>191</v>
      </c>
      <c r="B8371" s="180" t="s">
        <v>338</v>
      </c>
      <c r="C8371" s="180"/>
      <c r="D8371" s="180"/>
      <c r="E8371" s="180"/>
      <c r="F8371" s="180"/>
      <c r="G8371" s="180">
        <v>145000</v>
      </c>
      <c r="H8371" s="180">
        <v>0</v>
      </c>
      <c r="I8371" s="180">
        <v>145000</v>
      </c>
      <c r="J8371" s="180">
        <v>144906.68</v>
      </c>
    </row>
    <row r="8372" spans="1:10" x14ac:dyDescent="0.2">
      <c r="A8372" s="180" t="s">
        <v>191</v>
      </c>
      <c r="B8372" s="180" t="s">
        <v>339</v>
      </c>
      <c r="C8372" s="180"/>
      <c r="D8372" s="180"/>
      <c r="E8372" s="180"/>
      <c r="F8372" s="180"/>
      <c r="G8372" s="180"/>
      <c r="H8372" s="180">
        <v>1000</v>
      </c>
      <c r="I8372" s="180">
        <v>231500</v>
      </c>
      <c r="J8372" s="180">
        <v>229377.68</v>
      </c>
    </row>
    <row r="8373" spans="1:10" x14ac:dyDescent="0.2">
      <c r="A8373" s="180" t="s">
        <v>191</v>
      </c>
      <c r="B8373" s="180" t="s">
        <v>340</v>
      </c>
      <c r="C8373" s="180">
        <v>0</v>
      </c>
      <c r="D8373" s="180">
        <v>20000</v>
      </c>
      <c r="E8373" s="180">
        <v>100000</v>
      </c>
      <c r="F8373" s="180">
        <v>0</v>
      </c>
      <c r="G8373" s="180">
        <v>1600</v>
      </c>
      <c r="H8373" s="180">
        <v>110000</v>
      </c>
      <c r="I8373" s="180">
        <v>310300</v>
      </c>
      <c r="J8373" s="180">
        <v>210413.31</v>
      </c>
    </row>
    <row r="8374" spans="1:10" x14ac:dyDescent="0.2">
      <c r="A8374" s="180" t="s">
        <v>191</v>
      </c>
      <c r="B8374" s="180" t="s">
        <v>341</v>
      </c>
      <c r="C8374" s="180">
        <v>0</v>
      </c>
      <c r="D8374" s="180">
        <v>0</v>
      </c>
      <c r="E8374" s="180">
        <v>0</v>
      </c>
      <c r="F8374" s="180">
        <v>0</v>
      </c>
      <c r="G8374" s="180">
        <v>0</v>
      </c>
      <c r="H8374" s="180">
        <v>0</v>
      </c>
      <c r="I8374" s="180">
        <v>0</v>
      </c>
      <c r="J8374" s="180">
        <v>0</v>
      </c>
    </row>
    <row r="8375" spans="1:10" x14ac:dyDescent="0.2">
      <c r="A8375" s="180" t="s">
        <v>191</v>
      </c>
      <c r="B8375" s="180" t="s">
        <v>342</v>
      </c>
      <c r="C8375" s="180"/>
      <c r="D8375" s="180"/>
      <c r="E8375" s="180"/>
      <c r="F8375" s="180"/>
      <c r="G8375" s="180"/>
      <c r="H8375" s="180"/>
      <c r="I8375" s="180">
        <v>5398058</v>
      </c>
      <c r="J8375" s="180">
        <v>5248212</v>
      </c>
    </row>
    <row r="8376" spans="1:10" x14ac:dyDescent="0.2">
      <c r="A8376" s="180" t="s">
        <v>191</v>
      </c>
      <c r="B8376" s="180" t="s">
        <v>343</v>
      </c>
      <c r="C8376" s="180"/>
      <c r="D8376" s="180"/>
      <c r="E8376" s="180"/>
      <c r="F8376" s="180"/>
      <c r="G8376" s="180"/>
      <c r="H8376" s="180"/>
      <c r="I8376" s="180">
        <v>0</v>
      </c>
      <c r="J8376" s="180">
        <v>0</v>
      </c>
    </row>
    <row r="8377" spans="1:10" x14ac:dyDescent="0.2">
      <c r="A8377" s="180" t="s">
        <v>191</v>
      </c>
      <c r="B8377" s="180" t="s">
        <v>344</v>
      </c>
      <c r="C8377" s="180">
        <v>800000</v>
      </c>
      <c r="D8377" s="180">
        <v>200</v>
      </c>
      <c r="E8377" s="180">
        <v>0</v>
      </c>
      <c r="F8377" s="180">
        <v>0</v>
      </c>
      <c r="G8377" s="180">
        <v>3000</v>
      </c>
      <c r="H8377" s="180">
        <v>0</v>
      </c>
      <c r="I8377" s="180">
        <v>886320</v>
      </c>
      <c r="J8377" s="180">
        <v>810904.83</v>
      </c>
    </row>
    <row r="8378" spans="1:10" x14ac:dyDescent="0.2">
      <c r="A8378" s="180" t="s">
        <v>191</v>
      </c>
      <c r="B8378" s="180" t="s">
        <v>475</v>
      </c>
      <c r="C8378" s="180"/>
      <c r="D8378" s="180">
        <v>6767</v>
      </c>
      <c r="E8378" s="180"/>
      <c r="F8378" s="180">
        <v>0</v>
      </c>
      <c r="G8378" s="180"/>
      <c r="H8378" s="180"/>
      <c r="I8378" s="180">
        <v>45546</v>
      </c>
      <c r="J8378" s="180">
        <v>48647.44</v>
      </c>
    </row>
    <row r="8379" spans="1:10" x14ac:dyDescent="0.2">
      <c r="A8379" s="180" t="s">
        <v>191</v>
      </c>
      <c r="B8379" s="180" t="s">
        <v>332</v>
      </c>
      <c r="C8379" s="180"/>
      <c r="D8379" s="180"/>
      <c r="E8379" s="180">
        <v>0</v>
      </c>
      <c r="F8379" s="180"/>
      <c r="G8379" s="180"/>
      <c r="H8379" s="180"/>
      <c r="I8379" s="180">
        <v>172000</v>
      </c>
      <c r="J8379" s="180">
        <v>169446</v>
      </c>
    </row>
    <row r="8380" spans="1:10" x14ac:dyDescent="0.2">
      <c r="A8380" s="180" t="s">
        <v>191</v>
      </c>
      <c r="B8380" s="180" t="s">
        <v>407</v>
      </c>
      <c r="C8380" s="180">
        <v>0</v>
      </c>
      <c r="D8380" s="180"/>
      <c r="E8380" s="180">
        <v>0</v>
      </c>
      <c r="F8380" s="180">
        <v>0</v>
      </c>
      <c r="G8380" s="180">
        <v>235000</v>
      </c>
      <c r="H8380" s="180">
        <v>0</v>
      </c>
      <c r="I8380" s="180">
        <v>390000</v>
      </c>
      <c r="J8380" s="180">
        <v>387692.96</v>
      </c>
    </row>
    <row r="8381" spans="1:10" x14ac:dyDescent="0.2">
      <c r="A8381" s="180" t="s">
        <v>191</v>
      </c>
      <c r="B8381" s="180" t="s">
        <v>345</v>
      </c>
      <c r="C8381" s="180">
        <v>813200</v>
      </c>
      <c r="D8381" s="180">
        <v>525015</v>
      </c>
      <c r="E8381" s="180">
        <v>102000</v>
      </c>
      <c r="F8381" s="180">
        <v>364026</v>
      </c>
      <c r="G8381" s="180">
        <v>385700</v>
      </c>
      <c r="H8381" s="180">
        <v>111000</v>
      </c>
      <c r="I8381" s="180">
        <v>11465100</v>
      </c>
      <c r="J8381" s="180">
        <v>11307095.77</v>
      </c>
    </row>
    <row r="8382" spans="1:10" x14ac:dyDescent="0.2">
      <c r="A8382" s="180" t="s">
        <v>191</v>
      </c>
      <c r="B8382" s="180" t="s">
        <v>346</v>
      </c>
      <c r="C8382" s="180">
        <v>0</v>
      </c>
      <c r="D8382" s="180">
        <v>0</v>
      </c>
      <c r="E8382" s="180">
        <v>4115000</v>
      </c>
      <c r="F8382" s="180">
        <v>0</v>
      </c>
      <c r="G8382" s="180"/>
      <c r="H8382" s="180"/>
      <c r="I8382" s="180">
        <v>0</v>
      </c>
      <c r="J8382" s="180">
        <v>0</v>
      </c>
    </row>
    <row r="8383" spans="1:10" x14ac:dyDescent="0.2">
      <c r="A8383" s="180" t="s">
        <v>191</v>
      </c>
      <c r="B8383" s="180" t="s">
        <v>446</v>
      </c>
      <c r="C8383" s="180">
        <v>0</v>
      </c>
      <c r="D8383" s="180">
        <v>0</v>
      </c>
      <c r="E8383" s="180">
        <v>0</v>
      </c>
      <c r="F8383" s="180">
        <v>1152049</v>
      </c>
      <c r="G8383" s="180"/>
      <c r="H8383" s="180"/>
      <c r="I8383" s="180">
        <v>789590</v>
      </c>
      <c r="J8383" s="180">
        <v>807802.0299999998</v>
      </c>
    </row>
    <row r="8384" spans="1:10" x14ac:dyDescent="0.2">
      <c r="A8384" s="180" t="s">
        <v>191</v>
      </c>
      <c r="B8384" s="180" t="s">
        <v>347</v>
      </c>
      <c r="C8384" s="180">
        <v>0</v>
      </c>
      <c r="D8384" s="180">
        <v>0</v>
      </c>
      <c r="E8384" s="180">
        <v>0</v>
      </c>
      <c r="F8384" s="180"/>
      <c r="G8384" s="180"/>
      <c r="H8384" s="180"/>
      <c r="I8384" s="180">
        <v>3000</v>
      </c>
      <c r="J8384" s="180">
        <v>2917.08</v>
      </c>
    </row>
    <row r="8385" spans="1:10" x14ac:dyDescent="0.2">
      <c r="A8385" s="180" t="s">
        <v>191</v>
      </c>
      <c r="B8385" s="180" t="s">
        <v>348</v>
      </c>
      <c r="C8385" s="180">
        <v>813200</v>
      </c>
      <c r="D8385" s="180">
        <v>525015</v>
      </c>
      <c r="E8385" s="180">
        <v>4217000</v>
      </c>
      <c r="F8385" s="180">
        <v>1516075</v>
      </c>
      <c r="G8385" s="180">
        <v>385700</v>
      </c>
      <c r="H8385" s="180">
        <v>111000</v>
      </c>
      <c r="I8385" s="180">
        <v>12257690</v>
      </c>
      <c r="J8385" s="180">
        <v>12117814.880000001</v>
      </c>
    </row>
    <row r="8386" spans="1:10" x14ac:dyDescent="0.2">
      <c r="A8386" s="180" t="s">
        <v>191</v>
      </c>
      <c r="B8386" s="180" t="s">
        <v>349</v>
      </c>
      <c r="C8386" s="180">
        <v>2093198.2800000005</v>
      </c>
      <c r="D8386" s="180">
        <v>309883.30000000005</v>
      </c>
      <c r="E8386" s="180">
        <v>0</v>
      </c>
      <c r="F8386" s="180">
        <v>472561.31999999983</v>
      </c>
      <c r="G8386" s="180">
        <v>207777.95999999996</v>
      </c>
      <c r="H8386" s="180">
        <v>123.0399999999936</v>
      </c>
      <c r="I8386" s="180">
        <v>7452141.75</v>
      </c>
      <c r="J8386" s="180">
        <v>7355433.3399999999</v>
      </c>
    </row>
    <row r="8387" spans="1:10" x14ac:dyDescent="0.2">
      <c r="A8387" s="180" t="s">
        <v>191</v>
      </c>
      <c r="B8387" s="180" t="s">
        <v>350</v>
      </c>
      <c r="C8387" s="180">
        <v>2906398.2800000003</v>
      </c>
      <c r="D8387" s="180">
        <v>834898.3</v>
      </c>
      <c r="E8387" s="180">
        <v>4217000</v>
      </c>
      <c r="F8387" s="180">
        <v>1988636.32</v>
      </c>
      <c r="G8387" s="180">
        <v>593477.96</v>
      </c>
      <c r="H8387" s="180">
        <v>111123.04</v>
      </c>
      <c r="I8387" s="180">
        <v>19709831.75</v>
      </c>
      <c r="J8387" s="180">
        <v>19473248.219999999</v>
      </c>
    </row>
    <row r="8388" spans="1:10" x14ac:dyDescent="0.2">
      <c r="A8388" s="180" t="s">
        <v>191</v>
      </c>
      <c r="B8388" s="180" t="s">
        <v>376</v>
      </c>
      <c r="C8388" s="180"/>
      <c r="D8388" s="180"/>
      <c r="E8388" s="180"/>
      <c r="F8388" s="180"/>
      <c r="G8388" s="180"/>
      <c r="H8388" s="180"/>
      <c r="I8388" s="180"/>
      <c r="J8388" s="180"/>
    </row>
    <row r="8389" spans="1:10" x14ac:dyDescent="0.2">
      <c r="A8389" s="180" t="s">
        <v>191</v>
      </c>
      <c r="B8389" s="180" t="s">
        <v>377</v>
      </c>
      <c r="C8389" s="180">
        <v>0</v>
      </c>
      <c r="D8389" s="180">
        <v>0</v>
      </c>
      <c r="E8389" s="180">
        <v>0</v>
      </c>
      <c r="F8389" s="180"/>
      <c r="G8389" s="180">
        <v>0</v>
      </c>
      <c r="H8389" s="180">
        <v>700</v>
      </c>
      <c r="I8389" s="180">
        <v>6499100</v>
      </c>
      <c r="J8389" s="180">
        <v>6477068.4500000002</v>
      </c>
    </row>
    <row r="8390" spans="1:10" x14ac:dyDescent="0.2">
      <c r="A8390" s="180" t="s">
        <v>191</v>
      </c>
      <c r="B8390" s="180" t="s">
        <v>352</v>
      </c>
      <c r="C8390" s="180">
        <v>0</v>
      </c>
      <c r="D8390" s="180">
        <v>0</v>
      </c>
      <c r="E8390" s="180">
        <v>0</v>
      </c>
      <c r="F8390" s="180"/>
      <c r="G8390" s="180">
        <v>0</v>
      </c>
      <c r="H8390" s="180">
        <v>0</v>
      </c>
      <c r="I8390" s="180">
        <v>300000</v>
      </c>
      <c r="J8390" s="180">
        <v>358526.95</v>
      </c>
    </row>
    <row r="8391" spans="1:10" x14ac:dyDescent="0.2">
      <c r="A8391" s="180" t="s">
        <v>191</v>
      </c>
      <c r="B8391" s="180" t="s">
        <v>353</v>
      </c>
      <c r="C8391" s="180">
        <v>0</v>
      </c>
      <c r="D8391" s="180">
        <v>55000</v>
      </c>
      <c r="E8391" s="180">
        <v>0</v>
      </c>
      <c r="F8391" s="180"/>
      <c r="G8391" s="180">
        <v>0</v>
      </c>
      <c r="H8391" s="180">
        <v>0</v>
      </c>
      <c r="I8391" s="180">
        <v>273000</v>
      </c>
      <c r="J8391" s="180">
        <v>265524.75</v>
      </c>
    </row>
    <row r="8392" spans="1:10" x14ac:dyDescent="0.2">
      <c r="A8392" s="180" t="s">
        <v>191</v>
      </c>
      <c r="B8392" s="180" t="s">
        <v>354</v>
      </c>
      <c r="C8392" s="180">
        <v>32000</v>
      </c>
      <c r="D8392" s="180">
        <v>0</v>
      </c>
      <c r="E8392" s="180">
        <v>0</v>
      </c>
      <c r="F8392" s="180"/>
      <c r="G8392" s="180">
        <v>0</v>
      </c>
      <c r="H8392" s="180">
        <v>0</v>
      </c>
      <c r="I8392" s="180">
        <v>310900</v>
      </c>
      <c r="J8392" s="180">
        <v>313368.71999999997</v>
      </c>
    </row>
    <row r="8393" spans="1:10" x14ac:dyDescent="0.2">
      <c r="A8393" s="180" t="s">
        <v>191</v>
      </c>
      <c r="B8393" s="180" t="s">
        <v>408</v>
      </c>
      <c r="C8393" s="180">
        <v>0</v>
      </c>
      <c r="D8393" s="180">
        <v>0</v>
      </c>
      <c r="E8393" s="180">
        <v>0</v>
      </c>
      <c r="F8393" s="180"/>
      <c r="G8393" s="180">
        <v>0</v>
      </c>
      <c r="H8393" s="180">
        <v>0</v>
      </c>
      <c r="I8393" s="180">
        <v>570000</v>
      </c>
      <c r="J8393" s="180">
        <v>569393.47</v>
      </c>
    </row>
    <row r="8394" spans="1:10" x14ac:dyDescent="0.2">
      <c r="A8394" s="180" t="s">
        <v>191</v>
      </c>
      <c r="B8394" s="180" t="s">
        <v>423</v>
      </c>
      <c r="C8394" s="180">
        <v>0</v>
      </c>
      <c r="D8394" s="180">
        <v>25000</v>
      </c>
      <c r="E8394" s="180">
        <v>0</v>
      </c>
      <c r="F8394" s="180">
        <v>2000</v>
      </c>
      <c r="G8394" s="180">
        <v>0</v>
      </c>
      <c r="H8394" s="180">
        <v>0</v>
      </c>
      <c r="I8394" s="180">
        <v>187000</v>
      </c>
      <c r="J8394" s="180">
        <v>187961.59</v>
      </c>
    </row>
    <row r="8395" spans="1:10" x14ac:dyDescent="0.2">
      <c r="A8395" s="180" t="s">
        <v>191</v>
      </c>
      <c r="B8395" s="180" t="s">
        <v>355</v>
      </c>
      <c r="C8395" s="180">
        <v>0</v>
      </c>
      <c r="D8395" s="180">
        <v>22000</v>
      </c>
      <c r="E8395" s="180">
        <v>0</v>
      </c>
      <c r="F8395" s="180"/>
      <c r="G8395" s="180">
        <v>0</v>
      </c>
      <c r="H8395" s="180">
        <v>0</v>
      </c>
      <c r="I8395" s="180">
        <v>885000</v>
      </c>
      <c r="J8395" s="180">
        <v>829316.28</v>
      </c>
    </row>
    <row r="8396" spans="1:10" x14ac:dyDescent="0.2">
      <c r="A8396" s="180" t="s">
        <v>191</v>
      </c>
      <c r="B8396" s="180" t="s">
        <v>356</v>
      </c>
      <c r="C8396" s="180">
        <v>0</v>
      </c>
      <c r="D8396" s="180">
        <v>69000</v>
      </c>
      <c r="E8396" s="180">
        <v>0</v>
      </c>
      <c r="F8396" s="180"/>
      <c r="G8396" s="180">
        <v>0</v>
      </c>
      <c r="H8396" s="180">
        <v>0</v>
      </c>
      <c r="I8396" s="180">
        <v>410000</v>
      </c>
      <c r="J8396" s="180">
        <v>311208.88</v>
      </c>
    </row>
    <row r="8397" spans="1:10" x14ac:dyDescent="0.2">
      <c r="A8397" s="180" t="s">
        <v>191</v>
      </c>
      <c r="B8397" s="180" t="s">
        <v>409</v>
      </c>
      <c r="C8397" s="180"/>
      <c r="D8397" s="180"/>
      <c r="E8397" s="180"/>
      <c r="F8397" s="180"/>
      <c r="G8397" s="180"/>
      <c r="H8397" s="180"/>
      <c r="I8397" s="180">
        <v>0</v>
      </c>
      <c r="J8397" s="180"/>
    </row>
    <row r="8398" spans="1:10" x14ac:dyDescent="0.2">
      <c r="A8398" s="180" t="s">
        <v>191</v>
      </c>
      <c r="B8398" s="180" t="s">
        <v>378</v>
      </c>
      <c r="C8398" s="180">
        <v>0</v>
      </c>
      <c r="D8398" s="180">
        <v>0</v>
      </c>
      <c r="E8398" s="180">
        <v>0</v>
      </c>
      <c r="F8398" s="180"/>
      <c r="G8398" s="180">
        <v>330000</v>
      </c>
      <c r="H8398" s="180">
        <v>100000</v>
      </c>
      <c r="I8398" s="180">
        <v>425000</v>
      </c>
      <c r="J8398" s="180">
        <v>314348.08</v>
      </c>
    </row>
    <row r="8399" spans="1:10" x14ac:dyDescent="0.2">
      <c r="A8399" s="180" t="s">
        <v>191</v>
      </c>
      <c r="B8399" s="180" t="s">
        <v>360</v>
      </c>
      <c r="C8399" s="180">
        <v>410000</v>
      </c>
      <c r="D8399" s="180">
        <v>25000</v>
      </c>
      <c r="E8399" s="180">
        <v>3854000</v>
      </c>
      <c r="F8399" s="180"/>
      <c r="G8399" s="180"/>
      <c r="H8399" s="180">
        <v>0</v>
      </c>
      <c r="I8399" s="180">
        <v>435000</v>
      </c>
      <c r="J8399" s="180">
        <v>422785.27</v>
      </c>
    </row>
    <row r="8400" spans="1:10" x14ac:dyDescent="0.2">
      <c r="A8400" s="180" t="s">
        <v>191</v>
      </c>
      <c r="B8400" s="180" t="s">
        <v>379</v>
      </c>
      <c r="C8400" s="180">
        <v>0</v>
      </c>
      <c r="D8400" s="180">
        <v>0</v>
      </c>
      <c r="E8400" s="180">
        <v>0</v>
      </c>
      <c r="F8400" s="180">
        <v>1152049</v>
      </c>
      <c r="G8400" s="180"/>
      <c r="H8400" s="180"/>
      <c r="I8400" s="180">
        <v>800000</v>
      </c>
      <c r="J8400" s="180">
        <v>789919</v>
      </c>
    </row>
    <row r="8401" spans="1:10" x14ac:dyDescent="0.2">
      <c r="A8401" s="180" t="s">
        <v>191</v>
      </c>
      <c r="B8401" s="180" t="s">
        <v>362</v>
      </c>
      <c r="C8401" s="180"/>
      <c r="D8401" s="180"/>
      <c r="E8401" s="180"/>
      <c r="F8401" s="180"/>
      <c r="G8401" s="180"/>
      <c r="H8401" s="180"/>
      <c r="I8401" s="180">
        <v>373290</v>
      </c>
      <c r="J8401" s="180">
        <v>373883</v>
      </c>
    </row>
    <row r="8402" spans="1:10" x14ac:dyDescent="0.2">
      <c r="A8402" s="180" t="s">
        <v>191</v>
      </c>
      <c r="B8402" s="180" t="s">
        <v>365</v>
      </c>
      <c r="C8402" s="180">
        <v>442000</v>
      </c>
      <c r="D8402" s="180">
        <v>196000</v>
      </c>
      <c r="E8402" s="180">
        <v>3854000</v>
      </c>
      <c r="F8402" s="180">
        <v>1154049</v>
      </c>
      <c r="G8402" s="180">
        <v>330000</v>
      </c>
      <c r="H8402" s="180">
        <v>100700</v>
      </c>
      <c r="I8402" s="180">
        <v>11468290</v>
      </c>
      <c r="J8402" s="180">
        <v>11213304.439999999</v>
      </c>
    </row>
    <row r="8403" spans="1:10" x14ac:dyDescent="0.2">
      <c r="A8403" s="180" t="s">
        <v>191</v>
      </c>
      <c r="B8403" s="180" t="s">
        <v>447</v>
      </c>
      <c r="C8403" s="180">
        <v>1444800</v>
      </c>
      <c r="D8403" s="180">
        <v>346223</v>
      </c>
      <c r="E8403" s="180">
        <v>361026</v>
      </c>
      <c r="F8403" s="180">
        <v>0</v>
      </c>
      <c r="G8403" s="180">
        <v>0</v>
      </c>
      <c r="H8403" s="180">
        <v>0</v>
      </c>
      <c r="I8403" s="180">
        <v>789590</v>
      </c>
      <c r="J8403" s="180">
        <v>807802.03000000014</v>
      </c>
    </row>
    <row r="8404" spans="1:10" x14ac:dyDescent="0.2">
      <c r="A8404" s="180" t="s">
        <v>191</v>
      </c>
      <c r="B8404" s="180" t="s">
        <v>366</v>
      </c>
      <c r="C8404" s="180">
        <v>1886800</v>
      </c>
      <c r="D8404" s="180">
        <v>542223</v>
      </c>
      <c r="E8404" s="180">
        <v>4215026</v>
      </c>
      <c r="F8404" s="180">
        <v>1154049</v>
      </c>
      <c r="G8404" s="180">
        <v>330000</v>
      </c>
      <c r="H8404" s="180">
        <v>100700</v>
      </c>
      <c r="I8404" s="180">
        <v>12257880</v>
      </c>
      <c r="J8404" s="180">
        <v>12021106.470000001</v>
      </c>
    </row>
    <row r="8405" spans="1:10" x14ac:dyDescent="0.2">
      <c r="A8405" s="180" t="s">
        <v>191</v>
      </c>
      <c r="B8405" s="180" t="s">
        <v>367</v>
      </c>
      <c r="C8405" s="180">
        <v>1019598.2800000004</v>
      </c>
      <c r="D8405" s="180">
        <v>292675.30000000005</v>
      </c>
      <c r="E8405" s="180">
        <v>1974</v>
      </c>
      <c r="F8405" s="180">
        <v>834587.31999999983</v>
      </c>
      <c r="G8405" s="180">
        <v>263477.95999999996</v>
      </c>
      <c r="H8405" s="180">
        <v>10423.039999999994</v>
      </c>
      <c r="I8405" s="180">
        <v>7451951.75</v>
      </c>
      <c r="J8405" s="180">
        <v>7452141.75</v>
      </c>
    </row>
    <row r="8406" spans="1:10" x14ac:dyDescent="0.2">
      <c r="A8406" s="180" t="s">
        <v>191</v>
      </c>
      <c r="B8406" s="180" t="s">
        <v>368</v>
      </c>
      <c r="C8406" s="180">
        <v>2906398.2800000003</v>
      </c>
      <c r="D8406" s="180">
        <v>834898.3</v>
      </c>
      <c r="E8406" s="180">
        <v>4217000</v>
      </c>
      <c r="F8406" s="180">
        <v>1988636.32</v>
      </c>
      <c r="G8406" s="180">
        <v>593477.96</v>
      </c>
      <c r="H8406" s="180">
        <v>111123.04</v>
      </c>
      <c r="I8406" s="180">
        <v>19709831.75</v>
      </c>
      <c r="J8406" s="180">
        <v>19473248.219999999</v>
      </c>
    </row>
    <row r="8407" spans="1:10" x14ac:dyDescent="0.2">
      <c r="A8407" s="180" t="s">
        <v>192</v>
      </c>
      <c r="B8407" s="180" t="s">
        <v>333</v>
      </c>
      <c r="C8407" s="180"/>
      <c r="D8407" s="180">
        <v>347483</v>
      </c>
      <c r="E8407" s="180"/>
      <c r="F8407" s="180">
        <v>0</v>
      </c>
      <c r="G8407" s="180"/>
      <c r="H8407" s="180"/>
      <c r="I8407" s="180">
        <v>4010832</v>
      </c>
      <c r="J8407" s="180">
        <v>3858876.6</v>
      </c>
    </row>
    <row r="8408" spans="1:10" x14ac:dyDescent="0.2">
      <c r="A8408" s="180" t="s">
        <v>192</v>
      </c>
      <c r="B8408" s="180" t="s">
        <v>334</v>
      </c>
      <c r="C8408" s="180"/>
      <c r="D8408" s="180">
        <v>4297</v>
      </c>
      <c r="E8408" s="180"/>
      <c r="F8408" s="180">
        <v>0</v>
      </c>
      <c r="G8408" s="180"/>
      <c r="H8408" s="180"/>
      <c r="I8408" s="180">
        <v>59028</v>
      </c>
      <c r="J8408" s="180">
        <v>143517.32999999999</v>
      </c>
    </row>
    <row r="8409" spans="1:10" x14ac:dyDescent="0.2">
      <c r="A8409" s="180" t="s">
        <v>192</v>
      </c>
      <c r="B8409" s="180" t="s">
        <v>335</v>
      </c>
      <c r="C8409" s="180"/>
      <c r="D8409" s="180">
        <v>139632</v>
      </c>
      <c r="E8409" s="180"/>
      <c r="F8409" s="180"/>
      <c r="G8409" s="180"/>
      <c r="H8409" s="180"/>
      <c r="I8409" s="180">
        <v>312380</v>
      </c>
      <c r="J8409" s="180">
        <v>418131</v>
      </c>
    </row>
    <row r="8410" spans="1:10" x14ac:dyDescent="0.2">
      <c r="A8410" s="180" t="s">
        <v>192</v>
      </c>
      <c r="B8410" s="180" t="s">
        <v>336</v>
      </c>
      <c r="C8410" s="180"/>
      <c r="D8410" s="180"/>
      <c r="E8410" s="180"/>
      <c r="F8410" s="180"/>
      <c r="G8410" s="180"/>
      <c r="H8410" s="180"/>
      <c r="I8410" s="180">
        <v>240000</v>
      </c>
      <c r="J8410" s="180">
        <v>312777.28999999998</v>
      </c>
    </row>
    <row r="8411" spans="1:10" x14ac:dyDescent="0.2">
      <c r="A8411" s="180" t="s">
        <v>192</v>
      </c>
      <c r="B8411" s="180" t="s">
        <v>337</v>
      </c>
      <c r="C8411" s="180">
        <v>12000</v>
      </c>
      <c r="D8411" s="180"/>
      <c r="E8411" s="180"/>
      <c r="F8411" s="180"/>
      <c r="G8411" s="180">
        <v>25</v>
      </c>
      <c r="H8411" s="180">
        <v>100</v>
      </c>
      <c r="I8411" s="180">
        <v>27625</v>
      </c>
      <c r="J8411" s="180">
        <v>22116.21</v>
      </c>
    </row>
    <row r="8412" spans="1:10" x14ac:dyDescent="0.2">
      <c r="A8412" s="180" t="s">
        <v>192</v>
      </c>
      <c r="B8412" s="180" t="s">
        <v>338</v>
      </c>
      <c r="C8412" s="180"/>
      <c r="D8412" s="180"/>
      <c r="E8412" s="180"/>
      <c r="F8412" s="180"/>
      <c r="G8412" s="180">
        <v>250000</v>
      </c>
      <c r="H8412" s="180"/>
      <c r="I8412" s="180">
        <v>265000</v>
      </c>
      <c r="J8412" s="180">
        <v>220981.18</v>
      </c>
    </row>
    <row r="8413" spans="1:10" x14ac:dyDescent="0.2">
      <c r="A8413" s="180" t="s">
        <v>192</v>
      </c>
      <c r="B8413" s="180" t="s">
        <v>339</v>
      </c>
      <c r="C8413" s="180"/>
      <c r="D8413" s="180"/>
      <c r="E8413" s="180"/>
      <c r="F8413" s="180"/>
      <c r="G8413" s="180"/>
      <c r="H8413" s="180"/>
      <c r="I8413" s="180">
        <v>301500</v>
      </c>
      <c r="J8413" s="180">
        <v>300341</v>
      </c>
    </row>
    <row r="8414" spans="1:10" x14ac:dyDescent="0.2">
      <c r="A8414" s="180" t="s">
        <v>192</v>
      </c>
      <c r="B8414" s="180" t="s">
        <v>340</v>
      </c>
      <c r="C8414" s="180">
        <v>725000</v>
      </c>
      <c r="D8414" s="180"/>
      <c r="E8414" s="180"/>
      <c r="F8414" s="180"/>
      <c r="G8414" s="180">
        <v>4000</v>
      </c>
      <c r="H8414" s="180">
        <v>32000</v>
      </c>
      <c r="I8414" s="180">
        <v>90000</v>
      </c>
      <c r="J8414" s="180">
        <v>146796.47</v>
      </c>
    </row>
    <row r="8415" spans="1:10" x14ac:dyDescent="0.2">
      <c r="A8415" s="180" t="s">
        <v>192</v>
      </c>
      <c r="B8415" s="180" t="s">
        <v>341</v>
      </c>
      <c r="C8415" s="180"/>
      <c r="D8415" s="180"/>
      <c r="E8415" s="180"/>
      <c r="F8415" s="180"/>
      <c r="G8415" s="180"/>
      <c r="H8415" s="180"/>
      <c r="I8415" s="180">
        <v>0</v>
      </c>
      <c r="J8415" s="180">
        <v>0</v>
      </c>
    </row>
    <row r="8416" spans="1:10" x14ac:dyDescent="0.2">
      <c r="A8416" s="180" t="s">
        <v>192</v>
      </c>
      <c r="B8416" s="180" t="s">
        <v>342</v>
      </c>
      <c r="C8416" s="180"/>
      <c r="D8416" s="180"/>
      <c r="E8416" s="180"/>
      <c r="F8416" s="180"/>
      <c r="G8416" s="180"/>
      <c r="H8416" s="180"/>
      <c r="I8416" s="180">
        <v>4927654</v>
      </c>
      <c r="J8416" s="180">
        <v>4971969</v>
      </c>
    </row>
    <row r="8417" spans="1:10" x14ac:dyDescent="0.2">
      <c r="A8417" s="180" t="s">
        <v>192</v>
      </c>
      <c r="B8417" s="180" t="s">
        <v>343</v>
      </c>
      <c r="C8417" s="180"/>
      <c r="D8417" s="180"/>
      <c r="E8417" s="180"/>
      <c r="F8417" s="180"/>
      <c r="G8417" s="180"/>
      <c r="H8417" s="180"/>
      <c r="I8417" s="180">
        <v>0</v>
      </c>
      <c r="J8417" s="180">
        <v>0</v>
      </c>
    </row>
    <row r="8418" spans="1:10" x14ac:dyDescent="0.2">
      <c r="A8418" s="180" t="s">
        <v>192</v>
      </c>
      <c r="B8418" s="180" t="s">
        <v>344</v>
      </c>
      <c r="C8418" s="180"/>
      <c r="D8418" s="180"/>
      <c r="E8418" s="180"/>
      <c r="F8418" s="180"/>
      <c r="G8418" s="180">
        <v>270000</v>
      </c>
      <c r="H8418" s="180"/>
      <c r="I8418" s="180">
        <v>1080000</v>
      </c>
      <c r="J8418" s="180">
        <v>833508.91</v>
      </c>
    </row>
    <row r="8419" spans="1:10" x14ac:dyDescent="0.2">
      <c r="A8419" s="180" t="s">
        <v>192</v>
      </c>
      <c r="B8419" s="180" t="s">
        <v>475</v>
      </c>
      <c r="C8419" s="180"/>
      <c r="D8419" s="180">
        <v>5052</v>
      </c>
      <c r="E8419" s="180"/>
      <c r="F8419" s="180">
        <v>0</v>
      </c>
      <c r="G8419" s="180"/>
      <c r="H8419" s="180"/>
      <c r="I8419" s="180">
        <v>57134</v>
      </c>
      <c r="J8419" s="180">
        <v>184.38</v>
      </c>
    </row>
    <row r="8420" spans="1:10" x14ac:dyDescent="0.2">
      <c r="A8420" s="180" t="s">
        <v>192</v>
      </c>
      <c r="B8420" s="180" t="s">
        <v>332</v>
      </c>
      <c r="C8420" s="180"/>
      <c r="D8420" s="180"/>
      <c r="E8420" s="180"/>
      <c r="F8420" s="180"/>
      <c r="G8420" s="180"/>
      <c r="H8420" s="180"/>
      <c r="I8420" s="180">
        <v>125000</v>
      </c>
      <c r="J8420" s="180">
        <v>133590</v>
      </c>
    </row>
    <row r="8421" spans="1:10" x14ac:dyDescent="0.2">
      <c r="A8421" s="180" t="s">
        <v>192</v>
      </c>
      <c r="B8421" s="180" t="s">
        <v>407</v>
      </c>
      <c r="C8421" s="180"/>
      <c r="D8421" s="180"/>
      <c r="E8421" s="180"/>
      <c r="F8421" s="180"/>
      <c r="G8421" s="180"/>
      <c r="H8421" s="180"/>
      <c r="I8421" s="180">
        <v>125000</v>
      </c>
      <c r="J8421" s="180">
        <v>369659.83</v>
      </c>
    </row>
    <row r="8422" spans="1:10" x14ac:dyDescent="0.2">
      <c r="A8422" s="180" t="s">
        <v>192</v>
      </c>
      <c r="B8422" s="180" t="s">
        <v>345</v>
      </c>
      <c r="C8422" s="180">
        <v>737000</v>
      </c>
      <c r="D8422" s="180">
        <v>496464</v>
      </c>
      <c r="E8422" s="180">
        <v>0</v>
      </c>
      <c r="F8422" s="180">
        <v>0</v>
      </c>
      <c r="G8422" s="180">
        <v>524025</v>
      </c>
      <c r="H8422" s="180">
        <v>32100</v>
      </c>
      <c r="I8422" s="180">
        <v>11621153</v>
      </c>
      <c r="J8422" s="180">
        <v>11732449.199999999</v>
      </c>
    </row>
    <row r="8423" spans="1:10" x14ac:dyDescent="0.2">
      <c r="A8423" s="180" t="s">
        <v>192</v>
      </c>
      <c r="B8423" s="180" t="s">
        <v>346</v>
      </c>
      <c r="C8423" s="180"/>
      <c r="D8423" s="180"/>
      <c r="E8423" s="180"/>
      <c r="F8423" s="180"/>
      <c r="G8423" s="180"/>
      <c r="H8423" s="180"/>
      <c r="I8423" s="180">
        <v>0</v>
      </c>
      <c r="J8423" s="180">
        <v>0</v>
      </c>
    </row>
    <row r="8424" spans="1:10" x14ac:dyDescent="0.2">
      <c r="A8424" s="180" t="s">
        <v>192</v>
      </c>
      <c r="B8424" s="180" t="s">
        <v>446</v>
      </c>
      <c r="C8424" s="180"/>
      <c r="D8424" s="180"/>
      <c r="E8424" s="180"/>
      <c r="F8424" s="180">
        <v>206500</v>
      </c>
      <c r="G8424" s="180">
        <v>30000</v>
      </c>
      <c r="H8424" s="180"/>
      <c r="I8424" s="180">
        <v>257000</v>
      </c>
      <c r="J8424" s="180">
        <v>217157.06</v>
      </c>
    </row>
    <row r="8425" spans="1:10" x14ac:dyDescent="0.2">
      <c r="A8425" s="180" t="s">
        <v>192</v>
      </c>
      <c r="B8425" s="180" t="s">
        <v>347</v>
      </c>
      <c r="C8425" s="180"/>
      <c r="D8425" s="180"/>
      <c r="E8425" s="180"/>
      <c r="F8425" s="180"/>
      <c r="G8425" s="180"/>
      <c r="H8425" s="180"/>
      <c r="I8425" s="180">
        <v>0</v>
      </c>
      <c r="J8425" s="180">
        <v>0</v>
      </c>
    </row>
    <row r="8426" spans="1:10" x14ac:dyDescent="0.2">
      <c r="A8426" s="180" t="s">
        <v>192</v>
      </c>
      <c r="B8426" s="180" t="s">
        <v>348</v>
      </c>
      <c r="C8426" s="180">
        <v>737000</v>
      </c>
      <c r="D8426" s="180">
        <v>496464</v>
      </c>
      <c r="E8426" s="180">
        <v>0</v>
      </c>
      <c r="F8426" s="180">
        <v>206500</v>
      </c>
      <c r="G8426" s="180">
        <v>554025</v>
      </c>
      <c r="H8426" s="180">
        <v>32100</v>
      </c>
      <c r="I8426" s="180">
        <v>11878153</v>
      </c>
      <c r="J8426" s="180">
        <v>11949606.26</v>
      </c>
    </row>
    <row r="8427" spans="1:10" x14ac:dyDescent="0.2">
      <c r="A8427" s="180" t="s">
        <v>192</v>
      </c>
      <c r="B8427" s="180" t="s">
        <v>349</v>
      </c>
      <c r="C8427" s="180">
        <v>1318195.6399999999</v>
      </c>
      <c r="D8427" s="180">
        <v>607970.72999999975</v>
      </c>
      <c r="E8427" s="180">
        <v>0</v>
      </c>
      <c r="F8427" s="180">
        <v>177808.08999999997</v>
      </c>
      <c r="G8427" s="180">
        <v>1234.8899999999558</v>
      </c>
      <c r="H8427" s="180">
        <v>28806.020000000019</v>
      </c>
      <c r="I8427" s="180">
        <v>4706057.3400000017</v>
      </c>
      <c r="J8427" s="180">
        <v>4530200.8899999997</v>
      </c>
    </row>
    <row r="8428" spans="1:10" x14ac:dyDescent="0.2">
      <c r="A8428" s="180" t="s">
        <v>192</v>
      </c>
      <c r="B8428" s="180" t="s">
        <v>350</v>
      </c>
      <c r="C8428" s="180">
        <v>2055195.64</v>
      </c>
      <c r="D8428" s="180">
        <v>1104434.7299999995</v>
      </c>
      <c r="E8428" s="180">
        <v>0</v>
      </c>
      <c r="F8428" s="180">
        <v>384308.09</v>
      </c>
      <c r="G8428" s="180">
        <v>555259.8899999999</v>
      </c>
      <c r="H8428" s="180">
        <v>60906.020000000019</v>
      </c>
      <c r="I8428" s="180">
        <v>16584210.340000002</v>
      </c>
      <c r="J8428" s="180">
        <v>16479807.15</v>
      </c>
    </row>
    <row r="8429" spans="1:10" x14ac:dyDescent="0.2">
      <c r="A8429" s="180" t="s">
        <v>192</v>
      </c>
      <c r="B8429" s="180" t="s">
        <v>376</v>
      </c>
      <c r="C8429" s="180"/>
      <c r="D8429" s="180"/>
      <c r="E8429" s="180"/>
      <c r="F8429" s="180"/>
      <c r="G8429" s="180"/>
      <c r="H8429" s="180"/>
      <c r="I8429" s="180"/>
      <c r="J8429" s="180"/>
    </row>
    <row r="8430" spans="1:10" x14ac:dyDescent="0.2">
      <c r="A8430" s="180" t="s">
        <v>192</v>
      </c>
      <c r="B8430" s="180" t="s">
        <v>377</v>
      </c>
      <c r="C8430" s="180">
        <v>150000</v>
      </c>
      <c r="D8430" s="180"/>
      <c r="E8430" s="180"/>
      <c r="F8430" s="180"/>
      <c r="G8430" s="180"/>
      <c r="H8430" s="180">
        <v>40000</v>
      </c>
      <c r="I8430" s="180">
        <v>6970000</v>
      </c>
      <c r="J8430" s="180">
        <v>6744727.6100000003</v>
      </c>
    </row>
    <row r="8431" spans="1:10" x14ac:dyDescent="0.2">
      <c r="A8431" s="180" t="s">
        <v>192</v>
      </c>
      <c r="B8431" s="180" t="s">
        <v>352</v>
      </c>
      <c r="C8431" s="180"/>
      <c r="D8431" s="180"/>
      <c r="E8431" s="180"/>
      <c r="F8431" s="180"/>
      <c r="G8431" s="180"/>
      <c r="H8431" s="180"/>
      <c r="I8431" s="180">
        <v>135000</v>
      </c>
      <c r="J8431" s="180">
        <v>119492.37</v>
      </c>
    </row>
    <row r="8432" spans="1:10" x14ac:dyDescent="0.2">
      <c r="A8432" s="180" t="s">
        <v>192</v>
      </c>
      <c r="B8432" s="180" t="s">
        <v>353</v>
      </c>
      <c r="C8432" s="180"/>
      <c r="D8432" s="180"/>
      <c r="E8432" s="180"/>
      <c r="F8432" s="180"/>
      <c r="G8432" s="180"/>
      <c r="H8432" s="180"/>
      <c r="I8432" s="180">
        <v>140000</v>
      </c>
      <c r="J8432" s="180">
        <v>126327.62</v>
      </c>
    </row>
    <row r="8433" spans="1:10" x14ac:dyDescent="0.2">
      <c r="A8433" s="180" t="s">
        <v>192</v>
      </c>
      <c r="B8433" s="180" t="s">
        <v>354</v>
      </c>
      <c r="C8433" s="180"/>
      <c r="D8433" s="180"/>
      <c r="E8433" s="180"/>
      <c r="F8433" s="180"/>
      <c r="G8433" s="180"/>
      <c r="H8433" s="180"/>
      <c r="I8433" s="180">
        <v>340000</v>
      </c>
      <c r="J8433" s="180">
        <v>333590.07</v>
      </c>
    </row>
    <row r="8434" spans="1:10" x14ac:dyDescent="0.2">
      <c r="A8434" s="180" t="s">
        <v>192</v>
      </c>
      <c r="B8434" s="180" t="s">
        <v>408</v>
      </c>
      <c r="C8434" s="180"/>
      <c r="D8434" s="180"/>
      <c r="E8434" s="180"/>
      <c r="F8434" s="180"/>
      <c r="G8434" s="180"/>
      <c r="H8434" s="180"/>
      <c r="I8434" s="180">
        <v>595000</v>
      </c>
      <c r="J8434" s="180">
        <v>595608.39</v>
      </c>
    </row>
    <row r="8435" spans="1:10" x14ac:dyDescent="0.2">
      <c r="A8435" s="180" t="s">
        <v>192</v>
      </c>
      <c r="B8435" s="180" t="s">
        <v>423</v>
      </c>
      <c r="C8435" s="180">
        <v>25000</v>
      </c>
      <c r="D8435" s="180">
        <v>10000</v>
      </c>
      <c r="E8435" s="180"/>
      <c r="F8435" s="180"/>
      <c r="G8435" s="180"/>
      <c r="H8435" s="180"/>
      <c r="I8435" s="180">
        <v>295000</v>
      </c>
      <c r="J8435" s="180">
        <v>571612.12</v>
      </c>
    </row>
    <row r="8436" spans="1:10" x14ac:dyDescent="0.2">
      <c r="A8436" s="180" t="s">
        <v>192</v>
      </c>
      <c r="B8436" s="180" t="s">
        <v>355</v>
      </c>
      <c r="C8436" s="180">
        <v>150000</v>
      </c>
      <c r="D8436" s="180">
        <v>50000</v>
      </c>
      <c r="E8436" s="180"/>
      <c r="F8436" s="180"/>
      <c r="G8436" s="180"/>
      <c r="H8436" s="180"/>
      <c r="I8436" s="180">
        <v>1140000</v>
      </c>
      <c r="J8436" s="180">
        <v>814057.46</v>
      </c>
    </row>
    <row r="8437" spans="1:10" x14ac:dyDescent="0.2">
      <c r="A8437" s="180" t="s">
        <v>192</v>
      </c>
      <c r="B8437" s="180" t="s">
        <v>356</v>
      </c>
      <c r="C8437" s="180">
        <v>225000</v>
      </c>
      <c r="D8437" s="180">
        <v>150000</v>
      </c>
      <c r="E8437" s="180"/>
      <c r="F8437" s="180"/>
      <c r="G8437" s="180"/>
      <c r="H8437" s="180"/>
      <c r="I8437" s="180">
        <v>800000</v>
      </c>
      <c r="J8437" s="180">
        <v>524029.88</v>
      </c>
    </row>
    <row r="8438" spans="1:10" x14ac:dyDescent="0.2">
      <c r="A8438" s="180" t="s">
        <v>192</v>
      </c>
      <c r="B8438" s="180" t="s">
        <v>409</v>
      </c>
      <c r="C8438" s="180"/>
      <c r="D8438" s="180"/>
      <c r="E8438" s="180"/>
      <c r="F8438" s="180"/>
      <c r="G8438" s="180"/>
      <c r="H8438" s="180"/>
      <c r="I8438" s="180">
        <v>0</v>
      </c>
      <c r="J8438" s="180"/>
    </row>
    <row r="8439" spans="1:10" x14ac:dyDescent="0.2">
      <c r="A8439" s="180" t="s">
        <v>192</v>
      </c>
      <c r="B8439" s="180" t="s">
        <v>378</v>
      </c>
      <c r="C8439" s="180"/>
      <c r="D8439" s="180"/>
      <c r="E8439" s="180"/>
      <c r="F8439" s="180"/>
      <c r="G8439" s="180">
        <v>550000</v>
      </c>
      <c r="H8439" s="180">
        <v>3000</v>
      </c>
      <c r="I8439" s="180">
        <v>484000</v>
      </c>
      <c r="J8439" s="180">
        <v>475292.94</v>
      </c>
    </row>
    <row r="8440" spans="1:10" x14ac:dyDescent="0.2">
      <c r="A8440" s="180" t="s">
        <v>192</v>
      </c>
      <c r="B8440" s="180" t="s">
        <v>360</v>
      </c>
      <c r="C8440" s="180">
        <v>350000</v>
      </c>
      <c r="D8440" s="180">
        <v>375000</v>
      </c>
      <c r="E8440" s="180"/>
      <c r="F8440" s="180"/>
      <c r="G8440" s="180"/>
      <c r="H8440" s="180"/>
      <c r="I8440" s="180">
        <v>790000</v>
      </c>
      <c r="J8440" s="180">
        <v>652711.47</v>
      </c>
    </row>
    <row r="8441" spans="1:10" x14ac:dyDescent="0.2">
      <c r="A8441" s="180" t="s">
        <v>192</v>
      </c>
      <c r="B8441" s="180" t="s">
        <v>379</v>
      </c>
      <c r="C8441" s="180"/>
      <c r="D8441" s="180"/>
      <c r="E8441" s="180"/>
      <c r="F8441" s="180">
        <v>206500</v>
      </c>
      <c r="G8441" s="180"/>
      <c r="H8441" s="180"/>
      <c r="I8441" s="180">
        <v>208500</v>
      </c>
      <c r="J8441" s="180">
        <v>210552.5</v>
      </c>
    </row>
    <row r="8442" spans="1:10" x14ac:dyDescent="0.2">
      <c r="A8442" s="180" t="s">
        <v>192</v>
      </c>
      <c r="B8442" s="180" t="s">
        <v>362</v>
      </c>
      <c r="C8442" s="180"/>
      <c r="D8442" s="180"/>
      <c r="E8442" s="180"/>
      <c r="F8442" s="180"/>
      <c r="G8442" s="180"/>
      <c r="H8442" s="180"/>
      <c r="I8442" s="180">
        <v>334166</v>
      </c>
      <c r="J8442" s="180">
        <v>335498</v>
      </c>
    </row>
    <row r="8443" spans="1:10" x14ac:dyDescent="0.2">
      <c r="A8443" s="180" t="s">
        <v>192</v>
      </c>
      <c r="B8443" s="180" t="s">
        <v>365</v>
      </c>
      <c r="C8443" s="180">
        <v>900000</v>
      </c>
      <c r="D8443" s="180">
        <v>585000</v>
      </c>
      <c r="E8443" s="180">
        <v>0</v>
      </c>
      <c r="F8443" s="180">
        <v>206500</v>
      </c>
      <c r="G8443" s="180">
        <v>550000</v>
      </c>
      <c r="H8443" s="180">
        <v>43000</v>
      </c>
      <c r="I8443" s="180">
        <v>12231666</v>
      </c>
      <c r="J8443" s="180">
        <v>11503500.430000002</v>
      </c>
    </row>
    <row r="8444" spans="1:10" x14ac:dyDescent="0.2">
      <c r="A8444" s="180" t="s">
        <v>192</v>
      </c>
      <c r="B8444" s="180" t="s">
        <v>447</v>
      </c>
      <c r="C8444" s="180">
        <v>206500</v>
      </c>
      <c r="D8444" s="180"/>
      <c r="E8444" s="180"/>
      <c r="F8444" s="180"/>
      <c r="G8444" s="180"/>
      <c r="H8444" s="180"/>
      <c r="I8444" s="180">
        <v>208500</v>
      </c>
      <c r="J8444" s="180">
        <v>270249.38</v>
      </c>
    </row>
    <row r="8445" spans="1:10" x14ac:dyDescent="0.2">
      <c r="A8445" s="180" t="s">
        <v>192</v>
      </c>
      <c r="B8445" s="180" t="s">
        <v>366</v>
      </c>
      <c r="C8445" s="180">
        <v>1106500</v>
      </c>
      <c r="D8445" s="180">
        <v>585000</v>
      </c>
      <c r="E8445" s="180">
        <v>0</v>
      </c>
      <c r="F8445" s="180">
        <v>206500</v>
      </c>
      <c r="G8445" s="180">
        <v>550000</v>
      </c>
      <c r="H8445" s="180">
        <v>43000</v>
      </c>
      <c r="I8445" s="180">
        <v>12440166</v>
      </c>
      <c r="J8445" s="180">
        <v>11773749.810000002</v>
      </c>
    </row>
    <row r="8446" spans="1:10" x14ac:dyDescent="0.2">
      <c r="A8446" s="180" t="s">
        <v>192</v>
      </c>
      <c r="B8446" s="180" t="s">
        <v>367</v>
      </c>
      <c r="C8446" s="180">
        <v>948695.64000000013</v>
      </c>
      <c r="D8446" s="180">
        <v>519434.72999999975</v>
      </c>
      <c r="E8446" s="180">
        <v>0</v>
      </c>
      <c r="F8446" s="180">
        <v>177808.08999999997</v>
      </c>
      <c r="G8446" s="180">
        <v>5259.8899999998976</v>
      </c>
      <c r="H8446" s="180">
        <v>17906.020000000019</v>
      </c>
      <c r="I8446" s="180">
        <v>4144044.3400000017</v>
      </c>
      <c r="J8446" s="180">
        <v>4706057.3399999961</v>
      </c>
    </row>
    <row r="8447" spans="1:10" x14ac:dyDescent="0.2">
      <c r="A8447" s="180" t="s">
        <v>192</v>
      </c>
      <c r="B8447" s="180" t="s">
        <v>368</v>
      </c>
      <c r="C8447" s="180">
        <v>2055195.64</v>
      </c>
      <c r="D8447" s="180">
        <v>1104434.7299999995</v>
      </c>
      <c r="E8447" s="180">
        <v>0</v>
      </c>
      <c r="F8447" s="180">
        <v>384308.09</v>
      </c>
      <c r="G8447" s="180">
        <v>555259.8899999999</v>
      </c>
      <c r="H8447" s="180">
        <v>60906.020000000019</v>
      </c>
      <c r="I8447" s="180">
        <v>16584210.340000002</v>
      </c>
      <c r="J8447" s="180">
        <v>16479807.15</v>
      </c>
    </row>
    <row r="8448" spans="1:10" x14ac:dyDescent="0.2">
      <c r="A8448" s="180" t="s">
        <v>193</v>
      </c>
      <c r="B8448" s="180" t="s">
        <v>333</v>
      </c>
      <c r="C8448" s="180"/>
      <c r="D8448" s="180">
        <v>479450</v>
      </c>
      <c r="E8448" s="180"/>
      <c r="F8448" s="180">
        <v>393255</v>
      </c>
      <c r="G8448" s="180"/>
      <c r="H8448" s="180"/>
      <c r="I8448" s="180">
        <v>3813460</v>
      </c>
      <c r="J8448" s="180">
        <v>3575405.12</v>
      </c>
    </row>
    <row r="8449" spans="1:10" x14ac:dyDescent="0.2">
      <c r="A8449" s="180" t="s">
        <v>193</v>
      </c>
      <c r="B8449" s="180" t="s">
        <v>334</v>
      </c>
      <c r="C8449" s="180"/>
      <c r="D8449" s="180">
        <v>31282</v>
      </c>
      <c r="E8449" s="180"/>
      <c r="F8449" s="180">
        <v>25658</v>
      </c>
      <c r="G8449" s="180"/>
      <c r="H8449" s="180"/>
      <c r="I8449" s="180">
        <v>205336</v>
      </c>
      <c r="J8449" s="180">
        <v>89144.47</v>
      </c>
    </row>
    <row r="8450" spans="1:10" x14ac:dyDescent="0.2">
      <c r="A8450" s="180" t="s">
        <v>193</v>
      </c>
      <c r="B8450" s="180" t="s">
        <v>335</v>
      </c>
      <c r="C8450" s="180"/>
      <c r="D8450" s="180">
        <v>0</v>
      </c>
      <c r="E8450" s="180"/>
      <c r="F8450" s="180"/>
      <c r="G8450" s="180"/>
      <c r="H8450" s="180"/>
      <c r="I8450" s="180">
        <v>249367</v>
      </c>
      <c r="J8450" s="180">
        <v>237591</v>
      </c>
    </row>
    <row r="8451" spans="1:10" x14ac:dyDescent="0.2">
      <c r="A8451" s="180" t="s">
        <v>193</v>
      </c>
      <c r="B8451" s="180" t="s">
        <v>336</v>
      </c>
      <c r="C8451" s="180"/>
      <c r="D8451" s="180"/>
      <c r="E8451" s="180"/>
      <c r="F8451" s="180"/>
      <c r="G8451" s="180"/>
      <c r="H8451" s="180"/>
      <c r="I8451" s="180">
        <v>286876</v>
      </c>
      <c r="J8451" s="180">
        <v>251755.56</v>
      </c>
    </row>
    <row r="8452" spans="1:10" x14ac:dyDescent="0.2">
      <c r="A8452" s="180" t="s">
        <v>193</v>
      </c>
      <c r="B8452" s="180" t="s">
        <v>337</v>
      </c>
      <c r="C8452" s="180">
        <v>1600</v>
      </c>
      <c r="D8452" s="180">
        <v>750</v>
      </c>
      <c r="E8452" s="180"/>
      <c r="F8452" s="180"/>
      <c r="G8452" s="180">
        <v>20</v>
      </c>
      <c r="H8452" s="180"/>
      <c r="I8452" s="180">
        <v>4170</v>
      </c>
      <c r="J8452" s="180">
        <v>9547.2800000000007</v>
      </c>
    </row>
    <row r="8453" spans="1:10" x14ac:dyDescent="0.2">
      <c r="A8453" s="180" t="s">
        <v>193</v>
      </c>
      <c r="B8453" s="180" t="s">
        <v>338</v>
      </c>
      <c r="C8453" s="180"/>
      <c r="D8453" s="180"/>
      <c r="E8453" s="180"/>
      <c r="F8453" s="180"/>
      <c r="G8453" s="180">
        <v>203680</v>
      </c>
      <c r="H8453" s="180"/>
      <c r="I8453" s="180">
        <v>195280</v>
      </c>
      <c r="J8453" s="180">
        <v>188938.53</v>
      </c>
    </row>
    <row r="8454" spans="1:10" x14ac:dyDescent="0.2">
      <c r="A8454" s="180" t="s">
        <v>193</v>
      </c>
      <c r="B8454" s="180" t="s">
        <v>339</v>
      </c>
      <c r="C8454" s="180"/>
      <c r="D8454" s="180"/>
      <c r="E8454" s="180"/>
      <c r="F8454" s="180"/>
      <c r="G8454" s="180"/>
      <c r="H8454" s="180"/>
      <c r="I8454" s="180">
        <v>220000</v>
      </c>
      <c r="J8454" s="180">
        <v>238276.66</v>
      </c>
    </row>
    <row r="8455" spans="1:10" x14ac:dyDescent="0.2">
      <c r="A8455" s="180" t="s">
        <v>193</v>
      </c>
      <c r="B8455" s="180" t="s">
        <v>340</v>
      </c>
      <c r="C8455" s="180"/>
      <c r="D8455" s="180"/>
      <c r="E8455" s="180"/>
      <c r="F8455" s="180"/>
      <c r="G8455" s="180"/>
      <c r="H8455" s="180"/>
      <c r="I8455" s="180">
        <v>168254</v>
      </c>
      <c r="J8455" s="180">
        <v>176769.83</v>
      </c>
    </row>
    <row r="8456" spans="1:10" x14ac:dyDescent="0.2">
      <c r="A8456" s="180" t="s">
        <v>193</v>
      </c>
      <c r="B8456" s="180" t="s">
        <v>341</v>
      </c>
      <c r="C8456" s="180"/>
      <c r="D8456" s="180"/>
      <c r="E8456" s="180"/>
      <c r="F8456" s="180"/>
      <c r="G8456" s="180"/>
      <c r="H8456" s="180"/>
      <c r="I8456" s="180">
        <v>0</v>
      </c>
      <c r="J8456" s="180">
        <v>0</v>
      </c>
    </row>
    <row r="8457" spans="1:10" x14ac:dyDescent="0.2">
      <c r="A8457" s="180" t="s">
        <v>193</v>
      </c>
      <c r="B8457" s="180" t="s">
        <v>342</v>
      </c>
      <c r="C8457" s="180"/>
      <c r="D8457" s="180"/>
      <c r="E8457" s="180"/>
      <c r="F8457" s="180"/>
      <c r="G8457" s="180"/>
      <c r="H8457" s="180"/>
      <c r="I8457" s="180">
        <v>2527458</v>
      </c>
      <c r="J8457" s="180">
        <v>2799763</v>
      </c>
    </row>
    <row r="8458" spans="1:10" x14ac:dyDescent="0.2">
      <c r="A8458" s="180" t="s">
        <v>193</v>
      </c>
      <c r="B8458" s="180" t="s">
        <v>343</v>
      </c>
      <c r="C8458" s="180"/>
      <c r="D8458" s="180"/>
      <c r="E8458" s="180"/>
      <c r="F8458" s="180"/>
      <c r="G8458" s="180"/>
      <c r="H8458" s="180"/>
      <c r="I8458" s="180">
        <v>0</v>
      </c>
      <c r="J8458" s="180">
        <v>0</v>
      </c>
    </row>
    <row r="8459" spans="1:10" x14ac:dyDescent="0.2">
      <c r="A8459" s="180" t="s">
        <v>193</v>
      </c>
      <c r="B8459" s="180" t="s">
        <v>344</v>
      </c>
      <c r="C8459" s="180">
        <v>483000</v>
      </c>
      <c r="D8459" s="180"/>
      <c r="E8459" s="180"/>
      <c r="F8459" s="180"/>
      <c r="G8459" s="180">
        <v>2500</v>
      </c>
      <c r="H8459" s="180"/>
      <c r="I8459" s="180">
        <v>499520</v>
      </c>
      <c r="J8459" s="180">
        <v>531866.89</v>
      </c>
    </row>
    <row r="8460" spans="1:10" x14ac:dyDescent="0.2">
      <c r="A8460" s="180" t="s">
        <v>193</v>
      </c>
      <c r="B8460" s="180" t="s">
        <v>475</v>
      </c>
      <c r="C8460" s="180"/>
      <c r="D8460" s="180">
        <v>3381</v>
      </c>
      <c r="E8460" s="180"/>
      <c r="F8460" s="180">
        <v>2773</v>
      </c>
      <c r="G8460" s="180"/>
      <c r="H8460" s="180"/>
      <c r="I8460" s="180">
        <v>25022</v>
      </c>
      <c r="J8460" s="180">
        <v>24229.68</v>
      </c>
    </row>
    <row r="8461" spans="1:10" x14ac:dyDescent="0.2">
      <c r="A8461" s="180" t="s">
        <v>193</v>
      </c>
      <c r="B8461" s="180" t="s">
        <v>332</v>
      </c>
      <c r="C8461" s="180"/>
      <c r="D8461" s="180"/>
      <c r="E8461" s="180"/>
      <c r="F8461" s="180"/>
      <c r="G8461" s="180"/>
      <c r="H8461" s="180"/>
      <c r="I8461" s="180">
        <v>47852</v>
      </c>
      <c r="J8461" s="180">
        <v>58494</v>
      </c>
    </row>
    <row r="8462" spans="1:10" x14ac:dyDescent="0.2">
      <c r="A8462" s="180" t="s">
        <v>193</v>
      </c>
      <c r="B8462" s="180" t="s">
        <v>407</v>
      </c>
      <c r="C8462" s="180"/>
      <c r="D8462" s="180"/>
      <c r="E8462" s="180"/>
      <c r="F8462" s="180"/>
      <c r="G8462" s="180">
        <v>129000</v>
      </c>
      <c r="H8462" s="180"/>
      <c r="I8462" s="180">
        <v>229421</v>
      </c>
      <c r="J8462" s="180">
        <v>211600.06</v>
      </c>
    </row>
    <row r="8463" spans="1:10" x14ac:dyDescent="0.2">
      <c r="A8463" s="180" t="s">
        <v>193</v>
      </c>
      <c r="B8463" s="180" t="s">
        <v>345</v>
      </c>
      <c r="C8463" s="180">
        <v>484600</v>
      </c>
      <c r="D8463" s="180">
        <v>514863</v>
      </c>
      <c r="E8463" s="180">
        <v>0</v>
      </c>
      <c r="F8463" s="180">
        <v>421686</v>
      </c>
      <c r="G8463" s="180">
        <v>335200</v>
      </c>
      <c r="H8463" s="180">
        <v>0</v>
      </c>
      <c r="I8463" s="180">
        <v>8472016</v>
      </c>
      <c r="J8463" s="180">
        <v>8393382.0800000001</v>
      </c>
    </row>
    <row r="8464" spans="1:10" x14ac:dyDescent="0.2">
      <c r="A8464" s="180" t="s">
        <v>193</v>
      </c>
      <c r="B8464" s="180" t="s">
        <v>346</v>
      </c>
      <c r="C8464" s="180"/>
      <c r="D8464" s="180"/>
      <c r="E8464" s="180"/>
      <c r="F8464" s="180"/>
      <c r="G8464" s="180"/>
      <c r="H8464" s="180"/>
      <c r="I8464" s="180">
        <v>0</v>
      </c>
      <c r="J8464" s="180">
        <v>0</v>
      </c>
    </row>
    <row r="8465" spans="1:10" x14ac:dyDescent="0.2">
      <c r="A8465" s="180" t="s">
        <v>193</v>
      </c>
      <c r="B8465" s="180" t="s">
        <v>446</v>
      </c>
      <c r="C8465" s="180"/>
      <c r="D8465" s="180"/>
      <c r="E8465" s="180"/>
      <c r="F8465" s="180"/>
      <c r="G8465" s="180"/>
      <c r="H8465" s="180"/>
      <c r="I8465" s="180">
        <v>633831</v>
      </c>
      <c r="J8465" s="180">
        <v>585416.15</v>
      </c>
    </row>
    <row r="8466" spans="1:10" x14ac:dyDescent="0.2">
      <c r="A8466" s="180" t="s">
        <v>193</v>
      </c>
      <c r="B8466" s="180" t="s">
        <v>347</v>
      </c>
      <c r="C8466" s="180"/>
      <c r="D8466" s="180"/>
      <c r="E8466" s="180"/>
      <c r="F8466" s="180"/>
      <c r="G8466" s="180"/>
      <c r="H8466" s="180"/>
      <c r="I8466" s="180">
        <v>0</v>
      </c>
      <c r="J8466" s="180">
        <v>0</v>
      </c>
    </row>
    <row r="8467" spans="1:10" x14ac:dyDescent="0.2">
      <c r="A8467" s="180" t="s">
        <v>193</v>
      </c>
      <c r="B8467" s="180" t="s">
        <v>348</v>
      </c>
      <c r="C8467" s="180">
        <v>484600</v>
      </c>
      <c r="D8467" s="180">
        <v>514863</v>
      </c>
      <c r="E8467" s="180">
        <v>0</v>
      </c>
      <c r="F8467" s="180">
        <v>421686</v>
      </c>
      <c r="G8467" s="180">
        <v>335200</v>
      </c>
      <c r="H8467" s="180">
        <v>0</v>
      </c>
      <c r="I8467" s="180">
        <v>9105847</v>
      </c>
      <c r="J8467" s="180">
        <v>8978798.2300000004</v>
      </c>
    </row>
    <row r="8468" spans="1:10" x14ac:dyDescent="0.2">
      <c r="A8468" s="180" t="s">
        <v>193</v>
      </c>
      <c r="B8468" s="180" t="s">
        <v>349</v>
      </c>
      <c r="C8468" s="180">
        <v>738000.96</v>
      </c>
      <c r="D8468" s="180">
        <v>303501.65000000014</v>
      </c>
      <c r="E8468" s="180">
        <v>0</v>
      </c>
      <c r="F8468" s="180">
        <v>149242.90000000014</v>
      </c>
      <c r="G8468" s="180">
        <v>-55520.390000000014</v>
      </c>
      <c r="H8468" s="180">
        <v>0</v>
      </c>
      <c r="I8468" s="180">
        <v>2031304.3599999992</v>
      </c>
      <c r="J8468" s="180">
        <v>1464631.09</v>
      </c>
    </row>
    <row r="8469" spans="1:10" x14ac:dyDescent="0.2">
      <c r="A8469" s="180" t="s">
        <v>193</v>
      </c>
      <c r="B8469" s="180" t="s">
        <v>350</v>
      </c>
      <c r="C8469" s="180">
        <v>1222600.96</v>
      </c>
      <c r="D8469" s="180">
        <v>818364.65000000014</v>
      </c>
      <c r="E8469" s="180">
        <v>0</v>
      </c>
      <c r="F8469" s="180">
        <v>570928.90000000014</v>
      </c>
      <c r="G8469" s="180">
        <v>279679.61</v>
      </c>
      <c r="H8469" s="180">
        <v>0</v>
      </c>
      <c r="I8469" s="180">
        <v>11137151.359999999</v>
      </c>
      <c r="J8469" s="180">
        <v>10443429.32</v>
      </c>
    </row>
    <row r="8470" spans="1:10" x14ac:dyDescent="0.2">
      <c r="A8470" s="180" t="s">
        <v>193</v>
      </c>
      <c r="B8470" s="180" t="s">
        <v>376</v>
      </c>
      <c r="C8470" s="180"/>
      <c r="D8470" s="180"/>
      <c r="E8470" s="180"/>
      <c r="F8470" s="180"/>
      <c r="G8470" s="180"/>
      <c r="H8470" s="180"/>
      <c r="I8470" s="180"/>
      <c r="J8470" s="180"/>
    </row>
    <row r="8471" spans="1:10" x14ac:dyDescent="0.2">
      <c r="A8471" s="180" t="s">
        <v>193</v>
      </c>
      <c r="B8471" s="180" t="s">
        <v>377</v>
      </c>
      <c r="C8471" s="180"/>
      <c r="D8471" s="180">
        <v>94890</v>
      </c>
      <c r="E8471" s="180"/>
      <c r="F8471" s="180"/>
      <c r="G8471" s="180"/>
      <c r="H8471" s="180"/>
      <c r="I8471" s="180">
        <v>4916139</v>
      </c>
      <c r="J8471" s="180">
        <v>4520130.05</v>
      </c>
    </row>
    <row r="8472" spans="1:10" x14ac:dyDescent="0.2">
      <c r="A8472" s="180" t="s">
        <v>193</v>
      </c>
      <c r="B8472" s="180" t="s">
        <v>352</v>
      </c>
      <c r="C8472" s="180"/>
      <c r="D8472" s="180"/>
      <c r="E8472" s="180"/>
      <c r="F8472" s="180"/>
      <c r="G8472" s="180"/>
      <c r="H8472" s="180"/>
      <c r="I8472" s="180">
        <v>184028</v>
      </c>
      <c r="J8472" s="180">
        <v>60982.1</v>
      </c>
    </row>
    <row r="8473" spans="1:10" x14ac:dyDescent="0.2">
      <c r="A8473" s="180" t="s">
        <v>193</v>
      </c>
      <c r="B8473" s="180" t="s">
        <v>353</v>
      </c>
      <c r="C8473" s="180"/>
      <c r="D8473" s="180"/>
      <c r="E8473" s="180"/>
      <c r="F8473" s="180"/>
      <c r="G8473" s="180"/>
      <c r="H8473" s="180"/>
      <c r="I8473" s="180">
        <v>40618</v>
      </c>
      <c r="J8473" s="180">
        <v>84398.65</v>
      </c>
    </row>
    <row r="8474" spans="1:10" x14ac:dyDescent="0.2">
      <c r="A8474" s="180" t="s">
        <v>193</v>
      </c>
      <c r="B8474" s="180" t="s">
        <v>354</v>
      </c>
      <c r="C8474" s="180"/>
      <c r="D8474" s="180"/>
      <c r="E8474" s="180"/>
      <c r="F8474" s="180"/>
      <c r="G8474" s="180"/>
      <c r="H8474" s="180"/>
      <c r="I8474" s="180">
        <v>203998</v>
      </c>
      <c r="J8474" s="180">
        <v>199774.68</v>
      </c>
    </row>
    <row r="8475" spans="1:10" x14ac:dyDescent="0.2">
      <c r="A8475" s="180" t="s">
        <v>193</v>
      </c>
      <c r="B8475" s="180" t="s">
        <v>408</v>
      </c>
      <c r="C8475" s="180"/>
      <c r="D8475" s="180"/>
      <c r="E8475" s="180"/>
      <c r="F8475" s="180"/>
      <c r="G8475" s="180"/>
      <c r="H8475" s="180"/>
      <c r="I8475" s="180">
        <v>340837</v>
      </c>
      <c r="J8475" s="180">
        <v>331917.53999999998</v>
      </c>
    </row>
    <row r="8476" spans="1:10" x14ac:dyDescent="0.2">
      <c r="A8476" s="180" t="s">
        <v>193</v>
      </c>
      <c r="B8476" s="180" t="s">
        <v>423</v>
      </c>
      <c r="C8476" s="180"/>
      <c r="D8476" s="180">
        <v>83000</v>
      </c>
      <c r="E8476" s="180"/>
      <c r="F8476" s="180"/>
      <c r="G8476" s="180"/>
      <c r="H8476" s="180"/>
      <c r="I8476" s="180">
        <v>162550</v>
      </c>
      <c r="J8476" s="180">
        <v>90006.25</v>
      </c>
    </row>
    <row r="8477" spans="1:10" x14ac:dyDescent="0.2">
      <c r="A8477" s="180" t="s">
        <v>193</v>
      </c>
      <c r="B8477" s="180" t="s">
        <v>355</v>
      </c>
      <c r="C8477" s="180"/>
      <c r="D8477" s="180"/>
      <c r="E8477" s="180"/>
      <c r="F8477" s="180"/>
      <c r="G8477" s="180"/>
      <c r="H8477" s="180"/>
      <c r="I8477" s="180">
        <v>533116</v>
      </c>
      <c r="J8477" s="180">
        <v>547553.66</v>
      </c>
    </row>
    <row r="8478" spans="1:10" x14ac:dyDescent="0.2">
      <c r="A8478" s="180" t="s">
        <v>193</v>
      </c>
      <c r="B8478" s="180" t="s">
        <v>356</v>
      </c>
      <c r="C8478" s="180"/>
      <c r="D8478" s="180"/>
      <c r="E8478" s="180"/>
      <c r="F8478" s="180"/>
      <c r="G8478" s="180"/>
      <c r="H8478" s="180"/>
      <c r="I8478" s="180">
        <v>272419</v>
      </c>
      <c r="J8478" s="180">
        <v>287705.45999999996</v>
      </c>
    </row>
    <row r="8479" spans="1:10" x14ac:dyDescent="0.2">
      <c r="A8479" s="180" t="s">
        <v>193</v>
      </c>
      <c r="B8479" s="180" t="s">
        <v>409</v>
      </c>
      <c r="C8479" s="180"/>
      <c r="D8479" s="180"/>
      <c r="E8479" s="180"/>
      <c r="F8479" s="180"/>
      <c r="G8479" s="180"/>
      <c r="H8479" s="180"/>
      <c r="I8479" s="180">
        <v>0</v>
      </c>
      <c r="J8479" s="180"/>
    </row>
    <row r="8480" spans="1:10" x14ac:dyDescent="0.2">
      <c r="A8480" s="180" t="s">
        <v>193</v>
      </c>
      <c r="B8480" s="180" t="s">
        <v>378</v>
      </c>
      <c r="C8480" s="180"/>
      <c r="D8480" s="180"/>
      <c r="E8480" s="180"/>
      <c r="F8480" s="180"/>
      <c r="G8480" s="180">
        <v>330200</v>
      </c>
      <c r="H8480" s="180"/>
      <c r="I8480" s="180">
        <v>317500</v>
      </c>
      <c r="J8480" s="180">
        <v>296326.84999999998</v>
      </c>
    </row>
    <row r="8481" spans="1:10" x14ac:dyDescent="0.2">
      <c r="A8481" s="180" t="s">
        <v>193</v>
      </c>
      <c r="B8481" s="180" t="s">
        <v>360</v>
      </c>
      <c r="C8481" s="180">
        <v>338000</v>
      </c>
      <c r="D8481" s="180"/>
      <c r="E8481" s="180"/>
      <c r="F8481" s="180"/>
      <c r="G8481" s="180"/>
      <c r="H8481" s="180"/>
      <c r="I8481" s="180">
        <v>150000</v>
      </c>
      <c r="J8481" s="180">
        <v>51678.04</v>
      </c>
    </row>
    <row r="8482" spans="1:10" x14ac:dyDescent="0.2">
      <c r="A8482" s="180" t="s">
        <v>193</v>
      </c>
      <c r="B8482" s="180" t="s">
        <v>379</v>
      </c>
      <c r="C8482" s="180"/>
      <c r="D8482" s="180"/>
      <c r="E8482" s="180"/>
      <c r="F8482" s="180"/>
      <c r="G8482" s="180"/>
      <c r="H8482" s="180"/>
      <c r="I8482" s="180">
        <v>1106057</v>
      </c>
      <c r="J8482" s="180">
        <v>1053003.5</v>
      </c>
    </row>
    <row r="8483" spans="1:10" x14ac:dyDescent="0.2">
      <c r="A8483" s="180" t="s">
        <v>193</v>
      </c>
      <c r="B8483" s="180" t="s">
        <v>362</v>
      </c>
      <c r="C8483" s="180"/>
      <c r="D8483" s="180"/>
      <c r="E8483" s="180"/>
      <c r="F8483" s="180"/>
      <c r="G8483" s="180"/>
      <c r="H8483" s="180"/>
      <c r="I8483" s="180">
        <v>231883</v>
      </c>
      <c r="J8483" s="180">
        <v>234557</v>
      </c>
    </row>
    <row r="8484" spans="1:10" x14ac:dyDescent="0.2">
      <c r="A8484" s="180" t="s">
        <v>193</v>
      </c>
      <c r="B8484" s="180" t="s">
        <v>365</v>
      </c>
      <c r="C8484" s="180">
        <v>338000</v>
      </c>
      <c r="D8484" s="180">
        <v>177890</v>
      </c>
      <c r="E8484" s="180">
        <v>0</v>
      </c>
      <c r="F8484" s="180">
        <v>0</v>
      </c>
      <c r="G8484" s="180">
        <v>330200</v>
      </c>
      <c r="H8484" s="180">
        <v>0</v>
      </c>
      <c r="I8484" s="180">
        <v>8459145</v>
      </c>
      <c r="J8484" s="180">
        <v>7758033.7800000003</v>
      </c>
    </row>
    <row r="8485" spans="1:10" x14ac:dyDescent="0.2">
      <c r="A8485" s="180" t="s">
        <v>193</v>
      </c>
      <c r="B8485" s="180" t="s">
        <v>447</v>
      </c>
      <c r="C8485" s="180">
        <v>266235</v>
      </c>
      <c r="D8485" s="180">
        <v>361500</v>
      </c>
      <c r="E8485" s="180"/>
      <c r="F8485" s="180"/>
      <c r="G8485" s="180">
        <v>5000</v>
      </c>
      <c r="H8485" s="180"/>
      <c r="I8485" s="180">
        <v>633831</v>
      </c>
      <c r="J8485" s="180">
        <v>654091.18000000005</v>
      </c>
    </row>
    <row r="8486" spans="1:10" x14ac:dyDescent="0.2">
      <c r="A8486" s="180" t="s">
        <v>193</v>
      </c>
      <c r="B8486" s="180" t="s">
        <v>366</v>
      </c>
      <c r="C8486" s="180">
        <v>604235</v>
      </c>
      <c r="D8486" s="180">
        <v>539390</v>
      </c>
      <c r="E8486" s="180">
        <v>0</v>
      </c>
      <c r="F8486" s="180">
        <v>0</v>
      </c>
      <c r="G8486" s="180">
        <v>335200</v>
      </c>
      <c r="H8486" s="180">
        <v>0</v>
      </c>
      <c r="I8486" s="180">
        <v>9092976</v>
      </c>
      <c r="J8486" s="180">
        <v>8412124.959999999</v>
      </c>
    </row>
    <row r="8487" spans="1:10" x14ac:dyDescent="0.2">
      <c r="A8487" s="180" t="s">
        <v>193</v>
      </c>
      <c r="B8487" s="180" t="s">
        <v>367</v>
      </c>
      <c r="C8487" s="180">
        <v>618365.96</v>
      </c>
      <c r="D8487" s="180">
        <v>278974.65000000014</v>
      </c>
      <c r="E8487" s="180">
        <v>0</v>
      </c>
      <c r="F8487" s="180">
        <v>570928.90000000014</v>
      </c>
      <c r="G8487" s="180">
        <v>-55520.390000000014</v>
      </c>
      <c r="H8487" s="180">
        <v>0</v>
      </c>
      <c r="I8487" s="180">
        <v>2044175.3599999992</v>
      </c>
      <c r="J8487" s="180">
        <v>2031304.3600000013</v>
      </c>
    </row>
    <row r="8488" spans="1:10" x14ac:dyDescent="0.2">
      <c r="A8488" s="180" t="s">
        <v>193</v>
      </c>
      <c r="B8488" s="180" t="s">
        <v>368</v>
      </c>
      <c r="C8488" s="180">
        <v>1222600.96</v>
      </c>
      <c r="D8488" s="180">
        <v>818364.65000000014</v>
      </c>
      <c r="E8488" s="180">
        <v>0</v>
      </c>
      <c r="F8488" s="180">
        <v>570928.90000000014</v>
      </c>
      <c r="G8488" s="180">
        <v>279679.61</v>
      </c>
      <c r="H8488" s="180">
        <v>0</v>
      </c>
      <c r="I8488" s="180">
        <v>11137151.359999999</v>
      </c>
      <c r="J8488" s="180">
        <v>10443429.32</v>
      </c>
    </row>
    <row r="8489" spans="1:10" x14ac:dyDescent="0.2">
      <c r="A8489" s="180" t="s">
        <v>194</v>
      </c>
      <c r="B8489" s="180" t="s">
        <v>333</v>
      </c>
      <c r="C8489" s="180"/>
      <c r="D8489" s="180">
        <v>324626</v>
      </c>
      <c r="E8489" s="180"/>
      <c r="F8489" s="180">
        <v>1044546</v>
      </c>
      <c r="G8489" s="180"/>
      <c r="H8489" s="180"/>
      <c r="I8489" s="180">
        <v>4364664</v>
      </c>
      <c r="J8489" s="180">
        <v>4627109.83</v>
      </c>
    </row>
    <row r="8490" spans="1:10" x14ac:dyDescent="0.2">
      <c r="A8490" s="180" t="s">
        <v>194</v>
      </c>
      <c r="B8490" s="180" t="s">
        <v>334</v>
      </c>
      <c r="C8490" s="180"/>
      <c r="D8490" s="180">
        <v>5900</v>
      </c>
      <c r="E8490" s="180"/>
      <c r="F8490" s="180">
        <v>18985</v>
      </c>
      <c r="G8490" s="180"/>
      <c r="H8490" s="180"/>
      <c r="I8490" s="180">
        <v>89593</v>
      </c>
      <c r="J8490" s="180">
        <v>94852.7</v>
      </c>
    </row>
    <row r="8491" spans="1:10" x14ac:dyDescent="0.2">
      <c r="A8491" s="180" t="s">
        <v>194</v>
      </c>
      <c r="B8491" s="180" t="s">
        <v>335</v>
      </c>
      <c r="C8491" s="180"/>
      <c r="D8491" s="180">
        <v>119062</v>
      </c>
      <c r="E8491" s="180"/>
      <c r="F8491" s="180"/>
      <c r="G8491" s="180"/>
      <c r="H8491" s="180"/>
      <c r="I8491" s="180">
        <v>316725</v>
      </c>
      <c r="J8491" s="180">
        <v>297719</v>
      </c>
    </row>
    <row r="8492" spans="1:10" x14ac:dyDescent="0.2">
      <c r="A8492" s="180" t="s">
        <v>194</v>
      </c>
      <c r="B8492" s="180" t="s">
        <v>336</v>
      </c>
      <c r="C8492" s="180"/>
      <c r="D8492" s="180"/>
      <c r="E8492" s="180"/>
      <c r="F8492" s="180"/>
      <c r="G8492" s="180"/>
      <c r="H8492" s="180"/>
      <c r="I8492" s="180">
        <v>756963</v>
      </c>
      <c r="J8492" s="180">
        <v>843302.06</v>
      </c>
    </row>
    <row r="8493" spans="1:10" x14ac:dyDescent="0.2">
      <c r="A8493" s="180" t="s">
        <v>194</v>
      </c>
      <c r="B8493" s="180" t="s">
        <v>337</v>
      </c>
      <c r="C8493" s="180">
        <v>120000</v>
      </c>
      <c r="D8493" s="180">
        <v>5000</v>
      </c>
      <c r="E8493" s="180">
        <v>75000</v>
      </c>
      <c r="F8493" s="180">
        <v>20000</v>
      </c>
      <c r="G8493" s="180">
        <v>2500</v>
      </c>
      <c r="H8493" s="180">
        <v>1500</v>
      </c>
      <c r="I8493" s="180">
        <v>287512</v>
      </c>
      <c r="J8493" s="180">
        <v>95839.96</v>
      </c>
    </row>
    <row r="8494" spans="1:10" x14ac:dyDescent="0.2">
      <c r="A8494" s="180" t="s">
        <v>194</v>
      </c>
      <c r="B8494" s="180" t="s">
        <v>338</v>
      </c>
      <c r="C8494" s="180"/>
      <c r="D8494" s="180"/>
      <c r="E8494" s="180"/>
      <c r="F8494" s="180"/>
      <c r="G8494" s="180">
        <v>300000</v>
      </c>
      <c r="H8494" s="180"/>
      <c r="I8494" s="180">
        <v>265000</v>
      </c>
      <c r="J8494" s="180">
        <v>318416.96999999997</v>
      </c>
    </row>
    <row r="8495" spans="1:10" x14ac:dyDescent="0.2">
      <c r="A8495" s="180" t="s">
        <v>194</v>
      </c>
      <c r="B8495" s="180" t="s">
        <v>339</v>
      </c>
      <c r="C8495" s="180"/>
      <c r="D8495" s="180"/>
      <c r="E8495" s="180"/>
      <c r="F8495" s="180"/>
      <c r="G8495" s="180"/>
      <c r="H8495" s="180"/>
      <c r="I8495" s="180">
        <v>296000</v>
      </c>
      <c r="J8495" s="180">
        <v>371129.52</v>
      </c>
    </row>
    <row r="8496" spans="1:10" x14ac:dyDescent="0.2">
      <c r="A8496" s="180" t="s">
        <v>194</v>
      </c>
      <c r="B8496" s="180" t="s">
        <v>340</v>
      </c>
      <c r="C8496" s="180"/>
      <c r="D8496" s="180">
        <v>50000</v>
      </c>
      <c r="E8496" s="180"/>
      <c r="F8496" s="180"/>
      <c r="G8496" s="180">
        <v>35000</v>
      </c>
      <c r="H8496" s="180">
        <v>145000</v>
      </c>
      <c r="I8496" s="180">
        <v>425078</v>
      </c>
      <c r="J8496" s="180">
        <v>507461.03</v>
      </c>
    </row>
    <row r="8497" spans="1:10" x14ac:dyDescent="0.2">
      <c r="A8497" s="180" t="s">
        <v>194</v>
      </c>
      <c r="B8497" s="180" t="s">
        <v>341</v>
      </c>
      <c r="C8497" s="180"/>
      <c r="D8497" s="180"/>
      <c r="E8497" s="180"/>
      <c r="F8497" s="180"/>
      <c r="G8497" s="180"/>
      <c r="H8497" s="180"/>
      <c r="I8497" s="180">
        <v>9879</v>
      </c>
      <c r="J8497" s="180">
        <v>9625.1</v>
      </c>
    </row>
    <row r="8498" spans="1:10" x14ac:dyDescent="0.2">
      <c r="A8498" s="180" t="s">
        <v>194</v>
      </c>
      <c r="B8498" s="180" t="s">
        <v>342</v>
      </c>
      <c r="C8498" s="180"/>
      <c r="D8498" s="180"/>
      <c r="E8498" s="180"/>
      <c r="F8498" s="180"/>
      <c r="G8498" s="180"/>
      <c r="H8498" s="180"/>
      <c r="I8498" s="180">
        <v>6358709</v>
      </c>
      <c r="J8498" s="180">
        <v>6581535</v>
      </c>
    </row>
    <row r="8499" spans="1:10" x14ac:dyDescent="0.2">
      <c r="A8499" s="180" t="s">
        <v>194</v>
      </c>
      <c r="B8499" s="180" t="s">
        <v>343</v>
      </c>
      <c r="C8499" s="180"/>
      <c r="D8499" s="180"/>
      <c r="E8499" s="180"/>
      <c r="F8499" s="180"/>
      <c r="G8499" s="180"/>
      <c r="H8499" s="180"/>
      <c r="I8499" s="180">
        <v>0</v>
      </c>
      <c r="J8499" s="180">
        <v>0</v>
      </c>
    </row>
    <row r="8500" spans="1:10" x14ac:dyDescent="0.2">
      <c r="A8500" s="180" t="s">
        <v>194</v>
      </c>
      <c r="B8500" s="180" t="s">
        <v>344</v>
      </c>
      <c r="C8500" s="180">
        <v>960000</v>
      </c>
      <c r="D8500" s="180">
        <v>100</v>
      </c>
      <c r="E8500" s="180"/>
      <c r="F8500" s="180"/>
      <c r="G8500" s="180">
        <v>4000</v>
      </c>
      <c r="H8500" s="180"/>
      <c r="I8500" s="180">
        <v>1018104</v>
      </c>
      <c r="J8500" s="180">
        <v>1051316.8600000001</v>
      </c>
    </row>
    <row r="8501" spans="1:10" x14ac:dyDescent="0.2">
      <c r="A8501" s="180" t="s">
        <v>194</v>
      </c>
      <c r="B8501" s="180" t="s">
        <v>475</v>
      </c>
      <c r="C8501" s="180"/>
      <c r="D8501" s="180">
        <v>5391</v>
      </c>
      <c r="E8501" s="180"/>
      <c r="F8501" s="180">
        <v>17345</v>
      </c>
      <c r="G8501" s="180"/>
      <c r="H8501" s="180"/>
      <c r="I8501" s="180">
        <v>70877</v>
      </c>
      <c r="J8501" s="180">
        <v>80100.639999999999</v>
      </c>
    </row>
    <row r="8502" spans="1:10" x14ac:dyDescent="0.2">
      <c r="A8502" s="180" t="s">
        <v>194</v>
      </c>
      <c r="B8502" s="180" t="s">
        <v>332</v>
      </c>
      <c r="C8502" s="180"/>
      <c r="D8502" s="180"/>
      <c r="E8502" s="180"/>
      <c r="F8502" s="180"/>
      <c r="G8502" s="180"/>
      <c r="H8502" s="180"/>
      <c r="I8502" s="180">
        <v>127022</v>
      </c>
      <c r="J8502" s="180">
        <v>164764</v>
      </c>
    </row>
    <row r="8503" spans="1:10" x14ac:dyDescent="0.2">
      <c r="A8503" s="180" t="s">
        <v>194</v>
      </c>
      <c r="B8503" s="180" t="s">
        <v>407</v>
      </c>
      <c r="C8503" s="180"/>
      <c r="D8503" s="180"/>
      <c r="E8503" s="180"/>
      <c r="F8503" s="180"/>
      <c r="G8503" s="180">
        <v>235000</v>
      </c>
      <c r="H8503" s="180"/>
      <c r="I8503" s="180">
        <v>502737</v>
      </c>
      <c r="J8503" s="180">
        <v>531684.61</v>
      </c>
    </row>
    <row r="8504" spans="1:10" x14ac:dyDescent="0.2">
      <c r="A8504" s="180" t="s">
        <v>194</v>
      </c>
      <c r="B8504" s="180" t="s">
        <v>345</v>
      </c>
      <c r="C8504" s="180">
        <v>1080000</v>
      </c>
      <c r="D8504" s="180">
        <v>510079</v>
      </c>
      <c r="E8504" s="180">
        <v>75000</v>
      </c>
      <c r="F8504" s="180">
        <v>1100876</v>
      </c>
      <c r="G8504" s="180">
        <v>576500</v>
      </c>
      <c r="H8504" s="180">
        <v>146500</v>
      </c>
      <c r="I8504" s="180">
        <v>14888863</v>
      </c>
      <c r="J8504" s="180">
        <v>15574857.279999996</v>
      </c>
    </row>
    <row r="8505" spans="1:10" x14ac:dyDescent="0.2">
      <c r="A8505" s="180" t="s">
        <v>194</v>
      </c>
      <c r="B8505" s="180" t="s">
        <v>346</v>
      </c>
      <c r="C8505" s="180"/>
      <c r="D8505" s="180"/>
      <c r="E8505" s="180">
        <v>6637750</v>
      </c>
      <c r="F8505" s="180"/>
      <c r="G8505" s="180"/>
      <c r="H8505" s="180"/>
      <c r="I8505" s="180">
        <v>15342890</v>
      </c>
      <c r="J8505" s="180">
        <v>0</v>
      </c>
    </row>
    <row r="8506" spans="1:10" x14ac:dyDescent="0.2">
      <c r="A8506" s="180" t="s">
        <v>194</v>
      </c>
      <c r="B8506" s="180" t="s">
        <v>446</v>
      </c>
      <c r="C8506" s="180"/>
      <c r="D8506" s="180"/>
      <c r="E8506" s="180"/>
      <c r="F8506" s="180"/>
      <c r="G8506" s="180"/>
      <c r="H8506" s="180"/>
      <c r="I8506" s="180">
        <v>3053</v>
      </c>
      <c r="J8506" s="180">
        <v>126429.75999999999</v>
      </c>
    </row>
    <row r="8507" spans="1:10" x14ac:dyDescent="0.2">
      <c r="A8507" s="180" t="s">
        <v>194</v>
      </c>
      <c r="B8507" s="180" t="s">
        <v>347</v>
      </c>
      <c r="C8507" s="180"/>
      <c r="D8507" s="180"/>
      <c r="E8507" s="180"/>
      <c r="F8507" s="180"/>
      <c r="G8507" s="180"/>
      <c r="H8507" s="180"/>
      <c r="I8507" s="180">
        <v>0</v>
      </c>
      <c r="J8507" s="180">
        <v>0</v>
      </c>
    </row>
    <row r="8508" spans="1:10" x14ac:dyDescent="0.2">
      <c r="A8508" s="180" t="s">
        <v>194</v>
      </c>
      <c r="B8508" s="180" t="s">
        <v>348</v>
      </c>
      <c r="C8508" s="180">
        <v>1080000</v>
      </c>
      <c r="D8508" s="180">
        <v>510079</v>
      </c>
      <c r="E8508" s="180">
        <v>6712750</v>
      </c>
      <c r="F8508" s="180">
        <v>1100876</v>
      </c>
      <c r="G8508" s="180">
        <v>576500</v>
      </c>
      <c r="H8508" s="180">
        <v>146500</v>
      </c>
      <c r="I8508" s="180">
        <v>30234806</v>
      </c>
      <c r="J8508" s="180">
        <v>15701287.039999995</v>
      </c>
    </row>
    <row r="8509" spans="1:10" x14ac:dyDescent="0.2">
      <c r="A8509" s="180" t="s">
        <v>194</v>
      </c>
      <c r="B8509" s="180" t="s">
        <v>349</v>
      </c>
      <c r="C8509" s="180">
        <v>5114058.07</v>
      </c>
      <c r="D8509" s="180">
        <v>179289.79000000015</v>
      </c>
      <c r="E8509" s="180">
        <v>12642890</v>
      </c>
      <c r="F8509" s="180">
        <v>0</v>
      </c>
      <c r="G8509" s="180">
        <v>-54377.369999999995</v>
      </c>
      <c r="H8509" s="180">
        <v>52487.239999999991</v>
      </c>
      <c r="I8509" s="180">
        <v>8957823.8900000006</v>
      </c>
      <c r="J8509" s="180">
        <v>7630119.3799999999</v>
      </c>
    </row>
    <row r="8510" spans="1:10" x14ac:dyDescent="0.2">
      <c r="A8510" s="180" t="s">
        <v>194</v>
      </c>
      <c r="B8510" s="180" t="s">
        <v>350</v>
      </c>
      <c r="C8510" s="180">
        <v>6194058.0700000003</v>
      </c>
      <c r="D8510" s="180">
        <v>689368.79000000015</v>
      </c>
      <c r="E8510" s="180">
        <v>19355640</v>
      </c>
      <c r="F8510" s="180">
        <v>1100876</v>
      </c>
      <c r="G8510" s="180">
        <v>522122.63</v>
      </c>
      <c r="H8510" s="180">
        <v>198987.24</v>
      </c>
      <c r="I8510" s="180">
        <v>39192629.890000001</v>
      </c>
      <c r="J8510" s="180">
        <v>23331406.420000002</v>
      </c>
    </row>
    <row r="8511" spans="1:10" x14ac:dyDescent="0.2">
      <c r="A8511" s="180" t="s">
        <v>194</v>
      </c>
      <c r="B8511" s="180" t="s">
        <v>376</v>
      </c>
      <c r="C8511" s="180"/>
      <c r="D8511" s="180"/>
      <c r="E8511" s="180"/>
      <c r="F8511" s="180"/>
      <c r="G8511" s="180"/>
      <c r="H8511" s="180"/>
      <c r="I8511" s="180"/>
      <c r="J8511" s="180"/>
    </row>
    <row r="8512" spans="1:10" x14ac:dyDescent="0.2">
      <c r="A8512" s="180" t="s">
        <v>194</v>
      </c>
      <c r="B8512" s="180" t="s">
        <v>377</v>
      </c>
      <c r="C8512" s="180"/>
      <c r="D8512" s="180">
        <v>150000</v>
      </c>
      <c r="E8512" s="180"/>
      <c r="F8512" s="180"/>
      <c r="G8512" s="180"/>
      <c r="H8512" s="180">
        <v>70000</v>
      </c>
      <c r="I8512" s="180">
        <v>9200000</v>
      </c>
      <c r="J8512" s="180">
        <v>8609325.0499999989</v>
      </c>
    </row>
    <row r="8513" spans="1:10" x14ac:dyDescent="0.2">
      <c r="A8513" s="180" t="s">
        <v>194</v>
      </c>
      <c r="B8513" s="180" t="s">
        <v>352</v>
      </c>
      <c r="C8513" s="180"/>
      <c r="D8513" s="180"/>
      <c r="E8513" s="180"/>
      <c r="F8513" s="180"/>
      <c r="G8513" s="180"/>
      <c r="H8513" s="180"/>
      <c r="I8513" s="180">
        <v>650000</v>
      </c>
      <c r="J8513" s="180">
        <v>386530.21</v>
      </c>
    </row>
    <row r="8514" spans="1:10" x14ac:dyDescent="0.2">
      <c r="A8514" s="180" t="s">
        <v>194</v>
      </c>
      <c r="B8514" s="180" t="s">
        <v>353</v>
      </c>
      <c r="C8514" s="180"/>
      <c r="D8514" s="180">
        <v>15000</v>
      </c>
      <c r="E8514" s="180"/>
      <c r="F8514" s="180"/>
      <c r="G8514" s="180"/>
      <c r="H8514" s="180"/>
      <c r="I8514" s="180">
        <v>667500</v>
      </c>
      <c r="J8514" s="180">
        <v>589944.46</v>
      </c>
    </row>
    <row r="8515" spans="1:10" x14ac:dyDescent="0.2">
      <c r="A8515" s="180" t="s">
        <v>194</v>
      </c>
      <c r="B8515" s="180" t="s">
        <v>354</v>
      </c>
      <c r="C8515" s="180"/>
      <c r="D8515" s="180"/>
      <c r="E8515" s="180"/>
      <c r="F8515" s="180"/>
      <c r="G8515" s="180"/>
      <c r="H8515" s="180"/>
      <c r="I8515" s="180">
        <v>530000</v>
      </c>
      <c r="J8515" s="180">
        <v>374681.71</v>
      </c>
    </row>
    <row r="8516" spans="1:10" x14ac:dyDescent="0.2">
      <c r="A8516" s="180" t="s">
        <v>194</v>
      </c>
      <c r="B8516" s="180" t="s">
        <v>408</v>
      </c>
      <c r="C8516" s="180"/>
      <c r="D8516" s="180"/>
      <c r="E8516" s="180"/>
      <c r="F8516" s="180"/>
      <c r="G8516" s="180"/>
      <c r="H8516" s="180"/>
      <c r="I8516" s="180">
        <v>810000</v>
      </c>
      <c r="J8516" s="180">
        <v>766048.73</v>
      </c>
    </row>
    <row r="8517" spans="1:10" x14ac:dyDescent="0.2">
      <c r="A8517" s="180" t="s">
        <v>194</v>
      </c>
      <c r="B8517" s="180" t="s">
        <v>423</v>
      </c>
      <c r="C8517" s="180"/>
      <c r="D8517" s="180">
        <v>35000</v>
      </c>
      <c r="E8517" s="180"/>
      <c r="F8517" s="180"/>
      <c r="G8517" s="180"/>
      <c r="H8517" s="180">
        <v>150</v>
      </c>
      <c r="I8517" s="180">
        <v>228360</v>
      </c>
      <c r="J8517" s="180">
        <v>193323.65</v>
      </c>
    </row>
    <row r="8518" spans="1:10" x14ac:dyDescent="0.2">
      <c r="A8518" s="180" t="s">
        <v>194</v>
      </c>
      <c r="B8518" s="180" t="s">
        <v>355</v>
      </c>
      <c r="C8518" s="180"/>
      <c r="D8518" s="180">
        <v>25000</v>
      </c>
      <c r="E8518" s="180"/>
      <c r="F8518" s="180"/>
      <c r="G8518" s="180"/>
      <c r="H8518" s="180"/>
      <c r="I8518" s="180">
        <v>1111500</v>
      </c>
      <c r="J8518" s="180">
        <v>1093056.44</v>
      </c>
    </row>
    <row r="8519" spans="1:10" x14ac:dyDescent="0.2">
      <c r="A8519" s="180" t="s">
        <v>194</v>
      </c>
      <c r="B8519" s="180" t="s">
        <v>356</v>
      </c>
      <c r="C8519" s="180"/>
      <c r="D8519" s="180">
        <v>100000</v>
      </c>
      <c r="E8519" s="180"/>
      <c r="F8519" s="180"/>
      <c r="G8519" s="180"/>
      <c r="H8519" s="180">
        <v>500</v>
      </c>
      <c r="I8519" s="180">
        <v>570000</v>
      </c>
      <c r="J8519" s="180">
        <v>525621.49</v>
      </c>
    </row>
    <row r="8520" spans="1:10" x14ac:dyDescent="0.2">
      <c r="A8520" s="180" t="s">
        <v>194</v>
      </c>
      <c r="B8520" s="180" t="s">
        <v>409</v>
      </c>
      <c r="C8520" s="180"/>
      <c r="D8520" s="180"/>
      <c r="E8520" s="180"/>
      <c r="F8520" s="180"/>
      <c r="G8520" s="180"/>
      <c r="H8520" s="180"/>
      <c r="I8520" s="180">
        <v>0</v>
      </c>
      <c r="J8520" s="180"/>
    </row>
    <row r="8521" spans="1:10" x14ac:dyDescent="0.2">
      <c r="A8521" s="180" t="s">
        <v>194</v>
      </c>
      <c r="B8521" s="180" t="s">
        <v>378</v>
      </c>
      <c r="C8521" s="180"/>
      <c r="D8521" s="180"/>
      <c r="E8521" s="180"/>
      <c r="F8521" s="180"/>
      <c r="G8521" s="180">
        <v>560000</v>
      </c>
      <c r="H8521" s="180">
        <v>125000</v>
      </c>
      <c r="I8521" s="180">
        <v>668000</v>
      </c>
      <c r="J8521" s="180">
        <v>715466.47</v>
      </c>
    </row>
    <row r="8522" spans="1:10" x14ac:dyDescent="0.2">
      <c r="A8522" s="180" t="s">
        <v>194</v>
      </c>
      <c r="B8522" s="180" t="s">
        <v>360</v>
      </c>
      <c r="C8522" s="180">
        <v>2000000</v>
      </c>
      <c r="D8522" s="180">
        <v>100000</v>
      </c>
      <c r="E8522" s="180">
        <v>18000000</v>
      </c>
      <c r="F8522" s="180"/>
      <c r="G8522" s="180"/>
      <c r="H8522" s="180"/>
      <c r="I8522" s="180">
        <v>2700000</v>
      </c>
      <c r="J8522" s="180">
        <v>563168.6</v>
      </c>
    </row>
    <row r="8523" spans="1:10" x14ac:dyDescent="0.2">
      <c r="A8523" s="180" t="s">
        <v>194</v>
      </c>
      <c r="B8523" s="180" t="s">
        <v>379</v>
      </c>
      <c r="C8523" s="180"/>
      <c r="D8523" s="180"/>
      <c r="E8523" s="180"/>
      <c r="F8523" s="180">
        <v>1067696</v>
      </c>
      <c r="G8523" s="180"/>
      <c r="H8523" s="180"/>
      <c r="I8523" s="180">
        <v>270000</v>
      </c>
      <c r="J8523" s="180">
        <v>0</v>
      </c>
    </row>
    <row r="8524" spans="1:10" x14ac:dyDescent="0.2">
      <c r="A8524" s="180" t="s">
        <v>194</v>
      </c>
      <c r="B8524" s="180" t="s">
        <v>362</v>
      </c>
      <c r="C8524" s="180"/>
      <c r="D8524" s="180"/>
      <c r="E8524" s="180"/>
      <c r="F8524" s="180"/>
      <c r="G8524" s="180"/>
      <c r="H8524" s="180"/>
      <c r="I8524" s="180">
        <v>457385</v>
      </c>
      <c r="J8524" s="180">
        <v>460167</v>
      </c>
    </row>
    <row r="8525" spans="1:10" x14ac:dyDescent="0.2">
      <c r="A8525" s="180" t="s">
        <v>194</v>
      </c>
      <c r="B8525" s="180" t="s">
        <v>365</v>
      </c>
      <c r="C8525" s="180">
        <v>2000000</v>
      </c>
      <c r="D8525" s="180">
        <v>425000</v>
      </c>
      <c r="E8525" s="180">
        <v>18000000</v>
      </c>
      <c r="F8525" s="180">
        <v>1067696</v>
      </c>
      <c r="G8525" s="180">
        <v>560000</v>
      </c>
      <c r="H8525" s="180">
        <v>195650</v>
      </c>
      <c r="I8525" s="180">
        <v>17862745</v>
      </c>
      <c r="J8525" s="180">
        <v>14277333.810000001</v>
      </c>
    </row>
    <row r="8526" spans="1:10" x14ac:dyDescent="0.2">
      <c r="A8526" s="180" t="s">
        <v>194</v>
      </c>
      <c r="B8526" s="180" t="s">
        <v>447</v>
      </c>
      <c r="C8526" s="180"/>
      <c r="D8526" s="180"/>
      <c r="E8526" s="180"/>
      <c r="F8526" s="180"/>
      <c r="G8526" s="180"/>
      <c r="H8526" s="180"/>
      <c r="I8526" s="180">
        <v>0</v>
      </c>
      <c r="J8526" s="180">
        <v>96248.72</v>
      </c>
    </row>
    <row r="8527" spans="1:10" x14ac:dyDescent="0.2">
      <c r="A8527" s="180" t="s">
        <v>194</v>
      </c>
      <c r="B8527" s="180" t="s">
        <v>366</v>
      </c>
      <c r="C8527" s="180">
        <v>2000000</v>
      </c>
      <c r="D8527" s="180">
        <v>425000</v>
      </c>
      <c r="E8527" s="180">
        <v>18000000</v>
      </c>
      <c r="F8527" s="180">
        <v>1067696</v>
      </c>
      <c r="G8527" s="180">
        <v>560000</v>
      </c>
      <c r="H8527" s="180">
        <v>195650</v>
      </c>
      <c r="I8527" s="180">
        <v>17862745</v>
      </c>
      <c r="J8527" s="180">
        <v>14373582.529999999</v>
      </c>
    </row>
    <row r="8528" spans="1:10" x14ac:dyDescent="0.2">
      <c r="A8528" s="180" t="s">
        <v>194</v>
      </c>
      <c r="B8528" s="180" t="s">
        <v>367</v>
      </c>
      <c r="C8528" s="180">
        <v>4194058.07</v>
      </c>
      <c r="D8528" s="180">
        <v>264368.79000000015</v>
      </c>
      <c r="E8528" s="180">
        <v>1355640</v>
      </c>
      <c r="F8528" s="180">
        <v>33180</v>
      </c>
      <c r="G8528" s="180">
        <v>-37877.369999999995</v>
      </c>
      <c r="H8528" s="180">
        <v>3337.2399999999907</v>
      </c>
      <c r="I8528" s="180">
        <v>21329884.890000001</v>
      </c>
      <c r="J8528" s="180">
        <v>8957823.8899999969</v>
      </c>
    </row>
    <row r="8529" spans="1:10" x14ac:dyDescent="0.2">
      <c r="A8529" s="180" t="s">
        <v>194</v>
      </c>
      <c r="B8529" s="180" t="s">
        <v>368</v>
      </c>
      <c r="C8529" s="180">
        <v>6194058.0700000003</v>
      </c>
      <c r="D8529" s="180">
        <v>689368.79000000015</v>
      </c>
      <c r="E8529" s="180">
        <v>19355640</v>
      </c>
      <c r="F8529" s="180">
        <v>1100876</v>
      </c>
      <c r="G8529" s="180">
        <v>522122.63</v>
      </c>
      <c r="H8529" s="180">
        <v>198987.24</v>
      </c>
      <c r="I8529" s="180">
        <v>39192629.890000001</v>
      </c>
      <c r="J8529" s="180">
        <v>23331406.420000002</v>
      </c>
    </row>
    <row r="8530" spans="1:10" x14ac:dyDescent="0.2">
      <c r="A8530" s="180" t="s">
        <v>195</v>
      </c>
      <c r="B8530" s="180" t="s">
        <v>333</v>
      </c>
      <c r="C8530" s="180"/>
      <c r="D8530" s="180">
        <v>37263</v>
      </c>
      <c r="E8530" s="180"/>
      <c r="F8530" s="180">
        <v>167541</v>
      </c>
      <c r="G8530" s="180"/>
      <c r="H8530" s="180"/>
      <c r="I8530" s="180">
        <v>1433021</v>
      </c>
      <c r="J8530" s="180">
        <v>1347469.48</v>
      </c>
    </row>
    <row r="8531" spans="1:10" x14ac:dyDescent="0.2">
      <c r="A8531" s="180" t="s">
        <v>195</v>
      </c>
      <c r="B8531" s="180" t="s">
        <v>334</v>
      </c>
      <c r="C8531" s="180"/>
      <c r="D8531" s="180">
        <v>486</v>
      </c>
      <c r="E8531" s="180"/>
      <c r="F8531" s="180">
        <v>2187</v>
      </c>
      <c r="G8531" s="180"/>
      <c r="H8531" s="180"/>
      <c r="I8531" s="180">
        <v>21119</v>
      </c>
      <c r="J8531" s="180">
        <v>21859.94</v>
      </c>
    </row>
    <row r="8532" spans="1:10" x14ac:dyDescent="0.2">
      <c r="A8532" s="180" t="s">
        <v>195</v>
      </c>
      <c r="B8532" s="180" t="s">
        <v>335</v>
      </c>
      <c r="C8532" s="180"/>
      <c r="D8532" s="180">
        <v>0</v>
      </c>
      <c r="E8532" s="180"/>
      <c r="F8532" s="180"/>
      <c r="G8532" s="180"/>
      <c r="H8532" s="180"/>
      <c r="I8532" s="180">
        <v>181502</v>
      </c>
      <c r="J8532" s="180">
        <v>168862</v>
      </c>
    </row>
    <row r="8533" spans="1:10" x14ac:dyDescent="0.2">
      <c r="A8533" s="180" t="s">
        <v>195</v>
      </c>
      <c r="B8533" s="180" t="s">
        <v>336</v>
      </c>
      <c r="C8533" s="180"/>
      <c r="D8533" s="180"/>
      <c r="E8533" s="180"/>
      <c r="F8533" s="180"/>
      <c r="G8533" s="180"/>
      <c r="H8533" s="180"/>
      <c r="I8533" s="180">
        <v>800000</v>
      </c>
      <c r="J8533" s="180">
        <v>784595.21</v>
      </c>
    </row>
    <row r="8534" spans="1:10" x14ac:dyDescent="0.2">
      <c r="A8534" s="180" t="s">
        <v>195</v>
      </c>
      <c r="B8534" s="180" t="s">
        <v>337</v>
      </c>
      <c r="C8534" s="180"/>
      <c r="D8534" s="180"/>
      <c r="E8534" s="180"/>
      <c r="F8534" s="180">
        <v>85</v>
      </c>
      <c r="G8534" s="180">
        <v>55</v>
      </c>
      <c r="H8534" s="180"/>
      <c r="I8534" s="180">
        <v>1875</v>
      </c>
      <c r="J8534" s="180">
        <v>1464.76</v>
      </c>
    </row>
    <row r="8535" spans="1:10" x14ac:dyDescent="0.2">
      <c r="A8535" s="180" t="s">
        <v>195</v>
      </c>
      <c r="B8535" s="180" t="s">
        <v>338</v>
      </c>
      <c r="C8535" s="180"/>
      <c r="D8535" s="180"/>
      <c r="E8535" s="180"/>
      <c r="F8535" s="180"/>
      <c r="G8535" s="180">
        <v>100000</v>
      </c>
      <c r="H8535" s="180"/>
      <c r="I8535" s="180">
        <v>100000</v>
      </c>
      <c r="J8535" s="180">
        <v>93936.59</v>
      </c>
    </row>
    <row r="8536" spans="1:10" x14ac:dyDescent="0.2">
      <c r="A8536" s="180" t="s">
        <v>195</v>
      </c>
      <c r="B8536" s="180" t="s">
        <v>339</v>
      </c>
      <c r="C8536" s="180"/>
      <c r="D8536" s="180"/>
      <c r="E8536" s="180"/>
      <c r="F8536" s="180"/>
      <c r="G8536" s="180"/>
      <c r="H8536" s="180"/>
      <c r="I8536" s="180">
        <v>255450</v>
      </c>
      <c r="J8536" s="180">
        <v>240325.75</v>
      </c>
    </row>
    <row r="8537" spans="1:10" x14ac:dyDescent="0.2">
      <c r="A8537" s="180" t="s">
        <v>195</v>
      </c>
      <c r="B8537" s="180" t="s">
        <v>340</v>
      </c>
      <c r="C8537" s="180">
        <v>3100</v>
      </c>
      <c r="D8537" s="180"/>
      <c r="E8537" s="180"/>
      <c r="F8537" s="180"/>
      <c r="G8537" s="180">
        <v>1800</v>
      </c>
      <c r="H8537" s="180"/>
      <c r="I8537" s="180">
        <v>16800</v>
      </c>
      <c r="J8537" s="180">
        <v>15591.55</v>
      </c>
    </row>
    <row r="8538" spans="1:10" x14ac:dyDescent="0.2">
      <c r="A8538" s="180" t="s">
        <v>195</v>
      </c>
      <c r="B8538" s="180" t="s">
        <v>341</v>
      </c>
      <c r="C8538" s="180"/>
      <c r="D8538" s="180"/>
      <c r="E8538" s="180"/>
      <c r="F8538" s="180"/>
      <c r="G8538" s="180"/>
      <c r="H8538" s="180"/>
      <c r="I8538" s="180">
        <v>0</v>
      </c>
      <c r="J8538" s="180">
        <v>0</v>
      </c>
    </row>
    <row r="8539" spans="1:10" x14ac:dyDescent="0.2">
      <c r="A8539" s="180" t="s">
        <v>195</v>
      </c>
      <c r="B8539" s="180" t="s">
        <v>342</v>
      </c>
      <c r="C8539" s="180"/>
      <c r="D8539" s="180"/>
      <c r="E8539" s="180"/>
      <c r="F8539" s="180"/>
      <c r="G8539" s="180"/>
      <c r="H8539" s="180"/>
      <c r="I8539" s="180">
        <v>2398635</v>
      </c>
      <c r="J8539" s="180">
        <v>2251640</v>
      </c>
    </row>
    <row r="8540" spans="1:10" x14ac:dyDescent="0.2">
      <c r="A8540" s="180" t="s">
        <v>195</v>
      </c>
      <c r="B8540" s="180" t="s">
        <v>343</v>
      </c>
      <c r="C8540" s="180"/>
      <c r="D8540" s="180"/>
      <c r="E8540" s="180"/>
      <c r="F8540" s="180"/>
      <c r="G8540" s="180"/>
      <c r="H8540" s="180"/>
      <c r="I8540" s="180">
        <v>0</v>
      </c>
      <c r="J8540" s="180">
        <v>0</v>
      </c>
    </row>
    <row r="8541" spans="1:10" x14ac:dyDescent="0.2">
      <c r="A8541" s="180" t="s">
        <v>195</v>
      </c>
      <c r="B8541" s="180" t="s">
        <v>344</v>
      </c>
      <c r="C8541" s="180">
        <v>330000</v>
      </c>
      <c r="D8541" s="180">
        <v>55</v>
      </c>
      <c r="E8541" s="180"/>
      <c r="F8541" s="180">
        <v>1135</v>
      </c>
      <c r="G8541" s="180">
        <v>2500</v>
      </c>
      <c r="H8541" s="180"/>
      <c r="I8541" s="180">
        <v>351675</v>
      </c>
      <c r="J8541" s="180">
        <v>333783.23</v>
      </c>
    </row>
    <row r="8542" spans="1:10" x14ac:dyDescent="0.2">
      <c r="A8542" s="180" t="s">
        <v>195</v>
      </c>
      <c r="B8542" s="180" t="s">
        <v>475</v>
      </c>
      <c r="C8542" s="180"/>
      <c r="D8542" s="180">
        <v>329</v>
      </c>
      <c r="E8542" s="180"/>
      <c r="F8542" s="180">
        <v>1478</v>
      </c>
      <c r="G8542" s="180"/>
      <c r="H8542" s="180"/>
      <c r="I8542" s="180">
        <v>13419</v>
      </c>
      <c r="J8542" s="180">
        <v>14330.05</v>
      </c>
    </row>
    <row r="8543" spans="1:10" x14ac:dyDescent="0.2">
      <c r="A8543" s="180" t="s">
        <v>195</v>
      </c>
      <c r="B8543" s="180" t="s">
        <v>332</v>
      </c>
      <c r="C8543" s="180"/>
      <c r="D8543" s="180"/>
      <c r="E8543" s="180"/>
      <c r="F8543" s="180"/>
      <c r="G8543" s="180"/>
      <c r="H8543" s="180"/>
      <c r="I8543" s="180">
        <v>75000</v>
      </c>
      <c r="J8543" s="180">
        <v>73563</v>
      </c>
    </row>
    <row r="8544" spans="1:10" x14ac:dyDescent="0.2">
      <c r="A8544" s="180" t="s">
        <v>195</v>
      </c>
      <c r="B8544" s="180" t="s">
        <v>407</v>
      </c>
      <c r="C8544" s="180"/>
      <c r="D8544" s="180"/>
      <c r="E8544" s="180"/>
      <c r="F8544" s="180"/>
      <c r="G8544" s="180">
        <v>145000</v>
      </c>
      <c r="H8544" s="180"/>
      <c r="I8544" s="180">
        <v>295000</v>
      </c>
      <c r="J8544" s="180">
        <v>286629.67000000004</v>
      </c>
    </row>
    <row r="8545" spans="1:10" x14ac:dyDescent="0.2">
      <c r="A8545" s="180" t="s">
        <v>195</v>
      </c>
      <c r="B8545" s="180" t="s">
        <v>345</v>
      </c>
      <c r="C8545" s="180">
        <v>333100</v>
      </c>
      <c r="D8545" s="180">
        <v>38133</v>
      </c>
      <c r="E8545" s="180">
        <v>0</v>
      </c>
      <c r="F8545" s="180">
        <v>172426</v>
      </c>
      <c r="G8545" s="180">
        <v>249355</v>
      </c>
      <c r="H8545" s="180">
        <v>0</v>
      </c>
      <c r="I8545" s="180">
        <v>5943496</v>
      </c>
      <c r="J8545" s="180">
        <v>5634051.2299999995</v>
      </c>
    </row>
    <row r="8546" spans="1:10" x14ac:dyDescent="0.2">
      <c r="A8546" s="180" t="s">
        <v>195</v>
      </c>
      <c r="B8546" s="180" t="s">
        <v>346</v>
      </c>
      <c r="C8546" s="180"/>
      <c r="D8546" s="180"/>
      <c r="E8546" s="180"/>
      <c r="F8546" s="180"/>
      <c r="G8546" s="180"/>
      <c r="H8546" s="180"/>
      <c r="I8546" s="180">
        <v>0</v>
      </c>
      <c r="J8546" s="180">
        <v>0</v>
      </c>
    </row>
    <row r="8547" spans="1:10" x14ac:dyDescent="0.2">
      <c r="A8547" s="180" t="s">
        <v>195</v>
      </c>
      <c r="B8547" s="180" t="s">
        <v>446</v>
      </c>
      <c r="C8547" s="180"/>
      <c r="D8547" s="180"/>
      <c r="E8547" s="180"/>
      <c r="F8547" s="180">
        <v>128000</v>
      </c>
      <c r="G8547" s="180">
        <v>35000</v>
      </c>
      <c r="H8547" s="180"/>
      <c r="I8547" s="180">
        <v>161500</v>
      </c>
      <c r="J8547" s="180">
        <v>142182.44</v>
      </c>
    </row>
    <row r="8548" spans="1:10" x14ac:dyDescent="0.2">
      <c r="A8548" s="180" t="s">
        <v>195</v>
      </c>
      <c r="B8548" s="180" t="s">
        <v>347</v>
      </c>
      <c r="C8548" s="180"/>
      <c r="D8548" s="180"/>
      <c r="E8548" s="180"/>
      <c r="F8548" s="180"/>
      <c r="G8548" s="180"/>
      <c r="H8548" s="180"/>
      <c r="I8548" s="180">
        <v>0</v>
      </c>
      <c r="J8548" s="180">
        <v>0</v>
      </c>
    </row>
    <row r="8549" spans="1:10" x14ac:dyDescent="0.2">
      <c r="A8549" s="180" t="s">
        <v>195</v>
      </c>
      <c r="B8549" s="180" t="s">
        <v>348</v>
      </c>
      <c r="C8549" s="180">
        <v>333100</v>
      </c>
      <c r="D8549" s="180">
        <v>38133</v>
      </c>
      <c r="E8549" s="180">
        <v>0</v>
      </c>
      <c r="F8549" s="180">
        <v>300426</v>
      </c>
      <c r="G8549" s="180">
        <v>284355</v>
      </c>
      <c r="H8549" s="180">
        <v>0</v>
      </c>
      <c r="I8549" s="180">
        <v>6104996</v>
      </c>
      <c r="J8549" s="180">
        <v>5776233.6699999999</v>
      </c>
    </row>
    <row r="8550" spans="1:10" x14ac:dyDescent="0.2">
      <c r="A8550" s="180" t="s">
        <v>195</v>
      </c>
      <c r="B8550" s="180" t="s">
        <v>349</v>
      </c>
      <c r="C8550" s="180">
        <v>108400.05000000005</v>
      </c>
      <c r="D8550" s="180">
        <v>80.060000000004948</v>
      </c>
      <c r="E8550" s="180">
        <v>0</v>
      </c>
      <c r="F8550" s="180">
        <v>95836.62</v>
      </c>
      <c r="G8550" s="180">
        <v>81512.839999999967</v>
      </c>
      <c r="H8550" s="180">
        <v>0</v>
      </c>
      <c r="I8550" s="180">
        <v>1964884.1899999997</v>
      </c>
      <c r="J8550" s="180">
        <v>1913235.85</v>
      </c>
    </row>
    <row r="8551" spans="1:10" x14ac:dyDescent="0.2">
      <c r="A8551" s="180" t="s">
        <v>195</v>
      </c>
      <c r="B8551" s="180" t="s">
        <v>350</v>
      </c>
      <c r="C8551" s="180">
        <v>441500.0500000001</v>
      </c>
      <c r="D8551" s="180">
        <v>38213.060000000005</v>
      </c>
      <c r="E8551" s="180">
        <v>0</v>
      </c>
      <c r="F8551" s="180">
        <v>396262.62</v>
      </c>
      <c r="G8551" s="180">
        <v>365867.84</v>
      </c>
      <c r="H8551" s="180">
        <v>0</v>
      </c>
      <c r="I8551" s="180">
        <v>8069880.1900000004</v>
      </c>
      <c r="J8551" s="180">
        <v>7689469.5199999996</v>
      </c>
    </row>
    <row r="8552" spans="1:10" x14ac:dyDescent="0.2">
      <c r="A8552" s="180" t="s">
        <v>195</v>
      </c>
      <c r="B8552" s="180" t="s">
        <v>376</v>
      </c>
      <c r="C8552" s="180"/>
      <c r="D8552" s="180"/>
      <c r="E8552" s="180"/>
      <c r="F8552" s="180"/>
      <c r="G8552" s="180"/>
      <c r="H8552" s="180"/>
      <c r="I8552" s="180"/>
      <c r="J8552" s="180"/>
    </row>
    <row r="8553" spans="1:10" x14ac:dyDescent="0.2">
      <c r="A8553" s="180" t="s">
        <v>195</v>
      </c>
      <c r="B8553" s="180" t="s">
        <v>377</v>
      </c>
      <c r="C8553" s="180">
        <v>0</v>
      </c>
      <c r="D8553" s="180">
        <v>3000</v>
      </c>
      <c r="E8553" s="180"/>
      <c r="F8553" s="180"/>
      <c r="G8553" s="180"/>
      <c r="H8553" s="180"/>
      <c r="I8553" s="180">
        <v>3443500</v>
      </c>
      <c r="J8553" s="180">
        <v>3284179.54</v>
      </c>
    </row>
    <row r="8554" spans="1:10" x14ac:dyDescent="0.2">
      <c r="A8554" s="180" t="s">
        <v>195</v>
      </c>
      <c r="B8554" s="180" t="s">
        <v>352</v>
      </c>
      <c r="C8554" s="180"/>
      <c r="D8554" s="180"/>
      <c r="E8554" s="180"/>
      <c r="F8554" s="180"/>
      <c r="G8554" s="180"/>
      <c r="H8554" s="180"/>
      <c r="I8554" s="180">
        <v>88000</v>
      </c>
      <c r="J8554" s="180">
        <v>82937.570000000007</v>
      </c>
    </row>
    <row r="8555" spans="1:10" x14ac:dyDescent="0.2">
      <c r="A8555" s="180" t="s">
        <v>195</v>
      </c>
      <c r="B8555" s="180" t="s">
        <v>353</v>
      </c>
      <c r="C8555" s="180">
        <v>15000</v>
      </c>
      <c r="D8555" s="180"/>
      <c r="E8555" s="180"/>
      <c r="F8555" s="180"/>
      <c r="G8555" s="180"/>
      <c r="H8555" s="180"/>
      <c r="I8555" s="180">
        <v>97000</v>
      </c>
      <c r="J8555" s="180">
        <v>87907.1</v>
      </c>
    </row>
    <row r="8556" spans="1:10" x14ac:dyDescent="0.2">
      <c r="A8556" s="180" t="s">
        <v>195</v>
      </c>
      <c r="B8556" s="180" t="s">
        <v>354</v>
      </c>
      <c r="C8556" s="180"/>
      <c r="D8556" s="180"/>
      <c r="E8556" s="180"/>
      <c r="F8556" s="180"/>
      <c r="G8556" s="180"/>
      <c r="H8556" s="180"/>
      <c r="I8556" s="180">
        <v>195000</v>
      </c>
      <c r="J8556" s="180">
        <v>186076.36</v>
      </c>
    </row>
    <row r="8557" spans="1:10" x14ac:dyDescent="0.2">
      <c r="A8557" s="180" t="s">
        <v>195</v>
      </c>
      <c r="B8557" s="180" t="s">
        <v>408</v>
      </c>
      <c r="C8557" s="180"/>
      <c r="D8557" s="180"/>
      <c r="E8557" s="180"/>
      <c r="F8557" s="180"/>
      <c r="G8557" s="180"/>
      <c r="H8557" s="180"/>
      <c r="I8557" s="180">
        <v>295000</v>
      </c>
      <c r="J8557" s="180">
        <v>284055.15999999997</v>
      </c>
    </row>
    <row r="8558" spans="1:10" x14ac:dyDescent="0.2">
      <c r="A8558" s="180" t="s">
        <v>195</v>
      </c>
      <c r="B8558" s="180" t="s">
        <v>423</v>
      </c>
      <c r="C8558" s="180"/>
      <c r="D8558" s="180"/>
      <c r="E8558" s="180"/>
      <c r="F8558" s="180"/>
      <c r="G8558" s="180"/>
      <c r="H8558" s="180"/>
      <c r="I8558" s="180">
        <v>80000</v>
      </c>
      <c r="J8558" s="180">
        <v>76184.63</v>
      </c>
    </row>
    <row r="8559" spans="1:10" x14ac:dyDescent="0.2">
      <c r="A8559" s="180" t="s">
        <v>195</v>
      </c>
      <c r="B8559" s="180" t="s">
        <v>355</v>
      </c>
      <c r="C8559" s="180">
        <v>220000</v>
      </c>
      <c r="D8559" s="180">
        <v>35000</v>
      </c>
      <c r="E8559" s="180"/>
      <c r="F8559" s="180"/>
      <c r="G8559" s="180"/>
      <c r="H8559" s="180"/>
      <c r="I8559" s="180">
        <v>735000</v>
      </c>
      <c r="J8559" s="180">
        <v>717202.05</v>
      </c>
    </row>
    <row r="8560" spans="1:10" x14ac:dyDescent="0.2">
      <c r="A8560" s="180" t="s">
        <v>195</v>
      </c>
      <c r="B8560" s="180" t="s">
        <v>356</v>
      </c>
      <c r="C8560" s="180">
        <v>85000</v>
      </c>
      <c r="D8560" s="180"/>
      <c r="E8560" s="180"/>
      <c r="F8560" s="180"/>
      <c r="G8560" s="180"/>
      <c r="H8560" s="180"/>
      <c r="I8560" s="180">
        <v>325000</v>
      </c>
      <c r="J8560" s="180">
        <v>213599.97</v>
      </c>
    </row>
    <row r="8561" spans="1:10" x14ac:dyDescent="0.2">
      <c r="A8561" s="180" t="s">
        <v>195</v>
      </c>
      <c r="B8561" s="180" t="s">
        <v>409</v>
      </c>
      <c r="C8561" s="180"/>
      <c r="D8561" s="180"/>
      <c r="E8561" s="180"/>
      <c r="F8561" s="180"/>
      <c r="G8561" s="180"/>
      <c r="H8561" s="180"/>
      <c r="I8561" s="180">
        <v>0</v>
      </c>
      <c r="J8561" s="180"/>
    </row>
    <row r="8562" spans="1:10" x14ac:dyDescent="0.2">
      <c r="A8562" s="180" t="s">
        <v>195</v>
      </c>
      <c r="B8562" s="180" t="s">
        <v>378</v>
      </c>
      <c r="C8562" s="180"/>
      <c r="D8562" s="180"/>
      <c r="E8562" s="180"/>
      <c r="F8562" s="180"/>
      <c r="G8562" s="180">
        <v>275000</v>
      </c>
      <c r="H8562" s="180"/>
      <c r="I8562" s="180">
        <v>250000</v>
      </c>
      <c r="J8562" s="180">
        <v>221262.63</v>
      </c>
    </row>
    <row r="8563" spans="1:10" x14ac:dyDescent="0.2">
      <c r="A8563" s="180" t="s">
        <v>195</v>
      </c>
      <c r="B8563" s="180" t="s">
        <v>360</v>
      </c>
      <c r="C8563" s="180"/>
      <c r="D8563" s="180"/>
      <c r="E8563" s="180"/>
      <c r="F8563" s="180"/>
      <c r="G8563" s="180"/>
      <c r="H8563" s="180"/>
      <c r="I8563" s="180">
        <v>0</v>
      </c>
      <c r="J8563" s="180">
        <v>35366.949999999997</v>
      </c>
    </row>
    <row r="8564" spans="1:10" x14ac:dyDescent="0.2">
      <c r="A8564" s="180" t="s">
        <v>195</v>
      </c>
      <c r="B8564" s="180" t="s">
        <v>379</v>
      </c>
      <c r="C8564" s="180"/>
      <c r="D8564" s="180"/>
      <c r="E8564" s="180"/>
      <c r="F8564" s="180">
        <v>175000</v>
      </c>
      <c r="G8564" s="180"/>
      <c r="H8564" s="180"/>
      <c r="I8564" s="180">
        <v>169000</v>
      </c>
      <c r="J8564" s="180">
        <v>276707.5</v>
      </c>
    </row>
    <row r="8565" spans="1:10" x14ac:dyDescent="0.2">
      <c r="A8565" s="180" t="s">
        <v>195</v>
      </c>
      <c r="B8565" s="180" t="s">
        <v>362</v>
      </c>
      <c r="C8565" s="180"/>
      <c r="D8565" s="180"/>
      <c r="E8565" s="180"/>
      <c r="F8565" s="180"/>
      <c r="G8565" s="180"/>
      <c r="H8565" s="180"/>
      <c r="I8565" s="180">
        <v>148012</v>
      </c>
      <c r="J8565" s="180">
        <v>143588</v>
      </c>
    </row>
    <row r="8566" spans="1:10" x14ac:dyDescent="0.2">
      <c r="A8566" s="180" t="s">
        <v>195</v>
      </c>
      <c r="B8566" s="180" t="s">
        <v>365</v>
      </c>
      <c r="C8566" s="180">
        <v>320000</v>
      </c>
      <c r="D8566" s="180">
        <v>38000</v>
      </c>
      <c r="E8566" s="180">
        <v>0</v>
      </c>
      <c r="F8566" s="180">
        <v>175000</v>
      </c>
      <c r="G8566" s="180">
        <v>275000</v>
      </c>
      <c r="H8566" s="180">
        <v>0</v>
      </c>
      <c r="I8566" s="180">
        <v>5825512</v>
      </c>
      <c r="J8566" s="180">
        <v>5609067.46</v>
      </c>
    </row>
    <row r="8567" spans="1:10" x14ac:dyDescent="0.2">
      <c r="A8567" s="180" t="s">
        <v>195</v>
      </c>
      <c r="B8567" s="180" t="s">
        <v>447</v>
      </c>
      <c r="C8567" s="180">
        <v>120000</v>
      </c>
      <c r="D8567" s="180"/>
      <c r="E8567" s="180"/>
      <c r="F8567" s="180">
        <v>126000</v>
      </c>
      <c r="G8567" s="180"/>
      <c r="H8567" s="180"/>
      <c r="I8567" s="180">
        <v>246000</v>
      </c>
      <c r="J8567" s="180">
        <v>115517.87</v>
      </c>
    </row>
    <row r="8568" spans="1:10" x14ac:dyDescent="0.2">
      <c r="A8568" s="180" t="s">
        <v>195</v>
      </c>
      <c r="B8568" s="180" t="s">
        <v>366</v>
      </c>
      <c r="C8568" s="180">
        <v>440000</v>
      </c>
      <c r="D8568" s="180">
        <v>38000</v>
      </c>
      <c r="E8568" s="180">
        <v>0</v>
      </c>
      <c r="F8568" s="180">
        <v>301000</v>
      </c>
      <c r="G8568" s="180">
        <v>275000</v>
      </c>
      <c r="H8568" s="180">
        <v>0</v>
      </c>
      <c r="I8568" s="180">
        <v>6071512</v>
      </c>
      <c r="J8568" s="180">
        <v>5724585.3300000001</v>
      </c>
    </row>
    <row r="8569" spans="1:10" x14ac:dyDescent="0.2">
      <c r="A8569" s="180" t="s">
        <v>195</v>
      </c>
      <c r="B8569" s="180" t="s">
        <v>367</v>
      </c>
      <c r="C8569" s="180">
        <v>1500.0500000000466</v>
      </c>
      <c r="D8569" s="180">
        <v>213.06000000000495</v>
      </c>
      <c r="E8569" s="180">
        <v>0</v>
      </c>
      <c r="F8569" s="180">
        <v>95262.62</v>
      </c>
      <c r="G8569" s="180">
        <v>90867.839999999967</v>
      </c>
      <c r="H8569" s="180">
        <v>0</v>
      </c>
      <c r="I8569" s="180">
        <v>1998368.1899999997</v>
      </c>
      <c r="J8569" s="180">
        <v>1964884.1899999997</v>
      </c>
    </row>
    <row r="8570" spans="1:10" x14ac:dyDescent="0.2">
      <c r="A8570" s="180" t="s">
        <v>195</v>
      </c>
      <c r="B8570" s="180" t="s">
        <v>368</v>
      </c>
      <c r="C8570" s="180">
        <v>441500.0500000001</v>
      </c>
      <c r="D8570" s="180">
        <v>38213.060000000005</v>
      </c>
      <c r="E8570" s="180">
        <v>0</v>
      </c>
      <c r="F8570" s="180">
        <v>396262.62</v>
      </c>
      <c r="G8570" s="180">
        <v>365867.84</v>
      </c>
      <c r="H8570" s="180">
        <v>0</v>
      </c>
      <c r="I8570" s="180">
        <v>8069880.1900000004</v>
      </c>
      <c r="J8570" s="180">
        <v>7689469.5199999996</v>
      </c>
    </row>
    <row r="8571" spans="1:10" x14ac:dyDescent="0.2">
      <c r="A8571" s="180" t="s">
        <v>196</v>
      </c>
      <c r="B8571" s="180" t="s">
        <v>333</v>
      </c>
      <c r="C8571" s="180"/>
      <c r="D8571" s="180">
        <v>94372</v>
      </c>
      <c r="E8571" s="180"/>
      <c r="F8571" s="180">
        <v>0</v>
      </c>
      <c r="G8571" s="180"/>
      <c r="H8571" s="180"/>
      <c r="I8571" s="180">
        <v>1348878</v>
      </c>
      <c r="J8571" s="180">
        <v>1200106.3400000001</v>
      </c>
    </row>
    <row r="8572" spans="1:10" x14ac:dyDescent="0.2">
      <c r="A8572" s="180" t="s">
        <v>196</v>
      </c>
      <c r="B8572" s="180" t="s">
        <v>334</v>
      </c>
      <c r="C8572" s="180"/>
      <c r="D8572" s="180">
        <v>2265</v>
      </c>
      <c r="E8572" s="180"/>
      <c r="F8572" s="180">
        <v>0</v>
      </c>
      <c r="G8572" s="180"/>
      <c r="H8572" s="180"/>
      <c r="I8572" s="180">
        <v>35565</v>
      </c>
      <c r="J8572" s="180">
        <v>39496.33</v>
      </c>
    </row>
    <row r="8573" spans="1:10" x14ac:dyDescent="0.2">
      <c r="A8573" s="180" t="s">
        <v>196</v>
      </c>
      <c r="B8573" s="180" t="s">
        <v>335</v>
      </c>
      <c r="C8573" s="180"/>
      <c r="D8573" s="180">
        <v>0</v>
      </c>
      <c r="E8573" s="180"/>
      <c r="F8573" s="180"/>
      <c r="G8573" s="180"/>
      <c r="H8573" s="180"/>
      <c r="I8573" s="180">
        <v>69319</v>
      </c>
      <c r="J8573" s="180">
        <v>64916</v>
      </c>
    </row>
    <row r="8574" spans="1:10" x14ac:dyDescent="0.2">
      <c r="A8574" s="180" t="s">
        <v>196</v>
      </c>
      <c r="B8574" s="180" t="s">
        <v>336</v>
      </c>
      <c r="C8574" s="180"/>
      <c r="D8574" s="180"/>
      <c r="E8574" s="180"/>
      <c r="F8574" s="180"/>
      <c r="G8574" s="180"/>
      <c r="H8574" s="180"/>
      <c r="I8574" s="180">
        <v>225000</v>
      </c>
      <c r="J8574" s="180">
        <v>210995.91</v>
      </c>
    </row>
    <row r="8575" spans="1:10" x14ac:dyDescent="0.2">
      <c r="A8575" s="180" t="s">
        <v>196</v>
      </c>
      <c r="B8575" s="180" t="s">
        <v>337</v>
      </c>
      <c r="C8575" s="180">
        <v>20000</v>
      </c>
      <c r="D8575" s="180">
        <v>1025</v>
      </c>
      <c r="E8575" s="180"/>
      <c r="F8575" s="180"/>
      <c r="G8575" s="180">
        <v>600</v>
      </c>
      <c r="H8575" s="180"/>
      <c r="I8575" s="180">
        <v>41200</v>
      </c>
      <c r="J8575" s="180">
        <v>28487.81</v>
      </c>
    </row>
    <row r="8576" spans="1:10" x14ac:dyDescent="0.2">
      <c r="A8576" s="180" t="s">
        <v>196</v>
      </c>
      <c r="B8576" s="180" t="s">
        <v>338</v>
      </c>
      <c r="C8576" s="180"/>
      <c r="D8576" s="180"/>
      <c r="E8576" s="180"/>
      <c r="F8576" s="180"/>
      <c r="G8576" s="180">
        <v>70000</v>
      </c>
      <c r="H8576" s="180"/>
      <c r="I8576" s="180">
        <v>65000</v>
      </c>
      <c r="J8576" s="180">
        <v>62321.25</v>
      </c>
    </row>
    <row r="8577" spans="1:10" x14ac:dyDescent="0.2">
      <c r="A8577" s="180" t="s">
        <v>196</v>
      </c>
      <c r="B8577" s="180" t="s">
        <v>339</v>
      </c>
      <c r="C8577" s="180"/>
      <c r="D8577" s="180"/>
      <c r="E8577" s="180"/>
      <c r="F8577" s="180"/>
      <c r="G8577" s="180"/>
      <c r="H8577" s="180"/>
      <c r="I8577" s="180">
        <v>110000</v>
      </c>
      <c r="J8577" s="180">
        <v>101887.61</v>
      </c>
    </row>
    <row r="8578" spans="1:10" x14ac:dyDescent="0.2">
      <c r="A8578" s="180" t="s">
        <v>196</v>
      </c>
      <c r="B8578" s="180" t="s">
        <v>340</v>
      </c>
      <c r="C8578" s="180"/>
      <c r="D8578" s="180"/>
      <c r="E8578" s="180"/>
      <c r="F8578" s="180"/>
      <c r="G8578" s="180"/>
      <c r="H8578" s="180"/>
      <c r="I8578" s="180">
        <v>146000</v>
      </c>
      <c r="J8578" s="180">
        <v>137964.52000000002</v>
      </c>
    </row>
    <row r="8579" spans="1:10" x14ac:dyDescent="0.2">
      <c r="A8579" s="180" t="s">
        <v>196</v>
      </c>
      <c r="B8579" s="180" t="s">
        <v>341</v>
      </c>
      <c r="C8579" s="180"/>
      <c r="D8579" s="180"/>
      <c r="E8579" s="180"/>
      <c r="F8579" s="180"/>
      <c r="G8579" s="180"/>
      <c r="H8579" s="180"/>
      <c r="I8579" s="180">
        <v>12000</v>
      </c>
      <c r="J8579" s="180">
        <v>11333.97</v>
      </c>
    </row>
    <row r="8580" spans="1:10" x14ac:dyDescent="0.2">
      <c r="A8580" s="180" t="s">
        <v>196</v>
      </c>
      <c r="B8580" s="180" t="s">
        <v>342</v>
      </c>
      <c r="C8580" s="180"/>
      <c r="D8580" s="180"/>
      <c r="E8580" s="180"/>
      <c r="F8580" s="180"/>
      <c r="G8580" s="180"/>
      <c r="H8580" s="180"/>
      <c r="I8580" s="180">
        <v>1900435</v>
      </c>
      <c r="J8580" s="180">
        <v>1717970</v>
      </c>
    </row>
    <row r="8581" spans="1:10" x14ac:dyDescent="0.2">
      <c r="A8581" s="180" t="s">
        <v>196</v>
      </c>
      <c r="B8581" s="180" t="s">
        <v>343</v>
      </c>
      <c r="C8581" s="180"/>
      <c r="D8581" s="180"/>
      <c r="E8581" s="180"/>
      <c r="F8581" s="180"/>
      <c r="G8581" s="180"/>
      <c r="H8581" s="180"/>
      <c r="I8581" s="180">
        <v>0</v>
      </c>
      <c r="J8581" s="180">
        <v>0</v>
      </c>
    </row>
    <row r="8582" spans="1:10" x14ac:dyDescent="0.2">
      <c r="A8582" s="180" t="s">
        <v>196</v>
      </c>
      <c r="B8582" s="180" t="s">
        <v>344</v>
      </c>
      <c r="C8582" s="180">
        <v>250000</v>
      </c>
      <c r="D8582" s="180"/>
      <c r="E8582" s="180"/>
      <c r="F8582" s="180"/>
      <c r="G8582" s="180">
        <v>2000</v>
      </c>
      <c r="H8582" s="180"/>
      <c r="I8582" s="180">
        <v>351900</v>
      </c>
      <c r="J8582" s="180">
        <v>257196.11</v>
      </c>
    </row>
    <row r="8583" spans="1:10" x14ac:dyDescent="0.2">
      <c r="A8583" s="180" t="s">
        <v>196</v>
      </c>
      <c r="B8583" s="180" t="s">
        <v>475</v>
      </c>
      <c r="C8583" s="180"/>
      <c r="D8583" s="180">
        <v>560</v>
      </c>
      <c r="E8583" s="180"/>
      <c r="F8583" s="180">
        <v>0</v>
      </c>
      <c r="G8583" s="180"/>
      <c r="H8583" s="180"/>
      <c r="I8583" s="180">
        <v>7291</v>
      </c>
      <c r="J8583" s="180">
        <v>9745.39</v>
      </c>
    </row>
    <row r="8584" spans="1:10" x14ac:dyDescent="0.2">
      <c r="A8584" s="180" t="s">
        <v>196</v>
      </c>
      <c r="B8584" s="180" t="s">
        <v>332</v>
      </c>
      <c r="C8584" s="180"/>
      <c r="D8584" s="180"/>
      <c r="E8584" s="180"/>
      <c r="F8584" s="180"/>
      <c r="G8584" s="180"/>
      <c r="H8584" s="180"/>
      <c r="I8584" s="180">
        <v>68529</v>
      </c>
      <c r="J8584" s="180">
        <v>72784.83</v>
      </c>
    </row>
    <row r="8585" spans="1:10" x14ac:dyDescent="0.2">
      <c r="A8585" s="180" t="s">
        <v>196</v>
      </c>
      <c r="B8585" s="180" t="s">
        <v>407</v>
      </c>
      <c r="C8585" s="180"/>
      <c r="D8585" s="180"/>
      <c r="E8585" s="180"/>
      <c r="F8585" s="180"/>
      <c r="G8585" s="180">
        <v>120250</v>
      </c>
      <c r="H8585" s="180"/>
      <c r="I8585" s="180">
        <v>195500</v>
      </c>
      <c r="J8585" s="180">
        <v>181447.88</v>
      </c>
    </row>
    <row r="8586" spans="1:10" x14ac:dyDescent="0.2">
      <c r="A8586" s="180" t="s">
        <v>196</v>
      </c>
      <c r="B8586" s="180" t="s">
        <v>345</v>
      </c>
      <c r="C8586" s="180">
        <v>270000</v>
      </c>
      <c r="D8586" s="180">
        <v>98222</v>
      </c>
      <c r="E8586" s="180">
        <v>0</v>
      </c>
      <c r="F8586" s="180">
        <v>0</v>
      </c>
      <c r="G8586" s="180">
        <v>192850</v>
      </c>
      <c r="H8586" s="180">
        <v>0</v>
      </c>
      <c r="I8586" s="180">
        <v>4576617</v>
      </c>
      <c r="J8586" s="180">
        <v>4096653.95</v>
      </c>
    </row>
    <row r="8587" spans="1:10" x14ac:dyDescent="0.2">
      <c r="A8587" s="180" t="s">
        <v>196</v>
      </c>
      <c r="B8587" s="180" t="s">
        <v>346</v>
      </c>
      <c r="C8587" s="180"/>
      <c r="D8587" s="180"/>
      <c r="E8587" s="180"/>
      <c r="F8587" s="180"/>
      <c r="G8587" s="180"/>
      <c r="H8587" s="180"/>
      <c r="I8587" s="180">
        <v>0</v>
      </c>
      <c r="J8587" s="180">
        <v>252387</v>
      </c>
    </row>
    <row r="8588" spans="1:10" x14ac:dyDescent="0.2">
      <c r="A8588" s="180" t="s">
        <v>196</v>
      </c>
      <c r="B8588" s="180" t="s">
        <v>446</v>
      </c>
      <c r="C8588" s="180"/>
      <c r="D8588" s="180"/>
      <c r="E8588" s="180"/>
      <c r="F8588" s="180">
        <v>175000</v>
      </c>
      <c r="G8588" s="180"/>
      <c r="H8588" s="180"/>
      <c r="I8588" s="180">
        <v>94000</v>
      </c>
      <c r="J8588" s="180">
        <v>9570</v>
      </c>
    </row>
    <row r="8589" spans="1:10" x14ac:dyDescent="0.2">
      <c r="A8589" s="180" t="s">
        <v>196</v>
      </c>
      <c r="B8589" s="180" t="s">
        <v>347</v>
      </c>
      <c r="C8589" s="180"/>
      <c r="D8589" s="180"/>
      <c r="E8589" s="180"/>
      <c r="F8589" s="180"/>
      <c r="G8589" s="180"/>
      <c r="H8589" s="180"/>
      <c r="I8589" s="180">
        <v>0</v>
      </c>
      <c r="J8589" s="180">
        <v>0</v>
      </c>
    </row>
    <row r="8590" spans="1:10" x14ac:dyDescent="0.2">
      <c r="A8590" s="180" t="s">
        <v>196</v>
      </c>
      <c r="B8590" s="180" t="s">
        <v>348</v>
      </c>
      <c r="C8590" s="180">
        <v>270000</v>
      </c>
      <c r="D8590" s="180">
        <v>98222</v>
      </c>
      <c r="E8590" s="180">
        <v>0</v>
      </c>
      <c r="F8590" s="180">
        <v>175000</v>
      </c>
      <c r="G8590" s="180">
        <v>192850</v>
      </c>
      <c r="H8590" s="180">
        <v>0</v>
      </c>
      <c r="I8590" s="180">
        <v>4670617</v>
      </c>
      <c r="J8590" s="180">
        <v>4358610.95</v>
      </c>
    </row>
    <row r="8591" spans="1:10" x14ac:dyDescent="0.2">
      <c r="A8591" s="180" t="s">
        <v>196</v>
      </c>
      <c r="B8591" s="180" t="s">
        <v>349</v>
      </c>
      <c r="C8591" s="180">
        <v>805872.67</v>
      </c>
      <c r="D8591" s="180">
        <v>34448.340000000026</v>
      </c>
      <c r="E8591" s="180">
        <v>0</v>
      </c>
      <c r="F8591" s="180">
        <v>94000</v>
      </c>
      <c r="G8591" s="180">
        <v>91763.839999999967</v>
      </c>
      <c r="H8591" s="180">
        <v>0</v>
      </c>
      <c r="I8591" s="180">
        <v>2176940.04</v>
      </c>
      <c r="J8591" s="180">
        <v>2138685.71</v>
      </c>
    </row>
    <row r="8592" spans="1:10" x14ac:dyDescent="0.2">
      <c r="A8592" s="180" t="s">
        <v>196</v>
      </c>
      <c r="B8592" s="180" t="s">
        <v>350</v>
      </c>
      <c r="C8592" s="180">
        <v>1075872.67</v>
      </c>
      <c r="D8592" s="180">
        <v>132670.34000000003</v>
      </c>
      <c r="E8592" s="180">
        <v>0</v>
      </c>
      <c r="F8592" s="180">
        <v>269000</v>
      </c>
      <c r="G8592" s="180">
        <v>284613.83999999997</v>
      </c>
      <c r="H8592" s="180">
        <v>0</v>
      </c>
      <c r="I8592" s="180">
        <v>6847557.04</v>
      </c>
      <c r="J8592" s="180">
        <v>6497296.6600000001</v>
      </c>
    </row>
    <row r="8593" spans="1:10" x14ac:dyDescent="0.2">
      <c r="A8593" s="180" t="s">
        <v>196</v>
      </c>
      <c r="B8593" s="180" t="s">
        <v>376</v>
      </c>
      <c r="C8593" s="180"/>
      <c r="D8593" s="180"/>
      <c r="E8593" s="180"/>
      <c r="F8593" s="180"/>
      <c r="G8593" s="180"/>
      <c r="H8593" s="180"/>
      <c r="I8593" s="180"/>
      <c r="J8593" s="180"/>
    </row>
    <row r="8594" spans="1:10" x14ac:dyDescent="0.2">
      <c r="A8594" s="180" t="s">
        <v>196</v>
      </c>
      <c r="B8594" s="180" t="s">
        <v>377</v>
      </c>
      <c r="C8594" s="180"/>
      <c r="D8594" s="180"/>
      <c r="E8594" s="180"/>
      <c r="F8594" s="180"/>
      <c r="G8594" s="180"/>
      <c r="H8594" s="180"/>
      <c r="I8594" s="180">
        <v>2520250</v>
      </c>
      <c r="J8594" s="180">
        <v>2355506.94</v>
      </c>
    </row>
    <row r="8595" spans="1:10" x14ac:dyDescent="0.2">
      <c r="A8595" s="180" t="s">
        <v>196</v>
      </c>
      <c r="B8595" s="180" t="s">
        <v>352</v>
      </c>
      <c r="C8595" s="180"/>
      <c r="D8595" s="180"/>
      <c r="E8595" s="180"/>
      <c r="F8595" s="180"/>
      <c r="G8595" s="180"/>
      <c r="H8595" s="180"/>
      <c r="I8595" s="180">
        <v>45000</v>
      </c>
      <c r="J8595" s="180">
        <v>42121.94</v>
      </c>
    </row>
    <row r="8596" spans="1:10" x14ac:dyDescent="0.2">
      <c r="A8596" s="180" t="s">
        <v>196</v>
      </c>
      <c r="B8596" s="180" t="s">
        <v>353</v>
      </c>
      <c r="C8596" s="180">
        <v>15000</v>
      </c>
      <c r="D8596" s="180">
        <v>15000</v>
      </c>
      <c r="E8596" s="180"/>
      <c r="F8596" s="180"/>
      <c r="G8596" s="180"/>
      <c r="H8596" s="180"/>
      <c r="I8596" s="180">
        <v>215000</v>
      </c>
      <c r="J8596" s="180">
        <v>156824.10999999999</v>
      </c>
    </row>
    <row r="8597" spans="1:10" x14ac:dyDescent="0.2">
      <c r="A8597" s="180" t="s">
        <v>196</v>
      </c>
      <c r="B8597" s="180" t="s">
        <v>354</v>
      </c>
      <c r="C8597" s="180"/>
      <c r="D8597" s="180"/>
      <c r="E8597" s="180"/>
      <c r="F8597" s="180"/>
      <c r="G8597" s="180"/>
      <c r="H8597" s="180"/>
      <c r="I8597" s="180">
        <v>208436</v>
      </c>
      <c r="J8597" s="180">
        <v>155651.32</v>
      </c>
    </row>
    <row r="8598" spans="1:10" x14ac:dyDescent="0.2">
      <c r="A8598" s="180" t="s">
        <v>196</v>
      </c>
      <c r="B8598" s="180" t="s">
        <v>408</v>
      </c>
      <c r="C8598" s="180"/>
      <c r="D8598" s="180"/>
      <c r="E8598" s="180"/>
      <c r="F8598" s="180"/>
      <c r="G8598" s="180"/>
      <c r="H8598" s="180"/>
      <c r="I8598" s="180">
        <v>138679</v>
      </c>
      <c r="J8598" s="180">
        <v>163386.29999999999</v>
      </c>
    </row>
    <row r="8599" spans="1:10" x14ac:dyDescent="0.2">
      <c r="A8599" s="180" t="s">
        <v>196</v>
      </c>
      <c r="B8599" s="180" t="s">
        <v>423</v>
      </c>
      <c r="C8599" s="180"/>
      <c r="D8599" s="180"/>
      <c r="E8599" s="180"/>
      <c r="F8599" s="180"/>
      <c r="G8599" s="180"/>
      <c r="H8599" s="180"/>
      <c r="I8599" s="180">
        <v>117500</v>
      </c>
      <c r="J8599" s="180">
        <v>88685.13</v>
      </c>
    </row>
    <row r="8600" spans="1:10" x14ac:dyDescent="0.2">
      <c r="A8600" s="180" t="s">
        <v>196</v>
      </c>
      <c r="B8600" s="180" t="s">
        <v>355</v>
      </c>
      <c r="C8600" s="180"/>
      <c r="D8600" s="180"/>
      <c r="E8600" s="180"/>
      <c r="F8600" s="180"/>
      <c r="G8600" s="180"/>
      <c r="H8600" s="180"/>
      <c r="I8600" s="180">
        <v>420000</v>
      </c>
      <c r="J8600" s="180">
        <v>319373.15000000002</v>
      </c>
    </row>
    <row r="8601" spans="1:10" x14ac:dyDescent="0.2">
      <c r="A8601" s="180" t="s">
        <v>196</v>
      </c>
      <c r="B8601" s="180" t="s">
        <v>356</v>
      </c>
      <c r="C8601" s="180">
        <v>100000</v>
      </c>
      <c r="D8601" s="180"/>
      <c r="E8601" s="180"/>
      <c r="F8601" s="180"/>
      <c r="G8601" s="180"/>
      <c r="H8601" s="180"/>
      <c r="I8601" s="180">
        <v>300000</v>
      </c>
      <c r="J8601" s="180">
        <v>559711.36</v>
      </c>
    </row>
    <row r="8602" spans="1:10" x14ac:dyDescent="0.2">
      <c r="A8602" s="180" t="s">
        <v>196</v>
      </c>
      <c r="B8602" s="180" t="s">
        <v>409</v>
      </c>
      <c r="C8602" s="180"/>
      <c r="D8602" s="180"/>
      <c r="E8602" s="180"/>
      <c r="F8602" s="180"/>
      <c r="G8602" s="180"/>
      <c r="H8602" s="180"/>
      <c r="I8602" s="180">
        <v>0</v>
      </c>
      <c r="J8602" s="180"/>
    </row>
    <row r="8603" spans="1:10" x14ac:dyDescent="0.2">
      <c r="A8603" s="180" t="s">
        <v>196</v>
      </c>
      <c r="B8603" s="180" t="s">
        <v>378</v>
      </c>
      <c r="C8603" s="180"/>
      <c r="D8603" s="180"/>
      <c r="E8603" s="180"/>
      <c r="F8603" s="180"/>
      <c r="G8603" s="180">
        <v>180000</v>
      </c>
      <c r="H8603" s="180"/>
      <c r="I8603" s="180">
        <v>175000</v>
      </c>
      <c r="J8603" s="180">
        <v>167552.26999999999</v>
      </c>
    </row>
    <row r="8604" spans="1:10" x14ac:dyDescent="0.2">
      <c r="A8604" s="180" t="s">
        <v>196</v>
      </c>
      <c r="B8604" s="180" t="s">
        <v>360</v>
      </c>
      <c r="C8604" s="180">
        <v>200000</v>
      </c>
      <c r="D8604" s="180">
        <v>25000</v>
      </c>
      <c r="E8604" s="180"/>
      <c r="F8604" s="180"/>
      <c r="G8604" s="180"/>
      <c r="H8604" s="180"/>
      <c r="I8604" s="180">
        <v>200000</v>
      </c>
      <c r="J8604" s="180">
        <v>163984.10999999999</v>
      </c>
    </row>
    <row r="8605" spans="1:10" x14ac:dyDescent="0.2">
      <c r="A8605" s="180" t="s">
        <v>196</v>
      </c>
      <c r="B8605" s="180" t="s">
        <v>379</v>
      </c>
      <c r="C8605" s="180"/>
      <c r="D8605" s="180"/>
      <c r="E8605" s="180"/>
      <c r="F8605" s="180"/>
      <c r="G8605" s="180"/>
      <c r="H8605" s="180"/>
      <c r="I8605" s="180">
        <v>0</v>
      </c>
      <c r="J8605" s="180">
        <v>0</v>
      </c>
    </row>
    <row r="8606" spans="1:10" x14ac:dyDescent="0.2">
      <c r="A8606" s="180" t="s">
        <v>196</v>
      </c>
      <c r="B8606" s="180" t="s">
        <v>362</v>
      </c>
      <c r="C8606" s="180"/>
      <c r="D8606" s="180"/>
      <c r="E8606" s="180"/>
      <c r="F8606" s="180"/>
      <c r="G8606" s="180"/>
      <c r="H8606" s="180"/>
      <c r="I8606" s="180">
        <v>119647</v>
      </c>
      <c r="J8606" s="180">
        <v>114512</v>
      </c>
    </row>
    <row r="8607" spans="1:10" x14ac:dyDescent="0.2">
      <c r="A8607" s="180" t="s">
        <v>196</v>
      </c>
      <c r="B8607" s="180" t="s">
        <v>365</v>
      </c>
      <c r="C8607" s="180">
        <v>315000</v>
      </c>
      <c r="D8607" s="180">
        <v>40000</v>
      </c>
      <c r="E8607" s="180">
        <v>0</v>
      </c>
      <c r="F8607" s="180">
        <v>0</v>
      </c>
      <c r="G8607" s="180">
        <v>180000</v>
      </c>
      <c r="H8607" s="180">
        <v>0</v>
      </c>
      <c r="I8607" s="180">
        <v>4459512</v>
      </c>
      <c r="J8607" s="180">
        <v>4287308.629999999</v>
      </c>
    </row>
    <row r="8608" spans="1:10" x14ac:dyDescent="0.2">
      <c r="A8608" s="180" t="s">
        <v>196</v>
      </c>
      <c r="B8608" s="180" t="s">
        <v>447</v>
      </c>
      <c r="C8608" s="180">
        <v>175000</v>
      </c>
      <c r="D8608" s="180"/>
      <c r="E8608" s="180"/>
      <c r="F8608" s="180"/>
      <c r="G8608" s="180"/>
      <c r="H8608" s="180"/>
      <c r="I8608" s="180">
        <v>94000</v>
      </c>
      <c r="J8608" s="180">
        <v>33047.99</v>
      </c>
    </row>
    <row r="8609" spans="1:10" x14ac:dyDescent="0.2">
      <c r="A8609" s="180" t="s">
        <v>196</v>
      </c>
      <c r="B8609" s="180" t="s">
        <v>366</v>
      </c>
      <c r="C8609" s="180">
        <v>490000</v>
      </c>
      <c r="D8609" s="180">
        <v>40000</v>
      </c>
      <c r="E8609" s="180">
        <v>0</v>
      </c>
      <c r="F8609" s="180">
        <v>0</v>
      </c>
      <c r="G8609" s="180">
        <v>180000</v>
      </c>
      <c r="H8609" s="180">
        <v>0</v>
      </c>
      <c r="I8609" s="180">
        <v>4553512</v>
      </c>
      <c r="J8609" s="180">
        <v>4320356.6199999992</v>
      </c>
    </row>
    <row r="8610" spans="1:10" x14ac:dyDescent="0.2">
      <c r="A8610" s="180" t="s">
        <v>196</v>
      </c>
      <c r="B8610" s="180" t="s">
        <v>367</v>
      </c>
      <c r="C8610" s="180">
        <v>585872.66999999993</v>
      </c>
      <c r="D8610" s="180">
        <v>92670.340000000026</v>
      </c>
      <c r="E8610" s="180">
        <v>0</v>
      </c>
      <c r="F8610" s="180">
        <v>269000</v>
      </c>
      <c r="G8610" s="180">
        <v>104613.83999999995</v>
      </c>
      <c r="H8610" s="180">
        <v>0</v>
      </c>
      <c r="I8610" s="180">
        <v>2294045.04</v>
      </c>
      <c r="J8610" s="180">
        <v>2176940.040000001</v>
      </c>
    </row>
    <row r="8611" spans="1:10" x14ac:dyDescent="0.2">
      <c r="A8611" s="180" t="s">
        <v>196</v>
      </c>
      <c r="B8611" s="180" t="s">
        <v>368</v>
      </c>
      <c r="C8611" s="180">
        <v>1075872.67</v>
      </c>
      <c r="D8611" s="180">
        <v>132670.34000000003</v>
      </c>
      <c r="E8611" s="180">
        <v>0</v>
      </c>
      <c r="F8611" s="180">
        <v>269000</v>
      </c>
      <c r="G8611" s="180">
        <v>284613.83999999997</v>
      </c>
      <c r="H8611" s="180">
        <v>0</v>
      </c>
      <c r="I8611" s="180">
        <v>6847557.04</v>
      </c>
      <c r="J8611" s="180">
        <v>6497296.6600000001</v>
      </c>
    </row>
    <row r="8612" spans="1:10" x14ac:dyDescent="0.2">
      <c r="A8612" s="180" t="s">
        <v>197</v>
      </c>
      <c r="B8612" s="180" t="s">
        <v>333</v>
      </c>
      <c r="C8612" s="180"/>
      <c r="D8612" s="180">
        <v>22725</v>
      </c>
      <c r="E8612" s="180"/>
      <c r="F8612" s="180">
        <v>0</v>
      </c>
      <c r="G8612" s="180"/>
      <c r="H8612" s="180"/>
      <c r="I8612" s="180">
        <v>1109399</v>
      </c>
      <c r="J8612" s="180">
        <v>1015537.75</v>
      </c>
    </row>
    <row r="8613" spans="1:10" x14ac:dyDescent="0.2">
      <c r="A8613" s="180" t="s">
        <v>197</v>
      </c>
      <c r="B8613" s="180" t="s">
        <v>334</v>
      </c>
      <c r="C8613" s="180"/>
      <c r="D8613" s="180">
        <v>510</v>
      </c>
      <c r="E8613" s="180"/>
      <c r="F8613" s="180">
        <v>0</v>
      </c>
      <c r="G8613" s="180"/>
      <c r="H8613" s="180"/>
      <c r="I8613" s="180">
        <v>26181</v>
      </c>
      <c r="J8613" s="180">
        <v>24355.27</v>
      </c>
    </row>
    <row r="8614" spans="1:10" x14ac:dyDescent="0.2">
      <c r="A8614" s="180" t="s">
        <v>197</v>
      </c>
      <c r="B8614" s="180" t="s">
        <v>335</v>
      </c>
      <c r="C8614" s="180"/>
      <c r="D8614" s="180">
        <v>0</v>
      </c>
      <c r="E8614" s="180"/>
      <c r="F8614" s="180"/>
      <c r="G8614" s="180"/>
      <c r="H8614" s="180"/>
      <c r="I8614" s="180">
        <v>10780</v>
      </c>
      <c r="J8614" s="180">
        <v>76756</v>
      </c>
    </row>
    <row r="8615" spans="1:10" x14ac:dyDescent="0.2">
      <c r="A8615" s="180" t="s">
        <v>197</v>
      </c>
      <c r="B8615" s="180" t="s">
        <v>336</v>
      </c>
      <c r="C8615" s="180"/>
      <c r="D8615" s="180"/>
      <c r="E8615" s="180"/>
      <c r="F8615" s="180"/>
      <c r="G8615" s="180"/>
      <c r="H8615" s="180"/>
      <c r="I8615" s="180">
        <v>215000</v>
      </c>
      <c r="J8615" s="180">
        <v>210743.04000000001</v>
      </c>
    </row>
    <row r="8616" spans="1:10" x14ac:dyDescent="0.2">
      <c r="A8616" s="180" t="s">
        <v>197</v>
      </c>
      <c r="B8616" s="180" t="s">
        <v>337</v>
      </c>
      <c r="C8616" s="180"/>
      <c r="D8616" s="180"/>
      <c r="E8616" s="180"/>
      <c r="F8616" s="180"/>
      <c r="G8616" s="180">
        <v>30</v>
      </c>
      <c r="H8616" s="180"/>
      <c r="I8616" s="180">
        <v>6070</v>
      </c>
      <c r="J8616" s="180">
        <v>5142.49</v>
      </c>
    </row>
    <row r="8617" spans="1:10" x14ac:dyDescent="0.2">
      <c r="A8617" s="180" t="s">
        <v>197</v>
      </c>
      <c r="B8617" s="180" t="s">
        <v>338</v>
      </c>
      <c r="C8617" s="180"/>
      <c r="D8617" s="180"/>
      <c r="E8617" s="180"/>
      <c r="F8617" s="180"/>
      <c r="G8617" s="180">
        <v>37000</v>
      </c>
      <c r="H8617" s="180"/>
      <c r="I8617" s="180">
        <v>37000</v>
      </c>
      <c r="J8617" s="180">
        <v>35237.89</v>
      </c>
    </row>
    <row r="8618" spans="1:10" x14ac:dyDescent="0.2">
      <c r="A8618" s="180" t="s">
        <v>197</v>
      </c>
      <c r="B8618" s="180" t="s">
        <v>339</v>
      </c>
      <c r="C8618" s="180"/>
      <c r="D8618" s="180"/>
      <c r="E8618" s="180"/>
      <c r="F8618" s="180"/>
      <c r="G8618" s="180"/>
      <c r="H8618" s="180"/>
      <c r="I8618" s="180">
        <v>0</v>
      </c>
      <c r="J8618" s="180">
        <v>0</v>
      </c>
    </row>
    <row r="8619" spans="1:10" x14ac:dyDescent="0.2">
      <c r="A8619" s="180" t="s">
        <v>197</v>
      </c>
      <c r="B8619" s="180" t="s">
        <v>340</v>
      </c>
      <c r="C8619" s="180"/>
      <c r="D8619" s="180"/>
      <c r="E8619" s="180"/>
      <c r="F8619" s="180"/>
      <c r="G8619" s="180"/>
      <c r="H8619" s="180"/>
      <c r="I8619" s="180">
        <v>36000</v>
      </c>
      <c r="J8619" s="180">
        <v>35326.32</v>
      </c>
    </row>
    <row r="8620" spans="1:10" x14ac:dyDescent="0.2">
      <c r="A8620" s="180" t="s">
        <v>197</v>
      </c>
      <c r="B8620" s="180" t="s">
        <v>341</v>
      </c>
      <c r="C8620" s="180"/>
      <c r="D8620" s="180"/>
      <c r="E8620" s="180"/>
      <c r="F8620" s="180"/>
      <c r="G8620" s="180"/>
      <c r="H8620" s="180"/>
      <c r="I8620" s="180">
        <v>0</v>
      </c>
      <c r="J8620" s="180">
        <v>0</v>
      </c>
    </row>
    <row r="8621" spans="1:10" x14ac:dyDescent="0.2">
      <c r="A8621" s="180" t="s">
        <v>197</v>
      </c>
      <c r="B8621" s="180" t="s">
        <v>342</v>
      </c>
      <c r="C8621" s="180"/>
      <c r="D8621" s="180"/>
      <c r="E8621" s="180"/>
      <c r="F8621" s="180"/>
      <c r="G8621" s="180"/>
      <c r="H8621" s="180"/>
      <c r="I8621" s="180">
        <v>1450039</v>
      </c>
      <c r="J8621" s="180">
        <v>1535582</v>
      </c>
    </row>
    <row r="8622" spans="1:10" x14ac:dyDescent="0.2">
      <c r="A8622" s="180" t="s">
        <v>197</v>
      </c>
      <c r="B8622" s="180" t="s">
        <v>343</v>
      </c>
      <c r="C8622" s="180"/>
      <c r="D8622" s="180"/>
      <c r="E8622" s="180"/>
      <c r="F8622" s="180"/>
      <c r="G8622" s="180"/>
      <c r="H8622" s="180"/>
      <c r="I8622" s="180">
        <v>0</v>
      </c>
      <c r="J8622" s="180">
        <v>0</v>
      </c>
    </row>
    <row r="8623" spans="1:10" x14ac:dyDescent="0.2">
      <c r="A8623" s="180" t="s">
        <v>197</v>
      </c>
      <c r="B8623" s="180" t="s">
        <v>344</v>
      </c>
      <c r="C8623" s="180">
        <v>210000</v>
      </c>
      <c r="D8623" s="180"/>
      <c r="E8623" s="180"/>
      <c r="F8623" s="180"/>
      <c r="G8623" s="180">
        <v>600</v>
      </c>
      <c r="H8623" s="180"/>
      <c r="I8623" s="180">
        <v>225600</v>
      </c>
      <c r="J8623" s="180">
        <v>224566.52999999997</v>
      </c>
    </row>
    <row r="8624" spans="1:10" x14ac:dyDescent="0.2">
      <c r="A8624" s="180" t="s">
        <v>197</v>
      </c>
      <c r="B8624" s="180" t="s">
        <v>475</v>
      </c>
      <c r="C8624" s="180"/>
      <c r="D8624" s="180">
        <v>193</v>
      </c>
      <c r="E8624" s="180"/>
      <c r="F8624" s="180">
        <v>0</v>
      </c>
      <c r="G8624" s="180"/>
      <c r="H8624" s="180"/>
      <c r="I8624" s="180">
        <v>8604</v>
      </c>
      <c r="J8624" s="180">
        <v>9213.0099999999984</v>
      </c>
    </row>
    <row r="8625" spans="1:10" x14ac:dyDescent="0.2">
      <c r="A8625" s="180" t="s">
        <v>197</v>
      </c>
      <c r="B8625" s="180" t="s">
        <v>332</v>
      </c>
      <c r="C8625" s="180"/>
      <c r="D8625" s="180"/>
      <c r="E8625" s="180"/>
      <c r="F8625" s="180"/>
      <c r="G8625" s="180"/>
      <c r="H8625" s="180"/>
      <c r="I8625" s="180">
        <v>40000</v>
      </c>
      <c r="J8625" s="180">
        <v>37729</v>
      </c>
    </row>
    <row r="8626" spans="1:10" x14ac:dyDescent="0.2">
      <c r="A8626" s="180" t="s">
        <v>197</v>
      </c>
      <c r="B8626" s="180" t="s">
        <v>407</v>
      </c>
      <c r="C8626" s="180"/>
      <c r="D8626" s="180"/>
      <c r="E8626" s="180"/>
      <c r="F8626" s="180"/>
      <c r="G8626" s="180">
        <v>56000</v>
      </c>
      <c r="H8626" s="180"/>
      <c r="I8626" s="180">
        <v>110000</v>
      </c>
      <c r="J8626" s="180">
        <v>71664.600000000006</v>
      </c>
    </row>
    <row r="8627" spans="1:10" x14ac:dyDescent="0.2">
      <c r="A8627" s="180" t="s">
        <v>197</v>
      </c>
      <c r="B8627" s="180" t="s">
        <v>345</v>
      </c>
      <c r="C8627" s="180">
        <v>210000</v>
      </c>
      <c r="D8627" s="180">
        <v>23428</v>
      </c>
      <c r="E8627" s="180">
        <v>0</v>
      </c>
      <c r="F8627" s="180">
        <v>0</v>
      </c>
      <c r="G8627" s="180">
        <v>93630</v>
      </c>
      <c r="H8627" s="180">
        <v>0</v>
      </c>
      <c r="I8627" s="180">
        <v>3274673</v>
      </c>
      <c r="J8627" s="180">
        <v>3281853.899999999</v>
      </c>
    </row>
    <row r="8628" spans="1:10" x14ac:dyDescent="0.2">
      <c r="A8628" s="180" t="s">
        <v>197</v>
      </c>
      <c r="B8628" s="180" t="s">
        <v>346</v>
      </c>
      <c r="C8628" s="180"/>
      <c r="D8628" s="180"/>
      <c r="E8628" s="180"/>
      <c r="F8628" s="180"/>
      <c r="G8628" s="180"/>
      <c r="H8628" s="180"/>
      <c r="I8628" s="180">
        <v>0</v>
      </c>
      <c r="J8628" s="180">
        <v>0</v>
      </c>
    </row>
    <row r="8629" spans="1:10" x14ac:dyDescent="0.2">
      <c r="A8629" s="180" t="s">
        <v>197</v>
      </c>
      <c r="B8629" s="180" t="s">
        <v>446</v>
      </c>
      <c r="C8629" s="180"/>
      <c r="D8629" s="180"/>
      <c r="E8629" s="180"/>
      <c r="F8629" s="180"/>
      <c r="G8629" s="180"/>
      <c r="H8629" s="180"/>
      <c r="I8629" s="180">
        <v>0</v>
      </c>
      <c r="J8629" s="180">
        <v>0</v>
      </c>
    </row>
    <row r="8630" spans="1:10" x14ac:dyDescent="0.2">
      <c r="A8630" s="180" t="s">
        <v>197</v>
      </c>
      <c r="B8630" s="180" t="s">
        <v>347</v>
      </c>
      <c r="C8630" s="180"/>
      <c r="D8630" s="180"/>
      <c r="E8630" s="180"/>
      <c r="F8630" s="180"/>
      <c r="G8630" s="180"/>
      <c r="H8630" s="180"/>
      <c r="I8630" s="180">
        <v>0</v>
      </c>
      <c r="J8630" s="180">
        <v>0</v>
      </c>
    </row>
    <row r="8631" spans="1:10" x14ac:dyDescent="0.2">
      <c r="A8631" s="180" t="s">
        <v>197</v>
      </c>
      <c r="B8631" s="180" t="s">
        <v>348</v>
      </c>
      <c r="C8631" s="180">
        <v>210000</v>
      </c>
      <c r="D8631" s="180">
        <v>23428</v>
      </c>
      <c r="E8631" s="180">
        <v>0</v>
      </c>
      <c r="F8631" s="180">
        <v>0</v>
      </c>
      <c r="G8631" s="180">
        <v>93630</v>
      </c>
      <c r="H8631" s="180">
        <v>0</v>
      </c>
      <c r="I8631" s="180">
        <v>3274673</v>
      </c>
      <c r="J8631" s="180">
        <v>3281853.899999999</v>
      </c>
    </row>
    <row r="8632" spans="1:10" x14ac:dyDescent="0.2">
      <c r="A8632" s="180" t="s">
        <v>197</v>
      </c>
      <c r="B8632" s="180" t="s">
        <v>349</v>
      </c>
      <c r="C8632" s="180">
        <v>164958.94999999995</v>
      </c>
      <c r="D8632" s="180">
        <v>57135.66</v>
      </c>
      <c r="E8632" s="180">
        <v>0</v>
      </c>
      <c r="F8632" s="180">
        <v>0</v>
      </c>
      <c r="G8632" s="180">
        <v>-12813.299999999988</v>
      </c>
      <c r="H8632" s="180">
        <v>0</v>
      </c>
      <c r="I8632" s="180">
        <v>1914568.3200000003</v>
      </c>
      <c r="J8632" s="180">
        <v>1348612.5</v>
      </c>
    </row>
    <row r="8633" spans="1:10" x14ac:dyDescent="0.2">
      <c r="A8633" s="180" t="s">
        <v>197</v>
      </c>
      <c r="B8633" s="180" t="s">
        <v>350</v>
      </c>
      <c r="C8633" s="180">
        <v>374958.9499999999</v>
      </c>
      <c r="D8633" s="180">
        <v>80563.66</v>
      </c>
      <c r="E8633" s="180">
        <v>0</v>
      </c>
      <c r="F8633" s="180">
        <v>0</v>
      </c>
      <c r="G8633" s="180">
        <v>80816.700000000012</v>
      </c>
      <c r="H8633" s="180">
        <v>0</v>
      </c>
      <c r="I8633" s="180">
        <v>5189241.32</v>
      </c>
      <c r="J8633" s="180">
        <v>4630466.3999999994</v>
      </c>
    </row>
    <row r="8634" spans="1:10" x14ac:dyDescent="0.2">
      <c r="A8634" s="180" t="s">
        <v>197</v>
      </c>
      <c r="B8634" s="180" t="s">
        <v>376</v>
      </c>
      <c r="C8634" s="180"/>
      <c r="D8634" s="180"/>
      <c r="E8634" s="180"/>
      <c r="F8634" s="180"/>
      <c r="G8634" s="180"/>
      <c r="H8634" s="180"/>
      <c r="I8634" s="180"/>
      <c r="J8634" s="180"/>
    </row>
    <row r="8635" spans="1:10" x14ac:dyDescent="0.2">
      <c r="A8635" s="180" t="s">
        <v>197</v>
      </c>
      <c r="B8635" s="180" t="s">
        <v>377</v>
      </c>
      <c r="C8635" s="180"/>
      <c r="D8635" s="180"/>
      <c r="E8635" s="180"/>
      <c r="F8635" s="180"/>
      <c r="G8635" s="180"/>
      <c r="H8635" s="180"/>
      <c r="I8635" s="180">
        <v>2300000</v>
      </c>
      <c r="J8635" s="180">
        <v>2032037.21</v>
      </c>
    </row>
    <row r="8636" spans="1:10" x14ac:dyDescent="0.2">
      <c r="A8636" s="180" t="s">
        <v>197</v>
      </c>
      <c r="B8636" s="180" t="s">
        <v>352</v>
      </c>
      <c r="C8636" s="180"/>
      <c r="D8636" s="180"/>
      <c r="E8636" s="180"/>
      <c r="F8636" s="180"/>
      <c r="G8636" s="180"/>
      <c r="H8636" s="180"/>
      <c r="I8636" s="180">
        <v>50000</v>
      </c>
      <c r="J8636" s="180">
        <v>27494.29</v>
      </c>
    </row>
    <row r="8637" spans="1:10" x14ac:dyDescent="0.2">
      <c r="A8637" s="180" t="s">
        <v>197</v>
      </c>
      <c r="B8637" s="180" t="s">
        <v>353</v>
      </c>
      <c r="C8637" s="180"/>
      <c r="D8637" s="180"/>
      <c r="E8637" s="180"/>
      <c r="F8637" s="180"/>
      <c r="G8637" s="180"/>
      <c r="H8637" s="180"/>
      <c r="I8637" s="180">
        <v>30000</v>
      </c>
      <c r="J8637" s="180">
        <v>6517.71</v>
      </c>
    </row>
    <row r="8638" spans="1:10" x14ac:dyDescent="0.2">
      <c r="A8638" s="180" t="s">
        <v>197</v>
      </c>
      <c r="B8638" s="180" t="s">
        <v>354</v>
      </c>
      <c r="C8638" s="180"/>
      <c r="D8638" s="180"/>
      <c r="E8638" s="180"/>
      <c r="F8638" s="180"/>
      <c r="G8638" s="180"/>
      <c r="H8638" s="180"/>
      <c r="I8638" s="180">
        <v>63500</v>
      </c>
      <c r="J8638" s="180">
        <v>47058.55</v>
      </c>
    </row>
    <row r="8639" spans="1:10" x14ac:dyDescent="0.2">
      <c r="A8639" s="180" t="s">
        <v>197</v>
      </c>
      <c r="B8639" s="180" t="s">
        <v>408</v>
      </c>
      <c r="C8639" s="180"/>
      <c r="D8639" s="180"/>
      <c r="E8639" s="180"/>
      <c r="F8639" s="180"/>
      <c r="G8639" s="180"/>
      <c r="H8639" s="180"/>
      <c r="I8639" s="180">
        <v>75000</v>
      </c>
      <c r="J8639" s="180">
        <v>53366.6</v>
      </c>
    </row>
    <row r="8640" spans="1:10" x14ac:dyDescent="0.2">
      <c r="A8640" s="180" t="s">
        <v>197</v>
      </c>
      <c r="B8640" s="180" t="s">
        <v>423</v>
      </c>
      <c r="C8640" s="180"/>
      <c r="D8640" s="180"/>
      <c r="E8640" s="180"/>
      <c r="F8640" s="180"/>
      <c r="G8640" s="180"/>
      <c r="H8640" s="180"/>
      <c r="I8640" s="180">
        <v>120000</v>
      </c>
      <c r="J8640" s="180">
        <v>110788.96</v>
      </c>
    </row>
    <row r="8641" spans="1:10" x14ac:dyDescent="0.2">
      <c r="A8641" s="180" t="s">
        <v>197</v>
      </c>
      <c r="B8641" s="180" t="s">
        <v>355</v>
      </c>
      <c r="C8641" s="180"/>
      <c r="D8641" s="180"/>
      <c r="E8641" s="180"/>
      <c r="F8641" s="180"/>
      <c r="G8641" s="180"/>
      <c r="H8641" s="180"/>
      <c r="I8641" s="180">
        <v>130000</v>
      </c>
      <c r="J8641" s="180">
        <v>109633.4</v>
      </c>
    </row>
    <row r="8642" spans="1:10" x14ac:dyDescent="0.2">
      <c r="A8642" s="180" t="s">
        <v>197</v>
      </c>
      <c r="B8642" s="180" t="s">
        <v>356</v>
      </c>
      <c r="C8642" s="180"/>
      <c r="D8642" s="180"/>
      <c r="E8642" s="180"/>
      <c r="F8642" s="180"/>
      <c r="G8642" s="180"/>
      <c r="H8642" s="180"/>
      <c r="I8642" s="180">
        <v>50000</v>
      </c>
      <c r="J8642" s="180">
        <v>45104.11</v>
      </c>
    </row>
    <row r="8643" spans="1:10" x14ac:dyDescent="0.2">
      <c r="A8643" s="180" t="s">
        <v>197</v>
      </c>
      <c r="B8643" s="180" t="s">
        <v>409</v>
      </c>
      <c r="C8643" s="180"/>
      <c r="D8643" s="180"/>
      <c r="E8643" s="180"/>
      <c r="F8643" s="180"/>
      <c r="G8643" s="180"/>
      <c r="H8643" s="180"/>
      <c r="I8643" s="180">
        <v>0</v>
      </c>
      <c r="J8643" s="180"/>
    </row>
    <row r="8644" spans="1:10" x14ac:dyDescent="0.2">
      <c r="A8644" s="180" t="s">
        <v>197</v>
      </c>
      <c r="B8644" s="180" t="s">
        <v>378</v>
      </c>
      <c r="C8644" s="180"/>
      <c r="D8644" s="180">
        <v>40000</v>
      </c>
      <c r="E8644" s="180"/>
      <c r="F8644" s="180"/>
      <c r="G8644" s="180">
        <v>75000</v>
      </c>
      <c r="H8644" s="180"/>
      <c r="I8644" s="180">
        <v>75000</v>
      </c>
      <c r="J8644" s="180">
        <v>69774.23</v>
      </c>
    </row>
    <row r="8645" spans="1:10" x14ac:dyDescent="0.2">
      <c r="A8645" s="180" t="s">
        <v>197</v>
      </c>
      <c r="B8645" s="180" t="s">
        <v>360</v>
      </c>
      <c r="C8645" s="180">
        <v>300000</v>
      </c>
      <c r="D8645" s="180"/>
      <c r="E8645" s="180"/>
      <c r="F8645" s="180"/>
      <c r="G8645" s="180"/>
      <c r="H8645" s="180"/>
      <c r="I8645" s="180">
        <v>275000</v>
      </c>
      <c r="J8645" s="180">
        <v>123355.02</v>
      </c>
    </row>
    <row r="8646" spans="1:10" x14ac:dyDescent="0.2">
      <c r="A8646" s="180" t="s">
        <v>197</v>
      </c>
      <c r="B8646" s="180" t="s">
        <v>379</v>
      </c>
      <c r="C8646" s="180"/>
      <c r="D8646" s="180"/>
      <c r="E8646" s="180"/>
      <c r="F8646" s="180"/>
      <c r="G8646" s="180"/>
      <c r="H8646" s="180"/>
      <c r="I8646" s="180">
        <v>0</v>
      </c>
      <c r="J8646" s="180">
        <v>0</v>
      </c>
    </row>
    <row r="8647" spans="1:10" x14ac:dyDescent="0.2">
      <c r="A8647" s="180" t="s">
        <v>197</v>
      </c>
      <c r="B8647" s="180" t="s">
        <v>362</v>
      </c>
      <c r="C8647" s="180"/>
      <c r="D8647" s="180"/>
      <c r="E8647" s="180"/>
      <c r="F8647" s="180"/>
      <c r="G8647" s="180"/>
      <c r="H8647" s="180"/>
      <c r="I8647" s="180">
        <v>90550</v>
      </c>
      <c r="J8647" s="180">
        <v>90768</v>
      </c>
    </row>
    <row r="8648" spans="1:10" x14ac:dyDescent="0.2">
      <c r="A8648" s="180" t="s">
        <v>197</v>
      </c>
      <c r="B8648" s="180" t="s">
        <v>365</v>
      </c>
      <c r="C8648" s="180">
        <v>300000</v>
      </c>
      <c r="D8648" s="180">
        <v>40000</v>
      </c>
      <c r="E8648" s="180">
        <v>0</v>
      </c>
      <c r="F8648" s="180">
        <v>0</v>
      </c>
      <c r="G8648" s="180">
        <v>75000</v>
      </c>
      <c r="H8648" s="180">
        <v>0</v>
      </c>
      <c r="I8648" s="180">
        <v>3259050</v>
      </c>
      <c r="J8648" s="180">
        <v>2715898.0799999996</v>
      </c>
    </row>
    <row r="8649" spans="1:10" x14ac:dyDescent="0.2">
      <c r="A8649" s="180" t="s">
        <v>197</v>
      </c>
      <c r="B8649" s="180" t="s">
        <v>447</v>
      </c>
      <c r="C8649" s="180"/>
      <c r="D8649" s="180"/>
      <c r="E8649" s="180"/>
      <c r="F8649" s="180"/>
      <c r="G8649" s="180"/>
      <c r="H8649" s="180"/>
      <c r="I8649" s="180">
        <v>0</v>
      </c>
      <c r="J8649" s="180">
        <v>0</v>
      </c>
    </row>
    <row r="8650" spans="1:10" x14ac:dyDescent="0.2">
      <c r="A8650" s="180" t="s">
        <v>197</v>
      </c>
      <c r="B8650" s="180" t="s">
        <v>366</v>
      </c>
      <c r="C8650" s="180">
        <v>300000</v>
      </c>
      <c r="D8650" s="180">
        <v>40000</v>
      </c>
      <c r="E8650" s="180">
        <v>0</v>
      </c>
      <c r="F8650" s="180">
        <v>0</v>
      </c>
      <c r="G8650" s="180">
        <v>75000</v>
      </c>
      <c r="H8650" s="180">
        <v>0</v>
      </c>
      <c r="I8650" s="180">
        <v>3259050</v>
      </c>
      <c r="J8650" s="180">
        <v>2715898.0799999996</v>
      </c>
    </row>
    <row r="8651" spans="1:10" x14ac:dyDescent="0.2">
      <c r="A8651" s="180" t="s">
        <v>197</v>
      </c>
      <c r="B8651" s="180" t="s">
        <v>367</v>
      </c>
      <c r="C8651" s="180">
        <v>74958.949999999953</v>
      </c>
      <c r="D8651" s="180">
        <v>40563.660000000003</v>
      </c>
      <c r="E8651" s="180">
        <v>0</v>
      </c>
      <c r="F8651" s="180">
        <v>0</v>
      </c>
      <c r="G8651" s="180">
        <v>5816.7000000000116</v>
      </c>
      <c r="H8651" s="180">
        <v>0</v>
      </c>
      <c r="I8651" s="180">
        <v>1930191.3200000003</v>
      </c>
      <c r="J8651" s="180">
        <v>1914568.32</v>
      </c>
    </row>
    <row r="8652" spans="1:10" x14ac:dyDescent="0.2">
      <c r="A8652" s="180" t="s">
        <v>197</v>
      </c>
      <c r="B8652" s="180" t="s">
        <v>368</v>
      </c>
      <c r="C8652" s="180">
        <v>374958.9499999999</v>
      </c>
      <c r="D8652" s="180">
        <v>80563.66</v>
      </c>
      <c r="E8652" s="180">
        <v>0</v>
      </c>
      <c r="F8652" s="180">
        <v>0</v>
      </c>
      <c r="G8652" s="180">
        <v>80816.700000000012</v>
      </c>
      <c r="H8652" s="180">
        <v>0</v>
      </c>
      <c r="I8652" s="180">
        <v>5189241.32</v>
      </c>
      <c r="J8652" s="180">
        <v>4630466.3999999994</v>
      </c>
    </row>
    <row r="8653" spans="1:10" x14ac:dyDescent="0.2">
      <c r="A8653" s="180" t="s">
        <v>198</v>
      </c>
      <c r="B8653" s="180" t="s">
        <v>333</v>
      </c>
      <c r="C8653" s="180"/>
      <c r="D8653" s="180">
        <v>71268</v>
      </c>
      <c r="E8653" s="180"/>
      <c r="F8653" s="180">
        <v>0</v>
      </c>
      <c r="G8653" s="180"/>
      <c r="H8653" s="180"/>
      <c r="I8653" s="180">
        <v>770554</v>
      </c>
      <c r="J8653" s="180">
        <v>685970.61</v>
      </c>
    </row>
    <row r="8654" spans="1:10" x14ac:dyDescent="0.2">
      <c r="A8654" s="180" t="s">
        <v>198</v>
      </c>
      <c r="B8654" s="180" t="s">
        <v>334</v>
      </c>
      <c r="C8654" s="180"/>
      <c r="D8654" s="180">
        <v>1805</v>
      </c>
      <c r="E8654" s="180"/>
      <c r="F8654" s="180">
        <v>0</v>
      </c>
      <c r="G8654" s="180"/>
      <c r="H8654" s="180"/>
      <c r="I8654" s="180">
        <v>22640</v>
      </c>
      <c r="J8654" s="180">
        <v>21977.759999999998</v>
      </c>
    </row>
    <row r="8655" spans="1:10" x14ac:dyDescent="0.2">
      <c r="A8655" s="180" t="s">
        <v>198</v>
      </c>
      <c r="B8655" s="180" t="s">
        <v>335</v>
      </c>
      <c r="C8655" s="180"/>
      <c r="D8655" s="180">
        <v>0</v>
      </c>
      <c r="E8655" s="180"/>
      <c r="F8655" s="180"/>
      <c r="G8655" s="180"/>
      <c r="H8655" s="180"/>
      <c r="I8655" s="180">
        <v>95730</v>
      </c>
      <c r="J8655" s="180">
        <v>82995</v>
      </c>
    </row>
    <row r="8656" spans="1:10" x14ac:dyDescent="0.2">
      <c r="A8656" s="180" t="s">
        <v>198</v>
      </c>
      <c r="B8656" s="180" t="s">
        <v>336</v>
      </c>
      <c r="C8656" s="180"/>
      <c r="D8656" s="180"/>
      <c r="E8656" s="180"/>
      <c r="F8656" s="180"/>
      <c r="G8656" s="180"/>
      <c r="H8656" s="180"/>
      <c r="I8656" s="180">
        <v>185000</v>
      </c>
      <c r="J8656" s="180">
        <v>174241.05</v>
      </c>
    </row>
    <row r="8657" spans="1:10" x14ac:dyDescent="0.2">
      <c r="A8657" s="180" t="s">
        <v>198</v>
      </c>
      <c r="B8657" s="180" t="s">
        <v>337</v>
      </c>
      <c r="C8657" s="180">
        <v>2890</v>
      </c>
      <c r="D8657" s="180">
        <v>1170</v>
      </c>
      <c r="E8657" s="180"/>
      <c r="F8657" s="180"/>
      <c r="G8657" s="180">
        <v>115</v>
      </c>
      <c r="H8657" s="180"/>
      <c r="I8657" s="180">
        <v>15286</v>
      </c>
      <c r="J8657" s="180">
        <v>14835.55</v>
      </c>
    </row>
    <row r="8658" spans="1:10" x14ac:dyDescent="0.2">
      <c r="A8658" s="180" t="s">
        <v>198</v>
      </c>
      <c r="B8658" s="180" t="s">
        <v>338</v>
      </c>
      <c r="C8658" s="180"/>
      <c r="D8658" s="180"/>
      <c r="E8658" s="180"/>
      <c r="F8658" s="180"/>
      <c r="G8658" s="180">
        <v>33700</v>
      </c>
      <c r="H8658" s="180"/>
      <c r="I8658" s="180">
        <v>33700</v>
      </c>
      <c r="J8658" s="180">
        <v>32717.15</v>
      </c>
    </row>
    <row r="8659" spans="1:10" x14ac:dyDescent="0.2">
      <c r="A8659" s="180" t="s">
        <v>198</v>
      </c>
      <c r="B8659" s="180" t="s">
        <v>339</v>
      </c>
      <c r="C8659" s="180"/>
      <c r="D8659" s="180"/>
      <c r="E8659" s="180"/>
      <c r="F8659" s="180"/>
      <c r="G8659" s="180"/>
      <c r="H8659" s="180"/>
      <c r="I8659" s="180">
        <v>68500</v>
      </c>
      <c r="J8659" s="180">
        <v>66493.789999999994</v>
      </c>
    </row>
    <row r="8660" spans="1:10" x14ac:dyDescent="0.2">
      <c r="A8660" s="180" t="s">
        <v>198</v>
      </c>
      <c r="B8660" s="180" t="s">
        <v>340</v>
      </c>
      <c r="C8660" s="180"/>
      <c r="D8660" s="180">
        <v>2845</v>
      </c>
      <c r="E8660" s="180"/>
      <c r="F8660" s="180"/>
      <c r="G8660" s="180">
        <v>570</v>
      </c>
      <c r="H8660" s="180"/>
      <c r="I8660" s="180">
        <v>29755</v>
      </c>
      <c r="J8660" s="180">
        <v>28811.61</v>
      </c>
    </row>
    <row r="8661" spans="1:10" x14ac:dyDescent="0.2">
      <c r="A8661" s="180" t="s">
        <v>198</v>
      </c>
      <c r="B8661" s="180" t="s">
        <v>341</v>
      </c>
      <c r="C8661" s="180"/>
      <c r="D8661" s="180"/>
      <c r="E8661" s="180"/>
      <c r="F8661" s="180"/>
      <c r="G8661" s="180"/>
      <c r="H8661" s="180"/>
      <c r="I8661" s="180">
        <v>0</v>
      </c>
      <c r="J8661" s="180">
        <v>0</v>
      </c>
    </row>
    <row r="8662" spans="1:10" x14ac:dyDescent="0.2">
      <c r="A8662" s="180" t="s">
        <v>198</v>
      </c>
      <c r="B8662" s="180" t="s">
        <v>342</v>
      </c>
      <c r="C8662" s="180"/>
      <c r="D8662" s="180"/>
      <c r="E8662" s="180"/>
      <c r="F8662" s="180"/>
      <c r="G8662" s="180"/>
      <c r="H8662" s="180"/>
      <c r="I8662" s="180">
        <v>1504717</v>
      </c>
      <c r="J8662" s="180">
        <v>1544499</v>
      </c>
    </row>
    <row r="8663" spans="1:10" x14ac:dyDescent="0.2">
      <c r="A8663" s="180" t="s">
        <v>198</v>
      </c>
      <c r="B8663" s="180" t="s">
        <v>343</v>
      </c>
      <c r="C8663" s="180"/>
      <c r="D8663" s="180"/>
      <c r="E8663" s="180"/>
      <c r="F8663" s="180"/>
      <c r="G8663" s="180"/>
      <c r="H8663" s="180"/>
      <c r="I8663" s="180">
        <v>0</v>
      </c>
      <c r="J8663" s="180">
        <v>0</v>
      </c>
    </row>
    <row r="8664" spans="1:10" x14ac:dyDescent="0.2">
      <c r="A8664" s="180" t="s">
        <v>198</v>
      </c>
      <c r="B8664" s="180" t="s">
        <v>344</v>
      </c>
      <c r="C8664" s="180">
        <v>213450</v>
      </c>
      <c r="D8664" s="180">
        <v>40</v>
      </c>
      <c r="E8664" s="180"/>
      <c r="F8664" s="180"/>
      <c r="G8664" s="180">
        <v>945</v>
      </c>
      <c r="H8664" s="180"/>
      <c r="I8664" s="180">
        <v>230075</v>
      </c>
      <c r="J8664" s="180">
        <v>223388.29</v>
      </c>
    </row>
    <row r="8665" spans="1:10" x14ac:dyDescent="0.2">
      <c r="A8665" s="180" t="s">
        <v>198</v>
      </c>
      <c r="B8665" s="180" t="s">
        <v>475</v>
      </c>
      <c r="C8665" s="180"/>
      <c r="D8665" s="180">
        <v>170</v>
      </c>
      <c r="E8665" s="180"/>
      <c r="F8665" s="180">
        <v>0</v>
      </c>
      <c r="G8665" s="180"/>
      <c r="H8665" s="180"/>
      <c r="I8665" s="180">
        <v>1804</v>
      </c>
      <c r="J8665" s="180">
        <v>1776.36</v>
      </c>
    </row>
    <row r="8666" spans="1:10" x14ac:dyDescent="0.2">
      <c r="A8666" s="180" t="s">
        <v>198</v>
      </c>
      <c r="B8666" s="180" t="s">
        <v>332</v>
      </c>
      <c r="C8666" s="180"/>
      <c r="D8666" s="180"/>
      <c r="E8666" s="180"/>
      <c r="F8666" s="180"/>
      <c r="G8666" s="180"/>
      <c r="H8666" s="180"/>
      <c r="I8666" s="180">
        <v>70400</v>
      </c>
      <c r="J8666" s="180">
        <v>58444</v>
      </c>
    </row>
    <row r="8667" spans="1:10" x14ac:dyDescent="0.2">
      <c r="A8667" s="180" t="s">
        <v>198</v>
      </c>
      <c r="B8667" s="180" t="s">
        <v>407</v>
      </c>
      <c r="C8667" s="180"/>
      <c r="D8667" s="180"/>
      <c r="E8667" s="180"/>
      <c r="F8667" s="180"/>
      <c r="G8667" s="180">
        <v>77615</v>
      </c>
      <c r="H8667" s="180"/>
      <c r="I8667" s="180">
        <v>125615</v>
      </c>
      <c r="J8667" s="180">
        <v>122086.48</v>
      </c>
    </row>
    <row r="8668" spans="1:10" x14ac:dyDescent="0.2">
      <c r="A8668" s="180" t="s">
        <v>198</v>
      </c>
      <c r="B8668" s="180" t="s">
        <v>345</v>
      </c>
      <c r="C8668" s="180">
        <v>216340</v>
      </c>
      <c r="D8668" s="180">
        <v>77298</v>
      </c>
      <c r="E8668" s="180">
        <v>0</v>
      </c>
      <c r="F8668" s="180">
        <v>0</v>
      </c>
      <c r="G8668" s="180">
        <v>112945</v>
      </c>
      <c r="H8668" s="180">
        <v>0</v>
      </c>
      <c r="I8668" s="180">
        <v>3153776</v>
      </c>
      <c r="J8668" s="180">
        <v>3058236.65</v>
      </c>
    </row>
    <row r="8669" spans="1:10" x14ac:dyDescent="0.2">
      <c r="A8669" s="180" t="s">
        <v>198</v>
      </c>
      <c r="B8669" s="180" t="s">
        <v>346</v>
      </c>
      <c r="C8669" s="180"/>
      <c r="D8669" s="180"/>
      <c r="E8669" s="180"/>
      <c r="F8669" s="180"/>
      <c r="G8669" s="180"/>
      <c r="H8669" s="180"/>
      <c r="I8669" s="180">
        <v>0</v>
      </c>
      <c r="J8669" s="180">
        <v>0</v>
      </c>
    </row>
    <row r="8670" spans="1:10" x14ac:dyDescent="0.2">
      <c r="A8670" s="180" t="s">
        <v>198</v>
      </c>
      <c r="B8670" s="180" t="s">
        <v>446</v>
      </c>
      <c r="C8670" s="180"/>
      <c r="D8670" s="180"/>
      <c r="E8670" s="180"/>
      <c r="F8670" s="180"/>
      <c r="G8670" s="180"/>
      <c r="H8670" s="180"/>
      <c r="I8670" s="180">
        <v>5560</v>
      </c>
      <c r="J8670" s="180">
        <v>5400</v>
      </c>
    </row>
    <row r="8671" spans="1:10" x14ac:dyDescent="0.2">
      <c r="A8671" s="180" t="s">
        <v>198</v>
      </c>
      <c r="B8671" s="180" t="s">
        <v>347</v>
      </c>
      <c r="C8671" s="180"/>
      <c r="D8671" s="180"/>
      <c r="E8671" s="180"/>
      <c r="F8671" s="180"/>
      <c r="G8671" s="180"/>
      <c r="H8671" s="180"/>
      <c r="I8671" s="180">
        <v>0</v>
      </c>
      <c r="J8671" s="180">
        <v>0</v>
      </c>
    </row>
    <row r="8672" spans="1:10" x14ac:dyDescent="0.2">
      <c r="A8672" s="180" t="s">
        <v>198</v>
      </c>
      <c r="B8672" s="180" t="s">
        <v>348</v>
      </c>
      <c r="C8672" s="180">
        <v>216340</v>
      </c>
      <c r="D8672" s="180">
        <v>77298</v>
      </c>
      <c r="E8672" s="180">
        <v>0</v>
      </c>
      <c r="F8672" s="180">
        <v>0</v>
      </c>
      <c r="G8672" s="180">
        <v>112945</v>
      </c>
      <c r="H8672" s="180">
        <v>0</v>
      </c>
      <c r="I8672" s="180">
        <v>3159336</v>
      </c>
      <c r="J8672" s="180">
        <v>3063636.65</v>
      </c>
    </row>
    <row r="8673" spans="1:10" x14ac:dyDescent="0.2">
      <c r="A8673" s="180" t="s">
        <v>198</v>
      </c>
      <c r="B8673" s="180" t="s">
        <v>349</v>
      </c>
      <c r="C8673" s="180">
        <v>245104.33999999997</v>
      </c>
      <c r="D8673" s="180">
        <v>163090.81</v>
      </c>
      <c r="E8673" s="180">
        <v>0</v>
      </c>
      <c r="F8673" s="180">
        <v>0</v>
      </c>
      <c r="G8673" s="180">
        <v>65044.859999999986</v>
      </c>
      <c r="H8673" s="180">
        <v>0</v>
      </c>
      <c r="I8673" s="180">
        <v>1904105.2999999991</v>
      </c>
      <c r="J8673" s="180">
        <v>1752144.89</v>
      </c>
    </row>
    <row r="8674" spans="1:10" x14ac:dyDescent="0.2">
      <c r="A8674" s="180" t="s">
        <v>198</v>
      </c>
      <c r="B8674" s="180" t="s">
        <v>350</v>
      </c>
      <c r="C8674" s="180">
        <v>461444.34</v>
      </c>
      <c r="D8674" s="180">
        <v>240388.81</v>
      </c>
      <c r="E8674" s="180">
        <v>0</v>
      </c>
      <c r="F8674" s="180">
        <v>0</v>
      </c>
      <c r="G8674" s="180">
        <v>177989.86</v>
      </c>
      <c r="H8674" s="180">
        <v>0</v>
      </c>
      <c r="I8674" s="180">
        <v>5063441.2999999989</v>
      </c>
      <c r="J8674" s="180">
        <v>4815781.54</v>
      </c>
    </row>
    <row r="8675" spans="1:10" x14ac:dyDescent="0.2">
      <c r="A8675" s="180" t="s">
        <v>198</v>
      </c>
      <c r="B8675" s="180" t="s">
        <v>376</v>
      </c>
      <c r="C8675" s="180"/>
      <c r="D8675" s="180"/>
      <c r="E8675" s="180"/>
      <c r="F8675" s="180"/>
      <c r="G8675" s="180"/>
      <c r="H8675" s="180"/>
      <c r="I8675" s="180"/>
      <c r="J8675" s="180"/>
    </row>
    <row r="8676" spans="1:10" x14ac:dyDescent="0.2">
      <c r="A8676" s="180" t="s">
        <v>198</v>
      </c>
      <c r="B8676" s="180" t="s">
        <v>377</v>
      </c>
      <c r="C8676" s="180">
        <v>122000</v>
      </c>
      <c r="D8676" s="180"/>
      <c r="E8676" s="180"/>
      <c r="F8676" s="180"/>
      <c r="G8676" s="180"/>
      <c r="H8676" s="180"/>
      <c r="I8676" s="180">
        <v>2054300</v>
      </c>
      <c r="J8676" s="180">
        <v>1868249.51</v>
      </c>
    </row>
    <row r="8677" spans="1:10" x14ac:dyDescent="0.2">
      <c r="A8677" s="180" t="s">
        <v>198</v>
      </c>
      <c r="B8677" s="180" t="s">
        <v>352</v>
      </c>
      <c r="C8677" s="180"/>
      <c r="D8677" s="180"/>
      <c r="E8677" s="180"/>
      <c r="F8677" s="180"/>
      <c r="G8677" s="180"/>
      <c r="H8677" s="180"/>
      <c r="I8677" s="180">
        <v>77120</v>
      </c>
      <c r="J8677" s="180">
        <v>74872.28</v>
      </c>
    </row>
    <row r="8678" spans="1:10" x14ac:dyDescent="0.2">
      <c r="A8678" s="180" t="s">
        <v>198</v>
      </c>
      <c r="B8678" s="180" t="s">
        <v>353</v>
      </c>
      <c r="C8678" s="180"/>
      <c r="D8678" s="180"/>
      <c r="E8678" s="180"/>
      <c r="F8678" s="180"/>
      <c r="G8678" s="180"/>
      <c r="H8678" s="180"/>
      <c r="I8678" s="180">
        <v>198670</v>
      </c>
      <c r="J8678" s="180">
        <v>94176.81</v>
      </c>
    </row>
    <row r="8679" spans="1:10" x14ac:dyDescent="0.2">
      <c r="A8679" s="180" t="s">
        <v>198</v>
      </c>
      <c r="B8679" s="180" t="s">
        <v>354</v>
      </c>
      <c r="C8679" s="180"/>
      <c r="D8679" s="180"/>
      <c r="E8679" s="180"/>
      <c r="F8679" s="180"/>
      <c r="G8679" s="180"/>
      <c r="H8679" s="180"/>
      <c r="I8679" s="180">
        <v>48300</v>
      </c>
      <c r="J8679" s="180">
        <v>46862.49</v>
      </c>
    </row>
    <row r="8680" spans="1:10" x14ac:dyDescent="0.2">
      <c r="A8680" s="180" t="s">
        <v>198</v>
      </c>
      <c r="B8680" s="180" t="s">
        <v>408</v>
      </c>
      <c r="C8680" s="180"/>
      <c r="D8680" s="180"/>
      <c r="E8680" s="180"/>
      <c r="F8680" s="180"/>
      <c r="G8680" s="180"/>
      <c r="H8680" s="180"/>
      <c r="I8680" s="180">
        <v>129320</v>
      </c>
      <c r="J8680" s="180">
        <v>125550.81</v>
      </c>
    </row>
    <row r="8681" spans="1:10" x14ac:dyDescent="0.2">
      <c r="A8681" s="180" t="s">
        <v>198</v>
      </c>
      <c r="B8681" s="180" t="s">
        <v>423</v>
      </c>
      <c r="C8681" s="180"/>
      <c r="D8681" s="180"/>
      <c r="E8681" s="180"/>
      <c r="F8681" s="180"/>
      <c r="G8681" s="180"/>
      <c r="H8681" s="180"/>
      <c r="I8681" s="180">
        <v>82300</v>
      </c>
      <c r="J8681" s="180">
        <v>79909.37</v>
      </c>
    </row>
    <row r="8682" spans="1:10" x14ac:dyDescent="0.2">
      <c r="A8682" s="180" t="s">
        <v>198</v>
      </c>
      <c r="B8682" s="180" t="s">
        <v>355</v>
      </c>
      <c r="C8682" s="180"/>
      <c r="D8682" s="180"/>
      <c r="E8682" s="180"/>
      <c r="F8682" s="180"/>
      <c r="G8682" s="180"/>
      <c r="H8682" s="180"/>
      <c r="I8682" s="180">
        <v>212930</v>
      </c>
      <c r="J8682" s="180">
        <v>206692.33</v>
      </c>
    </row>
    <row r="8683" spans="1:10" x14ac:dyDescent="0.2">
      <c r="A8683" s="180" t="s">
        <v>198</v>
      </c>
      <c r="B8683" s="180" t="s">
        <v>356</v>
      </c>
      <c r="C8683" s="180">
        <v>100000</v>
      </c>
      <c r="D8683" s="180"/>
      <c r="E8683" s="180"/>
      <c r="F8683" s="180"/>
      <c r="G8683" s="180"/>
      <c r="H8683" s="180"/>
      <c r="I8683" s="180">
        <v>189395</v>
      </c>
      <c r="J8683" s="180">
        <v>183809.2</v>
      </c>
    </row>
    <row r="8684" spans="1:10" x14ac:dyDescent="0.2">
      <c r="A8684" s="180" t="s">
        <v>198</v>
      </c>
      <c r="B8684" s="180" t="s">
        <v>409</v>
      </c>
      <c r="C8684" s="180"/>
      <c r="D8684" s="180"/>
      <c r="E8684" s="180"/>
      <c r="F8684" s="180"/>
      <c r="G8684" s="180"/>
      <c r="H8684" s="180"/>
      <c r="I8684" s="180">
        <v>0</v>
      </c>
      <c r="J8684" s="180"/>
    </row>
    <row r="8685" spans="1:10" x14ac:dyDescent="0.2">
      <c r="A8685" s="180" t="s">
        <v>198</v>
      </c>
      <c r="B8685" s="180" t="s">
        <v>378</v>
      </c>
      <c r="C8685" s="180"/>
      <c r="D8685" s="180"/>
      <c r="E8685" s="180"/>
      <c r="F8685" s="180"/>
      <c r="G8685" s="180">
        <v>132200</v>
      </c>
      <c r="H8685" s="180"/>
      <c r="I8685" s="180">
        <v>120000</v>
      </c>
      <c r="J8685" s="180">
        <v>108211.35</v>
      </c>
    </row>
    <row r="8686" spans="1:10" x14ac:dyDescent="0.2">
      <c r="A8686" s="180" t="s">
        <v>198</v>
      </c>
      <c r="B8686" s="180" t="s">
        <v>360</v>
      </c>
      <c r="C8686" s="180">
        <v>223000</v>
      </c>
      <c r="D8686" s="180">
        <v>80000</v>
      </c>
      <c r="E8686" s="180"/>
      <c r="F8686" s="180"/>
      <c r="G8686" s="180"/>
      <c r="H8686" s="180"/>
      <c r="I8686" s="180">
        <v>285000</v>
      </c>
      <c r="J8686" s="180">
        <v>31916.089999999997</v>
      </c>
    </row>
    <row r="8687" spans="1:10" x14ac:dyDescent="0.2">
      <c r="A8687" s="180" t="s">
        <v>198</v>
      </c>
      <c r="B8687" s="180" t="s">
        <v>379</v>
      </c>
      <c r="C8687" s="180"/>
      <c r="D8687" s="180"/>
      <c r="E8687" s="180"/>
      <c r="F8687" s="180"/>
      <c r="G8687" s="180"/>
      <c r="H8687" s="180"/>
      <c r="I8687" s="180">
        <v>0</v>
      </c>
      <c r="J8687" s="180">
        <v>0</v>
      </c>
    </row>
    <row r="8688" spans="1:10" x14ac:dyDescent="0.2">
      <c r="A8688" s="180" t="s">
        <v>198</v>
      </c>
      <c r="B8688" s="180" t="s">
        <v>362</v>
      </c>
      <c r="C8688" s="180"/>
      <c r="D8688" s="180"/>
      <c r="E8688" s="180"/>
      <c r="F8688" s="180"/>
      <c r="G8688" s="180"/>
      <c r="H8688" s="180"/>
      <c r="I8688" s="180">
        <v>90181</v>
      </c>
      <c r="J8688" s="180">
        <v>91426</v>
      </c>
    </row>
    <row r="8689" spans="1:10" x14ac:dyDescent="0.2">
      <c r="A8689" s="180" t="s">
        <v>198</v>
      </c>
      <c r="B8689" s="180" t="s">
        <v>365</v>
      </c>
      <c r="C8689" s="180">
        <v>445000</v>
      </c>
      <c r="D8689" s="180">
        <v>80000</v>
      </c>
      <c r="E8689" s="180">
        <v>0</v>
      </c>
      <c r="F8689" s="180">
        <v>0</v>
      </c>
      <c r="G8689" s="180">
        <v>132200</v>
      </c>
      <c r="H8689" s="180">
        <v>0</v>
      </c>
      <c r="I8689" s="180">
        <v>3487516</v>
      </c>
      <c r="J8689" s="180">
        <v>2911676.24</v>
      </c>
    </row>
    <row r="8690" spans="1:10" x14ac:dyDescent="0.2">
      <c r="A8690" s="180" t="s">
        <v>198</v>
      </c>
      <c r="B8690" s="180" t="s">
        <v>447</v>
      </c>
      <c r="C8690" s="180"/>
      <c r="D8690" s="180"/>
      <c r="E8690" s="180"/>
      <c r="F8690" s="180"/>
      <c r="G8690" s="180"/>
      <c r="H8690" s="180"/>
      <c r="I8690" s="180">
        <v>0</v>
      </c>
      <c r="J8690" s="180">
        <v>0</v>
      </c>
    </row>
    <row r="8691" spans="1:10" x14ac:dyDescent="0.2">
      <c r="A8691" s="180" t="s">
        <v>198</v>
      </c>
      <c r="B8691" s="180" t="s">
        <v>366</v>
      </c>
      <c r="C8691" s="180">
        <v>445000</v>
      </c>
      <c r="D8691" s="180">
        <v>80000</v>
      </c>
      <c r="E8691" s="180">
        <v>0</v>
      </c>
      <c r="F8691" s="180">
        <v>0</v>
      </c>
      <c r="G8691" s="180">
        <v>132200</v>
      </c>
      <c r="H8691" s="180">
        <v>0</v>
      </c>
      <c r="I8691" s="180">
        <v>3487516</v>
      </c>
      <c r="J8691" s="180">
        <v>2911676.24</v>
      </c>
    </row>
    <row r="8692" spans="1:10" x14ac:dyDescent="0.2">
      <c r="A8692" s="180" t="s">
        <v>198</v>
      </c>
      <c r="B8692" s="180" t="s">
        <v>367</v>
      </c>
      <c r="C8692" s="180">
        <v>16444.339999999967</v>
      </c>
      <c r="D8692" s="180">
        <v>160388.81</v>
      </c>
      <c r="E8692" s="180">
        <v>0</v>
      </c>
      <c r="F8692" s="180">
        <v>0</v>
      </c>
      <c r="G8692" s="180">
        <v>45789.859999999986</v>
      </c>
      <c r="H8692" s="180">
        <v>0</v>
      </c>
      <c r="I8692" s="180">
        <v>1575925.2999999989</v>
      </c>
      <c r="J8692" s="180">
        <v>1904105.3</v>
      </c>
    </row>
    <row r="8693" spans="1:10" x14ac:dyDescent="0.2">
      <c r="A8693" s="180" t="s">
        <v>198</v>
      </c>
      <c r="B8693" s="180" t="s">
        <v>368</v>
      </c>
      <c r="C8693" s="180">
        <v>461444.34</v>
      </c>
      <c r="D8693" s="180">
        <v>240388.81</v>
      </c>
      <c r="E8693" s="180">
        <v>0</v>
      </c>
      <c r="F8693" s="180">
        <v>0</v>
      </c>
      <c r="G8693" s="180">
        <v>177989.86</v>
      </c>
      <c r="H8693" s="180">
        <v>0</v>
      </c>
      <c r="I8693" s="180">
        <v>5063441.2999999989</v>
      </c>
      <c r="J8693" s="180">
        <v>4815781.54</v>
      </c>
    </row>
    <row r="8694" spans="1:10" x14ac:dyDescent="0.2">
      <c r="A8694" s="180" t="s">
        <v>199</v>
      </c>
      <c r="B8694" s="180" t="s">
        <v>333</v>
      </c>
      <c r="C8694" s="180"/>
      <c r="D8694" s="180">
        <v>519531</v>
      </c>
      <c r="E8694" s="180"/>
      <c r="F8694" s="180">
        <v>610573</v>
      </c>
      <c r="G8694" s="180"/>
      <c r="H8694" s="180"/>
      <c r="I8694" s="180">
        <v>3959957</v>
      </c>
      <c r="J8694" s="180">
        <v>3720074.6</v>
      </c>
    </row>
    <row r="8695" spans="1:10" x14ac:dyDescent="0.2">
      <c r="A8695" s="180" t="s">
        <v>199</v>
      </c>
      <c r="B8695" s="180" t="s">
        <v>334</v>
      </c>
      <c r="C8695" s="180"/>
      <c r="D8695" s="180">
        <v>9276</v>
      </c>
      <c r="E8695" s="180"/>
      <c r="F8695" s="180">
        <v>10902</v>
      </c>
      <c r="G8695" s="180"/>
      <c r="H8695" s="180"/>
      <c r="I8695" s="180">
        <v>81473</v>
      </c>
      <c r="J8695" s="180">
        <v>82667.86</v>
      </c>
    </row>
    <row r="8696" spans="1:10" x14ac:dyDescent="0.2">
      <c r="A8696" s="180" t="s">
        <v>199</v>
      </c>
      <c r="B8696" s="180" t="s">
        <v>335</v>
      </c>
      <c r="C8696" s="180"/>
      <c r="D8696" s="180">
        <v>0</v>
      </c>
      <c r="E8696" s="180"/>
      <c r="F8696" s="180"/>
      <c r="G8696" s="180"/>
      <c r="H8696" s="180"/>
      <c r="I8696" s="180">
        <v>172621</v>
      </c>
      <c r="J8696" s="180">
        <v>174474</v>
      </c>
    </row>
    <row r="8697" spans="1:10" x14ac:dyDescent="0.2">
      <c r="A8697" s="180" t="s">
        <v>199</v>
      </c>
      <c r="B8697" s="180" t="s">
        <v>336</v>
      </c>
      <c r="C8697" s="180"/>
      <c r="D8697" s="180"/>
      <c r="E8697" s="180"/>
      <c r="F8697" s="180"/>
      <c r="G8697" s="180"/>
      <c r="H8697" s="180"/>
      <c r="I8697" s="180">
        <v>700000</v>
      </c>
      <c r="J8697" s="180">
        <v>727722.6</v>
      </c>
    </row>
    <row r="8698" spans="1:10" x14ac:dyDescent="0.2">
      <c r="A8698" s="180" t="s">
        <v>199</v>
      </c>
      <c r="B8698" s="180" t="s">
        <v>337</v>
      </c>
      <c r="C8698" s="180">
        <v>1000</v>
      </c>
      <c r="D8698" s="180"/>
      <c r="E8698" s="180"/>
      <c r="F8698" s="180"/>
      <c r="G8698" s="180"/>
      <c r="H8698" s="180"/>
      <c r="I8698" s="180">
        <v>19000</v>
      </c>
      <c r="J8698" s="180">
        <v>20112.89</v>
      </c>
    </row>
    <row r="8699" spans="1:10" x14ac:dyDescent="0.2">
      <c r="A8699" s="180" t="s">
        <v>199</v>
      </c>
      <c r="B8699" s="180" t="s">
        <v>338</v>
      </c>
      <c r="C8699" s="180"/>
      <c r="D8699" s="180"/>
      <c r="E8699" s="180"/>
      <c r="F8699" s="180"/>
      <c r="G8699" s="180">
        <v>165000</v>
      </c>
      <c r="H8699" s="180"/>
      <c r="I8699" s="180">
        <v>165000</v>
      </c>
      <c r="J8699" s="180">
        <v>164890.9</v>
      </c>
    </row>
    <row r="8700" spans="1:10" x14ac:dyDescent="0.2">
      <c r="A8700" s="180" t="s">
        <v>199</v>
      </c>
      <c r="B8700" s="180" t="s">
        <v>339</v>
      </c>
      <c r="C8700" s="180"/>
      <c r="D8700" s="180"/>
      <c r="E8700" s="180"/>
      <c r="F8700" s="180"/>
      <c r="G8700" s="180"/>
      <c r="H8700" s="180"/>
      <c r="I8700" s="180">
        <v>415000</v>
      </c>
      <c r="J8700" s="180">
        <v>401841.36</v>
      </c>
    </row>
    <row r="8701" spans="1:10" x14ac:dyDescent="0.2">
      <c r="A8701" s="180" t="s">
        <v>199</v>
      </c>
      <c r="B8701" s="180" t="s">
        <v>340</v>
      </c>
      <c r="C8701" s="180"/>
      <c r="D8701" s="180"/>
      <c r="E8701" s="180"/>
      <c r="F8701" s="180"/>
      <c r="G8701" s="180">
        <v>5000</v>
      </c>
      <c r="H8701" s="180">
        <v>30000</v>
      </c>
      <c r="I8701" s="180">
        <v>336000</v>
      </c>
      <c r="J8701" s="180">
        <v>1326398.6599999997</v>
      </c>
    </row>
    <row r="8702" spans="1:10" x14ac:dyDescent="0.2">
      <c r="A8702" s="180" t="s">
        <v>199</v>
      </c>
      <c r="B8702" s="180" t="s">
        <v>341</v>
      </c>
      <c r="C8702" s="180"/>
      <c r="D8702" s="180"/>
      <c r="E8702" s="180"/>
      <c r="F8702" s="180"/>
      <c r="G8702" s="180"/>
      <c r="H8702" s="180"/>
      <c r="I8702" s="180">
        <v>0</v>
      </c>
      <c r="J8702" s="180">
        <v>0</v>
      </c>
    </row>
    <row r="8703" spans="1:10" x14ac:dyDescent="0.2">
      <c r="A8703" s="180" t="s">
        <v>199</v>
      </c>
      <c r="B8703" s="180" t="s">
        <v>342</v>
      </c>
      <c r="C8703" s="180"/>
      <c r="D8703" s="180"/>
      <c r="E8703" s="180"/>
      <c r="F8703" s="180"/>
      <c r="G8703" s="180"/>
      <c r="H8703" s="180"/>
      <c r="I8703" s="180">
        <v>3817548</v>
      </c>
      <c r="J8703" s="180">
        <v>3897217</v>
      </c>
    </row>
    <row r="8704" spans="1:10" x14ac:dyDescent="0.2">
      <c r="A8704" s="180" t="s">
        <v>199</v>
      </c>
      <c r="B8704" s="180" t="s">
        <v>343</v>
      </c>
      <c r="C8704" s="180"/>
      <c r="D8704" s="180"/>
      <c r="E8704" s="180"/>
      <c r="F8704" s="180"/>
      <c r="G8704" s="180"/>
      <c r="H8704" s="180"/>
      <c r="I8704" s="180">
        <v>0</v>
      </c>
      <c r="J8704" s="180">
        <v>0</v>
      </c>
    </row>
    <row r="8705" spans="1:10" x14ac:dyDescent="0.2">
      <c r="A8705" s="180" t="s">
        <v>199</v>
      </c>
      <c r="B8705" s="180" t="s">
        <v>344</v>
      </c>
      <c r="C8705" s="180">
        <v>580000</v>
      </c>
      <c r="D8705" s="180"/>
      <c r="E8705" s="180"/>
      <c r="F8705" s="180"/>
      <c r="G8705" s="180">
        <v>3800</v>
      </c>
      <c r="H8705" s="180"/>
      <c r="I8705" s="180">
        <v>628800</v>
      </c>
      <c r="J8705" s="180">
        <v>634856.63</v>
      </c>
    </row>
    <row r="8706" spans="1:10" x14ac:dyDescent="0.2">
      <c r="A8706" s="180" t="s">
        <v>199</v>
      </c>
      <c r="B8706" s="180" t="s">
        <v>475</v>
      </c>
      <c r="C8706" s="180"/>
      <c r="D8706" s="180">
        <v>3293</v>
      </c>
      <c r="E8706" s="180"/>
      <c r="F8706" s="180">
        <v>3870</v>
      </c>
      <c r="G8706" s="180"/>
      <c r="H8706" s="180"/>
      <c r="I8706" s="180">
        <v>24032</v>
      </c>
      <c r="J8706" s="180">
        <v>24600.43</v>
      </c>
    </row>
    <row r="8707" spans="1:10" x14ac:dyDescent="0.2">
      <c r="A8707" s="180" t="s">
        <v>199</v>
      </c>
      <c r="B8707" s="180" t="s">
        <v>332</v>
      </c>
      <c r="C8707" s="180"/>
      <c r="D8707" s="180"/>
      <c r="E8707" s="180"/>
      <c r="F8707" s="180"/>
      <c r="G8707" s="180"/>
      <c r="H8707" s="180"/>
      <c r="I8707" s="180">
        <v>165000</v>
      </c>
      <c r="J8707" s="180">
        <v>150324.34</v>
      </c>
    </row>
    <row r="8708" spans="1:10" x14ac:dyDescent="0.2">
      <c r="A8708" s="180" t="s">
        <v>199</v>
      </c>
      <c r="B8708" s="180" t="s">
        <v>407</v>
      </c>
      <c r="C8708" s="180"/>
      <c r="D8708" s="180"/>
      <c r="E8708" s="180"/>
      <c r="F8708" s="180"/>
      <c r="G8708" s="180">
        <v>270000</v>
      </c>
      <c r="H8708" s="180">
        <v>4500</v>
      </c>
      <c r="I8708" s="180">
        <v>414500</v>
      </c>
      <c r="J8708" s="180">
        <v>409693.89</v>
      </c>
    </row>
    <row r="8709" spans="1:10" x14ac:dyDescent="0.2">
      <c r="A8709" s="180" t="s">
        <v>199</v>
      </c>
      <c r="B8709" s="180" t="s">
        <v>345</v>
      </c>
      <c r="C8709" s="180">
        <v>581000</v>
      </c>
      <c r="D8709" s="180">
        <v>532100</v>
      </c>
      <c r="E8709" s="180">
        <v>0</v>
      </c>
      <c r="F8709" s="180">
        <v>625345</v>
      </c>
      <c r="G8709" s="180">
        <v>443800</v>
      </c>
      <c r="H8709" s="180">
        <v>34500</v>
      </c>
      <c r="I8709" s="180">
        <v>10898931</v>
      </c>
      <c r="J8709" s="180">
        <v>11734875.16</v>
      </c>
    </row>
    <row r="8710" spans="1:10" x14ac:dyDescent="0.2">
      <c r="A8710" s="180" t="s">
        <v>199</v>
      </c>
      <c r="B8710" s="180" t="s">
        <v>346</v>
      </c>
      <c r="C8710" s="180"/>
      <c r="D8710" s="180"/>
      <c r="E8710" s="180"/>
      <c r="F8710" s="180"/>
      <c r="G8710" s="180"/>
      <c r="H8710" s="180"/>
      <c r="I8710" s="180">
        <v>0</v>
      </c>
      <c r="J8710" s="180">
        <v>0</v>
      </c>
    </row>
    <row r="8711" spans="1:10" x14ac:dyDescent="0.2">
      <c r="A8711" s="180" t="s">
        <v>199</v>
      </c>
      <c r="B8711" s="180" t="s">
        <v>446</v>
      </c>
      <c r="C8711" s="180"/>
      <c r="D8711" s="180"/>
      <c r="E8711" s="180"/>
      <c r="F8711" s="180">
        <v>557964</v>
      </c>
      <c r="G8711" s="180"/>
      <c r="H8711" s="180">
        <v>30000</v>
      </c>
      <c r="I8711" s="180">
        <v>1177381</v>
      </c>
      <c r="J8711" s="180">
        <v>1986272.48</v>
      </c>
    </row>
    <row r="8712" spans="1:10" x14ac:dyDescent="0.2">
      <c r="A8712" s="180" t="s">
        <v>199</v>
      </c>
      <c r="B8712" s="180" t="s">
        <v>347</v>
      </c>
      <c r="C8712" s="180"/>
      <c r="D8712" s="180"/>
      <c r="E8712" s="180"/>
      <c r="F8712" s="180"/>
      <c r="G8712" s="180"/>
      <c r="H8712" s="180"/>
      <c r="I8712" s="180">
        <v>10000</v>
      </c>
      <c r="J8712" s="180">
        <v>48072.05</v>
      </c>
    </row>
    <row r="8713" spans="1:10" x14ac:dyDescent="0.2">
      <c r="A8713" s="180" t="s">
        <v>199</v>
      </c>
      <c r="B8713" s="180" t="s">
        <v>348</v>
      </c>
      <c r="C8713" s="180">
        <v>581000</v>
      </c>
      <c r="D8713" s="180">
        <v>532100</v>
      </c>
      <c r="E8713" s="180">
        <v>0</v>
      </c>
      <c r="F8713" s="180">
        <v>1183309</v>
      </c>
      <c r="G8713" s="180">
        <v>443800</v>
      </c>
      <c r="H8713" s="180">
        <v>64500</v>
      </c>
      <c r="I8713" s="180">
        <v>12086312</v>
      </c>
      <c r="J8713" s="180">
        <v>13769219.689999999</v>
      </c>
    </row>
    <row r="8714" spans="1:10" x14ac:dyDescent="0.2">
      <c r="A8714" s="180" t="s">
        <v>199</v>
      </c>
      <c r="B8714" s="180" t="s">
        <v>349</v>
      </c>
      <c r="C8714" s="180">
        <v>3352.5900000005495</v>
      </c>
      <c r="D8714" s="180">
        <v>207505.19000000009</v>
      </c>
      <c r="E8714" s="180">
        <v>0</v>
      </c>
      <c r="F8714" s="180">
        <v>104560.20999999996</v>
      </c>
      <c r="G8714" s="180">
        <v>862.06000000005588</v>
      </c>
      <c r="H8714" s="180">
        <v>9758.3400000000111</v>
      </c>
      <c r="I8714" s="180">
        <v>2867457.8300000015</v>
      </c>
      <c r="J8714" s="180">
        <v>3508347.54</v>
      </c>
    </row>
    <row r="8715" spans="1:10" x14ac:dyDescent="0.2">
      <c r="A8715" s="180" t="s">
        <v>199</v>
      </c>
      <c r="B8715" s="180" t="s">
        <v>350</v>
      </c>
      <c r="C8715" s="180">
        <v>584352.59000000055</v>
      </c>
      <c r="D8715" s="180">
        <v>739605.19</v>
      </c>
      <c r="E8715" s="180">
        <v>0</v>
      </c>
      <c r="F8715" s="180">
        <v>1287869.21</v>
      </c>
      <c r="G8715" s="180">
        <v>444662.06000000006</v>
      </c>
      <c r="H8715" s="180">
        <v>74258.340000000011</v>
      </c>
      <c r="I8715" s="180">
        <v>14953769.830000002</v>
      </c>
      <c r="J8715" s="180">
        <v>17277567.23</v>
      </c>
    </row>
    <row r="8716" spans="1:10" x14ac:dyDescent="0.2">
      <c r="A8716" s="180" t="s">
        <v>199</v>
      </c>
      <c r="B8716" s="180" t="s">
        <v>376</v>
      </c>
      <c r="C8716" s="180"/>
      <c r="D8716" s="180"/>
      <c r="E8716" s="180"/>
      <c r="F8716" s="180"/>
      <c r="G8716" s="180"/>
      <c r="H8716" s="180"/>
      <c r="I8716" s="180"/>
      <c r="J8716" s="180"/>
    </row>
    <row r="8717" spans="1:10" x14ac:dyDescent="0.2">
      <c r="A8717" s="180" t="s">
        <v>199</v>
      </c>
      <c r="B8717" s="180" t="s">
        <v>377</v>
      </c>
      <c r="C8717" s="180"/>
      <c r="D8717" s="180"/>
      <c r="E8717" s="180"/>
      <c r="F8717" s="180"/>
      <c r="G8717" s="180"/>
      <c r="H8717" s="180">
        <v>70000</v>
      </c>
      <c r="I8717" s="180">
        <v>5661000</v>
      </c>
      <c r="J8717" s="180">
        <v>6016952.2599999998</v>
      </c>
    </row>
    <row r="8718" spans="1:10" x14ac:dyDescent="0.2">
      <c r="A8718" s="180" t="s">
        <v>199</v>
      </c>
      <c r="B8718" s="180" t="s">
        <v>352</v>
      </c>
      <c r="C8718" s="180"/>
      <c r="D8718" s="180"/>
      <c r="E8718" s="180"/>
      <c r="F8718" s="180"/>
      <c r="G8718" s="180"/>
      <c r="H8718" s="180"/>
      <c r="I8718" s="180">
        <v>625000</v>
      </c>
      <c r="J8718" s="180">
        <v>210772.3</v>
      </c>
    </row>
    <row r="8719" spans="1:10" x14ac:dyDescent="0.2">
      <c r="A8719" s="180" t="s">
        <v>199</v>
      </c>
      <c r="B8719" s="180" t="s">
        <v>353</v>
      </c>
      <c r="C8719" s="180"/>
      <c r="D8719" s="180"/>
      <c r="E8719" s="180"/>
      <c r="F8719" s="180"/>
      <c r="G8719" s="180"/>
      <c r="H8719" s="180"/>
      <c r="I8719" s="180">
        <v>250000</v>
      </c>
      <c r="J8719" s="180">
        <v>241186.2</v>
      </c>
    </row>
    <row r="8720" spans="1:10" x14ac:dyDescent="0.2">
      <c r="A8720" s="180" t="s">
        <v>199</v>
      </c>
      <c r="B8720" s="180" t="s">
        <v>354</v>
      </c>
      <c r="C8720" s="180"/>
      <c r="D8720" s="180"/>
      <c r="E8720" s="180"/>
      <c r="F8720" s="180"/>
      <c r="G8720" s="180"/>
      <c r="H8720" s="180"/>
      <c r="I8720" s="180">
        <v>283000</v>
      </c>
      <c r="J8720" s="180">
        <v>249558.96</v>
      </c>
    </row>
    <row r="8721" spans="1:10" x14ac:dyDescent="0.2">
      <c r="A8721" s="180" t="s">
        <v>199</v>
      </c>
      <c r="B8721" s="180" t="s">
        <v>408</v>
      </c>
      <c r="C8721" s="180"/>
      <c r="D8721" s="180"/>
      <c r="E8721" s="180"/>
      <c r="F8721" s="180"/>
      <c r="G8721" s="180"/>
      <c r="H8721" s="180"/>
      <c r="I8721" s="180">
        <v>340000</v>
      </c>
      <c r="J8721" s="180">
        <v>325941</v>
      </c>
    </row>
    <row r="8722" spans="1:10" x14ac:dyDescent="0.2">
      <c r="A8722" s="180" t="s">
        <v>199</v>
      </c>
      <c r="B8722" s="180" t="s">
        <v>423</v>
      </c>
      <c r="C8722" s="180"/>
      <c r="D8722" s="180"/>
      <c r="E8722" s="180"/>
      <c r="F8722" s="180"/>
      <c r="G8722" s="180"/>
      <c r="H8722" s="180"/>
      <c r="I8722" s="180">
        <v>140000</v>
      </c>
      <c r="J8722" s="180">
        <v>132257.94</v>
      </c>
    </row>
    <row r="8723" spans="1:10" x14ac:dyDescent="0.2">
      <c r="A8723" s="180" t="s">
        <v>199</v>
      </c>
      <c r="B8723" s="180" t="s">
        <v>355</v>
      </c>
      <c r="C8723" s="180"/>
      <c r="D8723" s="180"/>
      <c r="E8723" s="180"/>
      <c r="F8723" s="180"/>
      <c r="G8723" s="180"/>
      <c r="H8723" s="180"/>
      <c r="I8723" s="180">
        <v>810000</v>
      </c>
      <c r="J8723" s="180">
        <v>881986.7</v>
      </c>
    </row>
    <row r="8724" spans="1:10" x14ac:dyDescent="0.2">
      <c r="A8724" s="180" t="s">
        <v>199</v>
      </c>
      <c r="B8724" s="180" t="s">
        <v>356</v>
      </c>
      <c r="C8724" s="180"/>
      <c r="D8724" s="180">
        <v>125000</v>
      </c>
      <c r="E8724" s="180"/>
      <c r="F8724" s="180"/>
      <c r="G8724" s="180"/>
      <c r="H8724" s="180"/>
      <c r="I8724" s="180">
        <v>565000</v>
      </c>
      <c r="J8724" s="180">
        <v>505655.41</v>
      </c>
    </row>
    <row r="8725" spans="1:10" x14ac:dyDescent="0.2">
      <c r="A8725" s="180" t="s">
        <v>199</v>
      </c>
      <c r="B8725" s="180" t="s">
        <v>409</v>
      </c>
      <c r="C8725" s="180"/>
      <c r="D8725" s="180"/>
      <c r="E8725" s="180"/>
      <c r="F8725" s="180"/>
      <c r="G8725" s="180"/>
      <c r="H8725" s="180"/>
      <c r="I8725" s="180">
        <v>0</v>
      </c>
      <c r="J8725" s="180"/>
    </row>
    <row r="8726" spans="1:10" x14ac:dyDescent="0.2">
      <c r="A8726" s="180" t="s">
        <v>199</v>
      </c>
      <c r="B8726" s="180" t="s">
        <v>378</v>
      </c>
      <c r="C8726" s="180"/>
      <c r="D8726" s="180"/>
      <c r="E8726" s="180"/>
      <c r="F8726" s="180"/>
      <c r="G8726" s="180">
        <v>444000</v>
      </c>
      <c r="H8726" s="180"/>
      <c r="I8726" s="180">
        <v>459000</v>
      </c>
      <c r="J8726" s="180">
        <v>464217.48</v>
      </c>
    </row>
    <row r="8727" spans="1:10" x14ac:dyDescent="0.2">
      <c r="A8727" s="180" t="s">
        <v>199</v>
      </c>
      <c r="B8727" s="180" t="s">
        <v>360</v>
      </c>
      <c r="C8727" s="180">
        <v>375000</v>
      </c>
      <c r="D8727" s="180"/>
      <c r="E8727" s="180"/>
      <c r="F8727" s="180"/>
      <c r="G8727" s="180"/>
      <c r="H8727" s="180"/>
      <c r="I8727" s="180">
        <v>1031000</v>
      </c>
      <c r="J8727" s="180">
        <v>2113960.0700000003</v>
      </c>
    </row>
    <row r="8728" spans="1:10" x14ac:dyDescent="0.2">
      <c r="A8728" s="180" t="s">
        <v>199</v>
      </c>
      <c r="B8728" s="180" t="s">
        <v>379</v>
      </c>
      <c r="C8728" s="180"/>
      <c r="D8728" s="180"/>
      <c r="E8728" s="180"/>
      <c r="F8728" s="180">
        <v>1179439</v>
      </c>
      <c r="G8728" s="180"/>
      <c r="H8728" s="180"/>
      <c r="I8728" s="180">
        <v>1190793</v>
      </c>
      <c r="J8728" s="180">
        <v>1005590.6</v>
      </c>
    </row>
    <row r="8729" spans="1:10" x14ac:dyDescent="0.2">
      <c r="A8729" s="180" t="s">
        <v>199</v>
      </c>
      <c r="B8729" s="180" t="s">
        <v>362</v>
      </c>
      <c r="C8729" s="180"/>
      <c r="D8729" s="180"/>
      <c r="E8729" s="180"/>
      <c r="F8729" s="180"/>
      <c r="G8729" s="180"/>
      <c r="H8729" s="180"/>
      <c r="I8729" s="180">
        <v>270168</v>
      </c>
      <c r="J8729" s="180">
        <v>270059</v>
      </c>
    </row>
    <row r="8730" spans="1:10" x14ac:dyDescent="0.2">
      <c r="A8730" s="180" t="s">
        <v>199</v>
      </c>
      <c r="B8730" s="180" t="s">
        <v>365</v>
      </c>
      <c r="C8730" s="180">
        <v>375000</v>
      </c>
      <c r="D8730" s="180">
        <v>125000</v>
      </c>
      <c r="E8730" s="180">
        <v>0</v>
      </c>
      <c r="F8730" s="180">
        <v>1179439</v>
      </c>
      <c r="G8730" s="180">
        <v>444000</v>
      </c>
      <c r="H8730" s="180">
        <v>70000</v>
      </c>
      <c r="I8730" s="180">
        <v>11624961</v>
      </c>
      <c r="J8730" s="180">
        <v>12418137.92</v>
      </c>
    </row>
    <row r="8731" spans="1:10" x14ac:dyDescent="0.2">
      <c r="A8731" s="180" t="s">
        <v>199</v>
      </c>
      <c r="B8731" s="180" t="s">
        <v>447</v>
      </c>
      <c r="C8731" s="180">
        <v>208400</v>
      </c>
      <c r="D8731" s="180">
        <v>349564</v>
      </c>
      <c r="E8731" s="180"/>
      <c r="F8731" s="180"/>
      <c r="G8731" s="180"/>
      <c r="H8731" s="180"/>
      <c r="I8731" s="180">
        <v>1177381</v>
      </c>
      <c r="J8731" s="180">
        <v>1991971.48</v>
      </c>
    </row>
    <row r="8732" spans="1:10" x14ac:dyDescent="0.2">
      <c r="A8732" s="180" t="s">
        <v>199</v>
      </c>
      <c r="B8732" s="180" t="s">
        <v>366</v>
      </c>
      <c r="C8732" s="180">
        <v>583400</v>
      </c>
      <c r="D8732" s="180">
        <v>474564</v>
      </c>
      <c r="E8732" s="180">
        <v>0</v>
      </c>
      <c r="F8732" s="180">
        <v>1179439</v>
      </c>
      <c r="G8732" s="180">
        <v>444000</v>
      </c>
      <c r="H8732" s="180">
        <v>70000</v>
      </c>
      <c r="I8732" s="180">
        <v>12802342</v>
      </c>
      <c r="J8732" s="180">
        <v>14410109.4</v>
      </c>
    </row>
    <row r="8733" spans="1:10" x14ac:dyDescent="0.2">
      <c r="A8733" s="180" t="s">
        <v>199</v>
      </c>
      <c r="B8733" s="180" t="s">
        <v>367</v>
      </c>
      <c r="C8733" s="180">
        <v>952.59000000054948</v>
      </c>
      <c r="D8733" s="180">
        <v>265041.19000000006</v>
      </c>
      <c r="E8733" s="180">
        <v>0</v>
      </c>
      <c r="F8733" s="180">
        <v>108430.20999999996</v>
      </c>
      <c r="G8733" s="180">
        <v>662.06000000005588</v>
      </c>
      <c r="H8733" s="180">
        <v>4258.3400000000111</v>
      </c>
      <c r="I8733" s="180">
        <v>2151427.8300000019</v>
      </c>
      <c r="J8733" s="180">
        <v>2867457.83</v>
      </c>
    </row>
    <row r="8734" spans="1:10" x14ac:dyDescent="0.2">
      <c r="A8734" s="180" t="s">
        <v>199</v>
      </c>
      <c r="B8734" s="180" t="s">
        <v>368</v>
      </c>
      <c r="C8734" s="180">
        <v>584352.59000000055</v>
      </c>
      <c r="D8734" s="180">
        <v>739605.19</v>
      </c>
      <c r="E8734" s="180">
        <v>0</v>
      </c>
      <c r="F8734" s="180">
        <v>1287869.21</v>
      </c>
      <c r="G8734" s="180">
        <v>444662.06000000006</v>
      </c>
      <c r="H8734" s="180">
        <v>74258.340000000011</v>
      </c>
      <c r="I8734" s="180">
        <v>14953769.830000002</v>
      </c>
      <c r="J8734" s="180">
        <v>17277567.23</v>
      </c>
    </row>
    <row r="8735" spans="1:10" x14ac:dyDescent="0.2">
      <c r="A8735" s="180" t="s">
        <v>200</v>
      </c>
      <c r="B8735" s="180" t="s">
        <v>333</v>
      </c>
      <c r="C8735" s="180"/>
      <c r="D8735" s="180">
        <v>996706</v>
      </c>
      <c r="E8735" s="180"/>
      <c r="F8735" s="180">
        <v>0</v>
      </c>
      <c r="G8735" s="180"/>
      <c r="H8735" s="180"/>
      <c r="I8735" s="180">
        <v>7658422</v>
      </c>
      <c r="J8735" s="180">
        <v>7211398.2100000018</v>
      </c>
    </row>
    <row r="8736" spans="1:10" x14ac:dyDescent="0.2">
      <c r="A8736" s="180" t="s">
        <v>200</v>
      </c>
      <c r="B8736" s="180" t="s">
        <v>334</v>
      </c>
      <c r="C8736" s="180"/>
      <c r="D8736" s="180">
        <v>8475</v>
      </c>
      <c r="E8736" s="180"/>
      <c r="F8736" s="180">
        <v>0</v>
      </c>
      <c r="G8736" s="180"/>
      <c r="H8736" s="180"/>
      <c r="I8736" s="180">
        <v>69873</v>
      </c>
      <c r="J8736" s="180">
        <v>65849.760000000009</v>
      </c>
    </row>
    <row r="8737" spans="1:10" x14ac:dyDescent="0.2">
      <c r="A8737" s="180" t="s">
        <v>200</v>
      </c>
      <c r="B8737" s="180" t="s">
        <v>335</v>
      </c>
      <c r="C8737" s="180"/>
      <c r="D8737" s="180">
        <v>0</v>
      </c>
      <c r="E8737" s="180"/>
      <c r="F8737" s="180"/>
      <c r="G8737" s="180"/>
      <c r="H8737" s="180"/>
      <c r="I8737" s="180">
        <v>509523</v>
      </c>
      <c r="J8737" s="180">
        <v>479712</v>
      </c>
    </row>
    <row r="8738" spans="1:10" x14ac:dyDescent="0.2">
      <c r="A8738" s="180" t="s">
        <v>200</v>
      </c>
      <c r="B8738" s="180" t="s">
        <v>336</v>
      </c>
      <c r="C8738" s="180"/>
      <c r="D8738" s="180"/>
      <c r="E8738" s="180"/>
      <c r="F8738" s="180"/>
      <c r="G8738" s="180"/>
      <c r="H8738" s="180"/>
      <c r="I8738" s="180">
        <v>1077500</v>
      </c>
      <c r="J8738" s="180">
        <v>1016626.57</v>
      </c>
    </row>
    <row r="8739" spans="1:10" x14ac:dyDescent="0.2">
      <c r="A8739" s="180" t="s">
        <v>200</v>
      </c>
      <c r="B8739" s="180" t="s">
        <v>337</v>
      </c>
      <c r="C8739" s="180">
        <v>20600</v>
      </c>
      <c r="D8739" s="180">
        <v>10200</v>
      </c>
      <c r="E8739" s="180">
        <v>0</v>
      </c>
      <c r="F8739" s="180">
        <v>3045</v>
      </c>
      <c r="G8739" s="180">
        <v>4680</v>
      </c>
      <c r="H8739" s="180">
        <v>0</v>
      </c>
      <c r="I8739" s="180">
        <v>101200</v>
      </c>
      <c r="J8739" s="180">
        <v>168053.16</v>
      </c>
    </row>
    <row r="8740" spans="1:10" x14ac:dyDescent="0.2">
      <c r="A8740" s="180" t="s">
        <v>200</v>
      </c>
      <c r="B8740" s="180" t="s">
        <v>338</v>
      </c>
      <c r="C8740" s="180"/>
      <c r="D8740" s="180"/>
      <c r="E8740" s="180"/>
      <c r="F8740" s="180"/>
      <c r="G8740" s="180">
        <v>382356</v>
      </c>
      <c r="H8740" s="180">
        <v>0</v>
      </c>
      <c r="I8740" s="180">
        <v>367650</v>
      </c>
      <c r="J8740" s="180">
        <v>370051.66</v>
      </c>
    </row>
    <row r="8741" spans="1:10" x14ac:dyDescent="0.2">
      <c r="A8741" s="180" t="s">
        <v>200</v>
      </c>
      <c r="B8741" s="180" t="s">
        <v>339</v>
      </c>
      <c r="C8741" s="180"/>
      <c r="D8741" s="180"/>
      <c r="E8741" s="180"/>
      <c r="F8741" s="180"/>
      <c r="G8741" s="180"/>
      <c r="H8741" s="180">
        <v>0</v>
      </c>
      <c r="I8741" s="180">
        <v>286950</v>
      </c>
      <c r="J8741" s="180">
        <v>314876.27</v>
      </c>
    </row>
    <row r="8742" spans="1:10" x14ac:dyDescent="0.2">
      <c r="A8742" s="180" t="s">
        <v>200</v>
      </c>
      <c r="B8742" s="180" t="s">
        <v>340</v>
      </c>
      <c r="C8742" s="180">
        <v>0</v>
      </c>
      <c r="D8742" s="180">
        <v>1020</v>
      </c>
      <c r="E8742" s="180">
        <v>0</v>
      </c>
      <c r="F8742" s="180">
        <v>0</v>
      </c>
      <c r="G8742" s="180">
        <v>2080</v>
      </c>
      <c r="H8742" s="180">
        <v>0</v>
      </c>
      <c r="I8742" s="180">
        <v>169844</v>
      </c>
      <c r="J8742" s="180">
        <v>270268.90000000002</v>
      </c>
    </row>
    <row r="8743" spans="1:10" x14ac:dyDescent="0.2">
      <c r="A8743" s="180" t="s">
        <v>200</v>
      </c>
      <c r="B8743" s="180" t="s">
        <v>341</v>
      </c>
      <c r="C8743" s="180">
        <v>0</v>
      </c>
      <c r="D8743" s="180">
        <v>0</v>
      </c>
      <c r="E8743" s="180">
        <v>0</v>
      </c>
      <c r="F8743" s="180"/>
      <c r="G8743" s="180">
        <v>0</v>
      </c>
      <c r="H8743" s="180">
        <v>0</v>
      </c>
      <c r="I8743" s="180">
        <v>0</v>
      </c>
      <c r="J8743" s="180">
        <v>0</v>
      </c>
    </row>
    <row r="8744" spans="1:10" x14ac:dyDescent="0.2">
      <c r="A8744" s="180" t="s">
        <v>200</v>
      </c>
      <c r="B8744" s="180" t="s">
        <v>342</v>
      </c>
      <c r="C8744" s="180"/>
      <c r="D8744" s="180"/>
      <c r="E8744" s="180"/>
      <c r="F8744" s="180"/>
      <c r="G8744" s="180"/>
      <c r="H8744" s="180"/>
      <c r="I8744" s="180">
        <v>13037305</v>
      </c>
      <c r="J8744" s="180">
        <v>13196202</v>
      </c>
    </row>
    <row r="8745" spans="1:10" x14ac:dyDescent="0.2">
      <c r="A8745" s="180" t="s">
        <v>200</v>
      </c>
      <c r="B8745" s="180" t="s">
        <v>343</v>
      </c>
      <c r="C8745" s="180"/>
      <c r="D8745" s="180"/>
      <c r="E8745" s="180"/>
      <c r="F8745" s="180"/>
      <c r="G8745" s="180"/>
      <c r="H8745" s="180"/>
      <c r="I8745" s="180">
        <v>0</v>
      </c>
      <c r="J8745" s="180">
        <v>0</v>
      </c>
    </row>
    <row r="8746" spans="1:10" x14ac:dyDescent="0.2">
      <c r="A8746" s="180" t="s">
        <v>200</v>
      </c>
      <c r="B8746" s="180" t="s">
        <v>344</v>
      </c>
      <c r="C8746" s="180">
        <v>1922262</v>
      </c>
      <c r="D8746" s="180">
        <v>0</v>
      </c>
      <c r="E8746" s="180">
        <v>0</v>
      </c>
      <c r="F8746" s="180">
        <v>0</v>
      </c>
      <c r="G8746" s="180">
        <v>8008</v>
      </c>
      <c r="H8746" s="180">
        <v>0</v>
      </c>
      <c r="I8746" s="180">
        <v>1923085</v>
      </c>
      <c r="J8746" s="180">
        <v>1905569.32</v>
      </c>
    </row>
    <row r="8747" spans="1:10" x14ac:dyDescent="0.2">
      <c r="A8747" s="180" t="s">
        <v>200</v>
      </c>
      <c r="B8747" s="180" t="s">
        <v>475</v>
      </c>
      <c r="C8747" s="180"/>
      <c r="D8747" s="180">
        <v>27801</v>
      </c>
      <c r="E8747" s="180"/>
      <c r="F8747" s="180">
        <v>0</v>
      </c>
      <c r="G8747" s="180"/>
      <c r="H8747" s="180"/>
      <c r="I8747" s="180">
        <v>199430</v>
      </c>
      <c r="J8747" s="180">
        <v>207356.21</v>
      </c>
    </row>
    <row r="8748" spans="1:10" x14ac:dyDescent="0.2">
      <c r="A8748" s="180" t="s">
        <v>200</v>
      </c>
      <c r="B8748" s="180" t="s">
        <v>332</v>
      </c>
      <c r="C8748" s="180"/>
      <c r="D8748" s="180"/>
      <c r="E8748" s="180">
        <v>0</v>
      </c>
      <c r="F8748" s="180"/>
      <c r="G8748" s="180"/>
      <c r="H8748" s="180"/>
      <c r="I8748" s="180">
        <v>503767</v>
      </c>
      <c r="J8748" s="180">
        <v>422202</v>
      </c>
    </row>
    <row r="8749" spans="1:10" x14ac:dyDescent="0.2">
      <c r="A8749" s="180" t="s">
        <v>200</v>
      </c>
      <c r="B8749" s="180" t="s">
        <v>407</v>
      </c>
      <c r="C8749" s="180">
        <v>0</v>
      </c>
      <c r="D8749" s="180">
        <v>0</v>
      </c>
      <c r="E8749" s="180">
        <v>0</v>
      </c>
      <c r="F8749" s="180">
        <v>0</v>
      </c>
      <c r="G8749" s="180">
        <v>686400</v>
      </c>
      <c r="H8749" s="180">
        <v>0</v>
      </c>
      <c r="I8749" s="180">
        <v>1144395</v>
      </c>
      <c r="J8749" s="180">
        <v>1098075.72</v>
      </c>
    </row>
    <row r="8750" spans="1:10" x14ac:dyDescent="0.2">
      <c r="A8750" s="180" t="s">
        <v>200</v>
      </c>
      <c r="B8750" s="180" t="s">
        <v>345</v>
      </c>
      <c r="C8750" s="180">
        <v>1942862</v>
      </c>
      <c r="D8750" s="180">
        <v>1044202</v>
      </c>
      <c r="E8750" s="180">
        <v>0</v>
      </c>
      <c r="F8750" s="180">
        <v>3045</v>
      </c>
      <c r="G8750" s="180">
        <v>1083524</v>
      </c>
      <c r="H8750" s="180">
        <v>0</v>
      </c>
      <c r="I8750" s="180">
        <v>27048944</v>
      </c>
      <c r="J8750" s="180">
        <v>26726241.780000001</v>
      </c>
    </row>
    <row r="8751" spans="1:10" x14ac:dyDescent="0.2">
      <c r="A8751" s="180" t="s">
        <v>200</v>
      </c>
      <c r="B8751" s="180" t="s">
        <v>346</v>
      </c>
      <c r="C8751" s="180">
        <v>0</v>
      </c>
      <c r="D8751" s="180">
        <v>0</v>
      </c>
      <c r="E8751" s="180">
        <v>0</v>
      </c>
      <c r="F8751" s="180">
        <v>0</v>
      </c>
      <c r="G8751" s="180"/>
      <c r="H8751" s="180"/>
      <c r="I8751" s="180">
        <v>0</v>
      </c>
      <c r="J8751" s="180">
        <v>434596</v>
      </c>
    </row>
    <row r="8752" spans="1:10" x14ac:dyDescent="0.2">
      <c r="A8752" s="180" t="s">
        <v>200</v>
      </c>
      <c r="B8752" s="180" t="s">
        <v>446</v>
      </c>
      <c r="C8752" s="180">
        <v>0</v>
      </c>
      <c r="D8752" s="180">
        <v>0</v>
      </c>
      <c r="E8752" s="180">
        <v>0</v>
      </c>
      <c r="F8752" s="180">
        <v>943186</v>
      </c>
      <c r="G8752" s="180">
        <v>0</v>
      </c>
      <c r="H8752" s="180">
        <v>0</v>
      </c>
      <c r="I8752" s="180">
        <v>949247</v>
      </c>
      <c r="J8752" s="180">
        <v>948947.08</v>
      </c>
    </row>
    <row r="8753" spans="1:10" x14ac:dyDescent="0.2">
      <c r="A8753" s="180" t="s">
        <v>200</v>
      </c>
      <c r="B8753" s="180" t="s">
        <v>347</v>
      </c>
      <c r="C8753" s="180">
        <v>0</v>
      </c>
      <c r="D8753" s="180">
        <v>0</v>
      </c>
      <c r="E8753" s="180">
        <v>0</v>
      </c>
      <c r="F8753" s="180"/>
      <c r="G8753" s="180">
        <v>0</v>
      </c>
      <c r="H8753" s="180">
        <v>0</v>
      </c>
      <c r="I8753" s="180">
        <v>10000</v>
      </c>
      <c r="J8753" s="180">
        <v>28440.75</v>
      </c>
    </row>
    <row r="8754" spans="1:10" x14ac:dyDescent="0.2">
      <c r="A8754" s="180" t="s">
        <v>200</v>
      </c>
      <c r="B8754" s="180" t="s">
        <v>348</v>
      </c>
      <c r="C8754" s="180">
        <v>1942862</v>
      </c>
      <c r="D8754" s="180">
        <v>1044202</v>
      </c>
      <c r="E8754" s="180">
        <v>0</v>
      </c>
      <c r="F8754" s="180">
        <v>946231</v>
      </c>
      <c r="G8754" s="180">
        <v>1083524</v>
      </c>
      <c r="H8754" s="180">
        <v>0</v>
      </c>
      <c r="I8754" s="180">
        <v>28008191</v>
      </c>
      <c r="J8754" s="180">
        <v>28138225.609999999</v>
      </c>
    </row>
    <row r="8755" spans="1:10" x14ac:dyDescent="0.2">
      <c r="A8755" s="180" t="s">
        <v>200</v>
      </c>
      <c r="B8755" s="180" t="s">
        <v>349</v>
      </c>
      <c r="C8755" s="180">
        <v>632117.04999999888</v>
      </c>
      <c r="D8755" s="180">
        <v>1531867.22</v>
      </c>
      <c r="E8755" s="180">
        <v>0</v>
      </c>
      <c r="F8755" s="180">
        <v>473697.08999999985</v>
      </c>
      <c r="G8755" s="180">
        <v>214234.07999999961</v>
      </c>
      <c r="H8755" s="180">
        <v>0</v>
      </c>
      <c r="I8755" s="180">
        <v>5431846.5999999978</v>
      </c>
      <c r="J8755" s="180">
        <v>6358561.5800000001</v>
      </c>
    </row>
    <row r="8756" spans="1:10" x14ac:dyDescent="0.2">
      <c r="A8756" s="180" t="s">
        <v>200</v>
      </c>
      <c r="B8756" s="180" t="s">
        <v>350</v>
      </c>
      <c r="C8756" s="180">
        <v>2574979.0499999989</v>
      </c>
      <c r="D8756" s="180">
        <v>2576069.2199999997</v>
      </c>
      <c r="E8756" s="180">
        <v>0</v>
      </c>
      <c r="F8756" s="180">
        <v>1419928.09</v>
      </c>
      <c r="G8756" s="180">
        <v>1297758.0799999996</v>
      </c>
      <c r="H8756" s="180">
        <v>0</v>
      </c>
      <c r="I8756" s="180">
        <v>33440037.600000001</v>
      </c>
      <c r="J8756" s="180">
        <v>34496787.189999998</v>
      </c>
    </row>
    <row r="8757" spans="1:10" x14ac:dyDescent="0.2">
      <c r="A8757" s="180" t="s">
        <v>200</v>
      </c>
      <c r="B8757" s="180" t="s">
        <v>376</v>
      </c>
      <c r="C8757" s="180"/>
      <c r="D8757" s="180"/>
      <c r="E8757" s="180"/>
      <c r="F8757" s="180"/>
      <c r="G8757" s="180"/>
      <c r="H8757" s="180"/>
      <c r="I8757" s="180"/>
      <c r="J8757" s="180"/>
    </row>
    <row r="8758" spans="1:10" x14ac:dyDescent="0.2">
      <c r="A8758" s="180" t="s">
        <v>200</v>
      </c>
      <c r="B8758" s="180" t="s">
        <v>377</v>
      </c>
      <c r="C8758" s="180">
        <v>0</v>
      </c>
      <c r="D8758" s="180">
        <v>236495</v>
      </c>
      <c r="E8758" s="180">
        <v>0</v>
      </c>
      <c r="F8758" s="180"/>
      <c r="G8758" s="180">
        <v>0</v>
      </c>
      <c r="H8758" s="180">
        <v>0</v>
      </c>
      <c r="I8758" s="180">
        <v>16263858</v>
      </c>
      <c r="J8758" s="180">
        <v>16237327.550000001</v>
      </c>
    </row>
    <row r="8759" spans="1:10" x14ac:dyDescent="0.2">
      <c r="A8759" s="180" t="s">
        <v>200</v>
      </c>
      <c r="B8759" s="180" t="s">
        <v>352</v>
      </c>
      <c r="C8759" s="180">
        <v>0</v>
      </c>
      <c r="D8759" s="180">
        <v>0</v>
      </c>
      <c r="E8759" s="180">
        <v>0</v>
      </c>
      <c r="F8759" s="180"/>
      <c r="G8759" s="180">
        <v>0</v>
      </c>
      <c r="H8759" s="180">
        <v>0</v>
      </c>
      <c r="I8759" s="180">
        <v>533549</v>
      </c>
      <c r="J8759" s="180">
        <v>503549.43</v>
      </c>
    </row>
    <row r="8760" spans="1:10" x14ac:dyDescent="0.2">
      <c r="A8760" s="180" t="s">
        <v>200</v>
      </c>
      <c r="B8760" s="180" t="s">
        <v>353</v>
      </c>
      <c r="C8760" s="180">
        <v>4698</v>
      </c>
      <c r="D8760" s="180">
        <v>25375</v>
      </c>
      <c r="E8760" s="180">
        <v>0</v>
      </c>
      <c r="F8760" s="180"/>
      <c r="G8760" s="180">
        <v>0</v>
      </c>
      <c r="H8760" s="180">
        <v>0</v>
      </c>
      <c r="I8760" s="180">
        <v>378342</v>
      </c>
      <c r="J8760" s="180">
        <v>394189.19</v>
      </c>
    </row>
    <row r="8761" spans="1:10" x14ac:dyDescent="0.2">
      <c r="A8761" s="180" t="s">
        <v>200</v>
      </c>
      <c r="B8761" s="180" t="s">
        <v>354</v>
      </c>
      <c r="C8761" s="180">
        <v>0</v>
      </c>
      <c r="D8761" s="180">
        <v>0</v>
      </c>
      <c r="E8761" s="180">
        <v>0</v>
      </c>
      <c r="F8761" s="180"/>
      <c r="G8761" s="180">
        <v>0</v>
      </c>
      <c r="H8761" s="180">
        <v>0</v>
      </c>
      <c r="I8761" s="180">
        <v>411983</v>
      </c>
      <c r="J8761" s="180">
        <v>385212.34</v>
      </c>
    </row>
    <row r="8762" spans="1:10" x14ac:dyDescent="0.2">
      <c r="A8762" s="180" t="s">
        <v>200</v>
      </c>
      <c r="B8762" s="180" t="s">
        <v>408</v>
      </c>
      <c r="C8762" s="180">
        <v>0</v>
      </c>
      <c r="D8762" s="180">
        <v>0</v>
      </c>
      <c r="E8762" s="180">
        <v>0</v>
      </c>
      <c r="F8762" s="180"/>
      <c r="G8762" s="180">
        <v>0</v>
      </c>
      <c r="H8762" s="180">
        <v>0</v>
      </c>
      <c r="I8762" s="180">
        <v>1373225</v>
      </c>
      <c r="J8762" s="180">
        <v>1326869.54</v>
      </c>
    </row>
    <row r="8763" spans="1:10" x14ac:dyDescent="0.2">
      <c r="A8763" s="180" t="s">
        <v>200</v>
      </c>
      <c r="B8763" s="180" t="s">
        <v>423</v>
      </c>
      <c r="C8763" s="180">
        <v>600</v>
      </c>
      <c r="D8763" s="180">
        <v>228375</v>
      </c>
      <c r="E8763" s="180">
        <v>0</v>
      </c>
      <c r="F8763" s="180">
        <v>0</v>
      </c>
      <c r="G8763" s="180">
        <v>0</v>
      </c>
      <c r="H8763" s="180">
        <v>0</v>
      </c>
      <c r="I8763" s="180">
        <v>1292810</v>
      </c>
      <c r="J8763" s="180">
        <v>1110942.69</v>
      </c>
    </row>
    <row r="8764" spans="1:10" x14ac:dyDescent="0.2">
      <c r="A8764" s="180" t="s">
        <v>200</v>
      </c>
      <c r="B8764" s="180" t="s">
        <v>355</v>
      </c>
      <c r="C8764" s="180">
        <v>34200</v>
      </c>
      <c r="D8764" s="180">
        <v>0</v>
      </c>
      <c r="E8764" s="180">
        <v>0</v>
      </c>
      <c r="F8764" s="180"/>
      <c r="G8764" s="180">
        <v>0</v>
      </c>
      <c r="H8764" s="180">
        <v>0</v>
      </c>
      <c r="I8764" s="180">
        <v>1566440</v>
      </c>
      <c r="J8764" s="180">
        <v>1693403.02</v>
      </c>
    </row>
    <row r="8765" spans="1:10" x14ac:dyDescent="0.2">
      <c r="A8765" s="180" t="s">
        <v>200</v>
      </c>
      <c r="B8765" s="180" t="s">
        <v>356</v>
      </c>
      <c r="C8765" s="180">
        <v>30000</v>
      </c>
      <c r="D8765" s="180">
        <v>0</v>
      </c>
      <c r="E8765" s="180">
        <v>0</v>
      </c>
      <c r="F8765" s="180"/>
      <c r="G8765" s="180">
        <v>0</v>
      </c>
      <c r="H8765" s="180">
        <v>0</v>
      </c>
      <c r="I8765" s="180">
        <v>813057</v>
      </c>
      <c r="J8765" s="180">
        <v>1277409.71</v>
      </c>
    </row>
    <row r="8766" spans="1:10" x14ac:dyDescent="0.2">
      <c r="A8766" s="180" t="s">
        <v>200</v>
      </c>
      <c r="B8766" s="180" t="s">
        <v>409</v>
      </c>
      <c r="C8766" s="180"/>
      <c r="D8766" s="180"/>
      <c r="E8766" s="180"/>
      <c r="F8766" s="180"/>
      <c r="G8766" s="180"/>
      <c r="H8766" s="180"/>
      <c r="I8766" s="180">
        <v>0</v>
      </c>
      <c r="J8766" s="180"/>
    </row>
    <row r="8767" spans="1:10" x14ac:dyDescent="0.2">
      <c r="A8767" s="180" t="s">
        <v>200</v>
      </c>
      <c r="B8767" s="180" t="s">
        <v>378</v>
      </c>
      <c r="C8767" s="180">
        <v>0</v>
      </c>
      <c r="D8767" s="180">
        <v>0</v>
      </c>
      <c r="E8767" s="180">
        <v>0</v>
      </c>
      <c r="F8767" s="180"/>
      <c r="G8767" s="180">
        <v>1089842</v>
      </c>
      <c r="H8767" s="180">
        <v>0</v>
      </c>
      <c r="I8767" s="180">
        <v>1088099</v>
      </c>
      <c r="J8767" s="180">
        <v>978165.12</v>
      </c>
    </row>
    <row r="8768" spans="1:10" x14ac:dyDescent="0.2">
      <c r="A8768" s="180" t="s">
        <v>200</v>
      </c>
      <c r="B8768" s="180" t="s">
        <v>360</v>
      </c>
      <c r="C8768" s="180">
        <v>937800</v>
      </c>
      <c r="D8768" s="180">
        <v>12180</v>
      </c>
      <c r="E8768" s="180">
        <v>0</v>
      </c>
      <c r="F8768" s="180"/>
      <c r="G8768" s="180"/>
      <c r="H8768" s="180">
        <v>0</v>
      </c>
      <c r="I8768" s="180">
        <v>1575000</v>
      </c>
      <c r="J8768" s="180">
        <v>2429042.2999999998</v>
      </c>
    </row>
    <row r="8769" spans="1:10" x14ac:dyDescent="0.2">
      <c r="A8769" s="180" t="s">
        <v>200</v>
      </c>
      <c r="B8769" s="180" t="s">
        <v>379</v>
      </c>
      <c r="C8769" s="180">
        <v>0</v>
      </c>
      <c r="D8769" s="180">
        <v>0</v>
      </c>
      <c r="E8769" s="180">
        <v>0</v>
      </c>
      <c r="F8769" s="180">
        <v>944200</v>
      </c>
      <c r="G8769" s="180"/>
      <c r="H8769" s="180"/>
      <c r="I8769" s="180">
        <v>930246</v>
      </c>
      <c r="J8769" s="180">
        <v>927046.62</v>
      </c>
    </row>
    <row r="8770" spans="1:10" x14ac:dyDescent="0.2">
      <c r="A8770" s="180" t="s">
        <v>200</v>
      </c>
      <c r="B8770" s="180" t="s">
        <v>362</v>
      </c>
      <c r="C8770" s="180"/>
      <c r="D8770" s="180"/>
      <c r="E8770" s="180"/>
      <c r="F8770" s="180"/>
      <c r="G8770" s="180"/>
      <c r="H8770" s="180"/>
      <c r="I8770" s="180">
        <v>850455</v>
      </c>
      <c r="J8770" s="180">
        <v>852836</v>
      </c>
    </row>
    <row r="8771" spans="1:10" x14ac:dyDescent="0.2">
      <c r="A8771" s="180" t="s">
        <v>200</v>
      </c>
      <c r="B8771" s="180" t="s">
        <v>365</v>
      </c>
      <c r="C8771" s="180">
        <v>1007298</v>
      </c>
      <c r="D8771" s="180">
        <v>502425</v>
      </c>
      <c r="E8771" s="180">
        <v>0</v>
      </c>
      <c r="F8771" s="180">
        <v>944200</v>
      </c>
      <c r="G8771" s="180">
        <v>1089842</v>
      </c>
      <c r="H8771" s="180">
        <v>0</v>
      </c>
      <c r="I8771" s="180">
        <v>27077064</v>
      </c>
      <c r="J8771" s="180">
        <v>28115993.510000002</v>
      </c>
    </row>
    <row r="8772" spans="1:10" x14ac:dyDescent="0.2">
      <c r="A8772" s="180" t="s">
        <v>200</v>
      </c>
      <c r="B8772" s="180" t="s">
        <v>447</v>
      </c>
      <c r="C8772" s="180">
        <v>557548</v>
      </c>
      <c r="D8772" s="180">
        <v>0</v>
      </c>
      <c r="E8772" s="180">
        <v>0</v>
      </c>
      <c r="F8772" s="180">
        <v>0</v>
      </c>
      <c r="G8772" s="180">
        <v>24720</v>
      </c>
      <c r="H8772" s="180">
        <v>0</v>
      </c>
      <c r="I8772" s="180">
        <v>953247</v>
      </c>
      <c r="J8772" s="180">
        <v>948947.08</v>
      </c>
    </row>
    <row r="8773" spans="1:10" x14ac:dyDescent="0.2">
      <c r="A8773" s="180" t="s">
        <v>200</v>
      </c>
      <c r="B8773" s="180" t="s">
        <v>366</v>
      </c>
      <c r="C8773" s="180">
        <v>1564846</v>
      </c>
      <c r="D8773" s="180">
        <v>502425</v>
      </c>
      <c r="E8773" s="180">
        <v>0</v>
      </c>
      <c r="F8773" s="180">
        <v>944200</v>
      </c>
      <c r="G8773" s="180">
        <v>1114562</v>
      </c>
      <c r="H8773" s="180">
        <v>0</v>
      </c>
      <c r="I8773" s="180">
        <v>28030311</v>
      </c>
      <c r="J8773" s="180">
        <v>29064940.59</v>
      </c>
    </row>
    <row r="8774" spans="1:10" x14ac:dyDescent="0.2">
      <c r="A8774" s="180" t="s">
        <v>200</v>
      </c>
      <c r="B8774" s="180" t="s">
        <v>367</v>
      </c>
      <c r="C8774" s="180">
        <v>1010133.0499999988</v>
      </c>
      <c r="D8774" s="180">
        <v>2073644.2199999995</v>
      </c>
      <c r="E8774" s="180">
        <v>0</v>
      </c>
      <c r="F8774" s="180">
        <v>475728.08999999985</v>
      </c>
      <c r="G8774" s="180">
        <v>183196.07999999961</v>
      </c>
      <c r="H8774" s="180">
        <v>0</v>
      </c>
      <c r="I8774" s="180">
        <v>5409726.5999999978</v>
      </c>
      <c r="J8774" s="180">
        <v>5431846.5999999978</v>
      </c>
    </row>
    <row r="8775" spans="1:10" x14ac:dyDescent="0.2">
      <c r="A8775" s="180" t="s">
        <v>200</v>
      </c>
      <c r="B8775" s="180" t="s">
        <v>368</v>
      </c>
      <c r="C8775" s="180">
        <v>2574979.0499999989</v>
      </c>
      <c r="D8775" s="180">
        <v>2576069.2199999997</v>
      </c>
      <c r="E8775" s="180">
        <v>0</v>
      </c>
      <c r="F8775" s="180">
        <v>1419928.09</v>
      </c>
      <c r="G8775" s="180">
        <v>1297758.0799999996</v>
      </c>
      <c r="H8775" s="180">
        <v>0</v>
      </c>
      <c r="I8775" s="180">
        <v>33440037.600000001</v>
      </c>
      <c r="J8775" s="180">
        <v>34496787.189999998</v>
      </c>
    </row>
    <row r="8776" spans="1:10" x14ac:dyDescent="0.2">
      <c r="A8776" s="180" t="s">
        <v>201</v>
      </c>
      <c r="B8776" s="180" t="s">
        <v>333</v>
      </c>
      <c r="C8776" s="180"/>
      <c r="D8776" s="180">
        <v>538726</v>
      </c>
      <c r="E8776" s="180"/>
      <c r="F8776" s="180">
        <v>1062757</v>
      </c>
      <c r="G8776" s="180"/>
      <c r="H8776" s="180"/>
      <c r="I8776" s="180">
        <v>5537274</v>
      </c>
      <c r="J8776" s="180">
        <v>5348062.62</v>
      </c>
    </row>
    <row r="8777" spans="1:10" x14ac:dyDescent="0.2">
      <c r="A8777" s="180" t="s">
        <v>201</v>
      </c>
      <c r="B8777" s="180" t="s">
        <v>334</v>
      </c>
      <c r="C8777" s="180"/>
      <c r="D8777" s="180">
        <v>8648</v>
      </c>
      <c r="E8777" s="180"/>
      <c r="F8777" s="180">
        <v>17060</v>
      </c>
      <c r="G8777" s="180"/>
      <c r="H8777" s="180"/>
      <c r="I8777" s="180">
        <v>93618</v>
      </c>
      <c r="J8777" s="180">
        <v>95579.56</v>
      </c>
    </row>
    <row r="8778" spans="1:10" x14ac:dyDescent="0.2">
      <c r="A8778" s="180" t="s">
        <v>201</v>
      </c>
      <c r="B8778" s="180" t="s">
        <v>335</v>
      </c>
      <c r="C8778" s="180"/>
      <c r="D8778" s="180">
        <v>0</v>
      </c>
      <c r="E8778" s="180"/>
      <c r="F8778" s="180"/>
      <c r="G8778" s="180"/>
      <c r="H8778" s="180"/>
      <c r="I8778" s="180">
        <v>474411</v>
      </c>
      <c r="J8778" s="180">
        <v>440999</v>
      </c>
    </row>
    <row r="8779" spans="1:10" x14ac:dyDescent="0.2">
      <c r="A8779" s="180" t="s">
        <v>201</v>
      </c>
      <c r="B8779" s="180" t="s">
        <v>336</v>
      </c>
      <c r="C8779" s="180"/>
      <c r="D8779" s="180"/>
      <c r="E8779" s="180"/>
      <c r="F8779" s="180"/>
      <c r="G8779" s="180"/>
      <c r="H8779" s="180"/>
      <c r="I8779" s="180">
        <v>2385063</v>
      </c>
      <c r="J8779" s="180">
        <v>2376476.7200000002</v>
      </c>
    </row>
    <row r="8780" spans="1:10" x14ac:dyDescent="0.2">
      <c r="A8780" s="180" t="s">
        <v>201</v>
      </c>
      <c r="B8780" s="180" t="s">
        <v>337</v>
      </c>
      <c r="C8780" s="180">
        <v>11245</v>
      </c>
      <c r="D8780" s="180">
        <v>1191</v>
      </c>
      <c r="E8780" s="180"/>
      <c r="F8780" s="180">
        <v>6051</v>
      </c>
      <c r="G8780" s="180">
        <v>5263</v>
      </c>
      <c r="H8780" s="180">
        <v>1120</v>
      </c>
      <c r="I8780" s="180">
        <v>220260</v>
      </c>
      <c r="J8780" s="180">
        <v>49169.14</v>
      </c>
    </row>
    <row r="8781" spans="1:10" x14ac:dyDescent="0.2">
      <c r="A8781" s="180" t="s">
        <v>201</v>
      </c>
      <c r="B8781" s="180" t="s">
        <v>338</v>
      </c>
      <c r="C8781" s="180"/>
      <c r="D8781" s="180"/>
      <c r="E8781" s="180"/>
      <c r="F8781" s="180"/>
      <c r="G8781" s="180">
        <v>549380</v>
      </c>
      <c r="H8781" s="180"/>
      <c r="I8781" s="180">
        <v>554253</v>
      </c>
      <c r="J8781" s="180">
        <v>503320.7</v>
      </c>
    </row>
    <row r="8782" spans="1:10" x14ac:dyDescent="0.2">
      <c r="A8782" s="180" t="s">
        <v>201</v>
      </c>
      <c r="B8782" s="180" t="s">
        <v>339</v>
      </c>
      <c r="C8782" s="180"/>
      <c r="D8782" s="180"/>
      <c r="E8782" s="180"/>
      <c r="F8782" s="180"/>
      <c r="G8782" s="180"/>
      <c r="H8782" s="180"/>
      <c r="I8782" s="180">
        <v>531078</v>
      </c>
      <c r="J8782" s="180">
        <v>576922.68999999994</v>
      </c>
    </row>
    <row r="8783" spans="1:10" x14ac:dyDescent="0.2">
      <c r="A8783" s="180" t="s">
        <v>201</v>
      </c>
      <c r="B8783" s="180" t="s">
        <v>340</v>
      </c>
      <c r="C8783" s="180"/>
      <c r="D8783" s="180">
        <v>772</v>
      </c>
      <c r="E8783" s="180"/>
      <c r="F8783" s="180">
        <v>1081</v>
      </c>
      <c r="G8783" s="180">
        <v>291</v>
      </c>
      <c r="H8783" s="180">
        <v>294372</v>
      </c>
      <c r="I8783" s="180">
        <v>464324</v>
      </c>
      <c r="J8783" s="180">
        <v>583133.34</v>
      </c>
    </row>
    <row r="8784" spans="1:10" x14ac:dyDescent="0.2">
      <c r="A8784" s="180" t="s">
        <v>201</v>
      </c>
      <c r="B8784" s="180" t="s">
        <v>341</v>
      </c>
      <c r="C8784" s="180"/>
      <c r="D8784" s="180"/>
      <c r="E8784" s="180"/>
      <c r="F8784" s="180"/>
      <c r="G8784" s="180"/>
      <c r="H8784" s="180"/>
      <c r="I8784" s="180">
        <v>0</v>
      </c>
      <c r="J8784" s="180">
        <v>0</v>
      </c>
    </row>
    <row r="8785" spans="1:10" x14ac:dyDescent="0.2">
      <c r="A8785" s="180" t="s">
        <v>201</v>
      </c>
      <c r="B8785" s="180" t="s">
        <v>342</v>
      </c>
      <c r="C8785" s="180"/>
      <c r="D8785" s="180"/>
      <c r="E8785" s="180"/>
      <c r="F8785" s="180"/>
      <c r="G8785" s="180"/>
      <c r="H8785" s="180"/>
      <c r="I8785" s="180">
        <v>7215756</v>
      </c>
      <c r="J8785" s="180">
        <v>7068077</v>
      </c>
    </row>
    <row r="8786" spans="1:10" x14ac:dyDescent="0.2">
      <c r="A8786" s="180" t="s">
        <v>201</v>
      </c>
      <c r="B8786" s="180" t="s">
        <v>343</v>
      </c>
      <c r="C8786" s="180"/>
      <c r="D8786" s="180"/>
      <c r="E8786" s="180"/>
      <c r="F8786" s="180"/>
      <c r="G8786" s="180"/>
      <c r="H8786" s="180"/>
      <c r="I8786" s="180">
        <v>0</v>
      </c>
      <c r="J8786" s="180">
        <v>0</v>
      </c>
    </row>
    <row r="8787" spans="1:10" x14ac:dyDescent="0.2">
      <c r="A8787" s="180" t="s">
        <v>201</v>
      </c>
      <c r="B8787" s="180" t="s">
        <v>344</v>
      </c>
      <c r="C8787" s="180">
        <v>1156576</v>
      </c>
      <c r="D8787" s="180">
        <v>152</v>
      </c>
      <c r="E8787" s="180"/>
      <c r="F8787" s="180">
        <v>287</v>
      </c>
      <c r="G8787" s="180">
        <v>4890</v>
      </c>
      <c r="H8787" s="180"/>
      <c r="I8787" s="180">
        <v>1110999</v>
      </c>
      <c r="J8787" s="180">
        <v>1087339.47</v>
      </c>
    </row>
    <row r="8788" spans="1:10" x14ac:dyDescent="0.2">
      <c r="A8788" s="180" t="s">
        <v>201</v>
      </c>
      <c r="B8788" s="180" t="s">
        <v>475</v>
      </c>
      <c r="C8788" s="180"/>
      <c r="D8788" s="180">
        <v>6334</v>
      </c>
      <c r="E8788" s="180"/>
      <c r="F8788" s="180">
        <v>12494</v>
      </c>
      <c r="G8788" s="180"/>
      <c r="H8788" s="180"/>
      <c r="I8788" s="180">
        <v>62790</v>
      </c>
      <c r="J8788" s="180">
        <v>79741.200000000012</v>
      </c>
    </row>
    <row r="8789" spans="1:10" x14ac:dyDescent="0.2">
      <c r="A8789" s="180" t="s">
        <v>201</v>
      </c>
      <c r="B8789" s="180" t="s">
        <v>332</v>
      </c>
      <c r="C8789" s="180"/>
      <c r="D8789" s="180"/>
      <c r="E8789" s="180"/>
      <c r="F8789" s="180"/>
      <c r="G8789" s="180"/>
      <c r="H8789" s="180"/>
      <c r="I8789" s="180">
        <v>55912</v>
      </c>
      <c r="J8789" s="180">
        <v>58285</v>
      </c>
    </row>
    <row r="8790" spans="1:10" x14ac:dyDescent="0.2">
      <c r="A8790" s="180" t="s">
        <v>201</v>
      </c>
      <c r="B8790" s="180" t="s">
        <v>407</v>
      </c>
      <c r="C8790" s="180"/>
      <c r="D8790" s="180"/>
      <c r="E8790" s="180"/>
      <c r="F8790" s="180"/>
      <c r="G8790" s="180">
        <v>157766</v>
      </c>
      <c r="H8790" s="180"/>
      <c r="I8790" s="180">
        <v>515649</v>
      </c>
      <c r="J8790" s="180">
        <v>570938.01</v>
      </c>
    </row>
    <row r="8791" spans="1:10" x14ac:dyDescent="0.2">
      <c r="A8791" s="180" t="s">
        <v>201</v>
      </c>
      <c r="B8791" s="180" t="s">
        <v>345</v>
      </c>
      <c r="C8791" s="180">
        <v>1167821</v>
      </c>
      <c r="D8791" s="180">
        <v>555823</v>
      </c>
      <c r="E8791" s="180">
        <v>0</v>
      </c>
      <c r="F8791" s="180">
        <v>1099730</v>
      </c>
      <c r="G8791" s="180">
        <v>717590</v>
      </c>
      <c r="H8791" s="180">
        <v>295492</v>
      </c>
      <c r="I8791" s="180">
        <v>19221387</v>
      </c>
      <c r="J8791" s="180">
        <v>18838044.449999999</v>
      </c>
    </row>
    <row r="8792" spans="1:10" x14ac:dyDescent="0.2">
      <c r="A8792" s="180" t="s">
        <v>201</v>
      </c>
      <c r="B8792" s="180" t="s">
        <v>346</v>
      </c>
      <c r="C8792" s="180"/>
      <c r="D8792" s="180"/>
      <c r="E8792" s="180"/>
      <c r="F8792" s="180">
        <v>5677615</v>
      </c>
      <c r="G8792" s="180"/>
      <c r="H8792" s="180"/>
      <c r="I8792" s="180">
        <v>13081834</v>
      </c>
      <c r="J8792" s="180">
        <v>6192207.8300000001</v>
      </c>
    </row>
    <row r="8793" spans="1:10" x14ac:dyDescent="0.2">
      <c r="A8793" s="180" t="s">
        <v>201</v>
      </c>
      <c r="B8793" s="180" t="s">
        <v>446</v>
      </c>
      <c r="C8793" s="180"/>
      <c r="D8793" s="180"/>
      <c r="E8793" s="180"/>
      <c r="F8793" s="180">
        <v>585666</v>
      </c>
      <c r="G8793" s="180"/>
      <c r="H8793" s="180"/>
      <c r="I8793" s="180">
        <v>636262</v>
      </c>
      <c r="J8793" s="180">
        <v>1211015.49</v>
      </c>
    </row>
    <row r="8794" spans="1:10" x14ac:dyDescent="0.2">
      <c r="A8794" s="180" t="s">
        <v>201</v>
      </c>
      <c r="B8794" s="180" t="s">
        <v>347</v>
      </c>
      <c r="C8794" s="180"/>
      <c r="D8794" s="180"/>
      <c r="E8794" s="180"/>
      <c r="F8794" s="180"/>
      <c r="G8794" s="180"/>
      <c r="H8794" s="180"/>
      <c r="I8794" s="180">
        <v>2271</v>
      </c>
      <c r="J8794" s="180">
        <v>306</v>
      </c>
    </row>
    <row r="8795" spans="1:10" x14ac:dyDescent="0.2">
      <c r="A8795" s="180" t="s">
        <v>201</v>
      </c>
      <c r="B8795" s="180" t="s">
        <v>348</v>
      </c>
      <c r="C8795" s="180">
        <v>1167821</v>
      </c>
      <c r="D8795" s="180">
        <v>555823</v>
      </c>
      <c r="E8795" s="180">
        <v>0</v>
      </c>
      <c r="F8795" s="180">
        <v>7363011</v>
      </c>
      <c r="G8795" s="180">
        <v>717590</v>
      </c>
      <c r="H8795" s="180">
        <v>295492</v>
      </c>
      <c r="I8795" s="180">
        <v>32941754</v>
      </c>
      <c r="J8795" s="180">
        <v>26241573.77</v>
      </c>
    </row>
    <row r="8796" spans="1:10" x14ac:dyDescent="0.2">
      <c r="A8796" s="180" t="s">
        <v>201</v>
      </c>
      <c r="B8796" s="180" t="s">
        <v>349</v>
      </c>
      <c r="C8796" s="180">
        <v>11301905.369999999</v>
      </c>
      <c r="D8796" s="180">
        <v>262509.66000000003</v>
      </c>
      <c r="E8796" s="180">
        <v>0</v>
      </c>
      <c r="F8796" s="180">
        <v>654748.02999999933</v>
      </c>
      <c r="G8796" s="180">
        <v>126975.89</v>
      </c>
      <c r="H8796" s="180">
        <v>44621.979999999981</v>
      </c>
      <c r="I8796" s="180">
        <v>4495056.7800000012</v>
      </c>
      <c r="J8796" s="180">
        <v>4758828.8599999994</v>
      </c>
    </row>
    <row r="8797" spans="1:10" x14ac:dyDescent="0.2">
      <c r="A8797" s="180" t="s">
        <v>201</v>
      </c>
      <c r="B8797" s="180" t="s">
        <v>350</v>
      </c>
      <c r="C8797" s="180">
        <v>12469726.369999999</v>
      </c>
      <c r="D8797" s="180">
        <v>818332.66</v>
      </c>
      <c r="E8797" s="180">
        <v>0</v>
      </c>
      <c r="F8797" s="180">
        <v>8017759.0300000003</v>
      </c>
      <c r="G8797" s="180">
        <v>844565.89</v>
      </c>
      <c r="H8797" s="180">
        <v>340113.98</v>
      </c>
      <c r="I8797" s="180">
        <v>37436810.780000001</v>
      </c>
      <c r="J8797" s="180">
        <v>31000402.629999999</v>
      </c>
    </row>
    <row r="8798" spans="1:10" x14ac:dyDescent="0.2">
      <c r="A8798" s="180" t="s">
        <v>201</v>
      </c>
      <c r="B8798" s="180" t="s">
        <v>376</v>
      </c>
      <c r="C8798" s="180"/>
      <c r="D8798" s="180"/>
      <c r="E8798" s="180"/>
      <c r="F8798" s="180"/>
      <c r="G8798" s="180"/>
      <c r="H8798" s="180"/>
      <c r="I8798" s="180"/>
      <c r="J8798" s="180"/>
    </row>
    <row r="8799" spans="1:10" x14ac:dyDescent="0.2">
      <c r="A8799" s="180" t="s">
        <v>201</v>
      </c>
      <c r="B8799" s="180" t="s">
        <v>377</v>
      </c>
      <c r="C8799" s="180">
        <v>411295</v>
      </c>
      <c r="D8799" s="180"/>
      <c r="E8799" s="180"/>
      <c r="F8799" s="180"/>
      <c r="G8799" s="180"/>
      <c r="H8799" s="180"/>
      <c r="I8799" s="180">
        <v>11110951</v>
      </c>
      <c r="J8799" s="180">
        <v>10632303.970000001</v>
      </c>
    </row>
    <row r="8800" spans="1:10" x14ac:dyDescent="0.2">
      <c r="A8800" s="180" t="s">
        <v>201</v>
      </c>
      <c r="B8800" s="180" t="s">
        <v>352</v>
      </c>
      <c r="C8800" s="180"/>
      <c r="D8800" s="180"/>
      <c r="E8800" s="180"/>
      <c r="F8800" s="180"/>
      <c r="G8800" s="180"/>
      <c r="H8800" s="180"/>
      <c r="I8800" s="180">
        <v>423353</v>
      </c>
      <c r="J8800" s="180">
        <v>330792.37</v>
      </c>
    </row>
    <row r="8801" spans="1:10" x14ac:dyDescent="0.2">
      <c r="A8801" s="180" t="s">
        <v>201</v>
      </c>
      <c r="B8801" s="180" t="s">
        <v>353</v>
      </c>
      <c r="C8801" s="180">
        <v>111442</v>
      </c>
      <c r="D8801" s="180">
        <v>251037</v>
      </c>
      <c r="E8801" s="180"/>
      <c r="F8801" s="180"/>
      <c r="G8801" s="180"/>
      <c r="H8801" s="180"/>
      <c r="I8801" s="180">
        <v>1290823</v>
      </c>
      <c r="J8801" s="180">
        <v>1443253.13</v>
      </c>
    </row>
    <row r="8802" spans="1:10" x14ac:dyDescent="0.2">
      <c r="A8802" s="180" t="s">
        <v>201</v>
      </c>
      <c r="B8802" s="180" t="s">
        <v>354</v>
      </c>
      <c r="C8802" s="180"/>
      <c r="D8802" s="180"/>
      <c r="E8802" s="180"/>
      <c r="F8802" s="180"/>
      <c r="G8802" s="180"/>
      <c r="H8802" s="180"/>
      <c r="I8802" s="180">
        <v>447956</v>
      </c>
      <c r="J8802" s="180">
        <v>464342.12</v>
      </c>
    </row>
    <row r="8803" spans="1:10" x14ac:dyDescent="0.2">
      <c r="A8803" s="180" t="s">
        <v>201</v>
      </c>
      <c r="B8803" s="180" t="s">
        <v>408</v>
      </c>
      <c r="C8803" s="180"/>
      <c r="D8803" s="180"/>
      <c r="E8803" s="180"/>
      <c r="F8803" s="180"/>
      <c r="G8803" s="180"/>
      <c r="H8803" s="180"/>
      <c r="I8803" s="180">
        <v>823416</v>
      </c>
      <c r="J8803" s="180">
        <v>821156.06</v>
      </c>
    </row>
    <row r="8804" spans="1:10" x14ac:dyDescent="0.2">
      <c r="A8804" s="180" t="s">
        <v>201</v>
      </c>
      <c r="B8804" s="180" t="s">
        <v>423</v>
      </c>
      <c r="C8804" s="180"/>
      <c r="D8804" s="180"/>
      <c r="E8804" s="180"/>
      <c r="F8804" s="180"/>
      <c r="G8804" s="180"/>
      <c r="H8804" s="180"/>
      <c r="I8804" s="180">
        <v>338685</v>
      </c>
      <c r="J8804" s="180">
        <v>340451.84000000003</v>
      </c>
    </row>
    <row r="8805" spans="1:10" x14ac:dyDescent="0.2">
      <c r="A8805" s="180" t="s">
        <v>201</v>
      </c>
      <c r="B8805" s="180" t="s">
        <v>355</v>
      </c>
      <c r="C8805" s="180"/>
      <c r="D8805" s="180">
        <v>45299</v>
      </c>
      <c r="E8805" s="180"/>
      <c r="F8805" s="180"/>
      <c r="G8805" s="180"/>
      <c r="H8805" s="180"/>
      <c r="I8805" s="180">
        <v>1192310</v>
      </c>
      <c r="J8805" s="180">
        <v>981132.65</v>
      </c>
    </row>
    <row r="8806" spans="1:10" x14ac:dyDescent="0.2">
      <c r="A8806" s="180" t="s">
        <v>201</v>
      </c>
      <c r="B8806" s="180" t="s">
        <v>356</v>
      </c>
      <c r="C8806" s="180"/>
      <c r="D8806" s="180">
        <v>57340</v>
      </c>
      <c r="E8806" s="180"/>
      <c r="F8806" s="180"/>
      <c r="G8806" s="180"/>
      <c r="H8806" s="180"/>
      <c r="I8806" s="180">
        <v>525965</v>
      </c>
      <c r="J8806" s="180">
        <v>349284.11</v>
      </c>
    </row>
    <row r="8807" spans="1:10" x14ac:dyDescent="0.2">
      <c r="A8807" s="180" t="s">
        <v>201</v>
      </c>
      <c r="B8807" s="180" t="s">
        <v>409</v>
      </c>
      <c r="C8807" s="180"/>
      <c r="D8807" s="180"/>
      <c r="E8807" s="180"/>
      <c r="F8807" s="180"/>
      <c r="G8807" s="180"/>
      <c r="H8807" s="180"/>
      <c r="I8807" s="180">
        <v>0</v>
      </c>
      <c r="J8807" s="180"/>
    </row>
    <row r="8808" spans="1:10" x14ac:dyDescent="0.2">
      <c r="A8808" s="180" t="s">
        <v>201</v>
      </c>
      <c r="B8808" s="180" t="s">
        <v>378</v>
      </c>
      <c r="C8808" s="180"/>
      <c r="D8808" s="180"/>
      <c r="E8808" s="180"/>
      <c r="F8808" s="180"/>
      <c r="G8808" s="180">
        <v>738566</v>
      </c>
      <c r="H8808" s="180">
        <v>340114</v>
      </c>
      <c r="I8808" s="180">
        <v>966542</v>
      </c>
      <c r="J8808" s="180">
        <v>912002.93</v>
      </c>
    </row>
    <row r="8809" spans="1:10" x14ac:dyDescent="0.2">
      <c r="A8809" s="180" t="s">
        <v>201</v>
      </c>
      <c r="B8809" s="180" t="s">
        <v>360</v>
      </c>
      <c r="C8809" s="180">
        <v>11061323</v>
      </c>
      <c r="D8809" s="180">
        <v>415643</v>
      </c>
      <c r="E8809" s="180"/>
      <c r="F8809" s="180"/>
      <c r="G8809" s="180"/>
      <c r="H8809" s="180"/>
      <c r="I8809" s="180">
        <v>2719742</v>
      </c>
      <c r="J8809" s="180">
        <v>983156.77</v>
      </c>
    </row>
    <row r="8810" spans="1:10" x14ac:dyDescent="0.2">
      <c r="A8810" s="180" t="s">
        <v>201</v>
      </c>
      <c r="B8810" s="180" t="s">
        <v>379</v>
      </c>
      <c r="C8810" s="180"/>
      <c r="D8810" s="180"/>
      <c r="E8810" s="180"/>
      <c r="F8810" s="180">
        <v>7337645</v>
      </c>
      <c r="G8810" s="180"/>
      <c r="H8810" s="180"/>
      <c r="I8810" s="180">
        <v>1935919</v>
      </c>
      <c r="J8810" s="180">
        <v>7561548.4100000001</v>
      </c>
    </row>
    <row r="8811" spans="1:10" x14ac:dyDescent="0.2">
      <c r="A8811" s="180" t="s">
        <v>201</v>
      </c>
      <c r="B8811" s="180" t="s">
        <v>362</v>
      </c>
      <c r="C8811" s="180"/>
      <c r="D8811" s="180"/>
      <c r="E8811" s="180"/>
      <c r="F8811" s="180"/>
      <c r="G8811" s="180"/>
      <c r="H8811" s="180"/>
      <c r="I8811" s="180">
        <v>475660</v>
      </c>
      <c r="J8811" s="180">
        <v>468090</v>
      </c>
    </row>
    <row r="8812" spans="1:10" x14ac:dyDescent="0.2">
      <c r="A8812" s="180" t="s">
        <v>201</v>
      </c>
      <c r="B8812" s="180" t="s">
        <v>365</v>
      </c>
      <c r="C8812" s="180">
        <v>11584060</v>
      </c>
      <c r="D8812" s="180">
        <v>769319</v>
      </c>
      <c r="E8812" s="180">
        <v>0</v>
      </c>
      <c r="F8812" s="180">
        <v>7337645</v>
      </c>
      <c r="G8812" s="180">
        <v>738566</v>
      </c>
      <c r="H8812" s="180">
        <v>340114</v>
      </c>
      <c r="I8812" s="180">
        <v>22251322</v>
      </c>
      <c r="J8812" s="180">
        <v>25287514.359999999</v>
      </c>
    </row>
    <row r="8813" spans="1:10" x14ac:dyDescent="0.2">
      <c r="A8813" s="180" t="s">
        <v>201</v>
      </c>
      <c r="B8813" s="180" t="s">
        <v>447</v>
      </c>
      <c r="C8813" s="180">
        <v>585666</v>
      </c>
      <c r="D8813" s="180"/>
      <c r="E8813" s="180"/>
      <c r="F8813" s="180"/>
      <c r="G8813" s="180"/>
      <c r="H8813" s="180"/>
      <c r="I8813" s="180">
        <v>636262</v>
      </c>
      <c r="J8813" s="180">
        <v>1217831.49</v>
      </c>
    </row>
    <row r="8814" spans="1:10" x14ac:dyDescent="0.2">
      <c r="A8814" s="180" t="s">
        <v>201</v>
      </c>
      <c r="B8814" s="180" t="s">
        <v>366</v>
      </c>
      <c r="C8814" s="180">
        <v>12169726</v>
      </c>
      <c r="D8814" s="180">
        <v>769319</v>
      </c>
      <c r="E8814" s="180">
        <v>0</v>
      </c>
      <c r="F8814" s="180">
        <v>7337645</v>
      </c>
      <c r="G8814" s="180">
        <v>738566</v>
      </c>
      <c r="H8814" s="180">
        <v>340114</v>
      </c>
      <c r="I8814" s="180">
        <v>22887584</v>
      </c>
      <c r="J8814" s="180">
        <v>26505345.850000001</v>
      </c>
    </row>
    <row r="8815" spans="1:10" x14ac:dyDescent="0.2">
      <c r="A8815" s="180" t="s">
        <v>201</v>
      </c>
      <c r="B8815" s="180" t="s">
        <v>367</v>
      </c>
      <c r="C8815" s="180">
        <v>300000.37000000104</v>
      </c>
      <c r="D8815" s="180">
        <v>49013.660000000033</v>
      </c>
      <c r="E8815" s="180">
        <v>0</v>
      </c>
      <c r="F8815" s="180">
        <v>680114.02999999933</v>
      </c>
      <c r="G8815" s="180">
        <v>105999.89</v>
      </c>
      <c r="H8815" s="180">
        <v>-2.0000000018626451E-2</v>
      </c>
      <c r="I8815" s="180">
        <v>14549226.779999999</v>
      </c>
      <c r="J8815" s="180">
        <v>4495056.7800000012</v>
      </c>
    </row>
    <row r="8816" spans="1:10" x14ac:dyDescent="0.2">
      <c r="A8816" s="180" t="s">
        <v>201</v>
      </c>
      <c r="B8816" s="180" t="s">
        <v>368</v>
      </c>
      <c r="C8816" s="180">
        <v>12469726.369999999</v>
      </c>
      <c r="D8816" s="180">
        <v>818332.66</v>
      </c>
      <c r="E8816" s="180">
        <v>0</v>
      </c>
      <c r="F8816" s="180">
        <v>8017759.0300000003</v>
      </c>
      <c r="G8816" s="180">
        <v>844565.89</v>
      </c>
      <c r="H8816" s="180">
        <v>340113.98</v>
      </c>
      <c r="I8816" s="180">
        <v>37436810.780000001</v>
      </c>
      <c r="J8816" s="180">
        <v>31000402.629999999</v>
      </c>
    </row>
    <row r="8817" spans="1:10" x14ac:dyDescent="0.2">
      <c r="A8817" s="180" t="s">
        <v>202</v>
      </c>
      <c r="B8817" s="180" t="s">
        <v>333</v>
      </c>
      <c r="C8817" s="180"/>
      <c r="D8817" s="180">
        <v>24629</v>
      </c>
      <c r="E8817" s="180"/>
      <c r="F8817" s="180">
        <v>127167</v>
      </c>
      <c r="G8817" s="180"/>
      <c r="H8817" s="180"/>
      <c r="I8817" s="180">
        <v>1024937</v>
      </c>
      <c r="J8817" s="180">
        <v>869422.60000000021</v>
      </c>
    </row>
    <row r="8818" spans="1:10" x14ac:dyDescent="0.2">
      <c r="A8818" s="180" t="s">
        <v>202</v>
      </c>
      <c r="B8818" s="180" t="s">
        <v>334</v>
      </c>
      <c r="C8818" s="180"/>
      <c r="D8818" s="180">
        <v>703</v>
      </c>
      <c r="E8818" s="180"/>
      <c r="F8818" s="180">
        <v>3628</v>
      </c>
      <c r="G8818" s="180"/>
      <c r="H8818" s="180"/>
      <c r="I8818" s="180">
        <v>31796</v>
      </c>
      <c r="J8818" s="180">
        <v>30989.919999999998</v>
      </c>
    </row>
    <row r="8819" spans="1:10" x14ac:dyDescent="0.2">
      <c r="A8819" s="180" t="s">
        <v>202</v>
      </c>
      <c r="B8819" s="180" t="s">
        <v>335</v>
      </c>
      <c r="C8819" s="180"/>
      <c r="D8819" s="180">
        <v>0</v>
      </c>
      <c r="E8819" s="180"/>
      <c r="F8819" s="180"/>
      <c r="G8819" s="180"/>
      <c r="H8819" s="180"/>
      <c r="I8819" s="180">
        <v>110249</v>
      </c>
      <c r="J8819" s="180">
        <v>120739</v>
      </c>
    </row>
    <row r="8820" spans="1:10" x14ac:dyDescent="0.2">
      <c r="A8820" s="180" t="s">
        <v>202</v>
      </c>
      <c r="B8820" s="180" t="s">
        <v>336</v>
      </c>
      <c r="C8820" s="180"/>
      <c r="D8820" s="180"/>
      <c r="E8820" s="180"/>
      <c r="F8820" s="180"/>
      <c r="G8820" s="180"/>
      <c r="H8820" s="180"/>
      <c r="I8820" s="180">
        <v>438000</v>
      </c>
      <c r="J8820" s="180">
        <v>508867.33</v>
      </c>
    </row>
    <row r="8821" spans="1:10" x14ac:dyDescent="0.2">
      <c r="A8821" s="180" t="s">
        <v>202</v>
      </c>
      <c r="B8821" s="180" t="s">
        <v>337</v>
      </c>
      <c r="C8821" s="180">
        <v>3000</v>
      </c>
      <c r="D8821" s="180"/>
      <c r="E8821" s="180"/>
      <c r="F8821" s="180"/>
      <c r="G8821" s="180">
        <v>2300</v>
      </c>
      <c r="H8821" s="180"/>
      <c r="I8821" s="180">
        <v>19700</v>
      </c>
      <c r="J8821" s="180">
        <v>20049.34</v>
      </c>
    </row>
    <row r="8822" spans="1:10" x14ac:dyDescent="0.2">
      <c r="A8822" s="180" t="s">
        <v>202</v>
      </c>
      <c r="B8822" s="180" t="s">
        <v>338</v>
      </c>
      <c r="C8822" s="180"/>
      <c r="D8822" s="180"/>
      <c r="E8822" s="180"/>
      <c r="F8822" s="180"/>
      <c r="G8822" s="180">
        <v>50000</v>
      </c>
      <c r="H8822" s="180"/>
      <c r="I8822" s="180">
        <v>68000</v>
      </c>
      <c r="J8822" s="180">
        <v>77795.3</v>
      </c>
    </row>
    <row r="8823" spans="1:10" x14ac:dyDescent="0.2">
      <c r="A8823" s="180" t="s">
        <v>202</v>
      </c>
      <c r="B8823" s="180" t="s">
        <v>339</v>
      </c>
      <c r="C8823" s="180"/>
      <c r="D8823" s="180"/>
      <c r="E8823" s="180"/>
      <c r="F8823" s="180"/>
      <c r="G8823" s="180"/>
      <c r="H8823" s="180"/>
      <c r="I8823" s="180">
        <v>112450</v>
      </c>
      <c r="J8823" s="180">
        <v>129242.75</v>
      </c>
    </row>
    <row r="8824" spans="1:10" x14ac:dyDescent="0.2">
      <c r="A8824" s="180" t="s">
        <v>202</v>
      </c>
      <c r="B8824" s="180" t="s">
        <v>340</v>
      </c>
      <c r="C8824" s="180"/>
      <c r="D8824" s="180"/>
      <c r="E8824" s="180"/>
      <c r="F8824" s="180"/>
      <c r="G8824" s="180">
        <v>200</v>
      </c>
      <c r="H8824" s="180"/>
      <c r="I8824" s="180">
        <v>78350</v>
      </c>
      <c r="J8824" s="180">
        <v>172840.31000000003</v>
      </c>
    </row>
    <row r="8825" spans="1:10" x14ac:dyDescent="0.2">
      <c r="A8825" s="180" t="s">
        <v>202</v>
      </c>
      <c r="B8825" s="180" t="s">
        <v>341</v>
      </c>
      <c r="C8825" s="180"/>
      <c r="D8825" s="180"/>
      <c r="E8825" s="180"/>
      <c r="F8825" s="180"/>
      <c r="G8825" s="180"/>
      <c r="H8825" s="180"/>
      <c r="I8825" s="180">
        <v>0</v>
      </c>
      <c r="J8825" s="180">
        <v>0</v>
      </c>
    </row>
    <row r="8826" spans="1:10" x14ac:dyDescent="0.2">
      <c r="A8826" s="180" t="s">
        <v>202</v>
      </c>
      <c r="B8826" s="180" t="s">
        <v>342</v>
      </c>
      <c r="C8826" s="180"/>
      <c r="D8826" s="180"/>
      <c r="E8826" s="180"/>
      <c r="F8826" s="180"/>
      <c r="G8826" s="180"/>
      <c r="H8826" s="180"/>
      <c r="I8826" s="180">
        <v>1749382</v>
      </c>
      <c r="J8826" s="180">
        <v>1941257</v>
      </c>
    </row>
    <row r="8827" spans="1:10" x14ac:dyDescent="0.2">
      <c r="A8827" s="180" t="s">
        <v>202</v>
      </c>
      <c r="B8827" s="180" t="s">
        <v>343</v>
      </c>
      <c r="C8827" s="180"/>
      <c r="D8827" s="180"/>
      <c r="E8827" s="180"/>
      <c r="F8827" s="180"/>
      <c r="G8827" s="180"/>
      <c r="H8827" s="180"/>
      <c r="I8827" s="180">
        <v>0</v>
      </c>
      <c r="J8827" s="180">
        <v>0</v>
      </c>
    </row>
    <row r="8828" spans="1:10" x14ac:dyDescent="0.2">
      <c r="A8828" s="180" t="s">
        <v>202</v>
      </c>
      <c r="B8828" s="180" t="s">
        <v>344</v>
      </c>
      <c r="C8828" s="180">
        <v>245000</v>
      </c>
      <c r="D8828" s="180">
        <v>10</v>
      </c>
      <c r="E8828" s="180"/>
      <c r="F8828" s="180">
        <v>50</v>
      </c>
      <c r="G8828" s="180">
        <v>1600</v>
      </c>
      <c r="H8828" s="180"/>
      <c r="I8828" s="180">
        <v>266295</v>
      </c>
      <c r="J8828" s="180">
        <v>270570.57</v>
      </c>
    </row>
    <row r="8829" spans="1:10" x14ac:dyDescent="0.2">
      <c r="A8829" s="180" t="s">
        <v>202</v>
      </c>
      <c r="B8829" s="180" t="s">
        <v>475</v>
      </c>
      <c r="C8829" s="180"/>
      <c r="D8829" s="180">
        <v>77</v>
      </c>
      <c r="E8829" s="180"/>
      <c r="F8829" s="180">
        <v>397</v>
      </c>
      <c r="G8829" s="180"/>
      <c r="H8829" s="180"/>
      <c r="I8829" s="180">
        <v>3043</v>
      </c>
      <c r="J8829" s="180">
        <v>3314.25</v>
      </c>
    </row>
    <row r="8830" spans="1:10" x14ac:dyDescent="0.2">
      <c r="A8830" s="180" t="s">
        <v>202</v>
      </c>
      <c r="B8830" s="180" t="s">
        <v>332</v>
      </c>
      <c r="C8830" s="180"/>
      <c r="D8830" s="180"/>
      <c r="E8830" s="180"/>
      <c r="F8830" s="180"/>
      <c r="G8830" s="180"/>
      <c r="H8830" s="180"/>
      <c r="I8830" s="180">
        <v>61010</v>
      </c>
      <c r="J8830" s="180">
        <v>79911</v>
      </c>
    </row>
    <row r="8831" spans="1:10" x14ac:dyDescent="0.2">
      <c r="A8831" s="180" t="s">
        <v>202</v>
      </c>
      <c r="B8831" s="180" t="s">
        <v>407</v>
      </c>
      <c r="C8831" s="180"/>
      <c r="D8831" s="180"/>
      <c r="E8831" s="180"/>
      <c r="F8831" s="180"/>
      <c r="G8831" s="180">
        <v>105000</v>
      </c>
      <c r="H8831" s="180"/>
      <c r="I8831" s="180">
        <v>282576</v>
      </c>
      <c r="J8831" s="180">
        <v>178060.26</v>
      </c>
    </row>
    <row r="8832" spans="1:10" x14ac:dyDescent="0.2">
      <c r="A8832" s="180" t="s">
        <v>202</v>
      </c>
      <c r="B8832" s="180" t="s">
        <v>345</v>
      </c>
      <c r="C8832" s="180">
        <v>248000</v>
      </c>
      <c r="D8832" s="180">
        <v>25419</v>
      </c>
      <c r="E8832" s="180">
        <v>0</v>
      </c>
      <c r="F8832" s="180">
        <v>131242</v>
      </c>
      <c r="G8832" s="180">
        <v>159100</v>
      </c>
      <c r="H8832" s="180">
        <v>0</v>
      </c>
      <c r="I8832" s="180">
        <v>4245788</v>
      </c>
      <c r="J8832" s="180">
        <v>4403059.63</v>
      </c>
    </row>
    <row r="8833" spans="1:10" x14ac:dyDescent="0.2">
      <c r="A8833" s="180" t="s">
        <v>202</v>
      </c>
      <c r="B8833" s="180" t="s">
        <v>346</v>
      </c>
      <c r="C8833" s="180"/>
      <c r="D8833" s="180"/>
      <c r="E8833" s="180"/>
      <c r="F8833" s="180"/>
      <c r="G8833" s="180"/>
      <c r="H8833" s="180"/>
      <c r="I8833" s="180">
        <v>0</v>
      </c>
      <c r="J8833" s="180">
        <v>0</v>
      </c>
    </row>
    <row r="8834" spans="1:10" x14ac:dyDescent="0.2">
      <c r="A8834" s="180" t="s">
        <v>202</v>
      </c>
      <c r="B8834" s="180" t="s">
        <v>446</v>
      </c>
      <c r="C8834" s="180"/>
      <c r="D8834" s="180"/>
      <c r="E8834" s="180"/>
      <c r="F8834" s="180">
        <v>77315</v>
      </c>
      <c r="G8834" s="180"/>
      <c r="H8834" s="180"/>
      <c r="I8834" s="180">
        <v>79000</v>
      </c>
      <c r="J8834" s="180">
        <v>95662.09</v>
      </c>
    </row>
    <row r="8835" spans="1:10" x14ac:dyDescent="0.2">
      <c r="A8835" s="180" t="s">
        <v>202</v>
      </c>
      <c r="B8835" s="180" t="s">
        <v>347</v>
      </c>
      <c r="C8835" s="180"/>
      <c r="D8835" s="180"/>
      <c r="E8835" s="180"/>
      <c r="F8835" s="180"/>
      <c r="G8835" s="180"/>
      <c r="H8835" s="180"/>
      <c r="I8835" s="180">
        <v>0</v>
      </c>
      <c r="J8835" s="180">
        <v>2226.9699999999998</v>
      </c>
    </row>
    <row r="8836" spans="1:10" x14ac:dyDescent="0.2">
      <c r="A8836" s="180" t="s">
        <v>202</v>
      </c>
      <c r="B8836" s="180" t="s">
        <v>348</v>
      </c>
      <c r="C8836" s="180">
        <v>248000</v>
      </c>
      <c r="D8836" s="180">
        <v>25419</v>
      </c>
      <c r="E8836" s="180">
        <v>0</v>
      </c>
      <c r="F8836" s="180">
        <v>208557</v>
      </c>
      <c r="G8836" s="180">
        <v>159100</v>
      </c>
      <c r="H8836" s="180">
        <v>0</v>
      </c>
      <c r="I8836" s="180">
        <v>4324788</v>
      </c>
      <c r="J8836" s="180">
        <v>4500948.6899999995</v>
      </c>
    </row>
    <row r="8837" spans="1:10" x14ac:dyDescent="0.2">
      <c r="A8837" s="180" t="s">
        <v>202</v>
      </c>
      <c r="B8837" s="180" t="s">
        <v>349</v>
      </c>
      <c r="C8837" s="180">
        <v>146359.22999999998</v>
      </c>
      <c r="D8837" s="180">
        <v>22405.46</v>
      </c>
      <c r="E8837" s="180">
        <v>0</v>
      </c>
      <c r="F8837" s="180">
        <v>73503.209999999963</v>
      </c>
      <c r="G8837" s="180">
        <v>131175.5</v>
      </c>
      <c r="H8837" s="180">
        <v>0</v>
      </c>
      <c r="I8837" s="180">
        <v>3080327.5500000007</v>
      </c>
      <c r="J8837" s="180">
        <v>2744836.47</v>
      </c>
    </row>
    <row r="8838" spans="1:10" x14ac:dyDescent="0.2">
      <c r="A8838" s="180" t="s">
        <v>202</v>
      </c>
      <c r="B8838" s="180" t="s">
        <v>350</v>
      </c>
      <c r="C8838" s="180">
        <v>394359.23</v>
      </c>
      <c r="D8838" s="180">
        <v>47824.46</v>
      </c>
      <c r="E8838" s="180">
        <v>0</v>
      </c>
      <c r="F8838" s="180">
        <v>282060.20999999996</v>
      </c>
      <c r="G8838" s="180">
        <v>290275.5</v>
      </c>
      <c r="H8838" s="180">
        <v>0</v>
      </c>
      <c r="I8838" s="180">
        <v>7405115.5499999998</v>
      </c>
      <c r="J8838" s="180">
        <v>7245785.1600000001</v>
      </c>
    </row>
    <row r="8839" spans="1:10" x14ac:dyDescent="0.2">
      <c r="A8839" s="180" t="s">
        <v>202</v>
      </c>
      <c r="B8839" s="180" t="s">
        <v>376</v>
      </c>
      <c r="C8839" s="180"/>
      <c r="D8839" s="180"/>
      <c r="E8839" s="180"/>
      <c r="F8839" s="180"/>
      <c r="G8839" s="180"/>
      <c r="H8839" s="180"/>
      <c r="I8839" s="180"/>
      <c r="J8839" s="180"/>
    </row>
    <row r="8840" spans="1:10" x14ac:dyDescent="0.2">
      <c r="A8840" s="180" t="s">
        <v>202</v>
      </c>
      <c r="B8840" s="180" t="s">
        <v>377</v>
      </c>
      <c r="C8840" s="180">
        <v>0</v>
      </c>
      <c r="D8840" s="180"/>
      <c r="E8840" s="180"/>
      <c r="F8840" s="180"/>
      <c r="G8840" s="180"/>
      <c r="H8840" s="180"/>
      <c r="I8840" s="180">
        <v>2323000</v>
      </c>
      <c r="J8840" s="180">
        <v>2298095.42</v>
      </c>
    </row>
    <row r="8841" spans="1:10" x14ac:dyDescent="0.2">
      <c r="A8841" s="180" t="s">
        <v>202</v>
      </c>
      <c r="B8841" s="180" t="s">
        <v>352</v>
      </c>
      <c r="C8841" s="180">
        <v>0</v>
      </c>
      <c r="D8841" s="180"/>
      <c r="E8841" s="180"/>
      <c r="F8841" s="180"/>
      <c r="G8841" s="180"/>
      <c r="H8841" s="180"/>
      <c r="I8841" s="180">
        <v>78000</v>
      </c>
      <c r="J8841" s="180">
        <v>75230.17</v>
      </c>
    </row>
    <row r="8842" spans="1:10" x14ac:dyDescent="0.2">
      <c r="A8842" s="180" t="s">
        <v>202</v>
      </c>
      <c r="B8842" s="180" t="s">
        <v>353</v>
      </c>
      <c r="C8842" s="180">
        <v>40000</v>
      </c>
      <c r="D8842" s="180"/>
      <c r="E8842" s="180"/>
      <c r="F8842" s="180"/>
      <c r="G8842" s="180"/>
      <c r="H8842" s="180"/>
      <c r="I8842" s="180">
        <v>141000</v>
      </c>
      <c r="J8842" s="180">
        <v>151090.01</v>
      </c>
    </row>
    <row r="8843" spans="1:10" x14ac:dyDescent="0.2">
      <c r="A8843" s="180" t="s">
        <v>202</v>
      </c>
      <c r="B8843" s="180" t="s">
        <v>354</v>
      </c>
      <c r="C8843" s="180">
        <v>0</v>
      </c>
      <c r="D8843" s="180"/>
      <c r="E8843" s="180"/>
      <c r="F8843" s="180"/>
      <c r="G8843" s="180"/>
      <c r="H8843" s="180"/>
      <c r="I8843" s="180">
        <v>221000</v>
      </c>
      <c r="J8843" s="180">
        <v>213955.3</v>
      </c>
    </row>
    <row r="8844" spans="1:10" x14ac:dyDescent="0.2">
      <c r="A8844" s="180" t="s">
        <v>202</v>
      </c>
      <c r="B8844" s="180" t="s">
        <v>408</v>
      </c>
      <c r="C8844" s="180">
        <v>0</v>
      </c>
      <c r="D8844" s="180"/>
      <c r="E8844" s="180"/>
      <c r="F8844" s="180"/>
      <c r="G8844" s="180"/>
      <c r="H8844" s="180"/>
      <c r="I8844" s="180">
        <v>130000</v>
      </c>
      <c r="J8844" s="180">
        <v>126185.8</v>
      </c>
    </row>
    <row r="8845" spans="1:10" x14ac:dyDescent="0.2">
      <c r="A8845" s="180" t="s">
        <v>202</v>
      </c>
      <c r="B8845" s="180" t="s">
        <v>423</v>
      </c>
      <c r="C8845" s="180">
        <v>0</v>
      </c>
      <c r="D8845" s="180"/>
      <c r="E8845" s="180"/>
      <c r="F8845" s="180">
        <v>1000</v>
      </c>
      <c r="G8845" s="180"/>
      <c r="H8845" s="180"/>
      <c r="I8845" s="180">
        <v>94000</v>
      </c>
      <c r="J8845" s="180">
        <v>88951.74</v>
      </c>
    </row>
    <row r="8846" spans="1:10" x14ac:dyDescent="0.2">
      <c r="A8846" s="180" t="s">
        <v>202</v>
      </c>
      <c r="B8846" s="180" t="s">
        <v>355</v>
      </c>
      <c r="C8846" s="180">
        <v>150000</v>
      </c>
      <c r="D8846" s="180">
        <v>47000</v>
      </c>
      <c r="E8846" s="180"/>
      <c r="F8846" s="180"/>
      <c r="G8846" s="180"/>
      <c r="H8846" s="180"/>
      <c r="I8846" s="180">
        <v>454000</v>
      </c>
      <c r="J8846" s="180">
        <v>378956.98</v>
      </c>
    </row>
    <row r="8847" spans="1:10" x14ac:dyDescent="0.2">
      <c r="A8847" s="180" t="s">
        <v>202</v>
      </c>
      <c r="B8847" s="180" t="s">
        <v>356</v>
      </c>
      <c r="C8847" s="180">
        <v>0</v>
      </c>
      <c r="D8847" s="180"/>
      <c r="E8847" s="180"/>
      <c r="F8847" s="180"/>
      <c r="G8847" s="180"/>
      <c r="H8847" s="180"/>
      <c r="I8847" s="180">
        <v>129000</v>
      </c>
      <c r="J8847" s="180">
        <v>193204.88</v>
      </c>
    </row>
    <row r="8848" spans="1:10" x14ac:dyDescent="0.2">
      <c r="A8848" s="180" t="s">
        <v>202</v>
      </c>
      <c r="B8848" s="180" t="s">
        <v>409</v>
      </c>
      <c r="C8848" s="180"/>
      <c r="D8848" s="180"/>
      <c r="E8848" s="180"/>
      <c r="F8848" s="180"/>
      <c r="G8848" s="180"/>
      <c r="H8848" s="180"/>
      <c r="I8848" s="180">
        <v>0</v>
      </c>
      <c r="J8848" s="180"/>
    </row>
    <row r="8849" spans="1:10" x14ac:dyDescent="0.2">
      <c r="A8849" s="180" t="s">
        <v>202</v>
      </c>
      <c r="B8849" s="180" t="s">
        <v>378</v>
      </c>
      <c r="C8849" s="180">
        <v>0</v>
      </c>
      <c r="D8849" s="180"/>
      <c r="E8849" s="180"/>
      <c r="F8849" s="180"/>
      <c r="G8849" s="180">
        <v>250000</v>
      </c>
      <c r="H8849" s="180"/>
      <c r="I8849" s="180">
        <v>150000</v>
      </c>
      <c r="J8849" s="180">
        <v>195194.34</v>
      </c>
    </row>
    <row r="8850" spans="1:10" x14ac:dyDescent="0.2">
      <c r="A8850" s="180" t="s">
        <v>202</v>
      </c>
      <c r="B8850" s="180" t="s">
        <v>360</v>
      </c>
      <c r="C8850" s="180">
        <v>127000</v>
      </c>
      <c r="D8850" s="180"/>
      <c r="E8850" s="180"/>
      <c r="F8850" s="180"/>
      <c r="G8850" s="180"/>
      <c r="H8850" s="180"/>
      <c r="I8850" s="180">
        <v>21000</v>
      </c>
      <c r="J8850" s="180">
        <v>20366.38</v>
      </c>
    </row>
    <row r="8851" spans="1:10" x14ac:dyDescent="0.2">
      <c r="A8851" s="180" t="s">
        <v>202</v>
      </c>
      <c r="B8851" s="180" t="s">
        <v>379</v>
      </c>
      <c r="C8851" s="180">
        <v>0</v>
      </c>
      <c r="D8851" s="180"/>
      <c r="E8851" s="180"/>
      <c r="F8851" s="180">
        <v>208110</v>
      </c>
      <c r="G8851" s="180"/>
      <c r="H8851" s="180"/>
      <c r="I8851" s="180">
        <v>215000</v>
      </c>
      <c r="J8851" s="180">
        <v>215194.5</v>
      </c>
    </row>
    <row r="8852" spans="1:10" x14ac:dyDescent="0.2">
      <c r="A8852" s="180" t="s">
        <v>202</v>
      </c>
      <c r="B8852" s="180" t="s">
        <v>362</v>
      </c>
      <c r="C8852" s="180"/>
      <c r="D8852" s="180"/>
      <c r="E8852" s="180"/>
      <c r="F8852" s="180"/>
      <c r="G8852" s="180"/>
      <c r="H8852" s="180"/>
      <c r="I8852" s="180">
        <v>112282</v>
      </c>
      <c r="J8852" s="180">
        <v>113370</v>
      </c>
    </row>
    <row r="8853" spans="1:10" x14ac:dyDescent="0.2">
      <c r="A8853" s="180" t="s">
        <v>202</v>
      </c>
      <c r="B8853" s="180" t="s">
        <v>365</v>
      </c>
      <c r="C8853" s="180">
        <v>317000</v>
      </c>
      <c r="D8853" s="180">
        <v>47000</v>
      </c>
      <c r="E8853" s="180">
        <v>0</v>
      </c>
      <c r="F8853" s="180">
        <v>209110</v>
      </c>
      <c r="G8853" s="180">
        <v>250000</v>
      </c>
      <c r="H8853" s="180">
        <v>0</v>
      </c>
      <c r="I8853" s="180">
        <v>4068282</v>
      </c>
      <c r="J8853" s="180">
        <v>4069795.5199999991</v>
      </c>
    </row>
    <row r="8854" spans="1:10" x14ac:dyDescent="0.2">
      <c r="A8854" s="180" t="s">
        <v>202</v>
      </c>
      <c r="B8854" s="180" t="s">
        <v>447</v>
      </c>
      <c r="C8854" s="180">
        <v>77315</v>
      </c>
      <c r="D8854" s="180"/>
      <c r="E8854" s="180"/>
      <c r="F8854" s="180"/>
      <c r="G8854" s="180"/>
      <c r="H8854" s="180"/>
      <c r="I8854" s="180">
        <v>79000</v>
      </c>
      <c r="J8854" s="180">
        <v>95662.09</v>
      </c>
    </row>
    <row r="8855" spans="1:10" x14ac:dyDescent="0.2">
      <c r="A8855" s="180" t="s">
        <v>202</v>
      </c>
      <c r="B8855" s="180" t="s">
        <v>366</v>
      </c>
      <c r="C8855" s="180">
        <v>394315</v>
      </c>
      <c r="D8855" s="180">
        <v>47000</v>
      </c>
      <c r="E8855" s="180">
        <v>0</v>
      </c>
      <c r="F8855" s="180">
        <v>209110</v>
      </c>
      <c r="G8855" s="180">
        <v>250000</v>
      </c>
      <c r="H8855" s="180">
        <v>0</v>
      </c>
      <c r="I8855" s="180">
        <v>4147282</v>
      </c>
      <c r="J8855" s="180">
        <v>4165457.6099999994</v>
      </c>
    </row>
    <row r="8856" spans="1:10" x14ac:dyDescent="0.2">
      <c r="A8856" s="180" t="s">
        <v>202</v>
      </c>
      <c r="B8856" s="180" t="s">
        <v>367</v>
      </c>
      <c r="C8856" s="180">
        <v>44.229999999981374</v>
      </c>
      <c r="D8856" s="180">
        <v>824.45999999999924</v>
      </c>
      <c r="E8856" s="180">
        <v>0</v>
      </c>
      <c r="F8856" s="180">
        <v>72950.209999999963</v>
      </c>
      <c r="G8856" s="180">
        <v>40275.5</v>
      </c>
      <c r="H8856" s="180">
        <v>0</v>
      </c>
      <c r="I8856" s="180">
        <v>3257833.5500000007</v>
      </c>
      <c r="J8856" s="180">
        <v>3080327.5500000012</v>
      </c>
    </row>
    <row r="8857" spans="1:10" x14ac:dyDescent="0.2">
      <c r="A8857" s="180" t="s">
        <v>202</v>
      </c>
      <c r="B8857" s="180" t="s">
        <v>368</v>
      </c>
      <c r="C8857" s="180">
        <v>394359.23</v>
      </c>
      <c r="D8857" s="180">
        <v>47824.46</v>
      </c>
      <c r="E8857" s="180">
        <v>0</v>
      </c>
      <c r="F8857" s="180">
        <v>282060.20999999996</v>
      </c>
      <c r="G8857" s="180">
        <v>290275.5</v>
      </c>
      <c r="H8857" s="180">
        <v>0</v>
      </c>
      <c r="I8857" s="180">
        <v>7405115.5499999998</v>
      </c>
      <c r="J8857" s="180">
        <v>7245785.1600000001</v>
      </c>
    </row>
    <row r="8858" spans="1:10" x14ac:dyDescent="0.2">
      <c r="A8858" s="180" t="s">
        <v>203</v>
      </c>
      <c r="B8858" s="180" t="s">
        <v>333</v>
      </c>
      <c r="C8858" s="180"/>
      <c r="D8858" s="180">
        <v>2323098</v>
      </c>
      <c r="E8858" s="180"/>
      <c r="F8858" s="180">
        <v>0</v>
      </c>
      <c r="G8858" s="180"/>
      <c r="H8858" s="180"/>
      <c r="I8858" s="180">
        <v>19203147</v>
      </c>
      <c r="J8858" s="180">
        <v>18978032.460000001</v>
      </c>
    </row>
    <row r="8859" spans="1:10" x14ac:dyDescent="0.2">
      <c r="A8859" s="180" t="s">
        <v>203</v>
      </c>
      <c r="B8859" s="180" t="s">
        <v>334</v>
      </c>
      <c r="C8859" s="180"/>
      <c r="D8859" s="180">
        <v>26249</v>
      </c>
      <c r="E8859" s="180"/>
      <c r="F8859" s="180">
        <v>0</v>
      </c>
      <c r="G8859" s="180"/>
      <c r="H8859" s="180"/>
      <c r="I8859" s="180">
        <v>237728</v>
      </c>
      <c r="J8859" s="180">
        <v>217592.38</v>
      </c>
    </row>
    <row r="8860" spans="1:10" x14ac:dyDescent="0.2">
      <c r="A8860" s="180" t="s">
        <v>203</v>
      </c>
      <c r="B8860" s="180" t="s">
        <v>335</v>
      </c>
      <c r="C8860" s="180"/>
      <c r="D8860" s="180">
        <v>0</v>
      </c>
      <c r="E8860" s="180"/>
      <c r="F8860" s="180"/>
      <c r="G8860" s="180"/>
      <c r="H8860" s="180"/>
      <c r="I8860" s="180">
        <v>301873</v>
      </c>
      <c r="J8860" s="180">
        <v>298368</v>
      </c>
    </row>
    <row r="8861" spans="1:10" x14ac:dyDescent="0.2">
      <c r="A8861" s="180" t="s">
        <v>203</v>
      </c>
      <c r="B8861" s="180" t="s">
        <v>336</v>
      </c>
      <c r="C8861" s="180"/>
      <c r="D8861" s="180"/>
      <c r="E8861" s="180"/>
      <c r="F8861" s="180"/>
      <c r="G8861" s="180"/>
      <c r="H8861" s="180"/>
      <c r="I8861" s="180">
        <v>540744</v>
      </c>
      <c r="J8861" s="180">
        <v>585323.77</v>
      </c>
    </row>
    <row r="8862" spans="1:10" x14ac:dyDescent="0.2">
      <c r="A8862" s="180" t="s">
        <v>203</v>
      </c>
      <c r="B8862" s="180" t="s">
        <v>337</v>
      </c>
      <c r="C8862" s="180">
        <v>50000</v>
      </c>
      <c r="D8862" s="180">
        <v>50000</v>
      </c>
      <c r="E8862" s="180">
        <v>0</v>
      </c>
      <c r="F8862" s="180">
        <v>0</v>
      </c>
      <c r="G8862" s="180">
        <v>1020</v>
      </c>
      <c r="H8862" s="180">
        <v>0</v>
      </c>
      <c r="I8862" s="180">
        <v>231633</v>
      </c>
      <c r="J8862" s="180">
        <v>207662.78999999995</v>
      </c>
    </row>
    <row r="8863" spans="1:10" x14ac:dyDescent="0.2">
      <c r="A8863" s="180" t="s">
        <v>203</v>
      </c>
      <c r="B8863" s="180" t="s">
        <v>338</v>
      </c>
      <c r="C8863" s="180"/>
      <c r="D8863" s="180"/>
      <c r="E8863" s="180"/>
      <c r="F8863" s="180"/>
      <c r="G8863" s="180">
        <v>794649</v>
      </c>
      <c r="H8863" s="180">
        <v>0</v>
      </c>
      <c r="I8863" s="180">
        <v>779068</v>
      </c>
      <c r="J8863" s="180">
        <v>897511.17</v>
      </c>
    </row>
    <row r="8864" spans="1:10" x14ac:dyDescent="0.2">
      <c r="A8864" s="180" t="s">
        <v>203</v>
      </c>
      <c r="B8864" s="180" t="s">
        <v>339</v>
      </c>
      <c r="C8864" s="180"/>
      <c r="D8864" s="180"/>
      <c r="E8864" s="180"/>
      <c r="F8864" s="180"/>
      <c r="G8864" s="180"/>
      <c r="H8864" s="180">
        <v>0</v>
      </c>
      <c r="I8864" s="180">
        <v>322930</v>
      </c>
      <c r="J8864" s="180">
        <v>322693.06</v>
      </c>
    </row>
    <row r="8865" spans="1:10" x14ac:dyDescent="0.2">
      <c r="A8865" s="180" t="s">
        <v>203</v>
      </c>
      <c r="B8865" s="180" t="s">
        <v>340</v>
      </c>
      <c r="C8865" s="180">
        <v>0</v>
      </c>
      <c r="D8865" s="180">
        <v>0</v>
      </c>
      <c r="E8865" s="180">
        <v>0</v>
      </c>
      <c r="F8865" s="180">
        <v>0</v>
      </c>
      <c r="G8865" s="180">
        <v>3570</v>
      </c>
      <c r="H8865" s="180">
        <v>0</v>
      </c>
      <c r="I8865" s="180">
        <v>628263</v>
      </c>
      <c r="J8865" s="180">
        <v>854399.07</v>
      </c>
    </row>
    <row r="8866" spans="1:10" x14ac:dyDescent="0.2">
      <c r="A8866" s="180" t="s">
        <v>203</v>
      </c>
      <c r="B8866" s="180" t="s">
        <v>341</v>
      </c>
      <c r="C8866" s="180">
        <v>0</v>
      </c>
      <c r="D8866" s="180">
        <v>0</v>
      </c>
      <c r="E8866" s="180">
        <v>0</v>
      </c>
      <c r="F8866" s="180">
        <v>0</v>
      </c>
      <c r="G8866" s="180">
        <v>0</v>
      </c>
      <c r="H8866" s="180">
        <v>0</v>
      </c>
      <c r="I8866" s="180">
        <v>0</v>
      </c>
      <c r="J8866" s="180">
        <v>0</v>
      </c>
    </row>
    <row r="8867" spans="1:10" x14ac:dyDescent="0.2">
      <c r="A8867" s="180" t="s">
        <v>203</v>
      </c>
      <c r="B8867" s="180" t="s">
        <v>342</v>
      </c>
      <c r="C8867" s="180"/>
      <c r="D8867" s="180"/>
      <c r="E8867" s="180"/>
      <c r="F8867" s="180"/>
      <c r="G8867" s="180"/>
      <c r="H8867" s="180"/>
      <c r="I8867" s="180">
        <v>35071791</v>
      </c>
      <c r="J8867" s="180">
        <v>35490015</v>
      </c>
    </row>
    <row r="8868" spans="1:10" x14ac:dyDescent="0.2">
      <c r="A8868" s="180" t="s">
        <v>203</v>
      </c>
      <c r="B8868" s="180" t="s">
        <v>343</v>
      </c>
      <c r="C8868" s="180"/>
      <c r="D8868" s="180"/>
      <c r="E8868" s="180"/>
      <c r="F8868" s="180"/>
      <c r="G8868" s="180"/>
      <c r="H8868" s="180"/>
      <c r="I8868" s="180">
        <v>0</v>
      </c>
      <c r="J8868" s="180">
        <v>0</v>
      </c>
    </row>
    <row r="8869" spans="1:10" x14ac:dyDescent="0.2">
      <c r="A8869" s="180" t="s">
        <v>203</v>
      </c>
      <c r="B8869" s="180" t="s">
        <v>344</v>
      </c>
      <c r="C8869" s="180">
        <v>4764677</v>
      </c>
      <c r="D8869" s="180">
        <v>0</v>
      </c>
      <c r="E8869" s="180">
        <v>0</v>
      </c>
      <c r="F8869" s="180">
        <v>0</v>
      </c>
      <c r="G8869" s="180">
        <v>22151</v>
      </c>
      <c r="H8869" s="180">
        <v>0</v>
      </c>
      <c r="I8869" s="180">
        <v>5329558</v>
      </c>
      <c r="J8869" s="180">
        <v>5278071.3</v>
      </c>
    </row>
    <row r="8870" spans="1:10" x14ac:dyDescent="0.2">
      <c r="A8870" s="180" t="s">
        <v>203</v>
      </c>
      <c r="B8870" s="180" t="s">
        <v>475</v>
      </c>
      <c r="C8870" s="180"/>
      <c r="D8870" s="180">
        <v>91178</v>
      </c>
      <c r="E8870" s="180"/>
      <c r="F8870" s="180">
        <v>0</v>
      </c>
      <c r="G8870" s="180"/>
      <c r="H8870" s="180"/>
      <c r="I8870" s="180">
        <v>681403</v>
      </c>
      <c r="J8870" s="180">
        <v>723801.31</v>
      </c>
    </row>
    <row r="8871" spans="1:10" x14ac:dyDescent="0.2">
      <c r="A8871" s="180" t="s">
        <v>203</v>
      </c>
      <c r="B8871" s="180" t="s">
        <v>332</v>
      </c>
      <c r="C8871" s="180"/>
      <c r="D8871" s="180"/>
      <c r="E8871" s="180">
        <v>0</v>
      </c>
      <c r="F8871" s="180"/>
      <c r="G8871" s="180"/>
      <c r="H8871" s="180"/>
      <c r="I8871" s="180">
        <v>1072259</v>
      </c>
      <c r="J8871" s="180">
        <v>962272</v>
      </c>
    </row>
    <row r="8872" spans="1:10" x14ac:dyDescent="0.2">
      <c r="A8872" s="180" t="s">
        <v>203</v>
      </c>
      <c r="B8872" s="180" t="s">
        <v>407</v>
      </c>
      <c r="C8872" s="180">
        <v>0</v>
      </c>
      <c r="D8872" s="180">
        <v>0</v>
      </c>
      <c r="E8872" s="180">
        <v>0</v>
      </c>
      <c r="F8872" s="180">
        <v>0</v>
      </c>
      <c r="G8872" s="180">
        <v>1858155</v>
      </c>
      <c r="H8872" s="180">
        <v>0</v>
      </c>
      <c r="I8872" s="180">
        <v>3008922</v>
      </c>
      <c r="J8872" s="180">
        <v>2813836.33</v>
      </c>
    </row>
    <row r="8873" spans="1:10" x14ac:dyDescent="0.2">
      <c r="A8873" s="180" t="s">
        <v>203</v>
      </c>
      <c r="B8873" s="180" t="s">
        <v>345</v>
      </c>
      <c r="C8873" s="180">
        <v>4814677</v>
      </c>
      <c r="D8873" s="180">
        <v>2490525</v>
      </c>
      <c r="E8873" s="180">
        <v>0</v>
      </c>
      <c r="F8873" s="180">
        <v>0</v>
      </c>
      <c r="G8873" s="180">
        <v>2679545</v>
      </c>
      <c r="H8873" s="180">
        <v>0</v>
      </c>
      <c r="I8873" s="180">
        <v>67409319</v>
      </c>
      <c r="J8873" s="180">
        <v>67629578.640000001</v>
      </c>
    </row>
    <row r="8874" spans="1:10" x14ac:dyDescent="0.2">
      <c r="A8874" s="180" t="s">
        <v>203</v>
      </c>
      <c r="B8874" s="180" t="s">
        <v>346</v>
      </c>
      <c r="C8874" s="180">
        <v>0</v>
      </c>
      <c r="D8874" s="180">
        <v>0</v>
      </c>
      <c r="E8874" s="180">
        <v>0</v>
      </c>
      <c r="F8874" s="180">
        <v>0</v>
      </c>
      <c r="G8874" s="180"/>
      <c r="H8874" s="180"/>
      <c r="I8874" s="180">
        <v>0</v>
      </c>
      <c r="J8874" s="180">
        <v>0</v>
      </c>
    </row>
    <row r="8875" spans="1:10" x14ac:dyDescent="0.2">
      <c r="A8875" s="180" t="s">
        <v>203</v>
      </c>
      <c r="B8875" s="180" t="s">
        <v>446</v>
      </c>
      <c r="C8875" s="180">
        <v>0</v>
      </c>
      <c r="D8875" s="180">
        <v>0</v>
      </c>
      <c r="E8875" s="180">
        <v>0</v>
      </c>
      <c r="F8875" s="180">
        <v>0</v>
      </c>
      <c r="G8875" s="180">
        <v>0</v>
      </c>
      <c r="H8875" s="180">
        <v>0</v>
      </c>
      <c r="I8875" s="180">
        <v>12000</v>
      </c>
      <c r="J8875" s="180">
        <v>23218.89</v>
      </c>
    </row>
    <row r="8876" spans="1:10" x14ac:dyDescent="0.2">
      <c r="A8876" s="180" t="s">
        <v>203</v>
      </c>
      <c r="B8876" s="180" t="s">
        <v>347</v>
      </c>
      <c r="C8876" s="180">
        <v>0</v>
      </c>
      <c r="D8876" s="180">
        <v>0</v>
      </c>
      <c r="E8876" s="180">
        <v>0</v>
      </c>
      <c r="F8876" s="180"/>
      <c r="G8876" s="180">
        <v>0</v>
      </c>
      <c r="H8876" s="180">
        <v>0</v>
      </c>
      <c r="I8876" s="180">
        <v>7500</v>
      </c>
      <c r="J8876" s="180">
        <v>21641.93</v>
      </c>
    </row>
    <row r="8877" spans="1:10" x14ac:dyDescent="0.2">
      <c r="A8877" s="180" t="s">
        <v>203</v>
      </c>
      <c r="B8877" s="180" t="s">
        <v>348</v>
      </c>
      <c r="C8877" s="180">
        <v>4814677</v>
      </c>
      <c r="D8877" s="180">
        <v>2490525</v>
      </c>
      <c r="E8877" s="180">
        <v>0</v>
      </c>
      <c r="F8877" s="180">
        <v>0</v>
      </c>
      <c r="G8877" s="180">
        <v>2679545</v>
      </c>
      <c r="H8877" s="180">
        <v>0</v>
      </c>
      <c r="I8877" s="180">
        <v>67428819</v>
      </c>
      <c r="J8877" s="180">
        <v>67674439.460000008</v>
      </c>
    </row>
    <row r="8878" spans="1:10" x14ac:dyDescent="0.2">
      <c r="A8878" s="180" t="s">
        <v>203</v>
      </c>
      <c r="B8878" s="180" t="s">
        <v>349</v>
      </c>
      <c r="C8878" s="180">
        <v>7194972.2699999996</v>
      </c>
      <c r="D8878" s="180">
        <v>1028886.4500000002</v>
      </c>
      <c r="E8878" s="180">
        <v>0</v>
      </c>
      <c r="F8878" s="180">
        <v>0</v>
      </c>
      <c r="G8878" s="180">
        <v>32978.519999999553</v>
      </c>
      <c r="H8878" s="180">
        <v>0</v>
      </c>
      <c r="I8878" s="180">
        <v>25608863.480000004</v>
      </c>
      <c r="J8878" s="180">
        <v>23358164.539999999</v>
      </c>
    </row>
    <row r="8879" spans="1:10" x14ac:dyDescent="0.2">
      <c r="A8879" s="180" t="s">
        <v>203</v>
      </c>
      <c r="B8879" s="180" t="s">
        <v>350</v>
      </c>
      <c r="C8879" s="180">
        <v>12009649.27</v>
      </c>
      <c r="D8879" s="180">
        <v>3519411.45</v>
      </c>
      <c r="E8879" s="180">
        <v>0</v>
      </c>
      <c r="F8879" s="180">
        <v>0</v>
      </c>
      <c r="G8879" s="180">
        <v>2712523.5199999996</v>
      </c>
      <c r="H8879" s="180">
        <v>0</v>
      </c>
      <c r="I8879" s="180">
        <v>93037682.480000004</v>
      </c>
      <c r="J8879" s="180">
        <v>91032604</v>
      </c>
    </row>
    <row r="8880" spans="1:10" x14ac:dyDescent="0.2">
      <c r="A8880" s="180" t="s">
        <v>203</v>
      </c>
      <c r="B8880" s="180" t="s">
        <v>376</v>
      </c>
      <c r="C8880" s="180"/>
      <c r="D8880" s="180"/>
      <c r="E8880" s="180"/>
      <c r="F8880" s="180"/>
      <c r="G8880" s="180"/>
      <c r="H8880" s="180"/>
      <c r="I8880" s="180"/>
      <c r="J8880" s="180"/>
    </row>
    <row r="8881" spans="1:10" x14ac:dyDescent="0.2">
      <c r="A8881" s="180" t="s">
        <v>203</v>
      </c>
      <c r="B8881" s="180" t="s">
        <v>377</v>
      </c>
      <c r="C8881" s="180">
        <v>0</v>
      </c>
      <c r="D8881" s="180">
        <v>936679</v>
      </c>
      <c r="E8881" s="180">
        <v>0</v>
      </c>
      <c r="F8881" s="180"/>
      <c r="G8881" s="180">
        <v>0</v>
      </c>
      <c r="H8881" s="180">
        <v>0</v>
      </c>
      <c r="I8881" s="180">
        <v>39009450</v>
      </c>
      <c r="J8881" s="180">
        <v>38136318.359999999</v>
      </c>
    </row>
    <row r="8882" spans="1:10" x14ac:dyDescent="0.2">
      <c r="A8882" s="180" t="s">
        <v>203</v>
      </c>
      <c r="B8882" s="180" t="s">
        <v>352</v>
      </c>
      <c r="C8882" s="180">
        <v>0</v>
      </c>
      <c r="D8882" s="180">
        <v>0</v>
      </c>
      <c r="E8882" s="180">
        <v>0</v>
      </c>
      <c r="F8882" s="180"/>
      <c r="G8882" s="180">
        <v>0</v>
      </c>
      <c r="H8882" s="180">
        <v>0</v>
      </c>
      <c r="I8882" s="180">
        <v>2209403</v>
      </c>
      <c r="J8882" s="180">
        <v>2213283.63</v>
      </c>
    </row>
    <row r="8883" spans="1:10" x14ac:dyDescent="0.2">
      <c r="A8883" s="180" t="s">
        <v>203</v>
      </c>
      <c r="B8883" s="180" t="s">
        <v>353</v>
      </c>
      <c r="C8883" s="180">
        <v>0</v>
      </c>
      <c r="D8883" s="180">
        <v>0</v>
      </c>
      <c r="E8883" s="180">
        <v>0</v>
      </c>
      <c r="F8883" s="180"/>
      <c r="G8883" s="180">
        <v>0</v>
      </c>
      <c r="H8883" s="180">
        <v>0</v>
      </c>
      <c r="I8883" s="180">
        <v>2642139</v>
      </c>
      <c r="J8883" s="180">
        <v>2912254.08</v>
      </c>
    </row>
    <row r="8884" spans="1:10" x14ac:dyDescent="0.2">
      <c r="A8884" s="180" t="s">
        <v>203</v>
      </c>
      <c r="B8884" s="180" t="s">
        <v>354</v>
      </c>
      <c r="C8884" s="180">
        <v>0</v>
      </c>
      <c r="D8884" s="180">
        <v>0</v>
      </c>
      <c r="E8884" s="180">
        <v>0</v>
      </c>
      <c r="F8884" s="180"/>
      <c r="G8884" s="180">
        <v>0</v>
      </c>
      <c r="H8884" s="180">
        <v>0</v>
      </c>
      <c r="I8884" s="180">
        <v>1008582</v>
      </c>
      <c r="J8884" s="180">
        <v>936018.24</v>
      </c>
    </row>
    <row r="8885" spans="1:10" x14ac:dyDescent="0.2">
      <c r="A8885" s="180" t="s">
        <v>203</v>
      </c>
      <c r="B8885" s="180" t="s">
        <v>408</v>
      </c>
      <c r="C8885" s="180">
        <v>0</v>
      </c>
      <c r="D8885" s="180">
        <v>0</v>
      </c>
      <c r="E8885" s="180">
        <v>0</v>
      </c>
      <c r="F8885" s="180"/>
      <c r="G8885" s="180">
        <v>0</v>
      </c>
      <c r="H8885" s="180">
        <v>0</v>
      </c>
      <c r="I8885" s="180">
        <v>3551841</v>
      </c>
      <c r="J8885" s="180">
        <v>3643754.13</v>
      </c>
    </row>
    <row r="8886" spans="1:10" x14ac:dyDescent="0.2">
      <c r="A8886" s="180" t="s">
        <v>203</v>
      </c>
      <c r="B8886" s="180" t="s">
        <v>423</v>
      </c>
      <c r="C8886" s="180">
        <v>0</v>
      </c>
      <c r="D8886" s="180">
        <v>370902</v>
      </c>
      <c r="E8886" s="180">
        <v>0</v>
      </c>
      <c r="F8886" s="180">
        <v>0</v>
      </c>
      <c r="G8886" s="180">
        <v>7854</v>
      </c>
      <c r="H8886" s="180">
        <v>0</v>
      </c>
      <c r="I8886" s="180">
        <v>1967225</v>
      </c>
      <c r="J8886" s="180">
        <v>1938900.52</v>
      </c>
    </row>
    <row r="8887" spans="1:10" x14ac:dyDescent="0.2">
      <c r="A8887" s="180" t="s">
        <v>203</v>
      </c>
      <c r="B8887" s="180" t="s">
        <v>355</v>
      </c>
      <c r="C8887" s="180">
        <v>0</v>
      </c>
      <c r="D8887" s="180">
        <v>6832</v>
      </c>
      <c r="E8887" s="180">
        <v>0</v>
      </c>
      <c r="F8887" s="180"/>
      <c r="G8887" s="180">
        <v>0</v>
      </c>
      <c r="H8887" s="180">
        <v>0</v>
      </c>
      <c r="I8887" s="180">
        <v>4602854</v>
      </c>
      <c r="J8887" s="180">
        <v>5265914.0900000008</v>
      </c>
    </row>
    <row r="8888" spans="1:10" x14ac:dyDescent="0.2">
      <c r="A8888" s="180" t="s">
        <v>203</v>
      </c>
      <c r="B8888" s="180" t="s">
        <v>356</v>
      </c>
      <c r="C8888" s="180">
        <v>0</v>
      </c>
      <c r="D8888" s="180">
        <v>29073</v>
      </c>
      <c r="E8888" s="180">
        <v>0</v>
      </c>
      <c r="F8888" s="180"/>
      <c r="G8888" s="180">
        <v>0</v>
      </c>
      <c r="H8888" s="180">
        <v>0</v>
      </c>
      <c r="I8888" s="180">
        <v>2498012</v>
      </c>
      <c r="J8888" s="180">
        <v>1543358.5</v>
      </c>
    </row>
    <row r="8889" spans="1:10" x14ac:dyDescent="0.2">
      <c r="A8889" s="180" t="s">
        <v>203</v>
      </c>
      <c r="B8889" s="180" t="s">
        <v>409</v>
      </c>
      <c r="C8889" s="180"/>
      <c r="D8889" s="180"/>
      <c r="E8889" s="180"/>
      <c r="F8889" s="180"/>
      <c r="G8889" s="180"/>
      <c r="H8889" s="180"/>
      <c r="I8889" s="180">
        <v>0</v>
      </c>
      <c r="J8889" s="180"/>
    </row>
    <row r="8890" spans="1:10" x14ac:dyDescent="0.2">
      <c r="A8890" s="180" t="s">
        <v>203</v>
      </c>
      <c r="B8890" s="180" t="s">
        <v>378</v>
      </c>
      <c r="C8890" s="180">
        <v>0</v>
      </c>
      <c r="D8890" s="180">
        <v>0</v>
      </c>
      <c r="E8890" s="180">
        <v>0</v>
      </c>
      <c r="F8890" s="180"/>
      <c r="G8890" s="180">
        <v>2691702</v>
      </c>
      <c r="H8890" s="180">
        <v>0</v>
      </c>
      <c r="I8890" s="180">
        <v>2578481</v>
      </c>
      <c r="J8890" s="180">
        <v>2612437.98</v>
      </c>
    </row>
    <row r="8891" spans="1:10" x14ac:dyDescent="0.2">
      <c r="A8891" s="180" t="s">
        <v>203</v>
      </c>
      <c r="B8891" s="180" t="s">
        <v>360</v>
      </c>
      <c r="C8891" s="180">
        <v>9000000</v>
      </c>
      <c r="D8891" s="180">
        <v>1500000</v>
      </c>
      <c r="E8891" s="180">
        <v>0</v>
      </c>
      <c r="F8891" s="180"/>
      <c r="G8891" s="180"/>
      <c r="H8891" s="180">
        <v>0</v>
      </c>
      <c r="I8891" s="180">
        <v>7401892</v>
      </c>
      <c r="J8891" s="180">
        <v>3432575.649999999</v>
      </c>
    </row>
    <row r="8892" spans="1:10" x14ac:dyDescent="0.2">
      <c r="A8892" s="180" t="s">
        <v>203</v>
      </c>
      <c r="B8892" s="180" t="s">
        <v>379</v>
      </c>
      <c r="C8892" s="180">
        <v>0</v>
      </c>
      <c r="D8892" s="180">
        <v>0</v>
      </c>
      <c r="E8892" s="180">
        <v>0</v>
      </c>
      <c r="F8892" s="180">
        <v>0</v>
      </c>
      <c r="G8892" s="180"/>
      <c r="H8892" s="180"/>
      <c r="I8892" s="180">
        <v>0</v>
      </c>
      <c r="J8892" s="180">
        <v>0</v>
      </c>
    </row>
    <row r="8893" spans="1:10" x14ac:dyDescent="0.2">
      <c r="A8893" s="180" t="s">
        <v>203</v>
      </c>
      <c r="B8893" s="180" t="s">
        <v>362</v>
      </c>
      <c r="C8893" s="180"/>
      <c r="D8893" s="180"/>
      <c r="E8893" s="180"/>
      <c r="F8893" s="180"/>
      <c r="G8893" s="180"/>
      <c r="H8893" s="180"/>
      <c r="I8893" s="180">
        <v>2223267</v>
      </c>
      <c r="J8893" s="180">
        <v>2232030</v>
      </c>
    </row>
    <row r="8894" spans="1:10" x14ac:dyDescent="0.2">
      <c r="A8894" s="180" t="s">
        <v>203</v>
      </c>
      <c r="B8894" s="180" t="s">
        <v>365</v>
      </c>
      <c r="C8894" s="180">
        <v>9000000</v>
      </c>
      <c r="D8894" s="180">
        <v>2843486</v>
      </c>
      <c r="E8894" s="180">
        <v>0</v>
      </c>
      <c r="F8894" s="180">
        <v>0</v>
      </c>
      <c r="G8894" s="180">
        <v>2699556</v>
      </c>
      <c r="H8894" s="180">
        <v>0</v>
      </c>
      <c r="I8894" s="180">
        <v>69693146</v>
      </c>
      <c r="J8894" s="180">
        <v>64866845.180000007</v>
      </c>
    </row>
    <row r="8895" spans="1:10" x14ac:dyDescent="0.2">
      <c r="A8895" s="180" t="s">
        <v>203</v>
      </c>
      <c r="B8895" s="180" t="s">
        <v>447</v>
      </c>
      <c r="C8895" s="180">
        <v>0</v>
      </c>
      <c r="D8895" s="180">
        <v>0</v>
      </c>
      <c r="E8895" s="180">
        <v>0</v>
      </c>
      <c r="F8895" s="180">
        <v>0</v>
      </c>
      <c r="G8895" s="180">
        <v>12000</v>
      </c>
      <c r="H8895" s="180">
        <v>0</v>
      </c>
      <c r="I8895" s="180">
        <v>12000</v>
      </c>
      <c r="J8895" s="180">
        <v>556895.34</v>
      </c>
    </row>
    <row r="8896" spans="1:10" x14ac:dyDescent="0.2">
      <c r="A8896" s="180" t="s">
        <v>203</v>
      </c>
      <c r="B8896" s="180" t="s">
        <v>366</v>
      </c>
      <c r="C8896" s="180">
        <v>9000000</v>
      </c>
      <c r="D8896" s="180">
        <v>2843486</v>
      </c>
      <c r="E8896" s="180">
        <v>0</v>
      </c>
      <c r="F8896" s="180">
        <v>0</v>
      </c>
      <c r="G8896" s="180">
        <v>2711556</v>
      </c>
      <c r="H8896" s="180">
        <v>0</v>
      </c>
      <c r="I8896" s="180">
        <v>69705146</v>
      </c>
      <c r="J8896" s="180">
        <v>65423740.520000011</v>
      </c>
    </row>
    <row r="8897" spans="1:10" x14ac:dyDescent="0.2">
      <c r="A8897" s="180" t="s">
        <v>203</v>
      </c>
      <c r="B8897" s="180" t="s">
        <v>367</v>
      </c>
      <c r="C8897" s="180">
        <v>3009649.2699999996</v>
      </c>
      <c r="D8897" s="180">
        <v>675925.45000000019</v>
      </c>
      <c r="E8897" s="180">
        <v>0</v>
      </c>
      <c r="F8897" s="180">
        <v>0</v>
      </c>
      <c r="G8897" s="180">
        <v>967.51999999955297</v>
      </c>
      <c r="H8897" s="180">
        <v>0</v>
      </c>
      <c r="I8897" s="180">
        <v>23332536.480000004</v>
      </c>
      <c r="J8897" s="180">
        <v>25608863.479999989</v>
      </c>
    </row>
    <row r="8898" spans="1:10" x14ac:dyDescent="0.2">
      <c r="A8898" s="180" t="s">
        <v>203</v>
      </c>
      <c r="B8898" s="180" t="s">
        <v>368</v>
      </c>
      <c r="C8898" s="180">
        <v>12009649.27</v>
      </c>
      <c r="D8898" s="180">
        <v>3519411.45</v>
      </c>
      <c r="E8898" s="180">
        <v>0</v>
      </c>
      <c r="F8898" s="180">
        <v>0</v>
      </c>
      <c r="G8898" s="180">
        <v>2712523.5199999996</v>
      </c>
      <c r="H8898" s="180">
        <v>0</v>
      </c>
      <c r="I8898" s="180">
        <v>93037682.480000004</v>
      </c>
      <c r="J8898" s="180">
        <v>91032604</v>
      </c>
    </row>
    <row r="8899" spans="1:10" x14ac:dyDescent="0.2">
      <c r="A8899" s="180" t="s">
        <v>204</v>
      </c>
      <c r="B8899" s="180" t="s">
        <v>333</v>
      </c>
      <c r="C8899" s="180"/>
      <c r="D8899" s="180">
        <v>254918</v>
      </c>
      <c r="E8899" s="180"/>
      <c r="F8899" s="180">
        <v>0</v>
      </c>
      <c r="G8899" s="180"/>
      <c r="H8899" s="180"/>
      <c r="I8899" s="180">
        <v>2712891</v>
      </c>
      <c r="J8899" s="180">
        <v>2631385.3199999998</v>
      </c>
    </row>
    <row r="8900" spans="1:10" x14ac:dyDescent="0.2">
      <c r="A8900" s="180" t="s">
        <v>204</v>
      </c>
      <c r="B8900" s="180" t="s">
        <v>334</v>
      </c>
      <c r="C8900" s="180"/>
      <c r="D8900" s="180">
        <v>6278</v>
      </c>
      <c r="E8900" s="180"/>
      <c r="F8900" s="180">
        <v>0</v>
      </c>
      <c r="G8900" s="180"/>
      <c r="H8900" s="180"/>
      <c r="I8900" s="180">
        <v>69199</v>
      </c>
      <c r="J8900" s="180">
        <v>96789.77</v>
      </c>
    </row>
    <row r="8901" spans="1:10" x14ac:dyDescent="0.2">
      <c r="A8901" s="180" t="s">
        <v>204</v>
      </c>
      <c r="B8901" s="180" t="s">
        <v>335</v>
      </c>
      <c r="C8901" s="180"/>
      <c r="D8901" s="180">
        <v>0</v>
      </c>
      <c r="E8901" s="180"/>
      <c r="F8901" s="180"/>
      <c r="G8901" s="180"/>
      <c r="H8901" s="180"/>
      <c r="I8901" s="180">
        <v>304688</v>
      </c>
      <c r="J8901" s="180">
        <v>304600</v>
      </c>
    </row>
    <row r="8902" spans="1:10" x14ac:dyDescent="0.2">
      <c r="A8902" s="180" t="s">
        <v>204</v>
      </c>
      <c r="B8902" s="180" t="s">
        <v>336</v>
      </c>
      <c r="C8902" s="180"/>
      <c r="D8902" s="180"/>
      <c r="E8902" s="180"/>
      <c r="F8902" s="180"/>
      <c r="G8902" s="180"/>
      <c r="H8902" s="180"/>
      <c r="I8902" s="180">
        <v>135000</v>
      </c>
      <c r="J8902" s="180">
        <v>138431.35</v>
      </c>
    </row>
    <row r="8903" spans="1:10" x14ac:dyDescent="0.2">
      <c r="A8903" s="180" t="s">
        <v>204</v>
      </c>
      <c r="B8903" s="180" t="s">
        <v>337</v>
      </c>
      <c r="C8903" s="180">
        <v>6012</v>
      </c>
      <c r="D8903" s="180">
        <v>500</v>
      </c>
      <c r="E8903" s="180">
        <v>15</v>
      </c>
      <c r="F8903" s="180"/>
      <c r="G8903" s="180">
        <v>250</v>
      </c>
      <c r="H8903" s="180">
        <v>155</v>
      </c>
      <c r="I8903" s="180">
        <v>19265</v>
      </c>
      <c r="J8903" s="180">
        <v>20488.849999999999</v>
      </c>
    </row>
    <row r="8904" spans="1:10" x14ac:dyDescent="0.2">
      <c r="A8904" s="180" t="s">
        <v>204</v>
      </c>
      <c r="B8904" s="180" t="s">
        <v>338</v>
      </c>
      <c r="C8904" s="180"/>
      <c r="D8904" s="180"/>
      <c r="E8904" s="180"/>
      <c r="F8904" s="180"/>
      <c r="G8904" s="180">
        <v>168406</v>
      </c>
      <c r="H8904" s="180">
        <v>0</v>
      </c>
      <c r="I8904" s="180">
        <v>165000</v>
      </c>
      <c r="J8904" s="180">
        <v>167437.54999999999</v>
      </c>
    </row>
    <row r="8905" spans="1:10" x14ac:dyDescent="0.2">
      <c r="A8905" s="180" t="s">
        <v>204</v>
      </c>
      <c r="B8905" s="180" t="s">
        <v>339</v>
      </c>
      <c r="C8905" s="180"/>
      <c r="D8905" s="180"/>
      <c r="E8905" s="180"/>
      <c r="F8905" s="180"/>
      <c r="G8905" s="180"/>
      <c r="H8905" s="180">
        <v>0</v>
      </c>
      <c r="I8905" s="180">
        <v>288500</v>
      </c>
      <c r="J8905" s="180">
        <v>289667.53999999998</v>
      </c>
    </row>
    <row r="8906" spans="1:10" x14ac:dyDescent="0.2">
      <c r="A8906" s="180" t="s">
        <v>204</v>
      </c>
      <c r="B8906" s="180" t="s">
        <v>340</v>
      </c>
      <c r="C8906" s="180">
        <v>0</v>
      </c>
      <c r="D8906" s="180">
        <v>16124</v>
      </c>
      <c r="E8906" s="180"/>
      <c r="F8906" s="180"/>
      <c r="G8906" s="180">
        <v>1750</v>
      </c>
      <c r="H8906" s="180">
        <v>65189</v>
      </c>
      <c r="I8906" s="180">
        <v>231900</v>
      </c>
      <c r="J8906" s="180">
        <v>240353.01</v>
      </c>
    </row>
    <row r="8907" spans="1:10" x14ac:dyDescent="0.2">
      <c r="A8907" s="180" t="s">
        <v>204</v>
      </c>
      <c r="B8907" s="180" t="s">
        <v>341</v>
      </c>
      <c r="C8907" s="180">
        <v>0</v>
      </c>
      <c r="D8907" s="180">
        <v>0</v>
      </c>
      <c r="E8907" s="180"/>
      <c r="F8907" s="180"/>
      <c r="G8907" s="180">
        <v>0</v>
      </c>
      <c r="H8907" s="180">
        <v>0</v>
      </c>
      <c r="I8907" s="180">
        <v>0</v>
      </c>
      <c r="J8907" s="180">
        <v>0</v>
      </c>
    </row>
    <row r="8908" spans="1:10" x14ac:dyDescent="0.2">
      <c r="A8908" s="180" t="s">
        <v>204</v>
      </c>
      <c r="B8908" s="180" t="s">
        <v>342</v>
      </c>
      <c r="C8908" s="180"/>
      <c r="D8908" s="180"/>
      <c r="E8908" s="180"/>
      <c r="F8908" s="180"/>
      <c r="G8908" s="180"/>
      <c r="H8908" s="180"/>
      <c r="I8908" s="180">
        <v>3815607</v>
      </c>
      <c r="J8908" s="180">
        <v>3753030</v>
      </c>
    </row>
    <row r="8909" spans="1:10" x14ac:dyDescent="0.2">
      <c r="A8909" s="180" t="s">
        <v>204</v>
      </c>
      <c r="B8909" s="180" t="s">
        <v>343</v>
      </c>
      <c r="C8909" s="180"/>
      <c r="D8909" s="180"/>
      <c r="E8909" s="180"/>
      <c r="F8909" s="180"/>
      <c r="G8909" s="180"/>
      <c r="H8909" s="180"/>
      <c r="I8909" s="180">
        <v>0</v>
      </c>
      <c r="J8909" s="180">
        <v>0</v>
      </c>
    </row>
    <row r="8910" spans="1:10" x14ac:dyDescent="0.2">
      <c r="A8910" s="180" t="s">
        <v>204</v>
      </c>
      <c r="B8910" s="180" t="s">
        <v>344</v>
      </c>
      <c r="C8910" s="180">
        <v>573890</v>
      </c>
      <c r="D8910" s="180">
        <v>0</v>
      </c>
      <c r="E8910" s="180"/>
      <c r="F8910" s="180"/>
      <c r="G8910" s="180">
        <v>1433</v>
      </c>
      <c r="H8910" s="180"/>
      <c r="I8910" s="180">
        <v>609580</v>
      </c>
      <c r="J8910" s="180">
        <v>616584.66999999993</v>
      </c>
    </row>
    <row r="8911" spans="1:10" x14ac:dyDescent="0.2">
      <c r="A8911" s="180" t="s">
        <v>204</v>
      </c>
      <c r="B8911" s="180" t="s">
        <v>475</v>
      </c>
      <c r="C8911" s="180"/>
      <c r="D8911" s="180">
        <v>1528</v>
      </c>
      <c r="E8911" s="180"/>
      <c r="F8911" s="180">
        <v>0</v>
      </c>
      <c r="G8911" s="180"/>
      <c r="H8911" s="180"/>
      <c r="I8911" s="180">
        <v>15539</v>
      </c>
      <c r="J8911" s="180">
        <v>15224.919999999998</v>
      </c>
    </row>
    <row r="8912" spans="1:10" x14ac:dyDescent="0.2">
      <c r="A8912" s="180" t="s">
        <v>204</v>
      </c>
      <c r="B8912" s="180" t="s">
        <v>332</v>
      </c>
      <c r="C8912" s="180"/>
      <c r="D8912" s="180"/>
      <c r="E8912" s="180"/>
      <c r="F8912" s="180"/>
      <c r="G8912" s="180"/>
      <c r="H8912" s="180"/>
      <c r="I8912" s="180">
        <v>73000</v>
      </c>
      <c r="J8912" s="180">
        <v>74976</v>
      </c>
    </row>
    <row r="8913" spans="1:10" x14ac:dyDescent="0.2">
      <c r="A8913" s="180" t="s">
        <v>204</v>
      </c>
      <c r="B8913" s="180" t="s">
        <v>407</v>
      </c>
      <c r="C8913" s="180"/>
      <c r="D8913" s="180">
        <v>0</v>
      </c>
      <c r="E8913" s="180"/>
      <c r="F8913" s="180"/>
      <c r="G8913" s="180"/>
      <c r="H8913" s="180"/>
      <c r="I8913" s="180">
        <v>313000</v>
      </c>
      <c r="J8913" s="180">
        <v>315985.87</v>
      </c>
    </row>
    <row r="8914" spans="1:10" x14ac:dyDescent="0.2">
      <c r="A8914" s="180" t="s">
        <v>204</v>
      </c>
      <c r="B8914" s="180" t="s">
        <v>345</v>
      </c>
      <c r="C8914" s="180">
        <v>579902</v>
      </c>
      <c r="D8914" s="180">
        <v>279348</v>
      </c>
      <c r="E8914" s="180">
        <v>15</v>
      </c>
      <c r="F8914" s="180">
        <v>0</v>
      </c>
      <c r="G8914" s="180">
        <v>171839</v>
      </c>
      <c r="H8914" s="180">
        <v>65344</v>
      </c>
      <c r="I8914" s="180">
        <v>8753169</v>
      </c>
      <c r="J8914" s="180">
        <v>8664954.8499999996</v>
      </c>
    </row>
    <row r="8915" spans="1:10" x14ac:dyDescent="0.2">
      <c r="A8915" s="180" t="s">
        <v>204</v>
      </c>
      <c r="B8915" s="180" t="s">
        <v>346</v>
      </c>
      <c r="C8915" s="180"/>
      <c r="D8915" s="180">
        <v>108025</v>
      </c>
      <c r="E8915" s="180"/>
      <c r="F8915" s="180"/>
      <c r="G8915" s="180"/>
      <c r="H8915" s="180"/>
      <c r="I8915" s="180">
        <v>108025</v>
      </c>
      <c r="J8915" s="180">
        <v>108020.57</v>
      </c>
    </row>
    <row r="8916" spans="1:10" x14ac:dyDescent="0.2">
      <c r="A8916" s="180" t="s">
        <v>204</v>
      </c>
      <c r="B8916" s="180" t="s">
        <v>446</v>
      </c>
      <c r="C8916" s="180"/>
      <c r="D8916" s="180">
        <v>0</v>
      </c>
      <c r="E8916" s="180"/>
      <c r="F8916" s="180">
        <v>387000</v>
      </c>
      <c r="G8916" s="180"/>
      <c r="H8916" s="180"/>
      <c r="I8916" s="180">
        <v>391500</v>
      </c>
      <c r="J8916" s="180">
        <v>409009.24</v>
      </c>
    </row>
    <row r="8917" spans="1:10" x14ac:dyDescent="0.2">
      <c r="A8917" s="180" t="s">
        <v>204</v>
      </c>
      <c r="B8917" s="180" t="s">
        <v>347</v>
      </c>
      <c r="C8917" s="180"/>
      <c r="D8917" s="180">
        <v>0</v>
      </c>
      <c r="E8917" s="180"/>
      <c r="F8917" s="180"/>
      <c r="G8917" s="180"/>
      <c r="H8917" s="180"/>
      <c r="I8917" s="180">
        <v>0</v>
      </c>
      <c r="J8917" s="180">
        <v>0</v>
      </c>
    </row>
    <row r="8918" spans="1:10" x14ac:dyDescent="0.2">
      <c r="A8918" s="180" t="s">
        <v>204</v>
      </c>
      <c r="B8918" s="180" t="s">
        <v>348</v>
      </c>
      <c r="C8918" s="180">
        <v>579902</v>
      </c>
      <c r="D8918" s="180">
        <v>387373</v>
      </c>
      <c r="E8918" s="180">
        <v>15</v>
      </c>
      <c r="F8918" s="180">
        <v>387000</v>
      </c>
      <c r="G8918" s="180">
        <v>171839</v>
      </c>
      <c r="H8918" s="180">
        <v>65344</v>
      </c>
      <c r="I8918" s="180">
        <v>9252694</v>
      </c>
      <c r="J8918" s="180">
        <v>9181984.6600000001</v>
      </c>
    </row>
    <row r="8919" spans="1:10" x14ac:dyDescent="0.2">
      <c r="A8919" s="180" t="s">
        <v>204</v>
      </c>
      <c r="B8919" s="180" t="s">
        <v>349</v>
      </c>
      <c r="C8919" s="180">
        <v>861500.60999999987</v>
      </c>
      <c r="D8919" s="180">
        <v>69926.460000000079</v>
      </c>
      <c r="E8919" s="180">
        <v>5931</v>
      </c>
      <c r="F8919" s="180">
        <v>0</v>
      </c>
      <c r="G8919" s="180">
        <v>-113035.78000000004</v>
      </c>
      <c r="H8919" s="180">
        <v>81878.409999999974</v>
      </c>
      <c r="I8919" s="180">
        <v>3434249.86</v>
      </c>
      <c r="J8919" s="180">
        <v>3552359.16</v>
      </c>
    </row>
    <row r="8920" spans="1:10" x14ac:dyDescent="0.2">
      <c r="A8920" s="180" t="s">
        <v>204</v>
      </c>
      <c r="B8920" s="180" t="s">
        <v>350</v>
      </c>
      <c r="C8920" s="180">
        <v>1441402.61</v>
      </c>
      <c r="D8920" s="180">
        <v>457299.46000000008</v>
      </c>
      <c r="E8920" s="180">
        <v>5946</v>
      </c>
      <c r="F8920" s="180">
        <v>387000</v>
      </c>
      <c r="G8920" s="180">
        <v>58803.219999999965</v>
      </c>
      <c r="H8920" s="180">
        <v>147222.40999999997</v>
      </c>
      <c r="I8920" s="180">
        <v>12686943.859999999</v>
      </c>
      <c r="J8920" s="180">
        <v>12734343.82</v>
      </c>
    </row>
    <row r="8921" spans="1:10" x14ac:dyDescent="0.2">
      <c r="A8921" s="180" t="s">
        <v>204</v>
      </c>
      <c r="B8921" s="180" t="s">
        <v>376</v>
      </c>
      <c r="C8921" s="180"/>
      <c r="D8921" s="180"/>
      <c r="E8921" s="180"/>
      <c r="F8921" s="180"/>
      <c r="G8921" s="180"/>
      <c r="H8921" s="180"/>
      <c r="I8921" s="180"/>
      <c r="J8921" s="180"/>
    </row>
    <row r="8922" spans="1:10" x14ac:dyDescent="0.2">
      <c r="A8922" s="180" t="s">
        <v>204</v>
      </c>
      <c r="B8922" s="180" t="s">
        <v>377</v>
      </c>
      <c r="C8922" s="180">
        <v>51235</v>
      </c>
      <c r="D8922" s="180">
        <v>122489</v>
      </c>
      <c r="E8922" s="180"/>
      <c r="F8922" s="180"/>
      <c r="G8922" s="180"/>
      <c r="H8922" s="180">
        <v>5235</v>
      </c>
      <c r="I8922" s="180">
        <v>5849200</v>
      </c>
      <c r="J8922" s="180">
        <v>5596728.1799999997</v>
      </c>
    </row>
    <row r="8923" spans="1:10" x14ac:dyDescent="0.2">
      <c r="A8923" s="180" t="s">
        <v>204</v>
      </c>
      <c r="B8923" s="180" t="s">
        <v>352</v>
      </c>
      <c r="C8923" s="180">
        <v>23540</v>
      </c>
      <c r="D8923" s="180">
        <v>0</v>
      </c>
      <c r="E8923" s="180"/>
      <c r="F8923" s="180"/>
      <c r="G8923" s="180"/>
      <c r="H8923" s="180"/>
      <c r="I8923" s="180">
        <v>245000</v>
      </c>
      <c r="J8923" s="180">
        <v>217218.56</v>
      </c>
    </row>
    <row r="8924" spans="1:10" x14ac:dyDescent="0.2">
      <c r="A8924" s="180" t="s">
        <v>204</v>
      </c>
      <c r="B8924" s="180" t="s">
        <v>353</v>
      </c>
      <c r="C8924" s="180">
        <v>1507</v>
      </c>
      <c r="D8924" s="180">
        <v>16850</v>
      </c>
      <c r="E8924" s="180"/>
      <c r="F8924" s="180"/>
      <c r="G8924" s="180"/>
      <c r="H8924" s="180"/>
      <c r="I8924" s="180">
        <v>221300</v>
      </c>
      <c r="J8924" s="180">
        <v>204681.18</v>
      </c>
    </row>
    <row r="8925" spans="1:10" x14ac:dyDescent="0.2">
      <c r="A8925" s="180" t="s">
        <v>204</v>
      </c>
      <c r="B8925" s="180" t="s">
        <v>354</v>
      </c>
      <c r="C8925" s="180">
        <v>36851</v>
      </c>
      <c r="D8925" s="180">
        <v>0</v>
      </c>
      <c r="E8925" s="180"/>
      <c r="F8925" s="180"/>
      <c r="G8925" s="180"/>
      <c r="H8925" s="180"/>
      <c r="I8925" s="180">
        <v>275000</v>
      </c>
      <c r="J8925" s="180">
        <v>236513.19</v>
      </c>
    </row>
    <row r="8926" spans="1:10" x14ac:dyDescent="0.2">
      <c r="A8926" s="180" t="s">
        <v>204</v>
      </c>
      <c r="B8926" s="180" t="s">
        <v>408</v>
      </c>
      <c r="C8926" s="180">
        <v>19840</v>
      </c>
      <c r="D8926" s="180">
        <v>0</v>
      </c>
      <c r="E8926" s="180"/>
      <c r="F8926" s="180"/>
      <c r="G8926" s="180"/>
      <c r="H8926" s="180"/>
      <c r="I8926" s="180">
        <v>350000</v>
      </c>
      <c r="J8926" s="180">
        <v>329403.65999999997</v>
      </c>
    </row>
    <row r="8927" spans="1:10" x14ac:dyDescent="0.2">
      <c r="A8927" s="180" t="s">
        <v>204</v>
      </c>
      <c r="B8927" s="180" t="s">
        <v>423</v>
      </c>
      <c r="C8927" s="180">
        <v>5550</v>
      </c>
      <c r="D8927" s="180">
        <v>36840</v>
      </c>
      <c r="E8927" s="180"/>
      <c r="F8927" s="180"/>
      <c r="G8927" s="180"/>
      <c r="H8927" s="180">
        <v>500</v>
      </c>
      <c r="I8927" s="180">
        <v>199500</v>
      </c>
      <c r="J8927" s="180">
        <v>183616.87</v>
      </c>
    </row>
    <row r="8928" spans="1:10" x14ac:dyDescent="0.2">
      <c r="A8928" s="180" t="s">
        <v>204</v>
      </c>
      <c r="B8928" s="180" t="s">
        <v>355</v>
      </c>
      <c r="C8928" s="180">
        <v>83215</v>
      </c>
      <c r="D8928" s="180">
        <v>33740</v>
      </c>
      <c r="E8928" s="180"/>
      <c r="F8928" s="180"/>
      <c r="G8928" s="180"/>
      <c r="H8928" s="180">
        <v>500</v>
      </c>
      <c r="I8928" s="180">
        <v>667500</v>
      </c>
      <c r="J8928" s="180">
        <v>548985.57999999996</v>
      </c>
    </row>
    <row r="8929" spans="1:10" x14ac:dyDescent="0.2">
      <c r="A8929" s="180" t="s">
        <v>204</v>
      </c>
      <c r="B8929" s="180" t="s">
        <v>356</v>
      </c>
      <c r="C8929" s="180">
        <v>76850</v>
      </c>
      <c r="D8929" s="180">
        <v>26740</v>
      </c>
      <c r="E8929" s="180"/>
      <c r="F8929" s="180"/>
      <c r="G8929" s="180"/>
      <c r="H8929" s="180"/>
      <c r="I8929" s="180">
        <v>458000</v>
      </c>
      <c r="J8929" s="180">
        <v>389031.76</v>
      </c>
    </row>
    <row r="8930" spans="1:10" x14ac:dyDescent="0.2">
      <c r="A8930" s="180" t="s">
        <v>204</v>
      </c>
      <c r="B8930" s="180" t="s">
        <v>409</v>
      </c>
      <c r="C8930" s="180"/>
      <c r="D8930" s="180"/>
      <c r="E8930" s="180"/>
      <c r="F8930" s="180"/>
      <c r="G8930" s="180"/>
      <c r="H8930" s="180"/>
      <c r="I8930" s="180">
        <v>0</v>
      </c>
      <c r="J8930" s="180"/>
    </row>
    <row r="8931" spans="1:10" x14ac:dyDescent="0.2">
      <c r="A8931" s="180" t="s">
        <v>204</v>
      </c>
      <c r="B8931" s="180" t="s">
        <v>378</v>
      </c>
      <c r="C8931" s="180">
        <v>0</v>
      </c>
      <c r="D8931" s="180">
        <v>0</v>
      </c>
      <c r="E8931" s="180"/>
      <c r="F8931" s="180"/>
      <c r="G8931" s="180">
        <v>351654</v>
      </c>
      <c r="H8931" s="180">
        <v>48000</v>
      </c>
      <c r="I8931" s="180">
        <v>379000</v>
      </c>
      <c r="J8931" s="180">
        <v>372544.31</v>
      </c>
    </row>
    <row r="8932" spans="1:10" x14ac:dyDescent="0.2">
      <c r="A8932" s="180" t="s">
        <v>204</v>
      </c>
      <c r="B8932" s="180" t="s">
        <v>360</v>
      </c>
      <c r="C8932" s="180">
        <v>489500</v>
      </c>
      <c r="D8932" s="180">
        <v>174654</v>
      </c>
      <c r="E8932" s="180"/>
      <c r="F8932" s="180"/>
      <c r="G8932" s="180"/>
      <c r="H8932" s="180"/>
      <c r="I8932" s="180">
        <v>750000</v>
      </c>
      <c r="J8932" s="180">
        <v>180896.19</v>
      </c>
    </row>
    <row r="8933" spans="1:10" x14ac:dyDescent="0.2">
      <c r="A8933" s="180" t="s">
        <v>204</v>
      </c>
      <c r="B8933" s="180" t="s">
        <v>379</v>
      </c>
      <c r="C8933" s="180">
        <v>500</v>
      </c>
      <c r="D8933" s="180">
        <v>500</v>
      </c>
      <c r="E8933" s="180"/>
      <c r="F8933" s="180">
        <v>387000</v>
      </c>
      <c r="G8933" s="180"/>
      <c r="H8933" s="180"/>
      <c r="I8933" s="180">
        <v>388000</v>
      </c>
      <c r="J8933" s="180">
        <v>386438.24</v>
      </c>
    </row>
    <row r="8934" spans="1:10" x14ac:dyDescent="0.2">
      <c r="A8934" s="180" t="s">
        <v>204</v>
      </c>
      <c r="B8934" s="180" t="s">
        <v>362</v>
      </c>
      <c r="C8934" s="180"/>
      <c r="D8934" s="180"/>
      <c r="E8934" s="180"/>
      <c r="F8934" s="180"/>
      <c r="G8934" s="180"/>
      <c r="H8934" s="180"/>
      <c r="I8934" s="180">
        <v>267928</v>
      </c>
      <c r="J8934" s="180">
        <v>267938</v>
      </c>
    </row>
    <row r="8935" spans="1:10" x14ac:dyDescent="0.2">
      <c r="A8935" s="180" t="s">
        <v>204</v>
      </c>
      <c r="B8935" s="180" t="s">
        <v>365</v>
      </c>
      <c r="C8935" s="180">
        <v>788588</v>
      </c>
      <c r="D8935" s="180">
        <v>411813</v>
      </c>
      <c r="E8935" s="180">
        <v>0</v>
      </c>
      <c r="F8935" s="180">
        <v>387000</v>
      </c>
      <c r="G8935" s="180">
        <v>351654</v>
      </c>
      <c r="H8935" s="180">
        <v>54235</v>
      </c>
      <c r="I8935" s="180">
        <v>10050428</v>
      </c>
      <c r="J8935" s="180">
        <v>8913995.7199999988</v>
      </c>
    </row>
    <row r="8936" spans="1:10" x14ac:dyDescent="0.2">
      <c r="A8936" s="180" t="s">
        <v>204</v>
      </c>
      <c r="B8936" s="180" t="s">
        <v>447</v>
      </c>
      <c r="C8936" s="180">
        <v>362500</v>
      </c>
      <c r="D8936" s="180">
        <v>25500</v>
      </c>
      <c r="E8936" s="180"/>
      <c r="F8936" s="180">
        <v>0</v>
      </c>
      <c r="G8936" s="180"/>
      <c r="H8936" s="180"/>
      <c r="I8936" s="180">
        <v>388000</v>
      </c>
      <c r="J8936" s="180">
        <v>386098.24</v>
      </c>
    </row>
    <row r="8937" spans="1:10" x14ac:dyDescent="0.2">
      <c r="A8937" s="180" t="s">
        <v>204</v>
      </c>
      <c r="B8937" s="180" t="s">
        <v>366</v>
      </c>
      <c r="C8937" s="180">
        <v>1151088</v>
      </c>
      <c r="D8937" s="180">
        <v>437313</v>
      </c>
      <c r="E8937" s="180">
        <v>0</v>
      </c>
      <c r="F8937" s="180">
        <v>387000</v>
      </c>
      <c r="G8937" s="180">
        <v>351654</v>
      </c>
      <c r="H8937" s="180">
        <v>54235</v>
      </c>
      <c r="I8937" s="180">
        <v>10438428</v>
      </c>
      <c r="J8937" s="180">
        <v>9300093.9600000009</v>
      </c>
    </row>
    <row r="8938" spans="1:10" x14ac:dyDescent="0.2">
      <c r="A8938" s="180" t="s">
        <v>204</v>
      </c>
      <c r="B8938" s="180" t="s">
        <v>367</v>
      </c>
      <c r="C8938" s="180">
        <v>290314.60999999987</v>
      </c>
      <c r="D8938" s="180">
        <v>19986.460000000079</v>
      </c>
      <c r="E8938" s="180">
        <v>5946</v>
      </c>
      <c r="F8938" s="180">
        <v>0</v>
      </c>
      <c r="G8938" s="180">
        <v>-292850.78000000003</v>
      </c>
      <c r="H8938" s="180">
        <v>92987.409999999974</v>
      </c>
      <c r="I8938" s="180">
        <v>2248515.8599999994</v>
      </c>
      <c r="J8938" s="180">
        <v>3434249.8600000013</v>
      </c>
    </row>
    <row r="8939" spans="1:10" x14ac:dyDescent="0.2">
      <c r="A8939" s="180" t="s">
        <v>204</v>
      </c>
      <c r="B8939" s="180" t="s">
        <v>368</v>
      </c>
      <c r="C8939" s="180">
        <v>1441402.61</v>
      </c>
      <c r="D8939" s="180">
        <v>457299.46000000008</v>
      </c>
      <c r="E8939" s="180">
        <v>5946</v>
      </c>
      <c r="F8939" s="180">
        <v>387000</v>
      </c>
      <c r="G8939" s="180">
        <v>58803.219999999965</v>
      </c>
      <c r="H8939" s="180">
        <v>147222.40999999997</v>
      </c>
      <c r="I8939" s="180">
        <v>12686943.859999999</v>
      </c>
      <c r="J8939" s="180">
        <v>12734343.82</v>
      </c>
    </row>
    <row r="8940" spans="1:10" x14ac:dyDescent="0.2">
      <c r="A8940" s="180" t="s">
        <v>205</v>
      </c>
      <c r="B8940" s="180" t="s">
        <v>333</v>
      </c>
      <c r="C8940" s="180"/>
      <c r="D8940" s="180">
        <v>505723</v>
      </c>
      <c r="E8940" s="180"/>
      <c r="F8940" s="180">
        <v>1361229</v>
      </c>
      <c r="G8940" s="180"/>
      <c r="H8940" s="180"/>
      <c r="I8940" s="180">
        <v>6972676</v>
      </c>
      <c r="J8940" s="180">
        <v>6844337.7000000011</v>
      </c>
    </row>
    <row r="8941" spans="1:10" x14ac:dyDescent="0.2">
      <c r="A8941" s="180" t="s">
        <v>205</v>
      </c>
      <c r="B8941" s="180" t="s">
        <v>334</v>
      </c>
      <c r="C8941" s="180"/>
      <c r="D8941" s="180">
        <v>9804</v>
      </c>
      <c r="E8941" s="180"/>
      <c r="F8941" s="180">
        <v>26385</v>
      </c>
      <c r="G8941" s="180"/>
      <c r="H8941" s="180"/>
      <c r="I8941" s="180">
        <v>152876</v>
      </c>
      <c r="J8941" s="180">
        <v>147062.41999999998</v>
      </c>
    </row>
    <row r="8942" spans="1:10" x14ac:dyDescent="0.2">
      <c r="A8942" s="180" t="s">
        <v>205</v>
      </c>
      <c r="B8942" s="180" t="s">
        <v>335</v>
      </c>
      <c r="C8942" s="180"/>
      <c r="D8942" s="180">
        <v>0</v>
      </c>
      <c r="E8942" s="180"/>
      <c r="F8942" s="180"/>
      <c r="G8942" s="180"/>
      <c r="H8942" s="180"/>
      <c r="I8942" s="180">
        <v>471602</v>
      </c>
      <c r="J8942" s="180">
        <v>455841</v>
      </c>
    </row>
    <row r="8943" spans="1:10" x14ac:dyDescent="0.2">
      <c r="A8943" s="180" t="s">
        <v>205</v>
      </c>
      <c r="B8943" s="180" t="s">
        <v>336</v>
      </c>
      <c r="C8943" s="180"/>
      <c r="D8943" s="180"/>
      <c r="E8943" s="180"/>
      <c r="F8943" s="180"/>
      <c r="G8943" s="180"/>
      <c r="H8943" s="180"/>
      <c r="I8943" s="180">
        <v>1312319</v>
      </c>
      <c r="J8943" s="180">
        <v>1277076.06</v>
      </c>
    </row>
    <row r="8944" spans="1:10" x14ac:dyDescent="0.2">
      <c r="A8944" s="180" t="s">
        <v>205</v>
      </c>
      <c r="B8944" s="180" t="s">
        <v>337</v>
      </c>
      <c r="C8944" s="180"/>
      <c r="D8944" s="180"/>
      <c r="E8944" s="180"/>
      <c r="F8944" s="180"/>
      <c r="G8944" s="180"/>
      <c r="H8944" s="180"/>
      <c r="I8944" s="180">
        <v>136609</v>
      </c>
      <c r="J8944" s="180">
        <v>83916.37999999999</v>
      </c>
    </row>
    <row r="8945" spans="1:10" x14ac:dyDescent="0.2">
      <c r="A8945" s="180" t="s">
        <v>205</v>
      </c>
      <c r="B8945" s="180" t="s">
        <v>338</v>
      </c>
      <c r="C8945" s="180"/>
      <c r="D8945" s="180"/>
      <c r="E8945" s="180"/>
      <c r="F8945" s="180"/>
      <c r="G8945" s="180">
        <v>800000</v>
      </c>
      <c r="H8945" s="180"/>
      <c r="I8945" s="180">
        <v>472500</v>
      </c>
      <c r="J8945" s="180">
        <v>461752.08</v>
      </c>
    </row>
    <row r="8946" spans="1:10" x14ac:dyDescent="0.2">
      <c r="A8946" s="180" t="s">
        <v>205</v>
      </c>
      <c r="B8946" s="180" t="s">
        <v>339</v>
      </c>
      <c r="C8946" s="180"/>
      <c r="D8946" s="180"/>
      <c r="E8946" s="180"/>
      <c r="F8946" s="180"/>
      <c r="G8946" s="180"/>
      <c r="H8946" s="180"/>
      <c r="I8946" s="180">
        <v>53761</v>
      </c>
      <c r="J8946" s="180">
        <v>508496.85</v>
      </c>
    </row>
    <row r="8947" spans="1:10" x14ac:dyDescent="0.2">
      <c r="A8947" s="180" t="s">
        <v>205</v>
      </c>
      <c r="B8947" s="180" t="s">
        <v>340</v>
      </c>
      <c r="C8947" s="180">
        <v>1240000</v>
      </c>
      <c r="D8947" s="180"/>
      <c r="E8947" s="180"/>
      <c r="F8947" s="180"/>
      <c r="G8947" s="180"/>
      <c r="H8947" s="180"/>
      <c r="I8947" s="180">
        <v>2049553</v>
      </c>
      <c r="J8947" s="180">
        <v>605018.62</v>
      </c>
    </row>
    <row r="8948" spans="1:10" x14ac:dyDescent="0.2">
      <c r="A8948" s="180" t="s">
        <v>205</v>
      </c>
      <c r="B8948" s="180" t="s">
        <v>341</v>
      </c>
      <c r="C8948" s="180"/>
      <c r="D8948" s="180"/>
      <c r="E8948" s="180"/>
      <c r="F8948" s="180"/>
      <c r="G8948" s="180"/>
      <c r="H8948" s="180"/>
      <c r="I8948" s="180">
        <v>0</v>
      </c>
      <c r="J8948" s="180">
        <v>0</v>
      </c>
    </row>
    <row r="8949" spans="1:10" x14ac:dyDescent="0.2">
      <c r="A8949" s="180" t="s">
        <v>205</v>
      </c>
      <c r="B8949" s="180" t="s">
        <v>342</v>
      </c>
      <c r="C8949" s="180"/>
      <c r="D8949" s="180"/>
      <c r="E8949" s="180"/>
      <c r="F8949" s="180"/>
      <c r="G8949" s="180"/>
      <c r="H8949" s="180"/>
      <c r="I8949" s="180">
        <v>10232550</v>
      </c>
      <c r="J8949" s="180">
        <v>10748797</v>
      </c>
    </row>
    <row r="8950" spans="1:10" x14ac:dyDescent="0.2">
      <c r="A8950" s="180" t="s">
        <v>205</v>
      </c>
      <c r="B8950" s="180" t="s">
        <v>343</v>
      </c>
      <c r="C8950" s="180"/>
      <c r="D8950" s="180"/>
      <c r="E8950" s="180"/>
      <c r="F8950" s="180"/>
      <c r="G8950" s="180"/>
      <c r="H8950" s="180"/>
      <c r="I8950" s="180">
        <v>0</v>
      </c>
      <c r="J8950" s="180">
        <v>0</v>
      </c>
    </row>
    <row r="8951" spans="1:10" x14ac:dyDescent="0.2">
      <c r="A8951" s="180" t="s">
        <v>205</v>
      </c>
      <c r="B8951" s="180" t="s">
        <v>344</v>
      </c>
      <c r="C8951" s="180"/>
      <c r="D8951" s="180"/>
      <c r="E8951" s="180"/>
      <c r="F8951" s="180"/>
      <c r="G8951" s="180"/>
      <c r="H8951" s="180"/>
      <c r="I8951" s="180">
        <v>36678</v>
      </c>
      <c r="J8951" s="180">
        <v>1475997.02</v>
      </c>
    </row>
    <row r="8952" spans="1:10" x14ac:dyDescent="0.2">
      <c r="A8952" s="180" t="s">
        <v>205</v>
      </c>
      <c r="B8952" s="180" t="s">
        <v>475</v>
      </c>
      <c r="C8952" s="180"/>
      <c r="D8952" s="180">
        <v>14503</v>
      </c>
      <c r="E8952" s="180"/>
      <c r="F8952" s="180">
        <v>39038</v>
      </c>
      <c r="G8952" s="180"/>
      <c r="H8952" s="180"/>
      <c r="I8952" s="180">
        <v>164375</v>
      </c>
      <c r="J8952" s="180">
        <v>79833.740000000005</v>
      </c>
    </row>
    <row r="8953" spans="1:10" x14ac:dyDescent="0.2">
      <c r="A8953" s="180" t="s">
        <v>205</v>
      </c>
      <c r="B8953" s="180" t="s">
        <v>332</v>
      </c>
      <c r="C8953" s="180"/>
      <c r="D8953" s="180"/>
      <c r="E8953" s="180"/>
      <c r="F8953" s="180"/>
      <c r="G8953" s="180"/>
      <c r="H8953" s="180"/>
      <c r="I8953" s="180">
        <v>177000</v>
      </c>
      <c r="J8953" s="180">
        <v>202311</v>
      </c>
    </row>
    <row r="8954" spans="1:10" x14ac:dyDescent="0.2">
      <c r="A8954" s="180" t="s">
        <v>205</v>
      </c>
      <c r="B8954" s="180" t="s">
        <v>407</v>
      </c>
      <c r="C8954" s="180"/>
      <c r="D8954" s="180"/>
      <c r="E8954" s="180"/>
      <c r="F8954" s="180"/>
      <c r="G8954" s="180"/>
      <c r="H8954" s="180"/>
      <c r="I8954" s="180">
        <v>597768</v>
      </c>
      <c r="J8954" s="180">
        <v>791486.96</v>
      </c>
    </row>
    <row r="8955" spans="1:10" x14ac:dyDescent="0.2">
      <c r="A8955" s="180" t="s">
        <v>205</v>
      </c>
      <c r="B8955" s="180" t="s">
        <v>345</v>
      </c>
      <c r="C8955" s="180">
        <v>1240000</v>
      </c>
      <c r="D8955" s="180">
        <v>530030</v>
      </c>
      <c r="E8955" s="180">
        <v>0</v>
      </c>
      <c r="F8955" s="180">
        <v>1426652</v>
      </c>
      <c r="G8955" s="180">
        <v>800000</v>
      </c>
      <c r="H8955" s="180">
        <v>0</v>
      </c>
      <c r="I8955" s="180">
        <v>22830267</v>
      </c>
      <c r="J8955" s="180">
        <v>23681926.829999998</v>
      </c>
    </row>
    <row r="8956" spans="1:10" x14ac:dyDescent="0.2">
      <c r="A8956" s="180" t="s">
        <v>205</v>
      </c>
      <c r="B8956" s="180" t="s">
        <v>346</v>
      </c>
      <c r="C8956" s="180"/>
      <c r="D8956" s="180"/>
      <c r="E8956" s="180"/>
      <c r="F8956" s="180"/>
      <c r="G8956" s="180"/>
      <c r="H8956" s="180"/>
      <c r="I8956" s="180">
        <v>0</v>
      </c>
      <c r="J8956" s="180">
        <v>1113000</v>
      </c>
    </row>
    <row r="8957" spans="1:10" x14ac:dyDescent="0.2">
      <c r="A8957" s="180" t="s">
        <v>205</v>
      </c>
      <c r="B8957" s="180" t="s">
        <v>446</v>
      </c>
      <c r="C8957" s="180"/>
      <c r="D8957" s="180"/>
      <c r="E8957" s="180"/>
      <c r="F8957" s="180">
        <v>1338373</v>
      </c>
      <c r="G8957" s="180"/>
      <c r="H8957" s="180"/>
      <c r="I8957" s="180">
        <v>1407009</v>
      </c>
      <c r="J8957" s="180">
        <v>2798681.82</v>
      </c>
    </row>
    <row r="8958" spans="1:10" x14ac:dyDescent="0.2">
      <c r="A8958" s="180" t="s">
        <v>205</v>
      </c>
      <c r="B8958" s="180" t="s">
        <v>347</v>
      </c>
      <c r="C8958" s="180"/>
      <c r="D8958" s="180"/>
      <c r="E8958" s="180"/>
      <c r="F8958" s="180"/>
      <c r="G8958" s="180"/>
      <c r="H8958" s="180"/>
      <c r="I8958" s="180">
        <v>1000</v>
      </c>
      <c r="J8958" s="180">
        <v>7461</v>
      </c>
    </row>
    <row r="8959" spans="1:10" x14ac:dyDescent="0.2">
      <c r="A8959" s="180" t="s">
        <v>205</v>
      </c>
      <c r="B8959" s="180" t="s">
        <v>348</v>
      </c>
      <c r="C8959" s="180">
        <v>1240000</v>
      </c>
      <c r="D8959" s="180">
        <v>530030</v>
      </c>
      <c r="E8959" s="180">
        <v>0</v>
      </c>
      <c r="F8959" s="180">
        <v>2765025</v>
      </c>
      <c r="G8959" s="180">
        <v>800000</v>
      </c>
      <c r="H8959" s="180">
        <v>0</v>
      </c>
      <c r="I8959" s="180">
        <v>24238276</v>
      </c>
      <c r="J8959" s="180">
        <v>27601069.649999999</v>
      </c>
    </row>
    <row r="8960" spans="1:10" x14ac:dyDescent="0.2">
      <c r="A8960" s="180" t="s">
        <v>205</v>
      </c>
      <c r="B8960" s="180" t="s">
        <v>349</v>
      </c>
      <c r="C8960" s="180">
        <v>848586.79</v>
      </c>
      <c r="D8960" s="180">
        <v>35988</v>
      </c>
      <c r="E8960" s="180">
        <v>288098</v>
      </c>
      <c r="F8960" s="180">
        <v>2470019.8000000003</v>
      </c>
      <c r="G8960" s="180">
        <v>-65536.170000000042</v>
      </c>
      <c r="H8960" s="180">
        <v>0</v>
      </c>
      <c r="I8960" s="180">
        <v>6390291.8300000075</v>
      </c>
      <c r="J8960" s="180">
        <v>4540986.41</v>
      </c>
    </row>
    <row r="8961" spans="1:10" x14ac:dyDescent="0.2">
      <c r="A8961" s="180" t="s">
        <v>205</v>
      </c>
      <c r="B8961" s="180" t="s">
        <v>350</v>
      </c>
      <c r="C8961" s="180">
        <v>2088586.79</v>
      </c>
      <c r="D8961" s="180">
        <v>566018</v>
      </c>
      <c r="E8961" s="180">
        <v>288098</v>
      </c>
      <c r="F8961" s="180">
        <v>5235044.8000000007</v>
      </c>
      <c r="G8961" s="180">
        <v>734463.83</v>
      </c>
      <c r="H8961" s="180">
        <v>0</v>
      </c>
      <c r="I8961" s="180">
        <v>30628567.830000009</v>
      </c>
      <c r="J8961" s="180">
        <v>32142056.059999999</v>
      </c>
    </row>
    <row r="8962" spans="1:10" x14ac:dyDescent="0.2">
      <c r="A8962" s="180" t="s">
        <v>205</v>
      </c>
      <c r="B8962" s="180" t="s">
        <v>376</v>
      </c>
      <c r="C8962" s="180"/>
      <c r="D8962" s="180"/>
      <c r="E8962" s="180"/>
      <c r="F8962" s="180"/>
      <c r="G8962" s="180"/>
      <c r="H8962" s="180"/>
      <c r="I8962" s="180"/>
      <c r="J8962" s="180"/>
    </row>
    <row r="8963" spans="1:10" x14ac:dyDescent="0.2">
      <c r="A8963" s="180" t="s">
        <v>205</v>
      </c>
      <c r="B8963" s="180" t="s">
        <v>377</v>
      </c>
      <c r="C8963" s="180"/>
      <c r="D8963" s="180">
        <v>10000</v>
      </c>
      <c r="E8963" s="180"/>
      <c r="F8963" s="180"/>
      <c r="G8963" s="180"/>
      <c r="H8963" s="180"/>
      <c r="I8963" s="180">
        <v>11911354</v>
      </c>
      <c r="J8963" s="180">
        <v>11946216.52</v>
      </c>
    </row>
    <row r="8964" spans="1:10" x14ac:dyDescent="0.2">
      <c r="A8964" s="180" t="s">
        <v>205</v>
      </c>
      <c r="B8964" s="180" t="s">
        <v>352</v>
      </c>
      <c r="C8964" s="180"/>
      <c r="D8964" s="180"/>
      <c r="E8964" s="180"/>
      <c r="F8964" s="180"/>
      <c r="G8964" s="180"/>
      <c r="H8964" s="180"/>
      <c r="I8964" s="180">
        <v>891515</v>
      </c>
      <c r="J8964" s="180">
        <v>927018.2</v>
      </c>
    </row>
    <row r="8965" spans="1:10" x14ac:dyDescent="0.2">
      <c r="A8965" s="180" t="s">
        <v>205</v>
      </c>
      <c r="B8965" s="180" t="s">
        <v>353</v>
      </c>
      <c r="C8965" s="180">
        <v>240000</v>
      </c>
      <c r="D8965" s="180">
        <v>50000</v>
      </c>
      <c r="E8965" s="180"/>
      <c r="F8965" s="180"/>
      <c r="G8965" s="180"/>
      <c r="H8965" s="180"/>
      <c r="I8965" s="180">
        <v>1518247</v>
      </c>
      <c r="J8965" s="180">
        <v>1528461.09</v>
      </c>
    </row>
    <row r="8966" spans="1:10" x14ac:dyDescent="0.2">
      <c r="A8966" s="180" t="s">
        <v>205</v>
      </c>
      <c r="B8966" s="180" t="s">
        <v>354</v>
      </c>
      <c r="C8966" s="180"/>
      <c r="D8966" s="180"/>
      <c r="E8966" s="180"/>
      <c r="F8966" s="180"/>
      <c r="G8966" s="180"/>
      <c r="H8966" s="180"/>
      <c r="I8966" s="180">
        <v>388927</v>
      </c>
      <c r="J8966" s="180">
        <v>443049.53</v>
      </c>
    </row>
    <row r="8967" spans="1:10" x14ac:dyDescent="0.2">
      <c r="A8967" s="180" t="s">
        <v>205</v>
      </c>
      <c r="B8967" s="180" t="s">
        <v>408</v>
      </c>
      <c r="C8967" s="180"/>
      <c r="D8967" s="180"/>
      <c r="E8967" s="180"/>
      <c r="F8967" s="180"/>
      <c r="G8967" s="180"/>
      <c r="H8967" s="180"/>
      <c r="I8967" s="180">
        <v>1392047</v>
      </c>
      <c r="J8967" s="180">
        <v>1467932.58</v>
      </c>
    </row>
    <row r="8968" spans="1:10" x14ac:dyDescent="0.2">
      <c r="A8968" s="180" t="s">
        <v>205</v>
      </c>
      <c r="B8968" s="180" t="s">
        <v>423</v>
      </c>
      <c r="C8968" s="180"/>
      <c r="D8968" s="180"/>
      <c r="E8968" s="180"/>
      <c r="F8968" s="180">
        <v>1000</v>
      </c>
      <c r="G8968" s="180"/>
      <c r="H8968" s="180"/>
      <c r="I8968" s="180">
        <v>225145</v>
      </c>
      <c r="J8968" s="180">
        <v>268949.53000000003</v>
      </c>
    </row>
    <row r="8969" spans="1:10" x14ac:dyDescent="0.2">
      <c r="A8969" s="180" t="s">
        <v>205</v>
      </c>
      <c r="B8969" s="180" t="s">
        <v>355</v>
      </c>
      <c r="C8969" s="180"/>
      <c r="D8969" s="180"/>
      <c r="E8969" s="180"/>
      <c r="F8969" s="180"/>
      <c r="G8969" s="180"/>
      <c r="H8969" s="180"/>
      <c r="I8969" s="180">
        <v>1486573</v>
      </c>
      <c r="J8969" s="180">
        <v>1635833.48</v>
      </c>
    </row>
    <row r="8970" spans="1:10" x14ac:dyDescent="0.2">
      <c r="A8970" s="180" t="s">
        <v>205</v>
      </c>
      <c r="B8970" s="180" t="s">
        <v>356</v>
      </c>
      <c r="C8970" s="180"/>
      <c r="D8970" s="180"/>
      <c r="E8970" s="180"/>
      <c r="F8970" s="180"/>
      <c r="G8970" s="180"/>
      <c r="H8970" s="180"/>
      <c r="I8970" s="180">
        <v>381397</v>
      </c>
      <c r="J8970" s="180">
        <v>595065.11</v>
      </c>
    </row>
    <row r="8971" spans="1:10" x14ac:dyDescent="0.2">
      <c r="A8971" s="180" t="s">
        <v>205</v>
      </c>
      <c r="B8971" s="180" t="s">
        <v>409</v>
      </c>
      <c r="C8971" s="180"/>
      <c r="D8971" s="180"/>
      <c r="E8971" s="180"/>
      <c r="F8971" s="180"/>
      <c r="G8971" s="180"/>
      <c r="H8971" s="180"/>
      <c r="I8971" s="180">
        <v>0</v>
      </c>
      <c r="J8971" s="180"/>
    </row>
    <row r="8972" spans="1:10" x14ac:dyDescent="0.2">
      <c r="A8972" s="180" t="s">
        <v>205</v>
      </c>
      <c r="B8972" s="180" t="s">
        <v>378</v>
      </c>
      <c r="C8972" s="180"/>
      <c r="D8972" s="180"/>
      <c r="E8972" s="180"/>
      <c r="F8972" s="180"/>
      <c r="G8972" s="180">
        <v>672011</v>
      </c>
      <c r="H8972" s="180"/>
      <c r="I8972" s="180">
        <v>721400</v>
      </c>
      <c r="J8972" s="180">
        <v>1018481.79</v>
      </c>
    </row>
    <row r="8973" spans="1:10" x14ac:dyDescent="0.2">
      <c r="A8973" s="180" t="s">
        <v>205</v>
      </c>
      <c r="B8973" s="180" t="s">
        <v>360</v>
      </c>
      <c r="C8973" s="180"/>
      <c r="D8973" s="180">
        <v>267800</v>
      </c>
      <c r="E8973" s="180">
        <v>288098</v>
      </c>
      <c r="F8973" s="180"/>
      <c r="G8973" s="180"/>
      <c r="H8973" s="180"/>
      <c r="I8973" s="180">
        <v>565800</v>
      </c>
      <c r="J8973" s="180">
        <v>1140877.1100000001</v>
      </c>
    </row>
    <row r="8974" spans="1:10" x14ac:dyDescent="0.2">
      <c r="A8974" s="180" t="s">
        <v>205</v>
      </c>
      <c r="B8974" s="180" t="s">
        <v>379</v>
      </c>
      <c r="C8974" s="180"/>
      <c r="D8974" s="180"/>
      <c r="E8974" s="180"/>
      <c r="F8974" s="180">
        <v>1716057</v>
      </c>
      <c r="G8974" s="180"/>
      <c r="H8974" s="180"/>
      <c r="I8974" s="180">
        <v>1692514</v>
      </c>
      <c r="J8974" s="180">
        <v>1726660.52</v>
      </c>
    </row>
    <row r="8975" spans="1:10" x14ac:dyDescent="0.2">
      <c r="A8975" s="180" t="s">
        <v>205</v>
      </c>
      <c r="B8975" s="180" t="s">
        <v>362</v>
      </c>
      <c r="C8975" s="180"/>
      <c r="D8975" s="180"/>
      <c r="E8975" s="180"/>
      <c r="F8975" s="180"/>
      <c r="G8975" s="180"/>
      <c r="H8975" s="180"/>
      <c r="I8975" s="180">
        <v>645590</v>
      </c>
      <c r="J8975" s="180">
        <v>650598</v>
      </c>
    </row>
    <row r="8976" spans="1:10" x14ac:dyDescent="0.2">
      <c r="A8976" s="180" t="s">
        <v>205</v>
      </c>
      <c r="B8976" s="180" t="s">
        <v>365</v>
      </c>
      <c r="C8976" s="180">
        <v>240000</v>
      </c>
      <c r="D8976" s="180">
        <v>327800</v>
      </c>
      <c r="E8976" s="180">
        <v>288098</v>
      </c>
      <c r="F8976" s="180">
        <v>1717057</v>
      </c>
      <c r="G8976" s="180">
        <v>672011</v>
      </c>
      <c r="H8976" s="180">
        <v>0</v>
      </c>
      <c r="I8976" s="180">
        <v>21820509</v>
      </c>
      <c r="J8976" s="180">
        <v>23349143.459999993</v>
      </c>
    </row>
    <row r="8977" spans="1:10" x14ac:dyDescent="0.2">
      <c r="A8977" s="180" t="s">
        <v>205</v>
      </c>
      <c r="B8977" s="180" t="s">
        <v>447</v>
      </c>
      <c r="C8977" s="180">
        <v>1183443</v>
      </c>
      <c r="D8977" s="180">
        <v>154930</v>
      </c>
      <c r="E8977" s="180"/>
      <c r="F8977" s="180"/>
      <c r="G8977" s="180">
        <v>27000</v>
      </c>
      <c r="H8977" s="180"/>
      <c r="I8977" s="180">
        <v>1348259</v>
      </c>
      <c r="J8977" s="180">
        <v>2402620.77</v>
      </c>
    </row>
    <row r="8978" spans="1:10" x14ac:dyDescent="0.2">
      <c r="A8978" s="180" t="s">
        <v>205</v>
      </c>
      <c r="B8978" s="180" t="s">
        <v>366</v>
      </c>
      <c r="C8978" s="180">
        <v>1423443</v>
      </c>
      <c r="D8978" s="180">
        <v>482730</v>
      </c>
      <c r="E8978" s="180">
        <v>288098</v>
      </c>
      <c r="F8978" s="180">
        <v>1717057</v>
      </c>
      <c r="G8978" s="180">
        <v>699011</v>
      </c>
      <c r="H8978" s="180">
        <v>0</v>
      </c>
      <c r="I8978" s="180">
        <v>23168768</v>
      </c>
      <c r="J8978" s="180">
        <v>25751764.229999993</v>
      </c>
    </row>
    <row r="8979" spans="1:10" x14ac:dyDescent="0.2">
      <c r="A8979" s="180" t="s">
        <v>205</v>
      </c>
      <c r="B8979" s="180" t="s">
        <v>367</v>
      </c>
      <c r="C8979" s="180">
        <v>665143.79</v>
      </c>
      <c r="D8979" s="180">
        <v>83288</v>
      </c>
      <c r="E8979" s="180">
        <v>0</v>
      </c>
      <c r="F8979" s="180">
        <v>3517987.8000000007</v>
      </c>
      <c r="G8979" s="180">
        <v>35452.829999999958</v>
      </c>
      <c r="H8979" s="180">
        <v>0</v>
      </c>
      <c r="I8979" s="180">
        <v>7459799.8300000066</v>
      </c>
      <c r="J8979" s="180">
        <v>6390291.8300000057</v>
      </c>
    </row>
    <row r="8980" spans="1:10" x14ac:dyDescent="0.2">
      <c r="A8980" s="180" t="s">
        <v>205</v>
      </c>
      <c r="B8980" s="180" t="s">
        <v>368</v>
      </c>
      <c r="C8980" s="180">
        <v>2088586.79</v>
      </c>
      <c r="D8980" s="180">
        <v>566018</v>
      </c>
      <c r="E8980" s="180">
        <v>288098</v>
      </c>
      <c r="F8980" s="180">
        <v>5235044.8000000007</v>
      </c>
      <c r="G8980" s="180">
        <v>734463.83</v>
      </c>
      <c r="H8980" s="180">
        <v>0</v>
      </c>
      <c r="I8980" s="180">
        <v>30628567.830000009</v>
      </c>
      <c r="J8980" s="180">
        <v>32142056.059999999</v>
      </c>
    </row>
    <row r="8981" spans="1:10" x14ac:dyDescent="0.2">
      <c r="A8981" s="180" t="s">
        <v>206</v>
      </c>
      <c r="B8981" s="180" t="s">
        <v>333</v>
      </c>
      <c r="C8981" s="180"/>
      <c r="D8981" s="180">
        <v>474023</v>
      </c>
      <c r="E8981" s="180"/>
      <c r="F8981" s="180">
        <v>492516</v>
      </c>
      <c r="G8981" s="180"/>
      <c r="H8981" s="180"/>
      <c r="I8981" s="180">
        <v>3058403</v>
      </c>
      <c r="J8981" s="180">
        <v>2981262.6500000004</v>
      </c>
    </row>
    <row r="8982" spans="1:10" x14ac:dyDescent="0.2">
      <c r="A8982" s="180" t="s">
        <v>206</v>
      </c>
      <c r="B8982" s="180" t="s">
        <v>334</v>
      </c>
      <c r="C8982" s="180"/>
      <c r="D8982" s="180">
        <v>8310</v>
      </c>
      <c r="E8982" s="180"/>
      <c r="F8982" s="180">
        <v>8634</v>
      </c>
      <c r="G8982" s="180"/>
      <c r="H8982" s="180"/>
      <c r="I8982" s="180">
        <v>62316</v>
      </c>
      <c r="J8982" s="180">
        <v>61656.56</v>
      </c>
    </row>
    <row r="8983" spans="1:10" x14ac:dyDescent="0.2">
      <c r="A8983" s="180" t="s">
        <v>206</v>
      </c>
      <c r="B8983" s="180" t="s">
        <v>335</v>
      </c>
      <c r="C8983" s="180"/>
      <c r="D8983" s="180">
        <v>0</v>
      </c>
      <c r="E8983" s="180"/>
      <c r="F8983" s="180"/>
      <c r="G8983" s="180"/>
      <c r="H8983" s="180"/>
      <c r="I8983" s="180">
        <v>169366</v>
      </c>
      <c r="J8983" s="180">
        <v>162963</v>
      </c>
    </row>
    <row r="8984" spans="1:10" x14ac:dyDescent="0.2">
      <c r="A8984" s="180" t="s">
        <v>206</v>
      </c>
      <c r="B8984" s="180" t="s">
        <v>336</v>
      </c>
      <c r="C8984" s="180"/>
      <c r="D8984" s="180"/>
      <c r="E8984" s="180"/>
      <c r="F8984" s="180"/>
      <c r="G8984" s="180"/>
      <c r="H8984" s="180"/>
      <c r="I8984" s="180">
        <v>416000</v>
      </c>
      <c r="J8984" s="180">
        <v>318108.65000000002</v>
      </c>
    </row>
    <row r="8985" spans="1:10" x14ac:dyDescent="0.2">
      <c r="A8985" s="180" t="s">
        <v>206</v>
      </c>
      <c r="B8985" s="180" t="s">
        <v>337</v>
      </c>
      <c r="C8985" s="180">
        <v>2000</v>
      </c>
      <c r="D8985" s="180">
        <v>2000</v>
      </c>
      <c r="E8985" s="180"/>
      <c r="F8985" s="180">
        <v>3000</v>
      </c>
      <c r="G8985" s="180">
        <v>1500</v>
      </c>
      <c r="H8985" s="180">
        <v>200</v>
      </c>
      <c r="I8985" s="180">
        <v>24100</v>
      </c>
      <c r="J8985" s="180">
        <v>19869.310000000001</v>
      </c>
    </row>
    <row r="8986" spans="1:10" x14ac:dyDescent="0.2">
      <c r="A8986" s="180" t="s">
        <v>206</v>
      </c>
      <c r="B8986" s="180" t="s">
        <v>338</v>
      </c>
      <c r="C8986" s="180"/>
      <c r="D8986" s="180"/>
      <c r="E8986" s="180"/>
      <c r="F8986" s="180"/>
      <c r="G8986" s="180">
        <v>135000</v>
      </c>
      <c r="H8986" s="180"/>
      <c r="I8986" s="180">
        <v>135000</v>
      </c>
      <c r="J8986" s="180">
        <v>131674.37</v>
      </c>
    </row>
    <row r="8987" spans="1:10" x14ac:dyDescent="0.2">
      <c r="A8987" s="180" t="s">
        <v>206</v>
      </c>
      <c r="B8987" s="180" t="s">
        <v>339</v>
      </c>
      <c r="C8987" s="180"/>
      <c r="D8987" s="180"/>
      <c r="E8987" s="180"/>
      <c r="F8987" s="180"/>
      <c r="G8987" s="180"/>
      <c r="H8987" s="180"/>
      <c r="I8987" s="180">
        <v>243000</v>
      </c>
      <c r="J8987" s="180">
        <v>248980.87</v>
      </c>
    </row>
    <row r="8988" spans="1:10" x14ac:dyDescent="0.2">
      <c r="A8988" s="180" t="s">
        <v>206</v>
      </c>
      <c r="B8988" s="180" t="s">
        <v>340</v>
      </c>
      <c r="C8988" s="180">
        <v>1000</v>
      </c>
      <c r="D8988" s="180">
        <v>500</v>
      </c>
      <c r="E8988" s="180"/>
      <c r="F8988" s="180"/>
      <c r="G8988" s="180">
        <v>1000</v>
      </c>
      <c r="H8988" s="180">
        <v>170000</v>
      </c>
      <c r="I8988" s="180">
        <v>333500</v>
      </c>
      <c r="J8988" s="180">
        <v>376301.5</v>
      </c>
    </row>
    <row r="8989" spans="1:10" x14ac:dyDescent="0.2">
      <c r="A8989" s="180" t="s">
        <v>206</v>
      </c>
      <c r="B8989" s="180" t="s">
        <v>341</v>
      </c>
      <c r="C8989" s="180"/>
      <c r="D8989" s="180"/>
      <c r="E8989" s="180"/>
      <c r="F8989" s="180"/>
      <c r="G8989" s="180"/>
      <c r="H8989" s="180"/>
      <c r="I8989" s="180">
        <v>0</v>
      </c>
      <c r="J8989" s="180">
        <v>0</v>
      </c>
    </row>
    <row r="8990" spans="1:10" x14ac:dyDescent="0.2">
      <c r="A8990" s="180" t="s">
        <v>206</v>
      </c>
      <c r="B8990" s="180" t="s">
        <v>342</v>
      </c>
      <c r="C8990" s="180"/>
      <c r="D8990" s="180"/>
      <c r="E8990" s="180"/>
      <c r="F8990" s="180"/>
      <c r="G8990" s="180"/>
      <c r="H8990" s="180"/>
      <c r="I8990" s="180">
        <v>2479544</v>
      </c>
      <c r="J8990" s="180">
        <v>2617556</v>
      </c>
    </row>
    <row r="8991" spans="1:10" x14ac:dyDescent="0.2">
      <c r="A8991" s="180" t="s">
        <v>206</v>
      </c>
      <c r="B8991" s="180" t="s">
        <v>343</v>
      </c>
      <c r="C8991" s="180"/>
      <c r="D8991" s="180"/>
      <c r="E8991" s="180"/>
      <c r="F8991" s="180"/>
      <c r="G8991" s="180"/>
      <c r="H8991" s="180"/>
      <c r="I8991" s="180">
        <v>0</v>
      </c>
      <c r="J8991" s="180">
        <v>0</v>
      </c>
    </row>
    <row r="8992" spans="1:10" x14ac:dyDescent="0.2">
      <c r="A8992" s="180" t="s">
        <v>206</v>
      </c>
      <c r="B8992" s="180" t="s">
        <v>344</v>
      </c>
      <c r="C8992" s="180">
        <v>450000</v>
      </c>
      <c r="D8992" s="180">
        <v>50</v>
      </c>
      <c r="E8992" s="180"/>
      <c r="F8992" s="180">
        <v>115</v>
      </c>
      <c r="G8992" s="180">
        <v>2800</v>
      </c>
      <c r="H8992" s="180"/>
      <c r="I8992" s="180">
        <v>527005</v>
      </c>
      <c r="J8992" s="180">
        <v>461338.45000000007</v>
      </c>
    </row>
    <row r="8993" spans="1:10" x14ac:dyDescent="0.2">
      <c r="A8993" s="180" t="s">
        <v>206</v>
      </c>
      <c r="B8993" s="180" t="s">
        <v>475</v>
      </c>
      <c r="C8993" s="180"/>
      <c r="D8993" s="180">
        <v>12494</v>
      </c>
      <c r="E8993" s="180"/>
      <c r="F8993" s="180">
        <v>12981</v>
      </c>
      <c r="G8993" s="180"/>
      <c r="H8993" s="180"/>
      <c r="I8993" s="180">
        <v>83524</v>
      </c>
      <c r="J8993" s="180">
        <v>86776.59</v>
      </c>
    </row>
    <row r="8994" spans="1:10" x14ac:dyDescent="0.2">
      <c r="A8994" s="180" t="s">
        <v>206</v>
      </c>
      <c r="B8994" s="180" t="s">
        <v>332</v>
      </c>
      <c r="C8994" s="180"/>
      <c r="D8994" s="180"/>
      <c r="E8994" s="180"/>
      <c r="F8994" s="180"/>
      <c r="G8994" s="180"/>
      <c r="H8994" s="180"/>
      <c r="I8994" s="180">
        <v>90000</v>
      </c>
      <c r="J8994" s="180">
        <v>113725</v>
      </c>
    </row>
    <row r="8995" spans="1:10" x14ac:dyDescent="0.2">
      <c r="A8995" s="180" t="s">
        <v>206</v>
      </c>
      <c r="B8995" s="180" t="s">
        <v>407</v>
      </c>
      <c r="C8995" s="180"/>
      <c r="D8995" s="180"/>
      <c r="E8995" s="180"/>
      <c r="F8995" s="180"/>
      <c r="G8995" s="180">
        <v>195000</v>
      </c>
      <c r="H8995" s="180">
        <v>61000</v>
      </c>
      <c r="I8995" s="180">
        <v>375000</v>
      </c>
      <c r="J8995" s="180">
        <v>359467.69</v>
      </c>
    </row>
    <row r="8996" spans="1:10" x14ac:dyDescent="0.2">
      <c r="A8996" s="180" t="s">
        <v>206</v>
      </c>
      <c r="B8996" s="180" t="s">
        <v>345</v>
      </c>
      <c r="C8996" s="180">
        <v>453000</v>
      </c>
      <c r="D8996" s="180">
        <v>497377</v>
      </c>
      <c r="E8996" s="180">
        <v>0</v>
      </c>
      <c r="F8996" s="180">
        <v>517246</v>
      </c>
      <c r="G8996" s="180">
        <v>335300</v>
      </c>
      <c r="H8996" s="180">
        <v>231200</v>
      </c>
      <c r="I8996" s="180">
        <v>7996758</v>
      </c>
      <c r="J8996" s="180">
        <v>7939680.6399999997</v>
      </c>
    </row>
    <row r="8997" spans="1:10" x14ac:dyDescent="0.2">
      <c r="A8997" s="180" t="s">
        <v>206</v>
      </c>
      <c r="B8997" s="180" t="s">
        <v>346</v>
      </c>
      <c r="C8997" s="180">
        <v>0</v>
      </c>
      <c r="D8997" s="180"/>
      <c r="E8997" s="180"/>
      <c r="F8997" s="180"/>
      <c r="G8997" s="180"/>
      <c r="H8997" s="180"/>
      <c r="I8997" s="180">
        <v>0</v>
      </c>
      <c r="J8997" s="180">
        <v>161429</v>
      </c>
    </row>
    <row r="8998" spans="1:10" x14ac:dyDescent="0.2">
      <c r="A8998" s="180" t="s">
        <v>206</v>
      </c>
      <c r="B8998" s="180" t="s">
        <v>446</v>
      </c>
      <c r="C8998" s="180"/>
      <c r="D8998" s="180"/>
      <c r="E8998" s="180"/>
      <c r="F8998" s="180">
        <v>0</v>
      </c>
      <c r="G8998" s="180"/>
      <c r="H8998" s="180"/>
      <c r="I8998" s="180">
        <v>0</v>
      </c>
      <c r="J8998" s="180">
        <v>131556.32</v>
      </c>
    </row>
    <row r="8999" spans="1:10" x14ac:dyDescent="0.2">
      <c r="A8999" s="180" t="s">
        <v>206</v>
      </c>
      <c r="B8999" s="180" t="s">
        <v>347</v>
      </c>
      <c r="C8999" s="180"/>
      <c r="D8999" s="180"/>
      <c r="E8999" s="180"/>
      <c r="F8999" s="180"/>
      <c r="G8999" s="180"/>
      <c r="H8999" s="180"/>
      <c r="I8999" s="180">
        <v>0</v>
      </c>
      <c r="J8999" s="180">
        <v>0</v>
      </c>
    </row>
    <row r="9000" spans="1:10" x14ac:dyDescent="0.2">
      <c r="A9000" s="180" t="s">
        <v>206</v>
      </c>
      <c r="B9000" s="180" t="s">
        <v>348</v>
      </c>
      <c r="C9000" s="180">
        <v>453000</v>
      </c>
      <c r="D9000" s="180">
        <v>497377</v>
      </c>
      <c r="E9000" s="180">
        <v>0</v>
      </c>
      <c r="F9000" s="180">
        <v>517246</v>
      </c>
      <c r="G9000" s="180">
        <v>335300</v>
      </c>
      <c r="H9000" s="180">
        <v>231200</v>
      </c>
      <c r="I9000" s="180">
        <v>7996758</v>
      </c>
      <c r="J9000" s="180">
        <v>8232665.9600000018</v>
      </c>
    </row>
    <row r="9001" spans="1:10" x14ac:dyDescent="0.2">
      <c r="A9001" s="180" t="s">
        <v>206</v>
      </c>
      <c r="B9001" s="180" t="s">
        <v>349</v>
      </c>
      <c r="C9001" s="180">
        <v>88211.030000000028</v>
      </c>
      <c r="D9001" s="180">
        <v>22115.139999999985</v>
      </c>
      <c r="E9001" s="180">
        <v>0</v>
      </c>
      <c r="F9001" s="180">
        <v>-10186.659999999916</v>
      </c>
      <c r="G9001" s="180">
        <v>18790.22000000003</v>
      </c>
      <c r="H9001" s="180">
        <v>-101998.27</v>
      </c>
      <c r="I9001" s="180">
        <v>1331540.3700000001</v>
      </c>
      <c r="J9001" s="180">
        <v>1648852.9400000002</v>
      </c>
    </row>
    <row r="9002" spans="1:10" x14ac:dyDescent="0.2">
      <c r="A9002" s="180" t="s">
        <v>206</v>
      </c>
      <c r="B9002" s="180" t="s">
        <v>350</v>
      </c>
      <c r="C9002" s="180">
        <v>541211.03</v>
      </c>
      <c r="D9002" s="180">
        <v>519492.14</v>
      </c>
      <c r="E9002" s="180">
        <v>0</v>
      </c>
      <c r="F9002" s="180">
        <v>507059.34000000008</v>
      </c>
      <c r="G9002" s="180">
        <v>354090.22000000003</v>
      </c>
      <c r="H9002" s="180">
        <v>129201.73</v>
      </c>
      <c r="I9002" s="180">
        <v>9328298.3699999992</v>
      </c>
      <c r="J9002" s="180">
        <v>9881518.9000000004</v>
      </c>
    </row>
    <row r="9003" spans="1:10" x14ac:dyDescent="0.2">
      <c r="A9003" s="180" t="s">
        <v>206</v>
      </c>
      <c r="B9003" s="180" t="s">
        <v>376</v>
      </c>
      <c r="C9003" s="180"/>
      <c r="D9003" s="180"/>
      <c r="E9003" s="180"/>
      <c r="F9003" s="180"/>
      <c r="G9003" s="180"/>
      <c r="H9003" s="180"/>
      <c r="I9003" s="180"/>
      <c r="J9003" s="180"/>
    </row>
    <row r="9004" spans="1:10" x14ac:dyDescent="0.2">
      <c r="A9004" s="180" t="s">
        <v>206</v>
      </c>
      <c r="B9004" s="180" t="s">
        <v>377</v>
      </c>
      <c r="C9004" s="180">
        <v>80000</v>
      </c>
      <c r="D9004" s="180">
        <v>25000</v>
      </c>
      <c r="E9004" s="180"/>
      <c r="F9004" s="180"/>
      <c r="G9004" s="180"/>
      <c r="H9004" s="180"/>
      <c r="I9004" s="180">
        <v>4278000</v>
      </c>
      <c r="J9004" s="180">
        <v>4207336.78</v>
      </c>
    </row>
    <row r="9005" spans="1:10" x14ac:dyDescent="0.2">
      <c r="A9005" s="180" t="s">
        <v>206</v>
      </c>
      <c r="B9005" s="180" t="s">
        <v>352</v>
      </c>
      <c r="C9005" s="180"/>
      <c r="D9005" s="180"/>
      <c r="E9005" s="180"/>
      <c r="F9005" s="180"/>
      <c r="G9005" s="180"/>
      <c r="H9005" s="180"/>
      <c r="I9005" s="180">
        <v>180000</v>
      </c>
      <c r="J9005" s="180">
        <v>168596.74</v>
      </c>
    </row>
    <row r="9006" spans="1:10" x14ac:dyDescent="0.2">
      <c r="A9006" s="180" t="s">
        <v>206</v>
      </c>
      <c r="B9006" s="180" t="s">
        <v>353</v>
      </c>
      <c r="C9006" s="180"/>
      <c r="D9006" s="180">
        <v>13500</v>
      </c>
      <c r="E9006" s="180"/>
      <c r="F9006" s="180"/>
      <c r="G9006" s="180"/>
      <c r="H9006" s="180"/>
      <c r="I9006" s="180">
        <v>393500</v>
      </c>
      <c r="J9006" s="180">
        <v>367781.46</v>
      </c>
    </row>
    <row r="9007" spans="1:10" x14ac:dyDescent="0.2">
      <c r="A9007" s="180" t="s">
        <v>206</v>
      </c>
      <c r="B9007" s="180" t="s">
        <v>354</v>
      </c>
      <c r="C9007" s="180"/>
      <c r="D9007" s="180"/>
      <c r="E9007" s="180"/>
      <c r="F9007" s="180"/>
      <c r="G9007" s="180"/>
      <c r="H9007" s="180"/>
      <c r="I9007" s="180">
        <v>440000</v>
      </c>
      <c r="J9007" s="180">
        <v>425632.9</v>
      </c>
    </row>
    <row r="9008" spans="1:10" x14ac:dyDescent="0.2">
      <c r="A9008" s="180" t="s">
        <v>206</v>
      </c>
      <c r="B9008" s="180" t="s">
        <v>408</v>
      </c>
      <c r="C9008" s="180"/>
      <c r="D9008" s="180"/>
      <c r="E9008" s="180"/>
      <c r="F9008" s="180"/>
      <c r="G9008" s="180"/>
      <c r="H9008" s="180"/>
      <c r="I9008" s="180">
        <v>320000</v>
      </c>
      <c r="J9008" s="180">
        <v>311157.71999999997</v>
      </c>
    </row>
    <row r="9009" spans="1:10" x14ac:dyDescent="0.2">
      <c r="A9009" s="180" t="s">
        <v>206</v>
      </c>
      <c r="B9009" s="180" t="s">
        <v>423</v>
      </c>
      <c r="C9009" s="180"/>
      <c r="D9009" s="180">
        <v>30000</v>
      </c>
      <c r="E9009" s="180"/>
      <c r="F9009" s="180"/>
      <c r="G9009" s="180">
        <v>100</v>
      </c>
      <c r="H9009" s="180">
        <v>200</v>
      </c>
      <c r="I9009" s="180">
        <v>200300</v>
      </c>
      <c r="J9009" s="180">
        <v>170630.23</v>
      </c>
    </row>
    <row r="9010" spans="1:10" x14ac:dyDescent="0.2">
      <c r="A9010" s="180" t="s">
        <v>206</v>
      </c>
      <c r="B9010" s="180" t="s">
        <v>355</v>
      </c>
      <c r="C9010" s="180"/>
      <c r="D9010" s="180">
        <v>15000</v>
      </c>
      <c r="E9010" s="180"/>
      <c r="F9010" s="180"/>
      <c r="G9010" s="180"/>
      <c r="H9010" s="180"/>
      <c r="I9010" s="180">
        <v>492000</v>
      </c>
      <c r="J9010" s="180">
        <v>482537.94</v>
      </c>
    </row>
    <row r="9011" spans="1:10" x14ac:dyDescent="0.2">
      <c r="A9011" s="180" t="s">
        <v>206</v>
      </c>
      <c r="B9011" s="180" t="s">
        <v>356</v>
      </c>
      <c r="C9011" s="180">
        <v>150000</v>
      </c>
      <c r="D9011" s="180">
        <v>25000</v>
      </c>
      <c r="E9011" s="180"/>
      <c r="F9011" s="180"/>
      <c r="G9011" s="180"/>
      <c r="H9011" s="180"/>
      <c r="I9011" s="180">
        <v>342000</v>
      </c>
      <c r="J9011" s="180">
        <v>281896.50999999995</v>
      </c>
    </row>
    <row r="9012" spans="1:10" x14ac:dyDescent="0.2">
      <c r="A9012" s="180" t="s">
        <v>206</v>
      </c>
      <c r="B9012" s="180" t="s">
        <v>409</v>
      </c>
      <c r="C9012" s="180"/>
      <c r="D9012" s="180"/>
      <c r="E9012" s="180"/>
      <c r="F9012" s="180"/>
      <c r="G9012" s="180"/>
      <c r="H9012" s="180"/>
      <c r="I9012" s="180">
        <v>0</v>
      </c>
      <c r="J9012" s="180"/>
    </row>
    <row r="9013" spans="1:10" x14ac:dyDescent="0.2">
      <c r="A9013" s="180" t="s">
        <v>206</v>
      </c>
      <c r="B9013" s="180" t="s">
        <v>378</v>
      </c>
      <c r="C9013" s="180"/>
      <c r="D9013" s="180"/>
      <c r="E9013" s="180"/>
      <c r="F9013" s="180"/>
      <c r="G9013" s="180">
        <v>350000</v>
      </c>
      <c r="H9013" s="180">
        <v>200000</v>
      </c>
      <c r="I9013" s="180">
        <v>610000</v>
      </c>
      <c r="J9013" s="180">
        <v>614974.55000000005</v>
      </c>
    </row>
    <row r="9014" spans="1:10" x14ac:dyDescent="0.2">
      <c r="A9014" s="180" t="s">
        <v>206</v>
      </c>
      <c r="B9014" s="180" t="s">
        <v>360</v>
      </c>
      <c r="C9014" s="180"/>
      <c r="D9014" s="180">
        <v>100000</v>
      </c>
      <c r="E9014" s="180"/>
      <c r="F9014" s="180"/>
      <c r="G9014" s="180"/>
      <c r="H9014" s="180"/>
      <c r="I9014" s="180">
        <v>100000</v>
      </c>
      <c r="J9014" s="180">
        <v>647173.32000000007</v>
      </c>
    </row>
    <row r="9015" spans="1:10" x14ac:dyDescent="0.2">
      <c r="A9015" s="180" t="s">
        <v>206</v>
      </c>
      <c r="B9015" s="180" t="s">
        <v>379</v>
      </c>
      <c r="C9015" s="180"/>
      <c r="D9015" s="180"/>
      <c r="E9015" s="180"/>
      <c r="F9015" s="180">
        <v>585000</v>
      </c>
      <c r="G9015" s="180"/>
      <c r="H9015" s="180"/>
      <c r="I9015" s="180">
        <v>580000</v>
      </c>
      <c r="J9015" s="180">
        <v>582184.18999999994</v>
      </c>
    </row>
    <row r="9016" spans="1:10" x14ac:dyDescent="0.2">
      <c r="A9016" s="180" t="s">
        <v>206</v>
      </c>
      <c r="B9016" s="180" t="s">
        <v>362</v>
      </c>
      <c r="C9016" s="180"/>
      <c r="D9016" s="180"/>
      <c r="E9016" s="180"/>
      <c r="F9016" s="180"/>
      <c r="G9016" s="180"/>
      <c r="H9016" s="180"/>
      <c r="I9016" s="180">
        <v>206590</v>
      </c>
      <c r="J9016" s="180">
        <v>209242</v>
      </c>
    </row>
    <row r="9017" spans="1:10" x14ac:dyDescent="0.2">
      <c r="A9017" s="180" t="s">
        <v>206</v>
      </c>
      <c r="B9017" s="180" t="s">
        <v>365</v>
      </c>
      <c r="C9017" s="180">
        <v>230000</v>
      </c>
      <c r="D9017" s="180">
        <v>208500</v>
      </c>
      <c r="E9017" s="180">
        <v>0</v>
      </c>
      <c r="F9017" s="180">
        <v>585000</v>
      </c>
      <c r="G9017" s="180">
        <v>350100</v>
      </c>
      <c r="H9017" s="180">
        <v>200200</v>
      </c>
      <c r="I9017" s="180">
        <v>8142390</v>
      </c>
      <c r="J9017" s="180">
        <v>8469144.3400000017</v>
      </c>
    </row>
    <row r="9018" spans="1:10" x14ac:dyDescent="0.2">
      <c r="A9018" s="180" t="s">
        <v>206</v>
      </c>
      <c r="B9018" s="180" t="s">
        <v>447</v>
      </c>
      <c r="C9018" s="180"/>
      <c r="D9018" s="180"/>
      <c r="E9018" s="180"/>
      <c r="F9018" s="180"/>
      <c r="G9018" s="180"/>
      <c r="H9018" s="180"/>
      <c r="I9018" s="180">
        <v>0</v>
      </c>
      <c r="J9018" s="180">
        <v>80834.19</v>
      </c>
    </row>
    <row r="9019" spans="1:10" x14ac:dyDescent="0.2">
      <c r="A9019" s="180" t="s">
        <v>206</v>
      </c>
      <c r="B9019" s="180" t="s">
        <v>366</v>
      </c>
      <c r="C9019" s="180">
        <v>230000</v>
      </c>
      <c r="D9019" s="180">
        <v>208500</v>
      </c>
      <c r="E9019" s="180">
        <v>0</v>
      </c>
      <c r="F9019" s="180">
        <v>585000</v>
      </c>
      <c r="G9019" s="180">
        <v>350100</v>
      </c>
      <c r="H9019" s="180">
        <v>200200</v>
      </c>
      <c r="I9019" s="180">
        <v>8142390</v>
      </c>
      <c r="J9019" s="180">
        <v>8549978.5300000012</v>
      </c>
    </row>
    <row r="9020" spans="1:10" x14ac:dyDescent="0.2">
      <c r="A9020" s="180" t="s">
        <v>206</v>
      </c>
      <c r="B9020" s="180" t="s">
        <v>367</v>
      </c>
      <c r="C9020" s="180">
        <v>311211.03000000003</v>
      </c>
      <c r="D9020" s="180">
        <v>310992.14</v>
      </c>
      <c r="E9020" s="180">
        <v>0</v>
      </c>
      <c r="F9020" s="180">
        <v>-77940.659999999916</v>
      </c>
      <c r="G9020" s="180">
        <v>3990.2200000000303</v>
      </c>
      <c r="H9020" s="180">
        <v>-70998.26999999999</v>
      </c>
      <c r="I9020" s="180">
        <v>1185908.370000001</v>
      </c>
      <c r="J9020" s="180">
        <v>1331540.3699999992</v>
      </c>
    </row>
    <row r="9021" spans="1:10" x14ac:dyDescent="0.2">
      <c r="A9021" s="180" t="s">
        <v>206</v>
      </c>
      <c r="B9021" s="180" t="s">
        <v>368</v>
      </c>
      <c r="C9021" s="180">
        <v>541211.03</v>
      </c>
      <c r="D9021" s="180">
        <v>519492.14</v>
      </c>
      <c r="E9021" s="180">
        <v>0</v>
      </c>
      <c r="F9021" s="180">
        <v>507059.34000000008</v>
      </c>
      <c r="G9021" s="180">
        <v>354090.22000000003</v>
      </c>
      <c r="H9021" s="180">
        <v>129201.73</v>
      </c>
      <c r="I9021" s="180">
        <v>9328298.3699999992</v>
      </c>
      <c r="J9021" s="180">
        <v>9881518.9000000004</v>
      </c>
    </row>
    <row r="9022" spans="1:10" x14ac:dyDescent="0.2">
      <c r="A9022" s="180" t="s">
        <v>207</v>
      </c>
      <c r="B9022" s="180" t="s">
        <v>333</v>
      </c>
      <c r="C9022" s="180"/>
      <c r="D9022" s="180">
        <v>160438</v>
      </c>
      <c r="E9022" s="180"/>
      <c r="F9022" s="180">
        <v>778022</v>
      </c>
      <c r="G9022" s="180"/>
      <c r="H9022" s="180"/>
      <c r="I9022" s="180">
        <v>5589661</v>
      </c>
      <c r="J9022" s="180">
        <v>5481592.3800000008</v>
      </c>
    </row>
    <row r="9023" spans="1:10" x14ac:dyDescent="0.2">
      <c r="A9023" s="180" t="s">
        <v>207</v>
      </c>
      <c r="B9023" s="180" t="s">
        <v>334</v>
      </c>
      <c r="C9023" s="180"/>
      <c r="D9023" s="180">
        <v>7806</v>
      </c>
      <c r="E9023" s="180"/>
      <c r="F9023" s="180">
        <v>37850</v>
      </c>
      <c r="G9023" s="180"/>
      <c r="H9023" s="180"/>
      <c r="I9023" s="180">
        <v>208190</v>
      </c>
      <c r="J9023" s="180">
        <v>241757.21</v>
      </c>
    </row>
    <row r="9024" spans="1:10" x14ac:dyDescent="0.2">
      <c r="A9024" s="180" t="s">
        <v>207</v>
      </c>
      <c r="B9024" s="180" t="s">
        <v>335</v>
      </c>
      <c r="C9024" s="180"/>
      <c r="D9024" s="180">
        <v>0</v>
      </c>
      <c r="E9024" s="180"/>
      <c r="F9024" s="180"/>
      <c r="G9024" s="180"/>
      <c r="H9024" s="180"/>
      <c r="I9024" s="180">
        <v>491109</v>
      </c>
      <c r="J9024" s="180">
        <v>494083</v>
      </c>
    </row>
    <row r="9025" spans="1:10" x14ac:dyDescent="0.2">
      <c r="A9025" s="180" t="s">
        <v>207</v>
      </c>
      <c r="B9025" s="180" t="s">
        <v>336</v>
      </c>
      <c r="C9025" s="180"/>
      <c r="D9025" s="180"/>
      <c r="E9025" s="180"/>
      <c r="F9025" s="180"/>
      <c r="G9025" s="180"/>
      <c r="H9025" s="180"/>
      <c r="I9025" s="180">
        <v>378517</v>
      </c>
      <c r="J9025" s="180">
        <v>464355.08</v>
      </c>
    </row>
    <row r="9026" spans="1:10" x14ac:dyDescent="0.2">
      <c r="A9026" s="180" t="s">
        <v>207</v>
      </c>
      <c r="B9026" s="180" t="s">
        <v>337</v>
      </c>
      <c r="C9026" s="180">
        <v>8500</v>
      </c>
      <c r="D9026" s="180"/>
      <c r="E9026" s="180"/>
      <c r="F9026" s="180"/>
      <c r="G9026" s="180">
        <v>300</v>
      </c>
      <c r="H9026" s="180"/>
      <c r="I9026" s="180">
        <v>75950</v>
      </c>
      <c r="J9026" s="180">
        <v>113637.41</v>
      </c>
    </row>
    <row r="9027" spans="1:10" x14ac:dyDescent="0.2">
      <c r="A9027" s="180" t="s">
        <v>207</v>
      </c>
      <c r="B9027" s="180" t="s">
        <v>338</v>
      </c>
      <c r="C9027" s="180"/>
      <c r="D9027" s="180"/>
      <c r="E9027" s="180"/>
      <c r="F9027" s="180"/>
      <c r="G9027" s="180">
        <v>407365</v>
      </c>
      <c r="H9027" s="180"/>
      <c r="I9027" s="180">
        <v>395500</v>
      </c>
      <c r="J9027" s="180">
        <v>280981.93</v>
      </c>
    </row>
    <row r="9028" spans="1:10" x14ac:dyDescent="0.2">
      <c r="A9028" s="180" t="s">
        <v>207</v>
      </c>
      <c r="B9028" s="180" t="s">
        <v>339</v>
      </c>
      <c r="C9028" s="180"/>
      <c r="D9028" s="180"/>
      <c r="E9028" s="180"/>
      <c r="F9028" s="180"/>
      <c r="G9028" s="180"/>
      <c r="H9028" s="180"/>
      <c r="I9028" s="180">
        <v>580929</v>
      </c>
      <c r="J9028" s="180">
        <v>501369.03</v>
      </c>
    </row>
    <row r="9029" spans="1:10" x14ac:dyDescent="0.2">
      <c r="A9029" s="180" t="s">
        <v>207</v>
      </c>
      <c r="B9029" s="180" t="s">
        <v>340</v>
      </c>
      <c r="C9029" s="180"/>
      <c r="D9029" s="180"/>
      <c r="E9029" s="180"/>
      <c r="F9029" s="180"/>
      <c r="G9029" s="180"/>
      <c r="H9029" s="180"/>
      <c r="I9029" s="180">
        <v>319000</v>
      </c>
      <c r="J9029" s="180">
        <v>342842.78</v>
      </c>
    </row>
    <row r="9030" spans="1:10" x14ac:dyDescent="0.2">
      <c r="A9030" s="180" t="s">
        <v>207</v>
      </c>
      <c r="B9030" s="180" t="s">
        <v>341</v>
      </c>
      <c r="C9030" s="180"/>
      <c r="D9030" s="180"/>
      <c r="E9030" s="180"/>
      <c r="F9030" s="180"/>
      <c r="G9030" s="180"/>
      <c r="H9030" s="180"/>
      <c r="I9030" s="180">
        <v>1700</v>
      </c>
      <c r="J9030" s="180">
        <v>0</v>
      </c>
    </row>
    <row r="9031" spans="1:10" x14ac:dyDescent="0.2">
      <c r="A9031" s="180" t="s">
        <v>207</v>
      </c>
      <c r="B9031" s="180" t="s">
        <v>342</v>
      </c>
      <c r="C9031" s="180"/>
      <c r="D9031" s="180"/>
      <c r="E9031" s="180"/>
      <c r="F9031" s="180"/>
      <c r="G9031" s="180"/>
      <c r="H9031" s="180"/>
      <c r="I9031" s="180">
        <v>5573337</v>
      </c>
      <c r="J9031" s="180">
        <v>5549082</v>
      </c>
    </row>
    <row r="9032" spans="1:10" x14ac:dyDescent="0.2">
      <c r="A9032" s="180" t="s">
        <v>207</v>
      </c>
      <c r="B9032" s="180" t="s">
        <v>343</v>
      </c>
      <c r="C9032" s="180"/>
      <c r="D9032" s="180"/>
      <c r="E9032" s="180"/>
      <c r="F9032" s="180"/>
      <c r="G9032" s="180"/>
      <c r="H9032" s="180"/>
      <c r="I9032" s="180">
        <v>0</v>
      </c>
      <c r="J9032" s="180">
        <v>0</v>
      </c>
    </row>
    <row r="9033" spans="1:10" x14ac:dyDescent="0.2">
      <c r="A9033" s="180" t="s">
        <v>207</v>
      </c>
      <c r="B9033" s="180" t="s">
        <v>344</v>
      </c>
      <c r="C9033" s="180">
        <v>958000</v>
      </c>
      <c r="D9033" s="180"/>
      <c r="E9033" s="180"/>
      <c r="F9033" s="180"/>
      <c r="G9033" s="180">
        <v>283250</v>
      </c>
      <c r="H9033" s="180"/>
      <c r="I9033" s="180">
        <v>1568245</v>
      </c>
      <c r="J9033" s="180">
        <v>1081447.4099999999</v>
      </c>
    </row>
    <row r="9034" spans="1:10" x14ac:dyDescent="0.2">
      <c r="A9034" s="180" t="s">
        <v>207</v>
      </c>
      <c r="B9034" s="180" t="s">
        <v>475</v>
      </c>
      <c r="C9034" s="180"/>
      <c r="D9034" s="180">
        <v>2654</v>
      </c>
      <c r="E9034" s="180"/>
      <c r="F9034" s="180">
        <v>12868</v>
      </c>
      <c r="G9034" s="180"/>
      <c r="H9034" s="180"/>
      <c r="I9034" s="180">
        <v>83760</v>
      </c>
      <c r="J9034" s="180">
        <v>88258.829999999987</v>
      </c>
    </row>
    <row r="9035" spans="1:10" x14ac:dyDescent="0.2">
      <c r="A9035" s="180" t="s">
        <v>207</v>
      </c>
      <c r="B9035" s="180" t="s">
        <v>332</v>
      </c>
      <c r="C9035" s="180"/>
      <c r="D9035" s="180"/>
      <c r="E9035" s="180"/>
      <c r="F9035" s="180"/>
      <c r="G9035" s="180"/>
      <c r="H9035" s="180"/>
      <c r="I9035" s="180">
        <v>165776</v>
      </c>
      <c r="J9035" s="180">
        <v>155422</v>
      </c>
    </row>
    <row r="9036" spans="1:10" x14ac:dyDescent="0.2">
      <c r="A9036" s="180" t="s">
        <v>207</v>
      </c>
      <c r="B9036" s="180" t="s">
        <v>407</v>
      </c>
      <c r="C9036" s="180"/>
      <c r="D9036" s="180"/>
      <c r="E9036" s="180"/>
      <c r="F9036" s="180"/>
      <c r="G9036" s="180"/>
      <c r="H9036" s="180"/>
      <c r="I9036" s="180">
        <v>225000</v>
      </c>
      <c r="J9036" s="180">
        <v>434810.02</v>
      </c>
    </row>
    <row r="9037" spans="1:10" x14ac:dyDescent="0.2">
      <c r="A9037" s="180" t="s">
        <v>207</v>
      </c>
      <c r="B9037" s="180" t="s">
        <v>345</v>
      </c>
      <c r="C9037" s="180">
        <v>966500</v>
      </c>
      <c r="D9037" s="180">
        <v>170898</v>
      </c>
      <c r="E9037" s="180">
        <v>0</v>
      </c>
      <c r="F9037" s="180">
        <v>828740</v>
      </c>
      <c r="G9037" s="180">
        <v>690915</v>
      </c>
      <c r="H9037" s="180">
        <v>0</v>
      </c>
      <c r="I9037" s="180">
        <v>15656674</v>
      </c>
      <c r="J9037" s="180">
        <v>15229639.08</v>
      </c>
    </row>
    <row r="9038" spans="1:10" x14ac:dyDescent="0.2">
      <c r="A9038" s="180" t="s">
        <v>207</v>
      </c>
      <c r="B9038" s="180" t="s">
        <v>346</v>
      </c>
      <c r="C9038" s="180"/>
      <c r="D9038" s="180"/>
      <c r="E9038" s="180"/>
      <c r="F9038" s="180"/>
      <c r="G9038" s="180"/>
      <c r="H9038" s="180"/>
      <c r="I9038" s="180">
        <v>0</v>
      </c>
      <c r="J9038" s="180">
        <v>9473502.25</v>
      </c>
    </row>
    <row r="9039" spans="1:10" x14ac:dyDescent="0.2">
      <c r="A9039" s="180" t="s">
        <v>207</v>
      </c>
      <c r="B9039" s="180" t="s">
        <v>446</v>
      </c>
      <c r="C9039" s="180"/>
      <c r="D9039" s="180"/>
      <c r="E9039" s="180"/>
      <c r="F9039" s="180">
        <v>693480</v>
      </c>
      <c r="G9039" s="180"/>
      <c r="H9039" s="180"/>
      <c r="I9039" s="180">
        <v>845496</v>
      </c>
      <c r="J9039" s="180">
        <v>238609.2</v>
      </c>
    </row>
    <row r="9040" spans="1:10" x14ac:dyDescent="0.2">
      <c r="A9040" s="180" t="s">
        <v>207</v>
      </c>
      <c r="B9040" s="180" t="s">
        <v>347</v>
      </c>
      <c r="C9040" s="180"/>
      <c r="D9040" s="180"/>
      <c r="E9040" s="180"/>
      <c r="F9040" s="180"/>
      <c r="G9040" s="180"/>
      <c r="H9040" s="180"/>
      <c r="I9040" s="180">
        <v>0</v>
      </c>
      <c r="J9040" s="180">
        <v>0</v>
      </c>
    </row>
    <row r="9041" spans="1:10" x14ac:dyDescent="0.2">
      <c r="A9041" s="180" t="s">
        <v>207</v>
      </c>
      <c r="B9041" s="180" t="s">
        <v>348</v>
      </c>
      <c r="C9041" s="180">
        <v>966500</v>
      </c>
      <c r="D9041" s="180">
        <v>170898</v>
      </c>
      <c r="E9041" s="180">
        <v>0</v>
      </c>
      <c r="F9041" s="180">
        <v>1522220</v>
      </c>
      <c r="G9041" s="180">
        <v>690915</v>
      </c>
      <c r="H9041" s="180">
        <v>0</v>
      </c>
      <c r="I9041" s="180">
        <v>16502170</v>
      </c>
      <c r="J9041" s="180">
        <v>24941750.529999997</v>
      </c>
    </row>
    <row r="9042" spans="1:10" x14ac:dyDescent="0.2">
      <c r="A9042" s="180" t="s">
        <v>207</v>
      </c>
      <c r="B9042" s="180" t="s">
        <v>349</v>
      </c>
      <c r="C9042" s="180">
        <v>6948.6699999999255</v>
      </c>
      <c r="D9042" s="180">
        <v>105251.22000000004</v>
      </c>
      <c r="E9042" s="180">
        <v>4131110</v>
      </c>
      <c r="F9042" s="180">
        <v>135688.95000000019</v>
      </c>
      <c r="G9042" s="180">
        <v>39257.510000000009</v>
      </c>
      <c r="H9042" s="180">
        <v>0</v>
      </c>
      <c r="I9042" s="180">
        <v>18882615.219999999</v>
      </c>
      <c r="J9042" s="180">
        <v>12622929.529999999</v>
      </c>
    </row>
    <row r="9043" spans="1:10" x14ac:dyDescent="0.2">
      <c r="A9043" s="180" t="s">
        <v>207</v>
      </c>
      <c r="B9043" s="180" t="s">
        <v>350</v>
      </c>
      <c r="C9043" s="180">
        <v>973448.67</v>
      </c>
      <c r="D9043" s="180">
        <v>276149.22000000003</v>
      </c>
      <c r="E9043" s="180">
        <v>4131110</v>
      </c>
      <c r="F9043" s="180">
        <v>1657908.9500000002</v>
      </c>
      <c r="G9043" s="180">
        <v>730172.51</v>
      </c>
      <c r="H9043" s="180">
        <v>0</v>
      </c>
      <c r="I9043" s="180">
        <v>35384785.219999999</v>
      </c>
      <c r="J9043" s="180">
        <v>37564680.059999995</v>
      </c>
    </row>
    <row r="9044" spans="1:10" x14ac:dyDescent="0.2">
      <c r="A9044" s="180" t="s">
        <v>207</v>
      </c>
      <c r="B9044" s="180" t="s">
        <v>376</v>
      </c>
      <c r="C9044" s="180"/>
      <c r="D9044" s="180"/>
      <c r="E9044" s="180"/>
      <c r="F9044" s="180"/>
      <c r="G9044" s="180"/>
      <c r="H9044" s="180"/>
      <c r="I9044" s="180"/>
      <c r="J9044" s="180"/>
    </row>
    <row r="9045" spans="1:10" x14ac:dyDescent="0.2">
      <c r="A9045" s="180" t="s">
        <v>207</v>
      </c>
      <c r="B9045" s="180" t="s">
        <v>377</v>
      </c>
      <c r="C9045" s="180">
        <v>182000</v>
      </c>
      <c r="D9045" s="180">
        <v>4748</v>
      </c>
      <c r="E9045" s="180"/>
      <c r="F9045" s="180"/>
      <c r="G9045" s="180"/>
      <c r="H9045" s="180"/>
      <c r="I9045" s="180">
        <v>8972248</v>
      </c>
      <c r="J9045" s="180">
        <v>8265363.9699999997</v>
      </c>
    </row>
    <row r="9046" spans="1:10" x14ac:dyDescent="0.2">
      <c r="A9046" s="180" t="s">
        <v>207</v>
      </c>
      <c r="B9046" s="180" t="s">
        <v>352</v>
      </c>
      <c r="C9046" s="180"/>
      <c r="D9046" s="180">
        <v>15103</v>
      </c>
      <c r="E9046" s="180"/>
      <c r="F9046" s="180"/>
      <c r="G9046" s="180"/>
      <c r="H9046" s="180"/>
      <c r="I9046" s="180">
        <v>238976</v>
      </c>
      <c r="J9046" s="180">
        <v>170950.55000000002</v>
      </c>
    </row>
    <row r="9047" spans="1:10" x14ac:dyDescent="0.2">
      <c r="A9047" s="180" t="s">
        <v>207</v>
      </c>
      <c r="B9047" s="180" t="s">
        <v>353</v>
      </c>
      <c r="C9047" s="180"/>
      <c r="D9047" s="180">
        <v>22353</v>
      </c>
      <c r="E9047" s="180"/>
      <c r="F9047" s="180"/>
      <c r="G9047" s="180"/>
      <c r="H9047" s="180"/>
      <c r="I9047" s="180">
        <v>688349</v>
      </c>
      <c r="J9047" s="180">
        <v>632950.5199999999</v>
      </c>
    </row>
    <row r="9048" spans="1:10" x14ac:dyDescent="0.2">
      <c r="A9048" s="180" t="s">
        <v>207</v>
      </c>
      <c r="B9048" s="180" t="s">
        <v>354</v>
      </c>
      <c r="C9048" s="180"/>
      <c r="D9048" s="180"/>
      <c r="E9048" s="180"/>
      <c r="F9048" s="180"/>
      <c r="G9048" s="180"/>
      <c r="H9048" s="180"/>
      <c r="I9048" s="180">
        <v>720628</v>
      </c>
      <c r="J9048" s="180">
        <v>574368.77</v>
      </c>
    </row>
    <row r="9049" spans="1:10" x14ac:dyDescent="0.2">
      <c r="A9049" s="180" t="s">
        <v>207</v>
      </c>
      <c r="B9049" s="180" t="s">
        <v>408</v>
      </c>
      <c r="C9049" s="180"/>
      <c r="D9049" s="180"/>
      <c r="E9049" s="180"/>
      <c r="F9049" s="180"/>
      <c r="G9049" s="180"/>
      <c r="H9049" s="180"/>
      <c r="I9049" s="180">
        <v>840072</v>
      </c>
      <c r="J9049" s="180">
        <v>625780.71</v>
      </c>
    </row>
    <row r="9050" spans="1:10" x14ac:dyDescent="0.2">
      <c r="A9050" s="180" t="s">
        <v>207</v>
      </c>
      <c r="B9050" s="180" t="s">
        <v>423</v>
      </c>
      <c r="C9050" s="180">
        <v>0</v>
      </c>
      <c r="D9050" s="180">
        <v>7230</v>
      </c>
      <c r="E9050" s="180"/>
      <c r="F9050" s="180"/>
      <c r="G9050" s="180"/>
      <c r="H9050" s="180"/>
      <c r="I9050" s="180">
        <v>127294</v>
      </c>
      <c r="J9050" s="180">
        <v>142991.34</v>
      </c>
    </row>
    <row r="9051" spans="1:10" x14ac:dyDescent="0.2">
      <c r="A9051" s="180" t="s">
        <v>207</v>
      </c>
      <c r="B9051" s="180" t="s">
        <v>355</v>
      </c>
      <c r="C9051" s="180"/>
      <c r="D9051" s="180">
        <v>22245</v>
      </c>
      <c r="E9051" s="180"/>
      <c r="F9051" s="180"/>
      <c r="G9051" s="180"/>
      <c r="H9051" s="180"/>
      <c r="I9051" s="180">
        <v>1562604</v>
      </c>
      <c r="J9051" s="180">
        <v>1171967.73</v>
      </c>
    </row>
    <row r="9052" spans="1:10" x14ac:dyDescent="0.2">
      <c r="A9052" s="180" t="s">
        <v>207</v>
      </c>
      <c r="B9052" s="180" t="s">
        <v>356</v>
      </c>
      <c r="C9052" s="180">
        <v>90000</v>
      </c>
      <c r="D9052" s="180">
        <v>48652</v>
      </c>
      <c r="E9052" s="180"/>
      <c r="F9052" s="180"/>
      <c r="G9052" s="180"/>
      <c r="H9052" s="180"/>
      <c r="I9052" s="180">
        <v>963011</v>
      </c>
      <c r="J9052" s="180">
        <v>685724.76</v>
      </c>
    </row>
    <row r="9053" spans="1:10" x14ac:dyDescent="0.2">
      <c r="A9053" s="180" t="s">
        <v>207</v>
      </c>
      <c r="B9053" s="180" t="s">
        <v>409</v>
      </c>
      <c r="C9053" s="180"/>
      <c r="D9053" s="180"/>
      <c r="E9053" s="180"/>
      <c r="F9053" s="180"/>
      <c r="G9053" s="180"/>
      <c r="H9053" s="180"/>
      <c r="I9053" s="180">
        <v>0</v>
      </c>
      <c r="J9053" s="180"/>
    </row>
    <row r="9054" spans="1:10" x14ac:dyDescent="0.2">
      <c r="A9054" s="180" t="s">
        <v>207</v>
      </c>
      <c r="B9054" s="180" t="s">
        <v>378</v>
      </c>
      <c r="C9054" s="180"/>
      <c r="D9054" s="180"/>
      <c r="E9054" s="180"/>
      <c r="F9054" s="180"/>
      <c r="G9054" s="180">
        <v>690915</v>
      </c>
      <c r="H9054" s="180"/>
      <c r="I9054" s="180">
        <v>650000</v>
      </c>
      <c r="J9054" s="180">
        <v>513960.5</v>
      </c>
    </row>
    <row r="9055" spans="1:10" x14ac:dyDescent="0.2">
      <c r="A9055" s="180" t="s">
        <v>207</v>
      </c>
      <c r="B9055" s="180" t="s">
        <v>360</v>
      </c>
      <c r="C9055" s="180"/>
      <c r="D9055" s="180"/>
      <c r="E9055" s="180">
        <v>4131110</v>
      </c>
      <c r="F9055" s="180"/>
      <c r="G9055" s="180"/>
      <c r="H9055" s="180"/>
      <c r="I9055" s="180">
        <v>10673010</v>
      </c>
      <c r="J9055" s="180">
        <v>4100759.02</v>
      </c>
    </row>
    <row r="9056" spans="1:10" x14ac:dyDescent="0.2">
      <c r="A9056" s="180" t="s">
        <v>207</v>
      </c>
      <c r="B9056" s="180" t="s">
        <v>379</v>
      </c>
      <c r="C9056" s="180"/>
      <c r="D9056" s="180"/>
      <c r="E9056" s="180"/>
      <c r="F9056" s="180">
        <v>1509652</v>
      </c>
      <c r="G9056" s="180"/>
      <c r="H9056" s="180"/>
      <c r="I9056" s="180">
        <v>1509652</v>
      </c>
      <c r="J9056" s="180">
        <v>1120251.26</v>
      </c>
    </row>
    <row r="9057" spans="1:10" x14ac:dyDescent="0.2">
      <c r="A9057" s="180" t="s">
        <v>207</v>
      </c>
      <c r="B9057" s="180" t="s">
        <v>362</v>
      </c>
      <c r="C9057" s="180"/>
      <c r="D9057" s="180"/>
      <c r="E9057" s="180"/>
      <c r="F9057" s="180"/>
      <c r="G9057" s="180"/>
      <c r="H9057" s="180"/>
      <c r="I9057" s="180">
        <v>504236</v>
      </c>
      <c r="J9057" s="180">
        <v>441440</v>
      </c>
    </row>
    <row r="9058" spans="1:10" x14ac:dyDescent="0.2">
      <c r="A9058" s="180" t="s">
        <v>207</v>
      </c>
      <c r="B9058" s="180" t="s">
        <v>365</v>
      </c>
      <c r="C9058" s="180">
        <v>272000</v>
      </c>
      <c r="D9058" s="180">
        <v>120331</v>
      </c>
      <c r="E9058" s="180">
        <v>4131110</v>
      </c>
      <c r="F9058" s="180">
        <v>1509652</v>
      </c>
      <c r="G9058" s="180">
        <v>690915</v>
      </c>
      <c r="H9058" s="180">
        <v>0</v>
      </c>
      <c r="I9058" s="180">
        <v>27450080</v>
      </c>
      <c r="J9058" s="180">
        <v>18446509.130000003</v>
      </c>
    </row>
    <row r="9059" spans="1:10" x14ac:dyDescent="0.2">
      <c r="A9059" s="180" t="s">
        <v>207</v>
      </c>
      <c r="B9059" s="180" t="s">
        <v>447</v>
      </c>
      <c r="C9059" s="180">
        <v>693780</v>
      </c>
      <c r="D9059" s="180"/>
      <c r="E9059" s="180"/>
      <c r="F9059" s="180"/>
      <c r="G9059" s="180"/>
      <c r="H9059" s="180"/>
      <c r="I9059" s="180">
        <v>1713878</v>
      </c>
      <c r="J9059" s="180">
        <v>235555.71</v>
      </c>
    </row>
    <row r="9060" spans="1:10" x14ac:dyDescent="0.2">
      <c r="A9060" s="180" t="s">
        <v>207</v>
      </c>
      <c r="B9060" s="180" t="s">
        <v>366</v>
      </c>
      <c r="C9060" s="180">
        <v>965780</v>
      </c>
      <c r="D9060" s="180">
        <v>120331</v>
      </c>
      <c r="E9060" s="180">
        <v>4131110</v>
      </c>
      <c r="F9060" s="180">
        <v>1509652</v>
      </c>
      <c r="G9060" s="180">
        <v>690915</v>
      </c>
      <c r="H9060" s="180">
        <v>0</v>
      </c>
      <c r="I9060" s="180">
        <v>29163958</v>
      </c>
      <c r="J9060" s="180">
        <v>18682064.840000004</v>
      </c>
    </row>
    <row r="9061" spans="1:10" x14ac:dyDescent="0.2">
      <c r="A9061" s="180" t="s">
        <v>207</v>
      </c>
      <c r="B9061" s="180" t="s">
        <v>367</v>
      </c>
      <c r="C9061" s="180">
        <v>7668.6699999999246</v>
      </c>
      <c r="D9061" s="180">
        <v>155818.22000000003</v>
      </c>
      <c r="E9061" s="180">
        <v>0</v>
      </c>
      <c r="F9061" s="180">
        <v>148256.95000000019</v>
      </c>
      <c r="G9061" s="180">
        <v>39257.510000000009</v>
      </c>
      <c r="H9061" s="180">
        <v>0</v>
      </c>
      <c r="I9061" s="180">
        <v>6220827.2199999988</v>
      </c>
      <c r="J9061" s="180">
        <v>18882615.219999991</v>
      </c>
    </row>
    <row r="9062" spans="1:10" x14ac:dyDescent="0.2">
      <c r="A9062" s="180" t="s">
        <v>207</v>
      </c>
      <c r="B9062" s="180" t="s">
        <v>368</v>
      </c>
      <c r="C9062" s="180">
        <v>973448.67</v>
      </c>
      <c r="D9062" s="180">
        <v>276149.22000000003</v>
      </c>
      <c r="E9062" s="180">
        <v>4131110</v>
      </c>
      <c r="F9062" s="180">
        <v>1657908.9500000002</v>
      </c>
      <c r="G9062" s="180">
        <v>730172.51</v>
      </c>
      <c r="H9062" s="180">
        <v>0</v>
      </c>
      <c r="I9062" s="180">
        <v>35384785.219999999</v>
      </c>
      <c r="J9062" s="180">
        <v>37564680.059999995</v>
      </c>
    </row>
    <row r="9063" spans="1:10" x14ac:dyDescent="0.2">
      <c r="A9063" s="180" t="s">
        <v>208</v>
      </c>
      <c r="B9063" s="180" t="s">
        <v>333</v>
      </c>
      <c r="C9063" s="180"/>
      <c r="D9063" s="180">
        <v>75874</v>
      </c>
      <c r="E9063" s="180"/>
      <c r="F9063" s="180">
        <v>294250</v>
      </c>
      <c r="G9063" s="180"/>
      <c r="H9063" s="180"/>
      <c r="I9063" s="180">
        <v>2132201</v>
      </c>
      <c r="J9063" s="180">
        <v>2015997.55</v>
      </c>
    </row>
    <row r="9064" spans="1:10" x14ac:dyDescent="0.2">
      <c r="A9064" s="180" t="s">
        <v>208</v>
      </c>
      <c r="B9064" s="180" t="s">
        <v>334</v>
      </c>
      <c r="C9064" s="180"/>
      <c r="D9064" s="180">
        <v>403</v>
      </c>
      <c r="E9064" s="180"/>
      <c r="F9064" s="180">
        <v>1563</v>
      </c>
      <c r="G9064" s="180"/>
      <c r="H9064" s="180"/>
      <c r="I9064" s="180">
        <v>11879</v>
      </c>
      <c r="J9064" s="180">
        <v>12069.83</v>
      </c>
    </row>
    <row r="9065" spans="1:10" x14ac:dyDescent="0.2">
      <c r="A9065" s="180" t="s">
        <v>208</v>
      </c>
      <c r="B9065" s="180" t="s">
        <v>335</v>
      </c>
      <c r="C9065" s="180"/>
      <c r="D9065" s="180">
        <v>51148</v>
      </c>
      <c r="E9065" s="180"/>
      <c r="F9065" s="180"/>
      <c r="G9065" s="180"/>
      <c r="H9065" s="180"/>
      <c r="I9065" s="180">
        <v>230823</v>
      </c>
      <c r="J9065" s="180">
        <v>228132</v>
      </c>
    </row>
    <row r="9066" spans="1:10" x14ac:dyDescent="0.2">
      <c r="A9066" s="180" t="s">
        <v>208</v>
      </c>
      <c r="B9066" s="180" t="s">
        <v>336</v>
      </c>
      <c r="C9066" s="180"/>
      <c r="D9066" s="180"/>
      <c r="E9066" s="180"/>
      <c r="F9066" s="180"/>
      <c r="G9066" s="180"/>
      <c r="H9066" s="180"/>
      <c r="I9066" s="180">
        <v>625000</v>
      </c>
      <c r="J9066" s="180">
        <v>605835.06000000006</v>
      </c>
    </row>
    <row r="9067" spans="1:10" x14ac:dyDescent="0.2">
      <c r="A9067" s="180" t="s">
        <v>208</v>
      </c>
      <c r="B9067" s="180" t="s">
        <v>337</v>
      </c>
      <c r="C9067" s="180">
        <v>5000</v>
      </c>
      <c r="D9067" s="180">
        <v>250</v>
      </c>
      <c r="E9067" s="180"/>
      <c r="F9067" s="180"/>
      <c r="G9067" s="180">
        <v>250</v>
      </c>
      <c r="H9067" s="180"/>
      <c r="I9067" s="180">
        <v>14975</v>
      </c>
      <c r="J9067" s="180">
        <v>25539.7</v>
      </c>
    </row>
    <row r="9068" spans="1:10" x14ac:dyDescent="0.2">
      <c r="A9068" s="180" t="s">
        <v>208</v>
      </c>
      <c r="B9068" s="180" t="s">
        <v>338</v>
      </c>
      <c r="C9068" s="180"/>
      <c r="D9068" s="180"/>
      <c r="E9068" s="180"/>
      <c r="F9068" s="180"/>
      <c r="G9068" s="180">
        <v>95000</v>
      </c>
      <c r="H9068" s="180"/>
      <c r="I9068" s="180">
        <v>100000</v>
      </c>
      <c r="J9068" s="180">
        <v>99227.82</v>
      </c>
    </row>
    <row r="9069" spans="1:10" x14ac:dyDescent="0.2">
      <c r="A9069" s="180" t="s">
        <v>208</v>
      </c>
      <c r="B9069" s="180" t="s">
        <v>339</v>
      </c>
      <c r="C9069" s="180"/>
      <c r="D9069" s="180"/>
      <c r="E9069" s="180"/>
      <c r="F9069" s="180"/>
      <c r="G9069" s="180"/>
      <c r="H9069" s="180"/>
      <c r="I9069" s="180">
        <v>177500</v>
      </c>
      <c r="J9069" s="180">
        <v>179586.71</v>
      </c>
    </row>
    <row r="9070" spans="1:10" x14ac:dyDescent="0.2">
      <c r="A9070" s="180" t="s">
        <v>208</v>
      </c>
      <c r="B9070" s="180" t="s">
        <v>340</v>
      </c>
      <c r="C9070" s="180"/>
      <c r="D9070" s="180"/>
      <c r="E9070" s="180"/>
      <c r="F9070" s="180"/>
      <c r="G9070" s="180"/>
      <c r="H9070" s="180"/>
      <c r="I9070" s="180">
        <v>41875</v>
      </c>
      <c r="J9070" s="180">
        <v>97157.06</v>
      </c>
    </row>
    <row r="9071" spans="1:10" x14ac:dyDescent="0.2">
      <c r="A9071" s="180" t="s">
        <v>208</v>
      </c>
      <c r="B9071" s="180" t="s">
        <v>341</v>
      </c>
      <c r="C9071" s="180"/>
      <c r="D9071" s="180"/>
      <c r="E9071" s="180"/>
      <c r="F9071" s="180"/>
      <c r="G9071" s="180"/>
      <c r="H9071" s="180"/>
      <c r="I9071" s="180">
        <v>0</v>
      </c>
      <c r="J9071" s="180">
        <v>0</v>
      </c>
    </row>
    <row r="9072" spans="1:10" x14ac:dyDescent="0.2">
      <c r="A9072" s="180" t="s">
        <v>208</v>
      </c>
      <c r="B9072" s="180" t="s">
        <v>342</v>
      </c>
      <c r="C9072" s="180"/>
      <c r="D9072" s="180"/>
      <c r="E9072" s="180"/>
      <c r="F9072" s="180"/>
      <c r="G9072" s="180"/>
      <c r="H9072" s="180"/>
      <c r="I9072" s="180">
        <v>3443582</v>
      </c>
      <c r="J9072" s="180">
        <v>3340326</v>
      </c>
    </row>
    <row r="9073" spans="1:10" x14ac:dyDescent="0.2">
      <c r="A9073" s="180" t="s">
        <v>208</v>
      </c>
      <c r="B9073" s="180" t="s">
        <v>343</v>
      </c>
      <c r="C9073" s="180"/>
      <c r="D9073" s="180"/>
      <c r="E9073" s="180"/>
      <c r="F9073" s="180"/>
      <c r="G9073" s="180"/>
      <c r="H9073" s="180"/>
      <c r="I9073" s="180">
        <v>0</v>
      </c>
      <c r="J9073" s="180">
        <v>0</v>
      </c>
    </row>
    <row r="9074" spans="1:10" x14ac:dyDescent="0.2">
      <c r="A9074" s="180" t="s">
        <v>208</v>
      </c>
      <c r="B9074" s="180" t="s">
        <v>344</v>
      </c>
      <c r="C9074" s="180">
        <v>507580</v>
      </c>
      <c r="D9074" s="180"/>
      <c r="E9074" s="180"/>
      <c r="F9074" s="180"/>
      <c r="G9074" s="180">
        <v>1500</v>
      </c>
      <c r="H9074" s="180"/>
      <c r="I9074" s="180">
        <v>466395</v>
      </c>
      <c r="J9074" s="180">
        <v>480671.35</v>
      </c>
    </row>
    <row r="9075" spans="1:10" x14ac:dyDescent="0.2">
      <c r="A9075" s="180" t="s">
        <v>208</v>
      </c>
      <c r="B9075" s="180" t="s">
        <v>475</v>
      </c>
      <c r="C9075" s="180"/>
      <c r="D9075" s="180">
        <v>556</v>
      </c>
      <c r="E9075" s="180"/>
      <c r="F9075" s="180">
        <v>2159</v>
      </c>
      <c r="G9075" s="180"/>
      <c r="H9075" s="180"/>
      <c r="I9075" s="180">
        <v>14454</v>
      </c>
      <c r="J9075" s="180">
        <v>35097.78</v>
      </c>
    </row>
    <row r="9076" spans="1:10" x14ac:dyDescent="0.2">
      <c r="A9076" s="180" t="s">
        <v>208</v>
      </c>
      <c r="B9076" s="180" t="s">
        <v>332</v>
      </c>
      <c r="C9076" s="180"/>
      <c r="D9076" s="180"/>
      <c r="E9076" s="180"/>
      <c r="F9076" s="180"/>
      <c r="G9076" s="180"/>
      <c r="H9076" s="180"/>
      <c r="I9076" s="180">
        <v>69712</v>
      </c>
      <c r="J9076" s="180">
        <v>70501</v>
      </c>
    </row>
    <row r="9077" spans="1:10" x14ac:dyDescent="0.2">
      <c r="A9077" s="180" t="s">
        <v>208</v>
      </c>
      <c r="B9077" s="180" t="s">
        <v>407</v>
      </c>
      <c r="C9077" s="180"/>
      <c r="D9077" s="180"/>
      <c r="E9077" s="180"/>
      <c r="F9077" s="180"/>
      <c r="G9077" s="180">
        <v>125000</v>
      </c>
      <c r="H9077" s="180"/>
      <c r="I9077" s="180">
        <v>237080</v>
      </c>
      <c r="J9077" s="180">
        <v>273247.03000000003</v>
      </c>
    </row>
    <row r="9078" spans="1:10" x14ac:dyDescent="0.2">
      <c r="A9078" s="180" t="s">
        <v>208</v>
      </c>
      <c r="B9078" s="180" t="s">
        <v>345</v>
      </c>
      <c r="C9078" s="180">
        <v>512580</v>
      </c>
      <c r="D9078" s="180">
        <v>128231</v>
      </c>
      <c r="E9078" s="180">
        <v>0</v>
      </c>
      <c r="F9078" s="180">
        <v>297972</v>
      </c>
      <c r="G9078" s="180">
        <v>221750</v>
      </c>
      <c r="H9078" s="180">
        <v>0</v>
      </c>
      <c r="I9078" s="180">
        <v>7565476</v>
      </c>
      <c r="J9078" s="180">
        <v>7463388.8899999997</v>
      </c>
    </row>
    <row r="9079" spans="1:10" x14ac:dyDescent="0.2">
      <c r="A9079" s="180" t="s">
        <v>208</v>
      </c>
      <c r="B9079" s="180" t="s">
        <v>346</v>
      </c>
      <c r="C9079" s="180"/>
      <c r="D9079" s="180"/>
      <c r="E9079" s="180"/>
      <c r="F9079" s="180"/>
      <c r="G9079" s="180"/>
      <c r="H9079" s="180"/>
      <c r="I9079" s="180">
        <v>0</v>
      </c>
      <c r="J9079" s="180">
        <v>0</v>
      </c>
    </row>
    <row r="9080" spans="1:10" x14ac:dyDescent="0.2">
      <c r="A9080" s="180" t="s">
        <v>208</v>
      </c>
      <c r="B9080" s="180" t="s">
        <v>446</v>
      </c>
      <c r="C9080" s="180"/>
      <c r="D9080" s="180"/>
      <c r="E9080" s="180"/>
      <c r="F9080" s="180">
        <v>350038</v>
      </c>
      <c r="G9080" s="180"/>
      <c r="H9080" s="180"/>
      <c r="I9080" s="180">
        <v>349038</v>
      </c>
      <c r="J9080" s="180">
        <v>506534.15</v>
      </c>
    </row>
    <row r="9081" spans="1:10" x14ac:dyDescent="0.2">
      <c r="A9081" s="180" t="s">
        <v>208</v>
      </c>
      <c r="B9081" s="180" t="s">
        <v>347</v>
      </c>
      <c r="C9081" s="180"/>
      <c r="D9081" s="180"/>
      <c r="E9081" s="180"/>
      <c r="F9081" s="180"/>
      <c r="G9081" s="180"/>
      <c r="H9081" s="180"/>
      <c r="I9081" s="180">
        <v>1000</v>
      </c>
      <c r="J9081" s="180">
        <v>2220.5</v>
      </c>
    </row>
    <row r="9082" spans="1:10" x14ac:dyDescent="0.2">
      <c r="A9082" s="180" t="s">
        <v>208</v>
      </c>
      <c r="B9082" s="180" t="s">
        <v>348</v>
      </c>
      <c r="C9082" s="180">
        <v>512580</v>
      </c>
      <c r="D9082" s="180">
        <v>128231</v>
      </c>
      <c r="E9082" s="180">
        <v>0</v>
      </c>
      <c r="F9082" s="180">
        <v>648010</v>
      </c>
      <c r="G9082" s="180">
        <v>221750</v>
      </c>
      <c r="H9082" s="180">
        <v>0</v>
      </c>
      <c r="I9082" s="180">
        <v>7915514</v>
      </c>
      <c r="J9082" s="180">
        <v>7972143.540000001</v>
      </c>
    </row>
    <row r="9083" spans="1:10" x14ac:dyDescent="0.2">
      <c r="A9083" s="180" t="s">
        <v>208</v>
      </c>
      <c r="B9083" s="180" t="s">
        <v>349</v>
      </c>
      <c r="C9083" s="180">
        <v>345078.92000000016</v>
      </c>
      <c r="D9083" s="180">
        <v>149766.69</v>
      </c>
      <c r="E9083" s="180">
        <v>0</v>
      </c>
      <c r="F9083" s="180">
        <v>310268.03999999992</v>
      </c>
      <c r="G9083" s="180">
        <v>30148.459999999963</v>
      </c>
      <c r="H9083" s="180">
        <v>0</v>
      </c>
      <c r="I9083" s="180">
        <v>2441794.5200000005</v>
      </c>
      <c r="J9083" s="180">
        <v>2584780.6</v>
      </c>
    </row>
    <row r="9084" spans="1:10" x14ac:dyDescent="0.2">
      <c r="A9084" s="180" t="s">
        <v>208</v>
      </c>
      <c r="B9084" s="180" t="s">
        <v>350</v>
      </c>
      <c r="C9084" s="180">
        <v>857658.92000000016</v>
      </c>
      <c r="D9084" s="180">
        <v>277997.69</v>
      </c>
      <c r="E9084" s="180">
        <v>0</v>
      </c>
      <c r="F9084" s="180">
        <v>958278.04</v>
      </c>
      <c r="G9084" s="180">
        <v>251898.45999999996</v>
      </c>
      <c r="H9084" s="180">
        <v>0</v>
      </c>
      <c r="I9084" s="180">
        <v>10357308.52</v>
      </c>
      <c r="J9084" s="180">
        <v>10556924.140000001</v>
      </c>
    </row>
    <row r="9085" spans="1:10" x14ac:dyDescent="0.2">
      <c r="A9085" s="180" t="s">
        <v>208</v>
      </c>
      <c r="B9085" s="180" t="s">
        <v>376</v>
      </c>
      <c r="C9085" s="180"/>
      <c r="D9085" s="180"/>
      <c r="E9085" s="180"/>
      <c r="F9085" s="180"/>
      <c r="G9085" s="180"/>
      <c r="H9085" s="180"/>
      <c r="I9085" s="180"/>
      <c r="J9085" s="180"/>
    </row>
    <row r="9086" spans="1:10" x14ac:dyDescent="0.2">
      <c r="A9086" s="180" t="s">
        <v>208</v>
      </c>
      <c r="B9086" s="180" t="s">
        <v>377</v>
      </c>
      <c r="C9086" s="180">
        <v>85000</v>
      </c>
      <c r="D9086" s="180">
        <v>5000</v>
      </c>
      <c r="E9086" s="180"/>
      <c r="F9086" s="180"/>
      <c r="G9086" s="180"/>
      <c r="H9086" s="180"/>
      <c r="I9086" s="180">
        <v>4532490</v>
      </c>
      <c r="J9086" s="180">
        <v>4393040.68</v>
      </c>
    </row>
    <row r="9087" spans="1:10" x14ac:dyDescent="0.2">
      <c r="A9087" s="180" t="s">
        <v>208</v>
      </c>
      <c r="B9087" s="180" t="s">
        <v>352</v>
      </c>
      <c r="C9087" s="180"/>
      <c r="D9087" s="180"/>
      <c r="E9087" s="180"/>
      <c r="F9087" s="180"/>
      <c r="G9087" s="180"/>
      <c r="H9087" s="180"/>
      <c r="I9087" s="180">
        <v>98528</v>
      </c>
      <c r="J9087" s="180">
        <v>86866.86</v>
      </c>
    </row>
    <row r="9088" spans="1:10" x14ac:dyDescent="0.2">
      <c r="A9088" s="180" t="s">
        <v>208</v>
      </c>
      <c r="B9088" s="180" t="s">
        <v>353</v>
      </c>
      <c r="C9088" s="180"/>
      <c r="D9088" s="180">
        <v>75000</v>
      </c>
      <c r="E9088" s="180"/>
      <c r="F9088" s="180"/>
      <c r="G9088" s="180"/>
      <c r="H9088" s="180"/>
      <c r="I9088" s="180">
        <v>244371</v>
      </c>
      <c r="J9088" s="180">
        <v>319414.94</v>
      </c>
    </row>
    <row r="9089" spans="1:10" x14ac:dyDescent="0.2">
      <c r="A9089" s="180" t="s">
        <v>208</v>
      </c>
      <c r="B9089" s="180" t="s">
        <v>354</v>
      </c>
      <c r="C9089" s="180">
        <v>2500</v>
      </c>
      <c r="D9089" s="180"/>
      <c r="E9089" s="180"/>
      <c r="F9089" s="180"/>
      <c r="G9089" s="180"/>
      <c r="H9089" s="180"/>
      <c r="I9089" s="180">
        <v>205180</v>
      </c>
      <c r="J9089" s="180">
        <v>201106.26</v>
      </c>
    </row>
    <row r="9090" spans="1:10" x14ac:dyDescent="0.2">
      <c r="A9090" s="180" t="s">
        <v>208</v>
      </c>
      <c r="B9090" s="180" t="s">
        <v>408</v>
      </c>
      <c r="C9090" s="180"/>
      <c r="D9090" s="180"/>
      <c r="E9090" s="180"/>
      <c r="F9090" s="180"/>
      <c r="G9090" s="180"/>
      <c r="H9090" s="180"/>
      <c r="I9090" s="180">
        <v>328856</v>
      </c>
      <c r="J9090" s="180">
        <v>322080.77</v>
      </c>
    </row>
    <row r="9091" spans="1:10" x14ac:dyDescent="0.2">
      <c r="A9091" s="180" t="s">
        <v>208</v>
      </c>
      <c r="B9091" s="180" t="s">
        <v>423</v>
      </c>
      <c r="C9091" s="180">
        <v>3250</v>
      </c>
      <c r="D9091" s="180"/>
      <c r="E9091" s="180"/>
      <c r="F9091" s="180"/>
      <c r="G9091" s="180"/>
      <c r="H9091" s="180"/>
      <c r="I9091" s="180">
        <v>229616</v>
      </c>
      <c r="J9091" s="180">
        <v>136596.84</v>
      </c>
    </row>
    <row r="9092" spans="1:10" x14ac:dyDescent="0.2">
      <c r="A9092" s="180" t="s">
        <v>208</v>
      </c>
      <c r="B9092" s="180" t="s">
        <v>355</v>
      </c>
      <c r="C9092" s="180">
        <v>20000</v>
      </c>
      <c r="D9092" s="180"/>
      <c r="E9092" s="180"/>
      <c r="F9092" s="180"/>
      <c r="G9092" s="180"/>
      <c r="H9092" s="180"/>
      <c r="I9092" s="180">
        <v>414617</v>
      </c>
      <c r="J9092" s="180">
        <v>437972.92</v>
      </c>
    </row>
    <row r="9093" spans="1:10" x14ac:dyDescent="0.2">
      <c r="A9093" s="180" t="s">
        <v>208</v>
      </c>
      <c r="B9093" s="180" t="s">
        <v>356</v>
      </c>
      <c r="C9093" s="180">
        <v>25000</v>
      </c>
      <c r="D9093" s="180"/>
      <c r="E9093" s="180"/>
      <c r="F9093" s="180"/>
      <c r="G9093" s="180"/>
      <c r="H9093" s="180"/>
      <c r="I9093" s="180">
        <v>471821</v>
      </c>
      <c r="J9093" s="180">
        <v>207136.37</v>
      </c>
    </row>
    <row r="9094" spans="1:10" x14ac:dyDescent="0.2">
      <c r="A9094" s="180" t="s">
        <v>208</v>
      </c>
      <c r="B9094" s="180" t="s">
        <v>409</v>
      </c>
      <c r="C9094" s="180"/>
      <c r="D9094" s="180"/>
      <c r="E9094" s="180"/>
      <c r="F9094" s="180"/>
      <c r="G9094" s="180"/>
      <c r="H9094" s="180"/>
      <c r="I9094" s="180">
        <v>0</v>
      </c>
      <c r="J9094" s="180"/>
    </row>
    <row r="9095" spans="1:10" x14ac:dyDescent="0.2">
      <c r="A9095" s="180" t="s">
        <v>208</v>
      </c>
      <c r="B9095" s="180" t="s">
        <v>378</v>
      </c>
      <c r="C9095" s="180"/>
      <c r="D9095" s="180"/>
      <c r="E9095" s="180"/>
      <c r="F9095" s="180"/>
      <c r="G9095" s="180">
        <v>275000</v>
      </c>
      <c r="H9095" s="180"/>
      <c r="I9095" s="180">
        <v>275000</v>
      </c>
      <c r="J9095" s="180">
        <v>260179.77</v>
      </c>
    </row>
    <row r="9096" spans="1:10" x14ac:dyDescent="0.2">
      <c r="A9096" s="180" t="s">
        <v>208</v>
      </c>
      <c r="B9096" s="180" t="s">
        <v>360</v>
      </c>
      <c r="C9096" s="180">
        <v>125000</v>
      </c>
      <c r="D9096" s="180"/>
      <c r="E9096" s="180"/>
      <c r="F9096" s="180"/>
      <c r="G9096" s="180"/>
      <c r="H9096" s="180"/>
      <c r="I9096" s="180">
        <v>100000</v>
      </c>
      <c r="J9096" s="180">
        <v>376749.06000000006</v>
      </c>
    </row>
    <row r="9097" spans="1:10" x14ac:dyDescent="0.2">
      <c r="A9097" s="180" t="s">
        <v>208</v>
      </c>
      <c r="B9097" s="180" t="s">
        <v>379</v>
      </c>
      <c r="C9097" s="180"/>
      <c r="D9097" s="180"/>
      <c r="E9097" s="180"/>
      <c r="F9097" s="180">
        <v>645851</v>
      </c>
      <c r="G9097" s="180"/>
      <c r="H9097" s="180"/>
      <c r="I9097" s="180">
        <v>643226</v>
      </c>
      <c r="J9097" s="180">
        <v>647160</v>
      </c>
    </row>
    <row r="9098" spans="1:10" x14ac:dyDescent="0.2">
      <c r="A9098" s="180" t="s">
        <v>208</v>
      </c>
      <c r="B9098" s="180" t="s">
        <v>362</v>
      </c>
      <c r="C9098" s="180"/>
      <c r="D9098" s="180"/>
      <c r="E9098" s="180"/>
      <c r="F9098" s="180"/>
      <c r="G9098" s="180"/>
      <c r="H9098" s="180"/>
      <c r="I9098" s="180">
        <v>218568</v>
      </c>
      <c r="J9098" s="180">
        <v>216633</v>
      </c>
    </row>
    <row r="9099" spans="1:10" x14ac:dyDescent="0.2">
      <c r="A9099" s="180" t="s">
        <v>208</v>
      </c>
      <c r="B9099" s="180" t="s">
        <v>365</v>
      </c>
      <c r="C9099" s="180">
        <v>260750</v>
      </c>
      <c r="D9099" s="180">
        <v>80000</v>
      </c>
      <c r="E9099" s="180">
        <v>0</v>
      </c>
      <c r="F9099" s="180">
        <v>645851</v>
      </c>
      <c r="G9099" s="180">
        <v>275000</v>
      </c>
      <c r="H9099" s="180">
        <v>0</v>
      </c>
      <c r="I9099" s="180">
        <v>7762273</v>
      </c>
      <c r="J9099" s="180">
        <v>7604937.4699999988</v>
      </c>
    </row>
    <row r="9100" spans="1:10" x14ac:dyDescent="0.2">
      <c r="A9100" s="180" t="s">
        <v>208</v>
      </c>
      <c r="B9100" s="180" t="s">
        <v>447</v>
      </c>
      <c r="C9100" s="180">
        <v>350038</v>
      </c>
      <c r="D9100" s="180"/>
      <c r="E9100" s="180"/>
      <c r="F9100" s="180"/>
      <c r="G9100" s="180"/>
      <c r="H9100" s="180"/>
      <c r="I9100" s="180">
        <v>349038</v>
      </c>
      <c r="J9100" s="180">
        <v>510192.15</v>
      </c>
    </row>
    <row r="9101" spans="1:10" x14ac:dyDescent="0.2">
      <c r="A9101" s="180" t="s">
        <v>208</v>
      </c>
      <c r="B9101" s="180" t="s">
        <v>366</v>
      </c>
      <c r="C9101" s="180">
        <v>610788</v>
      </c>
      <c r="D9101" s="180">
        <v>80000</v>
      </c>
      <c r="E9101" s="180">
        <v>0</v>
      </c>
      <c r="F9101" s="180">
        <v>645851</v>
      </c>
      <c r="G9101" s="180">
        <v>275000</v>
      </c>
      <c r="H9101" s="180">
        <v>0</v>
      </c>
      <c r="I9101" s="180">
        <v>8111311</v>
      </c>
      <c r="J9101" s="180">
        <v>8115129.6200000001</v>
      </c>
    </row>
    <row r="9102" spans="1:10" x14ac:dyDescent="0.2">
      <c r="A9102" s="180" t="s">
        <v>208</v>
      </c>
      <c r="B9102" s="180" t="s">
        <v>367</v>
      </c>
      <c r="C9102" s="180">
        <v>246870.92000000016</v>
      </c>
      <c r="D9102" s="180">
        <v>197997.69</v>
      </c>
      <c r="E9102" s="180">
        <v>0</v>
      </c>
      <c r="F9102" s="180">
        <v>312427.03999999992</v>
      </c>
      <c r="G9102" s="180">
        <v>-23101.540000000037</v>
      </c>
      <c r="H9102" s="180">
        <v>0</v>
      </c>
      <c r="I9102" s="180">
        <v>2245997.5199999996</v>
      </c>
      <c r="J9102" s="180">
        <v>2441794.5200000014</v>
      </c>
    </row>
    <row r="9103" spans="1:10" x14ac:dyDescent="0.2">
      <c r="A9103" s="180" t="s">
        <v>208</v>
      </c>
      <c r="B9103" s="180" t="s">
        <v>368</v>
      </c>
      <c r="C9103" s="180">
        <v>857658.92000000016</v>
      </c>
      <c r="D9103" s="180">
        <v>277997.69</v>
      </c>
      <c r="E9103" s="180">
        <v>0</v>
      </c>
      <c r="F9103" s="180">
        <v>958278.04</v>
      </c>
      <c r="G9103" s="180">
        <v>251898.45999999996</v>
      </c>
      <c r="H9103" s="180">
        <v>0</v>
      </c>
      <c r="I9103" s="180">
        <v>10357308.52</v>
      </c>
      <c r="J9103" s="180">
        <v>10556924.140000001</v>
      </c>
    </row>
    <row r="9104" spans="1:10" x14ac:dyDescent="0.2">
      <c r="A9104" s="180" t="s">
        <v>209</v>
      </c>
      <c r="B9104" s="180" t="s">
        <v>333</v>
      </c>
      <c r="C9104" s="180"/>
      <c r="D9104" s="180">
        <v>545256</v>
      </c>
      <c r="E9104" s="180"/>
      <c r="F9104" s="180">
        <v>2073145</v>
      </c>
      <c r="G9104" s="180"/>
      <c r="H9104" s="180"/>
      <c r="I9104" s="180">
        <v>11230445</v>
      </c>
      <c r="J9104" s="180">
        <v>11371424.17</v>
      </c>
    </row>
    <row r="9105" spans="1:10" x14ac:dyDescent="0.2">
      <c r="A9105" s="180" t="s">
        <v>209</v>
      </c>
      <c r="B9105" s="180" t="s">
        <v>334</v>
      </c>
      <c r="C9105" s="180"/>
      <c r="D9105" s="180">
        <v>11537</v>
      </c>
      <c r="E9105" s="180"/>
      <c r="F9105" s="180">
        <v>43861</v>
      </c>
      <c r="G9105" s="180"/>
      <c r="H9105" s="180"/>
      <c r="I9105" s="180">
        <v>275635</v>
      </c>
      <c r="J9105" s="180">
        <v>150628.51</v>
      </c>
    </row>
    <row r="9106" spans="1:10" x14ac:dyDescent="0.2">
      <c r="A9106" s="180" t="s">
        <v>209</v>
      </c>
      <c r="B9106" s="180" t="s">
        <v>335</v>
      </c>
      <c r="C9106" s="180"/>
      <c r="D9106" s="180">
        <v>0</v>
      </c>
      <c r="E9106" s="180"/>
      <c r="F9106" s="180"/>
      <c r="G9106" s="180"/>
      <c r="H9106" s="180"/>
      <c r="I9106" s="180">
        <v>1234616</v>
      </c>
      <c r="J9106" s="180">
        <v>824652</v>
      </c>
    </row>
    <row r="9107" spans="1:10" x14ac:dyDescent="0.2">
      <c r="A9107" s="180" t="s">
        <v>209</v>
      </c>
      <c r="B9107" s="180" t="s">
        <v>336</v>
      </c>
      <c r="C9107" s="180"/>
      <c r="D9107" s="180"/>
      <c r="E9107" s="180"/>
      <c r="F9107" s="180"/>
      <c r="G9107" s="180"/>
      <c r="H9107" s="180"/>
      <c r="I9107" s="180">
        <v>389528</v>
      </c>
      <c r="J9107" s="180">
        <v>321597.45</v>
      </c>
    </row>
    <row r="9108" spans="1:10" x14ac:dyDescent="0.2">
      <c r="A9108" s="180" t="s">
        <v>209</v>
      </c>
      <c r="B9108" s="180" t="s">
        <v>337</v>
      </c>
      <c r="C9108" s="180">
        <v>50750</v>
      </c>
      <c r="D9108" s="180">
        <v>8120</v>
      </c>
      <c r="E9108" s="180">
        <v>25000</v>
      </c>
      <c r="F9108" s="180">
        <v>8628</v>
      </c>
      <c r="G9108" s="180">
        <v>3465</v>
      </c>
      <c r="H9108" s="180">
        <v>0</v>
      </c>
      <c r="I9108" s="180">
        <v>237982</v>
      </c>
      <c r="J9108" s="180">
        <v>254949.57</v>
      </c>
    </row>
    <row r="9109" spans="1:10" x14ac:dyDescent="0.2">
      <c r="A9109" s="180" t="s">
        <v>209</v>
      </c>
      <c r="B9109" s="180" t="s">
        <v>338</v>
      </c>
      <c r="C9109" s="180"/>
      <c r="D9109" s="180"/>
      <c r="E9109" s="180"/>
      <c r="F9109" s="180"/>
      <c r="G9109" s="180">
        <v>550851</v>
      </c>
      <c r="H9109" s="180">
        <v>0</v>
      </c>
      <c r="I9109" s="180">
        <v>542710</v>
      </c>
      <c r="J9109" s="180">
        <v>534690.77</v>
      </c>
    </row>
    <row r="9110" spans="1:10" x14ac:dyDescent="0.2">
      <c r="A9110" s="180" t="s">
        <v>209</v>
      </c>
      <c r="B9110" s="180" t="s">
        <v>339</v>
      </c>
      <c r="C9110" s="180"/>
      <c r="D9110" s="180"/>
      <c r="E9110" s="180"/>
      <c r="F9110" s="180"/>
      <c r="G9110" s="180"/>
      <c r="H9110" s="180">
        <v>0</v>
      </c>
      <c r="I9110" s="180">
        <v>712311</v>
      </c>
      <c r="J9110" s="180">
        <v>712382.19</v>
      </c>
    </row>
    <row r="9111" spans="1:10" x14ac:dyDescent="0.2">
      <c r="A9111" s="180" t="s">
        <v>209</v>
      </c>
      <c r="B9111" s="180" t="s">
        <v>340</v>
      </c>
      <c r="C9111" s="180">
        <v>0</v>
      </c>
      <c r="D9111" s="180">
        <v>655</v>
      </c>
      <c r="E9111" s="180">
        <v>0</v>
      </c>
      <c r="F9111" s="180">
        <v>2639</v>
      </c>
      <c r="G9111" s="180">
        <v>15159</v>
      </c>
      <c r="H9111" s="180">
        <v>0</v>
      </c>
      <c r="I9111" s="180">
        <v>424810</v>
      </c>
      <c r="J9111" s="180">
        <v>578776.30000000005</v>
      </c>
    </row>
    <row r="9112" spans="1:10" x14ac:dyDescent="0.2">
      <c r="A9112" s="180" t="s">
        <v>209</v>
      </c>
      <c r="B9112" s="180" t="s">
        <v>341</v>
      </c>
      <c r="C9112" s="180">
        <v>0</v>
      </c>
      <c r="D9112" s="180">
        <v>0</v>
      </c>
      <c r="E9112" s="180">
        <v>0</v>
      </c>
      <c r="F9112" s="180"/>
      <c r="G9112" s="180">
        <v>0</v>
      </c>
      <c r="H9112" s="180">
        <v>0</v>
      </c>
      <c r="I9112" s="180">
        <v>3400</v>
      </c>
      <c r="J9112" s="180">
        <v>3403.78</v>
      </c>
    </row>
    <row r="9113" spans="1:10" x14ac:dyDescent="0.2">
      <c r="A9113" s="180" t="s">
        <v>209</v>
      </c>
      <c r="B9113" s="180" t="s">
        <v>342</v>
      </c>
      <c r="C9113" s="180"/>
      <c r="D9113" s="180"/>
      <c r="E9113" s="180"/>
      <c r="F9113" s="180"/>
      <c r="G9113" s="180"/>
      <c r="H9113" s="180"/>
      <c r="I9113" s="180">
        <v>21860578</v>
      </c>
      <c r="J9113" s="180">
        <v>20282970</v>
      </c>
    </row>
    <row r="9114" spans="1:10" x14ac:dyDescent="0.2">
      <c r="A9114" s="180" t="s">
        <v>209</v>
      </c>
      <c r="B9114" s="180" t="s">
        <v>343</v>
      </c>
      <c r="C9114" s="180"/>
      <c r="D9114" s="180"/>
      <c r="E9114" s="180"/>
      <c r="F9114" s="180"/>
      <c r="G9114" s="180"/>
      <c r="H9114" s="180"/>
      <c r="I9114" s="180">
        <v>0</v>
      </c>
      <c r="J9114" s="180">
        <v>0</v>
      </c>
    </row>
    <row r="9115" spans="1:10" x14ac:dyDescent="0.2">
      <c r="A9115" s="180" t="s">
        <v>209</v>
      </c>
      <c r="B9115" s="180" t="s">
        <v>344</v>
      </c>
      <c r="C9115" s="180">
        <v>3156967</v>
      </c>
      <c r="D9115" s="180">
        <v>457</v>
      </c>
      <c r="E9115" s="180">
        <v>0</v>
      </c>
      <c r="F9115" s="180">
        <v>964</v>
      </c>
      <c r="G9115" s="180">
        <v>13348</v>
      </c>
      <c r="H9115" s="180">
        <v>0</v>
      </c>
      <c r="I9115" s="180">
        <v>3191241</v>
      </c>
      <c r="J9115" s="180">
        <v>2835744.72</v>
      </c>
    </row>
    <row r="9116" spans="1:10" x14ac:dyDescent="0.2">
      <c r="A9116" s="180" t="s">
        <v>209</v>
      </c>
      <c r="B9116" s="180" t="s">
        <v>475</v>
      </c>
      <c r="C9116" s="180"/>
      <c r="D9116" s="180">
        <v>12671</v>
      </c>
      <c r="E9116" s="180"/>
      <c r="F9116" s="180">
        <v>48179</v>
      </c>
      <c r="G9116" s="180"/>
      <c r="H9116" s="180"/>
      <c r="I9116" s="180">
        <v>250457</v>
      </c>
      <c r="J9116" s="180">
        <v>269412.8</v>
      </c>
    </row>
    <row r="9117" spans="1:10" x14ac:dyDescent="0.2">
      <c r="A9117" s="180" t="s">
        <v>209</v>
      </c>
      <c r="B9117" s="180" t="s">
        <v>332</v>
      </c>
      <c r="C9117" s="180"/>
      <c r="D9117" s="180"/>
      <c r="E9117" s="180">
        <v>0</v>
      </c>
      <c r="F9117" s="180"/>
      <c r="G9117" s="180"/>
      <c r="H9117" s="180"/>
      <c r="I9117" s="180">
        <v>597537</v>
      </c>
      <c r="J9117" s="180">
        <v>551784</v>
      </c>
    </row>
    <row r="9118" spans="1:10" x14ac:dyDescent="0.2">
      <c r="A9118" s="180" t="s">
        <v>209</v>
      </c>
      <c r="B9118" s="180" t="s">
        <v>407</v>
      </c>
      <c r="C9118" s="180">
        <v>0</v>
      </c>
      <c r="D9118" s="180">
        <v>0</v>
      </c>
      <c r="E9118" s="180">
        <v>0</v>
      </c>
      <c r="F9118" s="180">
        <v>0</v>
      </c>
      <c r="G9118" s="180">
        <v>1175576</v>
      </c>
      <c r="H9118" s="180">
        <v>0</v>
      </c>
      <c r="I9118" s="180">
        <v>1712620</v>
      </c>
      <c r="J9118" s="180">
        <v>1647195.58</v>
      </c>
    </row>
    <row r="9119" spans="1:10" x14ac:dyDescent="0.2">
      <c r="A9119" s="180" t="s">
        <v>209</v>
      </c>
      <c r="B9119" s="180" t="s">
        <v>345</v>
      </c>
      <c r="C9119" s="180">
        <v>3207717</v>
      </c>
      <c r="D9119" s="180">
        <v>578696</v>
      </c>
      <c r="E9119" s="180">
        <v>25000</v>
      </c>
      <c r="F9119" s="180">
        <v>2177416</v>
      </c>
      <c r="G9119" s="180">
        <v>1758399</v>
      </c>
      <c r="H9119" s="180">
        <v>0</v>
      </c>
      <c r="I9119" s="180">
        <v>42663870</v>
      </c>
      <c r="J9119" s="180">
        <v>40339611.839999989</v>
      </c>
    </row>
    <row r="9120" spans="1:10" x14ac:dyDescent="0.2">
      <c r="A9120" s="180" t="s">
        <v>209</v>
      </c>
      <c r="B9120" s="180" t="s">
        <v>346</v>
      </c>
      <c r="C9120" s="180">
        <v>0</v>
      </c>
      <c r="D9120" s="180">
        <v>0</v>
      </c>
      <c r="E9120" s="180">
        <v>0</v>
      </c>
      <c r="F9120" s="180">
        <v>0</v>
      </c>
      <c r="G9120" s="180"/>
      <c r="H9120" s="180"/>
      <c r="I9120" s="180">
        <v>6153491</v>
      </c>
      <c r="J9120" s="180">
        <v>7790951</v>
      </c>
    </row>
    <row r="9121" spans="1:10" x14ac:dyDescent="0.2">
      <c r="A9121" s="180" t="s">
        <v>209</v>
      </c>
      <c r="B9121" s="180" t="s">
        <v>446</v>
      </c>
      <c r="C9121" s="180">
        <v>0</v>
      </c>
      <c r="D9121" s="180">
        <v>0</v>
      </c>
      <c r="E9121" s="180">
        <v>0</v>
      </c>
      <c r="F9121" s="180">
        <v>654552</v>
      </c>
      <c r="G9121" s="180">
        <v>0</v>
      </c>
      <c r="H9121" s="180">
        <v>0</v>
      </c>
      <c r="I9121" s="180">
        <v>6168434</v>
      </c>
      <c r="J9121" s="180">
        <v>37212.480000000003</v>
      </c>
    </row>
    <row r="9122" spans="1:10" x14ac:dyDescent="0.2">
      <c r="A9122" s="180" t="s">
        <v>209</v>
      </c>
      <c r="B9122" s="180" t="s">
        <v>347</v>
      </c>
      <c r="C9122" s="180">
        <v>0</v>
      </c>
      <c r="D9122" s="180">
        <v>0</v>
      </c>
      <c r="E9122" s="180">
        <v>0</v>
      </c>
      <c r="F9122" s="180"/>
      <c r="G9122" s="180">
        <v>0</v>
      </c>
      <c r="H9122" s="180">
        <v>0</v>
      </c>
      <c r="I9122" s="180">
        <v>10000</v>
      </c>
      <c r="J9122" s="180">
        <v>0</v>
      </c>
    </row>
    <row r="9123" spans="1:10" x14ac:dyDescent="0.2">
      <c r="A9123" s="180" t="s">
        <v>209</v>
      </c>
      <c r="B9123" s="180" t="s">
        <v>348</v>
      </c>
      <c r="C9123" s="180">
        <v>3207717</v>
      </c>
      <c r="D9123" s="180">
        <v>578696</v>
      </c>
      <c r="E9123" s="180">
        <v>25000</v>
      </c>
      <c r="F9123" s="180">
        <v>2831968</v>
      </c>
      <c r="G9123" s="180">
        <v>1758399</v>
      </c>
      <c r="H9123" s="180">
        <v>0</v>
      </c>
      <c r="I9123" s="180">
        <v>54995795</v>
      </c>
      <c r="J9123" s="180">
        <v>48167775.319999985</v>
      </c>
    </row>
    <row r="9124" spans="1:10" x14ac:dyDescent="0.2">
      <c r="A9124" s="180" t="s">
        <v>209</v>
      </c>
      <c r="B9124" s="180" t="s">
        <v>349</v>
      </c>
      <c r="C9124" s="180">
        <v>4972593.75</v>
      </c>
      <c r="D9124" s="180">
        <v>461402.5</v>
      </c>
      <c r="E9124" s="180">
        <v>4000000</v>
      </c>
      <c r="F9124" s="180">
        <v>234515.29000000004</v>
      </c>
      <c r="G9124" s="180">
        <v>241436.14999999991</v>
      </c>
      <c r="H9124" s="180">
        <v>0</v>
      </c>
      <c r="I9124" s="180">
        <v>13476213.269999996</v>
      </c>
      <c r="J9124" s="180">
        <v>24372229.020000003</v>
      </c>
    </row>
    <row r="9125" spans="1:10" x14ac:dyDescent="0.2">
      <c r="A9125" s="180" t="s">
        <v>209</v>
      </c>
      <c r="B9125" s="180" t="s">
        <v>350</v>
      </c>
      <c r="C9125" s="180">
        <v>8180310.75</v>
      </c>
      <c r="D9125" s="180">
        <v>1040098.5</v>
      </c>
      <c r="E9125" s="180">
        <v>4025000</v>
      </c>
      <c r="F9125" s="180">
        <v>3066483.29</v>
      </c>
      <c r="G9125" s="180">
        <v>1999835.15</v>
      </c>
      <c r="H9125" s="180">
        <v>0</v>
      </c>
      <c r="I9125" s="180">
        <v>68472008.269999996</v>
      </c>
      <c r="J9125" s="180">
        <v>72540004.339999989</v>
      </c>
    </row>
    <row r="9126" spans="1:10" x14ac:dyDescent="0.2">
      <c r="A9126" s="180" t="s">
        <v>209</v>
      </c>
      <c r="B9126" s="180" t="s">
        <v>376</v>
      </c>
      <c r="C9126" s="180"/>
      <c r="D9126" s="180"/>
      <c r="E9126" s="180"/>
      <c r="F9126" s="180"/>
      <c r="G9126" s="180"/>
      <c r="H9126" s="180"/>
      <c r="I9126" s="180"/>
      <c r="J9126" s="180"/>
    </row>
    <row r="9127" spans="1:10" x14ac:dyDescent="0.2">
      <c r="A9127" s="180" t="s">
        <v>209</v>
      </c>
      <c r="B9127" s="180" t="s">
        <v>377</v>
      </c>
      <c r="C9127" s="180">
        <v>317247</v>
      </c>
      <c r="D9127" s="180">
        <v>242076</v>
      </c>
      <c r="E9127" s="180">
        <v>235486</v>
      </c>
      <c r="F9127" s="180"/>
      <c r="G9127" s="180">
        <v>0</v>
      </c>
      <c r="H9127" s="180">
        <v>0</v>
      </c>
      <c r="I9127" s="180">
        <v>23314249</v>
      </c>
      <c r="J9127" s="180">
        <v>22152961.219999999</v>
      </c>
    </row>
    <row r="9128" spans="1:10" x14ac:dyDescent="0.2">
      <c r="A9128" s="180" t="s">
        <v>209</v>
      </c>
      <c r="B9128" s="180" t="s">
        <v>352</v>
      </c>
      <c r="C9128" s="180">
        <v>0</v>
      </c>
      <c r="D9128" s="180">
        <v>0</v>
      </c>
      <c r="E9128" s="180">
        <v>0</v>
      </c>
      <c r="F9128" s="180"/>
      <c r="G9128" s="180">
        <v>0</v>
      </c>
      <c r="H9128" s="180">
        <v>0</v>
      </c>
      <c r="I9128" s="180">
        <v>1372789</v>
      </c>
      <c r="J9128" s="180">
        <v>1370809.49</v>
      </c>
    </row>
    <row r="9129" spans="1:10" x14ac:dyDescent="0.2">
      <c r="A9129" s="180" t="s">
        <v>209</v>
      </c>
      <c r="B9129" s="180" t="s">
        <v>353</v>
      </c>
      <c r="C9129" s="180">
        <v>601200</v>
      </c>
      <c r="D9129" s="180">
        <v>234266</v>
      </c>
      <c r="E9129" s="180">
        <v>0</v>
      </c>
      <c r="F9129" s="180"/>
      <c r="G9129" s="180">
        <v>0</v>
      </c>
      <c r="H9129" s="180">
        <v>0</v>
      </c>
      <c r="I9129" s="180">
        <v>2812866</v>
      </c>
      <c r="J9129" s="180">
        <v>2349044.6</v>
      </c>
    </row>
    <row r="9130" spans="1:10" x14ac:dyDescent="0.2">
      <c r="A9130" s="180" t="s">
        <v>209</v>
      </c>
      <c r="B9130" s="180" t="s">
        <v>354</v>
      </c>
      <c r="C9130" s="180">
        <v>0</v>
      </c>
      <c r="D9130" s="180">
        <v>0</v>
      </c>
      <c r="E9130" s="180">
        <v>0</v>
      </c>
      <c r="F9130" s="180"/>
      <c r="G9130" s="180">
        <v>0</v>
      </c>
      <c r="H9130" s="180">
        <v>0</v>
      </c>
      <c r="I9130" s="180">
        <v>573008</v>
      </c>
      <c r="J9130" s="180">
        <v>598195.57999999996</v>
      </c>
    </row>
    <row r="9131" spans="1:10" x14ac:dyDescent="0.2">
      <c r="A9131" s="180" t="s">
        <v>209</v>
      </c>
      <c r="B9131" s="180" t="s">
        <v>408</v>
      </c>
      <c r="C9131" s="180">
        <v>0</v>
      </c>
      <c r="D9131" s="180">
        <v>0</v>
      </c>
      <c r="E9131" s="180">
        <v>0</v>
      </c>
      <c r="F9131" s="180"/>
      <c r="G9131" s="180">
        <v>0</v>
      </c>
      <c r="H9131" s="180">
        <v>0</v>
      </c>
      <c r="I9131" s="180">
        <v>2489920</v>
      </c>
      <c r="J9131" s="180">
        <v>2551802.11</v>
      </c>
    </row>
    <row r="9132" spans="1:10" x14ac:dyDescent="0.2">
      <c r="A9132" s="180" t="s">
        <v>209</v>
      </c>
      <c r="B9132" s="180" t="s">
        <v>423</v>
      </c>
      <c r="C9132" s="180">
        <v>0</v>
      </c>
      <c r="D9132" s="180">
        <v>41000</v>
      </c>
      <c r="E9132" s="180">
        <v>0</v>
      </c>
      <c r="F9132" s="180">
        <v>0</v>
      </c>
      <c r="G9132" s="180">
        <v>0</v>
      </c>
      <c r="H9132" s="180">
        <v>0</v>
      </c>
      <c r="I9132" s="180">
        <v>411349</v>
      </c>
      <c r="J9132" s="180">
        <v>435610.9</v>
      </c>
    </row>
    <row r="9133" spans="1:10" x14ac:dyDescent="0.2">
      <c r="A9133" s="180" t="s">
        <v>209</v>
      </c>
      <c r="B9133" s="180" t="s">
        <v>355</v>
      </c>
      <c r="C9133" s="180">
        <v>109244</v>
      </c>
      <c r="D9133" s="180">
        <v>38344</v>
      </c>
      <c r="E9133" s="180">
        <v>0</v>
      </c>
      <c r="F9133" s="180"/>
      <c r="G9133" s="180">
        <v>0</v>
      </c>
      <c r="H9133" s="180">
        <v>0</v>
      </c>
      <c r="I9133" s="180">
        <v>3103818</v>
      </c>
      <c r="J9133" s="180">
        <v>3172633.5</v>
      </c>
    </row>
    <row r="9134" spans="1:10" x14ac:dyDescent="0.2">
      <c r="A9134" s="180" t="s">
        <v>209</v>
      </c>
      <c r="B9134" s="180" t="s">
        <v>356</v>
      </c>
      <c r="C9134" s="180">
        <v>0</v>
      </c>
      <c r="D9134" s="180">
        <v>110368</v>
      </c>
      <c r="E9134" s="180">
        <v>0</v>
      </c>
      <c r="F9134" s="180"/>
      <c r="G9134" s="180">
        <v>0</v>
      </c>
      <c r="H9134" s="180">
        <v>0</v>
      </c>
      <c r="I9134" s="180">
        <v>1419602</v>
      </c>
      <c r="J9134" s="180">
        <v>1108837.6200000001</v>
      </c>
    </row>
    <row r="9135" spans="1:10" x14ac:dyDescent="0.2">
      <c r="A9135" s="180" t="s">
        <v>209</v>
      </c>
      <c r="B9135" s="180" t="s">
        <v>409</v>
      </c>
      <c r="C9135" s="180"/>
      <c r="D9135" s="180"/>
      <c r="E9135" s="180"/>
      <c r="F9135" s="180"/>
      <c r="G9135" s="180"/>
      <c r="H9135" s="180"/>
      <c r="I9135" s="180">
        <v>0</v>
      </c>
      <c r="J9135" s="180"/>
    </row>
    <row r="9136" spans="1:10" x14ac:dyDescent="0.2">
      <c r="A9136" s="180" t="s">
        <v>209</v>
      </c>
      <c r="B9136" s="180" t="s">
        <v>378</v>
      </c>
      <c r="C9136" s="180">
        <v>0</v>
      </c>
      <c r="D9136" s="180">
        <v>0</v>
      </c>
      <c r="E9136" s="180">
        <v>0</v>
      </c>
      <c r="F9136" s="180"/>
      <c r="G9136" s="180">
        <v>1692275</v>
      </c>
      <c r="H9136" s="180">
        <v>0</v>
      </c>
      <c r="I9136" s="180">
        <v>1670392</v>
      </c>
      <c r="J9136" s="180">
        <v>1716909.58</v>
      </c>
    </row>
    <row r="9137" spans="1:10" x14ac:dyDescent="0.2">
      <c r="A9137" s="180" t="s">
        <v>209</v>
      </c>
      <c r="B9137" s="180" t="s">
        <v>360</v>
      </c>
      <c r="C9137" s="180">
        <v>2878509</v>
      </c>
      <c r="D9137" s="180">
        <v>51946</v>
      </c>
      <c r="E9137" s="180">
        <v>3789514</v>
      </c>
      <c r="F9137" s="180"/>
      <c r="G9137" s="180"/>
      <c r="H9137" s="180">
        <v>0</v>
      </c>
      <c r="I9137" s="180">
        <v>8207856</v>
      </c>
      <c r="J9137" s="180">
        <v>20043476.799999997</v>
      </c>
    </row>
    <row r="9138" spans="1:10" x14ac:dyDescent="0.2">
      <c r="A9138" s="180" t="s">
        <v>209</v>
      </c>
      <c r="B9138" s="180" t="s">
        <v>379</v>
      </c>
      <c r="C9138" s="180">
        <v>0</v>
      </c>
      <c r="D9138" s="180">
        <v>0</v>
      </c>
      <c r="E9138" s="180">
        <v>0</v>
      </c>
      <c r="F9138" s="180">
        <v>2809832</v>
      </c>
      <c r="G9138" s="180"/>
      <c r="H9138" s="180"/>
      <c r="I9138" s="180">
        <v>2871731</v>
      </c>
      <c r="J9138" s="180">
        <v>2201641.31</v>
      </c>
    </row>
    <row r="9139" spans="1:10" x14ac:dyDescent="0.2">
      <c r="A9139" s="180" t="s">
        <v>209</v>
      </c>
      <c r="B9139" s="180" t="s">
        <v>362</v>
      </c>
      <c r="C9139" s="180"/>
      <c r="D9139" s="180"/>
      <c r="E9139" s="180"/>
      <c r="F9139" s="180"/>
      <c r="G9139" s="180"/>
      <c r="H9139" s="180"/>
      <c r="I9139" s="180">
        <v>1302127</v>
      </c>
      <c r="J9139" s="180">
        <v>1232784</v>
      </c>
    </row>
    <row r="9140" spans="1:10" x14ac:dyDescent="0.2">
      <c r="A9140" s="180" t="s">
        <v>209</v>
      </c>
      <c r="B9140" s="180" t="s">
        <v>365</v>
      </c>
      <c r="C9140" s="180">
        <v>3906200</v>
      </c>
      <c r="D9140" s="180">
        <v>718000</v>
      </c>
      <c r="E9140" s="180">
        <v>4025000</v>
      </c>
      <c r="F9140" s="180">
        <v>2809832</v>
      </c>
      <c r="G9140" s="180">
        <v>1692275</v>
      </c>
      <c r="H9140" s="180">
        <v>0</v>
      </c>
      <c r="I9140" s="180">
        <v>49549707</v>
      </c>
      <c r="J9140" s="180">
        <v>58934706.709999993</v>
      </c>
    </row>
    <row r="9141" spans="1:10" x14ac:dyDescent="0.2">
      <c r="A9141" s="180" t="s">
        <v>209</v>
      </c>
      <c r="B9141" s="180" t="s">
        <v>447</v>
      </c>
      <c r="C9141" s="180">
        <v>691150</v>
      </c>
      <c r="D9141" s="180">
        <v>0</v>
      </c>
      <c r="E9141" s="180">
        <v>0</v>
      </c>
      <c r="F9141" s="180">
        <v>0</v>
      </c>
      <c r="G9141" s="180">
        <v>42630</v>
      </c>
      <c r="H9141" s="180">
        <v>0</v>
      </c>
      <c r="I9141" s="180">
        <v>6168434</v>
      </c>
      <c r="J9141" s="180">
        <v>129084.36</v>
      </c>
    </row>
    <row r="9142" spans="1:10" x14ac:dyDescent="0.2">
      <c r="A9142" s="180" t="s">
        <v>209</v>
      </c>
      <c r="B9142" s="180" t="s">
        <v>366</v>
      </c>
      <c r="C9142" s="180">
        <v>4597350</v>
      </c>
      <c r="D9142" s="180">
        <v>718000</v>
      </c>
      <c r="E9142" s="180">
        <v>4025000</v>
      </c>
      <c r="F9142" s="180">
        <v>2809832</v>
      </c>
      <c r="G9142" s="180">
        <v>1734905</v>
      </c>
      <c r="H9142" s="180">
        <v>0</v>
      </c>
      <c r="I9142" s="180">
        <v>55718141</v>
      </c>
      <c r="J9142" s="180">
        <v>59063791.069999993</v>
      </c>
    </row>
    <row r="9143" spans="1:10" x14ac:dyDescent="0.2">
      <c r="A9143" s="180" t="s">
        <v>209</v>
      </c>
      <c r="B9143" s="180" t="s">
        <v>367</v>
      </c>
      <c r="C9143" s="180">
        <v>3582960.75</v>
      </c>
      <c r="D9143" s="180">
        <v>322098.5</v>
      </c>
      <c r="E9143" s="180">
        <v>0</v>
      </c>
      <c r="F9143" s="180">
        <v>256651.29000000004</v>
      </c>
      <c r="G9143" s="180">
        <v>264930.14999999991</v>
      </c>
      <c r="H9143" s="180">
        <v>0</v>
      </c>
      <c r="I9143" s="180">
        <v>12753867.269999996</v>
      </c>
      <c r="J9143" s="180">
        <v>13476213.269999996</v>
      </c>
    </row>
    <row r="9144" spans="1:10" x14ac:dyDescent="0.2">
      <c r="A9144" s="180" t="s">
        <v>209</v>
      </c>
      <c r="B9144" s="180" t="s">
        <v>368</v>
      </c>
      <c r="C9144" s="180">
        <v>8180310.75</v>
      </c>
      <c r="D9144" s="180">
        <v>1040098.5</v>
      </c>
      <c r="E9144" s="180">
        <v>4025000</v>
      </c>
      <c r="F9144" s="180">
        <v>3066483.29</v>
      </c>
      <c r="G9144" s="180">
        <v>1999835.15</v>
      </c>
      <c r="H9144" s="180">
        <v>0</v>
      </c>
      <c r="I9144" s="180">
        <v>68472008.269999996</v>
      </c>
      <c r="J9144" s="180">
        <v>72540004.339999989</v>
      </c>
    </row>
    <row r="9145" spans="1:10" x14ac:dyDescent="0.2">
      <c r="A9145" s="180" t="s">
        <v>210</v>
      </c>
      <c r="B9145" s="180" t="s">
        <v>333</v>
      </c>
      <c r="C9145" s="180"/>
      <c r="D9145" s="180">
        <v>116799</v>
      </c>
      <c r="E9145" s="180"/>
      <c r="F9145" s="180">
        <v>0</v>
      </c>
      <c r="G9145" s="180"/>
      <c r="H9145" s="180"/>
      <c r="I9145" s="180">
        <v>3581927</v>
      </c>
      <c r="J9145" s="180">
        <v>3407077.44</v>
      </c>
    </row>
    <row r="9146" spans="1:10" x14ac:dyDescent="0.2">
      <c r="A9146" s="180" t="s">
        <v>210</v>
      </c>
      <c r="B9146" s="180" t="s">
        <v>334</v>
      </c>
      <c r="C9146" s="180"/>
      <c r="D9146" s="180">
        <v>11287</v>
      </c>
      <c r="E9146" s="180"/>
      <c r="F9146" s="180">
        <v>0</v>
      </c>
      <c r="G9146" s="180"/>
      <c r="H9146" s="180"/>
      <c r="I9146" s="180">
        <v>348873</v>
      </c>
      <c r="J9146" s="180">
        <v>517778.59</v>
      </c>
    </row>
    <row r="9147" spans="1:10" x14ac:dyDescent="0.2">
      <c r="A9147" s="180" t="s">
        <v>210</v>
      </c>
      <c r="B9147" s="180" t="s">
        <v>335</v>
      </c>
      <c r="C9147" s="180"/>
      <c r="D9147" s="180">
        <v>0</v>
      </c>
      <c r="E9147" s="180"/>
      <c r="F9147" s="180"/>
      <c r="G9147" s="180"/>
      <c r="H9147" s="180"/>
      <c r="I9147" s="180">
        <v>314017</v>
      </c>
      <c r="J9147" s="180">
        <v>300651</v>
      </c>
    </row>
    <row r="9148" spans="1:10" x14ac:dyDescent="0.2">
      <c r="A9148" s="180" t="s">
        <v>210</v>
      </c>
      <c r="B9148" s="180" t="s">
        <v>336</v>
      </c>
      <c r="C9148" s="180"/>
      <c r="D9148" s="180"/>
      <c r="E9148" s="180"/>
      <c r="F9148" s="180"/>
      <c r="G9148" s="180"/>
      <c r="H9148" s="180"/>
      <c r="I9148" s="180">
        <v>540000</v>
      </c>
      <c r="J9148" s="180">
        <v>674169.08</v>
      </c>
    </row>
    <row r="9149" spans="1:10" x14ac:dyDescent="0.2">
      <c r="A9149" s="180" t="s">
        <v>210</v>
      </c>
      <c r="B9149" s="180" t="s">
        <v>337</v>
      </c>
      <c r="C9149" s="180">
        <v>20000</v>
      </c>
      <c r="D9149" s="180">
        <v>1000</v>
      </c>
      <c r="E9149" s="180"/>
      <c r="F9149" s="180"/>
      <c r="G9149" s="180">
        <v>50</v>
      </c>
      <c r="H9149" s="180"/>
      <c r="I9149" s="180">
        <v>30600</v>
      </c>
      <c r="J9149" s="180">
        <v>10600.32</v>
      </c>
    </row>
    <row r="9150" spans="1:10" x14ac:dyDescent="0.2">
      <c r="A9150" s="180" t="s">
        <v>210</v>
      </c>
      <c r="B9150" s="180" t="s">
        <v>338</v>
      </c>
      <c r="C9150" s="180"/>
      <c r="D9150" s="180"/>
      <c r="E9150" s="180"/>
      <c r="F9150" s="180"/>
      <c r="G9150" s="180">
        <v>295000</v>
      </c>
      <c r="H9150" s="180"/>
      <c r="I9150" s="180">
        <v>290000</v>
      </c>
      <c r="J9150" s="180">
        <v>196964.8</v>
      </c>
    </row>
    <row r="9151" spans="1:10" x14ac:dyDescent="0.2">
      <c r="A9151" s="180" t="s">
        <v>210</v>
      </c>
      <c r="B9151" s="180" t="s">
        <v>339</v>
      </c>
      <c r="C9151" s="180"/>
      <c r="D9151" s="180"/>
      <c r="E9151" s="180"/>
      <c r="F9151" s="180"/>
      <c r="G9151" s="180"/>
      <c r="H9151" s="180"/>
      <c r="I9151" s="180">
        <v>221600</v>
      </c>
      <c r="J9151" s="180">
        <v>160492.16</v>
      </c>
    </row>
    <row r="9152" spans="1:10" x14ac:dyDescent="0.2">
      <c r="A9152" s="180" t="s">
        <v>210</v>
      </c>
      <c r="B9152" s="180" t="s">
        <v>340</v>
      </c>
      <c r="C9152" s="180"/>
      <c r="D9152" s="180"/>
      <c r="E9152" s="180"/>
      <c r="F9152" s="180"/>
      <c r="G9152" s="180">
        <v>4100</v>
      </c>
      <c r="H9152" s="180">
        <v>97000</v>
      </c>
      <c r="I9152" s="180">
        <v>631100</v>
      </c>
      <c r="J9152" s="180">
        <v>708871</v>
      </c>
    </row>
    <row r="9153" spans="1:10" x14ac:dyDescent="0.2">
      <c r="A9153" s="180" t="s">
        <v>210</v>
      </c>
      <c r="B9153" s="180" t="s">
        <v>341</v>
      </c>
      <c r="C9153" s="180"/>
      <c r="D9153" s="180"/>
      <c r="E9153" s="180"/>
      <c r="F9153" s="180"/>
      <c r="G9153" s="180"/>
      <c r="H9153" s="180"/>
      <c r="I9153" s="180">
        <v>0</v>
      </c>
      <c r="J9153" s="180">
        <v>0</v>
      </c>
    </row>
    <row r="9154" spans="1:10" x14ac:dyDescent="0.2">
      <c r="A9154" s="180" t="s">
        <v>210</v>
      </c>
      <c r="B9154" s="180" t="s">
        <v>342</v>
      </c>
      <c r="C9154" s="180"/>
      <c r="D9154" s="180"/>
      <c r="E9154" s="180"/>
      <c r="F9154" s="180"/>
      <c r="G9154" s="180"/>
      <c r="H9154" s="180"/>
      <c r="I9154" s="180">
        <v>4997349</v>
      </c>
      <c r="J9154" s="180">
        <v>4794083</v>
      </c>
    </row>
    <row r="9155" spans="1:10" x14ac:dyDescent="0.2">
      <c r="A9155" s="180" t="s">
        <v>210</v>
      </c>
      <c r="B9155" s="180" t="s">
        <v>343</v>
      </c>
      <c r="C9155" s="180"/>
      <c r="D9155" s="180"/>
      <c r="E9155" s="180"/>
      <c r="F9155" s="180"/>
      <c r="G9155" s="180"/>
      <c r="H9155" s="180"/>
      <c r="I9155" s="180">
        <v>0</v>
      </c>
      <c r="J9155" s="180">
        <v>0</v>
      </c>
    </row>
    <row r="9156" spans="1:10" x14ac:dyDescent="0.2">
      <c r="A9156" s="180" t="s">
        <v>210</v>
      </c>
      <c r="B9156" s="180" t="s">
        <v>344</v>
      </c>
      <c r="C9156" s="180">
        <v>875000</v>
      </c>
      <c r="D9156" s="180"/>
      <c r="E9156" s="180"/>
      <c r="F9156" s="180"/>
      <c r="G9156" s="180">
        <v>4100</v>
      </c>
      <c r="H9156" s="180"/>
      <c r="I9156" s="180">
        <v>1069100</v>
      </c>
      <c r="J9156" s="180">
        <v>792826.73</v>
      </c>
    </row>
    <row r="9157" spans="1:10" x14ac:dyDescent="0.2">
      <c r="A9157" s="180" t="s">
        <v>210</v>
      </c>
      <c r="B9157" s="180" t="s">
        <v>475</v>
      </c>
      <c r="C9157" s="180"/>
      <c r="D9157" s="180">
        <v>2018</v>
      </c>
      <c r="E9157" s="180"/>
      <c r="F9157" s="180">
        <v>0</v>
      </c>
      <c r="G9157" s="180"/>
      <c r="H9157" s="180"/>
      <c r="I9157" s="180">
        <v>60318</v>
      </c>
      <c r="J9157" s="180">
        <v>56024.480000000003</v>
      </c>
    </row>
    <row r="9158" spans="1:10" x14ac:dyDescent="0.2">
      <c r="A9158" s="180" t="s">
        <v>210</v>
      </c>
      <c r="B9158" s="180" t="s">
        <v>332</v>
      </c>
      <c r="C9158" s="180"/>
      <c r="D9158" s="180"/>
      <c r="E9158" s="180"/>
      <c r="F9158" s="180"/>
      <c r="G9158" s="180"/>
      <c r="H9158" s="180"/>
      <c r="I9158" s="180">
        <v>100000</v>
      </c>
      <c r="J9158" s="180">
        <v>140802.79999999999</v>
      </c>
    </row>
    <row r="9159" spans="1:10" x14ac:dyDescent="0.2">
      <c r="A9159" s="180" t="s">
        <v>210</v>
      </c>
      <c r="B9159" s="180" t="s">
        <v>407</v>
      </c>
      <c r="C9159" s="180"/>
      <c r="D9159" s="180"/>
      <c r="E9159" s="180"/>
      <c r="F9159" s="180"/>
      <c r="G9159" s="180">
        <v>305000</v>
      </c>
      <c r="H9159" s="180">
        <v>2500</v>
      </c>
      <c r="I9159" s="180">
        <v>495000</v>
      </c>
      <c r="J9159" s="180">
        <v>541056.18999999994</v>
      </c>
    </row>
    <row r="9160" spans="1:10" x14ac:dyDescent="0.2">
      <c r="A9160" s="180" t="s">
        <v>210</v>
      </c>
      <c r="B9160" s="180" t="s">
        <v>345</v>
      </c>
      <c r="C9160" s="180">
        <v>895000</v>
      </c>
      <c r="D9160" s="180">
        <v>131104</v>
      </c>
      <c r="E9160" s="180">
        <v>0</v>
      </c>
      <c r="F9160" s="180">
        <v>0</v>
      </c>
      <c r="G9160" s="180">
        <v>608250</v>
      </c>
      <c r="H9160" s="180">
        <v>99500</v>
      </c>
      <c r="I9160" s="180">
        <v>12679884</v>
      </c>
      <c r="J9160" s="180">
        <v>12301397.590000002</v>
      </c>
    </row>
    <row r="9161" spans="1:10" x14ac:dyDescent="0.2">
      <c r="A9161" s="180" t="s">
        <v>210</v>
      </c>
      <c r="B9161" s="180" t="s">
        <v>346</v>
      </c>
      <c r="C9161" s="180"/>
      <c r="D9161" s="180"/>
      <c r="E9161" s="180"/>
      <c r="F9161" s="180"/>
      <c r="G9161" s="180"/>
      <c r="H9161" s="180"/>
      <c r="I9161" s="180">
        <v>0</v>
      </c>
      <c r="J9161" s="180">
        <v>0</v>
      </c>
    </row>
    <row r="9162" spans="1:10" x14ac:dyDescent="0.2">
      <c r="A9162" s="180" t="s">
        <v>210</v>
      </c>
      <c r="B9162" s="180" t="s">
        <v>446</v>
      </c>
      <c r="C9162" s="180"/>
      <c r="D9162" s="180"/>
      <c r="E9162" s="180"/>
      <c r="F9162" s="180"/>
      <c r="G9162" s="180"/>
      <c r="H9162" s="180"/>
      <c r="I9162" s="180">
        <v>0</v>
      </c>
      <c r="J9162" s="180">
        <v>0</v>
      </c>
    </row>
    <row r="9163" spans="1:10" x14ac:dyDescent="0.2">
      <c r="A9163" s="180" t="s">
        <v>210</v>
      </c>
      <c r="B9163" s="180" t="s">
        <v>347</v>
      </c>
      <c r="C9163" s="180"/>
      <c r="D9163" s="180"/>
      <c r="E9163" s="180"/>
      <c r="F9163" s="180"/>
      <c r="G9163" s="180"/>
      <c r="H9163" s="180"/>
      <c r="I9163" s="180">
        <v>0</v>
      </c>
      <c r="J9163" s="180">
        <v>1401</v>
      </c>
    </row>
    <row r="9164" spans="1:10" x14ac:dyDescent="0.2">
      <c r="A9164" s="180" t="s">
        <v>210</v>
      </c>
      <c r="B9164" s="180" t="s">
        <v>348</v>
      </c>
      <c r="C9164" s="180">
        <v>895000</v>
      </c>
      <c r="D9164" s="180">
        <v>131104</v>
      </c>
      <c r="E9164" s="180">
        <v>0</v>
      </c>
      <c r="F9164" s="180">
        <v>0</v>
      </c>
      <c r="G9164" s="180">
        <v>608250</v>
      </c>
      <c r="H9164" s="180">
        <v>99500</v>
      </c>
      <c r="I9164" s="180">
        <v>12679884</v>
      </c>
      <c r="J9164" s="180">
        <v>12302798.590000002</v>
      </c>
    </row>
    <row r="9165" spans="1:10" x14ac:dyDescent="0.2">
      <c r="A9165" s="180" t="s">
        <v>210</v>
      </c>
      <c r="B9165" s="180" t="s">
        <v>349</v>
      </c>
      <c r="C9165" s="180">
        <v>2569116.87</v>
      </c>
      <c r="D9165" s="180">
        <v>227279.31000000008</v>
      </c>
      <c r="E9165" s="180">
        <v>0</v>
      </c>
      <c r="F9165" s="180">
        <v>0</v>
      </c>
      <c r="G9165" s="180">
        <v>-34737.140000000014</v>
      </c>
      <c r="H9165" s="180">
        <v>-3131.8899999999994</v>
      </c>
      <c r="I9165" s="180">
        <v>5342231.0600000024</v>
      </c>
      <c r="J9165" s="180">
        <v>5126447.2899999991</v>
      </c>
    </row>
    <row r="9166" spans="1:10" x14ac:dyDescent="0.2">
      <c r="A9166" s="180" t="s">
        <v>210</v>
      </c>
      <c r="B9166" s="180" t="s">
        <v>350</v>
      </c>
      <c r="C9166" s="180">
        <v>3464116.87</v>
      </c>
      <c r="D9166" s="180">
        <v>358383.31000000006</v>
      </c>
      <c r="E9166" s="180">
        <v>0</v>
      </c>
      <c r="F9166" s="180">
        <v>0</v>
      </c>
      <c r="G9166" s="180">
        <v>573512.86</v>
      </c>
      <c r="H9166" s="180">
        <v>96368.11</v>
      </c>
      <c r="I9166" s="180">
        <v>18022115.059999999</v>
      </c>
      <c r="J9166" s="180">
        <v>17429245.880000003</v>
      </c>
    </row>
    <row r="9167" spans="1:10" x14ac:dyDescent="0.2">
      <c r="A9167" s="180" t="s">
        <v>210</v>
      </c>
      <c r="B9167" s="180" t="s">
        <v>376</v>
      </c>
      <c r="C9167" s="180"/>
      <c r="D9167" s="180"/>
      <c r="E9167" s="180"/>
      <c r="F9167" s="180"/>
      <c r="G9167" s="180"/>
      <c r="H9167" s="180"/>
      <c r="I9167" s="180"/>
      <c r="J9167" s="180"/>
    </row>
    <row r="9168" spans="1:10" x14ac:dyDescent="0.2">
      <c r="A9168" s="180" t="s">
        <v>210</v>
      </c>
      <c r="B9168" s="180" t="s">
        <v>377</v>
      </c>
      <c r="C9168" s="180">
        <v>295000</v>
      </c>
      <c r="D9168" s="180">
        <v>75000</v>
      </c>
      <c r="E9168" s="180"/>
      <c r="F9168" s="180"/>
      <c r="G9168" s="180"/>
      <c r="H9168" s="180">
        <v>97000</v>
      </c>
      <c r="I9168" s="180">
        <v>7680000</v>
      </c>
      <c r="J9168" s="180">
        <v>7345751.2999999998</v>
      </c>
    </row>
    <row r="9169" spans="1:10" x14ac:dyDescent="0.2">
      <c r="A9169" s="180" t="s">
        <v>210</v>
      </c>
      <c r="B9169" s="180" t="s">
        <v>352</v>
      </c>
      <c r="C9169" s="180">
        <v>15000</v>
      </c>
      <c r="D9169" s="180">
        <v>25000</v>
      </c>
      <c r="E9169" s="180"/>
      <c r="F9169" s="180"/>
      <c r="G9169" s="180"/>
      <c r="H9169" s="180"/>
      <c r="I9169" s="180">
        <v>395000</v>
      </c>
      <c r="J9169" s="180">
        <v>243627.1</v>
      </c>
    </row>
    <row r="9170" spans="1:10" x14ac:dyDescent="0.2">
      <c r="A9170" s="180" t="s">
        <v>210</v>
      </c>
      <c r="B9170" s="180" t="s">
        <v>353</v>
      </c>
      <c r="C9170" s="180">
        <v>10000</v>
      </c>
      <c r="D9170" s="180">
        <v>25000</v>
      </c>
      <c r="E9170" s="180"/>
      <c r="F9170" s="180"/>
      <c r="G9170" s="180"/>
      <c r="H9170" s="180"/>
      <c r="I9170" s="180">
        <v>525000</v>
      </c>
      <c r="J9170" s="180">
        <v>490376.97</v>
      </c>
    </row>
    <row r="9171" spans="1:10" x14ac:dyDescent="0.2">
      <c r="A9171" s="180" t="s">
        <v>210</v>
      </c>
      <c r="B9171" s="180" t="s">
        <v>354</v>
      </c>
      <c r="C9171" s="180"/>
      <c r="D9171" s="180"/>
      <c r="E9171" s="180"/>
      <c r="F9171" s="180"/>
      <c r="G9171" s="180"/>
      <c r="H9171" s="180"/>
      <c r="I9171" s="180">
        <v>280000</v>
      </c>
      <c r="J9171" s="180">
        <v>247493.98</v>
      </c>
    </row>
    <row r="9172" spans="1:10" x14ac:dyDescent="0.2">
      <c r="A9172" s="180" t="s">
        <v>210</v>
      </c>
      <c r="B9172" s="180" t="s">
        <v>408</v>
      </c>
      <c r="C9172" s="180"/>
      <c r="D9172" s="180"/>
      <c r="E9172" s="180"/>
      <c r="F9172" s="180"/>
      <c r="G9172" s="180"/>
      <c r="H9172" s="180"/>
      <c r="I9172" s="180">
        <v>625000</v>
      </c>
      <c r="J9172" s="180">
        <v>606579.53</v>
      </c>
    </row>
    <row r="9173" spans="1:10" x14ac:dyDescent="0.2">
      <c r="A9173" s="180" t="s">
        <v>210</v>
      </c>
      <c r="B9173" s="180" t="s">
        <v>423</v>
      </c>
      <c r="C9173" s="180"/>
      <c r="D9173" s="180"/>
      <c r="E9173" s="180"/>
      <c r="F9173" s="180"/>
      <c r="G9173" s="180"/>
      <c r="H9173" s="180"/>
      <c r="I9173" s="180">
        <v>465000</v>
      </c>
      <c r="J9173" s="180">
        <v>351304.58</v>
      </c>
    </row>
    <row r="9174" spans="1:10" x14ac:dyDescent="0.2">
      <c r="A9174" s="180" t="s">
        <v>210</v>
      </c>
      <c r="B9174" s="180" t="s">
        <v>355</v>
      </c>
      <c r="C9174" s="180"/>
      <c r="D9174" s="180"/>
      <c r="E9174" s="180"/>
      <c r="F9174" s="180"/>
      <c r="G9174" s="180"/>
      <c r="H9174" s="180"/>
      <c r="I9174" s="180">
        <v>1050000</v>
      </c>
      <c r="J9174" s="180">
        <v>1018114.98</v>
      </c>
    </row>
    <row r="9175" spans="1:10" x14ac:dyDescent="0.2">
      <c r="A9175" s="180" t="s">
        <v>210</v>
      </c>
      <c r="B9175" s="180" t="s">
        <v>356</v>
      </c>
      <c r="C9175" s="180">
        <v>100000</v>
      </c>
      <c r="D9175" s="180">
        <v>70000</v>
      </c>
      <c r="E9175" s="180"/>
      <c r="F9175" s="180"/>
      <c r="G9175" s="180"/>
      <c r="H9175" s="180"/>
      <c r="I9175" s="180">
        <v>670000</v>
      </c>
      <c r="J9175" s="180">
        <v>686919.05</v>
      </c>
    </row>
    <row r="9176" spans="1:10" x14ac:dyDescent="0.2">
      <c r="A9176" s="180" t="s">
        <v>210</v>
      </c>
      <c r="B9176" s="180" t="s">
        <v>409</v>
      </c>
      <c r="C9176" s="180"/>
      <c r="D9176" s="180"/>
      <c r="E9176" s="180"/>
      <c r="F9176" s="180"/>
      <c r="G9176" s="180"/>
      <c r="H9176" s="180"/>
      <c r="I9176" s="180">
        <v>0</v>
      </c>
      <c r="J9176" s="180"/>
    </row>
    <row r="9177" spans="1:10" x14ac:dyDescent="0.2">
      <c r="A9177" s="180" t="s">
        <v>210</v>
      </c>
      <c r="B9177" s="180" t="s">
        <v>378</v>
      </c>
      <c r="C9177" s="180"/>
      <c r="D9177" s="180"/>
      <c r="E9177" s="180"/>
      <c r="F9177" s="180"/>
      <c r="G9177" s="180">
        <v>570000</v>
      </c>
      <c r="H9177" s="180"/>
      <c r="I9177" s="180">
        <v>660000</v>
      </c>
      <c r="J9177" s="180">
        <v>450285.79</v>
      </c>
    </row>
    <row r="9178" spans="1:10" x14ac:dyDescent="0.2">
      <c r="A9178" s="180" t="s">
        <v>210</v>
      </c>
      <c r="B9178" s="180" t="s">
        <v>360</v>
      </c>
      <c r="C9178" s="180">
        <v>3000000</v>
      </c>
      <c r="D9178" s="180">
        <v>150000</v>
      </c>
      <c r="E9178" s="180"/>
      <c r="F9178" s="180"/>
      <c r="G9178" s="180"/>
      <c r="H9178" s="180"/>
      <c r="I9178" s="180">
        <v>275000</v>
      </c>
      <c r="J9178" s="180">
        <v>274049.53999999998</v>
      </c>
    </row>
    <row r="9179" spans="1:10" x14ac:dyDescent="0.2">
      <c r="A9179" s="180" t="s">
        <v>210</v>
      </c>
      <c r="B9179" s="180" t="s">
        <v>379</v>
      </c>
      <c r="C9179" s="180"/>
      <c r="D9179" s="180"/>
      <c r="E9179" s="180"/>
      <c r="F9179" s="180"/>
      <c r="G9179" s="180"/>
      <c r="H9179" s="180"/>
      <c r="I9179" s="180">
        <v>0</v>
      </c>
      <c r="J9179" s="180">
        <v>0</v>
      </c>
    </row>
    <row r="9180" spans="1:10" x14ac:dyDescent="0.2">
      <c r="A9180" s="180" t="s">
        <v>210</v>
      </c>
      <c r="B9180" s="180" t="s">
        <v>362</v>
      </c>
      <c r="C9180" s="180"/>
      <c r="D9180" s="180"/>
      <c r="E9180" s="180"/>
      <c r="F9180" s="180"/>
      <c r="G9180" s="180"/>
      <c r="H9180" s="180"/>
      <c r="I9180" s="180">
        <v>374216</v>
      </c>
      <c r="J9180" s="180">
        <v>366309</v>
      </c>
    </row>
    <row r="9181" spans="1:10" x14ac:dyDescent="0.2">
      <c r="A9181" s="180" t="s">
        <v>210</v>
      </c>
      <c r="B9181" s="180" t="s">
        <v>365</v>
      </c>
      <c r="C9181" s="180">
        <v>3420000</v>
      </c>
      <c r="D9181" s="180">
        <v>345000</v>
      </c>
      <c r="E9181" s="180">
        <v>0</v>
      </c>
      <c r="F9181" s="180">
        <v>0</v>
      </c>
      <c r="G9181" s="180">
        <v>570000</v>
      </c>
      <c r="H9181" s="180">
        <v>97000</v>
      </c>
      <c r="I9181" s="180">
        <v>12999216</v>
      </c>
      <c r="J9181" s="180">
        <v>12080811.819999998</v>
      </c>
    </row>
    <row r="9182" spans="1:10" x14ac:dyDescent="0.2">
      <c r="A9182" s="180" t="s">
        <v>210</v>
      </c>
      <c r="B9182" s="180" t="s">
        <v>447</v>
      </c>
      <c r="C9182" s="180"/>
      <c r="D9182" s="180"/>
      <c r="E9182" s="180"/>
      <c r="F9182" s="180"/>
      <c r="G9182" s="180"/>
      <c r="H9182" s="180"/>
      <c r="I9182" s="180">
        <v>0</v>
      </c>
      <c r="J9182" s="180">
        <v>6203</v>
      </c>
    </row>
    <row r="9183" spans="1:10" x14ac:dyDescent="0.2">
      <c r="A9183" s="180" t="s">
        <v>210</v>
      </c>
      <c r="B9183" s="180" t="s">
        <v>366</v>
      </c>
      <c r="C9183" s="180">
        <v>3420000</v>
      </c>
      <c r="D9183" s="180">
        <v>345000</v>
      </c>
      <c r="E9183" s="180">
        <v>0</v>
      </c>
      <c r="F9183" s="180">
        <v>0</v>
      </c>
      <c r="G9183" s="180">
        <v>570000</v>
      </c>
      <c r="H9183" s="180">
        <v>97000</v>
      </c>
      <c r="I9183" s="180">
        <v>12999216</v>
      </c>
      <c r="J9183" s="180">
        <v>12087014.819999998</v>
      </c>
    </row>
    <row r="9184" spans="1:10" x14ac:dyDescent="0.2">
      <c r="A9184" s="180" t="s">
        <v>210</v>
      </c>
      <c r="B9184" s="180" t="s">
        <v>367</v>
      </c>
      <c r="C9184" s="180">
        <v>44116.870000000112</v>
      </c>
      <c r="D9184" s="180">
        <v>13383.310000000056</v>
      </c>
      <c r="E9184" s="180">
        <v>0</v>
      </c>
      <c r="F9184" s="180">
        <v>0</v>
      </c>
      <c r="G9184" s="180">
        <v>3512.859999999986</v>
      </c>
      <c r="H9184" s="180">
        <v>-631.88999999999942</v>
      </c>
      <c r="I9184" s="180">
        <v>5022899.0600000024</v>
      </c>
      <c r="J9184" s="180">
        <v>5342231.0600000042</v>
      </c>
    </row>
    <row r="9185" spans="1:10" x14ac:dyDescent="0.2">
      <c r="A9185" s="180" t="s">
        <v>210</v>
      </c>
      <c r="B9185" s="180" t="s">
        <v>368</v>
      </c>
      <c r="C9185" s="180">
        <v>3464116.87</v>
      </c>
      <c r="D9185" s="180">
        <v>358383.31000000006</v>
      </c>
      <c r="E9185" s="180">
        <v>0</v>
      </c>
      <c r="F9185" s="180">
        <v>0</v>
      </c>
      <c r="G9185" s="180">
        <v>573512.86</v>
      </c>
      <c r="H9185" s="180">
        <v>96368.11</v>
      </c>
      <c r="I9185" s="180">
        <v>18022115.059999999</v>
      </c>
      <c r="J9185" s="180">
        <v>17429245.880000003</v>
      </c>
    </row>
    <row r="9186" spans="1:10" x14ac:dyDescent="0.2">
      <c r="A9186" s="180" t="s">
        <v>211</v>
      </c>
      <c r="B9186" s="180" t="s">
        <v>333</v>
      </c>
      <c r="C9186" s="180"/>
      <c r="D9186" s="180">
        <v>228164</v>
      </c>
      <c r="E9186" s="180"/>
      <c r="F9186" s="180">
        <v>514331</v>
      </c>
      <c r="G9186" s="180"/>
      <c r="H9186" s="180"/>
      <c r="I9186" s="180">
        <v>3322518</v>
      </c>
      <c r="J9186" s="180">
        <v>3166119.3200000003</v>
      </c>
    </row>
    <row r="9187" spans="1:10" x14ac:dyDescent="0.2">
      <c r="A9187" s="180" t="s">
        <v>211</v>
      </c>
      <c r="B9187" s="180" t="s">
        <v>334</v>
      </c>
      <c r="C9187" s="180"/>
      <c r="D9187" s="180">
        <v>3024</v>
      </c>
      <c r="E9187" s="180"/>
      <c r="F9187" s="180">
        <v>6819</v>
      </c>
      <c r="G9187" s="180"/>
      <c r="H9187" s="180"/>
      <c r="I9187" s="180">
        <v>39385</v>
      </c>
      <c r="J9187" s="180">
        <v>39901</v>
      </c>
    </row>
    <row r="9188" spans="1:10" x14ac:dyDescent="0.2">
      <c r="A9188" s="180" t="s">
        <v>211</v>
      </c>
      <c r="B9188" s="180" t="s">
        <v>335</v>
      </c>
      <c r="C9188" s="180"/>
      <c r="D9188" s="180">
        <v>0</v>
      </c>
      <c r="E9188" s="180"/>
      <c r="F9188" s="180"/>
      <c r="G9188" s="180"/>
      <c r="H9188" s="180"/>
      <c r="I9188" s="180">
        <v>284614</v>
      </c>
      <c r="J9188" s="180">
        <v>270854</v>
      </c>
    </row>
    <row r="9189" spans="1:10" x14ac:dyDescent="0.2">
      <c r="A9189" s="180" t="s">
        <v>211</v>
      </c>
      <c r="B9189" s="180" t="s">
        <v>336</v>
      </c>
      <c r="C9189" s="180"/>
      <c r="D9189" s="180"/>
      <c r="E9189" s="180"/>
      <c r="F9189" s="180"/>
      <c r="G9189" s="180"/>
      <c r="H9189" s="180"/>
      <c r="I9189" s="180">
        <v>2900000</v>
      </c>
      <c r="J9189" s="180">
        <v>2779792.47</v>
      </c>
    </row>
    <row r="9190" spans="1:10" x14ac:dyDescent="0.2">
      <c r="A9190" s="180" t="s">
        <v>211</v>
      </c>
      <c r="B9190" s="180" t="s">
        <v>337</v>
      </c>
      <c r="C9190" s="180">
        <v>1000</v>
      </c>
      <c r="D9190" s="180">
        <v>1000</v>
      </c>
      <c r="E9190" s="180"/>
      <c r="F9190" s="180">
        <v>1500</v>
      </c>
      <c r="G9190" s="180">
        <v>1000</v>
      </c>
      <c r="H9190" s="180"/>
      <c r="I9190" s="180">
        <v>12025</v>
      </c>
      <c r="J9190" s="180">
        <v>60251.25</v>
      </c>
    </row>
    <row r="9191" spans="1:10" x14ac:dyDescent="0.2">
      <c r="A9191" s="180" t="s">
        <v>211</v>
      </c>
      <c r="B9191" s="180" t="s">
        <v>338</v>
      </c>
      <c r="C9191" s="180"/>
      <c r="D9191" s="180"/>
      <c r="E9191" s="180"/>
      <c r="F9191" s="180"/>
      <c r="G9191" s="180">
        <v>260000</v>
      </c>
      <c r="H9191" s="180"/>
      <c r="I9191" s="180">
        <v>265000</v>
      </c>
      <c r="J9191" s="180">
        <v>259609.82</v>
      </c>
    </row>
    <row r="9192" spans="1:10" x14ac:dyDescent="0.2">
      <c r="A9192" s="180" t="s">
        <v>211</v>
      </c>
      <c r="B9192" s="180" t="s">
        <v>339</v>
      </c>
      <c r="C9192" s="180"/>
      <c r="D9192" s="180"/>
      <c r="E9192" s="180"/>
      <c r="F9192" s="180"/>
      <c r="G9192" s="180"/>
      <c r="H9192" s="180"/>
      <c r="I9192" s="180">
        <v>325000</v>
      </c>
      <c r="J9192" s="180">
        <v>344564.02</v>
      </c>
    </row>
    <row r="9193" spans="1:10" x14ac:dyDescent="0.2">
      <c r="A9193" s="180" t="s">
        <v>211</v>
      </c>
      <c r="B9193" s="180" t="s">
        <v>340</v>
      </c>
      <c r="C9193" s="180">
        <v>125000</v>
      </c>
      <c r="D9193" s="180">
        <v>10000</v>
      </c>
      <c r="E9193" s="180"/>
      <c r="F9193" s="180">
        <v>100</v>
      </c>
      <c r="G9193" s="180">
        <v>3500</v>
      </c>
      <c r="H9193" s="180"/>
      <c r="I9193" s="180">
        <v>342025</v>
      </c>
      <c r="J9193" s="180">
        <v>398196.99</v>
      </c>
    </row>
    <row r="9194" spans="1:10" x14ac:dyDescent="0.2">
      <c r="A9194" s="180" t="s">
        <v>211</v>
      </c>
      <c r="B9194" s="180" t="s">
        <v>341</v>
      </c>
      <c r="C9194" s="180"/>
      <c r="D9194" s="180"/>
      <c r="E9194" s="180"/>
      <c r="F9194" s="180"/>
      <c r="G9194" s="180"/>
      <c r="H9194" s="180"/>
      <c r="I9194" s="180">
        <v>0</v>
      </c>
      <c r="J9194" s="180">
        <v>0</v>
      </c>
    </row>
    <row r="9195" spans="1:10" x14ac:dyDescent="0.2">
      <c r="A9195" s="180" t="s">
        <v>211</v>
      </c>
      <c r="B9195" s="180" t="s">
        <v>342</v>
      </c>
      <c r="C9195" s="180"/>
      <c r="D9195" s="180"/>
      <c r="E9195" s="180"/>
      <c r="F9195" s="180"/>
      <c r="G9195" s="180"/>
      <c r="H9195" s="180"/>
      <c r="I9195" s="180">
        <v>3061248</v>
      </c>
      <c r="J9195" s="180">
        <v>3186359</v>
      </c>
    </row>
    <row r="9196" spans="1:10" x14ac:dyDescent="0.2">
      <c r="A9196" s="180" t="s">
        <v>211</v>
      </c>
      <c r="B9196" s="180" t="s">
        <v>343</v>
      </c>
      <c r="C9196" s="180"/>
      <c r="D9196" s="180"/>
      <c r="E9196" s="180"/>
      <c r="F9196" s="180"/>
      <c r="G9196" s="180"/>
      <c r="H9196" s="180"/>
      <c r="I9196" s="180">
        <v>0</v>
      </c>
      <c r="J9196" s="180">
        <v>0</v>
      </c>
    </row>
    <row r="9197" spans="1:10" x14ac:dyDescent="0.2">
      <c r="A9197" s="180" t="s">
        <v>211</v>
      </c>
      <c r="B9197" s="180" t="s">
        <v>344</v>
      </c>
      <c r="C9197" s="180">
        <v>500000</v>
      </c>
      <c r="D9197" s="180">
        <v>70</v>
      </c>
      <c r="E9197" s="180"/>
      <c r="F9197" s="180">
        <v>175</v>
      </c>
      <c r="G9197" s="180">
        <v>3500</v>
      </c>
      <c r="H9197" s="180"/>
      <c r="I9197" s="180">
        <v>544305</v>
      </c>
      <c r="J9197" s="180">
        <v>534057.77999999991</v>
      </c>
    </row>
    <row r="9198" spans="1:10" x14ac:dyDescent="0.2">
      <c r="A9198" s="180" t="s">
        <v>211</v>
      </c>
      <c r="B9198" s="180" t="s">
        <v>475</v>
      </c>
      <c r="C9198" s="180"/>
      <c r="D9198" s="180">
        <v>529</v>
      </c>
      <c r="E9198" s="180"/>
      <c r="F9198" s="180">
        <v>1192</v>
      </c>
      <c r="G9198" s="180"/>
      <c r="H9198" s="180"/>
      <c r="I9198" s="180">
        <v>7481</v>
      </c>
      <c r="J9198" s="180">
        <v>7770</v>
      </c>
    </row>
    <row r="9199" spans="1:10" x14ac:dyDescent="0.2">
      <c r="A9199" s="180" t="s">
        <v>211</v>
      </c>
      <c r="B9199" s="180" t="s">
        <v>332</v>
      </c>
      <c r="C9199" s="180"/>
      <c r="D9199" s="180"/>
      <c r="E9199" s="180"/>
      <c r="F9199" s="180"/>
      <c r="G9199" s="180"/>
      <c r="H9199" s="180"/>
      <c r="I9199" s="180">
        <v>70000</v>
      </c>
      <c r="J9199" s="180">
        <v>83147</v>
      </c>
    </row>
    <row r="9200" spans="1:10" x14ac:dyDescent="0.2">
      <c r="A9200" s="180" t="s">
        <v>211</v>
      </c>
      <c r="B9200" s="180" t="s">
        <v>407</v>
      </c>
      <c r="C9200" s="180"/>
      <c r="D9200" s="180"/>
      <c r="E9200" s="180"/>
      <c r="F9200" s="180"/>
      <c r="G9200" s="180">
        <v>195000</v>
      </c>
      <c r="H9200" s="180"/>
      <c r="I9200" s="180">
        <v>336000</v>
      </c>
      <c r="J9200" s="180">
        <v>336510.73</v>
      </c>
    </row>
    <row r="9201" spans="1:10" x14ac:dyDescent="0.2">
      <c r="A9201" s="180" t="s">
        <v>211</v>
      </c>
      <c r="B9201" s="180" t="s">
        <v>345</v>
      </c>
      <c r="C9201" s="180">
        <v>626000</v>
      </c>
      <c r="D9201" s="180">
        <v>242787</v>
      </c>
      <c r="E9201" s="180">
        <v>0</v>
      </c>
      <c r="F9201" s="180">
        <v>524117</v>
      </c>
      <c r="G9201" s="180">
        <v>463000</v>
      </c>
      <c r="H9201" s="180">
        <v>0</v>
      </c>
      <c r="I9201" s="180">
        <v>11509601</v>
      </c>
      <c r="J9201" s="180">
        <v>11467133.380000001</v>
      </c>
    </row>
    <row r="9202" spans="1:10" x14ac:dyDescent="0.2">
      <c r="A9202" s="180" t="s">
        <v>211</v>
      </c>
      <c r="B9202" s="180" t="s">
        <v>346</v>
      </c>
      <c r="C9202" s="180"/>
      <c r="D9202" s="180"/>
      <c r="E9202" s="180"/>
      <c r="F9202" s="180"/>
      <c r="G9202" s="180"/>
      <c r="H9202" s="180"/>
      <c r="I9202" s="180">
        <v>0</v>
      </c>
      <c r="J9202" s="180">
        <v>0</v>
      </c>
    </row>
    <row r="9203" spans="1:10" x14ac:dyDescent="0.2">
      <c r="A9203" s="180" t="s">
        <v>211</v>
      </c>
      <c r="B9203" s="180" t="s">
        <v>446</v>
      </c>
      <c r="C9203" s="180"/>
      <c r="D9203" s="180"/>
      <c r="E9203" s="180"/>
      <c r="F9203" s="180">
        <v>400000</v>
      </c>
      <c r="G9203" s="180"/>
      <c r="H9203" s="180"/>
      <c r="I9203" s="180">
        <v>400000</v>
      </c>
      <c r="J9203" s="180">
        <v>406340.93</v>
      </c>
    </row>
    <row r="9204" spans="1:10" x14ac:dyDescent="0.2">
      <c r="A9204" s="180" t="s">
        <v>211</v>
      </c>
      <c r="B9204" s="180" t="s">
        <v>347</v>
      </c>
      <c r="C9204" s="180"/>
      <c r="D9204" s="180"/>
      <c r="E9204" s="180"/>
      <c r="F9204" s="180"/>
      <c r="G9204" s="180"/>
      <c r="H9204" s="180"/>
      <c r="I9204" s="180">
        <v>0</v>
      </c>
      <c r="J9204" s="180">
        <v>0</v>
      </c>
    </row>
    <row r="9205" spans="1:10" x14ac:dyDescent="0.2">
      <c r="A9205" s="180" t="s">
        <v>211</v>
      </c>
      <c r="B9205" s="180" t="s">
        <v>348</v>
      </c>
      <c r="C9205" s="180">
        <v>626000</v>
      </c>
      <c r="D9205" s="180">
        <v>242787</v>
      </c>
      <c r="E9205" s="180">
        <v>0</v>
      </c>
      <c r="F9205" s="180">
        <v>924117</v>
      </c>
      <c r="G9205" s="180">
        <v>463000</v>
      </c>
      <c r="H9205" s="180">
        <v>0</v>
      </c>
      <c r="I9205" s="180">
        <v>11909601</v>
      </c>
      <c r="J9205" s="180">
        <v>11873474.310000001</v>
      </c>
    </row>
    <row r="9206" spans="1:10" x14ac:dyDescent="0.2">
      <c r="A9206" s="180" t="s">
        <v>211</v>
      </c>
      <c r="B9206" s="180" t="s">
        <v>349</v>
      </c>
      <c r="C9206" s="180">
        <v>-108569.91000000016</v>
      </c>
      <c r="D9206" s="180">
        <v>126411.97999999998</v>
      </c>
      <c r="E9206" s="180">
        <v>0</v>
      </c>
      <c r="F9206" s="180">
        <v>1733338.36</v>
      </c>
      <c r="G9206" s="180">
        <v>-65733.589999999967</v>
      </c>
      <c r="H9206" s="180">
        <v>0</v>
      </c>
      <c r="I9206" s="180">
        <v>3605831.290000001</v>
      </c>
      <c r="J9206" s="180">
        <v>3672444.16</v>
      </c>
    </row>
    <row r="9207" spans="1:10" x14ac:dyDescent="0.2">
      <c r="A9207" s="180" t="s">
        <v>211</v>
      </c>
      <c r="B9207" s="180" t="s">
        <v>350</v>
      </c>
      <c r="C9207" s="180">
        <v>517430.08999999985</v>
      </c>
      <c r="D9207" s="180">
        <v>369198.98</v>
      </c>
      <c r="E9207" s="180">
        <v>0</v>
      </c>
      <c r="F9207" s="180">
        <v>2657455.36</v>
      </c>
      <c r="G9207" s="180">
        <v>397266.41</v>
      </c>
      <c r="H9207" s="180">
        <v>0</v>
      </c>
      <c r="I9207" s="180">
        <v>15515432.289999999</v>
      </c>
      <c r="J9207" s="180">
        <v>15545918.470000001</v>
      </c>
    </row>
    <row r="9208" spans="1:10" x14ac:dyDescent="0.2">
      <c r="A9208" s="180" t="s">
        <v>211</v>
      </c>
      <c r="B9208" s="180" t="s">
        <v>376</v>
      </c>
      <c r="C9208" s="180"/>
      <c r="D9208" s="180"/>
      <c r="E9208" s="180"/>
      <c r="F9208" s="180"/>
      <c r="G9208" s="180"/>
      <c r="H9208" s="180"/>
      <c r="I9208" s="180"/>
      <c r="J9208" s="180"/>
    </row>
    <row r="9209" spans="1:10" x14ac:dyDescent="0.2">
      <c r="A9209" s="180" t="s">
        <v>211</v>
      </c>
      <c r="B9209" s="180" t="s">
        <v>377</v>
      </c>
      <c r="C9209" s="180">
        <v>225000</v>
      </c>
      <c r="D9209" s="180"/>
      <c r="E9209" s="180"/>
      <c r="F9209" s="180"/>
      <c r="G9209" s="180"/>
      <c r="H9209" s="180"/>
      <c r="I9209" s="180">
        <v>7275000</v>
      </c>
      <c r="J9209" s="180">
        <v>6674973.6800000006</v>
      </c>
    </row>
    <row r="9210" spans="1:10" x14ac:dyDescent="0.2">
      <c r="A9210" s="180" t="s">
        <v>211</v>
      </c>
      <c r="B9210" s="180" t="s">
        <v>352</v>
      </c>
      <c r="C9210" s="180"/>
      <c r="D9210" s="180"/>
      <c r="E9210" s="180"/>
      <c r="F9210" s="180"/>
      <c r="G9210" s="180"/>
      <c r="H9210" s="180"/>
      <c r="I9210" s="180">
        <v>540000</v>
      </c>
      <c r="J9210" s="180">
        <v>470913.76</v>
      </c>
    </row>
    <row r="9211" spans="1:10" x14ac:dyDescent="0.2">
      <c r="A9211" s="180" t="s">
        <v>211</v>
      </c>
      <c r="B9211" s="180" t="s">
        <v>353</v>
      </c>
      <c r="C9211" s="180"/>
      <c r="D9211" s="180">
        <v>45000</v>
      </c>
      <c r="E9211" s="180"/>
      <c r="F9211" s="180"/>
      <c r="G9211" s="180"/>
      <c r="H9211" s="180"/>
      <c r="I9211" s="180">
        <v>317000</v>
      </c>
      <c r="J9211" s="180">
        <v>223734.67</v>
      </c>
    </row>
    <row r="9212" spans="1:10" x14ac:dyDescent="0.2">
      <c r="A9212" s="180" t="s">
        <v>211</v>
      </c>
      <c r="B9212" s="180" t="s">
        <v>354</v>
      </c>
      <c r="C9212" s="180"/>
      <c r="D9212" s="180">
        <v>20000</v>
      </c>
      <c r="E9212" s="180"/>
      <c r="F9212" s="180"/>
      <c r="G9212" s="180"/>
      <c r="H9212" s="180"/>
      <c r="I9212" s="180">
        <v>345000</v>
      </c>
      <c r="J9212" s="180">
        <v>312627.8</v>
      </c>
    </row>
    <row r="9213" spans="1:10" x14ac:dyDescent="0.2">
      <c r="A9213" s="180" t="s">
        <v>211</v>
      </c>
      <c r="B9213" s="180" t="s">
        <v>408</v>
      </c>
      <c r="C9213" s="180"/>
      <c r="D9213" s="180"/>
      <c r="E9213" s="180"/>
      <c r="F9213" s="180"/>
      <c r="G9213" s="180"/>
      <c r="H9213" s="180"/>
      <c r="I9213" s="180">
        <v>600000</v>
      </c>
      <c r="J9213" s="180">
        <v>468606.31</v>
      </c>
    </row>
    <row r="9214" spans="1:10" x14ac:dyDescent="0.2">
      <c r="A9214" s="180" t="s">
        <v>211</v>
      </c>
      <c r="B9214" s="180" t="s">
        <v>423</v>
      </c>
      <c r="C9214" s="180"/>
      <c r="D9214" s="180"/>
      <c r="E9214" s="180"/>
      <c r="F9214" s="180"/>
      <c r="G9214" s="180"/>
      <c r="H9214" s="180"/>
      <c r="I9214" s="180">
        <v>160000</v>
      </c>
      <c r="J9214" s="180">
        <v>116125.59</v>
      </c>
    </row>
    <row r="9215" spans="1:10" x14ac:dyDescent="0.2">
      <c r="A9215" s="180" t="s">
        <v>211</v>
      </c>
      <c r="B9215" s="180" t="s">
        <v>355</v>
      </c>
      <c r="C9215" s="180">
        <v>15000</v>
      </c>
      <c r="D9215" s="180">
        <v>75000</v>
      </c>
      <c r="E9215" s="180"/>
      <c r="F9215" s="180"/>
      <c r="G9215" s="180">
        <v>30000</v>
      </c>
      <c r="H9215" s="180"/>
      <c r="I9215" s="180">
        <v>1116000</v>
      </c>
      <c r="J9215" s="180">
        <v>907919.32</v>
      </c>
    </row>
    <row r="9216" spans="1:10" x14ac:dyDescent="0.2">
      <c r="A9216" s="180" t="s">
        <v>211</v>
      </c>
      <c r="B9216" s="180" t="s">
        <v>356</v>
      </c>
      <c r="C9216" s="180">
        <v>10000</v>
      </c>
      <c r="D9216" s="180">
        <v>150000</v>
      </c>
      <c r="E9216" s="180"/>
      <c r="F9216" s="180"/>
      <c r="G9216" s="180"/>
      <c r="H9216" s="180"/>
      <c r="I9216" s="180">
        <v>640000</v>
      </c>
      <c r="J9216" s="180">
        <v>551523.87</v>
      </c>
    </row>
    <row r="9217" spans="1:10" x14ac:dyDescent="0.2">
      <c r="A9217" s="180" t="s">
        <v>211</v>
      </c>
      <c r="B9217" s="180" t="s">
        <v>409</v>
      </c>
      <c r="C9217" s="180"/>
      <c r="D9217" s="180"/>
      <c r="E9217" s="180"/>
      <c r="F9217" s="180"/>
      <c r="G9217" s="180"/>
      <c r="H9217" s="180"/>
      <c r="I9217" s="180">
        <v>0</v>
      </c>
      <c r="J9217" s="180"/>
    </row>
    <row r="9218" spans="1:10" x14ac:dyDescent="0.2">
      <c r="A9218" s="180" t="s">
        <v>211</v>
      </c>
      <c r="B9218" s="180" t="s">
        <v>378</v>
      </c>
      <c r="C9218" s="180"/>
      <c r="D9218" s="180"/>
      <c r="E9218" s="180"/>
      <c r="F9218" s="180"/>
      <c r="G9218" s="180">
        <v>620000</v>
      </c>
      <c r="H9218" s="180"/>
      <c r="I9218" s="180">
        <v>603000</v>
      </c>
      <c r="J9218" s="180">
        <v>451318.68999999994</v>
      </c>
    </row>
    <row r="9219" spans="1:10" x14ac:dyDescent="0.2">
      <c r="A9219" s="180" t="s">
        <v>211</v>
      </c>
      <c r="B9219" s="180" t="s">
        <v>360</v>
      </c>
      <c r="C9219" s="180">
        <v>250000</v>
      </c>
      <c r="D9219" s="180"/>
      <c r="E9219" s="180"/>
      <c r="F9219" s="180"/>
      <c r="G9219" s="180"/>
      <c r="H9219" s="180"/>
      <c r="I9219" s="180">
        <v>510000</v>
      </c>
      <c r="J9219" s="180">
        <v>355087.38999999996</v>
      </c>
    </row>
    <row r="9220" spans="1:10" x14ac:dyDescent="0.2">
      <c r="A9220" s="180" t="s">
        <v>211</v>
      </c>
      <c r="B9220" s="180" t="s">
        <v>379</v>
      </c>
      <c r="C9220" s="180"/>
      <c r="D9220" s="180"/>
      <c r="E9220" s="180"/>
      <c r="F9220" s="180">
        <v>860000</v>
      </c>
      <c r="G9220" s="180"/>
      <c r="H9220" s="180"/>
      <c r="I9220" s="180">
        <v>860000</v>
      </c>
      <c r="J9220" s="180">
        <v>752753.68</v>
      </c>
    </row>
    <row r="9221" spans="1:10" x14ac:dyDescent="0.2">
      <c r="A9221" s="180" t="s">
        <v>211</v>
      </c>
      <c r="B9221" s="180" t="s">
        <v>362</v>
      </c>
      <c r="C9221" s="180"/>
      <c r="D9221" s="180"/>
      <c r="E9221" s="180"/>
      <c r="F9221" s="180"/>
      <c r="G9221" s="180"/>
      <c r="H9221" s="180"/>
      <c r="I9221" s="180">
        <v>221444</v>
      </c>
      <c r="J9221" s="180">
        <v>222292</v>
      </c>
    </row>
    <row r="9222" spans="1:10" x14ac:dyDescent="0.2">
      <c r="A9222" s="180" t="s">
        <v>211</v>
      </c>
      <c r="B9222" s="180" t="s">
        <v>365</v>
      </c>
      <c r="C9222" s="180">
        <v>500000</v>
      </c>
      <c r="D9222" s="180">
        <v>290000</v>
      </c>
      <c r="E9222" s="180">
        <v>0</v>
      </c>
      <c r="F9222" s="180">
        <v>860000</v>
      </c>
      <c r="G9222" s="180">
        <v>650000</v>
      </c>
      <c r="H9222" s="180">
        <v>0</v>
      </c>
      <c r="I9222" s="180">
        <v>13187444</v>
      </c>
      <c r="J9222" s="180">
        <v>11507876.759999998</v>
      </c>
    </row>
    <row r="9223" spans="1:10" x14ac:dyDescent="0.2">
      <c r="A9223" s="180" t="s">
        <v>211</v>
      </c>
      <c r="B9223" s="180" t="s">
        <v>447</v>
      </c>
      <c r="C9223" s="180">
        <v>375000</v>
      </c>
      <c r="D9223" s="180">
        <v>105000</v>
      </c>
      <c r="E9223" s="180"/>
      <c r="F9223" s="180"/>
      <c r="G9223" s="180"/>
      <c r="H9223" s="180"/>
      <c r="I9223" s="180">
        <v>480000</v>
      </c>
      <c r="J9223" s="180">
        <v>432210.42</v>
      </c>
    </row>
    <row r="9224" spans="1:10" x14ac:dyDescent="0.2">
      <c r="A9224" s="180" t="s">
        <v>211</v>
      </c>
      <c r="B9224" s="180" t="s">
        <v>366</v>
      </c>
      <c r="C9224" s="180">
        <v>875000</v>
      </c>
      <c r="D9224" s="180">
        <v>395000</v>
      </c>
      <c r="E9224" s="180">
        <v>0</v>
      </c>
      <c r="F9224" s="180">
        <v>860000</v>
      </c>
      <c r="G9224" s="180">
        <v>650000</v>
      </c>
      <c r="H9224" s="180">
        <v>0</v>
      </c>
      <c r="I9224" s="180">
        <v>13667444</v>
      </c>
      <c r="J9224" s="180">
        <v>11940087.179999998</v>
      </c>
    </row>
    <row r="9225" spans="1:10" x14ac:dyDescent="0.2">
      <c r="A9225" s="180" t="s">
        <v>211</v>
      </c>
      <c r="B9225" s="180" t="s">
        <v>367</v>
      </c>
      <c r="C9225" s="180">
        <v>-357569.91000000015</v>
      </c>
      <c r="D9225" s="180">
        <v>-25801.020000000019</v>
      </c>
      <c r="E9225" s="180">
        <v>0</v>
      </c>
      <c r="F9225" s="180">
        <v>1797455.36</v>
      </c>
      <c r="G9225" s="180">
        <v>-252733.58999999997</v>
      </c>
      <c r="H9225" s="180">
        <v>0</v>
      </c>
      <c r="I9225" s="180">
        <v>1847988.290000001</v>
      </c>
      <c r="J9225" s="180">
        <v>3605831.2900000033</v>
      </c>
    </row>
    <row r="9226" spans="1:10" x14ac:dyDescent="0.2">
      <c r="A9226" s="180" t="s">
        <v>211</v>
      </c>
      <c r="B9226" s="180" t="s">
        <v>368</v>
      </c>
      <c r="C9226" s="180">
        <v>517430.08999999985</v>
      </c>
      <c r="D9226" s="180">
        <v>369198.98</v>
      </c>
      <c r="E9226" s="180">
        <v>0</v>
      </c>
      <c r="F9226" s="180">
        <v>2657455.36</v>
      </c>
      <c r="G9226" s="180">
        <v>397266.41</v>
      </c>
      <c r="H9226" s="180">
        <v>0</v>
      </c>
      <c r="I9226" s="180">
        <v>15515432.289999999</v>
      </c>
      <c r="J9226" s="180">
        <v>15545918.470000001</v>
      </c>
    </row>
    <row r="9227" spans="1:10" x14ac:dyDescent="0.2">
      <c r="A9227" s="180" t="s">
        <v>212</v>
      </c>
      <c r="B9227" s="180" t="s">
        <v>333</v>
      </c>
      <c r="C9227" s="180"/>
      <c r="D9227" s="180">
        <v>153247</v>
      </c>
      <c r="E9227" s="180"/>
      <c r="F9227" s="180">
        <v>0</v>
      </c>
      <c r="G9227" s="180"/>
      <c r="H9227" s="180"/>
      <c r="I9227" s="180">
        <v>5122210</v>
      </c>
      <c r="J9227" s="180">
        <v>5579399.6300000008</v>
      </c>
    </row>
    <row r="9228" spans="1:10" x14ac:dyDescent="0.2">
      <c r="A9228" s="180" t="s">
        <v>212</v>
      </c>
      <c r="B9228" s="180" t="s">
        <v>334</v>
      </c>
      <c r="C9228" s="180"/>
      <c r="D9228" s="180">
        <v>2555</v>
      </c>
      <c r="E9228" s="180"/>
      <c r="F9228" s="180">
        <v>0</v>
      </c>
      <c r="G9228" s="180"/>
      <c r="H9228" s="180"/>
      <c r="I9228" s="180">
        <v>92180</v>
      </c>
      <c r="J9228" s="180">
        <v>113686.39999999999</v>
      </c>
    </row>
    <row r="9229" spans="1:10" x14ac:dyDescent="0.2">
      <c r="A9229" s="180" t="s">
        <v>212</v>
      </c>
      <c r="B9229" s="180" t="s">
        <v>335</v>
      </c>
      <c r="C9229" s="180"/>
      <c r="D9229" s="180">
        <v>0</v>
      </c>
      <c r="E9229" s="180"/>
      <c r="F9229" s="180"/>
      <c r="G9229" s="180"/>
      <c r="H9229" s="180"/>
      <c r="I9229" s="180">
        <v>522173</v>
      </c>
      <c r="J9229" s="180">
        <v>527821</v>
      </c>
    </row>
    <row r="9230" spans="1:10" x14ac:dyDescent="0.2">
      <c r="A9230" s="180" t="s">
        <v>212</v>
      </c>
      <c r="B9230" s="180" t="s">
        <v>336</v>
      </c>
      <c r="C9230" s="180"/>
      <c r="D9230" s="180"/>
      <c r="E9230" s="180"/>
      <c r="F9230" s="180"/>
      <c r="G9230" s="180"/>
      <c r="H9230" s="180"/>
      <c r="I9230" s="180">
        <v>375000</v>
      </c>
      <c r="J9230" s="180">
        <v>3563466.08</v>
      </c>
    </row>
    <row r="9231" spans="1:10" x14ac:dyDescent="0.2">
      <c r="A9231" s="180" t="s">
        <v>212</v>
      </c>
      <c r="B9231" s="180" t="s">
        <v>337</v>
      </c>
      <c r="C9231" s="180">
        <v>20000</v>
      </c>
      <c r="D9231" s="180">
        <v>1500</v>
      </c>
      <c r="E9231" s="180">
        <v>0</v>
      </c>
      <c r="F9231" s="180">
        <v>0</v>
      </c>
      <c r="G9231" s="180">
        <v>200</v>
      </c>
      <c r="H9231" s="180">
        <v>0</v>
      </c>
      <c r="I9231" s="180">
        <v>93050</v>
      </c>
      <c r="J9231" s="180">
        <v>60848.84</v>
      </c>
    </row>
    <row r="9232" spans="1:10" x14ac:dyDescent="0.2">
      <c r="A9232" s="180" t="s">
        <v>212</v>
      </c>
      <c r="B9232" s="180" t="s">
        <v>338</v>
      </c>
      <c r="C9232" s="180"/>
      <c r="D9232" s="180"/>
      <c r="E9232" s="180"/>
      <c r="F9232" s="180"/>
      <c r="G9232" s="180">
        <v>400000</v>
      </c>
      <c r="H9232" s="180">
        <v>0</v>
      </c>
      <c r="I9232" s="180">
        <v>390000</v>
      </c>
      <c r="J9232" s="180">
        <v>361091.41</v>
      </c>
    </row>
    <row r="9233" spans="1:10" x14ac:dyDescent="0.2">
      <c r="A9233" s="180" t="s">
        <v>212</v>
      </c>
      <c r="B9233" s="180" t="s">
        <v>339</v>
      </c>
      <c r="C9233" s="180"/>
      <c r="D9233" s="180"/>
      <c r="E9233" s="180"/>
      <c r="F9233" s="180"/>
      <c r="G9233" s="180"/>
      <c r="H9233" s="180">
        <v>0</v>
      </c>
      <c r="I9233" s="180">
        <v>477400</v>
      </c>
      <c r="J9233" s="180">
        <v>353426.54</v>
      </c>
    </row>
    <row r="9234" spans="1:10" x14ac:dyDescent="0.2">
      <c r="A9234" s="180" t="s">
        <v>212</v>
      </c>
      <c r="B9234" s="180" t="s">
        <v>340</v>
      </c>
      <c r="C9234" s="180">
        <v>70000</v>
      </c>
      <c r="D9234" s="180">
        <v>0</v>
      </c>
      <c r="E9234" s="180">
        <v>0</v>
      </c>
      <c r="F9234" s="180">
        <v>0</v>
      </c>
      <c r="G9234" s="180">
        <v>2500</v>
      </c>
      <c r="H9234" s="180">
        <v>0</v>
      </c>
      <c r="I9234" s="180">
        <v>915100</v>
      </c>
      <c r="J9234" s="180">
        <v>283552.13</v>
      </c>
    </row>
    <row r="9235" spans="1:10" x14ac:dyDescent="0.2">
      <c r="A9235" s="180" t="s">
        <v>212</v>
      </c>
      <c r="B9235" s="180" t="s">
        <v>341</v>
      </c>
      <c r="C9235" s="180">
        <v>0</v>
      </c>
      <c r="D9235" s="180">
        <v>0</v>
      </c>
      <c r="E9235" s="180">
        <v>0</v>
      </c>
      <c r="F9235" s="180">
        <v>0</v>
      </c>
      <c r="G9235" s="180">
        <v>0</v>
      </c>
      <c r="H9235" s="180">
        <v>0</v>
      </c>
      <c r="I9235" s="180">
        <v>25000</v>
      </c>
      <c r="J9235" s="180">
        <v>0</v>
      </c>
    </row>
    <row r="9236" spans="1:10" x14ac:dyDescent="0.2">
      <c r="A9236" s="180" t="s">
        <v>212</v>
      </c>
      <c r="B9236" s="180" t="s">
        <v>342</v>
      </c>
      <c r="C9236" s="180"/>
      <c r="D9236" s="180"/>
      <c r="E9236" s="180"/>
      <c r="F9236" s="180"/>
      <c r="G9236" s="180"/>
      <c r="H9236" s="180"/>
      <c r="I9236" s="180">
        <v>8308667</v>
      </c>
      <c r="J9236" s="180">
        <v>7387230</v>
      </c>
    </row>
    <row r="9237" spans="1:10" x14ac:dyDescent="0.2">
      <c r="A9237" s="180" t="s">
        <v>212</v>
      </c>
      <c r="B9237" s="180" t="s">
        <v>343</v>
      </c>
      <c r="C9237" s="180"/>
      <c r="D9237" s="180"/>
      <c r="E9237" s="180"/>
      <c r="F9237" s="180"/>
      <c r="G9237" s="180"/>
      <c r="H9237" s="180"/>
      <c r="I9237" s="180">
        <v>0</v>
      </c>
      <c r="J9237" s="180">
        <v>0</v>
      </c>
    </row>
    <row r="9238" spans="1:10" x14ac:dyDescent="0.2">
      <c r="A9238" s="180" t="s">
        <v>212</v>
      </c>
      <c r="B9238" s="180" t="s">
        <v>344</v>
      </c>
      <c r="C9238" s="180">
        <v>1150000</v>
      </c>
      <c r="D9238" s="180">
        <v>0</v>
      </c>
      <c r="E9238" s="180">
        <v>0</v>
      </c>
      <c r="F9238" s="180">
        <v>0</v>
      </c>
      <c r="G9238" s="180">
        <v>7500</v>
      </c>
      <c r="H9238" s="180">
        <v>0</v>
      </c>
      <c r="I9238" s="180">
        <v>1313250</v>
      </c>
      <c r="J9238" s="180">
        <v>1074397.97</v>
      </c>
    </row>
    <row r="9239" spans="1:10" x14ac:dyDescent="0.2">
      <c r="A9239" s="180" t="s">
        <v>212</v>
      </c>
      <c r="B9239" s="180" t="s">
        <v>475</v>
      </c>
      <c r="C9239" s="180"/>
      <c r="D9239" s="180">
        <v>2100</v>
      </c>
      <c r="E9239" s="180"/>
      <c r="F9239" s="180">
        <v>0</v>
      </c>
      <c r="G9239" s="180"/>
      <c r="H9239" s="180"/>
      <c r="I9239" s="180">
        <v>64664</v>
      </c>
      <c r="J9239" s="180">
        <v>74005.599999999991</v>
      </c>
    </row>
    <row r="9240" spans="1:10" x14ac:dyDescent="0.2">
      <c r="A9240" s="180" t="s">
        <v>212</v>
      </c>
      <c r="B9240" s="180" t="s">
        <v>332</v>
      </c>
      <c r="C9240" s="180"/>
      <c r="D9240" s="180"/>
      <c r="E9240" s="180">
        <v>0</v>
      </c>
      <c r="F9240" s="180"/>
      <c r="G9240" s="180"/>
      <c r="H9240" s="180"/>
      <c r="I9240" s="180">
        <v>190000</v>
      </c>
      <c r="J9240" s="180">
        <v>218695</v>
      </c>
    </row>
    <row r="9241" spans="1:10" x14ac:dyDescent="0.2">
      <c r="A9241" s="180" t="s">
        <v>212</v>
      </c>
      <c r="B9241" s="180" t="s">
        <v>407</v>
      </c>
      <c r="C9241" s="180">
        <v>0</v>
      </c>
      <c r="D9241" s="180">
        <v>0</v>
      </c>
      <c r="E9241" s="180">
        <v>0</v>
      </c>
      <c r="F9241" s="180">
        <v>0</v>
      </c>
      <c r="G9241" s="180">
        <v>330000</v>
      </c>
      <c r="H9241" s="180">
        <v>0</v>
      </c>
      <c r="I9241" s="180">
        <v>491650</v>
      </c>
      <c r="J9241" s="180">
        <v>603603.72</v>
      </c>
    </row>
    <row r="9242" spans="1:10" x14ac:dyDescent="0.2">
      <c r="A9242" s="180" t="s">
        <v>212</v>
      </c>
      <c r="B9242" s="180" t="s">
        <v>345</v>
      </c>
      <c r="C9242" s="180">
        <v>1240000</v>
      </c>
      <c r="D9242" s="180">
        <v>159402</v>
      </c>
      <c r="E9242" s="180">
        <v>0</v>
      </c>
      <c r="F9242" s="180">
        <v>0</v>
      </c>
      <c r="G9242" s="180">
        <v>740200</v>
      </c>
      <c r="H9242" s="180">
        <v>0</v>
      </c>
      <c r="I9242" s="180">
        <v>18380344</v>
      </c>
      <c r="J9242" s="180">
        <v>20201224.32</v>
      </c>
    </row>
    <row r="9243" spans="1:10" x14ac:dyDescent="0.2">
      <c r="A9243" s="180" t="s">
        <v>212</v>
      </c>
      <c r="B9243" s="180" t="s">
        <v>346</v>
      </c>
      <c r="C9243" s="180">
        <v>0</v>
      </c>
      <c r="D9243" s="180">
        <v>0</v>
      </c>
      <c r="E9243" s="180">
        <v>0</v>
      </c>
      <c r="F9243" s="180">
        <v>0</v>
      </c>
      <c r="G9243" s="180"/>
      <c r="H9243" s="180"/>
      <c r="I9243" s="180">
        <v>0</v>
      </c>
      <c r="J9243" s="180">
        <v>157689.19</v>
      </c>
    </row>
    <row r="9244" spans="1:10" x14ac:dyDescent="0.2">
      <c r="A9244" s="180" t="s">
        <v>212</v>
      </c>
      <c r="B9244" s="180" t="s">
        <v>446</v>
      </c>
      <c r="C9244" s="180">
        <v>0</v>
      </c>
      <c r="D9244" s="180">
        <v>0</v>
      </c>
      <c r="E9244" s="180">
        <v>0</v>
      </c>
      <c r="F9244" s="180">
        <v>654089</v>
      </c>
      <c r="G9244" s="180">
        <v>0</v>
      </c>
      <c r="H9244" s="180">
        <v>0</v>
      </c>
      <c r="I9244" s="180">
        <v>693506</v>
      </c>
      <c r="J9244" s="180">
        <v>538280.19999999995</v>
      </c>
    </row>
    <row r="9245" spans="1:10" x14ac:dyDescent="0.2">
      <c r="A9245" s="180" t="s">
        <v>212</v>
      </c>
      <c r="B9245" s="180" t="s">
        <v>347</v>
      </c>
      <c r="C9245" s="180">
        <v>0</v>
      </c>
      <c r="D9245" s="180">
        <v>0</v>
      </c>
      <c r="E9245" s="180">
        <v>0</v>
      </c>
      <c r="F9245" s="180"/>
      <c r="G9245" s="180">
        <v>0</v>
      </c>
      <c r="H9245" s="180">
        <v>0</v>
      </c>
      <c r="I9245" s="180">
        <v>0</v>
      </c>
      <c r="J9245" s="180">
        <v>1709.05</v>
      </c>
    </row>
    <row r="9246" spans="1:10" x14ac:dyDescent="0.2">
      <c r="A9246" s="180" t="s">
        <v>212</v>
      </c>
      <c r="B9246" s="180" t="s">
        <v>348</v>
      </c>
      <c r="C9246" s="180">
        <v>1240000</v>
      </c>
      <c r="D9246" s="180">
        <v>159402</v>
      </c>
      <c r="E9246" s="180">
        <v>0</v>
      </c>
      <c r="F9246" s="180">
        <v>654089</v>
      </c>
      <c r="G9246" s="180">
        <v>740200</v>
      </c>
      <c r="H9246" s="180">
        <v>0</v>
      </c>
      <c r="I9246" s="180">
        <v>19073850</v>
      </c>
      <c r="J9246" s="180">
        <v>20898902.760000002</v>
      </c>
    </row>
    <row r="9247" spans="1:10" x14ac:dyDescent="0.2">
      <c r="A9247" s="180" t="s">
        <v>212</v>
      </c>
      <c r="B9247" s="180" t="s">
        <v>349</v>
      </c>
      <c r="C9247" s="180">
        <v>823095.23999999964</v>
      </c>
      <c r="D9247" s="180">
        <v>508028.67</v>
      </c>
      <c r="E9247" s="180">
        <v>0</v>
      </c>
      <c r="F9247" s="180">
        <v>0</v>
      </c>
      <c r="G9247" s="180">
        <v>-6170.6699999999255</v>
      </c>
      <c r="H9247" s="180">
        <v>0</v>
      </c>
      <c r="I9247" s="180">
        <v>6774362.8599999994</v>
      </c>
      <c r="J9247" s="180">
        <v>7667960.2699999996</v>
      </c>
    </row>
    <row r="9248" spans="1:10" x14ac:dyDescent="0.2">
      <c r="A9248" s="180" t="s">
        <v>212</v>
      </c>
      <c r="B9248" s="180" t="s">
        <v>350</v>
      </c>
      <c r="C9248" s="180">
        <v>2063095.24</v>
      </c>
      <c r="D9248" s="180">
        <v>667430.67000000004</v>
      </c>
      <c r="E9248" s="180">
        <v>0</v>
      </c>
      <c r="F9248" s="180">
        <v>654089</v>
      </c>
      <c r="G9248" s="180">
        <v>734029.33</v>
      </c>
      <c r="H9248" s="180">
        <v>0</v>
      </c>
      <c r="I9248" s="180">
        <v>25848212.859999999</v>
      </c>
      <c r="J9248" s="180">
        <v>28566863.030000001</v>
      </c>
    </row>
    <row r="9249" spans="1:10" x14ac:dyDescent="0.2">
      <c r="A9249" s="180" t="s">
        <v>212</v>
      </c>
      <c r="B9249" s="180" t="s">
        <v>376</v>
      </c>
      <c r="C9249" s="180"/>
      <c r="D9249" s="180"/>
      <c r="E9249" s="180"/>
      <c r="F9249" s="180"/>
      <c r="G9249" s="180"/>
      <c r="H9249" s="180"/>
      <c r="I9249" s="180"/>
      <c r="J9249" s="180"/>
    </row>
    <row r="9250" spans="1:10" x14ac:dyDescent="0.2">
      <c r="A9250" s="180" t="s">
        <v>212</v>
      </c>
      <c r="B9250" s="180" t="s">
        <v>377</v>
      </c>
      <c r="C9250" s="180">
        <v>75000</v>
      </c>
      <c r="D9250" s="180">
        <v>45000</v>
      </c>
      <c r="E9250" s="180">
        <v>0</v>
      </c>
      <c r="F9250" s="180"/>
      <c r="G9250" s="180">
        <v>0</v>
      </c>
      <c r="H9250" s="180">
        <v>0</v>
      </c>
      <c r="I9250" s="180">
        <v>11793000</v>
      </c>
      <c r="J9250" s="180">
        <v>13139565.02</v>
      </c>
    </row>
    <row r="9251" spans="1:10" x14ac:dyDescent="0.2">
      <c r="A9251" s="180" t="s">
        <v>212</v>
      </c>
      <c r="B9251" s="180" t="s">
        <v>352</v>
      </c>
      <c r="C9251" s="180">
        <v>0</v>
      </c>
      <c r="D9251" s="180">
        <v>0</v>
      </c>
      <c r="E9251" s="180">
        <v>0</v>
      </c>
      <c r="F9251" s="180"/>
      <c r="G9251" s="180">
        <v>0</v>
      </c>
      <c r="H9251" s="180">
        <v>0</v>
      </c>
      <c r="I9251" s="180">
        <v>601200</v>
      </c>
      <c r="J9251" s="180">
        <v>441806.15</v>
      </c>
    </row>
    <row r="9252" spans="1:10" x14ac:dyDescent="0.2">
      <c r="A9252" s="180" t="s">
        <v>212</v>
      </c>
      <c r="B9252" s="180" t="s">
        <v>353</v>
      </c>
      <c r="C9252" s="180">
        <v>250000</v>
      </c>
      <c r="D9252" s="180">
        <v>0</v>
      </c>
      <c r="E9252" s="180">
        <v>0</v>
      </c>
      <c r="F9252" s="180"/>
      <c r="G9252" s="180">
        <v>0</v>
      </c>
      <c r="H9252" s="180">
        <v>0</v>
      </c>
      <c r="I9252" s="180">
        <v>932000</v>
      </c>
      <c r="J9252" s="180">
        <v>866099.12999999989</v>
      </c>
    </row>
    <row r="9253" spans="1:10" x14ac:dyDescent="0.2">
      <c r="A9253" s="180" t="s">
        <v>212</v>
      </c>
      <c r="B9253" s="180" t="s">
        <v>354</v>
      </c>
      <c r="C9253" s="180">
        <v>0</v>
      </c>
      <c r="D9253" s="180">
        <v>5000</v>
      </c>
      <c r="E9253" s="180">
        <v>0</v>
      </c>
      <c r="F9253" s="180"/>
      <c r="G9253" s="180">
        <v>0</v>
      </c>
      <c r="H9253" s="180">
        <v>0</v>
      </c>
      <c r="I9253" s="180">
        <v>547000</v>
      </c>
      <c r="J9253" s="180">
        <v>508272.23</v>
      </c>
    </row>
    <row r="9254" spans="1:10" x14ac:dyDescent="0.2">
      <c r="A9254" s="180" t="s">
        <v>212</v>
      </c>
      <c r="B9254" s="180" t="s">
        <v>408</v>
      </c>
      <c r="C9254" s="180">
        <v>0</v>
      </c>
      <c r="D9254" s="180">
        <v>0</v>
      </c>
      <c r="E9254" s="180">
        <v>0</v>
      </c>
      <c r="F9254" s="180"/>
      <c r="G9254" s="180">
        <v>0</v>
      </c>
      <c r="H9254" s="180">
        <v>0</v>
      </c>
      <c r="I9254" s="180">
        <v>687000</v>
      </c>
      <c r="J9254" s="180">
        <v>611411.68999999994</v>
      </c>
    </row>
    <row r="9255" spans="1:10" x14ac:dyDescent="0.2">
      <c r="A9255" s="180" t="s">
        <v>212</v>
      </c>
      <c r="B9255" s="180" t="s">
        <v>423</v>
      </c>
      <c r="C9255" s="180">
        <v>55000</v>
      </c>
      <c r="D9255" s="180">
        <v>40000</v>
      </c>
      <c r="E9255" s="180">
        <v>0</v>
      </c>
      <c r="F9255" s="180">
        <v>0</v>
      </c>
      <c r="G9255" s="180">
        <v>0</v>
      </c>
      <c r="H9255" s="180">
        <v>0</v>
      </c>
      <c r="I9255" s="180">
        <v>300700</v>
      </c>
      <c r="J9255" s="180">
        <v>201462.06</v>
      </c>
    </row>
    <row r="9256" spans="1:10" x14ac:dyDescent="0.2">
      <c r="A9256" s="180" t="s">
        <v>212</v>
      </c>
      <c r="B9256" s="180" t="s">
        <v>355</v>
      </c>
      <c r="C9256" s="180">
        <v>200000</v>
      </c>
      <c r="D9256" s="180">
        <v>150000</v>
      </c>
      <c r="E9256" s="180">
        <v>0</v>
      </c>
      <c r="F9256" s="180"/>
      <c r="G9256" s="180">
        <v>3000</v>
      </c>
      <c r="H9256" s="180">
        <v>0</v>
      </c>
      <c r="I9256" s="180">
        <v>1647950</v>
      </c>
      <c r="J9256" s="180">
        <v>1257630.42</v>
      </c>
    </row>
    <row r="9257" spans="1:10" x14ac:dyDescent="0.2">
      <c r="A9257" s="180" t="s">
        <v>212</v>
      </c>
      <c r="B9257" s="180" t="s">
        <v>356</v>
      </c>
      <c r="C9257" s="180">
        <v>425000</v>
      </c>
      <c r="D9257" s="180">
        <v>0</v>
      </c>
      <c r="E9257" s="180">
        <v>0</v>
      </c>
      <c r="F9257" s="180"/>
      <c r="G9257" s="180">
        <v>0</v>
      </c>
      <c r="H9257" s="180">
        <v>0</v>
      </c>
      <c r="I9257" s="180">
        <v>1107000</v>
      </c>
      <c r="J9257" s="180">
        <v>801417.5</v>
      </c>
    </row>
    <row r="9258" spans="1:10" x14ac:dyDescent="0.2">
      <c r="A9258" s="180" t="s">
        <v>212</v>
      </c>
      <c r="B9258" s="180" t="s">
        <v>409</v>
      </c>
      <c r="C9258" s="180"/>
      <c r="D9258" s="180"/>
      <c r="E9258" s="180"/>
      <c r="F9258" s="180"/>
      <c r="G9258" s="180"/>
      <c r="H9258" s="180"/>
      <c r="I9258" s="180">
        <v>0</v>
      </c>
      <c r="J9258" s="180"/>
    </row>
    <row r="9259" spans="1:10" x14ac:dyDescent="0.2">
      <c r="A9259" s="180" t="s">
        <v>212</v>
      </c>
      <c r="B9259" s="180" t="s">
        <v>378</v>
      </c>
      <c r="C9259" s="180">
        <v>0</v>
      </c>
      <c r="D9259" s="180">
        <v>0</v>
      </c>
      <c r="E9259" s="180">
        <v>0</v>
      </c>
      <c r="F9259" s="180"/>
      <c r="G9259" s="180">
        <v>720000</v>
      </c>
      <c r="H9259" s="180">
        <v>0</v>
      </c>
      <c r="I9259" s="180">
        <v>729300</v>
      </c>
      <c r="J9259" s="180">
        <v>706218.73</v>
      </c>
    </row>
    <row r="9260" spans="1:10" x14ac:dyDescent="0.2">
      <c r="A9260" s="180" t="s">
        <v>212</v>
      </c>
      <c r="B9260" s="180" t="s">
        <v>360</v>
      </c>
      <c r="C9260" s="180">
        <v>700000</v>
      </c>
      <c r="D9260" s="180">
        <v>0</v>
      </c>
      <c r="E9260" s="180">
        <v>0</v>
      </c>
      <c r="F9260" s="180"/>
      <c r="G9260" s="180"/>
      <c r="H9260" s="180">
        <v>0</v>
      </c>
      <c r="I9260" s="180">
        <v>850000</v>
      </c>
      <c r="J9260" s="180">
        <v>1636188.59</v>
      </c>
    </row>
    <row r="9261" spans="1:10" x14ac:dyDescent="0.2">
      <c r="A9261" s="180" t="s">
        <v>212</v>
      </c>
      <c r="B9261" s="180" t="s">
        <v>379</v>
      </c>
      <c r="C9261" s="180">
        <v>0</v>
      </c>
      <c r="D9261" s="180">
        <v>0</v>
      </c>
      <c r="E9261" s="180">
        <v>0</v>
      </c>
      <c r="F9261" s="180">
        <v>654089</v>
      </c>
      <c r="G9261" s="180"/>
      <c r="H9261" s="180"/>
      <c r="I9261" s="180">
        <v>693506</v>
      </c>
      <c r="J9261" s="180">
        <v>538280.19999999995</v>
      </c>
    </row>
    <row r="9262" spans="1:10" x14ac:dyDescent="0.2">
      <c r="A9262" s="180" t="s">
        <v>212</v>
      </c>
      <c r="B9262" s="180" t="s">
        <v>362</v>
      </c>
      <c r="C9262" s="180"/>
      <c r="D9262" s="180"/>
      <c r="E9262" s="180"/>
      <c r="F9262" s="180"/>
      <c r="G9262" s="180"/>
      <c r="H9262" s="180"/>
      <c r="I9262" s="180">
        <v>533626</v>
      </c>
      <c r="J9262" s="180">
        <v>531511</v>
      </c>
    </row>
    <row r="9263" spans="1:10" x14ac:dyDescent="0.2">
      <c r="A9263" s="180" t="s">
        <v>212</v>
      </c>
      <c r="B9263" s="180" t="s">
        <v>365</v>
      </c>
      <c r="C9263" s="180">
        <v>1705000</v>
      </c>
      <c r="D9263" s="180">
        <v>240000</v>
      </c>
      <c r="E9263" s="180">
        <v>0</v>
      </c>
      <c r="F9263" s="180">
        <v>654089</v>
      </c>
      <c r="G9263" s="180">
        <v>723000</v>
      </c>
      <c r="H9263" s="180">
        <v>0</v>
      </c>
      <c r="I9263" s="180">
        <v>20422282</v>
      </c>
      <c r="J9263" s="180">
        <v>21239862.720000003</v>
      </c>
    </row>
    <row r="9264" spans="1:10" x14ac:dyDescent="0.2">
      <c r="A9264" s="180" t="s">
        <v>212</v>
      </c>
      <c r="B9264" s="180" t="s">
        <v>447</v>
      </c>
      <c r="C9264" s="180">
        <v>654089</v>
      </c>
      <c r="D9264" s="180">
        <v>0</v>
      </c>
      <c r="E9264" s="180">
        <v>0</v>
      </c>
      <c r="F9264" s="180">
        <v>0</v>
      </c>
      <c r="G9264" s="180">
        <v>0</v>
      </c>
      <c r="H9264" s="180">
        <v>0</v>
      </c>
      <c r="I9264" s="180">
        <v>693507</v>
      </c>
      <c r="J9264" s="180">
        <v>552637.44999999995</v>
      </c>
    </row>
    <row r="9265" spans="1:10" x14ac:dyDescent="0.2">
      <c r="A9265" s="180" t="s">
        <v>212</v>
      </c>
      <c r="B9265" s="180" t="s">
        <v>366</v>
      </c>
      <c r="C9265" s="180">
        <v>2359089</v>
      </c>
      <c r="D9265" s="180">
        <v>240000</v>
      </c>
      <c r="E9265" s="180">
        <v>0</v>
      </c>
      <c r="F9265" s="180">
        <v>654089</v>
      </c>
      <c r="G9265" s="180">
        <v>723000</v>
      </c>
      <c r="H9265" s="180">
        <v>0</v>
      </c>
      <c r="I9265" s="180">
        <v>21115789</v>
      </c>
      <c r="J9265" s="180">
        <v>21792500.170000002</v>
      </c>
    </row>
    <row r="9266" spans="1:10" x14ac:dyDescent="0.2">
      <c r="A9266" s="180" t="s">
        <v>212</v>
      </c>
      <c r="B9266" s="180" t="s">
        <v>367</v>
      </c>
      <c r="C9266" s="180">
        <v>-295993.76000000024</v>
      </c>
      <c r="D9266" s="180">
        <v>427430.67</v>
      </c>
      <c r="E9266" s="180">
        <v>0</v>
      </c>
      <c r="F9266" s="180">
        <v>0</v>
      </c>
      <c r="G9266" s="180">
        <v>11029.330000000076</v>
      </c>
      <c r="H9266" s="180">
        <v>0</v>
      </c>
      <c r="I9266" s="180">
        <v>4732423.8599999994</v>
      </c>
      <c r="J9266" s="180">
        <v>6774362.8599999994</v>
      </c>
    </row>
    <row r="9267" spans="1:10" x14ac:dyDescent="0.2">
      <c r="A9267" s="180" t="s">
        <v>212</v>
      </c>
      <c r="B9267" s="180" t="s">
        <v>368</v>
      </c>
      <c r="C9267" s="180">
        <v>2063095.24</v>
      </c>
      <c r="D9267" s="180">
        <v>667430.67000000004</v>
      </c>
      <c r="E9267" s="180">
        <v>0</v>
      </c>
      <c r="F9267" s="180">
        <v>654089</v>
      </c>
      <c r="G9267" s="180">
        <v>734029.33</v>
      </c>
      <c r="H9267" s="180">
        <v>0</v>
      </c>
      <c r="I9267" s="180">
        <v>25848212.859999999</v>
      </c>
      <c r="J9267" s="180">
        <v>28566863.030000001</v>
      </c>
    </row>
    <row r="9268" spans="1:10" x14ac:dyDescent="0.2">
      <c r="A9268" s="180" t="s">
        <v>214</v>
      </c>
      <c r="B9268" s="180" t="s">
        <v>333</v>
      </c>
      <c r="C9268" s="180"/>
      <c r="D9268" s="180">
        <v>81124</v>
      </c>
      <c r="E9268" s="180"/>
      <c r="F9268" s="180">
        <v>0</v>
      </c>
      <c r="G9268" s="180"/>
      <c r="H9268" s="180"/>
      <c r="I9268" s="180">
        <v>2659656</v>
      </c>
      <c r="J9268" s="180">
        <v>2458174.89</v>
      </c>
    </row>
    <row r="9269" spans="1:10" x14ac:dyDescent="0.2">
      <c r="A9269" s="180" t="s">
        <v>214</v>
      </c>
      <c r="B9269" s="180" t="s">
        <v>334</v>
      </c>
      <c r="C9269" s="180"/>
      <c r="D9269" s="180">
        <v>6001</v>
      </c>
      <c r="E9269" s="180"/>
      <c r="F9269" s="180">
        <v>0</v>
      </c>
      <c r="G9269" s="180"/>
      <c r="H9269" s="180"/>
      <c r="I9269" s="180">
        <v>233953</v>
      </c>
      <c r="J9269" s="180">
        <v>223488.38</v>
      </c>
    </row>
    <row r="9270" spans="1:10" x14ac:dyDescent="0.2">
      <c r="A9270" s="180" t="s">
        <v>214</v>
      </c>
      <c r="B9270" s="180" t="s">
        <v>335</v>
      </c>
      <c r="C9270" s="180"/>
      <c r="D9270" s="180">
        <v>0</v>
      </c>
      <c r="E9270" s="180"/>
      <c r="F9270" s="180"/>
      <c r="G9270" s="180"/>
      <c r="H9270" s="180"/>
      <c r="I9270" s="180">
        <v>80065</v>
      </c>
      <c r="J9270" s="180">
        <v>74490</v>
      </c>
    </row>
    <row r="9271" spans="1:10" x14ac:dyDescent="0.2">
      <c r="A9271" s="180" t="s">
        <v>214</v>
      </c>
      <c r="B9271" s="180" t="s">
        <v>336</v>
      </c>
      <c r="C9271" s="180"/>
      <c r="D9271" s="180"/>
      <c r="E9271" s="180"/>
      <c r="F9271" s="180"/>
      <c r="G9271" s="180"/>
      <c r="H9271" s="180"/>
      <c r="I9271" s="180">
        <v>800000</v>
      </c>
      <c r="J9271" s="180">
        <v>699369.04</v>
      </c>
    </row>
    <row r="9272" spans="1:10" x14ac:dyDescent="0.2">
      <c r="A9272" s="180" t="s">
        <v>214</v>
      </c>
      <c r="B9272" s="180" t="s">
        <v>337</v>
      </c>
      <c r="C9272" s="180">
        <v>8000</v>
      </c>
      <c r="D9272" s="180">
        <v>800</v>
      </c>
      <c r="E9272" s="180"/>
      <c r="F9272" s="180"/>
      <c r="G9272" s="180">
        <v>5</v>
      </c>
      <c r="H9272" s="180"/>
      <c r="I9272" s="180">
        <v>39505</v>
      </c>
      <c r="J9272" s="180">
        <v>28087.329999999991</v>
      </c>
    </row>
    <row r="9273" spans="1:10" x14ac:dyDescent="0.2">
      <c r="A9273" s="180" t="s">
        <v>214</v>
      </c>
      <c r="B9273" s="180" t="s">
        <v>338</v>
      </c>
      <c r="C9273" s="180"/>
      <c r="D9273" s="180"/>
      <c r="E9273" s="180"/>
      <c r="F9273" s="180"/>
      <c r="G9273" s="180">
        <v>135000</v>
      </c>
      <c r="H9273" s="180"/>
      <c r="I9273" s="180">
        <v>135000</v>
      </c>
      <c r="J9273" s="180">
        <v>130455.7</v>
      </c>
    </row>
    <row r="9274" spans="1:10" x14ac:dyDescent="0.2">
      <c r="A9274" s="180" t="s">
        <v>214</v>
      </c>
      <c r="B9274" s="180" t="s">
        <v>339</v>
      </c>
      <c r="C9274" s="180"/>
      <c r="D9274" s="180"/>
      <c r="E9274" s="180"/>
      <c r="F9274" s="180"/>
      <c r="G9274" s="180"/>
      <c r="H9274" s="180"/>
      <c r="I9274" s="180">
        <v>300000</v>
      </c>
      <c r="J9274" s="180">
        <v>309045.14</v>
      </c>
    </row>
    <row r="9275" spans="1:10" x14ac:dyDescent="0.2">
      <c r="A9275" s="180" t="s">
        <v>214</v>
      </c>
      <c r="B9275" s="180" t="s">
        <v>340</v>
      </c>
      <c r="C9275" s="180"/>
      <c r="D9275" s="180">
        <v>2000</v>
      </c>
      <c r="E9275" s="180"/>
      <c r="F9275" s="180"/>
      <c r="G9275" s="180">
        <v>6000</v>
      </c>
      <c r="H9275" s="180"/>
      <c r="I9275" s="180">
        <v>121000</v>
      </c>
      <c r="J9275" s="180">
        <v>203013.78</v>
      </c>
    </row>
    <row r="9276" spans="1:10" x14ac:dyDescent="0.2">
      <c r="A9276" s="180" t="s">
        <v>214</v>
      </c>
      <c r="B9276" s="180" t="s">
        <v>341</v>
      </c>
      <c r="C9276" s="180"/>
      <c r="D9276" s="180"/>
      <c r="E9276" s="180"/>
      <c r="F9276" s="180"/>
      <c r="G9276" s="180"/>
      <c r="H9276" s="180"/>
      <c r="I9276" s="180">
        <v>10678</v>
      </c>
      <c r="J9276" s="180">
        <v>10799</v>
      </c>
    </row>
    <row r="9277" spans="1:10" x14ac:dyDescent="0.2">
      <c r="A9277" s="180" t="s">
        <v>214</v>
      </c>
      <c r="B9277" s="180" t="s">
        <v>342</v>
      </c>
      <c r="C9277" s="180"/>
      <c r="D9277" s="180"/>
      <c r="E9277" s="180"/>
      <c r="F9277" s="180"/>
      <c r="G9277" s="180"/>
      <c r="H9277" s="180"/>
      <c r="I9277" s="180">
        <v>2873320</v>
      </c>
      <c r="J9277" s="180">
        <v>3150172</v>
      </c>
    </row>
    <row r="9278" spans="1:10" x14ac:dyDescent="0.2">
      <c r="A9278" s="180" t="s">
        <v>214</v>
      </c>
      <c r="B9278" s="180" t="s">
        <v>343</v>
      </c>
      <c r="C9278" s="180"/>
      <c r="D9278" s="180"/>
      <c r="E9278" s="180"/>
      <c r="F9278" s="180"/>
      <c r="G9278" s="180"/>
      <c r="H9278" s="180"/>
      <c r="I9278" s="180">
        <v>0</v>
      </c>
      <c r="J9278" s="180">
        <v>0</v>
      </c>
    </row>
    <row r="9279" spans="1:10" x14ac:dyDescent="0.2">
      <c r="A9279" s="180" t="s">
        <v>214</v>
      </c>
      <c r="B9279" s="180" t="s">
        <v>344</v>
      </c>
      <c r="C9279" s="180">
        <v>475000</v>
      </c>
      <c r="D9279" s="180">
        <v>20</v>
      </c>
      <c r="E9279" s="180"/>
      <c r="F9279" s="180"/>
      <c r="G9279" s="180">
        <v>2000</v>
      </c>
      <c r="H9279" s="180"/>
      <c r="I9279" s="180">
        <v>482070</v>
      </c>
      <c r="J9279" s="180">
        <v>512668.11</v>
      </c>
    </row>
    <row r="9280" spans="1:10" x14ac:dyDescent="0.2">
      <c r="A9280" s="180" t="s">
        <v>214</v>
      </c>
      <c r="B9280" s="180" t="s">
        <v>475</v>
      </c>
      <c r="C9280" s="180"/>
      <c r="D9280" s="180">
        <v>467</v>
      </c>
      <c r="E9280" s="180"/>
      <c r="F9280" s="180">
        <v>0</v>
      </c>
      <c r="G9280" s="180"/>
      <c r="H9280" s="180"/>
      <c r="I9280" s="180">
        <v>15984</v>
      </c>
      <c r="J9280" s="180">
        <v>14117.6</v>
      </c>
    </row>
    <row r="9281" spans="1:10" x14ac:dyDescent="0.2">
      <c r="A9281" s="180" t="s">
        <v>214</v>
      </c>
      <c r="B9281" s="180" t="s">
        <v>332</v>
      </c>
      <c r="C9281" s="180"/>
      <c r="D9281" s="180"/>
      <c r="E9281" s="180"/>
      <c r="F9281" s="180"/>
      <c r="G9281" s="180"/>
      <c r="H9281" s="180"/>
      <c r="I9281" s="180">
        <v>65000</v>
      </c>
      <c r="J9281" s="180">
        <v>61404</v>
      </c>
    </row>
    <row r="9282" spans="1:10" x14ac:dyDescent="0.2">
      <c r="A9282" s="180" t="s">
        <v>214</v>
      </c>
      <c r="B9282" s="180" t="s">
        <v>407</v>
      </c>
      <c r="C9282" s="180"/>
      <c r="D9282" s="180"/>
      <c r="E9282" s="180"/>
      <c r="F9282" s="180"/>
      <c r="G9282" s="180">
        <v>135000</v>
      </c>
      <c r="H9282" s="180"/>
      <c r="I9282" s="180">
        <v>220000</v>
      </c>
      <c r="J9282" s="180">
        <v>229025.03</v>
      </c>
    </row>
    <row r="9283" spans="1:10" x14ac:dyDescent="0.2">
      <c r="A9283" s="180" t="s">
        <v>214</v>
      </c>
      <c r="B9283" s="180" t="s">
        <v>345</v>
      </c>
      <c r="C9283" s="180">
        <v>483000</v>
      </c>
      <c r="D9283" s="180">
        <v>90412</v>
      </c>
      <c r="E9283" s="180">
        <v>0</v>
      </c>
      <c r="F9283" s="180">
        <v>0</v>
      </c>
      <c r="G9283" s="180">
        <v>278005</v>
      </c>
      <c r="H9283" s="180">
        <v>0</v>
      </c>
      <c r="I9283" s="180">
        <v>8036231</v>
      </c>
      <c r="J9283" s="180">
        <v>8104310</v>
      </c>
    </row>
    <row r="9284" spans="1:10" x14ac:dyDescent="0.2">
      <c r="A9284" s="180" t="s">
        <v>214</v>
      </c>
      <c r="B9284" s="180" t="s">
        <v>346</v>
      </c>
      <c r="C9284" s="180"/>
      <c r="D9284" s="180"/>
      <c r="E9284" s="180"/>
      <c r="F9284" s="180"/>
      <c r="G9284" s="180"/>
      <c r="H9284" s="180"/>
      <c r="I9284" s="180">
        <v>0</v>
      </c>
      <c r="J9284" s="180">
        <v>0</v>
      </c>
    </row>
    <row r="9285" spans="1:10" x14ac:dyDescent="0.2">
      <c r="A9285" s="180" t="s">
        <v>214</v>
      </c>
      <c r="B9285" s="180" t="s">
        <v>446</v>
      </c>
      <c r="C9285" s="180"/>
      <c r="D9285" s="180"/>
      <c r="E9285" s="180"/>
      <c r="F9285" s="180">
        <v>397166</v>
      </c>
      <c r="G9285" s="180"/>
      <c r="H9285" s="180"/>
      <c r="I9285" s="180">
        <v>393095</v>
      </c>
      <c r="J9285" s="180">
        <v>399192.45</v>
      </c>
    </row>
    <row r="9286" spans="1:10" x14ac:dyDescent="0.2">
      <c r="A9286" s="180" t="s">
        <v>214</v>
      </c>
      <c r="B9286" s="180" t="s">
        <v>347</v>
      </c>
      <c r="C9286" s="180"/>
      <c r="D9286" s="180"/>
      <c r="E9286" s="180"/>
      <c r="F9286" s="180"/>
      <c r="G9286" s="180"/>
      <c r="H9286" s="180"/>
      <c r="I9286" s="180">
        <v>0</v>
      </c>
      <c r="J9286" s="180">
        <v>0</v>
      </c>
    </row>
    <row r="9287" spans="1:10" x14ac:dyDescent="0.2">
      <c r="A9287" s="180" t="s">
        <v>214</v>
      </c>
      <c r="B9287" s="180" t="s">
        <v>348</v>
      </c>
      <c r="C9287" s="180">
        <v>483000</v>
      </c>
      <c r="D9287" s="180">
        <v>90412</v>
      </c>
      <c r="E9287" s="180">
        <v>0</v>
      </c>
      <c r="F9287" s="180">
        <v>397166</v>
      </c>
      <c r="G9287" s="180">
        <v>278005</v>
      </c>
      <c r="H9287" s="180">
        <v>0</v>
      </c>
      <c r="I9287" s="180">
        <v>8429326</v>
      </c>
      <c r="J9287" s="180">
        <v>8503502.4499999993</v>
      </c>
    </row>
    <row r="9288" spans="1:10" x14ac:dyDescent="0.2">
      <c r="A9288" s="180" t="s">
        <v>214</v>
      </c>
      <c r="B9288" s="180" t="s">
        <v>349</v>
      </c>
      <c r="C9288" s="180">
        <v>1130394.6399999999</v>
      </c>
      <c r="D9288" s="180">
        <v>73262.59</v>
      </c>
      <c r="E9288" s="180">
        <v>0</v>
      </c>
      <c r="F9288" s="180">
        <v>0</v>
      </c>
      <c r="G9288" s="180">
        <v>-36646.450000000019</v>
      </c>
      <c r="H9288" s="180">
        <v>0</v>
      </c>
      <c r="I9288" s="180">
        <v>3149782.29</v>
      </c>
      <c r="J9288" s="180">
        <v>2733707.7</v>
      </c>
    </row>
    <row r="9289" spans="1:10" x14ac:dyDescent="0.2">
      <c r="A9289" s="180" t="s">
        <v>214</v>
      </c>
      <c r="B9289" s="180" t="s">
        <v>350</v>
      </c>
      <c r="C9289" s="180">
        <v>1613394.64</v>
      </c>
      <c r="D9289" s="180">
        <v>163674.59</v>
      </c>
      <c r="E9289" s="180">
        <v>0</v>
      </c>
      <c r="F9289" s="180">
        <v>397166</v>
      </c>
      <c r="G9289" s="180">
        <v>241358.55</v>
      </c>
      <c r="H9289" s="180">
        <v>0</v>
      </c>
      <c r="I9289" s="180">
        <v>11579108.289999999</v>
      </c>
      <c r="J9289" s="180">
        <v>11237210.15</v>
      </c>
    </row>
    <row r="9290" spans="1:10" x14ac:dyDescent="0.2">
      <c r="A9290" s="180" t="s">
        <v>214</v>
      </c>
      <c r="B9290" s="180" t="s">
        <v>376</v>
      </c>
      <c r="C9290" s="180"/>
      <c r="D9290" s="180"/>
      <c r="E9290" s="180"/>
      <c r="F9290" s="180"/>
      <c r="G9290" s="180"/>
      <c r="H9290" s="180"/>
      <c r="I9290" s="180"/>
      <c r="J9290" s="180"/>
    </row>
    <row r="9291" spans="1:10" x14ac:dyDescent="0.2">
      <c r="A9291" s="180" t="s">
        <v>214</v>
      </c>
      <c r="B9291" s="180" t="s">
        <v>377</v>
      </c>
      <c r="C9291" s="180">
        <v>10000</v>
      </c>
      <c r="D9291" s="180">
        <v>5000</v>
      </c>
      <c r="E9291" s="180"/>
      <c r="F9291" s="180"/>
      <c r="G9291" s="180"/>
      <c r="H9291" s="180"/>
      <c r="I9291" s="180">
        <v>5342908</v>
      </c>
      <c r="J9291" s="180">
        <v>4722611.4900000012</v>
      </c>
    </row>
    <row r="9292" spans="1:10" x14ac:dyDescent="0.2">
      <c r="A9292" s="180" t="s">
        <v>214</v>
      </c>
      <c r="B9292" s="180" t="s">
        <v>352</v>
      </c>
      <c r="C9292" s="180"/>
      <c r="D9292" s="180"/>
      <c r="E9292" s="180"/>
      <c r="F9292" s="180"/>
      <c r="G9292" s="180"/>
      <c r="H9292" s="180"/>
      <c r="I9292" s="180">
        <v>150321</v>
      </c>
      <c r="J9292" s="180">
        <v>138701.37</v>
      </c>
    </row>
    <row r="9293" spans="1:10" x14ac:dyDescent="0.2">
      <c r="A9293" s="180" t="s">
        <v>214</v>
      </c>
      <c r="B9293" s="180" t="s">
        <v>353</v>
      </c>
      <c r="C9293" s="180">
        <v>100000</v>
      </c>
      <c r="D9293" s="180">
        <v>50000</v>
      </c>
      <c r="E9293" s="180"/>
      <c r="F9293" s="180"/>
      <c r="G9293" s="180"/>
      <c r="H9293" s="180"/>
      <c r="I9293" s="180">
        <v>248321</v>
      </c>
      <c r="J9293" s="180">
        <v>189761.64</v>
      </c>
    </row>
    <row r="9294" spans="1:10" x14ac:dyDescent="0.2">
      <c r="A9294" s="180" t="s">
        <v>214</v>
      </c>
      <c r="B9294" s="180" t="s">
        <v>354</v>
      </c>
      <c r="C9294" s="180"/>
      <c r="D9294" s="180"/>
      <c r="E9294" s="180"/>
      <c r="F9294" s="180"/>
      <c r="G9294" s="180"/>
      <c r="H9294" s="180"/>
      <c r="I9294" s="180">
        <v>163481</v>
      </c>
      <c r="J9294" s="180">
        <v>166369.25</v>
      </c>
    </row>
    <row r="9295" spans="1:10" x14ac:dyDescent="0.2">
      <c r="A9295" s="180" t="s">
        <v>214</v>
      </c>
      <c r="B9295" s="180" t="s">
        <v>408</v>
      </c>
      <c r="C9295" s="180"/>
      <c r="D9295" s="180"/>
      <c r="E9295" s="180"/>
      <c r="F9295" s="180"/>
      <c r="G9295" s="180"/>
      <c r="H9295" s="180"/>
      <c r="I9295" s="180">
        <v>320321</v>
      </c>
      <c r="J9295" s="180">
        <v>308935.18</v>
      </c>
    </row>
    <row r="9296" spans="1:10" x14ac:dyDescent="0.2">
      <c r="A9296" s="180" t="s">
        <v>214</v>
      </c>
      <c r="B9296" s="180" t="s">
        <v>423</v>
      </c>
      <c r="C9296" s="180"/>
      <c r="D9296" s="180">
        <v>30000</v>
      </c>
      <c r="E9296" s="180"/>
      <c r="F9296" s="180"/>
      <c r="G9296" s="180"/>
      <c r="H9296" s="180"/>
      <c r="I9296" s="180">
        <v>175000</v>
      </c>
      <c r="J9296" s="180">
        <v>168524.46</v>
      </c>
    </row>
    <row r="9297" spans="1:10" x14ac:dyDescent="0.2">
      <c r="A9297" s="180" t="s">
        <v>214</v>
      </c>
      <c r="B9297" s="180" t="s">
        <v>355</v>
      </c>
      <c r="C9297" s="180">
        <v>150000</v>
      </c>
      <c r="D9297" s="180"/>
      <c r="E9297" s="180"/>
      <c r="F9297" s="180"/>
      <c r="G9297" s="180"/>
      <c r="H9297" s="180"/>
      <c r="I9297" s="180">
        <v>525572</v>
      </c>
      <c r="J9297" s="180">
        <v>507579.0500000001</v>
      </c>
    </row>
    <row r="9298" spans="1:10" x14ac:dyDescent="0.2">
      <c r="A9298" s="180" t="s">
        <v>214</v>
      </c>
      <c r="B9298" s="180" t="s">
        <v>356</v>
      </c>
      <c r="C9298" s="180">
        <v>200000</v>
      </c>
      <c r="D9298" s="180"/>
      <c r="E9298" s="180"/>
      <c r="F9298" s="180"/>
      <c r="G9298" s="180"/>
      <c r="H9298" s="180"/>
      <c r="I9298" s="180">
        <v>291920</v>
      </c>
      <c r="J9298" s="180">
        <v>278394.31</v>
      </c>
    </row>
    <row r="9299" spans="1:10" x14ac:dyDescent="0.2">
      <c r="A9299" s="180" t="s">
        <v>214</v>
      </c>
      <c r="B9299" s="180" t="s">
        <v>409</v>
      </c>
      <c r="C9299" s="180"/>
      <c r="D9299" s="180"/>
      <c r="E9299" s="180"/>
      <c r="F9299" s="180"/>
      <c r="G9299" s="180"/>
      <c r="H9299" s="180"/>
      <c r="I9299" s="180">
        <v>0</v>
      </c>
      <c r="J9299" s="180"/>
    </row>
    <row r="9300" spans="1:10" x14ac:dyDescent="0.2">
      <c r="A9300" s="180" t="s">
        <v>214</v>
      </c>
      <c r="B9300" s="180" t="s">
        <v>378</v>
      </c>
      <c r="C9300" s="180"/>
      <c r="D9300" s="180"/>
      <c r="E9300" s="180"/>
      <c r="F9300" s="180"/>
      <c r="G9300" s="180">
        <v>300000</v>
      </c>
      <c r="H9300" s="180"/>
      <c r="I9300" s="180">
        <v>301428</v>
      </c>
      <c r="J9300" s="180">
        <v>295570.93</v>
      </c>
    </row>
    <row r="9301" spans="1:10" x14ac:dyDescent="0.2">
      <c r="A9301" s="180" t="s">
        <v>214</v>
      </c>
      <c r="B9301" s="180" t="s">
        <v>360</v>
      </c>
      <c r="C9301" s="180">
        <v>750000</v>
      </c>
      <c r="D9301" s="180">
        <v>75000</v>
      </c>
      <c r="E9301" s="180"/>
      <c r="F9301" s="180"/>
      <c r="G9301" s="180"/>
      <c r="H9301" s="180"/>
      <c r="I9301" s="180">
        <v>70000</v>
      </c>
      <c r="J9301" s="180">
        <v>295352.82999999996</v>
      </c>
    </row>
    <row r="9302" spans="1:10" x14ac:dyDescent="0.2">
      <c r="A9302" s="180" t="s">
        <v>214</v>
      </c>
      <c r="B9302" s="180" t="s">
        <v>379</v>
      </c>
      <c r="C9302" s="180"/>
      <c r="D9302" s="180"/>
      <c r="E9302" s="180"/>
      <c r="F9302" s="180">
        <v>397166</v>
      </c>
      <c r="G9302" s="180"/>
      <c r="H9302" s="180"/>
      <c r="I9302" s="180">
        <v>393095</v>
      </c>
      <c r="J9302" s="180">
        <v>393842.45</v>
      </c>
    </row>
    <row r="9303" spans="1:10" x14ac:dyDescent="0.2">
      <c r="A9303" s="180" t="s">
        <v>214</v>
      </c>
      <c r="B9303" s="180" t="s">
        <v>362</v>
      </c>
      <c r="C9303" s="180"/>
      <c r="D9303" s="180"/>
      <c r="E9303" s="180"/>
      <c r="F9303" s="180"/>
      <c r="G9303" s="180"/>
      <c r="H9303" s="180"/>
      <c r="I9303" s="180">
        <v>220513</v>
      </c>
      <c r="J9303" s="180">
        <v>225201</v>
      </c>
    </row>
    <row r="9304" spans="1:10" x14ac:dyDescent="0.2">
      <c r="A9304" s="180" t="s">
        <v>214</v>
      </c>
      <c r="B9304" s="180" t="s">
        <v>365</v>
      </c>
      <c r="C9304" s="180">
        <v>1210000</v>
      </c>
      <c r="D9304" s="180">
        <v>160000</v>
      </c>
      <c r="E9304" s="180">
        <v>0</v>
      </c>
      <c r="F9304" s="180">
        <v>397166</v>
      </c>
      <c r="G9304" s="180">
        <v>300000</v>
      </c>
      <c r="H9304" s="180">
        <v>0</v>
      </c>
      <c r="I9304" s="180">
        <v>8202880</v>
      </c>
      <c r="J9304" s="180">
        <v>7690843.96</v>
      </c>
    </row>
    <row r="9305" spans="1:10" x14ac:dyDescent="0.2">
      <c r="A9305" s="180" t="s">
        <v>214</v>
      </c>
      <c r="B9305" s="180" t="s">
        <v>447</v>
      </c>
      <c r="C9305" s="180">
        <v>397166</v>
      </c>
      <c r="D9305" s="180"/>
      <c r="E9305" s="180"/>
      <c r="F9305" s="180"/>
      <c r="G9305" s="180"/>
      <c r="H9305" s="180"/>
      <c r="I9305" s="180">
        <v>393095</v>
      </c>
      <c r="J9305" s="180">
        <v>396583.9</v>
      </c>
    </row>
    <row r="9306" spans="1:10" x14ac:dyDescent="0.2">
      <c r="A9306" s="180" t="s">
        <v>214</v>
      </c>
      <c r="B9306" s="180" t="s">
        <v>366</v>
      </c>
      <c r="C9306" s="180">
        <v>1607166</v>
      </c>
      <c r="D9306" s="180">
        <v>160000</v>
      </c>
      <c r="E9306" s="180">
        <v>0</v>
      </c>
      <c r="F9306" s="180">
        <v>397166</v>
      </c>
      <c r="G9306" s="180">
        <v>300000</v>
      </c>
      <c r="H9306" s="180">
        <v>0</v>
      </c>
      <c r="I9306" s="180">
        <v>8595975</v>
      </c>
      <c r="J9306" s="180">
        <v>8087427.8600000003</v>
      </c>
    </row>
    <row r="9307" spans="1:10" x14ac:dyDescent="0.2">
      <c r="A9307" s="180" t="s">
        <v>214</v>
      </c>
      <c r="B9307" s="180" t="s">
        <v>367</v>
      </c>
      <c r="C9307" s="180">
        <v>6228.6400000001304</v>
      </c>
      <c r="D9307" s="180">
        <v>3674.589999999997</v>
      </c>
      <c r="E9307" s="180">
        <v>0</v>
      </c>
      <c r="F9307" s="180">
        <v>0</v>
      </c>
      <c r="G9307" s="180">
        <v>-58641.450000000019</v>
      </c>
      <c r="H9307" s="180">
        <v>0</v>
      </c>
      <c r="I9307" s="180">
        <v>2983133.2899999991</v>
      </c>
      <c r="J9307" s="180">
        <v>3149782.2899999982</v>
      </c>
    </row>
    <row r="9308" spans="1:10" x14ac:dyDescent="0.2">
      <c r="A9308" s="180" t="s">
        <v>214</v>
      </c>
      <c r="B9308" s="180" t="s">
        <v>368</v>
      </c>
      <c r="C9308" s="180">
        <v>1613394.64</v>
      </c>
      <c r="D9308" s="180">
        <v>163674.59</v>
      </c>
      <c r="E9308" s="180">
        <v>0</v>
      </c>
      <c r="F9308" s="180">
        <v>397166</v>
      </c>
      <c r="G9308" s="180">
        <v>241358.55</v>
      </c>
      <c r="H9308" s="180">
        <v>0</v>
      </c>
      <c r="I9308" s="180">
        <v>11579108.289999999</v>
      </c>
      <c r="J9308" s="180">
        <v>11237210.15</v>
      </c>
    </row>
    <row r="9309" spans="1:10" x14ac:dyDescent="0.2">
      <c r="A9309" s="180" t="s">
        <v>215</v>
      </c>
      <c r="B9309" s="180" t="s">
        <v>333</v>
      </c>
      <c r="C9309" s="180"/>
      <c r="D9309" s="180">
        <v>379880</v>
      </c>
      <c r="E9309" s="180"/>
      <c r="F9309" s="180">
        <v>611089</v>
      </c>
      <c r="G9309" s="180"/>
      <c r="H9309" s="180"/>
      <c r="I9309" s="180">
        <v>3434841</v>
      </c>
      <c r="J9309" s="180">
        <v>3414272.42</v>
      </c>
    </row>
    <row r="9310" spans="1:10" x14ac:dyDescent="0.2">
      <c r="A9310" s="180" t="s">
        <v>215</v>
      </c>
      <c r="B9310" s="180" t="s">
        <v>334</v>
      </c>
      <c r="C9310" s="180"/>
      <c r="D9310" s="180">
        <v>16553</v>
      </c>
      <c r="E9310" s="180"/>
      <c r="F9310" s="180">
        <v>26626</v>
      </c>
      <c r="G9310" s="180"/>
      <c r="H9310" s="180"/>
      <c r="I9310" s="180">
        <v>160303</v>
      </c>
      <c r="J9310" s="180">
        <v>161240.84</v>
      </c>
    </row>
    <row r="9311" spans="1:10" x14ac:dyDescent="0.2">
      <c r="A9311" s="180" t="s">
        <v>215</v>
      </c>
      <c r="B9311" s="180" t="s">
        <v>335</v>
      </c>
      <c r="C9311" s="180"/>
      <c r="D9311" s="180">
        <v>0</v>
      </c>
      <c r="E9311" s="180"/>
      <c r="F9311" s="180"/>
      <c r="G9311" s="180"/>
      <c r="H9311" s="180"/>
      <c r="I9311" s="180">
        <v>177035</v>
      </c>
      <c r="J9311" s="180">
        <v>177023</v>
      </c>
    </row>
    <row r="9312" spans="1:10" x14ac:dyDescent="0.2">
      <c r="A9312" s="180" t="s">
        <v>215</v>
      </c>
      <c r="B9312" s="180" t="s">
        <v>336</v>
      </c>
      <c r="C9312" s="180"/>
      <c r="D9312" s="180"/>
      <c r="E9312" s="180"/>
      <c r="F9312" s="180"/>
      <c r="G9312" s="180"/>
      <c r="H9312" s="180"/>
      <c r="I9312" s="180">
        <v>245000</v>
      </c>
      <c r="J9312" s="180">
        <v>206028.55</v>
      </c>
    </row>
    <row r="9313" spans="1:10" x14ac:dyDescent="0.2">
      <c r="A9313" s="180" t="s">
        <v>215</v>
      </c>
      <c r="B9313" s="180" t="s">
        <v>337</v>
      </c>
      <c r="C9313" s="180"/>
      <c r="D9313" s="180"/>
      <c r="E9313" s="180"/>
      <c r="F9313" s="180"/>
      <c r="G9313" s="180">
        <v>100</v>
      </c>
      <c r="H9313" s="180"/>
      <c r="I9313" s="180">
        <v>5400</v>
      </c>
      <c r="J9313" s="180">
        <v>7748.76</v>
      </c>
    </row>
    <row r="9314" spans="1:10" x14ac:dyDescent="0.2">
      <c r="A9314" s="180" t="s">
        <v>215</v>
      </c>
      <c r="B9314" s="180" t="s">
        <v>338</v>
      </c>
      <c r="C9314" s="180"/>
      <c r="D9314" s="180"/>
      <c r="E9314" s="180"/>
      <c r="F9314" s="180"/>
      <c r="G9314" s="180">
        <v>200000</v>
      </c>
      <c r="H9314" s="180"/>
      <c r="I9314" s="180">
        <v>205000</v>
      </c>
      <c r="J9314" s="180">
        <v>196128.94</v>
      </c>
    </row>
    <row r="9315" spans="1:10" x14ac:dyDescent="0.2">
      <c r="A9315" s="180" t="s">
        <v>215</v>
      </c>
      <c r="B9315" s="180" t="s">
        <v>339</v>
      </c>
      <c r="C9315" s="180"/>
      <c r="D9315" s="180"/>
      <c r="E9315" s="180"/>
      <c r="F9315" s="180"/>
      <c r="G9315" s="180"/>
      <c r="H9315" s="180"/>
      <c r="I9315" s="180">
        <v>290000</v>
      </c>
      <c r="J9315" s="180">
        <v>263768.8</v>
      </c>
    </row>
    <row r="9316" spans="1:10" x14ac:dyDescent="0.2">
      <c r="A9316" s="180" t="s">
        <v>215</v>
      </c>
      <c r="B9316" s="180" t="s">
        <v>340</v>
      </c>
      <c r="C9316" s="180"/>
      <c r="D9316" s="180"/>
      <c r="E9316" s="180"/>
      <c r="F9316" s="180"/>
      <c r="G9316" s="180">
        <v>5000</v>
      </c>
      <c r="H9316" s="180"/>
      <c r="I9316" s="180">
        <v>101500</v>
      </c>
      <c r="J9316" s="180">
        <v>140131.04999999999</v>
      </c>
    </row>
    <row r="9317" spans="1:10" x14ac:dyDescent="0.2">
      <c r="A9317" s="180" t="s">
        <v>215</v>
      </c>
      <c r="B9317" s="180" t="s">
        <v>341</v>
      </c>
      <c r="C9317" s="180"/>
      <c r="D9317" s="180"/>
      <c r="E9317" s="180"/>
      <c r="F9317" s="180"/>
      <c r="G9317" s="180"/>
      <c r="H9317" s="180"/>
      <c r="I9317" s="180">
        <v>0</v>
      </c>
      <c r="J9317" s="180">
        <v>0</v>
      </c>
    </row>
    <row r="9318" spans="1:10" x14ac:dyDescent="0.2">
      <c r="A9318" s="180" t="s">
        <v>215</v>
      </c>
      <c r="B9318" s="180" t="s">
        <v>342</v>
      </c>
      <c r="C9318" s="180"/>
      <c r="D9318" s="180"/>
      <c r="E9318" s="180"/>
      <c r="F9318" s="180"/>
      <c r="G9318" s="180"/>
      <c r="H9318" s="180"/>
      <c r="I9318" s="180">
        <v>3736080</v>
      </c>
      <c r="J9318" s="180">
        <v>3906383</v>
      </c>
    </row>
    <row r="9319" spans="1:10" x14ac:dyDescent="0.2">
      <c r="A9319" s="180" t="s">
        <v>215</v>
      </c>
      <c r="B9319" s="180" t="s">
        <v>343</v>
      </c>
      <c r="C9319" s="180"/>
      <c r="D9319" s="180"/>
      <c r="E9319" s="180"/>
      <c r="F9319" s="180"/>
      <c r="G9319" s="180"/>
      <c r="H9319" s="180"/>
      <c r="I9319" s="180">
        <v>16377</v>
      </c>
      <c r="J9319" s="180">
        <v>0</v>
      </c>
    </row>
    <row r="9320" spans="1:10" x14ac:dyDescent="0.2">
      <c r="A9320" s="180" t="s">
        <v>215</v>
      </c>
      <c r="B9320" s="180" t="s">
        <v>344</v>
      </c>
      <c r="C9320" s="180">
        <v>595000</v>
      </c>
      <c r="D9320" s="180"/>
      <c r="E9320" s="180"/>
      <c r="F9320" s="180"/>
      <c r="G9320" s="180">
        <v>1000</v>
      </c>
      <c r="H9320" s="180"/>
      <c r="I9320" s="180">
        <v>636100</v>
      </c>
      <c r="J9320" s="180">
        <v>630509.13000000012</v>
      </c>
    </row>
    <row r="9321" spans="1:10" x14ac:dyDescent="0.2">
      <c r="A9321" s="180" t="s">
        <v>215</v>
      </c>
      <c r="B9321" s="180" t="s">
        <v>475</v>
      </c>
      <c r="C9321" s="180"/>
      <c r="D9321" s="180">
        <v>1431</v>
      </c>
      <c r="E9321" s="180"/>
      <c r="F9321" s="180">
        <v>2302</v>
      </c>
      <c r="G9321" s="180"/>
      <c r="H9321" s="180"/>
      <c r="I9321" s="180">
        <v>12461</v>
      </c>
      <c r="J9321" s="180">
        <v>27211.71</v>
      </c>
    </row>
    <row r="9322" spans="1:10" x14ac:dyDescent="0.2">
      <c r="A9322" s="180" t="s">
        <v>215</v>
      </c>
      <c r="B9322" s="180" t="s">
        <v>332</v>
      </c>
      <c r="C9322" s="180"/>
      <c r="D9322" s="180"/>
      <c r="E9322" s="180"/>
      <c r="F9322" s="180"/>
      <c r="G9322" s="180"/>
      <c r="H9322" s="180"/>
      <c r="I9322" s="180">
        <v>50000</v>
      </c>
      <c r="J9322" s="180">
        <v>71880</v>
      </c>
    </row>
    <row r="9323" spans="1:10" x14ac:dyDescent="0.2">
      <c r="A9323" s="180" t="s">
        <v>215</v>
      </c>
      <c r="B9323" s="180" t="s">
        <v>407</v>
      </c>
      <c r="C9323" s="180"/>
      <c r="D9323" s="180"/>
      <c r="E9323" s="180"/>
      <c r="F9323" s="180"/>
      <c r="G9323" s="180">
        <v>82500</v>
      </c>
      <c r="H9323" s="180"/>
      <c r="I9323" s="180">
        <v>150000</v>
      </c>
      <c r="J9323" s="180">
        <v>146782.94</v>
      </c>
    </row>
    <row r="9324" spans="1:10" x14ac:dyDescent="0.2">
      <c r="A9324" s="180" t="s">
        <v>215</v>
      </c>
      <c r="B9324" s="180" t="s">
        <v>345</v>
      </c>
      <c r="C9324" s="180">
        <v>595000</v>
      </c>
      <c r="D9324" s="180">
        <v>397864</v>
      </c>
      <c r="E9324" s="180">
        <v>0</v>
      </c>
      <c r="F9324" s="180">
        <v>640017</v>
      </c>
      <c r="G9324" s="180">
        <v>288600</v>
      </c>
      <c r="H9324" s="180">
        <v>0</v>
      </c>
      <c r="I9324" s="180">
        <v>9220097</v>
      </c>
      <c r="J9324" s="180">
        <v>9349109.1400000006</v>
      </c>
    </row>
    <row r="9325" spans="1:10" x14ac:dyDescent="0.2">
      <c r="A9325" s="180" t="s">
        <v>215</v>
      </c>
      <c r="B9325" s="180" t="s">
        <v>346</v>
      </c>
      <c r="C9325" s="180"/>
      <c r="D9325" s="180"/>
      <c r="E9325" s="180"/>
      <c r="F9325" s="180"/>
      <c r="G9325" s="180"/>
      <c r="H9325" s="180"/>
      <c r="I9325" s="180">
        <v>0</v>
      </c>
      <c r="J9325" s="180">
        <v>0</v>
      </c>
    </row>
    <row r="9326" spans="1:10" x14ac:dyDescent="0.2">
      <c r="A9326" s="180" t="s">
        <v>215</v>
      </c>
      <c r="B9326" s="180" t="s">
        <v>446</v>
      </c>
      <c r="C9326" s="180"/>
      <c r="D9326" s="180"/>
      <c r="E9326" s="180"/>
      <c r="F9326" s="180">
        <v>467000</v>
      </c>
      <c r="G9326" s="180"/>
      <c r="H9326" s="180"/>
      <c r="I9326" s="180">
        <v>487774</v>
      </c>
      <c r="J9326" s="180">
        <v>537546.06000000006</v>
      </c>
    </row>
    <row r="9327" spans="1:10" x14ac:dyDescent="0.2">
      <c r="A9327" s="180" t="s">
        <v>215</v>
      </c>
      <c r="B9327" s="180" t="s">
        <v>347</v>
      </c>
      <c r="C9327" s="180"/>
      <c r="D9327" s="180"/>
      <c r="E9327" s="180"/>
      <c r="F9327" s="180"/>
      <c r="G9327" s="180"/>
      <c r="H9327" s="180"/>
      <c r="I9327" s="180">
        <v>0</v>
      </c>
      <c r="J9327" s="180">
        <v>0</v>
      </c>
    </row>
    <row r="9328" spans="1:10" x14ac:dyDescent="0.2">
      <c r="A9328" s="180" t="s">
        <v>215</v>
      </c>
      <c r="B9328" s="180" t="s">
        <v>348</v>
      </c>
      <c r="C9328" s="180">
        <v>595000</v>
      </c>
      <c r="D9328" s="180">
        <v>397864</v>
      </c>
      <c r="E9328" s="180">
        <v>0</v>
      </c>
      <c r="F9328" s="180">
        <v>1107017</v>
      </c>
      <c r="G9328" s="180">
        <v>288600</v>
      </c>
      <c r="H9328" s="180">
        <v>0</v>
      </c>
      <c r="I9328" s="180">
        <v>9707871</v>
      </c>
      <c r="J9328" s="180">
        <v>9886655.2000000011</v>
      </c>
    </row>
    <row r="9329" spans="1:10" x14ac:dyDescent="0.2">
      <c r="A9329" s="180" t="s">
        <v>215</v>
      </c>
      <c r="B9329" s="180" t="s">
        <v>349</v>
      </c>
      <c r="C9329" s="180">
        <v>66590.240000000107</v>
      </c>
      <c r="D9329" s="180">
        <v>21748.350000000093</v>
      </c>
      <c r="E9329" s="180">
        <v>0</v>
      </c>
      <c r="F9329" s="180">
        <v>1498375.3499999996</v>
      </c>
      <c r="G9329" s="180">
        <v>72003.239999999991</v>
      </c>
      <c r="H9329" s="180">
        <v>0</v>
      </c>
      <c r="I9329" s="180">
        <v>5756647.2899999982</v>
      </c>
      <c r="J9329" s="180">
        <v>4965519.0199999996</v>
      </c>
    </row>
    <row r="9330" spans="1:10" x14ac:dyDescent="0.2">
      <c r="A9330" s="180" t="s">
        <v>215</v>
      </c>
      <c r="B9330" s="180" t="s">
        <v>350</v>
      </c>
      <c r="C9330" s="180">
        <v>661590.24000000011</v>
      </c>
      <c r="D9330" s="180">
        <v>419612.35000000009</v>
      </c>
      <c r="E9330" s="180">
        <v>0</v>
      </c>
      <c r="F9330" s="180">
        <v>2605392.3499999996</v>
      </c>
      <c r="G9330" s="180">
        <v>360603.24</v>
      </c>
      <c r="H9330" s="180">
        <v>0</v>
      </c>
      <c r="I9330" s="180">
        <v>15464518.289999999</v>
      </c>
      <c r="J9330" s="180">
        <v>14852174.220000001</v>
      </c>
    </row>
    <row r="9331" spans="1:10" x14ac:dyDescent="0.2">
      <c r="A9331" s="180" t="s">
        <v>215</v>
      </c>
      <c r="B9331" s="180" t="s">
        <v>376</v>
      </c>
      <c r="C9331" s="180"/>
      <c r="D9331" s="180"/>
      <c r="E9331" s="180"/>
      <c r="F9331" s="180"/>
      <c r="G9331" s="180"/>
      <c r="H9331" s="180"/>
      <c r="I9331" s="180"/>
      <c r="J9331" s="180"/>
    </row>
    <row r="9332" spans="1:10" x14ac:dyDescent="0.2">
      <c r="A9332" s="180" t="s">
        <v>215</v>
      </c>
      <c r="B9332" s="180" t="s">
        <v>377</v>
      </c>
      <c r="C9332" s="180"/>
      <c r="D9332" s="180"/>
      <c r="E9332" s="180"/>
      <c r="F9332" s="180"/>
      <c r="G9332" s="180"/>
      <c r="H9332" s="180"/>
      <c r="I9332" s="180">
        <v>5105000</v>
      </c>
      <c r="J9332" s="180">
        <v>4534556.21</v>
      </c>
    </row>
    <row r="9333" spans="1:10" x14ac:dyDescent="0.2">
      <c r="A9333" s="180" t="s">
        <v>215</v>
      </c>
      <c r="B9333" s="180" t="s">
        <v>352</v>
      </c>
      <c r="C9333" s="180"/>
      <c r="D9333" s="180"/>
      <c r="E9333" s="180"/>
      <c r="F9333" s="180"/>
      <c r="G9333" s="180"/>
      <c r="H9333" s="180"/>
      <c r="I9333" s="180">
        <v>200000</v>
      </c>
      <c r="J9333" s="180">
        <v>248449.58</v>
      </c>
    </row>
    <row r="9334" spans="1:10" x14ac:dyDescent="0.2">
      <c r="A9334" s="180" t="s">
        <v>215</v>
      </c>
      <c r="B9334" s="180" t="s">
        <v>353</v>
      </c>
      <c r="C9334" s="180">
        <v>155000</v>
      </c>
      <c r="D9334" s="180"/>
      <c r="E9334" s="180"/>
      <c r="F9334" s="180"/>
      <c r="G9334" s="180"/>
      <c r="H9334" s="180"/>
      <c r="I9334" s="180">
        <v>345000</v>
      </c>
      <c r="J9334" s="180">
        <v>431242.61</v>
      </c>
    </row>
    <row r="9335" spans="1:10" x14ac:dyDescent="0.2">
      <c r="A9335" s="180" t="s">
        <v>215</v>
      </c>
      <c r="B9335" s="180" t="s">
        <v>354</v>
      </c>
      <c r="C9335" s="180"/>
      <c r="D9335" s="180"/>
      <c r="E9335" s="180"/>
      <c r="F9335" s="180"/>
      <c r="G9335" s="180"/>
      <c r="H9335" s="180"/>
      <c r="I9335" s="180">
        <v>256000</v>
      </c>
      <c r="J9335" s="180">
        <v>186725.58</v>
      </c>
    </row>
    <row r="9336" spans="1:10" x14ac:dyDescent="0.2">
      <c r="A9336" s="180" t="s">
        <v>215</v>
      </c>
      <c r="B9336" s="180" t="s">
        <v>408</v>
      </c>
      <c r="C9336" s="180"/>
      <c r="D9336" s="180"/>
      <c r="E9336" s="180"/>
      <c r="F9336" s="180"/>
      <c r="G9336" s="180"/>
      <c r="H9336" s="180"/>
      <c r="I9336" s="180">
        <v>375000</v>
      </c>
      <c r="J9336" s="180">
        <v>320005.53999999998</v>
      </c>
    </row>
    <row r="9337" spans="1:10" x14ac:dyDescent="0.2">
      <c r="A9337" s="180" t="s">
        <v>215</v>
      </c>
      <c r="B9337" s="180" t="s">
        <v>423</v>
      </c>
      <c r="C9337" s="180"/>
      <c r="D9337" s="180"/>
      <c r="E9337" s="180"/>
      <c r="F9337" s="180"/>
      <c r="G9337" s="180"/>
      <c r="H9337" s="180"/>
      <c r="I9337" s="180">
        <v>155000</v>
      </c>
      <c r="J9337" s="180">
        <v>114347.36</v>
      </c>
    </row>
    <row r="9338" spans="1:10" x14ac:dyDescent="0.2">
      <c r="A9338" s="180" t="s">
        <v>215</v>
      </c>
      <c r="B9338" s="180" t="s">
        <v>355</v>
      </c>
      <c r="C9338" s="180"/>
      <c r="D9338" s="180">
        <v>30000</v>
      </c>
      <c r="E9338" s="180"/>
      <c r="F9338" s="180"/>
      <c r="G9338" s="180">
        <v>2000</v>
      </c>
      <c r="H9338" s="180"/>
      <c r="I9338" s="180">
        <v>781500</v>
      </c>
      <c r="J9338" s="180">
        <v>618494.66999999993</v>
      </c>
    </row>
    <row r="9339" spans="1:10" x14ac:dyDescent="0.2">
      <c r="A9339" s="180" t="s">
        <v>215</v>
      </c>
      <c r="B9339" s="180" t="s">
        <v>356</v>
      </c>
      <c r="C9339" s="180"/>
      <c r="D9339" s="180">
        <v>90000</v>
      </c>
      <c r="E9339" s="180"/>
      <c r="F9339" s="180"/>
      <c r="G9339" s="180"/>
      <c r="H9339" s="180"/>
      <c r="I9339" s="180">
        <v>625000</v>
      </c>
      <c r="J9339" s="180">
        <v>341873.5</v>
      </c>
    </row>
    <row r="9340" spans="1:10" x14ac:dyDescent="0.2">
      <c r="A9340" s="180" t="s">
        <v>215</v>
      </c>
      <c r="B9340" s="180" t="s">
        <v>409</v>
      </c>
      <c r="C9340" s="180"/>
      <c r="D9340" s="180"/>
      <c r="E9340" s="180"/>
      <c r="F9340" s="180"/>
      <c r="G9340" s="180"/>
      <c r="H9340" s="180"/>
      <c r="I9340" s="180">
        <v>0</v>
      </c>
      <c r="J9340" s="180"/>
    </row>
    <row r="9341" spans="1:10" x14ac:dyDescent="0.2">
      <c r="A9341" s="180" t="s">
        <v>215</v>
      </c>
      <c r="B9341" s="180" t="s">
        <v>378</v>
      </c>
      <c r="C9341" s="180"/>
      <c r="D9341" s="180"/>
      <c r="E9341" s="180"/>
      <c r="F9341" s="180"/>
      <c r="G9341" s="180">
        <v>335000</v>
      </c>
      <c r="H9341" s="180"/>
      <c r="I9341" s="180">
        <v>375000</v>
      </c>
      <c r="J9341" s="180">
        <v>301702.21999999997</v>
      </c>
    </row>
    <row r="9342" spans="1:10" x14ac:dyDescent="0.2">
      <c r="A9342" s="180" t="s">
        <v>215</v>
      </c>
      <c r="B9342" s="180" t="s">
        <v>360</v>
      </c>
      <c r="C9342" s="180">
        <v>30000</v>
      </c>
      <c r="D9342" s="180">
        <v>290000</v>
      </c>
      <c r="E9342" s="180"/>
      <c r="F9342" s="180"/>
      <c r="G9342" s="180"/>
      <c r="H9342" s="180"/>
      <c r="I9342" s="180">
        <v>350000</v>
      </c>
      <c r="J9342" s="180">
        <v>423321.3</v>
      </c>
    </row>
    <row r="9343" spans="1:10" x14ac:dyDescent="0.2">
      <c r="A9343" s="180" t="s">
        <v>215</v>
      </c>
      <c r="B9343" s="180" t="s">
        <v>379</v>
      </c>
      <c r="C9343" s="180"/>
      <c r="D9343" s="180"/>
      <c r="E9343" s="180"/>
      <c r="F9343" s="180">
        <v>725000</v>
      </c>
      <c r="G9343" s="180"/>
      <c r="H9343" s="180"/>
      <c r="I9343" s="180">
        <v>730000</v>
      </c>
      <c r="J9343" s="180">
        <v>771634.3</v>
      </c>
    </row>
    <row r="9344" spans="1:10" x14ac:dyDescent="0.2">
      <c r="A9344" s="180" t="s">
        <v>215</v>
      </c>
      <c r="B9344" s="180" t="s">
        <v>362</v>
      </c>
      <c r="C9344" s="180"/>
      <c r="D9344" s="180"/>
      <c r="E9344" s="180"/>
      <c r="F9344" s="180"/>
      <c r="G9344" s="180"/>
      <c r="H9344" s="180"/>
      <c r="I9344" s="180">
        <v>295906</v>
      </c>
      <c r="J9344" s="180">
        <v>276170</v>
      </c>
    </row>
    <row r="9345" spans="1:10" x14ac:dyDescent="0.2">
      <c r="A9345" s="180" t="s">
        <v>215</v>
      </c>
      <c r="B9345" s="180" t="s">
        <v>365</v>
      </c>
      <c r="C9345" s="180">
        <v>185000</v>
      </c>
      <c r="D9345" s="180">
        <v>410000</v>
      </c>
      <c r="E9345" s="180">
        <v>0</v>
      </c>
      <c r="F9345" s="180">
        <v>725000</v>
      </c>
      <c r="G9345" s="180">
        <v>337000</v>
      </c>
      <c r="H9345" s="180">
        <v>0</v>
      </c>
      <c r="I9345" s="180">
        <v>9593406</v>
      </c>
      <c r="J9345" s="180">
        <v>8568522.870000001</v>
      </c>
    </row>
    <row r="9346" spans="1:10" x14ac:dyDescent="0.2">
      <c r="A9346" s="180" t="s">
        <v>215</v>
      </c>
      <c r="B9346" s="180" t="s">
        <v>447</v>
      </c>
      <c r="C9346" s="180">
        <v>467000</v>
      </c>
      <c r="D9346" s="180"/>
      <c r="E9346" s="180"/>
      <c r="F9346" s="180"/>
      <c r="G9346" s="180"/>
      <c r="H9346" s="180"/>
      <c r="I9346" s="180">
        <v>487774</v>
      </c>
      <c r="J9346" s="180">
        <v>527004.05999999994</v>
      </c>
    </row>
    <row r="9347" spans="1:10" x14ac:dyDescent="0.2">
      <c r="A9347" s="180" t="s">
        <v>215</v>
      </c>
      <c r="B9347" s="180" t="s">
        <v>366</v>
      </c>
      <c r="C9347" s="180">
        <v>652000</v>
      </c>
      <c r="D9347" s="180">
        <v>410000</v>
      </c>
      <c r="E9347" s="180">
        <v>0</v>
      </c>
      <c r="F9347" s="180">
        <v>725000</v>
      </c>
      <c r="G9347" s="180">
        <v>337000</v>
      </c>
      <c r="H9347" s="180">
        <v>0</v>
      </c>
      <c r="I9347" s="180">
        <v>10081180</v>
      </c>
      <c r="J9347" s="180">
        <v>9095526.9300000016</v>
      </c>
    </row>
    <row r="9348" spans="1:10" x14ac:dyDescent="0.2">
      <c r="A9348" s="180" t="s">
        <v>215</v>
      </c>
      <c r="B9348" s="180" t="s">
        <v>367</v>
      </c>
      <c r="C9348" s="180">
        <v>9590.2400000001071</v>
      </c>
      <c r="D9348" s="180">
        <v>9612.3500000000931</v>
      </c>
      <c r="E9348" s="180">
        <v>0</v>
      </c>
      <c r="F9348" s="180">
        <v>1880392.3499999996</v>
      </c>
      <c r="G9348" s="180">
        <v>23603.239999999991</v>
      </c>
      <c r="H9348" s="180">
        <v>0</v>
      </c>
      <c r="I9348" s="180">
        <v>5383338.2899999991</v>
      </c>
      <c r="J9348" s="180">
        <v>5756647.2899999991</v>
      </c>
    </row>
    <row r="9349" spans="1:10" x14ac:dyDescent="0.2">
      <c r="A9349" s="180" t="s">
        <v>215</v>
      </c>
      <c r="B9349" s="180" t="s">
        <v>368</v>
      </c>
      <c r="C9349" s="180">
        <v>661590.24000000011</v>
      </c>
      <c r="D9349" s="180">
        <v>419612.35000000009</v>
      </c>
      <c r="E9349" s="180">
        <v>0</v>
      </c>
      <c r="F9349" s="180">
        <v>2605392.3499999996</v>
      </c>
      <c r="G9349" s="180">
        <v>360603.24</v>
      </c>
      <c r="H9349" s="180">
        <v>0</v>
      </c>
      <c r="I9349" s="180">
        <v>15464518.289999999</v>
      </c>
      <c r="J9349" s="180">
        <v>14852174.220000001</v>
      </c>
    </row>
    <row r="9350" spans="1:10" x14ac:dyDescent="0.2">
      <c r="A9350" s="180" t="s">
        <v>216</v>
      </c>
      <c r="B9350" s="180" t="s">
        <v>333</v>
      </c>
      <c r="C9350" s="180"/>
      <c r="D9350" s="180">
        <v>82046</v>
      </c>
      <c r="E9350" s="180"/>
      <c r="F9350" s="180">
        <v>0</v>
      </c>
      <c r="G9350" s="180"/>
      <c r="H9350" s="180"/>
      <c r="I9350" s="180">
        <v>2051623</v>
      </c>
      <c r="J9350" s="180">
        <v>2019994.03</v>
      </c>
    </row>
    <row r="9351" spans="1:10" x14ac:dyDescent="0.2">
      <c r="A9351" s="180" t="s">
        <v>216</v>
      </c>
      <c r="B9351" s="180" t="s">
        <v>334</v>
      </c>
      <c r="C9351" s="180"/>
      <c r="D9351" s="180">
        <v>3428</v>
      </c>
      <c r="E9351" s="180"/>
      <c r="F9351" s="180">
        <v>0</v>
      </c>
      <c r="G9351" s="180"/>
      <c r="H9351" s="180"/>
      <c r="I9351" s="180">
        <v>88102</v>
      </c>
      <c r="J9351" s="180">
        <v>89984.06</v>
      </c>
    </row>
    <row r="9352" spans="1:10" x14ac:dyDescent="0.2">
      <c r="A9352" s="180" t="s">
        <v>216</v>
      </c>
      <c r="B9352" s="180" t="s">
        <v>335</v>
      </c>
      <c r="C9352" s="180"/>
      <c r="D9352" s="180">
        <v>0</v>
      </c>
      <c r="E9352" s="180"/>
      <c r="F9352" s="180"/>
      <c r="G9352" s="180"/>
      <c r="H9352" s="180"/>
      <c r="I9352" s="180">
        <v>89084</v>
      </c>
      <c r="J9352" s="180">
        <v>103872</v>
      </c>
    </row>
    <row r="9353" spans="1:10" x14ac:dyDescent="0.2">
      <c r="A9353" s="180" t="s">
        <v>216</v>
      </c>
      <c r="B9353" s="180" t="s">
        <v>336</v>
      </c>
      <c r="C9353" s="180"/>
      <c r="D9353" s="180"/>
      <c r="E9353" s="180"/>
      <c r="F9353" s="180"/>
      <c r="G9353" s="180"/>
      <c r="H9353" s="180"/>
      <c r="I9353" s="180">
        <v>950000</v>
      </c>
      <c r="J9353" s="180">
        <v>925176.01</v>
      </c>
    </row>
    <row r="9354" spans="1:10" x14ac:dyDescent="0.2">
      <c r="A9354" s="180" t="s">
        <v>216</v>
      </c>
      <c r="B9354" s="180" t="s">
        <v>337</v>
      </c>
      <c r="C9354" s="180">
        <v>150</v>
      </c>
      <c r="D9354" s="180">
        <v>50</v>
      </c>
      <c r="E9354" s="180"/>
      <c r="F9354" s="180"/>
      <c r="G9354" s="180">
        <v>50</v>
      </c>
      <c r="H9354" s="180"/>
      <c r="I9354" s="180">
        <v>2790</v>
      </c>
      <c r="J9354" s="180">
        <v>3394.09</v>
      </c>
    </row>
    <row r="9355" spans="1:10" x14ac:dyDescent="0.2">
      <c r="A9355" s="180" t="s">
        <v>216</v>
      </c>
      <c r="B9355" s="180" t="s">
        <v>338</v>
      </c>
      <c r="C9355" s="180"/>
      <c r="D9355" s="180"/>
      <c r="E9355" s="180"/>
      <c r="F9355" s="180"/>
      <c r="G9355" s="180">
        <v>85000</v>
      </c>
      <c r="H9355" s="180"/>
      <c r="I9355" s="180">
        <v>70000</v>
      </c>
      <c r="J9355" s="180">
        <v>68196.800000000003</v>
      </c>
    </row>
    <row r="9356" spans="1:10" x14ac:dyDescent="0.2">
      <c r="A9356" s="180" t="s">
        <v>216</v>
      </c>
      <c r="B9356" s="180" t="s">
        <v>339</v>
      </c>
      <c r="C9356" s="180"/>
      <c r="D9356" s="180"/>
      <c r="E9356" s="180"/>
      <c r="F9356" s="180"/>
      <c r="G9356" s="180"/>
      <c r="H9356" s="180"/>
      <c r="I9356" s="180">
        <v>25000</v>
      </c>
      <c r="J9356" s="180">
        <v>15716.97</v>
      </c>
    </row>
    <row r="9357" spans="1:10" x14ac:dyDescent="0.2">
      <c r="A9357" s="180" t="s">
        <v>216</v>
      </c>
      <c r="B9357" s="180" t="s">
        <v>340</v>
      </c>
      <c r="C9357" s="180">
        <v>2500</v>
      </c>
      <c r="D9357" s="180">
        <v>150</v>
      </c>
      <c r="E9357" s="180"/>
      <c r="F9357" s="180"/>
      <c r="G9357" s="180">
        <v>2500</v>
      </c>
      <c r="H9357" s="180"/>
      <c r="I9357" s="180">
        <v>270000</v>
      </c>
      <c r="J9357" s="180">
        <v>303257.18</v>
      </c>
    </row>
    <row r="9358" spans="1:10" x14ac:dyDescent="0.2">
      <c r="A9358" s="180" t="s">
        <v>216</v>
      </c>
      <c r="B9358" s="180" t="s">
        <v>341</v>
      </c>
      <c r="C9358" s="180">
        <v>0</v>
      </c>
      <c r="D9358" s="180">
        <v>0</v>
      </c>
      <c r="E9358" s="180"/>
      <c r="F9358" s="180"/>
      <c r="G9358" s="180"/>
      <c r="H9358" s="180"/>
      <c r="I9358" s="180">
        <v>0</v>
      </c>
      <c r="J9358" s="180">
        <v>0</v>
      </c>
    </row>
    <row r="9359" spans="1:10" x14ac:dyDescent="0.2">
      <c r="A9359" s="180" t="s">
        <v>216</v>
      </c>
      <c r="B9359" s="180" t="s">
        <v>342</v>
      </c>
      <c r="C9359" s="180"/>
      <c r="D9359" s="180"/>
      <c r="E9359" s="180"/>
      <c r="F9359" s="180"/>
      <c r="G9359" s="180"/>
      <c r="H9359" s="180"/>
      <c r="I9359" s="180">
        <v>1303192</v>
      </c>
      <c r="J9359" s="180">
        <v>1061616</v>
      </c>
    </row>
    <row r="9360" spans="1:10" x14ac:dyDescent="0.2">
      <c r="A9360" s="180" t="s">
        <v>216</v>
      </c>
      <c r="B9360" s="180" t="s">
        <v>343</v>
      </c>
      <c r="C9360" s="180"/>
      <c r="D9360" s="180"/>
      <c r="E9360" s="180"/>
      <c r="F9360" s="180"/>
      <c r="G9360" s="180"/>
      <c r="H9360" s="180"/>
      <c r="I9360" s="180">
        <v>0</v>
      </c>
      <c r="J9360" s="180">
        <v>0</v>
      </c>
    </row>
    <row r="9361" spans="1:10" x14ac:dyDescent="0.2">
      <c r="A9361" s="180" t="s">
        <v>216</v>
      </c>
      <c r="B9361" s="180" t="s">
        <v>344</v>
      </c>
      <c r="C9361" s="180">
        <v>250000</v>
      </c>
      <c r="D9361" s="180">
        <v>25</v>
      </c>
      <c r="E9361" s="180"/>
      <c r="F9361" s="180"/>
      <c r="G9361" s="180">
        <v>2000</v>
      </c>
      <c r="H9361" s="180"/>
      <c r="I9361" s="180">
        <v>281500</v>
      </c>
      <c r="J9361" s="180">
        <v>271869.96999999997</v>
      </c>
    </row>
    <row r="9362" spans="1:10" x14ac:dyDescent="0.2">
      <c r="A9362" s="180" t="s">
        <v>216</v>
      </c>
      <c r="B9362" s="180" t="s">
        <v>475</v>
      </c>
      <c r="C9362" s="180"/>
      <c r="D9362" s="180">
        <v>1042</v>
      </c>
      <c r="E9362" s="180"/>
      <c r="F9362" s="180">
        <v>0</v>
      </c>
      <c r="G9362" s="180"/>
      <c r="H9362" s="180"/>
      <c r="I9362" s="180">
        <v>25568</v>
      </c>
      <c r="J9362" s="180">
        <v>43869.560000000005</v>
      </c>
    </row>
    <row r="9363" spans="1:10" x14ac:dyDescent="0.2">
      <c r="A9363" s="180" t="s">
        <v>216</v>
      </c>
      <c r="B9363" s="180" t="s">
        <v>332</v>
      </c>
      <c r="C9363" s="180"/>
      <c r="D9363" s="180"/>
      <c r="E9363" s="180"/>
      <c r="F9363" s="180"/>
      <c r="G9363" s="180"/>
      <c r="H9363" s="180"/>
      <c r="I9363" s="180">
        <v>65000</v>
      </c>
      <c r="J9363" s="180">
        <v>65524</v>
      </c>
    </row>
    <row r="9364" spans="1:10" x14ac:dyDescent="0.2">
      <c r="A9364" s="180" t="s">
        <v>216</v>
      </c>
      <c r="B9364" s="180" t="s">
        <v>407</v>
      </c>
      <c r="C9364" s="180">
        <v>0</v>
      </c>
      <c r="D9364" s="180"/>
      <c r="E9364" s="180"/>
      <c r="F9364" s="180"/>
      <c r="G9364" s="180">
        <v>130000</v>
      </c>
      <c r="H9364" s="180"/>
      <c r="I9364" s="180">
        <v>215000</v>
      </c>
      <c r="J9364" s="180">
        <v>210367.56</v>
      </c>
    </row>
    <row r="9365" spans="1:10" x14ac:dyDescent="0.2">
      <c r="A9365" s="180" t="s">
        <v>216</v>
      </c>
      <c r="B9365" s="180" t="s">
        <v>345</v>
      </c>
      <c r="C9365" s="180">
        <v>252650</v>
      </c>
      <c r="D9365" s="180">
        <v>86741</v>
      </c>
      <c r="E9365" s="180">
        <v>0</v>
      </c>
      <c r="F9365" s="180">
        <v>0</v>
      </c>
      <c r="G9365" s="180">
        <v>219550</v>
      </c>
      <c r="H9365" s="180">
        <v>0</v>
      </c>
      <c r="I9365" s="180">
        <v>5436859</v>
      </c>
      <c r="J9365" s="180">
        <v>5182838.2299999986</v>
      </c>
    </row>
    <row r="9366" spans="1:10" x14ac:dyDescent="0.2">
      <c r="A9366" s="180" t="s">
        <v>216</v>
      </c>
      <c r="B9366" s="180" t="s">
        <v>346</v>
      </c>
      <c r="C9366" s="180"/>
      <c r="D9366" s="180"/>
      <c r="E9366" s="180"/>
      <c r="F9366" s="180"/>
      <c r="G9366" s="180"/>
      <c r="H9366" s="180"/>
      <c r="I9366" s="180">
        <v>0</v>
      </c>
      <c r="J9366" s="180">
        <v>0</v>
      </c>
    </row>
    <row r="9367" spans="1:10" x14ac:dyDescent="0.2">
      <c r="A9367" s="180" t="s">
        <v>216</v>
      </c>
      <c r="B9367" s="180" t="s">
        <v>446</v>
      </c>
      <c r="C9367" s="180"/>
      <c r="D9367" s="180"/>
      <c r="E9367" s="180"/>
      <c r="F9367" s="180"/>
      <c r="G9367" s="180"/>
      <c r="H9367" s="180"/>
      <c r="I9367" s="180">
        <v>0</v>
      </c>
      <c r="J9367" s="180">
        <v>9142.44</v>
      </c>
    </row>
    <row r="9368" spans="1:10" x14ac:dyDescent="0.2">
      <c r="A9368" s="180" t="s">
        <v>216</v>
      </c>
      <c r="B9368" s="180" t="s">
        <v>347</v>
      </c>
      <c r="C9368" s="180"/>
      <c r="D9368" s="180"/>
      <c r="E9368" s="180"/>
      <c r="F9368" s="180"/>
      <c r="G9368" s="180"/>
      <c r="H9368" s="180"/>
      <c r="I9368" s="180">
        <v>0</v>
      </c>
      <c r="J9368" s="180">
        <v>43780</v>
      </c>
    </row>
    <row r="9369" spans="1:10" x14ac:dyDescent="0.2">
      <c r="A9369" s="180" t="s">
        <v>216</v>
      </c>
      <c r="B9369" s="180" t="s">
        <v>348</v>
      </c>
      <c r="C9369" s="180">
        <v>252650</v>
      </c>
      <c r="D9369" s="180">
        <v>86741</v>
      </c>
      <c r="E9369" s="180">
        <v>0</v>
      </c>
      <c r="F9369" s="180">
        <v>0</v>
      </c>
      <c r="G9369" s="180">
        <v>219550</v>
      </c>
      <c r="H9369" s="180">
        <v>0</v>
      </c>
      <c r="I9369" s="180">
        <v>5436859</v>
      </c>
      <c r="J9369" s="180">
        <v>5235760.669999999</v>
      </c>
    </row>
    <row r="9370" spans="1:10" x14ac:dyDescent="0.2">
      <c r="A9370" s="180" t="s">
        <v>216</v>
      </c>
      <c r="B9370" s="180" t="s">
        <v>349</v>
      </c>
      <c r="C9370" s="180">
        <v>329472.98</v>
      </c>
      <c r="D9370" s="180">
        <v>60906.260000000009</v>
      </c>
      <c r="E9370" s="180">
        <v>0</v>
      </c>
      <c r="F9370" s="180">
        <v>0</v>
      </c>
      <c r="G9370" s="180">
        <v>40822.950000000019</v>
      </c>
      <c r="H9370" s="180">
        <v>0</v>
      </c>
      <c r="I9370" s="180">
        <v>1531718.9400000009</v>
      </c>
      <c r="J9370" s="180">
        <v>1311952.08</v>
      </c>
    </row>
    <row r="9371" spans="1:10" x14ac:dyDescent="0.2">
      <c r="A9371" s="180" t="s">
        <v>216</v>
      </c>
      <c r="B9371" s="180" t="s">
        <v>350</v>
      </c>
      <c r="C9371" s="180">
        <v>582122.98</v>
      </c>
      <c r="D9371" s="180">
        <v>147647.26</v>
      </c>
      <c r="E9371" s="180">
        <v>0</v>
      </c>
      <c r="F9371" s="180">
        <v>0</v>
      </c>
      <c r="G9371" s="180">
        <v>260372.95</v>
      </c>
      <c r="H9371" s="180">
        <v>0</v>
      </c>
      <c r="I9371" s="180">
        <v>6968577.9400000013</v>
      </c>
      <c r="J9371" s="180">
        <v>6547712.7499999991</v>
      </c>
    </row>
    <row r="9372" spans="1:10" x14ac:dyDescent="0.2">
      <c r="A9372" s="180" t="s">
        <v>216</v>
      </c>
      <c r="B9372" s="180" t="s">
        <v>376</v>
      </c>
      <c r="C9372" s="180"/>
      <c r="D9372" s="180"/>
      <c r="E9372" s="180"/>
      <c r="F9372" s="180"/>
      <c r="G9372" s="180"/>
      <c r="H9372" s="180"/>
      <c r="I9372" s="180"/>
      <c r="J9372" s="180"/>
    </row>
    <row r="9373" spans="1:10" x14ac:dyDescent="0.2">
      <c r="A9373" s="180" t="s">
        <v>216</v>
      </c>
      <c r="B9373" s="180" t="s">
        <v>377</v>
      </c>
      <c r="C9373" s="180">
        <v>0</v>
      </c>
      <c r="D9373" s="180">
        <v>0</v>
      </c>
      <c r="E9373" s="180"/>
      <c r="F9373" s="180"/>
      <c r="G9373" s="180"/>
      <c r="H9373" s="180"/>
      <c r="I9373" s="180">
        <v>3590000</v>
      </c>
      <c r="J9373" s="180">
        <v>3370913.6399999997</v>
      </c>
    </row>
    <row r="9374" spans="1:10" x14ac:dyDescent="0.2">
      <c r="A9374" s="180" t="s">
        <v>216</v>
      </c>
      <c r="B9374" s="180" t="s">
        <v>352</v>
      </c>
      <c r="C9374" s="180">
        <v>0</v>
      </c>
      <c r="D9374" s="180">
        <v>0</v>
      </c>
      <c r="E9374" s="180"/>
      <c r="F9374" s="180"/>
      <c r="G9374" s="180"/>
      <c r="H9374" s="180"/>
      <c r="I9374" s="180">
        <v>100000</v>
      </c>
      <c r="J9374" s="180">
        <v>92827.35</v>
      </c>
    </row>
    <row r="9375" spans="1:10" x14ac:dyDescent="0.2">
      <c r="A9375" s="180" t="s">
        <v>216</v>
      </c>
      <c r="B9375" s="180" t="s">
        <v>353</v>
      </c>
      <c r="C9375" s="180">
        <v>60000</v>
      </c>
      <c r="D9375" s="180">
        <v>20000</v>
      </c>
      <c r="E9375" s="180"/>
      <c r="F9375" s="180"/>
      <c r="G9375" s="180"/>
      <c r="H9375" s="180"/>
      <c r="I9375" s="180">
        <v>120000</v>
      </c>
      <c r="J9375" s="180">
        <v>108718.38</v>
      </c>
    </row>
    <row r="9376" spans="1:10" x14ac:dyDescent="0.2">
      <c r="A9376" s="180" t="s">
        <v>216</v>
      </c>
      <c r="B9376" s="180" t="s">
        <v>354</v>
      </c>
      <c r="C9376" s="180">
        <v>0</v>
      </c>
      <c r="D9376" s="180">
        <v>0</v>
      </c>
      <c r="E9376" s="180"/>
      <c r="F9376" s="180"/>
      <c r="G9376" s="180"/>
      <c r="H9376" s="180"/>
      <c r="I9376" s="180">
        <v>200000</v>
      </c>
      <c r="J9376" s="180">
        <v>185209.68</v>
      </c>
    </row>
    <row r="9377" spans="1:10" x14ac:dyDescent="0.2">
      <c r="A9377" s="180" t="s">
        <v>216</v>
      </c>
      <c r="B9377" s="180" t="s">
        <v>408</v>
      </c>
      <c r="C9377" s="180">
        <v>0</v>
      </c>
      <c r="D9377" s="180">
        <v>0</v>
      </c>
      <c r="E9377" s="180"/>
      <c r="F9377" s="180"/>
      <c r="G9377" s="180"/>
      <c r="H9377" s="180"/>
      <c r="I9377" s="180">
        <v>120000</v>
      </c>
      <c r="J9377" s="180">
        <v>118246.07</v>
      </c>
    </row>
    <row r="9378" spans="1:10" x14ac:dyDescent="0.2">
      <c r="A9378" s="180" t="s">
        <v>216</v>
      </c>
      <c r="B9378" s="180" t="s">
        <v>423</v>
      </c>
      <c r="C9378" s="180">
        <v>0</v>
      </c>
      <c r="D9378" s="180">
        <v>25000</v>
      </c>
      <c r="E9378" s="180"/>
      <c r="F9378" s="180"/>
      <c r="G9378" s="180"/>
      <c r="H9378" s="180"/>
      <c r="I9378" s="180">
        <v>230000</v>
      </c>
      <c r="J9378" s="180">
        <v>214779.4</v>
      </c>
    </row>
    <row r="9379" spans="1:10" x14ac:dyDescent="0.2">
      <c r="A9379" s="180" t="s">
        <v>216</v>
      </c>
      <c r="B9379" s="180" t="s">
        <v>355</v>
      </c>
      <c r="C9379" s="180">
        <v>75000</v>
      </c>
      <c r="D9379" s="180">
        <v>50000</v>
      </c>
      <c r="E9379" s="180"/>
      <c r="F9379" s="180"/>
      <c r="G9379" s="180"/>
      <c r="H9379" s="180"/>
      <c r="I9379" s="180">
        <v>340000</v>
      </c>
      <c r="J9379" s="180">
        <v>287520.40000000002</v>
      </c>
    </row>
    <row r="9380" spans="1:10" x14ac:dyDescent="0.2">
      <c r="A9380" s="180" t="s">
        <v>216</v>
      </c>
      <c r="B9380" s="180" t="s">
        <v>356</v>
      </c>
      <c r="C9380" s="180">
        <v>125000</v>
      </c>
      <c r="D9380" s="180">
        <v>0</v>
      </c>
      <c r="E9380" s="180"/>
      <c r="F9380" s="180"/>
      <c r="G9380" s="180"/>
      <c r="H9380" s="180"/>
      <c r="I9380" s="180">
        <v>310000</v>
      </c>
      <c r="J9380" s="180">
        <v>299470.01</v>
      </c>
    </row>
    <row r="9381" spans="1:10" x14ac:dyDescent="0.2">
      <c r="A9381" s="180" t="s">
        <v>216</v>
      </c>
      <c r="B9381" s="180" t="s">
        <v>409</v>
      </c>
      <c r="C9381" s="180"/>
      <c r="D9381" s="180"/>
      <c r="E9381" s="180"/>
      <c r="F9381" s="180"/>
      <c r="G9381" s="180"/>
      <c r="H9381" s="180"/>
      <c r="I9381" s="180">
        <v>0</v>
      </c>
      <c r="J9381" s="180"/>
    </row>
    <row r="9382" spans="1:10" x14ac:dyDescent="0.2">
      <c r="A9382" s="180" t="s">
        <v>216</v>
      </c>
      <c r="B9382" s="180" t="s">
        <v>378</v>
      </c>
      <c r="C9382" s="180">
        <v>0</v>
      </c>
      <c r="D9382" s="180">
        <v>0</v>
      </c>
      <c r="E9382" s="180"/>
      <c r="F9382" s="180"/>
      <c r="G9382" s="180">
        <v>185000</v>
      </c>
      <c r="H9382" s="180"/>
      <c r="I9382" s="180">
        <v>175000</v>
      </c>
      <c r="J9382" s="180">
        <v>163531.03</v>
      </c>
    </row>
    <row r="9383" spans="1:10" x14ac:dyDescent="0.2">
      <c r="A9383" s="180" t="s">
        <v>216</v>
      </c>
      <c r="B9383" s="180" t="s">
        <v>360</v>
      </c>
      <c r="C9383" s="180">
        <v>50000</v>
      </c>
      <c r="D9383" s="180">
        <v>25000</v>
      </c>
      <c r="E9383" s="180"/>
      <c r="F9383" s="180"/>
      <c r="G9383" s="180"/>
      <c r="H9383" s="180"/>
      <c r="I9383" s="180">
        <v>50000</v>
      </c>
      <c r="J9383" s="180">
        <v>34379.410000000003</v>
      </c>
    </row>
    <row r="9384" spans="1:10" x14ac:dyDescent="0.2">
      <c r="A9384" s="180" t="s">
        <v>216</v>
      </c>
      <c r="B9384" s="180" t="s">
        <v>379</v>
      </c>
      <c r="C9384" s="180"/>
      <c r="D9384" s="180"/>
      <c r="E9384" s="180"/>
      <c r="F9384" s="180"/>
      <c r="G9384" s="180"/>
      <c r="H9384" s="180"/>
      <c r="I9384" s="180">
        <v>0</v>
      </c>
      <c r="J9384" s="180">
        <v>0</v>
      </c>
    </row>
    <row r="9385" spans="1:10" x14ac:dyDescent="0.2">
      <c r="A9385" s="180" t="s">
        <v>216</v>
      </c>
      <c r="B9385" s="180" t="s">
        <v>362</v>
      </c>
      <c r="C9385" s="180"/>
      <c r="D9385" s="180"/>
      <c r="E9385" s="180"/>
      <c r="F9385" s="180"/>
      <c r="G9385" s="180"/>
      <c r="H9385" s="180"/>
      <c r="I9385" s="180">
        <v>134924</v>
      </c>
      <c r="J9385" s="180">
        <v>131256</v>
      </c>
    </row>
    <row r="9386" spans="1:10" x14ac:dyDescent="0.2">
      <c r="A9386" s="180" t="s">
        <v>216</v>
      </c>
      <c r="B9386" s="180" t="s">
        <v>365</v>
      </c>
      <c r="C9386" s="180">
        <v>310000</v>
      </c>
      <c r="D9386" s="180">
        <v>120000</v>
      </c>
      <c r="E9386" s="180">
        <v>0</v>
      </c>
      <c r="F9386" s="180">
        <v>0</v>
      </c>
      <c r="G9386" s="180">
        <v>185000</v>
      </c>
      <c r="H9386" s="180">
        <v>0</v>
      </c>
      <c r="I9386" s="180">
        <v>5369924</v>
      </c>
      <c r="J9386" s="180">
        <v>5006851.37</v>
      </c>
    </row>
    <row r="9387" spans="1:10" x14ac:dyDescent="0.2">
      <c r="A9387" s="180" t="s">
        <v>216</v>
      </c>
      <c r="B9387" s="180" t="s">
        <v>447</v>
      </c>
      <c r="C9387" s="180"/>
      <c r="D9387" s="180"/>
      <c r="E9387" s="180"/>
      <c r="F9387" s="180"/>
      <c r="G9387" s="180"/>
      <c r="H9387" s="180"/>
      <c r="I9387" s="180">
        <v>0</v>
      </c>
      <c r="J9387" s="180">
        <v>9142.44</v>
      </c>
    </row>
    <row r="9388" spans="1:10" x14ac:dyDescent="0.2">
      <c r="A9388" s="180" t="s">
        <v>216</v>
      </c>
      <c r="B9388" s="180" t="s">
        <v>366</v>
      </c>
      <c r="C9388" s="180">
        <v>310000</v>
      </c>
      <c r="D9388" s="180">
        <v>120000</v>
      </c>
      <c r="E9388" s="180">
        <v>0</v>
      </c>
      <c r="F9388" s="180">
        <v>0</v>
      </c>
      <c r="G9388" s="180">
        <v>185000</v>
      </c>
      <c r="H9388" s="180">
        <v>0</v>
      </c>
      <c r="I9388" s="180">
        <v>5369924</v>
      </c>
      <c r="J9388" s="180">
        <v>5015993.8100000005</v>
      </c>
    </row>
    <row r="9389" spans="1:10" x14ac:dyDescent="0.2">
      <c r="A9389" s="180" t="s">
        <v>216</v>
      </c>
      <c r="B9389" s="180" t="s">
        <v>367</v>
      </c>
      <c r="C9389" s="180">
        <v>272122.98</v>
      </c>
      <c r="D9389" s="180">
        <v>27647.260000000009</v>
      </c>
      <c r="E9389" s="180">
        <v>0</v>
      </c>
      <c r="F9389" s="180">
        <v>0</v>
      </c>
      <c r="G9389" s="180">
        <v>75372.950000000012</v>
      </c>
      <c r="H9389" s="180">
        <v>0</v>
      </c>
      <c r="I9389" s="180">
        <v>1598653.9400000011</v>
      </c>
      <c r="J9389" s="180">
        <v>1531718.9399999983</v>
      </c>
    </row>
    <row r="9390" spans="1:10" x14ac:dyDescent="0.2">
      <c r="A9390" s="180" t="s">
        <v>216</v>
      </c>
      <c r="B9390" s="180" t="s">
        <v>368</v>
      </c>
      <c r="C9390" s="180">
        <v>582122.98</v>
      </c>
      <c r="D9390" s="180">
        <v>147647.26</v>
      </c>
      <c r="E9390" s="180">
        <v>0</v>
      </c>
      <c r="F9390" s="180">
        <v>0</v>
      </c>
      <c r="G9390" s="180">
        <v>260372.95</v>
      </c>
      <c r="H9390" s="180">
        <v>0</v>
      </c>
      <c r="I9390" s="180">
        <v>6968577.9400000013</v>
      </c>
      <c r="J9390" s="180">
        <v>6547712.7499999991</v>
      </c>
    </row>
    <row r="9391" spans="1:10" x14ac:dyDescent="0.2">
      <c r="A9391" s="180" t="s">
        <v>217</v>
      </c>
      <c r="B9391" s="180" t="s">
        <v>333</v>
      </c>
      <c r="C9391" s="180"/>
      <c r="D9391" s="180">
        <v>776327</v>
      </c>
      <c r="E9391" s="180"/>
      <c r="F9391" s="180">
        <v>1882710</v>
      </c>
      <c r="G9391" s="180"/>
      <c r="H9391" s="180"/>
      <c r="I9391" s="180">
        <v>7877670</v>
      </c>
      <c r="J9391" s="180">
        <v>7080724.2800000003</v>
      </c>
    </row>
    <row r="9392" spans="1:10" x14ac:dyDescent="0.2">
      <c r="A9392" s="180" t="s">
        <v>217</v>
      </c>
      <c r="B9392" s="180" t="s">
        <v>334</v>
      </c>
      <c r="C9392" s="180"/>
      <c r="D9392" s="180">
        <v>19935</v>
      </c>
      <c r="E9392" s="180"/>
      <c r="F9392" s="180">
        <v>48344</v>
      </c>
      <c r="G9392" s="180"/>
      <c r="H9392" s="180"/>
      <c r="I9392" s="180">
        <v>200426</v>
      </c>
      <c r="J9392" s="180">
        <v>202762.57</v>
      </c>
    </row>
    <row r="9393" spans="1:10" x14ac:dyDescent="0.2">
      <c r="A9393" s="180" t="s">
        <v>217</v>
      </c>
      <c r="B9393" s="180" t="s">
        <v>335</v>
      </c>
      <c r="C9393" s="180"/>
      <c r="D9393" s="180">
        <v>0</v>
      </c>
      <c r="E9393" s="180"/>
      <c r="F9393" s="180"/>
      <c r="G9393" s="180"/>
      <c r="H9393" s="180"/>
      <c r="I9393" s="180">
        <v>126843</v>
      </c>
      <c r="J9393" s="180">
        <v>578187</v>
      </c>
    </row>
    <row r="9394" spans="1:10" x14ac:dyDescent="0.2">
      <c r="A9394" s="180" t="s">
        <v>217</v>
      </c>
      <c r="B9394" s="180" t="s">
        <v>336</v>
      </c>
      <c r="C9394" s="180"/>
      <c r="D9394" s="180"/>
      <c r="E9394" s="180"/>
      <c r="F9394" s="180"/>
      <c r="G9394" s="180"/>
      <c r="H9394" s="180"/>
      <c r="I9394" s="180">
        <v>728221</v>
      </c>
      <c r="J9394" s="180">
        <v>720600.78</v>
      </c>
    </row>
    <row r="9395" spans="1:10" x14ac:dyDescent="0.2">
      <c r="A9395" s="180" t="s">
        <v>217</v>
      </c>
      <c r="B9395" s="180" t="s">
        <v>337</v>
      </c>
      <c r="C9395" s="180">
        <v>74882</v>
      </c>
      <c r="D9395" s="180">
        <v>7401</v>
      </c>
      <c r="E9395" s="180">
        <v>0</v>
      </c>
      <c r="F9395" s="180">
        <v>15117</v>
      </c>
      <c r="G9395" s="180">
        <v>4406</v>
      </c>
      <c r="H9395" s="180">
        <v>0</v>
      </c>
      <c r="I9395" s="180">
        <v>184120</v>
      </c>
      <c r="J9395" s="180">
        <v>185600.68</v>
      </c>
    </row>
    <row r="9396" spans="1:10" x14ac:dyDescent="0.2">
      <c r="A9396" s="180" t="s">
        <v>217</v>
      </c>
      <c r="B9396" s="180" t="s">
        <v>338</v>
      </c>
      <c r="C9396" s="180"/>
      <c r="D9396" s="180"/>
      <c r="E9396" s="180"/>
      <c r="F9396" s="180"/>
      <c r="G9396" s="180">
        <v>688539</v>
      </c>
      <c r="H9396" s="180">
        <v>0</v>
      </c>
      <c r="I9396" s="180">
        <v>678363</v>
      </c>
      <c r="J9396" s="180">
        <v>668338.16</v>
      </c>
    </row>
    <row r="9397" spans="1:10" x14ac:dyDescent="0.2">
      <c r="A9397" s="180" t="s">
        <v>217</v>
      </c>
      <c r="B9397" s="180" t="s">
        <v>339</v>
      </c>
      <c r="C9397" s="180"/>
      <c r="D9397" s="180"/>
      <c r="E9397" s="180"/>
      <c r="F9397" s="180"/>
      <c r="G9397" s="180"/>
      <c r="H9397" s="180">
        <v>0</v>
      </c>
      <c r="I9397" s="180">
        <v>409251</v>
      </c>
      <c r="J9397" s="180">
        <v>403497.33</v>
      </c>
    </row>
    <row r="9398" spans="1:10" x14ac:dyDescent="0.2">
      <c r="A9398" s="180" t="s">
        <v>217</v>
      </c>
      <c r="B9398" s="180" t="s">
        <v>340</v>
      </c>
      <c r="C9398" s="180">
        <v>0</v>
      </c>
      <c r="D9398" s="180">
        <v>342</v>
      </c>
      <c r="E9398" s="180">
        <v>0</v>
      </c>
      <c r="F9398" s="180">
        <v>815</v>
      </c>
      <c r="G9398" s="180">
        <v>8254</v>
      </c>
      <c r="H9398" s="180">
        <v>0</v>
      </c>
      <c r="I9398" s="180">
        <v>451903</v>
      </c>
      <c r="J9398" s="180">
        <v>447781.86</v>
      </c>
    </row>
    <row r="9399" spans="1:10" x14ac:dyDescent="0.2">
      <c r="A9399" s="180" t="s">
        <v>217</v>
      </c>
      <c r="B9399" s="180" t="s">
        <v>341</v>
      </c>
      <c r="C9399" s="180">
        <v>0</v>
      </c>
      <c r="D9399" s="180">
        <v>0</v>
      </c>
      <c r="E9399" s="180">
        <v>0</v>
      </c>
      <c r="F9399" s="180"/>
      <c r="G9399" s="180">
        <v>0</v>
      </c>
      <c r="H9399" s="180">
        <v>0</v>
      </c>
      <c r="I9399" s="180">
        <v>6931</v>
      </c>
      <c r="J9399" s="180">
        <v>6930.93</v>
      </c>
    </row>
    <row r="9400" spans="1:10" x14ac:dyDescent="0.2">
      <c r="A9400" s="180" t="s">
        <v>217</v>
      </c>
      <c r="B9400" s="180" t="s">
        <v>342</v>
      </c>
      <c r="C9400" s="180"/>
      <c r="D9400" s="180"/>
      <c r="E9400" s="180"/>
      <c r="F9400" s="180"/>
      <c r="G9400" s="180"/>
      <c r="H9400" s="180"/>
      <c r="I9400" s="180">
        <v>10919821</v>
      </c>
      <c r="J9400" s="180">
        <v>10060220</v>
      </c>
    </row>
    <row r="9401" spans="1:10" x14ac:dyDescent="0.2">
      <c r="A9401" s="180" t="s">
        <v>217</v>
      </c>
      <c r="B9401" s="180" t="s">
        <v>343</v>
      </c>
      <c r="C9401" s="180"/>
      <c r="D9401" s="180"/>
      <c r="E9401" s="180"/>
      <c r="F9401" s="180"/>
      <c r="G9401" s="180"/>
      <c r="H9401" s="180"/>
      <c r="I9401" s="180">
        <v>0</v>
      </c>
      <c r="J9401" s="180">
        <v>0</v>
      </c>
    </row>
    <row r="9402" spans="1:10" x14ac:dyDescent="0.2">
      <c r="A9402" s="180" t="s">
        <v>217</v>
      </c>
      <c r="B9402" s="180" t="s">
        <v>344</v>
      </c>
      <c r="C9402" s="180">
        <v>1500837</v>
      </c>
      <c r="D9402" s="180">
        <v>154</v>
      </c>
      <c r="E9402" s="180">
        <v>0</v>
      </c>
      <c r="F9402" s="180">
        <v>367</v>
      </c>
      <c r="G9402" s="180">
        <v>6830</v>
      </c>
      <c r="H9402" s="180">
        <v>0</v>
      </c>
      <c r="I9402" s="180">
        <v>1571751</v>
      </c>
      <c r="J9402" s="180">
        <v>1545096.69</v>
      </c>
    </row>
    <row r="9403" spans="1:10" x14ac:dyDescent="0.2">
      <c r="A9403" s="180" t="s">
        <v>217</v>
      </c>
      <c r="B9403" s="180" t="s">
        <v>475</v>
      </c>
      <c r="C9403" s="180"/>
      <c r="D9403" s="180">
        <v>7283</v>
      </c>
      <c r="E9403" s="180"/>
      <c r="F9403" s="180">
        <v>17662</v>
      </c>
      <c r="G9403" s="180"/>
      <c r="H9403" s="180"/>
      <c r="I9403" s="180">
        <v>68524</v>
      </c>
      <c r="J9403" s="180">
        <v>60338.11</v>
      </c>
    </row>
    <row r="9404" spans="1:10" x14ac:dyDescent="0.2">
      <c r="A9404" s="180" t="s">
        <v>217</v>
      </c>
      <c r="B9404" s="180" t="s">
        <v>332</v>
      </c>
      <c r="C9404" s="180"/>
      <c r="D9404" s="180"/>
      <c r="E9404" s="180">
        <v>0</v>
      </c>
      <c r="F9404" s="180"/>
      <c r="G9404" s="180"/>
      <c r="H9404" s="180"/>
      <c r="I9404" s="180">
        <v>59249</v>
      </c>
      <c r="J9404" s="180">
        <v>58373</v>
      </c>
    </row>
    <row r="9405" spans="1:10" x14ac:dyDescent="0.2">
      <c r="A9405" s="180" t="s">
        <v>217</v>
      </c>
      <c r="B9405" s="180" t="s">
        <v>407</v>
      </c>
      <c r="C9405" s="180">
        <v>0</v>
      </c>
      <c r="D9405" s="180">
        <v>0</v>
      </c>
      <c r="E9405" s="180">
        <v>0</v>
      </c>
      <c r="F9405" s="180">
        <v>0</v>
      </c>
      <c r="G9405" s="180">
        <v>236774</v>
      </c>
      <c r="H9405" s="180">
        <v>0</v>
      </c>
      <c r="I9405" s="180">
        <v>447014</v>
      </c>
      <c r="J9405" s="180">
        <v>440407</v>
      </c>
    </row>
    <row r="9406" spans="1:10" x14ac:dyDescent="0.2">
      <c r="A9406" s="180" t="s">
        <v>217</v>
      </c>
      <c r="B9406" s="180" t="s">
        <v>345</v>
      </c>
      <c r="C9406" s="180">
        <v>1575719</v>
      </c>
      <c r="D9406" s="180">
        <v>811442</v>
      </c>
      <c r="E9406" s="180">
        <v>0</v>
      </c>
      <c r="F9406" s="180">
        <v>1965015</v>
      </c>
      <c r="G9406" s="180">
        <v>944803</v>
      </c>
      <c r="H9406" s="180">
        <v>0</v>
      </c>
      <c r="I9406" s="180">
        <v>23730087</v>
      </c>
      <c r="J9406" s="180">
        <v>22458858.390000001</v>
      </c>
    </row>
    <row r="9407" spans="1:10" x14ac:dyDescent="0.2">
      <c r="A9407" s="180" t="s">
        <v>217</v>
      </c>
      <c r="B9407" s="180" t="s">
        <v>346</v>
      </c>
      <c r="C9407" s="180">
        <v>0</v>
      </c>
      <c r="D9407" s="180">
        <v>0</v>
      </c>
      <c r="E9407" s="180">
        <v>0</v>
      </c>
      <c r="F9407" s="180">
        <v>0</v>
      </c>
      <c r="G9407" s="180"/>
      <c r="H9407" s="180"/>
      <c r="I9407" s="180">
        <v>0</v>
      </c>
      <c r="J9407" s="180">
        <v>0</v>
      </c>
    </row>
    <row r="9408" spans="1:10" x14ac:dyDescent="0.2">
      <c r="A9408" s="180" t="s">
        <v>217</v>
      </c>
      <c r="B9408" s="180" t="s">
        <v>446</v>
      </c>
      <c r="C9408" s="180">
        <v>0</v>
      </c>
      <c r="D9408" s="180">
        <v>0</v>
      </c>
      <c r="E9408" s="180">
        <v>0</v>
      </c>
      <c r="F9408" s="180">
        <v>1207928</v>
      </c>
      <c r="G9408" s="180">
        <v>21998</v>
      </c>
      <c r="H9408" s="180">
        <v>0</v>
      </c>
      <c r="I9408" s="180">
        <v>1227513</v>
      </c>
      <c r="J9408" s="180">
        <v>1227193</v>
      </c>
    </row>
    <row r="9409" spans="1:10" x14ac:dyDescent="0.2">
      <c r="A9409" s="180" t="s">
        <v>217</v>
      </c>
      <c r="B9409" s="180" t="s">
        <v>347</v>
      </c>
      <c r="C9409" s="180">
        <v>0</v>
      </c>
      <c r="D9409" s="180">
        <v>0</v>
      </c>
      <c r="E9409" s="180">
        <v>0</v>
      </c>
      <c r="F9409" s="180"/>
      <c r="G9409" s="180">
        <v>0</v>
      </c>
      <c r="H9409" s="180">
        <v>0</v>
      </c>
      <c r="I9409" s="180">
        <v>3045</v>
      </c>
      <c r="J9409" s="180">
        <v>3000</v>
      </c>
    </row>
    <row r="9410" spans="1:10" x14ac:dyDescent="0.2">
      <c r="A9410" s="180" t="s">
        <v>217</v>
      </c>
      <c r="B9410" s="180" t="s">
        <v>348</v>
      </c>
      <c r="C9410" s="180">
        <v>1575719</v>
      </c>
      <c r="D9410" s="180">
        <v>811442</v>
      </c>
      <c r="E9410" s="180">
        <v>0</v>
      </c>
      <c r="F9410" s="180">
        <v>3172943</v>
      </c>
      <c r="G9410" s="180">
        <v>966801</v>
      </c>
      <c r="H9410" s="180">
        <v>0</v>
      </c>
      <c r="I9410" s="180">
        <v>24960645</v>
      </c>
      <c r="J9410" s="180">
        <v>23689051.390000001</v>
      </c>
    </row>
    <row r="9411" spans="1:10" x14ac:dyDescent="0.2">
      <c r="A9411" s="180" t="s">
        <v>217</v>
      </c>
      <c r="B9411" s="180" t="s">
        <v>349</v>
      </c>
      <c r="C9411" s="180">
        <v>3732423.65</v>
      </c>
      <c r="D9411" s="180">
        <v>335347.44999999984</v>
      </c>
      <c r="E9411" s="180">
        <v>405218</v>
      </c>
      <c r="F9411" s="180">
        <v>1026806.64</v>
      </c>
      <c r="G9411" s="180">
        <v>643597.63000000012</v>
      </c>
      <c r="H9411" s="180">
        <v>0</v>
      </c>
      <c r="I9411" s="180">
        <v>13052348.869999999</v>
      </c>
      <c r="J9411" s="180">
        <v>18061173.149999999</v>
      </c>
    </row>
    <row r="9412" spans="1:10" x14ac:dyDescent="0.2">
      <c r="A9412" s="180" t="s">
        <v>217</v>
      </c>
      <c r="B9412" s="180" t="s">
        <v>350</v>
      </c>
      <c r="C9412" s="180">
        <v>5308142.6500000004</v>
      </c>
      <c r="D9412" s="180">
        <v>1146789.4499999995</v>
      </c>
      <c r="E9412" s="180">
        <v>405218</v>
      </c>
      <c r="F9412" s="180">
        <v>4199749.6400000006</v>
      </c>
      <c r="G9412" s="180">
        <v>1610398.63</v>
      </c>
      <c r="H9412" s="180">
        <v>0</v>
      </c>
      <c r="I9412" s="180">
        <v>38012993.870000005</v>
      </c>
      <c r="J9412" s="180">
        <v>41750224.539999999</v>
      </c>
    </row>
    <row r="9413" spans="1:10" x14ac:dyDescent="0.2">
      <c r="A9413" s="180" t="s">
        <v>217</v>
      </c>
      <c r="B9413" s="180" t="s">
        <v>376</v>
      </c>
      <c r="C9413" s="180"/>
      <c r="D9413" s="180"/>
      <c r="E9413" s="180"/>
      <c r="F9413" s="180"/>
      <c r="G9413" s="180"/>
      <c r="H9413" s="180"/>
      <c r="I9413" s="180"/>
      <c r="J9413" s="180"/>
    </row>
    <row r="9414" spans="1:10" x14ac:dyDescent="0.2">
      <c r="A9414" s="180" t="s">
        <v>217</v>
      </c>
      <c r="B9414" s="180" t="s">
        <v>377</v>
      </c>
      <c r="C9414" s="180">
        <v>0</v>
      </c>
      <c r="D9414" s="180">
        <v>0</v>
      </c>
      <c r="E9414" s="180">
        <v>0</v>
      </c>
      <c r="F9414" s="180"/>
      <c r="G9414" s="180">
        <v>0</v>
      </c>
      <c r="H9414" s="180">
        <v>0</v>
      </c>
      <c r="I9414" s="180">
        <v>11879929</v>
      </c>
      <c r="J9414" s="180">
        <v>10992181.449999999</v>
      </c>
    </row>
    <row r="9415" spans="1:10" x14ac:dyDescent="0.2">
      <c r="A9415" s="180" t="s">
        <v>217</v>
      </c>
      <c r="B9415" s="180" t="s">
        <v>352</v>
      </c>
      <c r="C9415" s="180">
        <v>0</v>
      </c>
      <c r="D9415" s="180">
        <v>0</v>
      </c>
      <c r="E9415" s="180">
        <v>0</v>
      </c>
      <c r="F9415" s="180"/>
      <c r="G9415" s="180">
        <v>0</v>
      </c>
      <c r="H9415" s="180">
        <v>0</v>
      </c>
      <c r="I9415" s="180">
        <v>631458</v>
      </c>
      <c r="J9415" s="180">
        <v>600869.72</v>
      </c>
    </row>
    <row r="9416" spans="1:10" x14ac:dyDescent="0.2">
      <c r="A9416" s="180" t="s">
        <v>217</v>
      </c>
      <c r="B9416" s="180" t="s">
        <v>353</v>
      </c>
      <c r="C9416" s="180">
        <v>146746</v>
      </c>
      <c r="D9416" s="180">
        <v>0</v>
      </c>
      <c r="E9416" s="180">
        <v>0</v>
      </c>
      <c r="F9416" s="180"/>
      <c r="G9416" s="180">
        <v>0</v>
      </c>
      <c r="H9416" s="180">
        <v>0</v>
      </c>
      <c r="I9416" s="180">
        <v>710622</v>
      </c>
      <c r="J9416" s="180">
        <v>667653.76</v>
      </c>
    </row>
    <row r="9417" spans="1:10" x14ac:dyDescent="0.2">
      <c r="A9417" s="180" t="s">
        <v>217</v>
      </c>
      <c r="B9417" s="180" t="s">
        <v>354</v>
      </c>
      <c r="C9417" s="180">
        <v>0</v>
      </c>
      <c r="D9417" s="180">
        <v>0</v>
      </c>
      <c r="E9417" s="180">
        <v>0</v>
      </c>
      <c r="F9417" s="180"/>
      <c r="G9417" s="180">
        <v>0</v>
      </c>
      <c r="H9417" s="180">
        <v>0</v>
      </c>
      <c r="I9417" s="180">
        <v>379893</v>
      </c>
      <c r="J9417" s="180">
        <v>364395.97</v>
      </c>
    </row>
    <row r="9418" spans="1:10" x14ac:dyDescent="0.2">
      <c r="A9418" s="180" t="s">
        <v>217</v>
      </c>
      <c r="B9418" s="180" t="s">
        <v>408</v>
      </c>
      <c r="C9418" s="180">
        <v>0</v>
      </c>
      <c r="D9418" s="180">
        <v>0</v>
      </c>
      <c r="E9418" s="180">
        <v>0</v>
      </c>
      <c r="F9418" s="180"/>
      <c r="G9418" s="180">
        <v>0</v>
      </c>
      <c r="H9418" s="180">
        <v>0</v>
      </c>
      <c r="I9418" s="180">
        <v>1100143</v>
      </c>
      <c r="J9418" s="180">
        <v>1010808.09</v>
      </c>
    </row>
    <row r="9419" spans="1:10" x14ac:dyDescent="0.2">
      <c r="A9419" s="180" t="s">
        <v>217</v>
      </c>
      <c r="B9419" s="180" t="s">
        <v>423</v>
      </c>
      <c r="C9419" s="180">
        <v>1061</v>
      </c>
      <c r="D9419" s="180">
        <v>21218</v>
      </c>
      <c r="E9419" s="180">
        <v>0</v>
      </c>
      <c r="F9419" s="180">
        <v>0</v>
      </c>
      <c r="G9419" s="180">
        <v>0</v>
      </c>
      <c r="H9419" s="180">
        <v>0</v>
      </c>
      <c r="I9419" s="180">
        <v>563482</v>
      </c>
      <c r="J9419" s="180">
        <v>504708.27</v>
      </c>
    </row>
    <row r="9420" spans="1:10" x14ac:dyDescent="0.2">
      <c r="A9420" s="180" t="s">
        <v>217</v>
      </c>
      <c r="B9420" s="180" t="s">
        <v>355</v>
      </c>
      <c r="C9420" s="180">
        <v>5835</v>
      </c>
      <c r="D9420" s="180">
        <v>66942</v>
      </c>
      <c r="E9420" s="180">
        <v>0</v>
      </c>
      <c r="F9420" s="180"/>
      <c r="G9420" s="180">
        <v>0</v>
      </c>
      <c r="H9420" s="180">
        <v>0</v>
      </c>
      <c r="I9420" s="180">
        <v>1861313</v>
      </c>
      <c r="J9420" s="180">
        <v>2010423.57</v>
      </c>
    </row>
    <row r="9421" spans="1:10" x14ac:dyDescent="0.2">
      <c r="A9421" s="180" t="s">
        <v>217</v>
      </c>
      <c r="B9421" s="180" t="s">
        <v>356</v>
      </c>
      <c r="C9421" s="180">
        <v>0</v>
      </c>
      <c r="D9421" s="180">
        <v>125127</v>
      </c>
      <c r="E9421" s="180">
        <v>0</v>
      </c>
      <c r="F9421" s="180"/>
      <c r="G9421" s="180">
        <v>0</v>
      </c>
      <c r="H9421" s="180">
        <v>0</v>
      </c>
      <c r="I9421" s="180">
        <v>946811</v>
      </c>
      <c r="J9421" s="180">
        <v>886775.02</v>
      </c>
    </row>
    <row r="9422" spans="1:10" x14ac:dyDescent="0.2">
      <c r="A9422" s="180" t="s">
        <v>217</v>
      </c>
      <c r="B9422" s="180" t="s">
        <v>409</v>
      </c>
      <c r="C9422" s="180"/>
      <c r="D9422" s="180"/>
      <c r="E9422" s="180"/>
      <c r="F9422" s="180"/>
      <c r="G9422" s="180"/>
      <c r="H9422" s="180"/>
      <c r="I9422" s="180">
        <v>0</v>
      </c>
      <c r="J9422" s="180"/>
    </row>
    <row r="9423" spans="1:10" x14ac:dyDescent="0.2">
      <c r="A9423" s="180" t="s">
        <v>217</v>
      </c>
      <c r="B9423" s="180" t="s">
        <v>378</v>
      </c>
      <c r="C9423" s="180">
        <v>0</v>
      </c>
      <c r="D9423" s="180">
        <v>0</v>
      </c>
      <c r="E9423" s="180">
        <v>0</v>
      </c>
      <c r="F9423" s="180"/>
      <c r="G9423" s="180">
        <v>868813</v>
      </c>
      <c r="H9423" s="180">
        <v>0</v>
      </c>
      <c r="I9423" s="180">
        <v>847622</v>
      </c>
      <c r="J9423" s="180">
        <v>835095.72</v>
      </c>
    </row>
    <row r="9424" spans="1:10" x14ac:dyDescent="0.2">
      <c r="A9424" s="180" t="s">
        <v>217</v>
      </c>
      <c r="B9424" s="180" t="s">
        <v>360</v>
      </c>
      <c r="C9424" s="180">
        <v>1464884</v>
      </c>
      <c r="D9424" s="180">
        <v>12306</v>
      </c>
      <c r="E9424" s="180">
        <v>0</v>
      </c>
      <c r="F9424" s="180"/>
      <c r="G9424" s="180"/>
      <c r="H9424" s="180">
        <v>0</v>
      </c>
      <c r="I9424" s="180">
        <v>1270429</v>
      </c>
      <c r="J9424" s="180">
        <v>6169682.5499999998</v>
      </c>
    </row>
    <row r="9425" spans="1:10" x14ac:dyDescent="0.2">
      <c r="A9425" s="180" t="s">
        <v>217</v>
      </c>
      <c r="B9425" s="180" t="s">
        <v>379</v>
      </c>
      <c r="C9425" s="180">
        <v>2122</v>
      </c>
      <c r="D9425" s="180">
        <v>0</v>
      </c>
      <c r="E9425" s="180">
        <v>0</v>
      </c>
      <c r="F9425" s="180">
        <v>3138458</v>
      </c>
      <c r="G9425" s="180"/>
      <c r="H9425" s="180"/>
      <c r="I9425" s="180">
        <v>2789834</v>
      </c>
      <c r="J9425" s="180">
        <v>2789763.76</v>
      </c>
    </row>
    <row r="9426" spans="1:10" x14ac:dyDescent="0.2">
      <c r="A9426" s="180" t="s">
        <v>217</v>
      </c>
      <c r="B9426" s="180" t="s">
        <v>362</v>
      </c>
      <c r="C9426" s="180"/>
      <c r="D9426" s="180"/>
      <c r="E9426" s="180"/>
      <c r="F9426" s="180"/>
      <c r="G9426" s="180"/>
      <c r="H9426" s="180"/>
      <c r="I9426" s="180">
        <v>713968</v>
      </c>
      <c r="J9426" s="180">
        <v>655744</v>
      </c>
    </row>
    <row r="9427" spans="1:10" x14ac:dyDescent="0.2">
      <c r="A9427" s="180" t="s">
        <v>217</v>
      </c>
      <c r="B9427" s="180" t="s">
        <v>365</v>
      </c>
      <c r="C9427" s="180">
        <v>1620648</v>
      </c>
      <c r="D9427" s="180">
        <v>225593</v>
      </c>
      <c r="E9427" s="180">
        <v>0</v>
      </c>
      <c r="F9427" s="180">
        <v>3138458</v>
      </c>
      <c r="G9427" s="180">
        <v>868813</v>
      </c>
      <c r="H9427" s="180">
        <v>0</v>
      </c>
      <c r="I9427" s="180">
        <v>23695504</v>
      </c>
      <c r="J9427" s="180">
        <v>27488101.880000003</v>
      </c>
    </row>
    <row r="9428" spans="1:10" x14ac:dyDescent="0.2">
      <c r="A9428" s="180" t="s">
        <v>217</v>
      </c>
      <c r="B9428" s="180" t="s">
        <v>447</v>
      </c>
      <c r="C9428" s="180">
        <v>746843</v>
      </c>
      <c r="D9428" s="180">
        <v>461028</v>
      </c>
      <c r="E9428" s="180">
        <v>0</v>
      </c>
      <c r="F9428" s="180">
        <v>0</v>
      </c>
      <c r="G9428" s="180">
        <v>0</v>
      </c>
      <c r="H9428" s="180">
        <v>0</v>
      </c>
      <c r="I9428" s="180">
        <v>1237037</v>
      </c>
      <c r="J9428" s="180">
        <v>1209773.79</v>
      </c>
    </row>
    <row r="9429" spans="1:10" x14ac:dyDescent="0.2">
      <c r="A9429" s="180" t="s">
        <v>217</v>
      </c>
      <c r="B9429" s="180" t="s">
        <v>366</v>
      </c>
      <c r="C9429" s="180">
        <v>2367491</v>
      </c>
      <c r="D9429" s="180">
        <v>686621</v>
      </c>
      <c r="E9429" s="180">
        <v>0</v>
      </c>
      <c r="F9429" s="180">
        <v>3138458</v>
      </c>
      <c r="G9429" s="180">
        <v>868813</v>
      </c>
      <c r="H9429" s="180">
        <v>0</v>
      </c>
      <c r="I9429" s="180">
        <v>24932541</v>
      </c>
      <c r="J9429" s="180">
        <v>28697875.670000002</v>
      </c>
    </row>
    <row r="9430" spans="1:10" x14ac:dyDescent="0.2">
      <c r="A9430" s="180" t="s">
        <v>217</v>
      </c>
      <c r="B9430" s="180" t="s">
        <v>367</v>
      </c>
      <c r="C9430" s="180">
        <v>2940651.6500000004</v>
      </c>
      <c r="D9430" s="180">
        <v>460168.44999999966</v>
      </c>
      <c r="E9430" s="180">
        <v>405218</v>
      </c>
      <c r="F9430" s="180">
        <v>1061291.6400000006</v>
      </c>
      <c r="G9430" s="180">
        <v>741585.63000000012</v>
      </c>
      <c r="H9430" s="180">
        <v>0</v>
      </c>
      <c r="I9430" s="180">
        <v>13080452.870000005</v>
      </c>
      <c r="J9430" s="180">
        <v>13052348.869999995</v>
      </c>
    </row>
    <row r="9431" spans="1:10" x14ac:dyDescent="0.2">
      <c r="A9431" s="180" t="s">
        <v>217</v>
      </c>
      <c r="B9431" s="180" t="s">
        <v>368</v>
      </c>
      <c r="C9431" s="180">
        <v>5308142.6500000004</v>
      </c>
      <c r="D9431" s="180">
        <v>1146789.4499999995</v>
      </c>
      <c r="E9431" s="180">
        <v>405218</v>
      </c>
      <c r="F9431" s="180">
        <v>4199749.6400000006</v>
      </c>
      <c r="G9431" s="180">
        <v>1610398.63</v>
      </c>
      <c r="H9431" s="180">
        <v>0</v>
      </c>
      <c r="I9431" s="180">
        <v>38012993.870000005</v>
      </c>
      <c r="J9431" s="180">
        <v>41750224.539999999</v>
      </c>
    </row>
    <row r="9432" spans="1:10" x14ac:dyDescent="0.2">
      <c r="A9432" s="180" t="s">
        <v>218</v>
      </c>
      <c r="B9432" s="180" t="s">
        <v>333</v>
      </c>
      <c r="C9432" s="180"/>
      <c r="D9432" s="180">
        <v>1640601</v>
      </c>
      <c r="E9432" s="180"/>
      <c r="F9432" s="180">
        <v>0</v>
      </c>
      <c r="G9432" s="180"/>
      <c r="H9432" s="180"/>
      <c r="I9432" s="180">
        <v>15184778</v>
      </c>
      <c r="J9432" s="180">
        <v>13515356.35</v>
      </c>
    </row>
    <row r="9433" spans="1:10" x14ac:dyDescent="0.2">
      <c r="A9433" s="180" t="s">
        <v>218</v>
      </c>
      <c r="B9433" s="180" t="s">
        <v>334</v>
      </c>
      <c r="C9433" s="180"/>
      <c r="D9433" s="180">
        <v>27129</v>
      </c>
      <c r="E9433" s="180"/>
      <c r="F9433" s="180">
        <v>0</v>
      </c>
      <c r="G9433" s="180"/>
      <c r="H9433" s="180"/>
      <c r="I9433" s="180">
        <v>260590</v>
      </c>
      <c r="J9433" s="180">
        <v>212965.82</v>
      </c>
    </row>
    <row r="9434" spans="1:10" x14ac:dyDescent="0.2">
      <c r="A9434" s="180" t="s">
        <v>218</v>
      </c>
      <c r="B9434" s="180" t="s">
        <v>335</v>
      </c>
      <c r="C9434" s="180"/>
      <c r="D9434" s="180">
        <v>0</v>
      </c>
      <c r="E9434" s="180"/>
      <c r="F9434" s="180"/>
      <c r="G9434" s="180"/>
      <c r="H9434" s="180"/>
      <c r="I9434" s="180">
        <v>223421</v>
      </c>
      <c r="J9434" s="180">
        <v>204267</v>
      </c>
    </row>
    <row r="9435" spans="1:10" x14ac:dyDescent="0.2">
      <c r="A9435" s="180" t="s">
        <v>218</v>
      </c>
      <c r="B9435" s="180" t="s">
        <v>336</v>
      </c>
      <c r="C9435" s="180"/>
      <c r="D9435" s="180"/>
      <c r="E9435" s="180"/>
      <c r="F9435" s="180"/>
      <c r="G9435" s="180"/>
      <c r="H9435" s="180"/>
      <c r="I9435" s="180">
        <v>1133535</v>
      </c>
      <c r="J9435" s="180">
        <v>1256439.73</v>
      </c>
    </row>
    <row r="9436" spans="1:10" x14ac:dyDescent="0.2">
      <c r="A9436" s="180" t="s">
        <v>218</v>
      </c>
      <c r="B9436" s="180" t="s">
        <v>337</v>
      </c>
      <c r="C9436" s="180">
        <v>75000</v>
      </c>
      <c r="D9436" s="180">
        <v>27500</v>
      </c>
      <c r="E9436" s="180">
        <v>0</v>
      </c>
      <c r="F9436" s="180">
        <v>15200</v>
      </c>
      <c r="G9436" s="180">
        <v>6500</v>
      </c>
      <c r="H9436" s="180">
        <v>7000</v>
      </c>
      <c r="I9436" s="180">
        <v>328100</v>
      </c>
      <c r="J9436" s="180">
        <v>305949.32999999996</v>
      </c>
    </row>
    <row r="9437" spans="1:10" x14ac:dyDescent="0.2">
      <c r="A9437" s="180" t="s">
        <v>218</v>
      </c>
      <c r="B9437" s="180" t="s">
        <v>338</v>
      </c>
      <c r="C9437" s="180"/>
      <c r="D9437" s="180"/>
      <c r="E9437" s="180"/>
      <c r="F9437" s="180"/>
      <c r="G9437" s="180">
        <v>980700</v>
      </c>
      <c r="H9437" s="180">
        <v>0</v>
      </c>
      <c r="I9437" s="180">
        <v>943300</v>
      </c>
      <c r="J9437" s="180">
        <v>968913.35</v>
      </c>
    </row>
    <row r="9438" spans="1:10" x14ac:dyDescent="0.2">
      <c r="A9438" s="180" t="s">
        <v>218</v>
      </c>
      <c r="B9438" s="180" t="s">
        <v>339</v>
      </c>
      <c r="C9438" s="180"/>
      <c r="D9438" s="180"/>
      <c r="E9438" s="180"/>
      <c r="F9438" s="180"/>
      <c r="G9438" s="180"/>
      <c r="H9438" s="180">
        <v>0</v>
      </c>
      <c r="I9438" s="180">
        <v>685133</v>
      </c>
      <c r="J9438" s="180">
        <v>596261.51</v>
      </c>
    </row>
    <row r="9439" spans="1:10" x14ac:dyDescent="0.2">
      <c r="A9439" s="180" t="s">
        <v>218</v>
      </c>
      <c r="B9439" s="180" t="s">
        <v>340</v>
      </c>
      <c r="C9439" s="180">
        <v>0</v>
      </c>
      <c r="D9439" s="180">
        <v>1000</v>
      </c>
      <c r="E9439" s="180">
        <v>0</v>
      </c>
      <c r="F9439" s="180">
        <v>0</v>
      </c>
      <c r="G9439" s="180">
        <v>19500</v>
      </c>
      <c r="H9439" s="180">
        <v>371700</v>
      </c>
      <c r="I9439" s="180">
        <v>1208217</v>
      </c>
      <c r="J9439" s="180">
        <v>1007834.36</v>
      </c>
    </row>
    <row r="9440" spans="1:10" x14ac:dyDescent="0.2">
      <c r="A9440" s="180" t="s">
        <v>218</v>
      </c>
      <c r="B9440" s="180" t="s">
        <v>341</v>
      </c>
      <c r="C9440" s="180">
        <v>0</v>
      </c>
      <c r="D9440" s="180">
        <v>0</v>
      </c>
      <c r="E9440" s="180">
        <v>0</v>
      </c>
      <c r="F9440" s="180">
        <v>0</v>
      </c>
      <c r="G9440" s="180">
        <v>0</v>
      </c>
      <c r="H9440" s="180">
        <v>0</v>
      </c>
      <c r="I9440" s="180">
        <v>0</v>
      </c>
      <c r="J9440" s="180">
        <v>0</v>
      </c>
    </row>
    <row r="9441" spans="1:10" x14ac:dyDescent="0.2">
      <c r="A9441" s="180" t="s">
        <v>218</v>
      </c>
      <c r="B9441" s="180" t="s">
        <v>342</v>
      </c>
      <c r="C9441" s="180"/>
      <c r="D9441" s="180"/>
      <c r="E9441" s="180"/>
      <c r="F9441" s="180"/>
      <c r="G9441" s="180"/>
      <c r="H9441" s="180"/>
      <c r="I9441" s="180">
        <v>18495084</v>
      </c>
      <c r="J9441" s="180">
        <v>19152243</v>
      </c>
    </row>
    <row r="9442" spans="1:10" x14ac:dyDescent="0.2">
      <c r="A9442" s="180" t="s">
        <v>218</v>
      </c>
      <c r="B9442" s="180" t="s">
        <v>343</v>
      </c>
      <c r="C9442" s="180"/>
      <c r="D9442" s="180"/>
      <c r="E9442" s="180"/>
      <c r="F9442" s="180"/>
      <c r="G9442" s="180"/>
      <c r="H9442" s="180"/>
      <c r="I9442" s="180">
        <v>79915</v>
      </c>
      <c r="J9442" s="180">
        <v>0</v>
      </c>
    </row>
    <row r="9443" spans="1:10" x14ac:dyDescent="0.2">
      <c r="A9443" s="180" t="s">
        <v>218</v>
      </c>
      <c r="B9443" s="180" t="s">
        <v>344</v>
      </c>
      <c r="C9443" s="180">
        <v>2970800</v>
      </c>
      <c r="D9443" s="180">
        <v>500</v>
      </c>
      <c r="E9443" s="180">
        <v>0</v>
      </c>
      <c r="F9443" s="180">
        <v>0</v>
      </c>
      <c r="G9443" s="180">
        <v>11300</v>
      </c>
      <c r="H9443" s="180">
        <v>0</v>
      </c>
      <c r="I9443" s="180">
        <v>3227400</v>
      </c>
      <c r="J9443" s="180">
        <v>3007418.0900000003</v>
      </c>
    </row>
    <row r="9444" spans="1:10" x14ac:dyDescent="0.2">
      <c r="A9444" s="180" t="s">
        <v>218</v>
      </c>
      <c r="B9444" s="180" t="s">
        <v>475</v>
      </c>
      <c r="C9444" s="180"/>
      <c r="D9444" s="180">
        <v>50319</v>
      </c>
      <c r="E9444" s="180"/>
      <c r="F9444" s="180">
        <v>0</v>
      </c>
      <c r="G9444" s="180"/>
      <c r="H9444" s="180"/>
      <c r="I9444" s="180">
        <v>404421</v>
      </c>
      <c r="J9444" s="180">
        <v>405962.33</v>
      </c>
    </row>
    <row r="9445" spans="1:10" x14ac:dyDescent="0.2">
      <c r="A9445" s="180" t="s">
        <v>218</v>
      </c>
      <c r="B9445" s="180" t="s">
        <v>332</v>
      </c>
      <c r="C9445" s="180"/>
      <c r="D9445" s="180"/>
      <c r="E9445" s="180">
        <v>0</v>
      </c>
      <c r="F9445" s="180"/>
      <c r="G9445" s="180"/>
      <c r="H9445" s="180"/>
      <c r="I9445" s="180">
        <v>242523</v>
      </c>
      <c r="J9445" s="180">
        <v>265958</v>
      </c>
    </row>
    <row r="9446" spans="1:10" x14ac:dyDescent="0.2">
      <c r="A9446" s="180" t="s">
        <v>218</v>
      </c>
      <c r="B9446" s="180" t="s">
        <v>407</v>
      </c>
      <c r="C9446" s="180">
        <v>0</v>
      </c>
      <c r="D9446" s="180">
        <v>0</v>
      </c>
      <c r="E9446" s="180">
        <v>0</v>
      </c>
      <c r="F9446" s="180">
        <v>0</v>
      </c>
      <c r="G9446" s="180">
        <v>687400</v>
      </c>
      <c r="H9446" s="180">
        <v>2700</v>
      </c>
      <c r="I9446" s="180">
        <v>1336473</v>
      </c>
      <c r="J9446" s="180">
        <v>1347048.5699999998</v>
      </c>
    </row>
    <row r="9447" spans="1:10" x14ac:dyDescent="0.2">
      <c r="A9447" s="180" t="s">
        <v>218</v>
      </c>
      <c r="B9447" s="180" t="s">
        <v>345</v>
      </c>
      <c r="C9447" s="180">
        <v>3045800</v>
      </c>
      <c r="D9447" s="180">
        <v>1747049</v>
      </c>
      <c r="E9447" s="180">
        <v>0</v>
      </c>
      <c r="F9447" s="180">
        <v>15200</v>
      </c>
      <c r="G9447" s="180">
        <v>1705400</v>
      </c>
      <c r="H9447" s="180">
        <v>381400</v>
      </c>
      <c r="I9447" s="180">
        <v>43752890</v>
      </c>
      <c r="J9447" s="180">
        <v>42246617.440000005</v>
      </c>
    </row>
    <row r="9448" spans="1:10" x14ac:dyDescent="0.2">
      <c r="A9448" s="180" t="s">
        <v>218</v>
      </c>
      <c r="B9448" s="180" t="s">
        <v>346</v>
      </c>
      <c r="C9448" s="180">
        <v>0</v>
      </c>
      <c r="D9448" s="180">
        <v>0</v>
      </c>
      <c r="E9448" s="180">
        <v>0</v>
      </c>
      <c r="F9448" s="180">
        <v>0</v>
      </c>
      <c r="G9448" s="180"/>
      <c r="H9448" s="180"/>
      <c r="I9448" s="180">
        <v>0</v>
      </c>
      <c r="J9448" s="180">
        <v>0</v>
      </c>
    </row>
    <row r="9449" spans="1:10" x14ac:dyDescent="0.2">
      <c r="A9449" s="180" t="s">
        <v>218</v>
      </c>
      <c r="B9449" s="180" t="s">
        <v>446</v>
      </c>
      <c r="C9449" s="180">
        <v>0</v>
      </c>
      <c r="D9449" s="180">
        <v>0</v>
      </c>
      <c r="E9449" s="180">
        <v>0</v>
      </c>
      <c r="F9449" s="180">
        <v>1335660</v>
      </c>
      <c r="G9449" s="180">
        <v>0</v>
      </c>
      <c r="H9449" s="180">
        <v>0</v>
      </c>
      <c r="I9449" s="180">
        <v>1416490</v>
      </c>
      <c r="J9449" s="180">
        <v>1401996.46</v>
      </c>
    </row>
    <row r="9450" spans="1:10" x14ac:dyDescent="0.2">
      <c r="A9450" s="180" t="s">
        <v>218</v>
      </c>
      <c r="B9450" s="180" t="s">
        <v>347</v>
      </c>
      <c r="C9450" s="180">
        <v>0</v>
      </c>
      <c r="D9450" s="180">
        <v>0</v>
      </c>
      <c r="E9450" s="180">
        <v>0</v>
      </c>
      <c r="F9450" s="180"/>
      <c r="G9450" s="180">
        <v>1000</v>
      </c>
      <c r="H9450" s="180">
        <v>0</v>
      </c>
      <c r="I9450" s="180">
        <v>0</v>
      </c>
      <c r="J9450" s="180">
        <v>24922.06</v>
      </c>
    </row>
    <row r="9451" spans="1:10" x14ac:dyDescent="0.2">
      <c r="A9451" s="180" t="s">
        <v>218</v>
      </c>
      <c r="B9451" s="180" t="s">
        <v>348</v>
      </c>
      <c r="C9451" s="180">
        <v>3045800</v>
      </c>
      <c r="D9451" s="180">
        <v>1747049</v>
      </c>
      <c r="E9451" s="180">
        <v>0</v>
      </c>
      <c r="F9451" s="180">
        <v>1350860</v>
      </c>
      <c r="G9451" s="180">
        <v>1706400</v>
      </c>
      <c r="H9451" s="180">
        <v>381400</v>
      </c>
      <c r="I9451" s="180">
        <v>45169380</v>
      </c>
      <c r="J9451" s="180">
        <v>43673535.960000008</v>
      </c>
    </row>
    <row r="9452" spans="1:10" x14ac:dyDescent="0.2">
      <c r="A9452" s="180" t="s">
        <v>218</v>
      </c>
      <c r="B9452" s="180" t="s">
        <v>349</v>
      </c>
      <c r="C9452" s="180">
        <v>5658572.0500000007</v>
      </c>
      <c r="D9452" s="180">
        <v>1533854.6199999996</v>
      </c>
      <c r="E9452" s="180">
        <v>0</v>
      </c>
      <c r="F9452" s="180">
        <v>156331.64999999991</v>
      </c>
      <c r="G9452" s="180">
        <v>742312.23999999964</v>
      </c>
      <c r="H9452" s="180">
        <v>196036.58000000007</v>
      </c>
      <c r="I9452" s="180">
        <v>17952594.320000008</v>
      </c>
      <c r="J9452" s="180">
        <v>19150008.920000002</v>
      </c>
    </row>
    <row r="9453" spans="1:10" x14ac:dyDescent="0.2">
      <c r="A9453" s="180" t="s">
        <v>218</v>
      </c>
      <c r="B9453" s="180" t="s">
        <v>350</v>
      </c>
      <c r="C9453" s="180">
        <v>8704372.0500000007</v>
      </c>
      <c r="D9453" s="180">
        <v>3280903.6199999996</v>
      </c>
      <c r="E9453" s="180">
        <v>0</v>
      </c>
      <c r="F9453" s="180">
        <v>1507191.65</v>
      </c>
      <c r="G9453" s="180">
        <v>2448712.2400000002</v>
      </c>
      <c r="H9453" s="180">
        <v>577436.58000000007</v>
      </c>
      <c r="I9453" s="180">
        <v>63121974.320000008</v>
      </c>
      <c r="J9453" s="180">
        <v>62823544.88000001</v>
      </c>
    </row>
    <row r="9454" spans="1:10" x14ac:dyDescent="0.2">
      <c r="A9454" s="180" t="s">
        <v>218</v>
      </c>
      <c r="B9454" s="180" t="s">
        <v>376</v>
      </c>
      <c r="C9454" s="180"/>
      <c r="D9454" s="180"/>
      <c r="E9454" s="180"/>
      <c r="F9454" s="180"/>
      <c r="G9454" s="180"/>
      <c r="H9454" s="180"/>
      <c r="I9454" s="180"/>
      <c r="J9454" s="180"/>
    </row>
    <row r="9455" spans="1:10" x14ac:dyDescent="0.2">
      <c r="A9455" s="180" t="s">
        <v>218</v>
      </c>
      <c r="B9455" s="180" t="s">
        <v>377</v>
      </c>
      <c r="C9455" s="180">
        <v>0</v>
      </c>
      <c r="D9455" s="180">
        <v>0</v>
      </c>
      <c r="E9455" s="180">
        <v>0</v>
      </c>
      <c r="F9455" s="180"/>
      <c r="G9455" s="180">
        <v>0</v>
      </c>
      <c r="H9455" s="180">
        <v>10800</v>
      </c>
      <c r="I9455" s="180">
        <v>22777861</v>
      </c>
      <c r="J9455" s="180">
        <v>22540000.530000005</v>
      </c>
    </row>
    <row r="9456" spans="1:10" x14ac:dyDescent="0.2">
      <c r="A9456" s="180" t="s">
        <v>218</v>
      </c>
      <c r="B9456" s="180" t="s">
        <v>352</v>
      </c>
      <c r="C9456" s="180">
        <v>0</v>
      </c>
      <c r="D9456" s="180">
        <v>0</v>
      </c>
      <c r="E9456" s="180">
        <v>0</v>
      </c>
      <c r="F9456" s="180"/>
      <c r="G9456" s="180">
        <v>0</v>
      </c>
      <c r="H9456" s="180">
        <v>0</v>
      </c>
      <c r="I9456" s="180">
        <v>1583639</v>
      </c>
      <c r="J9456" s="180">
        <v>1554899.59</v>
      </c>
    </row>
    <row r="9457" spans="1:10" x14ac:dyDescent="0.2">
      <c r="A9457" s="180" t="s">
        <v>218</v>
      </c>
      <c r="B9457" s="180" t="s">
        <v>353</v>
      </c>
      <c r="C9457" s="180">
        <v>0</v>
      </c>
      <c r="D9457" s="180">
        <v>0</v>
      </c>
      <c r="E9457" s="180">
        <v>0</v>
      </c>
      <c r="F9457" s="180"/>
      <c r="G9457" s="180">
        <v>0</v>
      </c>
      <c r="H9457" s="180">
        <v>400</v>
      </c>
      <c r="I9457" s="180">
        <v>2398147</v>
      </c>
      <c r="J9457" s="180">
        <v>2417399.66</v>
      </c>
    </row>
    <row r="9458" spans="1:10" x14ac:dyDescent="0.2">
      <c r="A9458" s="180" t="s">
        <v>218</v>
      </c>
      <c r="B9458" s="180" t="s">
        <v>354</v>
      </c>
      <c r="C9458" s="180">
        <v>0</v>
      </c>
      <c r="D9458" s="180">
        <v>0</v>
      </c>
      <c r="E9458" s="180">
        <v>0</v>
      </c>
      <c r="F9458" s="180"/>
      <c r="G9458" s="180">
        <v>0</v>
      </c>
      <c r="H9458" s="180">
        <v>400</v>
      </c>
      <c r="I9458" s="180">
        <v>391978</v>
      </c>
      <c r="J9458" s="180">
        <v>372728.23</v>
      </c>
    </row>
    <row r="9459" spans="1:10" x14ac:dyDescent="0.2">
      <c r="A9459" s="180" t="s">
        <v>218</v>
      </c>
      <c r="B9459" s="180" t="s">
        <v>408</v>
      </c>
      <c r="C9459" s="180">
        <v>0</v>
      </c>
      <c r="D9459" s="180">
        <v>0</v>
      </c>
      <c r="E9459" s="180">
        <v>0</v>
      </c>
      <c r="F9459" s="180"/>
      <c r="G9459" s="180">
        <v>161300</v>
      </c>
      <c r="H9459" s="180">
        <v>0</v>
      </c>
      <c r="I9459" s="180">
        <v>2122131</v>
      </c>
      <c r="J9459" s="180">
        <v>2104114.79</v>
      </c>
    </row>
    <row r="9460" spans="1:10" x14ac:dyDescent="0.2">
      <c r="A9460" s="180" t="s">
        <v>218</v>
      </c>
      <c r="B9460" s="180" t="s">
        <v>423</v>
      </c>
      <c r="C9460" s="180">
        <v>150000</v>
      </c>
      <c r="D9460" s="180">
        <v>600000</v>
      </c>
      <c r="E9460" s="180">
        <v>0</v>
      </c>
      <c r="F9460" s="180">
        <v>0</v>
      </c>
      <c r="G9460" s="180">
        <v>0</v>
      </c>
      <c r="H9460" s="180">
        <v>300</v>
      </c>
      <c r="I9460" s="180">
        <v>1423853</v>
      </c>
      <c r="J9460" s="180">
        <v>1306367.27</v>
      </c>
    </row>
    <row r="9461" spans="1:10" x14ac:dyDescent="0.2">
      <c r="A9461" s="180" t="s">
        <v>218</v>
      </c>
      <c r="B9461" s="180" t="s">
        <v>355</v>
      </c>
      <c r="C9461" s="180">
        <v>0</v>
      </c>
      <c r="D9461" s="180">
        <v>45000</v>
      </c>
      <c r="E9461" s="180">
        <v>0</v>
      </c>
      <c r="F9461" s="180"/>
      <c r="G9461" s="180">
        <v>0</v>
      </c>
      <c r="H9461" s="180">
        <v>500</v>
      </c>
      <c r="I9461" s="180">
        <v>2909415</v>
      </c>
      <c r="J9461" s="180">
        <v>2851734.5700000003</v>
      </c>
    </row>
    <row r="9462" spans="1:10" x14ac:dyDescent="0.2">
      <c r="A9462" s="180" t="s">
        <v>218</v>
      </c>
      <c r="B9462" s="180" t="s">
        <v>356</v>
      </c>
      <c r="C9462" s="180">
        <v>0</v>
      </c>
      <c r="D9462" s="180">
        <v>300000</v>
      </c>
      <c r="E9462" s="180">
        <v>0</v>
      </c>
      <c r="F9462" s="180"/>
      <c r="G9462" s="180">
        <v>0</v>
      </c>
      <c r="H9462" s="180">
        <v>2000</v>
      </c>
      <c r="I9462" s="180">
        <v>1342587</v>
      </c>
      <c r="J9462" s="180">
        <v>1335167.53</v>
      </c>
    </row>
    <row r="9463" spans="1:10" x14ac:dyDescent="0.2">
      <c r="A9463" s="180" t="s">
        <v>218</v>
      </c>
      <c r="B9463" s="180" t="s">
        <v>409</v>
      </c>
      <c r="C9463" s="180"/>
      <c r="D9463" s="180"/>
      <c r="E9463" s="180"/>
      <c r="F9463" s="180"/>
      <c r="G9463" s="180"/>
      <c r="H9463" s="180"/>
      <c r="I9463" s="180">
        <v>0</v>
      </c>
      <c r="J9463" s="180"/>
    </row>
    <row r="9464" spans="1:10" x14ac:dyDescent="0.2">
      <c r="A9464" s="180" t="s">
        <v>218</v>
      </c>
      <c r="B9464" s="180" t="s">
        <v>378</v>
      </c>
      <c r="C9464" s="180">
        <v>0</v>
      </c>
      <c r="D9464" s="180">
        <v>0</v>
      </c>
      <c r="E9464" s="180">
        <v>0</v>
      </c>
      <c r="F9464" s="180"/>
      <c r="G9464" s="180">
        <v>1488400</v>
      </c>
      <c r="H9464" s="180">
        <v>354400</v>
      </c>
      <c r="I9464" s="180">
        <v>1853145</v>
      </c>
      <c r="J9464" s="180">
        <v>1771051.0599999998</v>
      </c>
    </row>
    <row r="9465" spans="1:10" x14ac:dyDescent="0.2">
      <c r="A9465" s="180" t="s">
        <v>218</v>
      </c>
      <c r="B9465" s="180" t="s">
        <v>360</v>
      </c>
      <c r="C9465" s="180">
        <v>1800000</v>
      </c>
      <c r="D9465" s="180">
        <v>780000</v>
      </c>
      <c r="E9465" s="180">
        <v>0</v>
      </c>
      <c r="F9465" s="180"/>
      <c r="G9465" s="180"/>
      <c r="H9465" s="180">
        <v>0</v>
      </c>
      <c r="I9465" s="180">
        <v>3481800</v>
      </c>
      <c r="J9465" s="180">
        <v>4560307.8499999996</v>
      </c>
    </row>
    <row r="9466" spans="1:10" x14ac:dyDescent="0.2">
      <c r="A9466" s="180" t="s">
        <v>218</v>
      </c>
      <c r="B9466" s="180" t="s">
        <v>379</v>
      </c>
      <c r="C9466" s="180">
        <v>0</v>
      </c>
      <c r="D9466" s="180">
        <v>0</v>
      </c>
      <c r="E9466" s="180">
        <v>0</v>
      </c>
      <c r="F9466" s="180">
        <v>1335655</v>
      </c>
      <c r="G9466" s="180"/>
      <c r="H9466" s="180"/>
      <c r="I9466" s="180">
        <v>1334755</v>
      </c>
      <c r="J9466" s="180">
        <v>1343505.02</v>
      </c>
    </row>
    <row r="9467" spans="1:10" x14ac:dyDescent="0.2">
      <c r="A9467" s="180" t="s">
        <v>218</v>
      </c>
      <c r="B9467" s="180" t="s">
        <v>362</v>
      </c>
      <c r="C9467" s="180"/>
      <c r="D9467" s="180"/>
      <c r="E9467" s="180"/>
      <c r="F9467" s="180"/>
      <c r="G9467" s="180"/>
      <c r="H9467" s="180"/>
      <c r="I9467" s="180">
        <v>1319381</v>
      </c>
      <c r="J9467" s="180">
        <v>1318145</v>
      </c>
    </row>
    <row r="9468" spans="1:10" x14ac:dyDescent="0.2">
      <c r="A9468" s="180" t="s">
        <v>218</v>
      </c>
      <c r="B9468" s="180" t="s">
        <v>365</v>
      </c>
      <c r="C9468" s="180">
        <v>1950000</v>
      </c>
      <c r="D9468" s="180">
        <v>1725000</v>
      </c>
      <c r="E9468" s="180">
        <v>0</v>
      </c>
      <c r="F9468" s="180">
        <v>1335655</v>
      </c>
      <c r="G9468" s="180">
        <v>1649700</v>
      </c>
      <c r="H9468" s="180">
        <v>368800</v>
      </c>
      <c r="I9468" s="180">
        <v>42938692</v>
      </c>
      <c r="J9468" s="180">
        <v>43475421.100000009</v>
      </c>
    </row>
    <row r="9469" spans="1:10" x14ac:dyDescent="0.2">
      <c r="A9469" s="180" t="s">
        <v>218</v>
      </c>
      <c r="B9469" s="180" t="s">
        <v>447</v>
      </c>
      <c r="C9469" s="180">
        <v>1335660</v>
      </c>
      <c r="D9469" s="180">
        <v>0</v>
      </c>
      <c r="E9469" s="180">
        <v>0</v>
      </c>
      <c r="F9469" s="180">
        <v>0</v>
      </c>
      <c r="G9469" s="180">
        <v>52800</v>
      </c>
      <c r="H9469" s="180">
        <v>0</v>
      </c>
      <c r="I9469" s="180">
        <v>1360490</v>
      </c>
      <c r="J9469" s="180">
        <v>1395529.46</v>
      </c>
    </row>
    <row r="9470" spans="1:10" x14ac:dyDescent="0.2">
      <c r="A9470" s="180" t="s">
        <v>218</v>
      </c>
      <c r="B9470" s="180" t="s">
        <v>366</v>
      </c>
      <c r="C9470" s="180">
        <v>3285660</v>
      </c>
      <c r="D9470" s="180">
        <v>1725000</v>
      </c>
      <c r="E9470" s="180">
        <v>0</v>
      </c>
      <c r="F9470" s="180">
        <v>1335655</v>
      </c>
      <c r="G9470" s="180">
        <v>1702500</v>
      </c>
      <c r="H9470" s="180">
        <v>368800</v>
      </c>
      <c r="I9470" s="180">
        <v>44299182</v>
      </c>
      <c r="J9470" s="180">
        <v>44870950.56000001</v>
      </c>
    </row>
    <row r="9471" spans="1:10" x14ac:dyDescent="0.2">
      <c r="A9471" s="180" t="s">
        <v>218</v>
      </c>
      <c r="B9471" s="180" t="s">
        <v>367</v>
      </c>
      <c r="C9471" s="180">
        <v>5418712.0500000007</v>
      </c>
      <c r="D9471" s="180">
        <v>1555903.6199999996</v>
      </c>
      <c r="E9471" s="180">
        <v>0</v>
      </c>
      <c r="F9471" s="180">
        <v>171536.64999999991</v>
      </c>
      <c r="G9471" s="180">
        <v>746212.23999999964</v>
      </c>
      <c r="H9471" s="180">
        <v>208636.58000000007</v>
      </c>
      <c r="I9471" s="180">
        <v>18822792.320000008</v>
      </c>
      <c r="J9471" s="180">
        <v>17952594.32</v>
      </c>
    </row>
    <row r="9472" spans="1:10" x14ac:dyDescent="0.2">
      <c r="A9472" s="180" t="s">
        <v>218</v>
      </c>
      <c r="B9472" s="180" t="s">
        <v>368</v>
      </c>
      <c r="C9472" s="180">
        <v>8704372.0500000007</v>
      </c>
      <c r="D9472" s="180">
        <v>3280903.6199999996</v>
      </c>
      <c r="E9472" s="180">
        <v>0</v>
      </c>
      <c r="F9472" s="180">
        <v>1507191.65</v>
      </c>
      <c r="G9472" s="180">
        <v>2448712.2400000002</v>
      </c>
      <c r="H9472" s="180">
        <v>577436.58000000007</v>
      </c>
      <c r="I9472" s="180">
        <v>63121974.320000008</v>
      </c>
      <c r="J9472" s="180">
        <v>62823544.88000001</v>
      </c>
    </row>
    <row r="9473" spans="1:10" x14ac:dyDescent="0.2">
      <c r="A9473" s="180" t="s">
        <v>219</v>
      </c>
      <c r="B9473" s="180" t="s">
        <v>333</v>
      </c>
      <c r="C9473" s="180"/>
      <c r="D9473" s="180">
        <v>69882</v>
      </c>
      <c r="E9473" s="180"/>
      <c r="F9473" s="180">
        <v>0</v>
      </c>
      <c r="G9473" s="180"/>
      <c r="H9473" s="180"/>
      <c r="I9473" s="180">
        <v>2105719</v>
      </c>
      <c r="J9473" s="180">
        <v>2119850.5099999998</v>
      </c>
    </row>
    <row r="9474" spans="1:10" x14ac:dyDescent="0.2">
      <c r="A9474" s="180" t="s">
        <v>219</v>
      </c>
      <c r="B9474" s="180" t="s">
        <v>334</v>
      </c>
      <c r="C9474" s="180"/>
      <c r="D9474" s="180">
        <v>998</v>
      </c>
      <c r="E9474" s="180"/>
      <c r="F9474" s="180">
        <v>0</v>
      </c>
      <c r="G9474" s="180"/>
      <c r="H9474" s="180"/>
      <c r="I9474" s="180">
        <v>28182</v>
      </c>
      <c r="J9474" s="180">
        <v>7757.47</v>
      </c>
    </row>
    <row r="9475" spans="1:10" x14ac:dyDescent="0.2">
      <c r="A9475" s="180" t="s">
        <v>219</v>
      </c>
      <c r="B9475" s="180" t="s">
        <v>335</v>
      </c>
      <c r="C9475" s="180"/>
      <c r="D9475" s="180">
        <v>0</v>
      </c>
      <c r="E9475" s="180"/>
      <c r="F9475" s="180"/>
      <c r="G9475" s="180"/>
      <c r="H9475" s="180"/>
      <c r="I9475" s="180">
        <v>204152</v>
      </c>
      <c r="J9475" s="180">
        <v>233865</v>
      </c>
    </row>
    <row r="9476" spans="1:10" x14ac:dyDescent="0.2">
      <c r="A9476" s="180" t="s">
        <v>219</v>
      </c>
      <c r="B9476" s="180" t="s">
        <v>336</v>
      </c>
      <c r="C9476" s="180"/>
      <c r="D9476" s="180"/>
      <c r="E9476" s="180"/>
      <c r="F9476" s="180"/>
      <c r="G9476" s="180"/>
      <c r="H9476" s="180"/>
      <c r="I9476" s="180">
        <v>400000</v>
      </c>
      <c r="J9476" s="180">
        <v>394125.61</v>
      </c>
    </row>
    <row r="9477" spans="1:10" x14ac:dyDescent="0.2">
      <c r="A9477" s="180" t="s">
        <v>219</v>
      </c>
      <c r="B9477" s="180" t="s">
        <v>337</v>
      </c>
      <c r="C9477" s="180">
        <v>1000</v>
      </c>
      <c r="D9477" s="180"/>
      <c r="E9477" s="180"/>
      <c r="F9477" s="180"/>
      <c r="G9477" s="180">
        <v>500</v>
      </c>
      <c r="H9477" s="180">
        <v>5200</v>
      </c>
      <c r="I9477" s="180">
        <v>18400</v>
      </c>
      <c r="J9477" s="180">
        <v>19032.810000000001</v>
      </c>
    </row>
    <row r="9478" spans="1:10" x14ac:dyDescent="0.2">
      <c r="A9478" s="180" t="s">
        <v>219</v>
      </c>
      <c r="B9478" s="180" t="s">
        <v>338</v>
      </c>
      <c r="C9478" s="180"/>
      <c r="D9478" s="180"/>
      <c r="E9478" s="180"/>
      <c r="F9478" s="180"/>
      <c r="G9478" s="180">
        <v>140000</v>
      </c>
      <c r="H9478" s="180"/>
      <c r="I9478" s="180">
        <v>130000</v>
      </c>
      <c r="J9478" s="180">
        <v>120989.45</v>
      </c>
    </row>
    <row r="9479" spans="1:10" x14ac:dyDescent="0.2">
      <c r="A9479" s="180" t="s">
        <v>219</v>
      </c>
      <c r="B9479" s="180" t="s">
        <v>339</v>
      </c>
      <c r="C9479" s="180"/>
      <c r="D9479" s="180"/>
      <c r="E9479" s="180"/>
      <c r="F9479" s="180"/>
      <c r="G9479" s="180"/>
      <c r="H9479" s="180"/>
      <c r="I9479" s="180">
        <v>208000</v>
      </c>
      <c r="J9479" s="180">
        <v>215552.52</v>
      </c>
    </row>
    <row r="9480" spans="1:10" x14ac:dyDescent="0.2">
      <c r="A9480" s="180" t="s">
        <v>219</v>
      </c>
      <c r="B9480" s="180" t="s">
        <v>340</v>
      </c>
      <c r="C9480" s="180">
        <v>10000</v>
      </c>
      <c r="D9480" s="180"/>
      <c r="E9480" s="180"/>
      <c r="F9480" s="180"/>
      <c r="G9480" s="180">
        <v>5000</v>
      </c>
      <c r="H9480" s="180">
        <v>38800</v>
      </c>
      <c r="I9480" s="180">
        <v>119150</v>
      </c>
      <c r="J9480" s="180">
        <v>144294.25</v>
      </c>
    </row>
    <row r="9481" spans="1:10" x14ac:dyDescent="0.2">
      <c r="A9481" s="180" t="s">
        <v>219</v>
      </c>
      <c r="B9481" s="180" t="s">
        <v>341</v>
      </c>
      <c r="C9481" s="180"/>
      <c r="D9481" s="180"/>
      <c r="E9481" s="180"/>
      <c r="F9481" s="180"/>
      <c r="G9481" s="180"/>
      <c r="H9481" s="180"/>
      <c r="I9481" s="180">
        <v>0</v>
      </c>
      <c r="J9481" s="180">
        <v>0</v>
      </c>
    </row>
    <row r="9482" spans="1:10" x14ac:dyDescent="0.2">
      <c r="A9482" s="180" t="s">
        <v>219</v>
      </c>
      <c r="B9482" s="180" t="s">
        <v>342</v>
      </c>
      <c r="C9482" s="180"/>
      <c r="D9482" s="180"/>
      <c r="E9482" s="180"/>
      <c r="F9482" s="180"/>
      <c r="G9482" s="180"/>
      <c r="H9482" s="180"/>
      <c r="I9482" s="180">
        <v>2687882</v>
      </c>
      <c r="J9482" s="180">
        <v>2572576</v>
      </c>
    </row>
    <row r="9483" spans="1:10" x14ac:dyDescent="0.2">
      <c r="A9483" s="180" t="s">
        <v>219</v>
      </c>
      <c r="B9483" s="180" t="s">
        <v>343</v>
      </c>
      <c r="C9483" s="180"/>
      <c r="D9483" s="180"/>
      <c r="E9483" s="180"/>
      <c r="F9483" s="180"/>
      <c r="G9483" s="180"/>
      <c r="H9483" s="180"/>
      <c r="I9483" s="180">
        <v>9120</v>
      </c>
      <c r="J9483" s="180">
        <v>0</v>
      </c>
    </row>
    <row r="9484" spans="1:10" x14ac:dyDescent="0.2">
      <c r="A9484" s="180" t="s">
        <v>219</v>
      </c>
      <c r="B9484" s="180" t="s">
        <v>344</v>
      </c>
      <c r="C9484" s="180">
        <v>450000</v>
      </c>
      <c r="D9484" s="180"/>
      <c r="E9484" s="180"/>
      <c r="F9484" s="180"/>
      <c r="G9484" s="180">
        <v>3000</v>
      </c>
      <c r="H9484" s="180"/>
      <c r="I9484" s="180">
        <v>652000</v>
      </c>
      <c r="J9484" s="180">
        <v>434873.28</v>
      </c>
    </row>
    <row r="9485" spans="1:10" x14ac:dyDescent="0.2">
      <c r="A9485" s="180" t="s">
        <v>219</v>
      </c>
      <c r="B9485" s="180" t="s">
        <v>475</v>
      </c>
      <c r="C9485" s="180"/>
      <c r="D9485" s="180">
        <v>542</v>
      </c>
      <c r="E9485" s="180"/>
      <c r="F9485" s="180">
        <v>0</v>
      </c>
      <c r="G9485" s="180"/>
      <c r="H9485" s="180"/>
      <c r="I9485" s="180">
        <v>15421</v>
      </c>
      <c r="J9485" s="180">
        <v>39415.49</v>
      </c>
    </row>
    <row r="9486" spans="1:10" x14ac:dyDescent="0.2">
      <c r="A9486" s="180" t="s">
        <v>219</v>
      </c>
      <c r="B9486" s="180" t="s">
        <v>332</v>
      </c>
      <c r="C9486" s="180"/>
      <c r="D9486" s="180"/>
      <c r="E9486" s="180"/>
      <c r="F9486" s="180"/>
      <c r="G9486" s="180"/>
      <c r="H9486" s="180"/>
      <c r="I9486" s="180">
        <v>62000</v>
      </c>
      <c r="J9486" s="180">
        <v>71835</v>
      </c>
    </row>
    <row r="9487" spans="1:10" x14ac:dyDescent="0.2">
      <c r="A9487" s="180" t="s">
        <v>219</v>
      </c>
      <c r="B9487" s="180" t="s">
        <v>407</v>
      </c>
      <c r="C9487" s="180"/>
      <c r="D9487" s="180"/>
      <c r="E9487" s="180"/>
      <c r="F9487" s="180"/>
      <c r="G9487" s="180">
        <v>120000</v>
      </c>
      <c r="H9487" s="180"/>
      <c r="I9487" s="180">
        <v>280000</v>
      </c>
      <c r="J9487" s="180">
        <v>234848.52</v>
      </c>
    </row>
    <row r="9488" spans="1:10" x14ac:dyDescent="0.2">
      <c r="A9488" s="180" t="s">
        <v>219</v>
      </c>
      <c r="B9488" s="180" t="s">
        <v>345</v>
      </c>
      <c r="C9488" s="180">
        <v>461000</v>
      </c>
      <c r="D9488" s="180">
        <v>71422</v>
      </c>
      <c r="E9488" s="180">
        <v>0</v>
      </c>
      <c r="F9488" s="180">
        <v>0</v>
      </c>
      <c r="G9488" s="180">
        <v>268500</v>
      </c>
      <c r="H9488" s="180">
        <v>44000</v>
      </c>
      <c r="I9488" s="180">
        <v>6920026</v>
      </c>
      <c r="J9488" s="180">
        <v>6609015.9100000001</v>
      </c>
    </row>
    <row r="9489" spans="1:10" x14ac:dyDescent="0.2">
      <c r="A9489" s="180" t="s">
        <v>219</v>
      </c>
      <c r="B9489" s="180" t="s">
        <v>346</v>
      </c>
      <c r="C9489" s="180"/>
      <c r="D9489" s="180"/>
      <c r="E9489" s="180"/>
      <c r="F9489" s="180"/>
      <c r="G9489" s="180"/>
      <c r="H9489" s="180"/>
      <c r="I9489" s="180">
        <v>0</v>
      </c>
      <c r="J9489" s="180">
        <v>0</v>
      </c>
    </row>
    <row r="9490" spans="1:10" x14ac:dyDescent="0.2">
      <c r="A9490" s="180" t="s">
        <v>219</v>
      </c>
      <c r="B9490" s="180" t="s">
        <v>446</v>
      </c>
      <c r="C9490" s="180"/>
      <c r="D9490" s="180"/>
      <c r="E9490" s="180"/>
      <c r="F9490" s="180">
        <v>263372</v>
      </c>
      <c r="G9490" s="180"/>
      <c r="H9490" s="180"/>
      <c r="I9490" s="180">
        <v>264758</v>
      </c>
      <c r="J9490" s="180">
        <v>265886</v>
      </c>
    </row>
    <row r="9491" spans="1:10" x14ac:dyDescent="0.2">
      <c r="A9491" s="180" t="s">
        <v>219</v>
      </c>
      <c r="B9491" s="180" t="s">
        <v>347</v>
      </c>
      <c r="C9491" s="180"/>
      <c r="D9491" s="180"/>
      <c r="E9491" s="180"/>
      <c r="F9491" s="180"/>
      <c r="G9491" s="180"/>
      <c r="H9491" s="180"/>
      <c r="I9491" s="180">
        <v>0</v>
      </c>
      <c r="J9491" s="180">
        <v>0</v>
      </c>
    </row>
    <row r="9492" spans="1:10" x14ac:dyDescent="0.2">
      <c r="A9492" s="180" t="s">
        <v>219</v>
      </c>
      <c r="B9492" s="180" t="s">
        <v>348</v>
      </c>
      <c r="C9492" s="180">
        <v>461000</v>
      </c>
      <c r="D9492" s="180">
        <v>71422</v>
      </c>
      <c r="E9492" s="180">
        <v>0</v>
      </c>
      <c r="F9492" s="180">
        <v>263372</v>
      </c>
      <c r="G9492" s="180">
        <v>268500</v>
      </c>
      <c r="H9492" s="180">
        <v>44000</v>
      </c>
      <c r="I9492" s="180">
        <v>7184784</v>
      </c>
      <c r="J9492" s="180">
        <v>6874901.9100000001</v>
      </c>
    </row>
    <row r="9493" spans="1:10" x14ac:dyDescent="0.2">
      <c r="A9493" s="180" t="s">
        <v>219</v>
      </c>
      <c r="B9493" s="180" t="s">
        <v>349</v>
      </c>
      <c r="C9493" s="180">
        <v>192002.77</v>
      </c>
      <c r="D9493" s="180">
        <v>45816.810000000027</v>
      </c>
      <c r="E9493" s="180">
        <v>0</v>
      </c>
      <c r="F9493" s="180">
        <v>240443</v>
      </c>
      <c r="G9493" s="180">
        <v>-45116.950000000019</v>
      </c>
      <c r="H9493" s="180">
        <v>33278.28</v>
      </c>
      <c r="I9493" s="180">
        <v>3139137.9000000004</v>
      </c>
      <c r="J9493" s="180">
        <v>2752722.46</v>
      </c>
    </row>
    <row r="9494" spans="1:10" x14ac:dyDescent="0.2">
      <c r="A9494" s="180" t="s">
        <v>219</v>
      </c>
      <c r="B9494" s="180" t="s">
        <v>350</v>
      </c>
      <c r="C9494" s="180">
        <v>653002.77</v>
      </c>
      <c r="D9494" s="180">
        <v>117238.81000000004</v>
      </c>
      <c r="E9494" s="180">
        <v>0</v>
      </c>
      <c r="F9494" s="180">
        <v>503815</v>
      </c>
      <c r="G9494" s="180">
        <v>223383.05</v>
      </c>
      <c r="H9494" s="180">
        <v>77278.28</v>
      </c>
      <c r="I9494" s="180">
        <v>10323921.9</v>
      </c>
      <c r="J9494" s="180">
        <v>9627624.3699999992</v>
      </c>
    </row>
    <row r="9495" spans="1:10" x14ac:dyDescent="0.2">
      <c r="A9495" s="180" t="s">
        <v>219</v>
      </c>
      <c r="B9495" s="180" t="s">
        <v>376</v>
      </c>
      <c r="C9495" s="180"/>
      <c r="D9495" s="180"/>
      <c r="E9495" s="180"/>
      <c r="F9495" s="180"/>
      <c r="G9495" s="180"/>
      <c r="H9495" s="180"/>
      <c r="I9495" s="180"/>
      <c r="J9495" s="180"/>
    </row>
    <row r="9496" spans="1:10" x14ac:dyDescent="0.2">
      <c r="A9496" s="180" t="s">
        <v>219</v>
      </c>
      <c r="B9496" s="180" t="s">
        <v>377</v>
      </c>
      <c r="C9496" s="180"/>
      <c r="D9496" s="180"/>
      <c r="E9496" s="180"/>
      <c r="F9496" s="180"/>
      <c r="G9496" s="180">
        <v>5000</v>
      </c>
      <c r="H9496" s="180"/>
      <c r="I9496" s="180">
        <v>3975000</v>
      </c>
      <c r="J9496" s="180">
        <v>3748903.26</v>
      </c>
    </row>
    <row r="9497" spans="1:10" x14ac:dyDescent="0.2">
      <c r="A9497" s="180" t="s">
        <v>219</v>
      </c>
      <c r="B9497" s="180" t="s">
        <v>352</v>
      </c>
      <c r="C9497" s="180"/>
      <c r="D9497" s="180"/>
      <c r="E9497" s="180"/>
      <c r="F9497" s="180"/>
      <c r="G9497" s="180"/>
      <c r="H9497" s="180"/>
      <c r="I9497" s="180">
        <v>225000</v>
      </c>
      <c r="J9497" s="180">
        <v>195257.44</v>
      </c>
    </row>
    <row r="9498" spans="1:10" x14ac:dyDescent="0.2">
      <c r="A9498" s="180" t="s">
        <v>219</v>
      </c>
      <c r="B9498" s="180" t="s">
        <v>353</v>
      </c>
      <c r="C9498" s="180">
        <v>30000</v>
      </c>
      <c r="D9498" s="180">
        <v>45000</v>
      </c>
      <c r="E9498" s="180"/>
      <c r="F9498" s="180"/>
      <c r="G9498" s="180"/>
      <c r="H9498" s="180"/>
      <c r="I9498" s="180">
        <v>170000</v>
      </c>
      <c r="J9498" s="180">
        <v>117244.5</v>
      </c>
    </row>
    <row r="9499" spans="1:10" x14ac:dyDescent="0.2">
      <c r="A9499" s="180" t="s">
        <v>219</v>
      </c>
      <c r="B9499" s="180" t="s">
        <v>354</v>
      </c>
      <c r="C9499" s="180"/>
      <c r="D9499" s="180"/>
      <c r="E9499" s="180"/>
      <c r="F9499" s="180"/>
      <c r="G9499" s="180"/>
      <c r="H9499" s="180"/>
      <c r="I9499" s="180">
        <v>280000</v>
      </c>
      <c r="J9499" s="180">
        <v>272538.77</v>
      </c>
    </row>
    <row r="9500" spans="1:10" x14ac:dyDescent="0.2">
      <c r="A9500" s="180" t="s">
        <v>219</v>
      </c>
      <c r="B9500" s="180" t="s">
        <v>408</v>
      </c>
      <c r="C9500" s="180"/>
      <c r="D9500" s="180"/>
      <c r="E9500" s="180"/>
      <c r="F9500" s="180"/>
      <c r="G9500" s="180"/>
      <c r="H9500" s="180"/>
      <c r="I9500" s="180">
        <v>425000</v>
      </c>
      <c r="J9500" s="180">
        <v>353674.6</v>
      </c>
    </row>
    <row r="9501" spans="1:10" x14ac:dyDescent="0.2">
      <c r="A9501" s="180" t="s">
        <v>219</v>
      </c>
      <c r="B9501" s="180" t="s">
        <v>423</v>
      </c>
      <c r="C9501" s="180">
        <v>20000</v>
      </c>
      <c r="D9501" s="180">
        <v>5000</v>
      </c>
      <c r="E9501" s="180"/>
      <c r="F9501" s="180"/>
      <c r="G9501" s="180">
        <v>3000</v>
      </c>
      <c r="H9501" s="180"/>
      <c r="I9501" s="180">
        <v>117000</v>
      </c>
      <c r="J9501" s="180">
        <v>113473.14</v>
      </c>
    </row>
    <row r="9502" spans="1:10" x14ac:dyDescent="0.2">
      <c r="A9502" s="180" t="s">
        <v>219</v>
      </c>
      <c r="B9502" s="180" t="s">
        <v>355</v>
      </c>
      <c r="C9502" s="180"/>
      <c r="D9502" s="180">
        <v>5000</v>
      </c>
      <c r="E9502" s="180"/>
      <c r="F9502" s="180"/>
      <c r="G9502" s="180">
        <v>10000</v>
      </c>
      <c r="H9502" s="180"/>
      <c r="I9502" s="180">
        <v>338000</v>
      </c>
      <c r="J9502" s="180">
        <v>275196.33999999997</v>
      </c>
    </row>
    <row r="9503" spans="1:10" x14ac:dyDescent="0.2">
      <c r="A9503" s="180" t="s">
        <v>219</v>
      </c>
      <c r="B9503" s="180" t="s">
        <v>356</v>
      </c>
      <c r="C9503" s="180">
        <v>50000</v>
      </c>
      <c r="D9503" s="180">
        <v>10000</v>
      </c>
      <c r="E9503" s="180"/>
      <c r="F9503" s="180"/>
      <c r="G9503" s="180"/>
      <c r="H9503" s="180"/>
      <c r="I9503" s="180">
        <v>385000</v>
      </c>
      <c r="J9503" s="180">
        <v>291362.68</v>
      </c>
    </row>
    <row r="9504" spans="1:10" x14ac:dyDescent="0.2">
      <c r="A9504" s="180" t="s">
        <v>219</v>
      </c>
      <c r="B9504" s="180" t="s">
        <v>409</v>
      </c>
      <c r="C9504" s="180"/>
      <c r="D9504" s="180"/>
      <c r="E9504" s="180"/>
      <c r="F9504" s="180"/>
      <c r="G9504" s="180"/>
      <c r="H9504" s="180"/>
      <c r="I9504" s="180">
        <v>0</v>
      </c>
      <c r="J9504" s="180"/>
    </row>
    <row r="9505" spans="1:10" x14ac:dyDescent="0.2">
      <c r="A9505" s="180" t="s">
        <v>219</v>
      </c>
      <c r="B9505" s="180" t="s">
        <v>378</v>
      </c>
      <c r="C9505" s="180"/>
      <c r="D9505" s="180"/>
      <c r="E9505" s="180"/>
      <c r="F9505" s="180"/>
      <c r="G9505" s="180">
        <v>260000</v>
      </c>
      <c r="H9505" s="180">
        <v>40000</v>
      </c>
      <c r="I9505" s="180">
        <v>285000</v>
      </c>
      <c r="J9505" s="180">
        <v>272217.02</v>
      </c>
    </row>
    <row r="9506" spans="1:10" x14ac:dyDescent="0.2">
      <c r="A9506" s="180" t="s">
        <v>219</v>
      </c>
      <c r="B9506" s="180" t="s">
        <v>360</v>
      </c>
      <c r="C9506" s="180">
        <v>400000</v>
      </c>
      <c r="D9506" s="180">
        <v>30000</v>
      </c>
      <c r="E9506" s="180"/>
      <c r="F9506" s="180"/>
      <c r="G9506" s="180"/>
      <c r="H9506" s="180"/>
      <c r="I9506" s="180">
        <v>430000</v>
      </c>
      <c r="J9506" s="180">
        <v>96153.22</v>
      </c>
    </row>
    <row r="9507" spans="1:10" x14ac:dyDescent="0.2">
      <c r="A9507" s="180" t="s">
        <v>219</v>
      </c>
      <c r="B9507" s="180" t="s">
        <v>379</v>
      </c>
      <c r="C9507" s="180"/>
      <c r="D9507" s="180"/>
      <c r="E9507" s="180"/>
      <c r="F9507" s="180">
        <v>263372</v>
      </c>
      <c r="G9507" s="180"/>
      <c r="H9507" s="180"/>
      <c r="I9507" s="180">
        <v>264758</v>
      </c>
      <c r="J9507" s="180">
        <v>278113.5</v>
      </c>
    </row>
    <row r="9508" spans="1:10" x14ac:dyDescent="0.2">
      <c r="A9508" s="180" t="s">
        <v>219</v>
      </c>
      <c r="B9508" s="180" t="s">
        <v>362</v>
      </c>
      <c r="C9508" s="180"/>
      <c r="D9508" s="180"/>
      <c r="E9508" s="180"/>
      <c r="F9508" s="180"/>
      <c r="G9508" s="180"/>
      <c r="H9508" s="180"/>
      <c r="I9508" s="180">
        <v>209377</v>
      </c>
      <c r="J9508" s="180">
        <v>208466</v>
      </c>
    </row>
    <row r="9509" spans="1:10" x14ac:dyDescent="0.2">
      <c r="A9509" s="180" t="s">
        <v>219</v>
      </c>
      <c r="B9509" s="180" t="s">
        <v>365</v>
      </c>
      <c r="C9509" s="180">
        <v>500000</v>
      </c>
      <c r="D9509" s="180">
        <v>95000</v>
      </c>
      <c r="E9509" s="180">
        <v>0</v>
      </c>
      <c r="F9509" s="180">
        <v>263372</v>
      </c>
      <c r="G9509" s="180">
        <v>278000</v>
      </c>
      <c r="H9509" s="180">
        <v>40000</v>
      </c>
      <c r="I9509" s="180">
        <v>7104135</v>
      </c>
      <c r="J9509" s="180">
        <v>6222600.4699999979</v>
      </c>
    </row>
    <row r="9510" spans="1:10" x14ac:dyDescent="0.2">
      <c r="A9510" s="180" t="s">
        <v>219</v>
      </c>
      <c r="B9510" s="180" t="s">
        <v>447</v>
      </c>
      <c r="C9510" s="180">
        <v>263372</v>
      </c>
      <c r="D9510" s="180"/>
      <c r="E9510" s="180"/>
      <c r="F9510" s="180"/>
      <c r="G9510" s="180"/>
      <c r="H9510" s="180"/>
      <c r="I9510" s="180">
        <v>264758</v>
      </c>
      <c r="J9510" s="180">
        <v>265886</v>
      </c>
    </row>
    <row r="9511" spans="1:10" x14ac:dyDescent="0.2">
      <c r="A9511" s="180" t="s">
        <v>219</v>
      </c>
      <c r="B9511" s="180" t="s">
        <v>366</v>
      </c>
      <c r="C9511" s="180">
        <v>763372</v>
      </c>
      <c r="D9511" s="180">
        <v>95000</v>
      </c>
      <c r="E9511" s="180">
        <v>0</v>
      </c>
      <c r="F9511" s="180">
        <v>263372</v>
      </c>
      <c r="G9511" s="180">
        <v>278000</v>
      </c>
      <c r="H9511" s="180">
        <v>40000</v>
      </c>
      <c r="I9511" s="180">
        <v>7368893</v>
      </c>
      <c r="J9511" s="180">
        <v>6488486.4699999979</v>
      </c>
    </row>
    <row r="9512" spans="1:10" x14ac:dyDescent="0.2">
      <c r="A9512" s="180" t="s">
        <v>219</v>
      </c>
      <c r="B9512" s="180" t="s">
        <v>367</v>
      </c>
      <c r="C9512" s="180">
        <v>-110369.22999999998</v>
      </c>
      <c r="D9512" s="180">
        <v>22238.810000000027</v>
      </c>
      <c r="E9512" s="180">
        <v>0</v>
      </c>
      <c r="F9512" s="180">
        <v>240443</v>
      </c>
      <c r="G9512" s="180">
        <v>-54616.950000000019</v>
      </c>
      <c r="H9512" s="180">
        <v>37278.28</v>
      </c>
      <c r="I9512" s="180">
        <v>2955028.9000000004</v>
      </c>
      <c r="J9512" s="180">
        <v>3139137.9000000032</v>
      </c>
    </row>
    <row r="9513" spans="1:10" x14ac:dyDescent="0.2">
      <c r="A9513" s="180" t="s">
        <v>219</v>
      </c>
      <c r="B9513" s="180" t="s">
        <v>368</v>
      </c>
      <c r="C9513" s="180">
        <v>653002.77</v>
      </c>
      <c r="D9513" s="180">
        <v>117238.81000000004</v>
      </c>
      <c r="E9513" s="180">
        <v>0</v>
      </c>
      <c r="F9513" s="180">
        <v>503815</v>
      </c>
      <c r="G9513" s="180">
        <v>223383.05</v>
      </c>
      <c r="H9513" s="180">
        <v>77278.28</v>
      </c>
      <c r="I9513" s="180">
        <v>10323921.9</v>
      </c>
      <c r="J9513" s="180">
        <v>9627624.3699999992</v>
      </c>
    </row>
    <row r="9514" spans="1:10" x14ac:dyDescent="0.2">
      <c r="A9514" s="180" t="s">
        <v>221</v>
      </c>
      <c r="B9514" s="180" t="s">
        <v>333</v>
      </c>
      <c r="C9514" s="180"/>
      <c r="D9514" s="180">
        <v>334875</v>
      </c>
      <c r="E9514" s="180"/>
      <c r="F9514" s="180">
        <v>390933</v>
      </c>
      <c r="G9514" s="180"/>
      <c r="H9514" s="180"/>
      <c r="I9514" s="180">
        <v>3185703</v>
      </c>
      <c r="J9514" s="180">
        <v>2921097.88</v>
      </c>
    </row>
    <row r="9515" spans="1:10" x14ac:dyDescent="0.2">
      <c r="A9515" s="180" t="s">
        <v>221</v>
      </c>
      <c r="B9515" s="180" t="s">
        <v>334</v>
      </c>
      <c r="C9515" s="180"/>
      <c r="D9515" s="180">
        <v>5019</v>
      </c>
      <c r="E9515" s="180"/>
      <c r="F9515" s="180">
        <v>5860</v>
      </c>
      <c r="G9515" s="180"/>
      <c r="H9515" s="180"/>
      <c r="I9515" s="180">
        <v>67793</v>
      </c>
      <c r="J9515" s="180">
        <v>68166.819999999992</v>
      </c>
    </row>
    <row r="9516" spans="1:10" x14ac:dyDescent="0.2">
      <c r="A9516" s="180" t="s">
        <v>221</v>
      </c>
      <c r="B9516" s="180" t="s">
        <v>335</v>
      </c>
      <c r="C9516" s="180"/>
      <c r="D9516" s="180">
        <v>0</v>
      </c>
      <c r="E9516" s="180"/>
      <c r="F9516" s="180"/>
      <c r="G9516" s="180"/>
      <c r="H9516" s="180"/>
      <c r="I9516" s="180">
        <v>143836</v>
      </c>
      <c r="J9516" s="180">
        <v>138119</v>
      </c>
    </row>
    <row r="9517" spans="1:10" x14ac:dyDescent="0.2">
      <c r="A9517" s="180" t="s">
        <v>221</v>
      </c>
      <c r="B9517" s="180" t="s">
        <v>336</v>
      </c>
      <c r="C9517" s="180"/>
      <c r="D9517" s="180"/>
      <c r="E9517" s="180"/>
      <c r="F9517" s="180"/>
      <c r="G9517" s="180"/>
      <c r="H9517" s="180"/>
      <c r="I9517" s="180">
        <v>350441</v>
      </c>
      <c r="J9517" s="180">
        <v>347635.15</v>
      </c>
    </row>
    <row r="9518" spans="1:10" x14ac:dyDescent="0.2">
      <c r="A9518" s="180" t="s">
        <v>221</v>
      </c>
      <c r="B9518" s="180" t="s">
        <v>337</v>
      </c>
      <c r="C9518" s="180">
        <v>1500</v>
      </c>
      <c r="D9518" s="180">
        <v>2030</v>
      </c>
      <c r="E9518" s="180">
        <v>0</v>
      </c>
      <c r="F9518" s="180">
        <v>1015</v>
      </c>
      <c r="G9518" s="180">
        <v>203</v>
      </c>
      <c r="H9518" s="180">
        <v>102</v>
      </c>
      <c r="I9518" s="180">
        <v>28675</v>
      </c>
      <c r="J9518" s="180">
        <v>25098.069999999992</v>
      </c>
    </row>
    <row r="9519" spans="1:10" x14ac:dyDescent="0.2">
      <c r="A9519" s="180" t="s">
        <v>221</v>
      </c>
      <c r="B9519" s="180" t="s">
        <v>338</v>
      </c>
      <c r="C9519" s="180"/>
      <c r="D9519" s="180"/>
      <c r="E9519" s="180"/>
      <c r="F9519" s="180"/>
      <c r="G9519" s="180">
        <v>150880</v>
      </c>
      <c r="H9519" s="180">
        <v>0</v>
      </c>
      <c r="I9519" s="180">
        <v>148650</v>
      </c>
      <c r="J9519" s="180">
        <v>149668.45000000001</v>
      </c>
    </row>
    <row r="9520" spans="1:10" x14ac:dyDescent="0.2">
      <c r="A9520" s="180" t="s">
        <v>221</v>
      </c>
      <c r="B9520" s="180" t="s">
        <v>339</v>
      </c>
      <c r="C9520" s="180"/>
      <c r="D9520" s="180"/>
      <c r="E9520" s="180"/>
      <c r="F9520" s="180"/>
      <c r="G9520" s="180"/>
      <c r="H9520" s="180">
        <v>0</v>
      </c>
      <c r="I9520" s="180">
        <v>136100</v>
      </c>
      <c r="J9520" s="180">
        <v>182577.46</v>
      </c>
    </row>
    <row r="9521" spans="1:10" x14ac:dyDescent="0.2">
      <c r="A9521" s="180" t="s">
        <v>221</v>
      </c>
      <c r="B9521" s="180" t="s">
        <v>340</v>
      </c>
      <c r="C9521" s="180">
        <v>0</v>
      </c>
      <c r="D9521" s="180">
        <v>196670</v>
      </c>
      <c r="E9521" s="180">
        <v>0</v>
      </c>
      <c r="F9521" s="180">
        <v>51</v>
      </c>
      <c r="G9521" s="180">
        <v>5023</v>
      </c>
      <c r="H9521" s="180">
        <v>23685</v>
      </c>
      <c r="I9521" s="180">
        <v>619322</v>
      </c>
      <c r="J9521" s="180">
        <v>1043710.02</v>
      </c>
    </row>
    <row r="9522" spans="1:10" x14ac:dyDescent="0.2">
      <c r="A9522" s="180" t="s">
        <v>221</v>
      </c>
      <c r="B9522" s="180" t="s">
        <v>341</v>
      </c>
      <c r="C9522" s="180">
        <v>0</v>
      </c>
      <c r="D9522" s="180">
        <v>0</v>
      </c>
      <c r="E9522" s="180">
        <v>0</v>
      </c>
      <c r="F9522" s="180"/>
      <c r="G9522" s="180">
        <v>0</v>
      </c>
      <c r="H9522" s="180">
        <v>0</v>
      </c>
      <c r="I9522" s="180">
        <v>0</v>
      </c>
      <c r="J9522" s="180">
        <v>0</v>
      </c>
    </row>
    <row r="9523" spans="1:10" x14ac:dyDescent="0.2">
      <c r="A9523" s="180" t="s">
        <v>221</v>
      </c>
      <c r="B9523" s="180" t="s">
        <v>342</v>
      </c>
      <c r="C9523" s="180"/>
      <c r="D9523" s="180"/>
      <c r="E9523" s="180"/>
      <c r="F9523" s="180"/>
      <c r="G9523" s="180"/>
      <c r="H9523" s="180"/>
      <c r="I9523" s="180">
        <v>2976742</v>
      </c>
      <c r="J9523" s="180">
        <v>2797356</v>
      </c>
    </row>
    <row r="9524" spans="1:10" x14ac:dyDescent="0.2">
      <c r="A9524" s="180" t="s">
        <v>221</v>
      </c>
      <c r="B9524" s="180" t="s">
        <v>343</v>
      </c>
      <c r="C9524" s="180"/>
      <c r="D9524" s="180"/>
      <c r="E9524" s="180"/>
      <c r="F9524" s="180"/>
      <c r="G9524" s="180"/>
      <c r="H9524" s="180"/>
      <c r="I9524" s="180">
        <v>0</v>
      </c>
      <c r="J9524" s="180">
        <v>0</v>
      </c>
    </row>
    <row r="9525" spans="1:10" x14ac:dyDescent="0.2">
      <c r="A9525" s="180" t="s">
        <v>221</v>
      </c>
      <c r="B9525" s="180" t="s">
        <v>344</v>
      </c>
      <c r="C9525" s="180">
        <v>500043</v>
      </c>
      <c r="D9525" s="180">
        <v>102</v>
      </c>
      <c r="E9525" s="180">
        <v>0</v>
      </c>
      <c r="F9525" s="180">
        <v>51</v>
      </c>
      <c r="G9525" s="180">
        <v>2385</v>
      </c>
      <c r="H9525" s="180">
        <v>0</v>
      </c>
      <c r="I9525" s="180">
        <v>588508</v>
      </c>
      <c r="J9525" s="180">
        <v>513757.87000000005</v>
      </c>
    </row>
    <row r="9526" spans="1:10" x14ac:dyDescent="0.2">
      <c r="A9526" s="180" t="s">
        <v>221</v>
      </c>
      <c r="B9526" s="180" t="s">
        <v>475</v>
      </c>
      <c r="C9526" s="180"/>
      <c r="D9526" s="180">
        <v>15115</v>
      </c>
      <c r="E9526" s="180"/>
      <c r="F9526" s="180">
        <v>17645</v>
      </c>
      <c r="G9526" s="180"/>
      <c r="H9526" s="180"/>
      <c r="I9526" s="180">
        <v>97245</v>
      </c>
      <c r="J9526" s="180">
        <v>90282.71</v>
      </c>
    </row>
    <row r="9527" spans="1:10" x14ac:dyDescent="0.2">
      <c r="A9527" s="180" t="s">
        <v>221</v>
      </c>
      <c r="B9527" s="180" t="s">
        <v>332</v>
      </c>
      <c r="C9527" s="180"/>
      <c r="D9527" s="180"/>
      <c r="E9527" s="180">
        <v>0</v>
      </c>
      <c r="F9527" s="180"/>
      <c r="G9527" s="180"/>
      <c r="H9527" s="180"/>
      <c r="I9527" s="180">
        <v>81498</v>
      </c>
      <c r="J9527" s="180">
        <v>94857</v>
      </c>
    </row>
    <row r="9528" spans="1:10" x14ac:dyDescent="0.2">
      <c r="A9528" s="180" t="s">
        <v>221</v>
      </c>
      <c r="B9528" s="180" t="s">
        <v>407</v>
      </c>
      <c r="C9528" s="180">
        <v>0</v>
      </c>
      <c r="D9528" s="180">
        <v>0</v>
      </c>
      <c r="E9528" s="180">
        <v>0</v>
      </c>
      <c r="F9528" s="180">
        <v>0</v>
      </c>
      <c r="G9528" s="180">
        <v>162400</v>
      </c>
      <c r="H9528" s="180">
        <v>0</v>
      </c>
      <c r="I9528" s="180">
        <v>271338</v>
      </c>
      <c r="J9528" s="180">
        <v>278820.89</v>
      </c>
    </row>
    <row r="9529" spans="1:10" x14ac:dyDescent="0.2">
      <c r="A9529" s="180" t="s">
        <v>221</v>
      </c>
      <c r="B9529" s="180" t="s">
        <v>345</v>
      </c>
      <c r="C9529" s="180">
        <v>501543</v>
      </c>
      <c r="D9529" s="180">
        <v>553811</v>
      </c>
      <c r="E9529" s="180">
        <v>0</v>
      </c>
      <c r="F9529" s="180">
        <v>415555</v>
      </c>
      <c r="G9529" s="180">
        <v>320891</v>
      </c>
      <c r="H9529" s="180">
        <v>23787</v>
      </c>
      <c r="I9529" s="180">
        <v>8695851</v>
      </c>
      <c r="J9529" s="180">
        <v>8651147.3200000003</v>
      </c>
    </row>
    <row r="9530" spans="1:10" x14ac:dyDescent="0.2">
      <c r="A9530" s="180" t="s">
        <v>221</v>
      </c>
      <c r="B9530" s="180" t="s">
        <v>346</v>
      </c>
      <c r="C9530" s="180">
        <v>0</v>
      </c>
      <c r="D9530" s="180">
        <v>0</v>
      </c>
      <c r="E9530" s="180">
        <v>0</v>
      </c>
      <c r="F9530" s="180">
        <v>0</v>
      </c>
      <c r="G9530" s="180"/>
      <c r="H9530" s="180"/>
      <c r="I9530" s="180">
        <v>0</v>
      </c>
      <c r="J9530" s="180">
        <v>5932201.1500000004</v>
      </c>
    </row>
    <row r="9531" spans="1:10" x14ac:dyDescent="0.2">
      <c r="A9531" s="180" t="s">
        <v>221</v>
      </c>
      <c r="B9531" s="180" t="s">
        <v>446</v>
      </c>
      <c r="C9531" s="180">
        <v>0</v>
      </c>
      <c r="D9531" s="180">
        <v>0</v>
      </c>
      <c r="E9531" s="180">
        <v>0</v>
      </c>
      <c r="F9531" s="180">
        <v>0</v>
      </c>
      <c r="G9531" s="180">
        <v>0</v>
      </c>
      <c r="H9531" s="180">
        <v>0</v>
      </c>
      <c r="I9531" s="180">
        <v>715632</v>
      </c>
      <c r="J9531" s="180">
        <v>245813.62</v>
      </c>
    </row>
    <row r="9532" spans="1:10" x14ac:dyDescent="0.2">
      <c r="A9532" s="180" t="s">
        <v>221</v>
      </c>
      <c r="B9532" s="180" t="s">
        <v>347</v>
      </c>
      <c r="C9532" s="180">
        <v>0</v>
      </c>
      <c r="D9532" s="180">
        <v>0</v>
      </c>
      <c r="E9532" s="180">
        <v>0</v>
      </c>
      <c r="F9532" s="180"/>
      <c r="G9532" s="180">
        <v>0</v>
      </c>
      <c r="H9532" s="180">
        <v>0</v>
      </c>
      <c r="I9532" s="180">
        <v>0</v>
      </c>
      <c r="J9532" s="180">
        <v>0</v>
      </c>
    </row>
    <row r="9533" spans="1:10" x14ac:dyDescent="0.2">
      <c r="A9533" s="180" t="s">
        <v>221</v>
      </c>
      <c r="B9533" s="180" t="s">
        <v>348</v>
      </c>
      <c r="C9533" s="180">
        <v>501543</v>
      </c>
      <c r="D9533" s="180">
        <v>553811</v>
      </c>
      <c r="E9533" s="180">
        <v>0</v>
      </c>
      <c r="F9533" s="180">
        <v>415555</v>
      </c>
      <c r="G9533" s="180">
        <v>320891</v>
      </c>
      <c r="H9533" s="180">
        <v>23787</v>
      </c>
      <c r="I9533" s="180">
        <v>9411483</v>
      </c>
      <c r="J9533" s="180">
        <v>14829162.09</v>
      </c>
    </row>
    <row r="9534" spans="1:10" x14ac:dyDescent="0.2">
      <c r="A9534" s="180" t="s">
        <v>221</v>
      </c>
      <c r="B9534" s="180" t="s">
        <v>349</v>
      </c>
      <c r="C9534" s="180">
        <v>899629.26</v>
      </c>
      <c r="D9534" s="180">
        <v>374252.20000000019</v>
      </c>
      <c r="E9534" s="180">
        <v>29782</v>
      </c>
      <c r="F9534" s="180">
        <v>118956.99</v>
      </c>
      <c r="G9534" s="180">
        <v>142879.1700000001</v>
      </c>
      <c r="H9534" s="180">
        <v>20385.300000000003</v>
      </c>
      <c r="I9534" s="180">
        <v>5765813.25</v>
      </c>
      <c r="J9534" s="180">
        <v>2439920.62</v>
      </c>
    </row>
    <row r="9535" spans="1:10" x14ac:dyDescent="0.2">
      <c r="A9535" s="180" t="s">
        <v>221</v>
      </c>
      <c r="B9535" s="180" t="s">
        <v>350</v>
      </c>
      <c r="C9535" s="180">
        <v>1401172.26</v>
      </c>
      <c r="D9535" s="180">
        <v>928063.20000000019</v>
      </c>
      <c r="E9535" s="180">
        <v>29782</v>
      </c>
      <c r="F9535" s="180">
        <v>534511.99</v>
      </c>
      <c r="G9535" s="180">
        <v>463770.1700000001</v>
      </c>
      <c r="H9535" s="180">
        <v>44172.3</v>
      </c>
      <c r="I9535" s="180">
        <v>15177296.25</v>
      </c>
      <c r="J9535" s="180">
        <v>17269082.710000001</v>
      </c>
    </row>
    <row r="9536" spans="1:10" x14ac:dyDescent="0.2">
      <c r="A9536" s="180" t="s">
        <v>221</v>
      </c>
      <c r="B9536" s="180" t="s">
        <v>376</v>
      </c>
      <c r="C9536" s="180"/>
      <c r="D9536" s="180"/>
      <c r="E9536" s="180"/>
      <c r="F9536" s="180"/>
      <c r="G9536" s="180"/>
      <c r="H9536" s="180"/>
      <c r="I9536" s="180"/>
      <c r="J9536" s="180"/>
    </row>
    <row r="9537" spans="1:10" x14ac:dyDescent="0.2">
      <c r="A9537" s="180" t="s">
        <v>221</v>
      </c>
      <c r="B9537" s="180" t="s">
        <v>377</v>
      </c>
      <c r="C9537" s="180">
        <v>0</v>
      </c>
      <c r="D9537" s="180">
        <v>0</v>
      </c>
      <c r="E9537" s="180">
        <v>0</v>
      </c>
      <c r="F9537" s="180"/>
      <c r="G9537" s="180">
        <v>0</v>
      </c>
      <c r="H9537" s="180">
        <v>19879</v>
      </c>
      <c r="I9537" s="180">
        <v>4350946</v>
      </c>
      <c r="J9537" s="180">
        <v>4344536.1500000004</v>
      </c>
    </row>
    <row r="9538" spans="1:10" x14ac:dyDescent="0.2">
      <c r="A9538" s="180" t="s">
        <v>221</v>
      </c>
      <c r="B9538" s="180" t="s">
        <v>352</v>
      </c>
      <c r="C9538" s="180">
        <v>0</v>
      </c>
      <c r="D9538" s="180">
        <v>0</v>
      </c>
      <c r="E9538" s="180">
        <v>0</v>
      </c>
      <c r="F9538" s="180"/>
      <c r="G9538" s="180">
        <v>0</v>
      </c>
      <c r="H9538" s="180">
        <v>0</v>
      </c>
      <c r="I9538" s="180">
        <v>171152</v>
      </c>
      <c r="J9538" s="180">
        <v>169616.44</v>
      </c>
    </row>
    <row r="9539" spans="1:10" x14ac:dyDescent="0.2">
      <c r="A9539" s="180" t="s">
        <v>221</v>
      </c>
      <c r="B9539" s="180" t="s">
        <v>353</v>
      </c>
      <c r="C9539" s="180">
        <v>0</v>
      </c>
      <c r="D9539" s="180">
        <v>0</v>
      </c>
      <c r="E9539" s="180">
        <v>0</v>
      </c>
      <c r="F9539" s="180"/>
      <c r="G9539" s="180">
        <v>0</v>
      </c>
      <c r="H9539" s="180">
        <v>0</v>
      </c>
      <c r="I9539" s="180">
        <v>419620</v>
      </c>
      <c r="J9539" s="180">
        <v>236958.38</v>
      </c>
    </row>
    <row r="9540" spans="1:10" x14ac:dyDescent="0.2">
      <c r="A9540" s="180" t="s">
        <v>221</v>
      </c>
      <c r="B9540" s="180" t="s">
        <v>354</v>
      </c>
      <c r="C9540" s="180">
        <v>0</v>
      </c>
      <c r="D9540" s="180">
        <v>0</v>
      </c>
      <c r="E9540" s="180">
        <v>0</v>
      </c>
      <c r="F9540" s="180"/>
      <c r="G9540" s="180">
        <v>0</v>
      </c>
      <c r="H9540" s="180">
        <v>0</v>
      </c>
      <c r="I9540" s="180">
        <v>231142</v>
      </c>
      <c r="J9540" s="180">
        <v>218039.84</v>
      </c>
    </row>
    <row r="9541" spans="1:10" x14ac:dyDescent="0.2">
      <c r="A9541" s="180" t="s">
        <v>221</v>
      </c>
      <c r="B9541" s="180" t="s">
        <v>408</v>
      </c>
      <c r="C9541" s="180">
        <v>0</v>
      </c>
      <c r="D9541" s="180">
        <v>0</v>
      </c>
      <c r="E9541" s="180">
        <v>0</v>
      </c>
      <c r="F9541" s="180"/>
      <c r="G9541" s="180">
        <v>0</v>
      </c>
      <c r="H9541" s="180">
        <v>0</v>
      </c>
      <c r="I9541" s="180">
        <v>390043</v>
      </c>
      <c r="J9541" s="180">
        <v>376778.73</v>
      </c>
    </row>
    <row r="9542" spans="1:10" x14ac:dyDescent="0.2">
      <c r="A9542" s="180" t="s">
        <v>221</v>
      </c>
      <c r="B9542" s="180" t="s">
        <v>423</v>
      </c>
      <c r="C9542" s="180">
        <v>0</v>
      </c>
      <c r="D9542" s="180">
        <v>16240</v>
      </c>
      <c r="E9542" s="180">
        <v>0</v>
      </c>
      <c r="F9542" s="180">
        <v>0</v>
      </c>
      <c r="G9542" s="180">
        <v>0</v>
      </c>
      <c r="H9542" s="180">
        <v>0</v>
      </c>
      <c r="I9542" s="180">
        <v>108792</v>
      </c>
      <c r="J9542" s="180">
        <v>100233.1</v>
      </c>
    </row>
    <row r="9543" spans="1:10" x14ac:dyDescent="0.2">
      <c r="A9543" s="180" t="s">
        <v>221</v>
      </c>
      <c r="B9543" s="180" t="s">
        <v>355</v>
      </c>
      <c r="C9543" s="180">
        <v>0</v>
      </c>
      <c r="D9543" s="180">
        <v>0</v>
      </c>
      <c r="E9543" s="180">
        <v>0</v>
      </c>
      <c r="F9543" s="180"/>
      <c r="G9543" s="180">
        <v>0</v>
      </c>
      <c r="H9543" s="180">
        <v>0</v>
      </c>
      <c r="I9543" s="180">
        <v>491826</v>
      </c>
      <c r="J9543" s="180">
        <v>483721.05</v>
      </c>
    </row>
    <row r="9544" spans="1:10" x14ac:dyDescent="0.2">
      <c r="A9544" s="180" t="s">
        <v>221</v>
      </c>
      <c r="B9544" s="180" t="s">
        <v>356</v>
      </c>
      <c r="C9544" s="180">
        <v>90000</v>
      </c>
      <c r="D9544" s="180">
        <v>45113</v>
      </c>
      <c r="E9544" s="180">
        <v>0</v>
      </c>
      <c r="F9544" s="180"/>
      <c r="G9544" s="180">
        <v>0</v>
      </c>
      <c r="H9544" s="180">
        <v>0</v>
      </c>
      <c r="I9544" s="180">
        <v>362127</v>
      </c>
      <c r="J9544" s="180">
        <v>384934.56000000006</v>
      </c>
    </row>
    <row r="9545" spans="1:10" x14ac:dyDescent="0.2">
      <c r="A9545" s="180" t="s">
        <v>221</v>
      </c>
      <c r="B9545" s="180" t="s">
        <v>409</v>
      </c>
      <c r="C9545" s="180"/>
      <c r="D9545" s="180"/>
      <c r="E9545" s="180"/>
      <c r="F9545" s="180"/>
      <c r="G9545" s="180"/>
      <c r="H9545" s="180"/>
      <c r="I9545" s="180">
        <v>0</v>
      </c>
      <c r="J9545" s="180"/>
    </row>
    <row r="9546" spans="1:10" x14ac:dyDescent="0.2">
      <c r="A9546" s="180" t="s">
        <v>221</v>
      </c>
      <c r="B9546" s="180" t="s">
        <v>378</v>
      </c>
      <c r="C9546" s="180">
        <v>0</v>
      </c>
      <c r="D9546" s="180">
        <v>0</v>
      </c>
      <c r="E9546" s="180">
        <v>0</v>
      </c>
      <c r="F9546" s="180"/>
      <c r="G9546" s="180">
        <v>342902</v>
      </c>
      <c r="H9546" s="180">
        <v>0</v>
      </c>
      <c r="I9546" s="180">
        <v>313204</v>
      </c>
      <c r="J9546" s="180">
        <v>297983.21999999997</v>
      </c>
    </row>
    <row r="9547" spans="1:10" x14ac:dyDescent="0.2">
      <c r="A9547" s="180" t="s">
        <v>221</v>
      </c>
      <c r="B9547" s="180" t="s">
        <v>360</v>
      </c>
      <c r="C9547" s="180">
        <v>36825</v>
      </c>
      <c r="D9547" s="180">
        <v>528180</v>
      </c>
      <c r="E9547" s="180">
        <v>0</v>
      </c>
      <c r="F9547" s="180"/>
      <c r="G9547" s="180"/>
      <c r="H9547" s="180">
        <v>0</v>
      </c>
      <c r="I9547" s="180">
        <v>3678425</v>
      </c>
      <c r="J9547" s="180">
        <v>4207290.4800000004</v>
      </c>
    </row>
    <row r="9548" spans="1:10" x14ac:dyDescent="0.2">
      <c r="A9548" s="180" t="s">
        <v>221</v>
      </c>
      <c r="B9548" s="180" t="s">
        <v>379</v>
      </c>
      <c r="C9548" s="180">
        <v>0</v>
      </c>
      <c r="D9548" s="180">
        <v>0</v>
      </c>
      <c r="E9548" s="180">
        <v>0</v>
      </c>
      <c r="F9548" s="180">
        <v>396817</v>
      </c>
      <c r="G9548" s="180"/>
      <c r="H9548" s="180"/>
      <c r="I9548" s="180">
        <v>403392</v>
      </c>
      <c r="J9548" s="180">
        <v>238685.16</v>
      </c>
    </row>
    <row r="9549" spans="1:10" x14ac:dyDescent="0.2">
      <c r="A9549" s="180" t="s">
        <v>221</v>
      </c>
      <c r="B9549" s="180" t="s">
        <v>362</v>
      </c>
      <c r="C9549" s="180"/>
      <c r="D9549" s="180"/>
      <c r="E9549" s="180"/>
      <c r="F9549" s="180"/>
      <c r="G9549" s="180"/>
      <c r="H9549" s="180"/>
      <c r="I9549" s="180">
        <v>226773</v>
      </c>
      <c r="J9549" s="180">
        <v>219553</v>
      </c>
    </row>
    <row r="9550" spans="1:10" x14ac:dyDescent="0.2">
      <c r="A9550" s="180" t="s">
        <v>221</v>
      </c>
      <c r="B9550" s="180" t="s">
        <v>365</v>
      </c>
      <c r="C9550" s="180">
        <v>126825</v>
      </c>
      <c r="D9550" s="180">
        <v>589533</v>
      </c>
      <c r="E9550" s="180">
        <v>0</v>
      </c>
      <c r="F9550" s="180">
        <v>396817</v>
      </c>
      <c r="G9550" s="180">
        <v>342902</v>
      </c>
      <c r="H9550" s="180">
        <v>19879</v>
      </c>
      <c r="I9550" s="180">
        <v>11147442</v>
      </c>
      <c r="J9550" s="180">
        <v>11278330.109999999</v>
      </c>
    </row>
    <row r="9551" spans="1:10" x14ac:dyDescent="0.2">
      <c r="A9551" s="180" t="s">
        <v>221</v>
      </c>
      <c r="B9551" s="180" t="s">
        <v>447</v>
      </c>
      <c r="C9551" s="180">
        <v>0</v>
      </c>
      <c r="D9551" s="180">
        <v>0</v>
      </c>
      <c r="E9551" s="180">
        <v>0</v>
      </c>
      <c r="F9551" s="180">
        <v>0</v>
      </c>
      <c r="G9551" s="180">
        <v>10658</v>
      </c>
      <c r="H9551" s="180">
        <v>0</v>
      </c>
      <c r="I9551" s="180">
        <v>715612</v>
      </c>
      <c r="J9551" s="180">
        <v>224939.35</v>
      </c>
    </row>
    <row r="9552" spans="1:10" x14ac:dyDescent="0.2">
      <c r="A9552" s="180" t="s">
        <v>221</v>
      </c>
      <c r="B9552" s="180" t="s">
        <v>366</v>
      </c>
      <c r="C9552" s="180">
        <v>126825</v>
      </c>
      <c r="D9552" s="180">
        <v>589533</v>
      </c>
      <c r="E9552" s="180">
        <v>0</v>
      </c>
      <c r="F9552" s="180">
        <v>396817</v>
      </c>
      <c r="G9552" s="180">
        <v>353560</v>
      </c>
      <c r="H9552" s="180">
        <v>19879</v>
      </c>
      <c r="I9552" s="180">
        <v>11863054</v>
      </c>
      <c r="J9552" s="180">
        <v>11503269.460000001</v>
      </c>
    </row>
    <row r="9553" spans="1:10" x14ac:dyDescent="0.2">
      <c r="A9553" s="180" t="s">
        <v>221</v>
      </c>
      <c r="B9553" s="180" t="s">
        <v>367</v>
      </c>
      <c r="C9553" s="180">
        <v>1274347.26</v>
      </c>
      <c r="D9553" s="180">
        <v>338530.20000000019</v>
      </c>
      <c r="E9553" s="180">
        <v>29782</v>
      </c>
      <c r="F9553" s="180">
        <v>137694.99</v>
      </c>
      <c r="G9553" s="180">
        <v>110210.1700000001</v>
      </c>
      <c r="H9553" s="180">
        <v>24293.300000000003</v>
      </c>
      <c r="I9553" s="180">
        <v>3314242.25</v>
      </c>
      <c r="J9553" s="180">
        <v>5765813.2500000019</v>
      </c>
    </row>
    <row r="9554" spans="1:10" x14ac:dyDescent="0.2">
      <c r="A9554" s="180" t="s">
        <v>221</v>
      </c>
      <c r="B9554" s="180" t="s">
        <v>368</v>
      </c>
      <c r="C9554" s="180">
        <v>1401172.26</v>
      </c>
      <c r="D9554" s="180">
        <v>928063.20000000019</v>
      </c>
      <c r="E9554" s="180">
        <v>29782</v>
      </c>
      <c r="F9554" s="180">
        <v>534511.99</v>
      </c>
      <c r="G9554" s="180">
        <v>463770.1700000001</v>
      </c>
      <c r="H9554" s="180">
        <v>44172.3</v>
      </c>
      <c r="I9554" s="180">
        <v>15177296.25</v>
      </c>
      <c r="J9554" s="180">
        <v>17269082.710000001</v>
      </c>
    </row>
    <row r="9555" spans="1:10" x14ac:dyDescent="0.2">
      <c r="A9555" s="180" t="s">
        <v>222</v>
      </c>
      <c r="B9555" s="180" t="s">
        <v>333</v>
      </c>
      <c r="C9555" s="180"/>
      <c r="D9555" s="180">
        <v>1277687</v>
      </c>
      <c r="E9555" s="180"/>
      <c r="F9555" s="180">
        <v>3098584</v>
      </c>
      <c r="G9555" s="180"/>
      <c r="H9555" s="180"/>
      <c r="I9555" s="180">
        <v>10996397</v>
      </c>
      <c r="J9555" s="180">
        <v>10491350.869999999</v>
      </c>
    </row>
    <row r="9556" spans="1:10" x14ac:dyDescent="0.2">
      <c r="A9556" s="180" t="s">
        <v>222</v>
      </c>
      <c r="B9556" s="180" t="s">
        <v>334</v>
      </c>
      <c r="C9556" s="180"/>
      <c r="D9556" s="180">
        <v>40124</v>
      </c>
      <c r="E9556" s="180"/>
      <c r="F9556" s="180">
        <v>97305</v>
      </c>
      <c r="G9556" s="180"/>
      <c r="H9556" s="180"/>
      <c r="I9556" s="180">
        <v>421794</v>
      </c>
      <c r="J9556" s="180">
        <v>551216.72</v>
      </c>
    </row>
    <row r="9557" spans="1:10" x14ac:dyDescent="0.2">
      <c r="A9557" s="180" t="s">
        <v>222</v>
      </c>
      <c r="B9557" s="180" t="s">
        <v>335</v>
      </c>
      <c r="C9557" s="180"/>
      <c r="D9557" s="180">
        <v>0</v>
      </c>
      <c r="E9557" s="180"/>
      <c r="F9557" s="180"/>
      <c r="G9557" s="180"/>
      <c r="H9557" s="180"/>
      <c r="I9557" s="180">
        <v>0</v>
      </c>
      <c r="J9557" s="180">
        <v>0</v>
      </c>
    </row>
    <row r="9558" spans="1:10" x14ac:dyDescent="0.2">
      <c r="A9558" s="180" t="s">
        <v>222</v>
      </c>
      <c r="B9558" s="180" t="s">
        <v>336</v>
      </c>
      <c r="C9558" s="180"/>
      <c r="D9558" s="180"/>
      <c r="E9558" s="180"/>
      <c r="F9558" s="180"/>
      <c r="G9558" s="180"/>
      <c r="H9558" s="180"/>
      <c r="I9558" s="180">
        <v>1070828</v>
      </c>
      <c r="J9558" s="180">
        <v>977363.87</v>
      </c>
    </row>
    <row r="9559" spans="1:10" x14ac:dyDescent="0.2">
      <c r="A9559" s="180" t="s">
        <v>222</v>
      </c>
      <c r="B9559" s="180" t="s">
        <v>337</v>
      </c>
      <c r="C9559" s="180">
        <v>10000</v>
      </c>
      <c r="D9559" s="180"/>
      <c r="E9559" s="180">
        <v>200000</v>
      </c>
      <c r="F9559" s="180"/>
      <c r="G9559" s="180">
        <v>15000</v>
      </c>
      <c r="H9559" s="180"/>
      <c r="I9559" s="180">
        <v>472000</v>
      </c>
      <c r="J9559" s="180">
        <v>494623.12000000005</v>
      </c>
    </row>
    <row r="9560" spans="1:10" x14ac:dyDescent="0.2">
      <c r="A9560" s="180" t="s">
        <v>222</v>
      </c>
      <c r="B9560" s="180" t="s">
        <v>338</v>
      </c>
      <c r="C9560" s="180"/>
      <c r="D9560" s="180"/>
      <c r="E9560" s="180"/>
      <c r="F9560" s="180"/>
      <c r="G9560" s="180">
        <v>950000</v>
      </c>
      <c r="H9560" s="180"/>
      <c r="I9560" s="180">
        <v>900000</v>
      </c>
      <c r="J9560" s="180">
        <v>865950.56</v>
      </c>
    </row>
    <row r="9561" spans="1:10" x14ac:dyDescent="0.2">
      <c r="A9561" s="180" t="s">
        <v>222</v>
      </c>
      <c r="B9561" s="180" t="s">
        <v>339</v>
      </c>
      <c r="C9561" s="180"/>
      <c r="D9561" s="180"/>
      <c r="E9561" s="180"/>
      <c r="F9561" s="180"/>
      <c r="G9561" s="180"/>
      <c r="H9561" s="180"/>
      <c r="I9561" s="180">
        <v>728820</v>
      </c>
      <c r="J9561" s="180">
        <v>715678.3</v>
      </c>
    </row>
    <row r="9562" spans="1:10" x14ac:dyDescent="0.2">
      <c r="A9562" s="180" t="s">
        <v>222</v>
      </c>
      <c r="B9562" s="180" t="s">
        <v>340</v>
      </c>
      <c r="C9562" s="180"/>
      <c r="D9562" s="180"/>
      <c r="E9562" s="180"/>
      <c r="F9562" s="180"/>
      <c r="G9562" s="180">
        <v>5000</v>
      </c>
      <c r="H9562" s="180"/>
      <c r="I9562" s="180">
        <v>589765</v>
      </c>
      <c r="J9562" s="180">
        <v>739078.22</v>
      </c>
    </row>
    <row r="9563" spans="1:10" x14ac:dyDescent="0.2">
      <c r="A9563" s="180" t="s">
        <v>222</v>
      </c>
      <c r="B9563" s="180" t="s">
        <v>341</v>
      </c>
      <c r="C9563" s="180"/>
      <c r="D9563" s="180"/>
      <c r="E9563" s="180"/>
      <c r="F9563" s="180"/>
      <c r="G9563" s="180"/>
      <c r="H9563" s="180"/>
      <c r="I9563" s="180">
        <v>0</v>
      </c>
      <c r="J9563" s="180">
        <v>1575</v>
      </c>
    </row>
    <row r="9564" spans="1:10" x14ac:dyDescent="0.2">
      <c r="A9564" s="180" t="s">
        <v>222</v>
      </c>
      <c r="B9564" s="180" t="s">
        <v>342</v>
      </c>
      <c r="C9564" s="180"/>
      <c r="D9564" s="180"/>
      <c r="E9564" s="180"/>
      <c r="F9564" s="180"/>
      <c r="G9564" s="180"/>
      <c r="H9564" s="180"/>
      <c r="I9564" s="180">
        <v>20838648</v>
      </c>
      <c r="J9564" s="180">
        <v>19733006</v>
      </c>
    </row>
    <row r="9565" spans="1:10" x14ac:dyDescent="0.2">
      <c r="A9565" s="180" t="s">
        <v>222</v>
      </c>
      <c r="B9565" s="180" t="s">
        <v>343</v>
      </c>
      <c r="C9565" s="180"/>
      <c r="D9565" s="180"/>
      <c r="E9565" s="180"/>
      <c r="F9565" s="180"/>
      <c r="G9565" s="180"/>
      <c r="H9565" s="180"/>
      <c r="I9565" s="180">
        <v>0</v>
      </c>
      <c r="J9565" s="180">
        <v>0</v>
      </c>
    </row>
    <row r="9566" spans="1:10" x14ac:dyDescent="0.2">
      <c r="A9566" s="180" t="s">
        <v>222</v>
      </c>
      <c r="B9566" s="180" t="s">
        <v>344</v>
      </c>
      <c r="C9566" s="180">
        <v>2889015</v>
      </c>
      <c r="D9566" s="180"/>
      <c r="E9566" s="180"/>
      <c r="F9566" s="180"/>
      <c r="G9566" s="180">
        <v>8500</v>
      </c>
      <c r="H9566" s="180"/>
      <c r="I9566" s="180">
        <v>2984051</v>
      </c>
      <c r="J9566" s="180">
        <v>2719421.3600000003</v>
      </c>
    </row>
    <row r="9567" spans="1:10" x14ac:dyDescent="0.2">
      <c r="A9567" s="180" t="s">
        <v>222</v>
      </c>
      <c r="B9567" s="180" t="s">
        <v>475</v>
      </c>
      <c r="C9567" s="180"/>
      <c r="D9567" s="180">
        <v>24374</v>
      </c>
      <c r="E9567" s="180"/>
      <c r="F9567" s="180">
        <v>59111</v>
      </c>
      <c r="G9567" s="180"/>
      <c r="H9567" s="180"/>
      <c r="I9567" s="180">
        <v>75984</v>
      </c>
      <c r="J9567" s="180">
        <v>33580.379999999997</v>
      </c>
    </row>
    <row r="9568" spans="1:10" x14ac:dyDescent="0.2">
      <c r="A9568" s="180" t="s">
        <v>222</v>
      </c>
      <c r="B9568" s="180" t="s">
        <v>332</v>
      </c>
      <c r="C9568" s="180"/>
      <c r="D9568" s="180"/>
      <c r="E9568" s="180"/>
      <c r="F9568" s="180"/>
      <c r="G9568" s="180"/>
      <c r="H9568" s="180"/>
      <c r="I9568" s="180">
        <v>142490</v>
      </c>
      <c r="J9568" s="180">
        <v>164702</v>
      </c>
    </row>
    <row r="9569" spans="1:10" x14ac:dyDescent="0.2">
      <c r="A9569" s="180" t="s">
        <v>222</v>
      </c>
      <c r="B9569" s="180" t="s">
        <v>407</v>
      </c>
      <c r="C9569" s="180"/>
      <c r="D9569" s="180"/>
      <c r="E9569" s="180"/>
      <c r="F9569" s="180"/>
      <c r="G9569" s="180">
        <v>400000</v>
      </c>
      <c r="H9569" s="180"/>
      <c r="I9569" s="180">
        <v>928648</v>
      </c>
      <c r="J9569" s="180">
        <v>951595.62999999989</v>
      </c>
    </row>
    <row r="9570" spans="1:10" x14ac:dyDescent="0.2">
      <c r="A9570" s="180" t="s">
        <v>222</v>
      </c>
      <c r="B9570" s="180" t="s">
        <v>345</v>
      </c>
      <c r="C9570" s="180">
        <v>2899015</v>
      </c>
      <c r="D9570" s="180">
        <v>1342185</v>
      </c>
      <c r="E9570" s="180">
        <v>200000</v>
      </c>
      <c r="F9570" s="180">
        <v>3255000</v>
      </c>
      <c r="G9570" s="180">
        <v>1378500</v>
      </c>
      <c r="H9570" s="180">
        <v>0</v>
      </c>
      <c r="I9570" s="180">
        <v>40149425</v>
      </c>
      <c r="J9570" s="180">
        <v>38439142.030000001</v>
      </c>
    </row>
    <row r="9571" spans="1:10" x14ac:dyDescent="0.2">
      <c r="A9571" s="180" t="s">
        <v>222</v>
      </c>
      <c r="B9571" s="180" t="s">
        <v>346</v>
      </c>
      <c r="C9571" s="180"/>
      <c r="D9571" s="180"/>
      <c r="E9571" s="180">
        <v>10000000</v>
      </c>
      <c r="F9571" s="180"/>
      <c r="G9571" s="180"/>
      <c r="H9571" s="180"/>
      <c r="I9571" s="180">
        <v>0</v>
      </c>
      <c r="J9571" s="180">
        <v>12578000</v>
      </c>
    </row>
    <row r="9572" spans="1:10" x14ac:dyDescent="0.2">
      <c r="A9572" s="180" t="s">
        <v>222</v>
      </c>
      <c r="B9572" s="180" t="s">
        <v>446</v>
      </c>
      <c r="C9572" s="180"/>
      <c r="D9572" s="180"/>
      <c r="E9572" s="180"/>
      <c r="F9572" s="180">
        <v>2249682</v>
      </c>
      <c r="G9572" s="180"/>
      <c r="H9572" s="180"/>
      <c r="I9572" s="180">
        <v>11515745</v>
      </c>
      <c r="J9572" s="180">
        <v>1958097.62</v>
      </c>
    </row>
    <row r="9573" spans="1:10" x14ac:dyDescent="0.2">
      <c r="A9573" s="180" t="s">
        <v>222</v>
      </c>
      <c r="B9573" s="180" t="s">
        <v>347</v>
      </c>
      <c r="C9573" s="180"/>
      <c r="D9573" s="180"/>
      <c r="E9573" s="180"/>
      <c r="F9573" s="180"/>
      <c r="G9573" s="180"/>
      <c r="H9573" s="180"/>
      <c r="I9573" s="180">
        <v>35000</v>
      </c>
      <c r="J9573" s="180">
        <v>56249.120000000003</v>
      </c>
    </row>
    <row r="9574" spans="1:10" x14ac:dyDescent="0.2">
      <c r="A9574" s="180" t="s">
        <v>222</v>
      </c>
      <c r="B9574" s="180" t="s">
        <v>348</v>
      </c>
      <c r="C9574" s="180">
        <v>2899015</v>
      </c>
      <c r="D9574" s="180">
        <v>1342185</v>
      </c>
      <c r="E9574" s="180">
        <v>10200000</v>
      </c>
      <c r="F9574" s="180">
        <v>5504682</v>
      </c>
      <c r="G9574" s="180">
        <v>1378500</v>
      </c>
      <c r="H9574" s="180">
        <v>0</v>
      </c>
      <c r="I9574" s="180">
        <v>51700170</v>
      </c>
      <c r="J9574" s="180">
        <v>53031488.770000003</v>
      </c>
    </row>
    <row r="9575" spans="1:10" x14ac:dyDescent="0.2">
      <c r="A9575" s="180" t="s">
        <v>222</v>
      </c>
      <c r="B9575" s="180" t="s">
        <v>349</v>
      </c>
      <c r="C9575" s="180">
        <v>1424568.0299999998</v>
      </c>
      <c r="D9575" s="180">
        <v>203683.50000000023</v>
      </c>
      <c r="E9575" s="180">
        <v>2401946</v>
      </c>
      <c r="F9575" s="180">
        <v>1748500.070000004</v>
      </c>
      <c r="G9575" s="180">
        <v>657348.87000000011</v>
      </c>
      <c r="H9575" s="180">
        <v>0</v>
      </c>
      <c r="I9575" s="180">
        <v>32151570.010000005</v>
      </c>
      <c r="J9575" s="180">
        <v>35015228.390000001</v>
      </c>
    </row>
    <row r="9576" spans="1:10" x14ac:dyDescent="0.2">
      <c r="A9576" s="180" t="s">
        <v>222</v>
      </c>
      <c r="B9576" s="180" t="s">
        <v>350</v>
      </c>
      <c r="C9576" s="180">
        <v>4323583.0299999993</v>
      </c>
      <c r="D9576" s="180">
        <v>1545868.5000000002</v>
      </c>
      <c r="E9576" s="180">
        <v>12601946</v>
      </c>
      <c r="F9576" s="180">
        <v>7253182.070000004</v>
      </c>
      <c r="G9576" s="180">
        <v>2035848.87</v>
      </c>
      <c r="H9576" s="180">
        <v>0</v>
      </c>
      <c r="I9576" s="180">
        <v>83851740.010000005</v>
      </c>
      <c r="J9576" s="180">
        <v>88046717.159999996</v>
      </c>
    </row>
    <row r="9577" spans="1:10" x14ac:dyDescent="0.2">
      <c r="A9577" s="180" t="s">
        <v>222</v>
      </c>
      <c r="B9577" s="180" t="s">
        <v>376</v>
      </c>
      <c r="C9577" s="180"/>
      <c r="D9577" s="180"/>
      <c r="E9577" s="180"/>
      <c r="F9577" s="180"/>
      <c r="G9577" s="180"/>
      <c r="H9577" s="180"/>
      <c r="I9577" s="180"/>
      <c r="J9577" s="180"/>
    </row>
    <row r="9578" spans="1:10" x14ac:dyDescent="0.2">
      <c r="A9578" s="180" t="s">
        <v>222</v>
      </c>
      <c r="B9578" s="180" t="s">
        <v>377</v>
      </c>
      <c r="C9578" s="180">
        <v>553811</v>
      </c>
      <c r="D9578" s="180">
        <v>55000</v>
      </c>
      <c r="E9578" s="180"/>
      <c r="F9578" s="180"/>
      <c r="G9578" s="180"/>
      <c r="H9578" s="180"/>
      <c r="I9578" s="180">
        <v>20877163</v>
      </c>
      <c r="J9578" s="180">
        <v>19664431.040000003</v>
      </c>
    </row>
    <row r="9579" spans="1:10" x14ac:dyDescent="0.2">
      <c r="A9579" s="180" t="s">
        <v>222</v>
      </c>
      <c r="B9579" s="180" t="s">
        <v>352</v>
      </c>
      <c r="C9579" s="180"/>
      <c r="D9579" s="180">
        <v>60000</v>
      </c>
      <c r="E9579" s="180"/>
      <c r="F9579" s="180"/>
      <c r="G9579" s="180"/>
      <c r="H9579" s="180"/>
      <c r="I9579" s="180">
        <v>1376795</v>
      </c>
      <c r="J9579" s="180">
        <v>1267002</v>
      </c>
    </row>
    <row r="9580" spans="1:10" x14ac:dyDescent="0.2">
      <c r="A9580" s="180" t="s">
        <v>222</v>
      </c>
      <c r="B9580" s="180" t="s">
        <v>353</v>
      </c>
      <c r="C9580" s="180"/>
      <c r="D9580" s="180">
        <v>55000</v>
      </c>
      <c r="E9580" s="180"/>
      <c r="F9580" s="180"/>
      <c r="G9580" s="180"/>
      <c r="H9580" s="180"/>
      <c r="I9580" s="180">
        <v>1923110</v>
      </c>
      <c r="J9580" s="180">
        <v>1844047.57</v>
      </c>
    </row>
    <row r="9581" spans="1:10" x14ac:dyDescent="0.2">
      <c r="A9581" s="180" t="s">
        <v>222</v>
      </c>
      <c r="B9581" s="180" t="s">
        <v>354</v>
      </c>
      <c r="C9581" s="180"/>
      <c r="D9581" s="180">
        <v>75000</v>
      </c>
      <c r="E9581" s="180"/>
      <c r="F9581" s="180"/>
      <c r="G9581" s="180">
        <v>2500</v>
      </c>
      <c r="H9581" s="180"/>
      <c r="I9581" s="180">
        <v>961240</v>
      </c>
      <c r="J9581" s="180">
        <v>807526.7</v>
      </c>
    </row>
    <row r="9582" spans="1:10" x14ac:dyDescent="0.2">
      <c r="A9582" s="180" t="s">
        <v>222</v>
      </c>
      <c r="B9582" s="180" t="s">
        <v>408</v>
      </c>
      <c r="C9582" s="180"/>
      <c r="D9582" s="180"/>
      <c r="E9582" s="180"/>
      <c r="F9582" s="180"/>
      <c r="G9582" s="180"/>
      <c r="H9582" s="180"/>
      <c r="I9582" s="180">
        <v>1841869</v>
      </c>
      <c r="J9582" s="180">
        <v>1728201.35</v>
      </c>
    </row>
    <row r="9583" spans="1:10" x14ac:dyDescent="0.2">
      <c r="A9583" s="180" t="s">
        <v>222</v>
      </c>
      <c r="B9583" s="180" t="s">
        <v>423</v>
      </c>
      <c r="C9583" s="180">
        <v>1000</v>
      </c>
      <c r="D9583" s="180">
        <v>75000</v>
      </c>
      <c r="E9583" s="180">
        <v>40000</v>
      </c>
      <c r="F9583" s="180">
        <v>2000</v>
      </c>
      <c r="G9583" s="180">
        <v>1500</v>
      </c>
      <c r="H9583" s="180"/>
      <c r="I9583" s="180">
        <v>861450</v>
      </c>
      <c r="J9583" s="180">
        <v>794950.54</v>
      </c>
    </row>
    <row r="9584" spans="1:10" x14ac:dyDescent="0.2">
      <c r="A9584" s="180" t="s">
        <v>222</v>
      </c>
      <c r="B9584" s="180" t="s">
        <v>355</v>
      </c>
      <c r="C9584" s="180">
        <v>25000</v>
      </c>
      <c r="D9584" s="180">
        <v>437000</v>
      </c>
      <c r="E9584" s="180"/>
      <c r="F9584" s="180"/>
      <c r="G9584" s="180">
        <v>70000</v>
      </c>
      <c r="H9584" s="180"/>
      <c r="I9584" s="180">
        <v>2921218</v>
      </c>
      <c r="J9584" s="180">
        <v>2514350.2599999998</v>
      </c>
    </row>
    <row r="9585" spans="1:10" x14ac:dyDescent="0.2">
      <c r="A9585" s="180" t="s">
        <v>222</v>
      </c>
      <c r="B9585" s="180" t="s">
        <v>356</v>
      </c>
      <c r="C9585" s="180"/>
      <c r="D9585" s="180"/>
      <c r="E9585" s="180"/>
      <c r="F9585" s="180"/>
      <c r="G9585" s="180"/>
      <c r="H9585" s="180"/>
      <c r="I9585" s="180">
        <v>1035137</v>
      </c>
      <c r="J9585" s="180">
        <v>748497.78</v>
      </c>
    </row>
    <row r="9586" spans="1:10" x14ac:dyDescent="0.2">
      <c r="A9586" s="180" t="s">
        <v>222</v>
      </c>
      <c r="B9586" s="180" t="s">
        <v>409</v>
      </c>
      <c r="C9586" s="180"/>
      <c r="D9586" s="180"/>
      <c r="E9586" s="180"/>
      <c r="F9586" s="180"/>
      <c r="G9586" s="180"/>
      <c r="H9586" s="180"/>
      <c r="I9586" s="180">
        <v>0</v>
      </c>
      <c r="J9586" s="180"/>
    </row>
    <row r="9587" spans="1:10" x14ac:dyDescent="0.2">
      <c r="A9587" s="180" t="s">
        <v>222</v>
      </c>
      <c r="B9587" s="180" t="s">
        <v>378</v>
      </c>
      <c r="C9587" s="180"/>
      <c r="D9587" s="180"/>
      <c r="E9587" s="180"/>
      <c r="F9587" s="180"/>
      <c r="G9587" s="180">
        <v>1200000</v>
      </c>
      <c r="H9587" s="180"/>
      <c r="I9587" s="180">
        <v>1135000</v>
      </c>
      <c r="J9587" s="180">
        <v>1224592.26</v>
      </c>
    </row>
    <row r="9588" spans="1:10" x14ac:dyDescent="0.2">
      <c r="A9588" s="180" t="s">
        <v>222</v>
      </c>
      <c r="B9588" s="180" t="s">
        <v>360</v>
      </c>
      <c r="C9588" s="180"/>
      <c r="D9588" s="180">
        <v>550000</v>
      </c>
      <c r="E9588" s="180">
        <v>12561946</v>
      </c>
      <c r="F9588" s="180"/>
      <c r="G9588" s="180"/>
      <c r="H9588" s="180"/>
      <c r="I9588" s="180">
        <v>25750000</v>
      </c>
      <c r="J9588" s="180">
        <v>4436928.6899999995</v>
      </c>
    </row>
    <row r="9589" spans="1:10" x14ac:dyDescent="0.2">
      <c r="A9589" s="180" t="s">
        <v>222</v>
      </c>
      <c r="B9589" s="180" t="s">
        <v>379</v>
      </c>
      <c r="C9589" s="180"/>
      <c r="D9589" s="180"/>
      <c r="E9589" s="180"/>
      <c r="F9589" s="180">
        <v>5445571</v>
      </c>
      <c r="G9589" s="180"/>
      <c r="H9589" s="180"/>
      <c r="I9589" s="180">
        <v>4222211</v>
      </c>
      <c r="J9589" s="180">
        <v>17734643.789999999</v>
      </c>
    </row>
    <row r="9590" spans="1:10" x14ac:dyDescent="0.2">
      <c r="A9590" s="180" t="s">
        <v>222</v>
      </c>
      <c r="B9590" s="180" t="s">
        <v>362</v>
      </c>
      <c r="C9590" s="180"/>
      <c r="D9590" s="180"/>
      <c r="E9590" s="180"/>
      <c r="F9590" s="180"/>
      <c r="G9590" s="180"/>
      <c r="H9590" s="180"/>
      <c r="I9590" s="180">
        <v>1223287</v>
      </c>
      <c r="J9590" s="180">
        <v>1159930</v>
      </c>
    </row>
    <row r="9591" spans="1:10" x14ac:dyDescent="0.2">
      <c r="A9591" s="180" t="s">
        <v>222</v>
      </c>
      <c r="B9591" s="180" t="s">
        <v>365</v>
      </c>
      <c r="C9591" s="180">
        <v>579811</v>
      </c>
      <c r="D9591" s="180">
        <v>1307000</v>
      </c>
      <c r="E9591" s="180">
        <v>12601946</v>
      </c>
      <c r="F9591" s="180">
        <v>5447571</v>
      </c>
      <c r="G9591" s="180">
        <v>1274000</v>
      </c>
      <c r="H9591" s="180">
        <v>0</v>
      </c>
      <c r="I9591" s="180">
        <v>64128480</v>
      </c>
      <c r="J9591" s="180">
        <v>53925101.979999997</v>
      </c>
    </row>
    <row r="9592" spans="1:10" x14ac:dyDescent="0.2">
      <c r="A9592" s="180" t="s">
        <v>222</v>
      </c>
      <c r="B9592" s="180" t="s">
        <v>447</v>
      </c>
      <c r="C9592" s="180">
        <v>2249682</v>
      </c>
      <c r="D9592" s="180"/>
      <c r="E9592" s="180"/>
      <c r="F9592" s="180"/>
      <c r="G9592" s="180">
        <v>35000</v>
      </c>
      <c r="H9592" s="180"/>
      <c r="I9592" s="180">
        <v>2266598</v>
      </c>
      <c r="J9592" s="180">
        <v>1970045.17</v>
      </c>
    </row>
    <row r="9593" spans="1:10" x14ac:dyDescent="0.2">
      <c r="A9593" s="180" t="s">
        <v>222</v>
      </c>
      <c r="B9593" s="180" t="s">
        <v>366</v>
      </c>
      <c r="C9593" s="180">
        <v>2829493</v>
      </c>
      <c r="D9593" s="180">
        <v>1307000</v>
      </c>
      <c r="E9593" s="180">
        <v>12601946</v>
      </c>
      <c r="F9593" s="180">
        <v>5447571</v>
      </c>
      <c r="G9593" s="180">
        <v>1309000</v>
      </c>
      <c r="H9593" s="180">
        <v>0</v>
      </c>
      <c r="I9593" s="180">
        <v>66395078</v>
      </c>
      <c r="J9593" s="180">
        <v>55895147.150000006</v>
      </c>
    </row>
    <row r="9594" spans="1:10" x14ac:dyDescent="0.2">
      <c r="A9594" s="180" t="s">
        <v>222</v>
      </c>
      <c r="B9594" s="180" t="s">
        <v>367</v>
      </c>
      <c r="C9594" s="180">
        <v>1494090.0299999991</v>
      </c>
      <c r="D9594" s="180">
        <v>238868.50000000023</v>
      </c>
      <c r="E9594" s="180">
        <v>0</v>
      </c>
      <c r="F9594" s="180">
        <v>1805611.070000004</v>
      </c>
      <c r="G9594" s="180">
        <v>726848.87000000011</v>
      </c>
      <c r="H9594" s="180">
        <v>0</v>
      </c>
      <c r="I9594" s="180">
        <v>17456662.010000005</v>
      </c>
      <c r="J9594" s="180">
        <v>32151570.00999999</v>
      </c>
    </row>
    <row r="9595" spans="1:10" x14ac:dyDescent="0.2">
      <c r="A9595" s="180" t="s">
        <v>222</v>
      </c>
      <c r="B9595" s="180" t="s">
        <v>368</v>
      </c>
      <c r="C9595" s="180">
        <v>4323583.0299999993</v>
      </c>
      <c r="D9595" s="180">
        <v>1545868.5000000002</v>
      </c>
      <c r="E9595" s="180">
        <v>12601946</v>
      </c>
      <c r="F9595" s="180">
        <v>7253182.070000004</v>
      </c>
      <c r="G9595" s="180">
        <v>2035848.87</v>
      </c>
      <c r="H9595" s="180">
        <v>0</v>
      </c>
      <c r="I9595" s="180">
        <v>83851740.010000005</v>
      </c>
      <c r="J9595" s="180">
        <v>88046717.159999996</v>
      </c>
    </row>
    <row r="9596" spans="1:10" x14ac:dyDescent="0.2">
      <c r="A9596" s="180" t="s">
        <v>223</v>
      </c>
      <c r="B9596" s="180" t="s">
        <v>333</v>
      </c>
      <c r="C9596" s="180"/>
      <c r="D9596" s="180">
        <v>120557</v>
      </c>
      <c r="E9596" s="180"/>
      <c r="F9596" s="180">
        <v>959351</v>
      </c>
      <c r="G9596" s="180"/>
      <c r="H9596" s="180"/>
      <c r="I9596" s="180">
        <v>4606086</v>
      </c>
      <c r="J9596" s="180">
        <v>4625617</v>
      </c>
    </row>
    <row r="9597" spans="1:10" x14ac:dyDescent="0.2">
      <c r="A9597" s="180" t="s">
        <v>223</v>
      </c>
      <c r="B9597" s="180" t="s">
        <v>334</v>
      </c>
      <c r="C9597" s="180"/>
      <c r="D9597" s="180">
        <v>4278</v>
      </c>
      <c r="E9597" s="180"/>
      <c r="F9597" s="180">
        <v>34042</v>
      </c>
      <c r="G9597" s="180"/>
      <c r="H9597" s="180"/>
      <c r="I9597" s="180">
        <v>171848</v>
      </c>
      <c r="J9597" s="180">
        <v>173356</v>
      </c>
    </row>
    <row r="9598" spans="1:10" x14ac:dyDescent="0.2">
      <c r="A9598" s="180" t="s">
        <v>223</v>
      </c>
      <c r="B9598" s="180" t="s">
        <v>335</v>
      </c>
      <c r="C9598" s="180"/>
      <c r="D9598" s="180">
        <v>0</v>
      </c>
      <c r="E9598" s="180"/>
      <c r="F9598" s="180"/>
      <c r="G9598" s="180"/>
      <c r="H9598" s="180"/>
      <c r="I9598" s="180">
        <v>275227</v>
      </c>
      <c r="J9598" s="180">
        <v>260735</v>
      </c>
    </row>
    <row r="9599" spans="1:10" x14ac:dyDescent="0.2">
      <c r="A9599" s="180" t="s">
        <v>223</v>
      </c>
      <c r="B9599" s="180" t="s">
        <v>336</v>
      </c>
      <c r="C9599" s="180"/>
      <c r="D9599" s="180"/>
      <c r="E9599" s="180"/>
      <c r="F9599" s="180"/>
      <c r="G9599" s="180"/>
      <c r="H9599" s="180"/>
      <c r="I9599" s="180">
        <v>325230</v>
      </c>
      <c r="J9599" s="180">
        <v>199331</v>
      </c>
    </row>
    <row r="9600" spans="1:10" x14ac:dyDescent="0.2">
      <c r="A9600" s="180" t="s">
        <v>223</v>
      </c>
      <c r="B9600" s="180" t="s">
        <v>337</v>
      </c>
      <c r="C9600" s="180">
        <v>1200</v>
      </c>
      <c r="D9600" s="180">
        <v>425</v>
      </c>
      <c r="E9600" s="180"/>
      <c r="F9600" s="180"/>
      <c r="G9600" s="180">
        <v>60</v>
      </c>
      <c r="H9600" s="180">
        <v>550</v>
      </c>
      <c r="I9600" s="180">
        <v>7722</v>
      </c>
      <c r="J9600" s="180">
        <v>12536</v>
      </c>
    </row>
    <row r="9601" spans="1:10" x14ac:dyDescent="0.2">
      <c r="A9601" s="180" t="s">
        <v>223</v>
      </c>
      <c r="B9601" s="180" t="s">
        <v>338</v>
      </c>
      <c r="C9601" s="180"/>
      <c r="D9601" s="180"/>
      <c r="E9601" s="180"/>
      <c r="F9601" s="180"/>
      <c r="G9601" s="180">
        <v>190500</v>
      </c>
      <c r="H9601" s="180"/>
      <c r="I9601" s="180">
        <v>190472</v>
      </c>
      <c r="J9601" s="180">
        <v>186736</v>
      </c>
    </row>
    <row r="9602" spans="1:10" x14ac:dyDescent="0.2">
      <c r="A9602" s="180" t="s">
        <v>223</v>
      </c>
      <c r="B9602" s="180" t="s">
        <v>339</v>
      </c>
      <c r="C9602" s="180"/>
      <c r="D9602" s="180"/>
      <c r="E9602" s="180"/>
      <c r="F9602" s="180"/>
      <c r="G9602" s="180"/>
      <c r="H9602" s="180">
        <v>12750</v>
      </c>
      <c r="I9602" s="180">
        <v>148500</v>
      </c>
      <c r="J9602" s="180">
        <v>174467</v>
      </c>
    </row>
    <row r="9603" spans="1:10" x14ac:dyDescent="0.2">
      <c r="A9603" s="180" t="s">
        <v>223</v>
      </c>
      <c r="B9603" s="180" t="s">
        <v>340</v>
      </c>
      <c r="C9603" s="180"/>
      <c r="D9603" s="180">
        <v>11000</v>
      </c>
      <c r="E9603" s="180"/>
      <c r="F9603" s="180"/>
      <c r="G9603" s="180">
        <v>5400</v>
      </c>
      <c r="H9603" s="180">
        <v>70500</v>
      </c>
      <c r="I9603" s="180">
        <v>1777011</v>
      </c>
      <c r="J9603" s="180">
        <v>331618</v>
      </c>
    </row>
    <row r="9604" spans="1:10" x14ac:dyDescent="0.2">
      <c r="A9604" s="180" t="s">
        <v>223</v>
      </c>
      <c r="B9604" s="180" t="s">
        <v>341</v>
      </c>
      <c r="C9604" s="180"/>
      <c r="D9604" s="180"/>
      <c r="E9604" s="180"/>
      <c r="F9604" s="180"/>
      <c r="G9604" s="180"/>
      <c r="H9604" s="180"/>
      <c r="I9604" s="180">
        <v>0</v>
      </c>
      <c r="J9604" s="180">
        <v>0</v>
      </c>
    </row>
    <row r="9605" spans="1:10" x14ac:dyDescent="0.2">
      <c r="A9605" s="180" t="s">
        <v>223</v>
      </c>
      <c r="B9605" s="180" t="s">
        <v>342</v>
      </c>
      <c r="C9605" s="180"/>
      <c r="D9605" s="180"/>
      <c r="E9605" s="180"/>
      <c r="F9605" s="180"/>
      <c r="G9605" s="180"/>
      <c r="H9605" s="180"/>
      <c r="I9605" s="180">
        <v>3851628</v>
      </c>
      <c r="J9605" s="180">
        <v>3812192</v>
      </c>
    </row>
    <row r="9606" spans="1:10" x14ac:dyDescent="0.2">
      <c r="A9606" s="180" t="s">
        <v>223</v>
      </c>
      <c r="B9606" s="180" t="s">
        <v>343</v>
      </c>
      <c r="C9606" s="180"/>
      <c r="D9606" s="180"/>
      <c r="E9606" s="180"/>
      <c r="F9606" s="180"/>
      <c r="G9606" s="180"/>
      <c r="H9606" s="180"/>
      <c r="I9606" s="180">
        <v>0</v>
      </c>
      <c r="J9606" s="180">
        <v>0</v>
      </c>
    </row>
    <row r="9607" spans="1:10" x14ac:dyDescent="0.2">
      <c r="A9607" s="180" t="s">
        <v>223</v>
      </c>
      <c r="B9607" s="180" t="s">
        <v>344</v>
      </c>
      <c r="C9607" s="180">
        <v>670000</v>
      </c>
      <c r="D9607" s="180"/>
      <c r="E9607" s="180"/>
      <c r="F9607" s="180"/>
      <c r="G9607" s="180">
        <v>2900</v>
      </c>
      <c r="H9607" s="180"/>
      <c r="I9607" s="180">
        <v>763382</v>
      </c>
      <c r="J9607" s="180">
        <v>735346</v>
      </c>
    </row>
    <row r="9608" spans="1:10" x14ac:dyDescent="0.2">
      <c r="A9608" s="180" t="s">
        <v>223</v>
      </c>
      <c r="B9608" s="180" t="s">
        <v>475</v>
      </c>
      <c r="C9608" s="180"/>
      <c r="D9608" s="180">
        <v>835</v>
      </c>
      <c r="E9608" s="180"/>
      <c r="F9608" s="180">
        <v>6643</v>
      </c>
      <c r="G9608" s="180"/>
      <c r="H9608" s="180"/>
      <c r="I9608" s="180">
        <v>31834</v>
      </c>
      <c r="J9608" s="180">
        <v>34267</v>
      </c>
    </row>
    <row r="9609" spans="1:10" x14ac:dyDescent="0.2">
      <c r="A9609" s="180" t="s">
        <v>223</v>
      </c>
      <c r="B9609" s="180" t="s">
        <v>332</v>
      </c>
      <c r="C9609" s="180"/>
      <c r="D9609" s="180"/>
      <c r="E9609" s="180"/>
      <c r="F9609" s="180"/>
      <c r="G9609" s="180"/>
      <c r="H9609" s="180"/>
      <c r="I9609" s="180">
        <v>81857</v>
      </c>
      <c r="J9609" s="180">
        <v>82434</v>
      </c>
    </row>
    <row r="9610" spans="1:10" x14ac:dyDescent="0.2">
      <c r="A9610" s="180" t="s">
        <v>223</v>
      </c>
      <c r="B9610" s="180" t="s">
        <v>407</v>
      </c>
      <c r="C9610" s="180"/>
      <c r="D9610" s="180"/>
      <c r="E9610" s="180"/>
      <c r="F9610" s="180"/>
      <c r="G9610" s="180">
        <v>206500</v>
      </c>
      <c r="H9610" s="180"/>
      <c r="I9610" s="180">
        <v>317147</v>
      </c>
      <c r="J9610" s="180">
        <v>643827</v>
      </c>
    </row>
    <row r="9611" spans="1:10" x14ac:dyDescent="0.2">
      <c r="A9611" s="180" t="s">
        <v>223</v>
      </c>
      <c r="B9611" s="180" t="s">
        <v>345</v>
      </c>
      <c r="C9611" s="180">
        <v>671200</v>
      </c>
      <c r="D9611" s="180">
        <v>137095</v>
      </c>
      <c r="E9611" s="180">
        <v>0</v>
      </c>
      <c r="F9611" s="180">
        <v>1000036</v>
      </c>
      <c r="G9611" s="180">
        <v>405360</v>
      </c>
      <c r="H9611" s="180">
        <v>83800</v>
      </c>
      <c r="I9611" s="180">
        <v>12547944</v>
      </c>
      <c r="J9611" s="180">
        <v>11272462</v>
      </c>
    </row>
    <row r="9612" spans="1:10" x14ac:dyDescent="0.2">
      <c r="A9612" s="180" t="s">
        <v>223</v>
      </c>
      <c r="B9612" s="180" t="s">
        <v>346</v>
      </c>
      <c r="C9612" s="180"/>
      <c r="D9612" s="180"/>
      <c r="E9612" s="180"/>
      <c r="F9612" s="180"/>
      <c r="G9612" s="180"/>
      <c r="H9612" s="180"/>
      <c r="I9612" s="180">
        <v>0</v>
      </c>
      <c r="J9612" s="180">
        <v>175140</v>
      </c>
    </row>
    <row r="9613" spans="1:10" x14ac:dyDescent="0.2">
      <c r="A9613" s="180" t="s">
        <v>223</v>
      </c>
      <c r="B9613" s="180" t="s">
        <v>446</v>
      </c>
      <c r="C9613" s="180"/>
      <c r="D9613" s="180"/>
      <c r="E9613" s="180"/>
      <c r="F9613" s="180">
        <v>545000</v>
      </c>
      <c r="G9613" s="180"/>
      <c r="H9613" s="180"/>
      <c r="I9613" s="180">
        <v>533248</v>
      </c>
      <c r="J9613" s="180">
        <v>534111</v>
      </c>
    </row>
    <row r="9614" spans="1:10" x14ac:dyDescent="0.2">
      <c r="A9614" s="180" t="s">
        <v>223</v>
      </c>
      <c r="B9614" s="180" t="s">
        <v>347</v>
      </c>
      <c r="C9614" s="180"/>
      <c r="D9614" s="180"/>
      <c r="E9614" s="180"/>
      <c r="F9614" s="180"/>
      <c r="G9614" s="180"/>
      <c r="H9614" s="180"/>
      <c r="I9614" s="180">
        <v>0</v>
      </c>
      <c r="J9614" s="180">
        <v>19770</v>
      </c>
    </row>
    <row r="9615" spans="1:10" x14ac:dyDescent="0.2">
      <c r="A9615" s="180" t="s">
        <v>223</v>
      </c>
      <c r="B9615" s="180" t="s">
        <v>348</v>
      </c>
      <c r="C9615" s="180">
        <v>671200</v>
      </c>
      <c r="D9615" s="180">
        <v>137095</v>
      </c>
      <c r="E9615" s="180">
        <v>0</v>
      </c>
      <c r="F9615" s="180">
        <v>1545036</v>
      </c>
      <c r="G9615" s="180">
        <v>405360</v>
      </c>
      <c r="H9615" s="180">
        <v>83800</v>
      </c>
      <c r="I9615" s="180">
        <v>13081192</v>
      </c>
      <c r="J9615" s="180">
        <v>12001483</v>
      </c>
    </row>
    <row r="9616" spans="1:10" x14ac:dyDescent="0.2">
      <c r="A9616" s="180" t="s">
        <v>223</v>
      </c>
      <c r="B9616" s="180" t="s">
        <v>349</v>
      </c>
      <c r="C9616" s="180">
        <v>1907329</v>
      </c>
      <c r="D9616" s="180">
        <v>57332</v>
      </c>
      <c r="E9616" s="180">
        <v>0</v>
      </c>
      <c r="F9616" s="180">
        <v>5645</v>
      </c>
      <c r="G9616" s="180">
        <v>-125806</v>
      </c>
      <c r="H9616" s="180">
        <v>52973</v>
      </c>
      <c r="I9616" s="180">
        <v>1166034</v>
      </c>
      <c r="J9616" s="180">
        <v>2190605</v>
      </c>
    </row>
    <row r="9617" spans="1:10" x14ac:dyDescent="0.2">
      <c r="A9617" s="180" t="s">
        <v>223</v>
      </c>
      <c r="B9617" s="180" t="s">
        <v>350</v>
      </c>
      <c r="C9617" s="180">
        <v>2578529</v>
      </c>
      <c r="D9617" s="180">
        <v>194427</v>
      </c>
      <c r="E9617" s="180">
        <v>0</v>
      </c>
      <c r="F9617" s="180">
        <v>1550681</v>
      </c>
      <c r="G9617" s="180">
        <v>279554</v>
      </c>
      <c r="H9617" s="180">
        <v>136773</v>
      </c>
      <c r="I9617" s="180">
        <v>14247226</v>
      </c>
      <c r="J9617" s="180">
        <v>14192088</v>
      </c>
    </row>
    <row r="9618" spans="1:10" x14ac:dyDescent="0.2">
      <c r="A9618" s="180" t="s">
        <v>223</v>
      </c>
      <c r="B9618" s="180" t="s">
        <v>376</v>
      </c>
      <c r="C9618" s="180"/>
      <c r="D9618" s="180"/>
      <c r="E9618" s="180"/>
      <c r="F9618" s="180"/>
      <c r="G9618" s="180"/>
      <c r="H9618" s="180"/>
      <c r="I9618" s="180"/>
      <c r="J9618" s="180"/>
    </row>
    <row r="9619" spans="1:10" x14ac:dyDescent="0.2">
      <c r="A9619" s="180" t="s">
        <v>223</v>
      </c>
      <c r="B9619" s="180" t="s">
        <v>377</v>
      </c>
      <c r="C9619" s="180"/>
      <c r="D9619" s="180"/>
      <c r="E9619" s="180"/>
      <c r="F9619" s="180"/>
      <c r="G9619" s="180"/>
      <c r="H9619" s="180"/>
      <c r="I9619" s="180">
        <v>5615023</v>
      </c>
      <c r="J9619" s="180">
        <v>5757947</v>
      </c>
    </row>
    <row r="9620" spans="1:10" x14ac:dyDescent="0.2">
      <c r="A9620" s="180" t="s">
        <v>223</v>
      </c>
      <c r="B9620" s="180" t="s">
        <v>352</v>
      </c>
      <c r="C9620" s="180"/>
      <c r="D9620" s="180"/>
      <c r="E9620" s="180"/>
      <c r="F9620" s="180"/>
      <c r="G9620" s="180"/>
      <c r="H9620" s="180"/>
      <c r="I9620" s="180">
        <v>189989</v>
      </c>
      <c r="J9620" s="180">
        <v>127600</v>
      </c>
    </row>
    <row r="9621" spans="1:10" x14ac:dyDescent="0.2">
      <c r="A9621" s="180" t="s">
        <v>223</v>
      </c>
      <c r="B9621" s="180" t="s">
        <v>353</v>
      </c>
      <c r="C9621" s="180"/>
      <c r="D9621" s="180">
        <v>82500</v>
      </c>
      <c r="E9621" s="180"/>
      <c r="F9621" s="180"/>
      <c r="G9621" s="180"/>
      <c r="H9621" s="180"/>
      <c r="I9621" s="180">
        <v>541520</v>
      </c>
      <c r="J9621" s="180">
        <v>543837</v>
      </c>
    </row>
    <row r="9622" spans="1:10" x14ac:dyDescent="0.2">
      <c r="A9622" s="180" t="s">
        <v>223</v>
      </c>
      <c r="B9622" s="180" t="s">
        <v>354</v>
      </c>
      <c r="C9622" s="180"/>
      <c r="D9622" s="180"/>
      <c r="E9622" s="180"/>
      <c r="F9622" s="180"/>
      <c r="G9622" s="180"/>
      <c r="H9622" s="180"/>
      <c r="I9622" s="180">
        <v>299386</v>
      </c>
      <c r="J9622" s="180">
        <v>297043</v>
      </c>
    </row>
    <row r="9623" spans="1:10" x14ac:dyDescent="0.2">
      <c r="A9623" s="180" t="s">
        <v>223</v>
      </c>
      <c r="B9623" s="180" t="s">
        <v>408</v>
      </c>
      <c r="C9623" s="180"/>
      <c r="D9623" s="180"/>
      <c r="E9623" s="180"/>
      <c r="F9623" s="180"/>
      <c r="G9623" s="180"/>
      <c r="H9623" s="180"/>
      <c r="I9623" s="180">
        <v>378806</v>
      </c>
      <c r="J9623" s="180">
        <v>485852</v>
      </c>
    </row>
    <row r="9624" spans="1:10" x14ac:dyDescent="0.2">
      <c r="A9624" s="180" t="s">
        <v>223</v>
      </c>
      <c r="B9624" s="180" t="s">
        <v>423</v>
      </c>
      <c r="C9624" s="180">
        <v>2000</v>
      </c>
      <c r="D9624" s="180"/>
      <c r="E9624" s="180"/>
      <c r="F9624" s="180">
        <v>1000</v>
      </c>
      <c r="G9624" s="180"/>
      <c r="H9624" s="180"/>
      <c r="I9624" s="180">
        <v>252154</v>
      </c>
      <c r="J9624" s="180">
        <v>265339</v>
      </c>
    </row>
    <row r="9625" spans="1:10" x14ac:dyDescent="0.2">
      <c r="A9625" s="180" t="s">
        <v>223</v>
      </c>
      <c r="B9625" s="180" t="s">
        <v>355</v>
      </c>
      <c r="C9625" s="180"/>
      <c r="D9625" s="180"/>
      <c r="E9625" s="180"/>
      <c r="F9625" s="180"/>
      <c r="G9625" s="180"/>
      <c r="H9625" s="180"/>
      <c r="I9625" s="180">
        <v>989782</v>
      </c>
      <c r="J9625" s="180">
        <v>1030676</v>
      </c>
    </row>
    <row r="9626" spans="1:10" x14ac:dyDescent="0.2">
      <c r="A9626" s="180" t="s">
        <v>223</v>
      </c>
      <c r="B9626" s="180" t="s">
        <v>356</v>
      </c>
      <c r="C9626" s="180">
        <v>130000</v>
      </c>
      <c r="D9626" s="180">
        <v>40000</v>
      </c>
      <c r="E9626" s="180"/>
      <c r="F9626" s="180"/>
      <c r="G9626" s="180"/>
      <c r="H9626" s="180"/>
      <c r="I9626" s="180">
        <v>518267</v>
      </c>
      <c r="J9626" s="180">
        <v>486734</v>
      </c>
    </row>
    <row r="9627" spans="1:10" x14ac:dyDescent="0.2">
      <c r="A9627" s="180" t="s">
        <v>223</v>
      </c>
      <c r="B9627" s="180" t="s">
        <v>409</v>
      </c>
      <c r="C9627" s="180"/>
      <c r="D9627" s="180"/>
      <c r="E9627" s="180"/>
      <c r="F9627" s="180"/>
      <c r="G9627" s="180"/>
      <c r="H9627" s="180"/>
      <c r="I9627" s="180">
        <v>0</v>
      </c>
      <c r="J9627" s="180"/>
    </row>
    <row r="9628" spans="1:10" x14ac:dyDescent="0.2">
      <c r="A9628" s="180" t="s">
        <v>223</v>
      </c>
      <c r="B9628" s="180" t="s">
        <v>378</v>
      </c>
      <c r="C9628" s="180"/>
      <c r="D9628" s="180"/>
      <c r="E9628" s="180"/>
      <c r="F9628" s="180"/>
      <c r="G9628" s="180">
        <v>412500</v>
      </c>
      <c r="H9628" s="180">
        <v>88000</v>
      </c>
      <c r="I9628" s="180">
        <v>543309</v>
      </c>
      <c r="J9628" s="180">
        <v>477450</v>
      </c>
    </row>
    <row r="9629" spans="1:10" x14ac:dyDescent="0.2">
      <c r="A9629" s="180" t="s">
        <v>223</v>
      </c>
      <c r="B9629" s="180" t="s">
        <v>360</v>
      </c>
      <c r="C9629" s="180">
        <v>1600000</v>
      </c>
      <c r="D9629" s="180"/>
      <c r="E9629" s="180"/>
      <c r="F9629" s="180"/>
      <c r="G9629" s="180"/>
      <c r="H9629" s="180"/>
      <c r="I9629" s="180">
        <v>39000</v>
      </c>
      <c r="J9629" s="180">
        <v>1163728</v>
      </c>
    </row>
    <row r="9630" spans="1:10" x14ac:dyDescent="0.2">
      <c r="A9630" s="180" t="s">
        <v>223</v>
      </c>
      <c r="B9630" s="180" t="s">
        <v>379</v>
      </c>
      <c r="C9630" s="180"/>
      <c r="D9630" s="180"/>
      <c r="E9630" s="180"/>
      <c r="F9630" s="180">
        <v>1550000</v>
      </c>
      <c r="G9630" s="180"/>
      <c r="H9630" s="180"/>
      <c r="I9630" s="180">
        <v>1526086</v>
      </c>
      <c r="J9630" s="180">
        <v>1521121</v>
      </c>
    </row>
    <row r="9631" spans="1:10" x14ac:dyDescent="0.2">
      <c r="A9631" s="180" t="s">
        <v>223</v>
      </c>
      <c r="B9631" s="180" t="s">
        <v>362</v>
      </c>
      <c r="C9631" s="180"/>
      <c r="D9631" s="180"/>
      <c r="E9631" s="180"/>
      <c r="F9631" s="180"/>
      <c r="G9631" s="180"/>
      <c r="H9631" s="180"/>
      <c r="I9631" s="180">
        <v>300079</v>
      </c>
      <c r="J9631" s="180">
        <v>299399</v>
      </c>
    </row>
    <row r="9632" spans="1:10" x14ac:dyDescent="0.2">
      <c r="A9632" s="180" t="s">
        <v>223</v>
      </c>
      <c r="B9632" s="180" t="s">
        <v>365</v>
      </c>
      <c r="C9632" s="180">
        <v>1732000</v>
      </c>
      <c r="D9632" s="180">
        <v>122500</v>
      </c>
      <c r="E9632" s="180">
        <v>0</v>
      </c>
      <c r="F9632" s="180">
        <v>1551000</v>
      </c>
      <c r="G9632" s="180">
        <v>412500</v>
      </c>
      <c r="H9632" s="180">
        <v>88000</v>
      </c>
      <c r="I9632" s="180">
        <v>11193401</v>
      </c>
      <c r="J9632" s="180">
        <v>12456726</v>
      </c>
    </row>
    <row r="9633" spans="1:10" x14ac:dyDescent="0.2">
      <c r="A9633" s="180" t="s">
        <v>223</v>
      </c>
      <c r="B9633" s="180" t="s">
        <v>447</v>
      </c>
      <c r="C9633" s="180">
        <v>500000</v>
      </c>
      <c r="D9633" s="180">
        <v>45000</v>
      </c>
      <c r="E9633" s="180"/>
      <c r="F9633" s="180"/>
      <c r="G9633" s="180"/>
      <c r="H9633" s="180"/>
      <c r="I9633" s="180">
        <v>488248</v>
      </c>
      <c r="J9633" s="180">
        <v>569328</v>
      </c>
    </row>
    <row r="9634" spans="1:10" x14ac:dyDescent="0.2">
      <c r="A9634" s="180" t="s">
        <v>223</v>
      </c>
      <c r="B9634" s="180" t="s">
        <v>366</v>
      </c>
      <c r="C9634" s="180">
        <v>2232000</v>
      </c>
      <c r="D9634" s="180">
        <v>167500</v>
      </c>
      <c r="E9634" s="180">
        <v>0</v>
      </c>
      <c r="F9634" s="180">
        <v>1551000</v>
      </c>
      <c r="G9634" s="180">
        <v>412500</v>
      </c>
      <c r="H9634" s="180">
        <v>88000</v>
      </c>
      <c r="I9634" s="180">
        <v>11681649</v>
      </c>
      <c r="J9634" s="180">
        <v>13026054</v>
      </c>
    </row>
    <row r="9635" spans="1:10" x14ac:dyDescent="0.2">
      <c r="A9635" s="180" t="s">
        <v>223</v>
      </c>
      <c r="B9635" s="180" t="s">
        <v>367</v>
      </c>
      <c r="C9635" s="180">
        <v>346529</v>
      </c>
      <c r="D9635" s="180">
        <v>26927</v>
      </c>
      <c r="E9635" s="180">
        <v>0</v>
      </c>
      <c r="F9635" s="180">
        <v>-319</v>
      </c>
      <c r="G9635" s="180">
        <v>-132946</v>
      </c>
      <c r="H9635" s="180">
        <v>48773</v>
      </c>
      <c r="I9635" s="180">
        <v>2565577</v>
      </c>
      <c r="J9635" s="180">
        <v>1166034</v>
      </c>
    </row>
    <row r="9636" spans="1:10" x14ac:dyDescent="0.2">
      <c r="A9636" s="180" t="s">
        <v>223</v>
      </c>
      <c r="B9636" s="180" t="s">
        <v>368</v>
      </c>
      <c r="C9636" s="180">
        <v>2578529</v>
      </c>
      <c r="D9636" s="180">
        <v>194427</v>
      </c>
      <c r="E9636" s="180">
        <v>0</v>
      </c>
      <c r="F9636" s="180">
        <v>1550681</v>
      </c>
      <c r="G9636" s="180">
        <v>279554</v>
      </c>
      <c r="H9636" s="180">
        <v>136773</v>
      </c>
      <c r="I9636" s="180">
        <v>14247226</v>
      </c>
      <c r="J9636" s="180">
        <v>14192088</v>
      </c>
    </row>
    <row r="9637" spans="1:10" x14ac:dyDescent="0.2">
      <c r="A9637" s="180" t="s">
        <v>224</v>
      </c>
      <c r="B9637" s="180" t="s">
        <v>333</v>
      </c>
      <c r="C9637" s="180"/>
      <c r="D9637" s="180">
        <v>840209</v>
      </c>
      <c r="E9637" s="180"/>
      <c r="F9637" s="180">
        <v>0</v>
      </c>
      <c r="G9637" s="180"/>
      <c r="H9637" s="180"/>
      <c r="I9637" s="180">
        <v>4715069</v>
      </c>
      <c r="J9637" s="180">
        <v>5087675.53</v>
      </c>
    </row>
    <row r="9638" spans="1:10" x14ac:dyDescent="0.2">
      <c r="A9638" s="180" t="s">
        <v>224</v>
      </c>
      <c r="B9638" s="180" t="s">
        <v>334</v>
      </c>
      <c r="C9638" s="180"/>
      <c r="D9638" s="180">
        <v>17889</v>
      </c>
      <c r="E9638" s="180"/>
      <c r="F9638" s="180">
        <v>0</v>
      </c>
      <c r="G9638" s="180"/>
      <c r="H9638" s="180"/>
      <c r="I9638" s="180">
        <v>118029</v>
      </c>
      <c r="J9638" s="180">
        <v>135010.93</v>
      </c>
    </row>
    <row r="9639" spans="1:10" x14ac:dyDescent="0.2">
      <c r="A9639" s="180" t="s">
        <v>224</v>
      </c>
      <c r="B9639" s="180" t="s">
        <v>335</v>
      </c>
      <c r="C9639" s="180"/>
      <c r="D9639" s="180">
        <v>0</v>
      </c>
      <c r="E9639" s="180"/>
      <c r="F9639" s="180"/>
      <c r="G9639" s="180"/>
      <c r="H9639" s="180"/>
      <c r="I9639" s="180">
        <v>80868</v>
      </c>
      <c r="J9639" s="180">
        <v>82951</v>
      </c>
    </row>
    <row r="9640" spans="1:10" x14ac:dyDescent="0.2">
      <c r="A9640" s="180" t="s">
        <v>224</v>
      </c>
      <c r="B9640" s="180" t="s">
        <v>336</v>
      </c>
      <c r="C9640" s="180"/>
      <c r="D9640" s="180"/>
      <c r="E9640" s="180"/>
      <c r="F9640" s="180"/>
      <c r="G9640" s="180"/>
      <c r="H9640" s="180"/>
      <c r="I9640" s="180">
        <v>280000</v>
      </c>
      <c r="J9640" s="180">
        <v>1418145.87</v>
      </c>
    </row>
    <row r="9641" spans="1:10" x14ac:dyDescent="0.2">
      <c r="A9641" s="180" t="s">
        <v>224</v>
      </c>
      <c r="B9641" s="180" t="s">
        <v>337</v>
      </c>
      <c r="C9641" s="180"/>
      <c r="D9641" s="180"/>
      <c r="E9641" s="180"/>
      <c r="F9641" s="180"/>
      <c r="G9641" s="180">
        <v>3000</v>
      </c>
      <c r="H9641" s="180"/>
      <c r="I9641" s="180">
        <v>102500</v>
      </c>
      <c r="J9641" s="180">
        <v>60654.59</v>
      </c>
    </row>
    <row r="9642" spans="1:10" x14ac:dyDescent="0.2">
      <c r="A9642" s="180" t="s">
        <v>224</v>
      </c>
      <c r="B9642" s="180" t="s">
        <v>338</v>
      </c>
      <c r="C9642" s="180"/>
      <c r="D9642" s="180"/>
      <c r="E9642" s="180"/>
      <c r="F9642" s="180"/>
      <c r="G9642" s="180">
        <v>235000</v>
      </c>
      <c r="H9642" s="180"/>
      <c r="I9642" s="180">
        <v>232000</v>
      </c>
      <c r="J9642" s="180">
        <v>231958.5</v>
      </c>
    </row>
    <row r="9643" spans="1:10" x14ac:dyDescent="0.2">
      <c r="A9643" s="180" t="s">
        <v>224</v>
      </c>
      <c r="B9643" s="180" t="s">
        <v>339</v>
      </c>
      <c r="C9643" s="180"/>
      <c r="D9643" s="180"/>
      <c r="E9643" s="180"/>
      <c r="F9643" s="180"/>
      <c r="G9643" s="180"/>
      <c r="H9643" s="180"/>
      <c r="I9643" s="180">
        <v>309000</v>
      </c>
      <c r="J9643" s="180">
        <v>269603.57</v>
      </c>
    </row>
    <row r="9644" spans="1:10" x14ac:dyDescent="0.2">
      <c r="A9644" s="180" t="s">
        <v>224</v>
      </c>
      <c r="B9644" s="180" t="s">
        <v>340</v>
      </c>
      <c r="C9644" s="180"/>
      <c r="D9644" s="180"/>
      <c r="E9644" s="180"/>
      <c r="F9644" s="180"/>
      <c r="G9644" s="180">
        <v>4000</v>
      </c>
      <c r="H9644" s="180"/>
      <c r="I9644" s="180">
        <v>111810</v>
      </c>
      <c r="J9644" s="180">
        <v>1404253.31</v>
      </c>
    </row>
    <row r="9645" spans="1:10" x14ac:dyDescent="0.2">
      <c r="A9645" s="180" t="s">
        <v>224</v>
      </c>
      <c r="B9645" s="180" t="s">
        <v>341</v>
      </c>
      <c r="C9645" s="180"/>
      <c r="D9645" s="180"/>
      <c r="E9645" s="180"/>
      <c r="F9645" s="180"/>
      <c r="G9645" s="180"/>
      <c r="H9645" s="180"/>
      <c r="I9645" s="180">
        <v>0</v>
      </c>
      <c r="J9645" s="180">
        <v>0</v>
      </c>
    </row>
    <row r="9646" spans="1:10" x14ac:dyDescent="0.2">
      <c r="A9646" s="180" t="s">
        <v>224</v>
      </c>
      <c r="B9646" s="180" t="s">
        <v>342</v>
      </c>
      <c r="C9646" s="180"/>
      <c r="D9646" s="180"/>
      <c r="E9646" s="180"/>
      <c r="F9646" s="180"/>
      <c r="G9646" s="180"/>
      <c r="H9646" s="180"/>
      <c r="I9646" s="180">
        <v>6170703</v>
      </c>
      <c r="J9646" s="180">
        <v>5688640</v>
      </c>
    </row>
    <row r="9647" spans="1:10" x14ac:dyDescent="0.2">
      <c r="A9647" s="180" t="s">
        <v>224</v>
      </c>
      <c r="B9647" s="180" t="s">
        <v>343</v>
      </c>
      <c r="C9647" s="180"/>
      <c r="D9647" s="180"/>
      <c r="E9647" s="180"/>
      <c r="F9647" s="180"/>
      <c r="G9647" s="180"/>
      <c r="H9647" s="180"/>
      <c r="I9647" s="180">
        <v>0</v>
      </c>
      <c r="J9647" s="180">
        <v>0</v>
      </c>
    </row>
    <row r="9648" spans="1:10" x14ac:dyDescent="0.2">
      <c r="A9648" s="180" t="s">
        <v>224</v>
      </c>
      <c r="B9648" s="180" t="s">
        <v>344</v>
      </c>
      <c r="C9648" s="180">
        <v>964000</v>
      </c>
      <c r="D9648" s="180"/>
      <c r="E9648" s="180"/>
      <c r="F9648" s="180"/>
      <c r="G9648" s="180">
        <v>12000</v>
      </c>
      <c r="H9648" s="180"/>
      <c r="I9648" s="180">
        <v>1028500</v>
      </c>
      <c r="J9648" s="180">
        <v>960500.66</v>
      </c>
    </row>
    <row r="9649" spans="1:10" x14ac:dyDescent="0.2">
      <c r="A9649" s="180" t="s">
        <v>224</v>
      </c>
      <c r="B9649" s="180" t="s">
        <v>475</v>
      </c>
      <c r="C9649" s="180"/>
      <c r="D9649" s="180">
        <v>18753</v>
      </c>
      <c r="E9649" s="180"/>
      <c r="F9649" s="180">
        <v>0</v>
      </c>
      <c r="G9649" s="180"/>
      <c r="H9649" s="180"/>
      <c r="I9649" s="180">
        <v>63735</v>
      </c>
      <c r="J9649" s="180">
        <v>67995.070000000007</v>
      </c>
    </row>
    <row r="9650" spans="1:10" x14ac:dyDescent="0.2">
      <c r="A9650" s="180" t="s">
        <v>224</v>
      </c>
      <c r="B9650" s="180" t="s">
        <v>332</v>
      </c>
      <c r="C9650" s="180"/>
      <c r="D9650" s="180"/>
      <c r="E9650" s="180"/>
      <c r="F9650" s="180"/>
      <c r="G9650" s="180"/>
      <c r="H9650" s="180"/>
      <c r="I9650" s="180">
        <v>115409</v>
      </c>
      <c r="J9650" s="180">
        <v>148476</v>
      </c>
    </row>
    <row r="9651" spans="1:10" x14ac:dyDescent="0.2">
      <c r="A9651" s="180" t="s">
        <v>224</v>
      </c>
      <c r="B9651" s="180" t="s">
        <v>407</v>
      </c>
      <c r="C9651" s="180"/>
      <c r="D9651" s="180"/>
      <c r="E9651" s="180"/>
      <c r="F9651" s="180"/>
      <c r="G9651" s="180">
        <v>208000</v>
      </c>
      <c r="H9651" s="180"/>
      <c r="I9651" s="180">
        <v>377000</v>
      </c>
      <c r="J9651" s="180">
        <v>544519.4</v>
      </c>
    </row>
    <row r="9652" spans="1:10" x14ac:dyDescent="0.2">
      <c r="A9652" s="180" t="s">
        <v>224</v>
      </c>
      <c r="B9652" s="180" t="s">
        <v>345</v>
      </c>
      <c r="C9652" s="180">
        <v>964000</v>
      </c>
      <c r="D9652" s="180">
        <v>876851</v>
      </c>
      <c r="E9652" s="180">
        <v>0</v>
      </c>
      <c r="F9652" s="180">
        <v>0</v>
      </c>
      <c r="G9652" s="180">
        <v>462000</v>
      </c>
      <c r="H9652" s="180">
        <v>0</v>
      </c>
      <c r="I9652" s="180">
        <v>13704623</v>
      </c>
      <c r="J9652" s="180">
        <v>16100384.430000002</v>
      </c>
    </row>
    <row r="9653" spans="1:10" x14ac:dyDescent="0.2">
      <c r="A9653" s="180" t="s">
        <v>224</v>
      </c>
      <c r="B9653" s="180" t="s">
        <v>346</v>
      </c>
      <c r="C9653" s="180"/>
      <c r="D9653" s="180"/>
      <c r="E9653" s="180"/>
      <c r="F9653" s="180"/>
      <c r="G9653" s="180"/>
      <c r="H9653" s="180"/>
      <c r="I9653" s="180">
        <v>1700000</v>
      </c>
      <c r="J9653" s="180">
        <v>0</v>
      </c>
    </row>
    <row r="9654" spans="1:10" x14ac:dyDescent="0.2">
      <c r="A9654" s="180" t="s">
        <v>224</v>
      </c>
      <c r="B9654" s="180" t="s">
        <v>446</v>
      </c>
      <c r="C9654" s="180"/>
      <c r="D9654" s="180"/>
      <c r="E9654" s="180"/>
      <c r="F9654" s="180">
        <v>672017</v>
      </c>
      <c r="G9654" s="180"/>
      <c r="H9654" s="180"/>
      <c r="I9654" s="180">
        <v>679081</v>
      </c>
      <c r="J9654" s="180">
        <v>527172.9</v>
      </c>
    </row>
    <row r="9655" spans="1:10" x14ac:dyDescent="0.2">
      <c r="A9655" s="180" t="s">
        <v>224</v>
      </c>
      <c r="B9655" s="180" t="s">
        <v>347</v>
      </c>
      <c r="C9655" s="180"/>
      <c r="D9655" s="180"/>
      <c r="E9655" s="180"/>
      <c r="F9655" s="180"/>
      <c r="G9655" s="180"/>
      <c r="H9655" s="180"/>
      <c r="I9655" s="180">
        <v>2700</v>
      </c>
      <c r="J9655" s="180">
        <v>29238.550000000003</v>
      </c>
    </row>
    <row r="9656" spans="1:10" x14ac:dyDescent="0.2">
      <c r="A9656" s="180" t="s">
        <v>224</v>
      </c>
      <c r="B9656" s="180" t="s">
        <v>348</v>
      </c>
      <c r="C9656" s="180">
        <v>964000</v>
      </c>
      <c r="D9656" s="180">
        <v>876851</v>
      </c>
      <c r="E9656" s="180">
        <v>0</v>
      </c>
      <c r="F9656" s="180">
        <v>672017</v>
      </c>
      <c r="G9656" s="180">
        <v>462000</v>
      </c>
      <c r="H9656" s="180">
        <v>0</v>
      </c>
      <c r="I9656" s="180">
        <v>16086404</v>
      </c>
      <c r="J9656" s="180">
        <v>16656795.880000005</v>
      </c>
    </row>
    <row r="9657" spans="1:10" x14ac:dyDescent="0.2">
      <c r="A9657" s="180" t="s">
        <v>224</v>
      </c>
      <c r="B9657" s="180" t="s">
        <v>349</v>
      </c>
      <c r="C9657" s="180">
        <v>525375.5</v>
      </c>
      <c r="D9657" s="180">
        <v>460039.96</v>
      </c>
      <c r="E9657" s="180">
        <v>0</v>
      </c>
      <c r="F9657" s="180">
        <v>598399.54</v>
      </c>
      <c r="G9657" s="180">
        <v>102621.27000000002</v>
      </c>
      <c r="H9657" s="180">
        <v>0</v>
      </c>
      <c r="I9657" s="180">
        <v>5562825.290000001</v>
      </c>
      <c r="J9657" s="180">
        <v>5221874.9000000004</v>
      </c>
    </row>
    <row r="9658" spans="1:10" x14ac:dyDescent="0.2">
      <c r="A9658" s="180" t="s">
        <v>224</v>
      </c>
      <c r="B9658" s="180" t="s">
        <v>350</v>
      </c>
      <c r="C9658" s="180">
        <v>1489375.5</v>
      </c>
      <c r="D9658" s="180">
        <v>1336890.96</v>
      </c>
      <c r="E9658" s="180">
        <v>0</v>
      </c>
      <c r="F9658" s="180">
        <v>1270416.54</v>
      </c>
      <c r="G9658" s="180">
        <v>564621.27</v>
      </c>
      <c r="H9658" s="180">
        <v>0</v>
      </c>
      <c r="I9658" s="180">
        <v>21649229.289999999</v>
      </c>
      <c r="J9658" s="180">
        <v>21878670.780000001</v>
      </c>
    </row>
    <row r="9659" spans="1:10" x14ac:dyDescent="0.2">
      <c r="A9659" s="180" t="s">
        <v>224</v>
      </c>
      <c r="B9659" s="180" t="s">
        <v>376</v>
      </c>
      <c r="C9659" s="180"/>
      <c r="D9659" s="180"/>
      <c r="E9659" s="180"/>
      <c r="F9659" s="180"/>
      <c r="G9659" s="180"/>
      <c r="H9659" s="180"/>
      <c r="I9659" s="180"/>
      <c r="J9659" s="180"/>
    </row>
    <row r="9660" spans="1:10" x14ac:dyDescent="0.2">
      <c r="A9660" s="180" t="s">
        <v>224</v>
      </c>
      <c r="B9660" s="180" t="s">
        <v>377</v>
      </c>
      <c r="C9660" s="180"/>
      <c r="D9660" s="180">
        <v>15000</v>
      </c>
      <c r="E9660" s="180"/>
      <c r="F9660" s="180"/>
      <c r="G9660" s="180"/>
      <c r="H9660" s="180"/>
      <c r="I9660" s="180">
        <v>8399000</v>
      </c>
      <c r="J9660" s="180">
        <v>9916383.2199999988</v>
      </c>
    </row>
    <row r="9661" spans="1:10" x14ac:dyDescent="0.2">
      <c r="A9661" s="180" t="s">
        <v>224</v>
      </c>
      <c r="B9661" s="180" t="s">
        <v>352</v>
      </c>
      <c r="C9661" s="180"/>
      <c r="D9661" s="180"/>
      <c r="E9661" s="180"/>
      <c r="F9661" s="180"/>
      <c r="G9661" s="180"/>
      <c r="H9661" s="180"/>
      <c r="I9661" s="180">
        <v>327000</v>
      </c>
      <c r="J9661" s="180">
        <v>336706.55</v>
      </c>
    </row>
    <row r="9662" spans="1:10" x14ac:dyDescent="0.2">
      <c r="A9662" s="180" t="s">
        <v>224</v>
      </c>
      <c r="B9662" s="180" t="s">
        <v>353</v>
      </c>
      <c r="C9662" s="180"/>
      <c r="D9662" s="180">
        <v>255000</v>
      </c>
      <c r="E9662" s="180"/>
      <c r="F9662" s="180"/>
      <c r="G9662" s="180"/>
      <c r="H9662" s="180"/>
      <c r="I9662" s="180">
        <v>558000</v>
      </c>
      <c r="J9662" s="180">
        <v>640039.19000000006</v>
      </c>
    </row>
    <row r="9663" spans="1:10" x14ac:dyDescent="0.2">
      <c r="A9663" s="180" t="s">
        <v>224</v>
      </c>
      <c r="B9663" s="180" t="s">
        <v>354</v>
      </c>
      <c r="C9663" s="180"/>
      <c r="D9663" s="180"/>
      <c r="E9663" s="180"/>
      <c r="F9663" s="180"/>
      <c r="G9663" s="180"/>
      <c r="H9663" s="180"/>
      <c r="I9663" s="180">
        <v>275400</v>
      </c>
      <c r="J9663" s="180">
        <v>390456.41</v>
      </c>
    </row>
    <row r="9664" spans="1:10" x14ac:dyDescent="0.2">
      <c r="A9664" s="180" t="s">
        <v>224</v>
      </c>
      <c r="B9664" s="180" t="s">
        <v>408</v>
      </c>
      <c r="C9664" s="180"/>
      <c r="D9664" s="180"/>
      <c r="E9664" s="180"/>
      <c r="F9664" s="180"/>
      <c r="G9664" s="180"/>
      <c r="H9664" s="180"/>
      <c r="I9664" s="180">
        <v>530000</v>
      </c>
      <c r="J9664" s="180">
        <v>555582.26</v>
      </c>
    </row>
    <row r="9665" spans="1:10" x14ac:dyDescent="0.2">
      <c r="A9665" s="180" t="s">
        <v>224</v>
      </c>
      <c r="B9665" s="180" t="s">
        <v>423</v>
      </c>
      <c r="C9665" s="180"/>
      <c r="D9665" s="180"/>
      <c r="E9665" s="180"/>
      <c r="F9665" s="180"/>
      <c r="G9665" s="180"/>
      <c r="H9665" s="180"/>
      <c r="I9665" s="180">
        <v>138000</v>
      </c>
      <c r="J9665" s="180">
        <v>198094.36</v>
      </c>
    </row>
    <row r="9666" spans="1:10" x14ac:dyDescent="0.2">
      <c r="A9666" s="180" t="s">
        <v>224</v>
      </c>
      <c r="B9666" s="180" t="s">
        <v>355</v>
      </c>
      <c r="C9666" s="180"/>
      <c r="D9666" s="180">
        <v>125000</v>
      </c>
      <c r="E9666" s="180"/>
      <c r="F9666" s="180"/>
      <c r="G9666" s="180"/>
      <c r="H9666" s="180"/>
      <c r="I9666" s="180">
        <v>953000</v>
      </c>
      <c r="J9666" s="180">
        <v>996369.56</v>
      </c>
    </row>
    <row r="9667" spans="1:10" x14ac:dyDescent="0.2">
      <c r="A9667" s="180" t="s">
        <v>224</v>
      </c>
      <c r="B9667" s="180" t="s">
        <v>356</v>
      </c>
      <c r="C9667" s="180"/>
      <c r="D9667" s="180">
        <v>90000</v>
      </c>
      <c r="E9667" s="180"/>
      <c r="F9667" s="180"/>
      <c r="G9667" s="180"/>
      <c r="H9667" s="180"/>
      <c r="I9667" s="180">
        <v>590500</v>
      </c>
      <c r="J9667" s="180">
        <v>554406.12</v>
      </c>
    </row>
    <row r="9668" spans="1:10" x14ac:dyDescent="0.2">
      <c r="A9668" s="180" t="s">
        <v>224</v>
      </c>
      <c r="B9668" s="180" t="s">
        <v>409</v>
      </c>
      <c r="C9668" s="180"/>
      <c r="D9668" s="180"/>
      <c r="E9668" s="180"/>
      <c r="F9668" s="180"/>
      <c r="G9668" s="180"/>
      <c r="H9668" s="180"/>
      <c r="I9668" s="180">
        <v>0</v>
      </c>
      <c r="J9668" s="180"/>
    </row>
    <row r="9669" spans="1:10" x14ac:dyDescent="0.2">
      <c r="A9669" s="180" t="s">
        <v>224</v>
      </c>
      <c r="B9669" s="180" t="s">
        <v>378</v>
      </c>
      <c r="C9669" s="180"/>
      <c r="D9669" s="180"/>
      <c r="E9669" s="180"/>
      <c r="F9669" s="180"/>
      <c r="G9669" s="180">
        <v>550000</v>
      </c>
      <c r="H9669" s="180"/>
      <c r="I9669" s="180">
        <v>540000</v>
      </c>
      <c r="J9669" s="180">
        <v>506383.9</v>
      </c>
    </row>
    <row r="9670" spans="1:10" x14ac:dyDescent="0.2">
      <c r="A9670" s="180" t="s">
        <v>224</v>
      </c>
      <c r="B9670" s="180" t="s">
        <v>360</v>
      </c>
      <c r="C9670" s="180">
        <v>775000</v>
      </c>
      <c r="D9670" s="180">
        <v>800000</v>
      </c>
      <c r="E9670" s="180"/>
      <c r="F9670" s="180"/>
      <c r="G9670" s="180"/>
      <c r="H9670" s="180"/>
      <c r="I9670" s="180">
        <v>2333900</v>
      </c>
      <c r="J9670" s="180">
        <v>777545.89000000013</v>
      </c>
    </row>
    <row r="9671" spans="1:10" x14ac:dyDescent="0.2">
      <c r="A9671" s="180" t="s">
        <v>224</v>
      </c>
      <c r="B9671" s="180" t="s">
        <v>379</v>
      </c>
      <c r="C9671" s="180"/>
      <c r="D9671" s="180"/>
      <c r="E9671" s="180"/>
      <c r="F9671" s="180">
        <v>677308</v>
      </c>
      <c r="G9671" s="180"/>
      <c r="H9671" s="180"/>
      <c r="I9671" s="180">
        <v>516668</v>
      </c>
      <c r="J9671" s="180">
        <v>495837.65</v>
      </c>
    </row>
    <row r="9672" spans="1:10" x14ac:dyDescent="0.2">
      <c r="A9672" s="180" t="s">
        <v>224</v>
      </c>
      <c r="B9672" s="180" t="s">
        <v>362</v>
      </c>
      <c r="C9672" s="180"/>
      <c r="D9672" s="180"/>
      <c r="E9672" s="180"/>
      <c r="F9672" s="180"/>
      <c r="G9672" s="180"/>
      <c r="H9672" s="180"/>
      <c r="I9672" s="180">
        <v>424911</v>
      </c>
      <c r="J9672" s="180">
        <v>417999</v>
      </c>
    </row>
    <row r="9673" spans="1:10" x14ac:dyDescent="0.2">
      <c r="A9673" s="180" t="s">
        <v>224</v>
      </c>
      <c r="B9673" s="180" t="s">
        <v>365</v>
      </c>
      <c r="C9673" s="180">
        <v>775000</v>
      </c>
      <c r="D9673" s="180">
        <v>1285000</v>
      </c>
      <c r="E9673" s="180">
        <v>0</v>
      </c>
      <c r="F9673" s="180">
        <v>677308</v>
      </c>
      <c r="G9673" s="180">
        <v>550000</v>
      </c>
      <c r="H9673" s="180">
        <v>0</v>
      </c>
      <c r="I9673" s="180">
        <v>15586379</v>
      </c>
      <c r="J9673" s="180">
        <v>15785804.109999999</v>
      </c>
    </row>
    <row r="9674" spans="1:10" x14ac:dyDescent="0.2">
      <c r="A9674" s="180" t="s">
        <v>224</v>
      </c>
      <c r="B9674" s="180" t="s">
        <v>447</v>
      </c>
      <c r="C9674" s="180">
        <v>672017</v>
      </c>
      <c r="D9674" s="180"/>
      <c r="E9674" s="180"/>
      <c r="F9674" s="180"/>
      <c r="G9674" s="180"/>
      <c r="H9674" s="180"/>
      <c r="I9674" s="180">
        <v>679081</v>
      </c>
      <c r="J9674" s="180">
        <v>530041.38</v>
      </c>
    </row>
    <row r="9675" spans="1:10" x14ac:dyDescent="0.2">
      <c r="A9675" s="180" t="s">
        <v>224</v>
      </c>
      <c r="B9675" s="180" t="s">
        <v>366</v>
      </c>
      <c r="C9675" s="180">
        <v>1447017</v>
      </c>
      <c r="D9675" s="180">
        <v>1285000</v>
      </c>
      <c r="E9675" s="180">
        <v>0</v>
      </c>
      <c r="F9675" s="180">
        <v>677308</v>
      </c>
      <c r="G9675" s="180">
        <v>550000</v>
      </c>
      <c r="H9675" s="180">
        <v>0</v>
      </c>
      <c r="I9675" s="180">
        <v>16265460</v>
      </c>
      <c r="J9675" s="180">
        <v>16315845.49</v>
      </c>
    </row>
    <row r="9676" spans="1:10" x14ac:dyDescent="0.2">
      <c r="A9676" s="180" t="s">
        <v>224</v>
      </c>
      <c r="B9676" s="180" t="s">
        <v>367</v>
      </c>
      <c r="C9676" s="180">
        <v>42358.5</v>
      </c>
      <c r="D9676" s="180">
        <v>51890.959999999963</v>
      </c>
      <c r="E9676" s="180">
        <v>0</v>
      </c>
      <c r="F9676" s="180">
        <v>593108.54</v>
      </c>
      <c r="G9676" s="180">
        <v>14621.27000000002</v>
      </c>
      <c r="H9676" s="180">
        <v>0</v>
      </c>
      <c r="I9676" s="180">
        <v>5383769.2899999991</v>
      </c>
      <c r="J9676" s="180">
        <v>5562825.290000001</v>
      </c>
    </row>
    <row r="9677" spans="1:10" x14ac:dyDescent="0.2">
      <c r="A9677" s="180" t="s">
        <v>224</v>
      </c>
      <c r="B9677" s="180" t="s">
        <v>368</v>
      </c>
      <c r="C9677" s="180">
        <v>1489375.5</v>
      </c>
      <c r="D9677" s="180">
        <v>1336890.96</v>
      </c>
      <c r="E9677" s="180">
        <v>0</v>
      </c>
      <c r="F9677" s="180">
        <v>1270416.54</v>
      </c>
      <c r="G9677" s="180">
        <v>564621.27</v>
      </c>
      <c r="H9677" s="180">
        <v>0</v>
      </c>
      <c r="I9677" s="180">
        <v>21649229.289999999</v>
      </c>
      <c r="J9677" s="180">
        <v>21878670.780000001</v>
      </c>
    </row>
    <row r="9678" spans="1:10" x14ac:dyDescent="0.2">
      <c r="A9678" s="180" t="s">
        <v>225</v>
      </c>
      <c r="B9678" s="180" t="s">
        <v>333</v>
      </c>
      <c r="C9678" s="180"/>
      <c r="D9678" s="180">
        <v>369865</v>
      </c>
      <c r="E9678" s="180"/>
      <c r="F9678" s="180">
        <v>0</v>
      </c>
      <c r="G9678" s="180"/>
      <c r="H9678" s="180"/>
      <c r="I9678" s="180">
        <v>4255143</v>
      </c>
      <c r="J9678" s="180">
        <v>3914120.42</v>
      </c>
    </row>
    <row r="9679" spans="1:10" x14ac:dyDescent="0.2">
      <c r="A9679" s="180" t="s">
        <v>225</v>
      </c>
      <c r="B9679" s="180" t="s">
        <v>334</v>
      </c>
      <c r="C9679" s="180"/>
      <c r="D9679" s="180">
        <v>12289</v>
      </c>
      <c r="E9679" s="180"/>
      <c r="F9679" s="180">
        <v>0</v>
      </c>
      <c r="G9679" s="180"/>
      <c r="H9679" s="180"/>
      <c r="I9679" s="180">
        <v>161582</v>
      </c>
      <c r="J9679" s="180">
        <v>168646.54</v>
      </c>
    </row>
    <row r="9680" spans="1:10" x14ac:dyDescent="0.2">
      <c r="A9680" s="180" t="s">
        <v>225</v>
      </c>
      <c r="B9680" s="180" t="s">
        <v>335</v>
      </c>
      <c r="C9680" s="180"/>
      <c r="D9680" s="180">
        <v>104037</v>
      </c>
      <c r="E9680" s="180"/>
      <c r="F9680" s="180"/>
      <c r="G9680" s="180"/>
      <c r="H9680" s="180"/>
      <c r="I9680" s="180">
        <v>372882</v>
      </c>
      <c r="J9680" s="180">
        <v>364164</v>
      </c>
    </row>
    <row r="9681" spans="1:10" x14ac:dyDescent="0.2">
      <c r="A9681" s="180" t="s">
        <v>225</v>
      </c>
      <c r="B9681" s="180" t="s">
        <v>336</v>
      </c>
      <c r="C9681" s="180"/>
      <c r="D9681" s="180"/>
      <c r="E9681" s="180"/>
      <c r="F9681" s="180"/>
      <c r="G9681" s="180"/>
      <c r="H9681" s="180"/>
      <c r="I9681" s="180">
        <v>241962</v>
      </c>
      <c r="J9681" s="180">
        <v>186985.25</v>
      </c>
    </row>
    <row r="9682" spans="1:10" x14ac:dyDescent="0.2">
      <c r="A9682" s="180" t="s">
        <v>225</v>
      </c>
      <c r="B9682" s="180" t="s">
        <v>337</v>
      </c>
      <c r="C9682" s="180">
        <v>0</v>
      </c>
      <c r="D9682" s="180">
        <v>800</v>
      </c>
      <c r="E9682" s="180"/>
      <c r="F9682" s="180"/>
      <c r="G9682" s="180">
        <v>650</v>
      </c>
      <c r="H9682" s="180"/>
      <c r="I9682" s="180">
        <v>58891</v>
      </c>
      <c r="J9682" s="180">
        <v>73948.740000000005</v>
      </c>
    </row>
    <row r="9683" spans="1:10" x14ac:dyDescent="0.2">
      <c r="A9683" s="180" t="s">
        <v>225</v>
      </c>
      <c r="B9683" s="180" t="s">
        <v>338</v>
      </c>
      <c r="C9683" s="180"/>
      <c r="D9683" s="180"/>
      <c r="E9683" s="180"/>
      <c r="F9683" s="180"/>
      <c r="G9683" s="180">
        <v>285000</v>
      </c>
      <c r="H9683" s="180"/>
      <c r="I9683" s="180">
        <v>274000</v>
      </c>
      <c r="J9683" s="180">
        <v>295840.25</v>
      </c>
    </row>
    <row r="9684" spans="1:10" x14ac:dyDescent="0.2">
      <c r="A9684" s="180" t="s">
        <v>225</v>
      </c>
      <c r="B9684" s="180" t="s">
        <v>339</v>
      </c>
      <c r="C9684" s="180"/>
      <c r="D9684" s="180"/>
      <c r="E9684" s="180"/>
      <c r="F9684" s="180"/>
      <c r="G9684" s="180"/>
      <c r="H9684" s="180">
        <v>440000</v>
      </c>
      <c r="I9684" s="180">
        <v>330037</v>
      </c>
      <c r="J9684" s="180">
        <v>590312.97</v>
      </c>
    </row>
    <row r="9685" spans="1:10" x14ac:dyDescent="0.2">
      <c r="A9685" s="180" t="s">
        <v>225</v>
      </c>
      <c r="B9685" s="180" t="s">
        <v>340</v>
      </c>
      <c r="C9685" s="180">
        <v>36000</v>
      </c>
      <c r="D9685" s="180">
        <v>10000</v>
      </c>
      <c r="E9685" s="180"/>
      <c r="F9685" s="180"/>
      <c r="G9685" s="180">
        <v>3000</v>
      </c>
      <c r="H9685" s="180">
        <v>1250</v>
      </c>
      <c r="I9685" s="180">
        <v>687733</v>
      </c>
      <c r="J9685" s="180">
        <v>963797.51</v>
      </c>
    </row>
    <row r="9686" spans="1:10" x14ac:dyDescent="0.2">
      <c r="A9686" s="180" t="s">
        <v>225</v>
      </c>
      <c r="B9686" s="180" t="s">
        <v>341</v>
      </c>
      <c r="C9686" s="180"/>
      <c r="D9686" s="180"/>
      <c r="E9686" s="180"/>
      <c r="F9686" s="180"/>
      <c r="G9686" s="180"/>
      <c r="H9686" s="180"/>
      <c r="I9686" s="180">
        <v>0</v>
      </c>
      <c r="J9686" s="180">
        <v>0</v>
      </c>
    </row>
    <row r="9687" spans="1:10" x14ac:dyDescent="0.2">
      <c r="A9687" s="180" t="s">
        <v>225</v>
      </c>
      <c r="B9687" s="180" t="s">
        <v>342</v>
      </c>
      <c r="C9687" s="180"/>
      <c r="D9687" s="180"/>
      <c r="E9687" s="180"/>
      <c r="F9687" s="180"/>
      <c r="G9687" s="180"/>
      <c r="H9687" s="180"/>
      <c r="I9687" s="180">
        <v>9441219</v>
      </c>
      <c r="J9687" s="180">
        <v>9475002</v>
      </c>
    </row>
    <row r="9688" spans="1:10" x14ac:dyDescent="0.2">
      <c r="A9688" s="180" t="s">
        <v>225</v>
      </c>
      <c r="B9688" s="180" t="s">
        <v>343</v>
      </c>
      <c r="C9688" s="180"/>
      <c r="D9688" s="180"/>
      <c r="E9688" s="180"/>
      <c r="F9688" s="180"/>
      <c r="G9688" s="180"/>
      <c r="H9688" s="180"/>
      <c r="I9688" s="180">
        <v>0</v>
      </c>
      <c r="J9688" s="180">
        <v>0</v>
      </c>
    </row>
    <row r="9689" spans="1:10" x14ac:dyDescent="0.2">
      <c r="A9689" s="180" t="s">
        <v>225</v>
      </c>
      <c r="B9689" s="180" t="s">
        <v>344</v>
      </c>
      <c r="C9689" s="180">
        <v>1341000</v>
      </c>
      <c r="D9689" s="180">
        <v>500</v>
      </c>
      <c r="E9689" s="180"/>
      <c r="F9689" s="180"/>
      <c r="G9689" s="180">
        <v>5500</v>
      </c>
      <c r="H9689" s="180"/>
      <c r="I9689" s="180">
        <v>1453485</v>
      </c>
      <c r="J9689" s="180">
        <v>1306890.9800000002</v>
      </c>
    </row>
    <row r="9690" spans="1:10" x14ac:dyDescent="0.2">
      <c r="A9690" s="180" t="s">
        <v>225</v>
      </c>
      <c r="B9690" s="180" t="s">
        <v>475</v>
      </c>
      <c r="C9690" s="180"/>
      <c r="D9690" s="180">
        <v>9357</v>
      </c>
      <c r="E9690" s="180"/>
      <c r="F9690" s="180">
        <v>0</v>
      </c>
      <c r="G9690" s="180"/>
      <c r="H9690" s="180"/>
      <c r="I9690" s="180">
        <v>88351</v>
      </c>
      <c r="J9690" s="180">
        <v>66030.490000000005</v>
      </c>
    </row>
    <row r="9691" spans="1:10" x14ac:dyDescent="0.2">
      <c r="A9691" s="180" t="s">
        <v>225</v>
      </c>
      <c r="B9691" s="180" t="s">
        <v>332</v>
      </c>
      <c r="C9691" s="180"/>
      <c r="D9691" s="180"/>
      <c r="E9691" s="180"/>
      <c r="F9691" s="180"/>
      <c r="G9691" s="180"/>
      <c r="H9691" s="180"/>
      <c r="I9691" s="180">
        <v>356912</v>
      </c>
      <c r="J9691" s="180">
        <v>422083</v>
      </c>
    </row>
    <row r="9692" spans="1:10" x14ac:dyDescent="0.2">
      <c r="A9692" s="180" t="s">
        <v>225</v>
      </c>
      <c r="B9692" s="180" t="s">
        <v>407</v>
      </c>
      <c r="C9692" s="180"/>
      <c r="D9692" s="180"/>
      <c r="E9692" s="180"/>
      <c r="F9692" s="180"/>
      <c r="G9692" s="180">
        <v>475000</v>
      </c>
      <c r="H9692" s="180"/>
      <c r="I9692" s="180">
        <v>1106815</v>
      </c>
      <c r="J9692" s="180">
        <v>1391355.58</v>
      </c>
    </row>
    <row r="9693" spans="1:10" x14ac:dyDescent="0.2">
      <c r="A9693" s="180" t="s">
        <v>225</v>
      </c>
      <c r="B9693" s="180" t="s">
        <v>345</v>
      </c>
      <c r="C9693" s="180">
        <v>1377000</v>
      </c>
      <c r="D9693" s="180">
        <v>506848</v>
      </c>
      <c r="E9693" s="180">
        <v>0</v>
      </c>
      <c r="F9693" s="180">
        <v>0</v>
      </c>
      <c r="G9693" s="180">
        <v>769150</v>
      </c>
      <c r="H9693" s="180">
        <v>441250</v>
      </c>
      <c r="I9693" s="180">
        <v>18829012</v>
      </c>
      <c r="J9693" s="180">
        <v>19219177.729999997</v>
      </c>
    </row>
    <row r="9694" spans="1:10" x14ac:dyDescent="0.2">
      <c r="A9694" s="180" t="s">
        <v>225</v>
      </c>
      <c r="B9694" s="180" t="s">
        <v>346</v>
      </c>
      <c r="C9694" s="180"/>
      <c r="D9694" s="180"/>
      <c r="E9694" s="180"/>
      <c r="F9694" s="180"/>
      <c r="G9694" s="180"/>
      <c r="H9694" s="180"/>
      <c r="I9694" s="180">
        <v>0</v>
      </c>
      <c r="J9694" s="180">
        <v>0</v>
      </c>
    </row>
    <row r="9695" spans="1:10" x14ac:dyDescent="0.2">
      <c r="A9695" s="180" t="s">
        <v>225</v>
      </c>
      <c r="B9695" s="180" t="s">
        <v>446</v>
      </c>
      <c r="C9695" s="180"/>
      <c r="D9695" s="180"/>
      <c r="E9695" s="180"/>
      <c r="F9695" s="180">
        <v>354900</v>
      </c>
      <c r="G9695" s="180"/>
      <c r="H9695" s="180"/>
      <c r="I9695" s="180">
        <v>358485</v>
      </c>
      <c r="J9695" s="180">
        <v>1661681.2000000002</v>
      </c>
    </row>
    <row r="9696" spans="1:10" x14ac:dyDescent="0.2">
      <c r="A9696" s="180" t="s">
        <v>225</v>
      </c>
      <c r="B9696" s="180" t="s">
        <v>347</v>
      </c>
      <c r="C9696" s="180"/>
      <c r="D9696" s="180"/>
      <c r="E9696" s="180"/>
      <c r="F9696" s="180"/>
      <c r="G9696" s="180"/>
      <c r="H9696" s="180"/>
      <c r="I9696" s="180">
        <v>0</v>
      </c>
      <c r="J9696" s="180">
        <v>759.67</v>
      </c>
    </row>
    <row r="9697" spans="1:10" x14ac:dyDescent="0.2">
      <c r="A9697" s="180" t="s">
        <v>225</v>
      </c>
      <c r="B9697" s="180" t="s">
        <v>348</v>
      </c>
      <c r="C9697" s="180">
        <v>1377000</v>
      </c>
      <c r="D9697" s="180">
        <v>506848</v>
      </c>
      <c r="E9697" s="180">
        <v>0</v>
      </c>
      <c r="F9697" s="180">
        <v>354900</v>
      </c>
      <c r="G9697" s="180">
        <v>769150</v>
      </c>
      <c r="H9697" s="180">
        <v>441250</v>
      </c>
      <c r="I9697" s="180">
        <v>19187497</v>
      </c>
      <c r="J9697" s="180">
        <v>20881618.600000001</v>
      </c>
    </row>
    <row r="9698" spans="1:10" x14ac:dyDescent="0.2">
      <c r="A9698" s="180" t="s">
        <v>225</v>
      </c>
      <c r="B9698" s="180" t="s">
        <v>349</v>
      </c>
      <c r="C9698" s="180">
        <v>1043838.9500000002</v>
      </c>
      <c r="D9698" s="180">
        <v>103762.5</v>
      </c>
      <c r="E9698" s="180">
        <v>0</v>
      </c>
      <c r="F9698" s="180">
        <v>0</v>
      </c>
      <c r="G9698" s="180">
        <v>-73997.37</v>
      </c>
      <c r="H9698" s="180">
        <v>-252167.54000000004</v>
      </c>
      <c r="I9698" s="180">
        <v>5254642.6600000029</v>
      </c>
      <c r="J9698" s="180">
        <v>7073254.7300000004</v>
      </c>
    </row>
    <row r="9699" spans="1:10" x14ac:dyDescent="0.2">
      <c r="A9699" s="180" t="s">
        <v>225</v>
      </c>
      <c r="B9699" s="180" t="s">
        <v>350</v>
      </c>
      <c r="C9699" s="180">
        <v>2420838.9500000002</v>
      </c>
      <c r="D9699" s="180">
        <v>610610.5</v>
      </c>
      <c r="E9699" s="180">
        <v>0</v>
      </c>
      <c r="F9699" s="180">
        <v>354900</v>
      </c>
      <c r="G9699" s="180">
        <v>695152.63</v>
      </c>
      <c r="H9699" s="180">
        <v>189082.45999999996</v>
      </c>
      <c r="I9699" s="180">
        <v>24442139.660000004</v>
      </c>
      <c r="J9699" s="180">
        <v>27954873.329999998</v>
      </c>
    </row>
    <row r="9700" spans="1:10" x14ac:dyDescent="0.2">
      <c r="A9700" s="180" t="s">
        <v>225</v>
      </c>
      <c r="B9700" s="180" t="s">
        <v>376</v>
      </c>
      <c r="C9700" s="180"/>
      <c r="D9700" s="180"/>
      <c r="E9700" s="180"/>
      <c r="F9700" s="180"/>
      <c r="G9700" s="180"/>
      <c r="H9700" s="180"/>
      <c r="I9700" s="180"/>
      <c r="J9700" s="180"/>
    </row>
    <row r="9701" spans="1:10" x14ac:dyDescent="0.2">
      <c r="A9701" s="180" t="s">
        <v>225</v>
      </c>
      <c r="B9701" s="180" t="s">
        <v>377</v>
      </c>
      <c r="C9701" s="180">
        <v>400000</v>
      </c>
      <c r="D9701" s="180">
        <v>50000</v>
      </c>
      <c r="E9701" s="180"/>
      <c r="F9701" s="180"/>
      <c r="G9701" s="180"/>
      <c r="H9701" s="180">
        <v>189082</v>
      </c>
      <c r="I9701" s="180">
        <v>12161278</v>
      </c>
      <c r="J9701" s="180">
        <v>12589086.330000002</v>
      </c>
    </row>
    <row r="9702" spans="1:10" x14ac:dyDescent="0.2">
      <c r="A9702" s="180" t="s">
        <v>225</v>
      </c>
      <c r="B9702" s="180" t="s">
        <v>352</v>
      </c>
      <c r="C9702" s="180"/>
      <c r="D9702" s="180"/>
      <c r="E9702" s="180"/>
      <c r="F9702" s="180"/>
      <c r="G9702" s="180"/>
      <c r="H9702" s="180"/>
      <c r="I9702" s="180">
        <v>490000</v>
      </c>
      <c r="J9702" s="180">
        <v>422502.49</v>
      </c>
    </row>
    <row r="9703" spans="1:10" x14ac:dyDescent="0.2">
      <c r="A9703" s="180" t="s">
        <v>225</v>
      </c>
      <c r="B9703" s="180" t="s">
        <v>353</v>
      </c>
      <c r="C9703" s="180">
        <v>35000</v>
      </c>
      <c r="D9703" s="180">
        <v>2898</v>
      </c>
      <c r="E9703" s="180"/>
      <c r="F9703" s="180"/>
      <c r="G9703" s="180"/>
      <c r="H9703" s="180"/>
      <c r="I9703" s="180">
        <v>1035034</v>
      </c>
      <c r="J9703" s="180">
        <v>1146620.76</v>
      </c>
    </row>
    <row r="9704" spans="1:10" x14ac:dyDescent="0.2">
      <c r="A9704" s="180" t="s">
        <v>225</v>
      </c>
      <c r="B9704" s="180" t="s">
        <v>354</v>
      </c>
      <c r="C9704" s="180"/>
      <c r="D9704" s="180"/>
      <c r="E9704" s="180"/>
      <c r="F9704" s="180"/>
      <c r="G9704" s="180"/>
      <c r="H9704" s="180"/>
      <c r="I9704" s="180">
        <v>455700</v>
      </c>
      <c r="J9704" s="180">
        <v>461929.24</v>
      </c>
    </row>
    <row r="9705" spans="1:10" x14ac:dyDescent="0.2">
      <c r="A9705" s="180" t="s">
        <v>225</v>
      </c>
      <c r="B9705" s="180" t="s">
        <v>408</v>
      </c>
      <c r="C9705" s="180"/>
      <c r="D9705" s="180"/>
      <c r="E9705" s="180"/>
      <c r="F9705" s="180"/>
      <c r="G9705" s="180"/>
      <c r="H9705" s="180"/>
      <c r="I9705" s="180">
        <v>790000</v>
      </c>
      <c r="J9705" s="180">
        <v>808815.41</v>
      </c>
    </row>
    <row r="9706" spans="1:10" x14ac:dyDescent="0.2">
      <c r="A9706" s="180" t="s">
        <v>225</v>
      </c>
      <c r="B9706" s="180" t="s">
        <v>423</v>
      </c>
      <c r="C9706" s="180">
        <v>4800</v>
      </c>
      <c r="D9706" s="180">
        <v>115000</v>
      </c>
      <c r="E9706" s="180"/>
      <c r="F9706" s="180"/>
      <c r="G9706" s="180"/>
      <c r="H9706" s="180"/>
      <c r="I9706" s="180">
        <v>399076</v>
      </c>
      <c r="J9706" s="180">
        <v>411229.68</v>
      </c>
    </row>
    <row r="9707" spans="1:10" x14ac:dyDescent="0.2">
      <c r="A9707" s="180" t="s">
        <v>225</v>
      </c>
      <c r="B9707" s="180" t="s">
        <v>355</v>
      </c>
      <c r="C9707" s="180">
        <v>330000</v>
      </c>
      <c r="D9707" s="180">
        <v>30000</v>
      </c>
      <c r="E9707" s="180"/>
      <c r="F9707" s="180"/>
      <c r="G9707" s="180"/>
      <c r="H9707" s="180"/>
      <c r="I9707" s="180">
        <v>1307558</v>
      </c>
      <c r="J9707" s="180">
        <v>1255352.3</v>
      </c>
    </row>
    <row r="9708" spans="1:10" x14ac:dyDescent="0.2">
      <c r="A9708" s="180" t="s">
        <v>225</v>
      </c>
      <c r="B9708" s="180" t="s">
        <v>356</v>
      </c>
      <c r="C9708" s="180"/>
      <c r="D9708" s="180">
        <v>50000</v>
      </c>
      <c r="E9708" s="180"/>
      <c r="F9708" s="180"/>
      <c r="G9708" s="180"/>
      <c r="H9708" s="180"/>
      <c r="I9708" s="180">
        <v>425200</v>
      </c>
      <c r="J9708" s="180">
        <v>519805.42</v>
      </c>
    </row>
    <row r="9709" spans="1:10" x14ac:dyDescent="0.2">
      <c r="A9709" s="180" t="s">
        <v>225</v>
      </c>
      <c r="B9709" s="180" t="s">
        <v>409</v>
      </c>
      <c r="C9709" s="180"/>
      <c r="D9709" s="180"/>
      <c r="E9709" s="180"/>
      <c r="F9709" s="180"/>
      <c r="G9709" s="180"/>
      <c r="H9709" s="180"/>
      <c r="I9709" s="180">
        <v>0</v>
      </c>
      <c r="J9709" s="180"/>
    </row>
    <row r="9710" spans="1:10" x14ac:dyDescent="0.2">
      <c r="A9710" s="180" t="s">
        <v>225</v>
      </c>
      <c r="B9710" s="180" t="s">
        <v>378</v>
      </c>
      <c r="C9710" s="180"/>
      <c r="D9710" s="180"/>
      <c r="E9710" s="180"/>
      <c r="F9710" s="180"/>
      <c r="G9710" s="180">
        <v>745000</v>
      </c>
      <c r="H9710" s="180"/>
      <c r="I9710" s="180">
        <v>738265</v>
      </c>
      <c r="J9710" s="180">
        <v>839758.85</v>
      </c>
    </row>
    <row r="9711" spans="1:10" x14ac:dyDescent="0.2">
      <c r="A9711" s="180" t="s">
        <v>225</v>
      </c>
      <c r="B9711" s="180" t="s">
        <v>360</v>
      </c>
      <c r="C9711" s="180">
        <v>100000</v>
      </c>
      <c r="D9711" s="180">
        <v>0</v>
      </c>
      <c r="E9711" s="180"/>
      <c r="F9711" s="180"/>
      <c r="G9711" s="180"/>
      <c r="H9711" s="180"/>
      <c r="I9711" s="180">
        <v>1926359</v>
      </c>
      <c r="J9711" s="180">
        <v>618319.35999999999</v>
      </c>
    </row>
    <row r="9712" spans="1:10" x14ac:dyDescent="0.2">
      <c r="A9712" s="180" t="s">
        <v>225</v>
      </c>
      <c r="B9712" s="180" t="s">
        <v>379</v>
      </c>
      <c r="C9712" s="180"/>
      <c r="D9712" s="180"/>
      <c r="E9712" s="180"/>
      <c r="F9712" s="180">
        <v>354900</v>
      </c>
      <c r="G9712" s="180"/>
      <c r="H9712" s="180"/>
      <c r="I9712" s="180">
        <v>354040</v>
      </c>
      <c r="J9712" s="180">
        <v>1352440</v>
      </c>
    </row>
    <row r="9713" spans="1:10" x14ac:dyDescent="0.2">
      <c r="A9713" s="180" t="s">
        <v>225</v>
      </c>
      <c r="B9713" s="180" t="s">
        <v>362</v>
      </c>
      <c r="C9713" s="180"/>
      <c r="D9713" s="180"/>
      <c r="E9713" s="180"/>
      <c r="F9713" s="180"/>
      <c r="G9713" s="180"/>
      <c r="H9713" s="180"/>
      <c r="I9713" s="180">
        <v>593990</v>
      </c>
      <c r="J9713" s="180">
        <v>593225</v>
      </c>
    </row>
    <row r="9714" spans="1:10" x14ac:dyDescent="0.2">
      <c r="A9714" s="180" t="s">
        <v>225</v>
      </c>
      <c r="B9714" s="180" t="s">
        <v>365</v>
      </c>
      <c r="C9714" s="180">
        <v>869800</v>
      </c>
      <c r="D9714" s="180">
        <v>247898</v>
      </c>
      <c r="E9714" s="180">
        <v>0</v>
      </c>
      <c r="F9714" s="180">
        <v>354900</v>
      </c>
      <c r="G9714" s="180">
        <v>745000</v>
      </c>
      <c r="H9714" s="180">
        <v>189082</v>
      </c>
      <c r="I9714" s="180">
        <v>20676500</v>
      </c>
      <c r="J9714" s="180">
        <v>21019084.840000004</v>
      </c>
    </row>
    <row r="9715" spans="1:10" x14ac:dyDescent="0.2">
      <c r="A9715" s="180" t="s">
        <v>225</v>
      </c>
      <c r="B9715" s="180" t="s">
        <v>447</v>
      </c>
      <c r="C9715" s="180"/>
      <c r="D9715" s="180">
        <v>354900</v>
      </c>
      <c r="E9715" s="180"/>
      <c r="F9715" s="180"/>
      <c r="G9715" s="180"/>
      <c r="H9715" s="180"/>
      <c r="I9715" s="180">
        <v>359359</v>
      </c>
      <c r="J9715" s="180">
        <v>1681145.83</v>
      </c>
    </row>
    <row r="9716" spans="1:10" x14ac:dyDescent="0.2">
      <c r="A9716" s="180" t="s">
        <v>225</v>
      </c>
      <c r="B9716" s="180" t="s">
        <v>366</v>
      </c>
      <c r="C9716" s="180">
        <v>869800</v>
      </c>
      <c r="D9716" s="180">
        <v>602798</v>
      </c>
      <c r="E9716" s="180">
        <v>0</v>
      </c>
      <c r="F9716" s="180">
        <v>354900</v>
      </c>
      <c r="G9716" s="180">
        <v>745000</v>
      </c>
      <c r="H9716" s="180">
        <v>189082</v>
      </c>
      <c r="I9716" s="180">
        <v>21035859</v>
      </c>
      <c r="J9716" s="180">
        <v>22700230.670000002</v>
      </c>
    </row>
    <row r="9717" spans="1:10" x14ac:dyDescent="0.2">
      <c r="A9717" s="180" t="s">
        <v>225</v>
      </c>
      <c r="B9717" s="180" t="s">
        <v>367</v>
      </c>
      <c r="C9717" s="180">
        <v>1551038.9500000002</v>
      </c>
      <c r="D9717" s="180">
        <v>7812.5</v>
      </c>
      <c r="E9717" s="180">
        <v>0</v>
      </c>
      <c r="F9717" s="180">
        <v>0</v>
      </c>
      <c r="G9717" s="180">
        <v>-49847.369999999995</v>
      </c>
      <c r="H9717" s="180">
        <v>0.4599999999627471</v>
      </c>
      <c r="I9717" s="180">
        <v>3406280.6600000039</v>
      </c>
      <c r="J9717" s="180">
        <v>5254642.6599999964</v>
      </c>
    </row>
    <row r="9718" spans="1:10" x14ac:dyDescent="0.2">
      <c r="A9718" s="180" t="s">
        <v>225</v>
      </c>
      <c r="B9718" s="180" t="s">
        <v>368</v>
      </c>
      <c r="C9718" s="180">
        <v>2420838.9500000002</v>
      </c>
      <c r="D9718" s="180">
        <v>610610.5</v>
      </c>
      <c r="E9718" s="180">
        <v>0</v>
      </c>
      <c r="F9718" s="180">
        <v>354900</v>
      </c>
      <c r="G9718" s="180">
        <v>695152.63</v>
      </c>
      <c r="H9718" s="180">
        <v>189082.45999999996</v>
      </c>
      <c r="I9718" s="180">
        <v>24442139.660000004</v>
      </c>
      <c r="J9718" s="180">
        <v>27954873.329999998</v>
      </c>
    </row>
    <row r="9719" spans="1:10" x14ac:dyDescent="0.2">
      <c r="A9719" s="180" t="s">
        <v>226</v>
      </c>
      <c r="B9719" s="180" t="s">
        <v>333</v>
      </c>
      <c r="C9719" s="180"/>
      <c r="D9719" s="180">
        <v>454031</v>
      </c>
      <c r="E9719" s="180"/>
      <c r="F9719" s="180">
        <v>734062</v>
      </c>
      <c r="G9719" s="180"/>
      <c r="H9719" s="180"/>
      <c r="I9719" s="180">
        <v>3654885</v>
      </c>
      <c r="J9719" s="180">
        <v>3472542.1399999997</v>
      </c>
    </row>
    <row r="9720" spans="1:10" x14ac:dyDescent="0.2">
      <c r="A9720" s="180" t="s">
        <v>226</v>
      </c>
      <c r="B9720" s="180" t="s">
        <v>334</v>
      </c>
      <c r="C9720" s="180"/>
      <c r="D9720" s="180">
        <v>5619</v>
      </c>
      <c r="E9720" s="180"/>
      <c r="F9720" s="180">
        <v>9084</v>
      </c>
      <c r="G9720" s="180"/>
      <c r="H9720" s="180"/>
      <c r="I9720" s="180">
        <v>47857</v>
      </c>
      <c r="J9720" s="180">
        <v>49559.56</v>
      </c>
    </row>
    <row r="9721" spans="1:10" x14ac:dyDescent="0.2">
      <c r="A9721" s="180" t="s">
        <v>226</v>
      </c>
      <c r="B9721" s="180" t="s">
        <v>335</v>
      </c>
      <c r="C9721" s="180"/>
      <c r="D9721" s="180">
        <v>0</v>
      </c>
      <c r="E9721" s="180"/>
      <c r="F9721" s="180"/>
      <c r="G9721" s="180"/>
      <c r="H9721" s="180"/>
      <c r="I9721" s="180">
        <v>228020</v>
      </c>
      <c r="J9721" s="180">
        <v>262682</v>
      </c>
    </row>
    <row r="9722" spans="1:10" x14ac:dyDescent="0.2">
      <c r="A9722" s="180" t="s">
        <v>226</v>
      </c>
      <c r="B9722" s="180" t="s">
        <v>336</v>
      </c>
      <c r="C9722" s="180"/>
      <c r="D9722" s="180"/>
      <c r="E9722" s="180"/>
      <c r="F9722" s="180"/>
      <c r="G9722" s="180"/>
      <c r="H9722" s="180"/>
      <c r="I9722" s="180">
        <v>950000</v>
      </c>
      <c r="J9722" s="180">
        <v>956107.08</v>
      </c>
    </row>
    <row r="9723" spans="1:10" x14ac:dyDescent="0.2">
      <c r="A9723" s="180" t="s">
        <v>226</v>
      </c>
      <c r="B9723" s="180" t="s">
        <v>337</v>
      </c>
      <c r="C9723" s="180">
        <v>5000</v>
      </c>
      <c r="D9723" s="180">
        <v>1000</v>
      </c>
      <c r="E9723" s="180">
        <v>10000</v>
      </c>
      <c r="F9723" s="180">
        <v>3000</v>
      </c>
      <c r="G9723" s="180">
        <v>500</v>
      </c>
      <c r="H9723" s="180"/>
      <c r="I9723" s="180">
        <v>156025</v>
      </c>
      <c r="J9723" s="180">
        <v>74685.58</v>
      </c>
    </row>
    <row r="9724" spans="1:10" x14ac:dyDescent="0.2">
      <c r="A9724" s="180" t="s">
        <v>226</v>
      </c>
      <c r="B9724" s="180" t="s">
        <v>338</v>
      </c>
      <c r="C9724" s="180"/>
      <c r="D9724" s="180"/>
      <c r="E9724" s="180"/>
      <c r="F9724" s="180"/>
      <c r="G9724" s="180">
        <v>210000</v>
      </c>
      <c r="H9724" s="180"/>
      <c r="I9724" s="180">
        <v>200000</v>
      </c>
      <c r="J9724" s="180">
        <v>216435.34</v>
      </c>
    </row>
    <row r="9725" spans="1:10" x14ac:dyDescent="0.2">
      <c r="A9725" s="180" t="s">
        <v>226</v>
      </c>
      <c r="B9725" s="180" t="s">
        <v>339</v>
      </c>
      <c r="C9725" s="180"/>
      <c r="D9725" s="180"/>
      <c r="E9725" s="180"/>
      <c r="F9725" s="180"/>
      <c r="G9725" s="180"/>
      <c r="H9725" s="180"/>
      <c r="I9725" s="180">
        <v>151500</v>
      </c>
      <c r="J9725" s="180">
        <v>156413.94</v>
      </c>
    </row>
    <row r="9726" spans="1:10" x14ac:dyDescent="0.2">
      <c r="A9726" s="180" t="s">
        <v>226</v>
      </c>
      <c r="B9726" s="180" t="s">
        <v>340</v>
      </c>
      <c r="C9726" s="180">
        <v>25000</v>
      </c>
      <c r="D9726" s="180">
        <v>0</v>
      </c>
      <c r="E9726" s="180"/>
      <c r="F9726" s="180"/>
      <c r="G9726" s="180"/>
      <c r="H9726" s="180"/>
      <c r="I9726" s="180">
        <v>291338</v>
      </c>
      <c r="J9726" s="180">
        <v>232915.90999999997</v>
      </c>
    </row>
    <row r="9727" spans="1:10" x14ac:dyDescent="0.2">
      <c r="A9727" s="180" t="s">
        <v>226</v>
      </c>
      <c r="B9727" s="180" t="s">
        <v>341</v>
      </c>
      <c r="C9727" s="180"/>
      <c r="D9727" s="180"/>
      <c r="E9727" s="180"/>
      <c r="F9727" s="180"/>
      <c r="G9727" s="180"/>
      <c r="H9727" s="180"/>
      <c r="I9727" s="180">
        <v>0</v>
      </c>
      <c r="J9727" s="180">
        <v>0</v>
      </c>
    </row>
    <row r="9728" spans="1:10" x14ac:dyDescent="0.2">
      <c r="A9728" s="180" t="s">
        <v>226</v>
      </c>
      <c r="B9728" s="180" t="s">
        <v>342</v>
      </c>
      <c r="C9728" s="180"/>
      <c r="D9728" s="180"/>
      <c r="E9728" s="180"/>
      <c r="F9728" s="180"/>
      <c r="G9728" s="180"/>
      <c r="H9728" s="180"/>
      <c r="I9728" s="180">
        <v>3754062</v>
      </c>
      <c r="J9728" s="180">
        <v>3835804</v>
      </c>
    </row>
    <row r="9729" spans="1:10" x14ac:dyDescent="0.2">
      <c r="A9729" s="180" t="s">
        <v>226</v>
      </c>
      <c r="B9729" s="180" t="s">
        <v>343</v>
      </c>
      <c r="C9729" s="180"/>
      <c r="D9729" s="180"/>
      <c r="E9729" s="180"/>
      <c r="F9729" s="180"/>
      <c r="G9729" s="180"/>
      <c r="H9729" s="180"/>
      <c r="I9729" s="180">
        <v>0</v>
      </c>
      <c r="J9729" s="180">
        <v>0</v>
      </c>
    </row>
    <row r="9730" spans="1:10" x14ac:dyDescent="0.2">
      <c r="A9730" s="180" t="s">
        <v>226</v>
      </c>
      <c r="B9730" s="180" t="s">
        <v>344</v>
      </c>
      <c r="C9730" s="180">
        <v>620000</v>
      </c>
      <c r="D9730" s="180">
        <v>100</v>
      </c>
      <c r="E9730" s="180"/>
      <c r="F9730" s="180"/>
      <c r="G9730" s="180">
        <v>2500</v>
      </c>
      <c r="H9730" s="180"/>
      <c r="I9730" s="180">
        <v>671710</v>
      </c>
      <c r="J9730" s="180">
        <v>625287.72</v>
      </c>
    </row>
    <row r="9731" spans="1:10" x14ac:dyDescent="0.2">
      <c r="A9731" s="180" t="s">
        <v>226</v>
      </c>
      <c r="B9731" s="180" t="s">
        <v>475</v>
      </c>
      <c r="C9731" s="180"/>
      <c r="D9731" s="180">
        <v>2455</v>
      </c>
      <c r="E9731" s="180"/>
      <c r="F9731" s="180">
        <v>3970</v>
      </c>
      <c r="G9731" s="180"/>
      <c r="H9731" s="180"/>
      <c r="I9731" s="180">
        <v>18415</v>
      </c>
      <c r="J9731" s="180">
        <v>20019</v>
      </c>
    </row>
    <row r="9732" spans="1:10" x14ac:dyDescent="0.2">
      <c r="A9732" s="180" t="s">
        <v>226</v>
      </c>
      <c r="B9732" s="180" t="s">
        <v>332</v>
      </c>
      <c r="C9732" s="180"/>
      <c r="D9732" s="180"/>
      <c r="E9732" s="180"/>
      <c r="F9732" s="180"/>
      <c r="G9732" s="180"/>
      <c r="H9732" s="180"/>
      <c r="I9732" s="180">
        <v>80000</v>
      </c>
      <c r="J9732" s="180">
        <v>63298</v>
      </c>
    </row>
    <row r="9733" spans="1:10" x14ac:dyDescent="0.2">
      <c r="A9733" s="180" t="s">
        <v>226</v>
      </c>
      <c r="B9733" s="180" t="s">
        <v>407</v>
      </c>
      <c r="C9733" s="180"/>
      <c r="D9733" s="180"/>
      <c r="E9733" s="180"/>
      <c r="F9733" s="180"/>
      <c r="G9733" s="180">
        <v>150000</v>
      </c>
      <c r="H9733" s="180"/>
      <c r="I9733" s="180">
        <v>263000</v>
      </c>
      <c r="J9733" s="180">
        <v>295500.84999999998</v>
      </c>
    </row>
    <row r="9734" spans="1:10" x14ac:dyDescent="0.2">
      <c r="A9734" s="180" t="s">
        <v>226</v>
      </c>
      <c r="B9734" s="180" t="s">
        <v>345</v>
      </c>
      <c r="C9734" s="180">
        <v>650000</v>
      </c>
      <c r="D9734" s="180">
        <v>463205</v>
      </c>
      <c r="E9734" s="180">
        <v>10000</v>
      </c>
      <c r="F9734" s="180">
        <v>750116</v>
      </c>
      <c r="G9734" s="180">
        <v>363000</v>
      </c>
      <c r="H9734" s="180">
        <v>0</v>
      </c>
      <c r="I9734" s="180">
        <v>10466812</v>
      </c>
      <c r="J9734" s="180">
        <v>10261251.119999999</v>
      </c>
    </row>
    <row r="9735" spans="1:10" x14ac:dyDescent="0.2">
      <c r="A9735" s="180" t="s">
        <v>226</v>
      </c>
      <c r="B9735" s="180" t="s">
        <v>346</v>
      </c>
      <c r="C9735" s="180"/>
      <c r="D9735" s="180"/>
      <c r="E9735" s="180"/>
      <c r="F9735" s="180"/>
      <c r="G9735" s="180"/>
      <c r="H9735" s="180"/>
      <c r="I9735" s="180">
        <v>2050343</v>
      </c>
      <c r="J9735" s="180">
        <v>9422596.0500000007</v>
      </c>
    </row>
    <row r="9736" spans="1:10" x14ac:dyDescent="0.2">
      <c r="A9736" s="180" t="s">
        <v>226</v>
      </c>
      <c r="B9736" s="180" t="s">
        <v>446</v>
      </c>
      <c r="C9736" s="180"/>
      <c r="D9736" s="180"/>
      <c r="E9736" s="180"/>
      <c r="F9736" s="180">
        <v>343939</v>
      </c>
      <c r="G9736" s="180"/>
      <c r="H9736" s="180"/>
      <c r="I9736" s="180">
        <v>512914</v>
      </c>
      <c r="J9736" s="180">
        <v>1392257.09</v>
      </c>
    </row>
    <row r="9737" spans="1:10" x14ac:dyDescent="0.2">
      <c r="A9737" s="180" t="s">
        <v>226</v>
      </c>
      <c r="B9737" s="180" t="s">
        <v>347</v>
      </c>
      <c r="C9737" s="180"/>
      <c r="D9737" s="180"/>
      <c r="E9737" s="180"/>
      <c r="F9737" s="180"/>
      <c r="G9737" s="180"/>
      <c r="H9737" s="180"/>
      <c r="I9737" s="180">
        <v>0</v>
      </c>
      <c r="J9737" s="180">
        <v>0</v>
      </c>
    </row>
    <row r="9738" spans="1:10" x14ac:dyDescent="0.2">
      <c r="A9738" s="180" t="s">
        <v>226</v>
      </c>
      <c r="B9738" s="180" t="s">
        <v>348</v>
      </c>
      <c r="C9738" s="180">
        <v>650000</v>
      </c>
      <c r="D9738" s="180">
        <v>463205</v>
      </c>
      <c r="E9738" s="180">
        <v>10000</v>
      </c>
      <c r="F9738" s="180">
        <v>1094055</v>
      </c>
      <c r="G9738" s="180">
        <v>363000</v>
      </c>
      <c r="H9738" s="180">
        <v>0</v>
      </c>
      <c r="I9738" s="180">
        <v>13030069</v>
      </c>
      <c r="J9738" s="180">
        <v>21076104.260000002</v>
      </c>
    </row>
    <row r="9739" spans="1:10" x14ac:dyDescent="0.2">
      <c r="A9739" s="180" t="s">
        <v>226</v>
      </c>
      <c r="B9739" s="180" t="s">
        <v>349</v>
      </c>
      <c r="C9739" s="180">
        <v>1387625.3199999998</v>
      </c>
      <c r="D9739" s="180">
        <v>115158.17999999992</v>
      </c>
      <c r="E9739" s="180">
        <v>3366132</v>
      </c>
      <c r="F9739" s="180">
        <v>221358.94999999972</v>
      </c>
      <c r="G9739" s="180">
        <v>123823.72000000004</v>
      </c>
      <c r="H9739" s="180">
        <v>0</v>
      </c>
      <c r="I9739" s="180">
        <v>12360357.500000002</v>
      </c>
      <c r="J9739" s="180">
        <v>4780823.43</v>
      </c>
    </row>
    <row r="9740" spans="1:10" x14ac:dyDescent="0.2">
      <c r="A9740" s="180" t="s">
        <v>226</v>
      </c>
      <c r="B9740" s="180" t="s">
        <v>350</v>
      </c>
      <c r="C9740" s="180">
        <v>2037625.32</v>
      </c>
      <c r="D9740" s="180">
        <v>578363.17999999993</v>
      </c>
      <c r="E9740" s="180">
        <v>3376132</v>
      </c>
      <c r="F9740" s="180">
        <v>1315413.9499999995</v>
      </c>
      <c r="G9740" s="180">
        <v>486823.72</v>
      </c>
      <c r="H9740" s="180">
        <v>0</v>
      </c>
      <c r="I9740" s="180">
        <v>25390426.5</v>
      </c>
      <c r="J9740" s="180">
        <v>25856927.690000001</v>
      </c>
    </row>
    <row r="9741" spans="1:10" x14ac:dyDescent="0.2">
      <c r="A9741" s="180" t="s">
        <v>226</v>
      </c>
      <c r="B9741" s="180" t="s">
        <v>376</v>
      </c>
      <c r="C9741" s="180"/>
      <c r="D9741" s="180"/>
      <c r="E9741" s="180"/>
      <c r="F9741" s="180"/>
      <c r="G9741" s="180"/>
      <c r="H9741" s="180"/>
      <c r="I9741" s="180"/>
      <c r="J9741" s="180"/>
    </row>
    <row r="9742" spans="1:10" x14ac:dyDescent="0.2">
      <c r="A9742" s="180" t="s">
        <v>226</v>
      </c>
      <c r="B9742" s="180" t="s">
        <v>377</v>
      </c>
      <c r="C9742" s="180"/>
      <c r="D9742" s="180">
        <v>100000</v>
      </c>
      <c r="E9742" s="180"/>
      <c r="F9742" s="180"/>
      <c r="G9742" s="180"/>
      <c r="H9742" s="180"/>
      <c r="I9742" s="180">
        <v>5688000</v>
      </c>
      <c r="J9742" s="180">
        <v>5695329.7199999997</v>
      </c>
    </row>
    <row r="9743" spans="1:10" x14ac:dyDescent="0.2">
      <c r="A9743" s="180" t="s">
        <v>226</v>
      </c>
      <c r="B9743" s="180" t="s">
        <v>352</v>
      </c>
      <c r="C9743" s="180"/>
      <c r="D9743" s="180"/>
      <c r="E9743" s="180"/>
      <c r="F9743" s="180"/>
      <c r="G9743" s="180"/>
      <c r="H9743" s="180"/>
      <c r="I9743" s="180">
        <v>195000</v>
      </c>
      <c r="J9743" s="180">
        <v>183423.63</v>
      </c>
    </row>
    <row r="9744" spans="1:10" x14ac:dyDescent="0.2">
      <c r="A9744" s="180" t="s">
        <v>226</v>
      </c>
      <c r="B9744" s="180" t="s">
        <v>353</v>
      </c>
      <c r="C9744" s="180"/>
      <c r="D9744" s="180"/>
      <c r="E9744" s="180"/>
      <c r="F9744" s="180"/>
      <c r="G9744" s="180"/>
      <c r="H9744" s="180"/>
      <c r="I9744" s="180">
        <v>446000</v>
      </c>
      <c r="J9744" s="180">
        <v>375498.72</v>
      </c>
    </row>
    <row r="9745" spans="1:10" x14ac:dyDescent="0.2">
      <c r="A9745" s="180" t="s">
        <v>226</v>
      </c>
      <c r="B9745" s="180" t="s">
        <v>354</v>
      </c>
      <c r="C9745" s="180"/>
      <c r="D9745" s="180"/>
      <c r="E9745" s="180"/>
      <c r="F9745" s="180"/>
      <c r="G9745" s="180"/>
      <c r="H9745" s="180"/>
      <c r="I9745" s="180">
        <v>206000</v>
      </c>
      <c r="J9745" s="180">
        <v>128016.23</v>
      </c>
    </row>
    <row r="9746" spans="1:10" x14ac:dyDescent="0.2">
      <c r="A9746" s="180" t="s">
        <v>226</v>
      </c>
      <c r="B9746" s="180" t="s">
        <v>408</v>
      </c>
      <c r="C9746" s="180"/>
      <c r="D9746" s="180"/>
      <c r="E9746" s="180"/>
      <c r="F9746" s="180"/>
      <c r="G9746" s="180"/>
      <c r="H9746" s="180"/>
      <c r="I9746" s="180">
        <v>435000</v>
      </c>
      <c r="J9746" s="180">
        <v>428429.67</v>
      </c>
    </row>
    <row r="9747" spans="1:10" x14ac:dyDescent="0.2">
      <c r="A9747" s="180" t="s">
        <v>226</v>
      </c>
      <c r="B9747" s="180" t="s">
        <v>423</v>
      </c>
      <c r="C9747" s="180">
        <v>10000</v>
      </c>
      <c r="D9747" s="180">
        <v>200000</v>
      </c>
      <c r="E9747" s="180"/>
      <c r="F9747" s="180"/>
      <c r="G9747" s="180">
        <v>2000</v>
      </c>
      <c r="H9747" s="180"/>
      <c r="I9747" s="180">
        <v>360715</v>
      </c>
      <c r="J9747" s="180">
        <v>251063.9</v>
      </c>
    </row>
    <row r="9748" spans="1:10" x14ac:dyDescent="0.2">
      <c r="A9748" s="180" t="s">
        <v>226</v>
      </c>
      <c r="B9748" s="180" t="s">
        <v>355</v>
      </c>
      <c r="C9748" s="180">
        <v>25000</v>
      </c>
      <c r="D9748" s="180">
        <v>100000</v>
      </c>
      <c r="E9748" s="180"/>
      <c r="F9748" s="180"/>
      <c r="G9748" s="180"/>
      <c r="H9748" s="180"/>
      <c r="I9748" s="180">
        <v>999830</v>
      </c>
      <c r="J9748" s="180">
        <v>772186.21</v>
      </c>
    </row>
    <row r="9749" spans="1:10" x14ac:dyDescent="0.2">
      <c r="A9749" s="180" t="s">
        <v>226</v>
      </c>
      <c r="B9749" s="180" t="s">
        <v>356</v>
      </c>
      <c r="C9749" s="180"/>
      <c r="D9749" s="180">
        <v>50000</v>
      </c>
      <c r="E9749" s="180"/>
      <c r="F9749" s="180"/>
      <c r="G9749" s="180"/>
      <c r="H9749" s="180"/>
      <c r="I9749" s="180">
        <v>447007</v>
      </c>
      <c r="J9749" s="180">
        <v>447887.42</v>
      </c>
    </row>
    <row r="9750" spans="1:10" x14ac:dyDescent="0.2">
      <c r="A9750" s="180" t="s">
        <v>226</v>
      </c>
      <c r="B9750" s="180" t="s">
        <v>409</v>
      </c>
      <c r="C9750" s="180"/>
      <c r="D9750" s="180"/>
      <c r="E9750" s="180"/>
      <c r="F9750" s="180"/>
      <c r="G9750" s="180"/>
      <c r="H9750" s="180"/>
      <c r="I9750" s="180">
        <v>0</v>
      </c>
      <c r="J9750" s="180"/>
    </row>
    <row r="9751" spans="1:10" x14ac:dyDescent="0.2">
      <c r="A9751" s="180" t="s">
        <v>226</v>
      </c>
      <c r="B9751" s="180" t="s">
        <v>378</v>
      </c>
      <c r="C9751" s="180"/>
      <c r="D9751" s="180"/>
      <c r="E9751" s="180"/>
      <c r="F9751" s="180"/>
      <c r="G9751" s="180">
        <v>380000</v>
      </c>
      <c r="H9751" s="180"/>
      <c r="I9751" s="180">
        <v>390000</v>
      </c>
      <c r="J9751" s="180">
        <v>397358.93</v>
      </c>
    </row>
    <row r="9752" spans="1:10" x14ac:dyDescent="0.2">
      <c r="A9752" s="180" t="s">
        <v>226</v>
      </c>
      <c r="B9752" s="180" t="s">
        <v>360</v>
      </c>
      <c r="C9752" s="180">
        <v>350000</v>
      </c>
      <c r="D9752" s="180"/>
      <c r="E9752" s="180">
        <v>3376132</v>
      </c>
      <c r="F9752" s="180"/>
      <c r="G9752" s="180"/>
      <c r="H9752" s="180"/>
      <c r="I9752" s="180">
        <v>5798987</v>
      </c>
      <c r="J9752" s="180">
        <v>2097498.2599999998</v>
      </c>
    </row>
    <row r="9753" spans="1:10" x14ac:dyDescent="0.2">
      <c r="A9753" s="180" t="s">
        <v>226</v>
      </c>
      <c r="B9753" s="180" t="s">
        <v>379</v>
      </c>
      <c r="C9753" s="180"/>
      <c r="D9753" s="180"/>
      <c r="E9753" s="180"/>
      <c r="F9753" s="180">
        <v>1090024</v>
      </c>
      <c r="G9753" s="180"/>
      <c r="H9753" s="180"/>
      <c r="I9753" s="180">
        <v>1289678</v>
      </c>
      <c r="J9753" s="180">
        <v>1068864.4099999999</v>
      </c>
    </row>
    <row r="9754" spans="1:10" x14ac:dyDescent="0.2">
      <c r="A9754" s="180" t="s">
        <v>226</v>
      </c>
      <c r="B9754" s="180" t="s">
        <v>362</v>
      </c>
      <c r="C9754" s="180"/>
      <c r="D9754" s="180"/>
      <c r="E9754" s="180"/>
      <c r="F9754" s="180"/>
      <c r="G9754" s="180"/>
      <c r="H9754" s="180"/>
      <c r="I9754" s="180">
        <v>257877</v>
      </c>
      <c r="J9754" s="180">
        <v>258756</v>
      </c>
    </row>
    <row r="9755" spans="1:10" x14ac:dyDescent="0.2">
      <c r="A9755" s="180" t="s">
        <v>226</v>
      </c>
      <c r="B9755" s="180" t="s">
        <v>365</v>
      </c>
      <c r="C9755" s="180">
        <v>385000</v>
      </c>
      <c r="D9755" s="180">
        <v>450000</v>
      </c>
      <c r="E9755" s="180">
        <v>3376132</v>
      </c>
      <c r="F9755" s="180">
        <v>1090024</v>
      </c>
      <c r="G9755" s="180">
        <v>382000</v>
      </c>
      <c r="H9755" s="180">
        <v>0</v>
      </c>
      <c r="I9755" s="180">
        <v>16514094</v>
      </c>
      <c r="J9755" s="180">
        <v>12104313.1</v>
      </c>
    </row>
    <row r="9756" spans="1:10" x14ac:dyDescent="0.2">
      <c r="A9756" s="180" t="s">
        <v>226</v>
      </c>
      <c r="B9756" s="180" t="s">
        <v>447</v>
      </c>
      <c r="C9756" s="180">
        <v>313939</v>
      </c>
      <c r="D9756" s="180">
        <v>30000</v>
      </c>
      <c r="E9756" s="180"/>
      <c r="F9756" s="180"/>
      <c r="G9756" s="180"/>
      <c r="H9756" s="180"/>
      <c r="I9756" s="180">
        <v>512914</v>
      </c>
      <c r="J9756" s="180">
        <v>1392257.09</v>
      </c>
    </row>
    <row r="9757" spans="1:10" x14ac:dyDescent="0.2">
      <c r="A9757" s="180" t="s">
        <v>226</v>
      </c>
      <c r="B9757" s="180" t="s">
        <v>366</v>
      </c>
      <c r="C9757" s="180">
        <v>698939</v>
      </c>
      <c r="D9757" s="180">
        <v>480000</v>
      </c>
      <c r="E9757" s="180">
        <v>3376132</v>
      </c>
      <c r="F9757" s="180">
        <v>1090024</v>
      </c>
      <c r="G9757" s="180">
        <v>382000</v>
      </c>
      <c r="H9757" s="180">
        <v>0</v>
      </c>
      <c r="I9757" s="180">
        <v>17027008</v>
      </c>
      <c r="J9757" s="180">
        <v>13496570.189999999</v>
      </c>
    </row>
    <row r="9758" spans="1:10" x14ac:dyDescent="0.2">
      <c r="A9758" s="180" t="s">
        <v>226</v>
      </c>
      <c r="B9758" s="180" t="s">
        <v>367</v>
      </c>
      <c r="C9758" s="180">
        <v>1338686.3199999998</v>
      </c>
      <c r="D9758" s="180">
        <v>98363.179999999935</v>
      </c>
      <c r="E9758" s="180">
        <v>0</v>
      </c>
      <c r="F9758" s="180">
        <v>225389.94999999972</v>
      </c>
      <c r="G9758" s="180">
        <v>104823.72000000004</v>
      </c>
      <c r="H9758" s="180">
        <v>0</v>
      </c>
      <c r="I9758" s="180">
        <v>8363418.5</v>
      </c>
      <c r="J9758" s="180">
        <v>12360357.500000002</v>
      </c>
    </row>
    <row r="9759" spans="1:10" x14ac:dyDescent="0.2">
      <c r="A9759" s="180" t="s">
        <v>226</v>
      </c>
      <c r="B9759" s="180" t="s">
        <v>368</v>
      </c>
      <c r="C9759" s="180">
        <v>2037625.32</v>
      </c>
      <c r="D9759" s="180">
        <v>578363.17999999993</v>
      </c>
      <c r="E9759" s="180">
        <v>3376132</v>
      </c>
      <c r="F9759" s="180">
        <v>1315413.9499999995</v>
      </c>
      <c r="G9759" s="180">
        <v>486823.72</v>
      </c>
      <c r="H9759" s="180">
        <v>0</v>
      </c>
      <c r="I9759" s="180">
        <v>25390426.5</v>
      </c>
      <c r="J9759" s="180">
        <v>25856927.690000001</v>
      </c>
    </row>
    <row r="9760" spans="1:10" x14ac:dyDescent="0.2">
      <c r="A9760" s="180" t="s">
        <v>227</v>
      </c>
      <c r="B9760" s="180" t="s">
        <v>333</v>
      </c>
      <c r="C9760" s="180"/>
      <c r="D9760" s="180">
        <v>477596</v>
      </c>
      <c r="E9760" s="180"/>
      <c r="F9760" s="180">
        <v>1805716</v>
      </c>
      <c r="G9760" s="180"/>
      <c r="H9760" s="180"/>
      <c r="I9760" s="180">
        <v>11937950</v>
      </c>
      <c r="J9760" s="180">
        <v>10064985.66</v>
      </c>
    </row>
    <row r="9761" spans="1:10" x14ac:dyDescent="0.2">
      <c r="A9761" s="180" t="s">
        <v>227</v>
      </c>
      <c r="B9761" s="180" t="s">
        <v>334</v>
      </c>
      <c r="C9761" s="180"/>
      <c r="D9761" s="180">
        <v>2086</v>
      </c>
      <c r="E9761" s="180"/>
      <c r="F9761" s="180">
        <v>7884</v>
      </c>
      <c r="G9761" s="180"/>
      <c r="H9761" s="180"/>
      <c r="I9761" s="180">
        <v>58248</v>
      </c>
      <c r="J9761" s="180">
        <v>69067.209999999992</v>
      </c>
    </row>
    <row r="9762" spans="1:10" x14ac:dyDescent="0.2">
      <c r="A9762" s="180" t="s">
        <v>227</v>
      </c>
      <c r="B9762" s="180" t="s">
        <v>335</v>
      </c>
      <c r="C9762" s="180"/>
      <c r="D9762" s="180">
        <v>0</v>
      </c>
      <c r="E9762" s="180"/>
      <c r="F9762" s="180"/>
      <c r="G9762" s="180"/>
      <c r="H9762" s="180"/>
      <c r="I9762" s="180">
        <v>176489</v>
      </c>
      <c r="J9762" s="180">
        <v>173709</v>
      </c>
    </row>
    <row r="9763" spans="1:10" x14ac:dyDescent="0.2">
      <c r="A9763" s="180" t="s">
        <v>227</v>
      </c>
      <c r="B9763" s="180" t="s">
        <v>336</v>
      </c>
      <c r="C9763" s="180"/>
      <c r="D9763" s="180"/>
      <c r="E9763" s="180"/>
      <c r="F9763" s="180"/>
      <c r="G9763" s="180"/>
      <c r="H9763" s="180"/>
      <c r="I9763" s="180">
        <v>1064907</v>
      </c>
      <c r="J9763" s="180">
        <v>1113602.76</v>
      </c>
    </row>
    <row r="9764" spans="1:10" x14ac:dyDescent="0.2">
      <c r="A9764" s="180" t="s">
        <v>227</v>
      </c>
      <c r="B9764" s="180" t="s">
        <v>337</v>
      </c>
      <c r="C9764" s="180">
        <v>5001</v>
      </c>
      <c r="D9764" s="180">
        <v>1933</v>
      </c>
      <c r="E9764" s="180">
        <v>0</v>
      </c>
      <c r="F9764" s="180">
        <v>0</v>
      </c>
      <c r="G9764" s="180">
        <v>4568</v>
      </c>
      <c r="H9764" s="180">
        <v>52</v>
      </c>
      <c r="I9764" s="180">
        <v>83338</v>
      </c>
      <c r="J9764" s="180">
        <v>63708.51</v>
      </c>
    </row>
    <row r="9765" spans="1:10" x14ac:dyDescent="0.2">
      <c r="A9765" s="180" t="s">
        <v>227</v>
      </c>
      <c r="B9765" s="180" t="s">
        <v>338</v>
      </c>
      <c r="C9765" s="180"/>
      <c r="D9765" s="180"/>
      <c r="E9765" s="180"/>
      <c r="F9765" s="180"/>
      <c r="G9765" s="180">
        <v>326221</v>
      </c>
      <c r="H9765" s="180">
        <v>0</v>
      </c>
      <c r="I9765" s="180">
        <v>321400</v>
      </c>
      <c r="J9765" s="180">
        <v>325522.03000000003</v>
      </c>
    </row>
    <row r="9766" spans="1:10" x14ac:dyDescent="0.2">
      <c r="A9766" s="180" t="s">
        <v>227</v>
      </c>
      <c r="B9766" s="180" t="s">
        <v>339</v>
      </c>
      <c r="C9766" s="180"/>
      <c r="D9766" s="180"/>
      <c r="E9766" s="180"/>
      <c r="F9766" s="180"/>
      <c r="G9766" s="180"/>
      <c r="H9766" s="180">
        <v>1588</v>
      </c>
      <c r="I9766" s="180">
        <v>217457</v>
      </c>
      <c r="J9766" s="180">
        <v>204568.79</v>
      </c>
    </row>
    <row r="9767" spans="1:10" x14ac:dyDescent="0.2">
      <c r="A9767" s="180" t="s">
        <v>227</v>
      </c>
      <c r="B9767" s="180" t="s">
        <v>340</v>
      </c>
      <c r="C9767" s="180">
        <v>0</v>
      </c>
      <c r="D9767" s="180">
        <v>1150</v>
      </c>
      <c r="E9767" s="180">
        <v>0</v>
      </c>
      <c r="F9767" s="180">
        <v>0</v>
      </c>
      <c r="G9767" s="180">
        <v>0</v>
      </c>
      <c r="H9767" s="180">
        <v>0</v>
      </c>
      <c r="I9767" s="180">
        <v>279045</v>
      </c>
      <c r="J9767" s="180">
        <v>325860.05000000005</v>
      </c>
    </row>
    <row r="9768" spans="1:10" x14ac:dyDescent="0.2">
      <c r="A9768" s="180" t="s">
        <v>227</v>
      </c>
      <c r="B9768" s="180" t="s">
        <v>341</v>
      </c>
      <c r="C9768" s="180">
        <v>0</v>
      </c>
      <c r="D9768" s="180">
        <v>0</v>
      </c>
      <c r="E9768" s="180">
        <v>0</v>
      </c>
      <c r="F9768" s="180"/>
      <c r="G9768" s="180">
        <v>0</v>
      </c>
      <c r="H9768" s="180">
        <v>0</v>
      </c>
      <c r="I9768" s="180">
        <v>6000</v>
      </c>
      <c r="J9768" s="180">
        <v>6000</v>
      </c>
    </row>
    <row r="9769" spans="1:10" x14ac:dyDescent="0.2">
      <c r="A9769" s="180" t="s">
        <v>227</v>
      </c>
      <c r="B9769" s="180" t="s">
        <v>342</v>
      </c>
      <c r="C9769" s="180"/>
      <c r="D9769" s="180"/>
      <c r="E9769" s="180"/>
      <c r="F9769" s="180"/>
      <c r="G9769" s="180"/>
      <c r="H9769" s="180"/>
      <c r="I9769" s="180">
        <v>625419</v>
      </c>
      <c r="J9769" s="180">
        <v>994505</v>
      </c>
    </row>
    <row r="9770" spans="1:10" x14ac:dyDescent="0.2">
      <c r="A9770" s="180" t="s">
        <v>227</v>
      </c>
      <c r="B9770" s="180" t="s">
        <v>343</v>
      </c>
      <c r="C9770" s="180"/>
      <c r="D9770" s="180"/>
      <c r="E9770" s="180"/>
      <c r="F9770" s="180"/>
      <c r="G9770" s="180"/>
      <c r="H9770" s="180"/>
      <c r="I9770" s="180">
        <v>0</v>
      </c>
      <c r="J9770" s="180">
        <v>0</v>
      </c>
    </row>
    <row r="9771" spans="1:10" x14ac:dyDescent="0.2">
      <c r="A9771" s="180" t="s">
        <v>227</v>
      </c>
      <c r="B9771" s="180" t="s">
        <v>344</v>
      </c>
      <c r="C9771" s="180">
        <v>944773</v>
      </c>
      <c r="D9771" s="180">
        <v>109</v>
      </c>
      <c r="E9771" s="180">
        <v>0</v>
      </c>
      <c r="F9771" s="180">
        <v>0</v>
      </c>
      <c r="G9771" s="180">
        <v>4263</v>
      </c>
      <c r="H9771" s="180">
        <v>0</v>
      </c>
      <c r="I9771" s="180">
        <v>1018034</v>
      </c>
      <c r="J9771" s="180">
        <v>967346.56</v>
      </c>
    </row>
    <row r="9772" spans="1:10" x14ac:dyDescent="0.2">
      <c r="A9772" s="180" t="s">
        <v>227</v>
      </c>
      <c r="B9772" s="180" t="s">
        <v>475</v>
      </c>
      <c r="C9772" s="180"/>
      <c r="D9772" s="180">
        <v>9135</v>
      </c>
      <c r="E9772" s="180"/>
      <c r="F9772" s="180">
        <v>34539</v>
      </c>
      <c r="G9772" s="180"/>
      <c r="H9772" s="180"/>
      <c r="I9772" s="180">
        <v>221708</v>
      </c>
      <c r="J9772" s="180">
        <v>3726.9</v>
      </c>
    </row>
    <row r="9773" spans="1:10" x14ac:dyDescent="0.2">
      <c r="A9773" s="180" t="s">
        <v>227</v>
      </c>
      <c r="B9773" s="180" t="s">
        <v>332</v>
      </c>
      <c r="C9773" s="180"/>
      <c r="D9773" s="180"/>
      <c r="E9773" s="180">
        <v>0</v>
      </c>
      <c r="F9773" s="180"/>
      <c r="G9773" s="180"/>
      <c r="H9773" s="180"/>
      <c r="I9773" s="180">
        <v>113511</v>
      </c>
      <c r="J9773" s="180">
        <v>114795</v>
      </c>
    </row>
    <row r="9774" spans="1:10" x14ac:dyDescent="0.2">
      <c r="A9774" s="180" t="s">
        <v>227</v>
      </c>
      <c r="B9774" s="180" t="s">
        <v>407</v>
      </c>
      <c r="C9774" s="180">
        <v>0</v>
      </c>
      <c r="D9774" s="180">
        <v>0</v>
      </c>
      <c r="E9774" s="180">
        <v>0</v>
      </c>
      <c r="F9774" s="180">
        <v>0</v>
      </c>
      <c r="G9774" s="180">
        <v>314650</v>
      </c>
      <c r="H9774" s="180">
        <v>0</v>
      </c>
      <c r="I9774" s="180">
        <v>650885</v>
      </c>
      <c r="J9774" s="180">
        <v>506729.5</v>
      </c>
    </row>
    <row r="9775" spans="1:10" x14ac:dyDescent="0.2">
      <c r="A9775" s="180" t="s">
        <v>227</v>
      </c>
      <c r="B9775" s="180" t="s">
        <v>345</v>
      </c>
      <c r="C9775" s="180">
        <v>949774</v>
      </c>
      <c r="D9775" s="180">
        <v>492009</v>
      </c>
      <c r="E9775" s="180">
        <v>0</v>
      </c>
      <c r="F9775" s="180">
        <v>1848139</v>
      </c>
      <c r="G9775" s="180">
        <v>649702</v>
      </c>
      <c r="H9775" s="180">
        <v>1640</v>
      </c>
      <c r="I9775" s="180">
        <v>16774391</v>
      </c>
      <c r="J9775" s="180">
        <v>14934126.970000001</v>
      </c>
    </row>
    <row r="9776" spans="1:10" x14ac:dyDescent="0.2">
      <c r="A9776" s="180" t="s">
        <v>227</v>
      </c>
      <c r="B9776" s="180" t="s">
        <v>346</v>
      </c>
      <c r="C9776" s="180">
        <v>0</v>
      </c>
      <c r="D9776" s="180">
        <v>0</v>
      </c>
      <c r="E9776" s="180">
        <v>0</v>
      </c>
      <c r="F9776" s="180">
        <v>0</v>
      </c>
      <c r="G9776" s="180"/>
      <c r="H9776" s="180"/>
      <c r="I9776" s="180">
        <v>24995000</v>
      </c>
      <c r="J9776" s="180">
        <v>250000</v>
      </c>
    </row>
    <row r="9777" spans="1:10" x14ac:dyDescent="0.2">
      <c r="A9777" s="180" t="s">
        <v>227</v>
      </c>
      <c r="B9777" s="180" t="s">
        <v>446</v>
      </c>
      <c r="C9777" s="180">
        <v>0</v>
      </c>
      <c r="D9777" s="180">
        <v>0</v>
      </c>
      <c r="E9777" s="180">
        <v>0</v>
      </c>
      <c r="F9777" s="180">
        <v>445555</v>
      </c>
      <c r="G9777" s="180">
        <v>0</v>
      </c>
      <c r="H9777" s="180">
        <v>0</v>
      </c>
      <c r="I9777" s="180">
        <v>485149</v>
      </c>
      <c r="J9777" s="180">
        <v>598883.95000000007</v>
      </c>
    </row>
    <row r="9778" spans="1:10" x14ac:dyDescent="0.2">
      <c r="A9778" s="180" t="s">
        <v>227</v>
      </c>
      <c r="B9778" s="180" t="s">
        <v>347</v>
      </c>
      <c r="C9778" s="180">
        <v>0</v>
      </c>
      <c r="D9778" s="180">
        <v>0</v>
      </c>
      <c r="E9778" s="180">
        <v>0</v>
      </c>
      <c r="F9778" s="180"/>
      <c r="G9778" s="180">
        <v>0</v>
      </c>
      <c r="H9778" s="180">
        <v>0</v>
      </c>
      <c r="I9778" s="180">
        <v>0</v>
      </c>
      <c r="J9778" s="180">
        <v>12275.95</v>
      </c>
    </row>
    <row r="9779" spans="1:10" x14ac:dyDescent="0.2">
      <c r="A9779" s="180" t="s">
        <v>227</v>
      </c>
      <c r="B9779" s="180" t="s">
        <v>348</v>
      </c>
      <c r="C9779" s="180">
        <v>949774</v>
      </c>
      <c r="D9779" s="180">
        <v>492009</v>
      </c>
      <c r="E9779" s="180">
        <v>0</v>
      </c>
      <c r="F9779" s="180">
        <v>2293694</v>
      </c>
      <c r="G9779" s="180">
        <v>649702</v>
      </c>
      <c r="H9779" s="180">
        <v>1640</v>
      </c>
      <c r="I9779" s="180">
        <v>42254540</v>
      </c>
      <c r="J9779" s="180">
        <v>15795286.869999999</v>
      </c>
    </row>
    <row r="9780" spans="1:10" x14ac:dyDescent="0.2">
      <c r="A9780" s="180" t="s">
        <v>227</v>
      </c>
      <c r="B9780" s="180" t="s">
        <v>349</v>
      </c>
      <c r="C9780" s="180">
        <v>389875.39999999991</v>
      </c>
      <c r="D9780" s="180">
        <v>100648.26000000013</v>
      </c>
      <c r="E9780" s="180">
        <v>23123197</v>
      </c>
      <c r="F9780" s="180">
        <v>275990.49000000022</v>
      </c>
      <c r="G9780" s="180">
        <v>224283.90999999992</v>
      </c>
      <c r="H9780" s="180">
        <v>6142.32</v>
      </c>
      <c r="I9780" s="180">
        <v>2704008.5000000028</v>
      </c>
      <c r="J9780" s="180">
        <v>2827973.6500000004</v>
      </c>
    </row>
    <row r="9781" spans="1:10" x14ac:dyDescent="0.2">
      <c r="A9781" s="180" t="s">
        <v>227</v>
      </c>
      <c r="B9781" s="180" t="s">
        <v>350</v>
      </c>
      <c r="C9781" s="180">
        <v>1339649.3999999999</v>
      </c>
      <c r="D9781" s="180">
        <v>592657.26000000013</v>
      </c>
      <c r="E9781" s="180">
        <v>23123197</v>
      </c>
      <c r="F9781" s="180">
        <v>2569684.4900000002</v>
      </c>
      <c r="G9781" s="180">
        <v>873985.91</v>
      </c>
      <c r="H9781" s="180">
        <v>7782.32</v>
      </c>
      <c r="I9781" s="180">
        <v>44958548.5</v>
      </c>
      <c r="J9781" s="180">
        <v>18623260.52</v>
      </c>
    </row>
    <row r="9782" spans="1:10" x14ac:dyDescent="0.2">
      <c r="A9782" s="180" t="s">
        <v>227</v>
      </c>
      <c r="B9782" s="180" t="s">
        <v>376</v>
      </c>
      <c r="C9782" s="180"/>
      <c r="D9782" s="180"/>
      <c r="E9782" s="180"/>
      <c r="F9782" s="180"/>
      <c r="G9782" s="180"/>
      <c r="H9782" s="180"/>
      <c r="I9782" s="180"/>
      <c r="J9782" s="180"/>
    </row>
    <row r="9783" spans="1:10" x14ac:dyDescent="0.2">
      <c r="A9783" s="180" t="s">
        <v>227</v>
      </c>
      <c r="B9783" s="180" t="s">
        <v>377</v>
      </c>
      <c r="C9783" s="180">
        <v>26651</v>
      </c>
      <c r="D9783" s="180">
        <v>58920</v>
      </c>
      <c r="E9783" s="180">
        <v>0</v>
      </c>
      <c r="F9783" s="180"/>
      <c r="G9783" s="180">
        <v>0</v>
      </c>
      <c r="H9783" s="180">
        <v>0</v>
      </c>
      <c r="I9783" s="180">
        <v>9438148</v>
      </c>
      <c r="J9783" s="180">
        <v>9308603.5399999991</v>
      </c>
    </row>
    <row r="9784" spans="1:10" x14ac:dyDescent="0.2">
      <c r="A9784" s="180" t="s">
        <v>227</v>
      </c>
      <c r="B9784" s="180" t="s">
        <v>352</v>
      </c>
      <c r="C9784" s="180">
        <v>0</v>
      </c>
      <c r="D9784" s="180">
        <v>0</v>
      </c>
      <c r="E9784" s="180">
        <v>0</v>
      </c>
      <c r="F9784" s="180"/>
      <c r="G9784" s="180">
        <v>0</v>
      </c>
      <c r="H9784" s="180">
        <v>0</v>
      </c>
      <c r="I9784" s="180">
        <v>286782</v>
      </c>
      <c r="J9784" s="180">
        <v>273314.12</v>
      </c>
    </row>
    <row r="9785" spans="1:10" x14ac:dyDescent="0.2">
      <c r="A9785" s="180" t="s">
        <v>227</v>
      </c>
      <c r="B9785" s="180" t="s">
        <v>353</v>
      </c>
      <c r="C9785" s="180">
        <v>12608</v>
      </c>
      <c r="D9785" s="180">
        <v>106221</v>
      </c>
      <c r="E9785" s="180">
        <v>0</v>
      </c>
      <c r="F9785" s="180"/>
      <c r="G9785" s="180">
        <v>0</v>
      </c>
      <c r="H9785" s="180">
        <v>0</v>
      </c>
      <c r="I9785" s="180">
        <v>242049</v>
      </c>
      <c r="J9785" s="180">
        <v>242410.16</v>
      </c>
    </row>
    <row r="9786" spans="1:10" x14ac:dyDescent="0.2">
      <c r="A9786" s="180" t="s">
        <v>227</v>
      </c>
      <c r="B9786" s="180" t="s">
        <v>354</v>
      </c>
      <c r="C9786" s="180">
        <v>0</v>
      </c>
      <c r="D9786" s="180">
        <v>8032</v>
      </c>
      <c r="E9786" s="180">
        <v>0</v>
      </c>
      <c r="F9786" s="180"/>
      <c r="G9786" s="180">
        <v>0</v>
      </c>
      <c r="H9786" s="180">
        <v>0</v>
      </c>
      <c r="I9786" s="180">
        <v>539492</v>
      </c>
      <c r="J9786" s="180">
        <v>550376.29</v>
      </c>
    </row>
    <row r="9787" spans="1:10" x14ac:dyDescent="0.2">
      <c r="A9787" s="180" t="s">
        <v>227</v>
      </c>
      <c r="B9787" s="180" t="s">
        <v>408</v>
      </c>
      <c r="C9787" s="180">
        <v>0</v>
      </c>
      <c r="D9787" s="180">
        <v>0</v>
      </c>
      <c r="E9787" s="180">
        <v>0</v>
      </c>
      <c r="F9787" s="180"/>
      <c r="G9787" s="180">
        <v>0</v>
      </c>
      <c r="H9787" s="180">
        <v>0</v>
      </c>
      <c r="I9787" s="180">
        <v>716004</v>
      </c>
      <c r="J9787" s="180">
        <v>590441.1</v>
      </c>
    </row>
    <row r="9788" spans="1:10" x14ac:dyDescent="0.2">
      <c r="A9788" s="180" t="s">
        <v>227</v>
      </c>
      <c r="B9788" s="180" t="s">
        <v>423</v>
      </c>
      <c r="C9788" s="180">
        <v>32228</v>
      </c>
      <c r="D9788" s="180">
        <v>110073</v>
      </c>
      <c r="E9788" s="180">
        <v>0</v>
      </c>
      <c r="F9788" s="180">
        <v>0</v>
      </c>
      <c r="G9788" s="180">
        <v>0</v>
      </c>
      <c r="H9788" s="180">
        <v>0</v>
      </c>
      <c r="I9788" s="180">
        <v>428588</v>
      </c>
      <c r="J9788" s="180">
        <v>461418.53</v>
      </c>
    </row>
    <row r="9789" spans="1:10" x14ac:dyDescent="0.2">
      <c r="A9789" s="180" t="s">
        <v>227</v>
      </c>
      <c r="B9789" s="180" t="s">
        <v>355</v>
      </c>
      <c r="C9789" s="180">
        <v>28531</v>
      </c>
      <c r="D9789" s="180">
        <v>61258</v>
      </c>
      <c r="E9789" s="180">
        <v>0</v>
      </c>
      <c r="F9789" s="180"/>
      <c r="G9789" s="180">
        <v>0</v>
      </c>
      <c r="H9789" s="180">
        <v>0</v>
      </c>
      <c r="I9789" s="180">
        <v>1191463</v>
      </c>
      <c r="J9789" s="180">
        <v>1213611.2199999995</v>
      </c>
    </row>
    <row r="9790" spans="1:10" x14ac:dyDescent="0.2">
      <c r="A9790" s="180" t="s">
        <v>227</v>
      </c>
      <c r="B9790" s="180" t="s">
        <v>356</v>
      </c>
      <c r="C9790" s="180">
        <v>39837</v>
      </c>
      <c r="D9790" s="180">
        <v>5946</v>
      </c>
      <c r="E9790" s="180">
        <v>0</v>
      </c>
      <c r="F9790" s="180"/>
      <c r="G9790" s="180">
        <v>0</v>
      </c>
      <c r="H9790" s="180">
        <v>0</v>
      </c>
      <c r="I9790" s="180">
        <v>486810</v>
      </c>
      <c r="J9790" s="180">
        <v>560258.1</v>
      </c>
    </row>
    <row r="9791" spans="1:10" x14ac:dyDescent="0.2">
      <c r="A9791" s="180" t="s">
        <v>227</v>
      </c>
      <c r="B9791" s="180" t="s">
        <v>409</v>
      </c>
      <c r="C9791" s="180"/>
      <c r="D9791" s="180"/>
      <c r="E9791" s="180"/>
      <c r="F9791" s="180"/>
      <c r="G9791" s="180"/>
      <c r="H9791" s="180"/>
      <c r="I9791" s="180">
        <v>0</v>
      </c>
      <c r="J9791" s="180"/>
    </row>
    <row r="9792" spans="1:10" x14ac:dyDescent="0.2">
      <c r="A9792" s="180" t="s">
        <v>227</v>
      </c>
      <c r="B9792" s="180" t="s">
        <v>378</v>
      </c>
      <c r="C9792" s="180">
        <v>4117</v>
      </c>
      <c r="D9792" s="180">
        <v>0</v>
      </c>
      <c r="E9792" s="180">
        <v>0</v>
      </c>
      <c r="F9792" s="180"/>
      <c r="G9792" s="180">
        <v>656858</v>
      </c>
      <c r="H9792" s="180">
        <v>1507</v>
      </c>
      <c r="I9792" s="180">
        <v>623135</v>
      </c>
      <c r="J9792" s="180">
        <v>586380.67999999993</v>
      </c>
    </row>
    <row r="9793" spans="1:10" x14ac:dyDescent="0.2">
      <c r="A9793" s="180" t="s">
        <v>227</v>
      </c>
      <c r="B9793" s="180" t="s">
        <v>360</v>
      </c>
      <c r="C9793" s="180">
        <v>214837</v>
      </c>
      <c r="D9793" s="180">
        <v>132316</v>
      </c>
      <c r="E9793" s="180">
        <v>22895000</v>
      </c>
      <c r="F9793" s="180"/>
      <c r="G9793" s="180"/>
      <c r="H9793" s="180">
        <v>0</v>
      </c>
      <c r="I9793" s="180">
        <v>2442023</v>
      </c>
      <c r="J9793" s="180">
        <v>554472.86</v>
      </c>
    </row>
    <row r="9794" spans="1:10" x14ac:dyDescent="0.2">
      <c r="A9794" s="180" t="s">
        <v>227</v>
      </c>
      <c r="B9794" s="180" t="s">
        <v>379</v>
      </c>
      <c r="C9794" s="180">
        <v>0</v>
      </c>
      <c r="D9794" s="180">
        <v>0</v>
      </c>
      <c r="E9794" s="180">
        <v>0</v>
      </c>
      <c r="F9794" s="180">
        <v>2259095</v>
      </c>
      <c r="G9794" s="180"/>
      <c r="H9794" s="180"/>
      <c r="I9794" s="180">
        <v>2228859</v>
      </c>
      <c r="J9794" s="180">
        <v>567944.1</v>
      </c>
    </row>
    <row r="9795" spans="1:10" x14ac:dyDescent="0.2">
      <c r="A9795" s="180" t="s">
        <v>227</v>
      </c>
      <c r="B9795" s="180" t="s">
        <v>362</v>
      </c>
      <c r="C9795" s="180"/>
      <c r="D9795" s="180"/>
      <c r="E9795" s="180"/>
      <c r="F9795" s="180"/>
      <c r="G9795" s="180"/>
      <c r="H9795" s="180"/>
      <c r="I9795" s="180">
        <v>437923</v>
      </c>
      <c r="J9795" s="180">
        <v>439888</v>
      </c>
    </row>
    <row r="9796" spans="1:10" x14ac:dyDescent="0.2">
      <c r="A9796" s="180" t="s">
        <v>227</v>
      </c>
      <c r="B9796" s="180" t="s">
        <v>365</v>
      </c>
      <c r="C9796" s="180">
        <v>358809</v>
      </c>
      <c r="D9796" s="180">
        <v>482766</v>
      </c>
      <c r="E9796" s="180">
        <v>22895000</v>
      </c>
      <c r="F9796" s="180">
        <v>2259095</v>
      </c>
      <c r="G9796" s="180">
        <v>656858</v>
      </c>
      <c r="H9796" s="180">
        <v>1507</v>
      </c>
      <c r="I9796" s="180">
        <v>19061276</v>
      </c>
      <c r="J9796" s="180">
        <v>15349118.699999996</v>
      </c>
    </row>
    <row r="9797" spans="1:10" x14ac:dyDescent="0.2">
      <c r="A9797" s="180" t="s">
        <v>227</v>
      </c>
      <c r="B9797" s="180" t="s">
        <v>447</v>
      </c>
      <c r="C9797" s="180">
        <v>445442</v>
      </c>
      <c r="D9797" s="180">
        <v>0</v>
      </c>
      <c r="E9797" s="180">
        <v>0</v>
      </c>
      <c r="F9797" s="180">
        <v>0</v>
      </c>
      <c r="G9797" s="180">
        <v>23345</v>
      </c>
      <c r="H9797" s="180">
        <v>0</v>
      </c>
      <c r="I9797" s="180">
        <v>461868</v>
      </c>
      <c r="J9797" s="180">
        <v>570133.32000000007</v>
      </c>
    </row>
    <row r="9798" spans="1:10" x14ac:dyDescent="0.2">
      <c r="A9798" s="180" t="s">
        <v>227</v>
      </c>
      <c r="B9798" s="180" t="s">
        <v>366</v>
      </c>
      <c r="C9798" s="180">
        <v>804251</v>
      </c>
      <c r="D9798" s="180">
        <v>482766</v>
      </c>
      <c r="E9798" s="180">
        <v>22895000</v>
      </c>
      <c r="F9798" s="180">
        <v>2259095</v>
      </c>
      <c r="G9798" s="180">
        <v>680203</v>
      </c>
      <c r="H9798" s="180">
        <v>1507</v>
      </c>
      <c r="I9798" s="180">
        <v>19523144</v>
      </c>
      <c r="J9798" s="180">
        <v>15919252.019999996</v>
      </c>
    </row>
    <row r="9799" spans="1:10" x14ac:dyDescent="0.2">
      <c r="A9799" s="180" t="s">
        <v>227</v>
      </c>
      <c r="B9799" s="180" t="s">
        <v>367</v>
      </c>
      <c r="C9799" s="180">
        <v>535398.39999999991</v>
      </c>
      <c r="D9799" s="180">
        <v>109891.26000000013</v>
      </c>
      <c r="E9799" s="180">
        <v>228197</v>
      </c>
      <c r="F9799" s="180">
        <v>310589.49000000022</v>
      </c>
      <c r="G9799" s="180">
        <v>193782.90999999992</v>
      </c>
      <c r="H9799" s="180">
        <v>6275.32</v>
      </c>
      <c r="I9799" s="180">
        <v>25435404.5</v>
      </c>
      <c r="J9799" s="180">
        <v>2704008.5000000037</v>
      </c>
    </row>
    <row r="9800" spans="1:10" x14ac:dyDescent="0.2">
      <c r="A9800" s="180" t="s">
        <v>227</v>
      </c>
      <c r="B9800" s="180" t="s">
        <v>368</v>
      </c>
      <c r="C9800" s="180">
        <v>1339649.3999999999</v>
      </c>
      <c r="D9800" s="180">
        <v>592657.26000000013</v>
      </c>
      <c r="E9800" s="180">
        <v>23123197</v>
      </c>
      <c r="F9800" s="180">
        <v>2569684.4900000002</v>
      </c>
      <c r="G9800" s="180">
        <v>873985.91</v>
      </c>
      <c r="H9800" s="180">
        <v>7782.32</v>
      </c>
      <c r="I9800" s="180">
        <v>44958548.5</v>
      </c>
      <c r="J9800" s="180">
        <v>18623260.52</v>
      </c>
    </row>
    <row r="9801" spans="1:10" x14ac:dyDescent="0.2">
      <c r="A9801" s="180" t="s">
        <v>228</v>
      </c>
      <c r="B9801" s="180" t="s">
        <v>333</v>
      </c>
      <c r="C9801" s="180"/>
      <c r="D9801" s="180">
        <v>103897</v>
      </c>
      <c r="E9801" s="180"/>
      <c r="F9801" s="180">
        <v>0</v>
      </c>
      <c r="G9801" s="180"/>
      <c r="H9801" s="180"/>
      <c r="I9801" s="180">
        <v>1431832</v>
      </c>
      <c r="J9801" s="180">
        <v>1604213</v>
      </c>
    </row>
    <row r="9802" spans="1:10" x14ac:dyDescent="0.2">
      <c r="A9802" s="180" t="s">
        <v>228</v>
      </c>
      <c r="B9802" s="180" t="s">
        <v>334</v>
      </c>
      <c r="C9802" s="180"/>
      <c r="D9802" s="180">
        <v>1573</v>
      </c>
      <c r="E9802" s="180"/>
      <c r="F9802" s="180">
        <v>0</v>
      </c>
      <c r="G9802" s="180"/>
      <c r="H9802" s="180"/>
      <c r="I9802" s="180">
        <v>23171</v>
      </c>
      <c r="J9802" s="180">
        <v>21423</v>
      </c>
    </row>
    <row r="9803" spans="1:10" x14ac:dyDescent="0.2">
      <c r="A9803" s="180" t="s">
        <v>228</v>
      </c>
      <c r="B9803" s="180" t="s">
        <v>335</v>
      </c>
      <c r="C9803" s="180"/>
      <c r="D9803" s="180">
        <v>0</v>
      </c>
      <c r="E9803" s="180"/>
      <c r="F9803" s="180"/>
      <c r="G9803" s="180"/>
      <c r="H9803" s="180"/>
      <c r="I9803" s="180">
        <v>0</v>
      </c>
      <c r="J9803" s="180">
        <v>103236</v>
      </c>
    </row>
    <row r="9804" spans="1:10" x14ac:dyDescent="0.2">
      <c r="A9804" s="180" t="s">
        <v>228</v>
      </c>
      <c r="B9804" s="180" t="s">
        <v>336</v>
      </c>
      <c r="C9804" s="180"/>
      <c r="D9804" s="180"/>
      <c r="E9804" s="180"/>
      <c r="F9804" s="180"/>
      <c r="G9804" s="180"/>
      <c r="H9804" s="180"/>
      <c r="I9804" s="180">
        <v>22000</v>
      </c>
      <c r="J9804" s="180">
        <v>21279.48</v>
      </c>
    </row>
    <row r="9805" spans="1:10" x14ac:dyDescent="0.2">
      <c r="A9805" s="180" t="s">
        <v>228</v>
      </c>
      <c r="B9805" s="180" t="s">
        <v>337</v>
      </c>
      <c r="C9805" s="180">
        <v>2500</v>
      </c>
      <c r="D9805" s="180">
        <v>1500</v>
      </c>
      <c r="E9805" s="180"/>
      <c r="F9805" s="180"/>
      <c r="G9805" s="180"/>
      <c r="H9805" s="180"/>
      <c r="I9805" s="180">
        <v>20550</v>
      </c>
      <c r="J9805" s="180">
        <v>19699.71</v>
      </c>
    </row>
    <row r="9806" spans="1:10" x14ac:dyDescent="0.2">
      <c r="A9806" s="180" t="s">
        <v>228</v>
      </c>
      <c r="B9806" s="180" t="s">
        <v>338</v>
      </c>
      <c r="C9806" s="180"/>
      <c r="D9806" s="180"/>
      <c r="E9806" s="180"/>
      <c r="F9806" s="180"/>
      <c r="G9806" s="180">
        <v>15000</v>
      </c>
      <c r="H9806" s="180"/>
      <c r="I9806" s="180">
        <v>15000</v>
      </c>
      <c r="J9806" s="180">
        <v>3430.1</v>
      </c>
    </row>
    <row r="9807" spans="1:10" x14ac:dyDescent="0.2">
      <c r="A9807" s="180" t="s">
        <v>228</v>
      </c>
      <c r="B9807" s="180" t="s">
        <v>339</v>
      </c>
      <c r="C9807" s="180"/>
      <c r="D9807" s="180"/>
      <c r="E9807" s="180"/>
      <c r="F9807" s="180"/>
      <c r="G9807" s="180"/>
      <c r="H9807" s="180"/>
      <c r="I9807" s="180">
        <v>15000</v>
      </c>
      <c r="J9807" s="180">
        <v>11920.93</v>
      </c>
    </row>
    <row r="9808" spans="1:10" x14ac:dyDescent="0.2">
      <c r="A9808" s="180" t="s">
        <v>228</v>
      </c>
      <c r="B9808" s="180" t="s">
        <v>340</v>
      </c>
      <c r="C9808" s="180"/>
      <c r="D9808" s="180"/>
      <c r="E9808" s="180"/>
      <c r="F9808" s="180"/>
      <c r="G9808" s="180"/>
      <c r="H9808" s="180"/>
      <c r="I9808" s="180">
        <v>105000</v>
      </c>
      <c r="J9808" s="180">
        <v>105868.97</v>
      </c>
    </row>
    <row r="9809" spans="1:10" x14ac:dyDescent="0.2">
      <c r="A9809" s="180" t="s">
        <v>228</v>
      </c>
      <c r="B9809" s="180" t="s">
        <v>341</v>
      </c>
      <c r="C9809" s="180"/>
      <c r="D9809" s="180"/>
      <c r="E9809" s="180"/>
      <c r="F9809" s="180"/>
      <c r="G9809" s="180"/>
      <c r="H9809" s="180"/>
      <c r="I9809" s="180">
        <v>0</v>
      </c>
      <c r="J9809" s="180">
        <v>0</v>
      </c>
    </row>
    <row r="9810" spans="1:10" x14ac:dyDescent="0.2">
      <c r="A9810" s="180" t="s">
        <v>228</v>
      </c>
      <c r="B9810" s="180" t="s">
        <v>342</v>
      </c>
      <c r="C9810" s="180"/>
      <c r="D9810" s="180"/>
      <c r="E9810" s="180"/>
      <c r="F9810" s="180"/>
      <c r="G9810" s="180"/>
      <c r="H9810" s="180"/>
      <c r="I9810" s="180">
        <v>1342991</v>
      </c>
      <c r="J9810" s="180">
        <v>1417643</v>
      </c>
    </row>
    <row r="9811" spans="1:10" x14ac:dyDescent="0.2">
      <c r="A9811" s="180" t="s">
        <v>228</v>
      </c>
      <c r="B9811" s="180" t="s">
        <v>343</v>
      </c>
      <c r="C9811" s="180"/>
      <c r="D9811" s="180"/>
      <c r="E9811" s="180"/>
      <c r="F9811" s="180"/>
      <c r="G9811" s="180"/>
      <c r="H9811" s="180"/>
      <c r="I9811" s="180">
        <v>0</v>
      </c>
      <c r="J9811" s="180">
        <v>0</v>
      </c>
    </row>
    <row r="9812" spans="1:10" x14ac:dyDescent="0.2">
      <c r="A9812" s="180" t="s">
        <v>228</v>
      </c>
      <c r="B9812" s="180" t="s">
        <v>344</v>
      </c>
      <c r="C9812" s="180">
        <v>210000</v>
      </c>
      <c r="D9812" s="180">
        <v>40</v>
      </c>
      <c r="E9812" s="180"/>
      <c r="F9812" s="180"/>
      <c r="G9812" s="180">
        <v>575</v>
      </c>
      <c r="H9812" s="180"/>
      <c r="I9812" s="180">
        <v>224655</v>
      </c>
      <c r="J9812" s="180">
        <v>217251.81</v>
      </c>
    </row>
    <row r="9813" spans="1:10" x14ac:dyDescent="0.2">
      <c r="A9813" s="180" t="s">
        <v>228</v>
      </c>
      <c r="B9813" s="180" t="s">
        <v>475</v>
      </c>
      <c r="C9813" s="180"/>
      <c r="D9813" s="180">
        <v>467</v>
      </c>
      <c r="E9813" s="180"/>
      <c r="F9813" s="180">
        <v>0</v>
      </c>
      <c r="G9813" s="180"/>
      <c r="H9813" s="180"/>
      <c r="I9813" s="180">
        <v>4377</v>
      </c>
      <c r="J9813" s="180">
        <v>3828.1</v>
      </c>
    </row>
    <row r="9814" spans="1:10" x14ac:dyDescent="0.2">
      <c r="A9814" s="180" t="s">
        <v>228</v>
      </c>
      <c r="B9814" s="180" t="s">
        <v>332</v>
      </c>
      <c r="C9814" s="180"/>
      <c r="D9814" s="180"/>
      <c r="E9814" s="180"/>
      <c r="F9814" s="180"/>
      <c r="G9814" s="180"/>
      <c r="H9814" s="180"/>
      <c r="I9814" s="180">
        <v>56000</v>
      </c>
      <c r="J9814" s="180">
        <v>72130</v>
      </c>
    </row>
    <row r="9815" spans="1:10" x14ac:dyDescent="0.2">
      <c r="A9815" s="180" t="s">
        <v>228</v>
      </c>
      <c r="B9815" s="180" t="s">
        <v>407</v>
      </c>
      <c r="C9815" s="180"/>
      <c r="D9815" s="180"/>
      <c r="E9815" s="180"/>
      <c r="F9815" s="180"/>
      <c r="G9815" s="180">
        <v>50000</v>
      </c>
      <c r="H9815" s="180"/>
      <c r="I9815" s="180">
        <v>82500</v>
      </c>
      <c r="J9815" s="180">
        <v>91533.39</v>
      </c>
    </row>
    <row r="9816" spans="1:10" x14ac:dyDescent="0.2">
      <c r="A9816" s="180" t="s">
        <v>228</v>
      </c>
      <c r="B9816" s="180" t="s">
        <v>345</v>
      </c>
      <c r="C9816" s="180">
        <v>212500</v>
      </c>
      <c r="D9816" s="180">
        <v>107477</v>
      </c>
      <c r="E9816" s="180">
        <v>0</v>
      </c>
      <c r="F9816" s="180">
        <v>0</v>
      </c>
      <c r="G9816" s="180">
        <v>65575</v>
      </c>
      <c r="H9816" s="180">
        <v>0</v>
      </c>
      <c r="I9816" s="180">
        <v>3343076</v>
      </c>
      <c r="J9816" s="180">
        <v>3693457.49</v>
      </c>
    </row>
    <row r="9817" spans="1:10" x14ac:dyDescent="0.2">
      <c r="A9817" s="180" t="s">
        <v>228</v>
      </c>
      <c r="B9817" s="180" t="s">
        <v>346</v>
      </c>
      <c r="C9817" s="180"/>
      <c r="D9817" s="180"/>
      <c r="E9817" s="180"/>
      <c r="F9817" s="180"/>
      <c r="G9817" s="180"/>
      <c r="H9817" s="180"/>
      <c r="I9817" s="180">
        <v>0</v>
      </c>
      <c r="J9817" s="180">
        <v>0</v>
      </c>
    </row>
    <row r="9818" spans="1:10" x14ac:dyDescent="0.2">
      <c r="A9818" s="180" t="s">
        <v>228</v>
      </c>
      <c r="B9818" s="180" t="s">
        <v>446</v>
      </c>
      <c r="C9818" s="180"/>
      <c r="D9818" s="180"/>
      <c r="E9818" s="180"/>
      <c r="F9818" s="180"/>
      <c r="G9818" s="180"/>
      <c r="H9818" s="180"/>
      <c r="I9818" s="180">
        <v>0</v>
      </c>
      <c r="J9818" s="180">
        <v>0</v>
      </c>
    </row>
    <row r="9819" spans="1:10" x14ac:dyDescent="0.2">
      <c r="A9819" s="180" t="s">
        <v>228</v>
      </c>
      <c r="B9819" s="180" t="s">
        <v>347</v>
      </c>
      <c r="C9819" s="180"/>
      <c r="D9819" s="180"/>
      <c r="E9819" s="180"/>
      <c r="F9819" s="180"/>
      <c r="G9819" s="180"/>
      <c r="H9819" s="180"/>
      <c r="I9819" s="180">
        <v>0</v>
      </c>
      <c r="J9819" s="180">
        <v>0</v>
      </c>
    </row>
    <row r="9820" spans="1:10" x14ac:dyDescent="0.2">
      <c r="A9820" s="180" t="s">
        <v>228</v>
      </c>
      <c r="B9820" s="180" t="s">
        <v>348</v>
      </c>
      <c r="C9820" s="180">
        <v>212500</v>
      </c>
      <c r="D9820" s="180">
        <v>107477</v>
      </c>
      <c r="E9820" s="180">
        <v>0</v>
      </c>
      <c r="F9820" s="180">
        <v>0</v>
      </c>
      <c r="G9820" s="180">
        <v>65575</v>
      </c>
      <c r="H9820" s="180">
        <v>0</v>
      </c>
      <c r="I9820" s="180">
        <v>3343076</v>
      </c>
      <c r="J9820" s="180">
        <v>3693457.49</v>
      </c>
    </row>
    <row r="9821" spans="1:10" x14ac:dyDescent="0.2">
      <c r="A9821" s="180" t="s">
        <v>228</v>
      </c>
      <c r="B9821" s="180" t="s">
        <v>349</v>
      </c>
      <c r="C9821" s="180">
        <v>318024.38</v>
      </c>
      <c r="D9821" s="180">
        <v>141595.25999999998</v>
      </c>
      <c r="E9821" s="180">
        <v>0</v>
      </c>
      <c r="F9821" s="180">
        <v>0</v>
      </c>
      <c r="G9821" s="180">
        <v>4222.2000000000116</v>
      </c>
      <c r="H9821" s="180">
        <v>0</v>
      </c>
      <c r="I9821" s="180">
        <v>2189592.7200000002</v>
      </c>
      <c r="J9821" s="180">
        <v>1361832.65</v>
      </c>
    </row>
    <row r="9822" spans="1:10" x14ac:dyDescent="0.2">
      <c r="A9822" s="180" t="s">
        <v>228</v>
      </c>
      <c r="B9822" s="180" t="s">
        <v>350</v>
      </c>
      <c r="C9822" s="180">
        <v>530524.38</v>
      </c>
      <c r="D9822" s="180">
        <v>249072.26</v>
      </c>
      <c r="E9822" s="180">
        <v>0</v>
      </c>
      <c r="F9822" s="180">
        <v>0</v>
      </c>
      <c r="G9822" s="180">
        <v>69797.200000000012</v>
      </c>
      <c r="H9822" s="180">
        <v>0</v>
      </c>
      <c r="I9822" s="180">
        <v>5532668.7200000007</v>
      </c>
      <c r="J9822" s="180">
        <v>5055290.1400000006</v>
      </c>
    </row>
    <row r="9823" spans="1:10" x14ac:dyDescent="0.2">
      <c r="A9823" s="180" t="s">
        <v>228</v>
      </c>
      <c r="B9823" s="180" t="s">
        <v>376</v>
      </c>
      <c r="C9823" s="180"/>
      <c r="D9823" s="180"/>
      <c r="E9823" s="180"/>
      <c r="F9823" s="180"/>
      <c r="G9823" s="180"/>
      <c r="H9823" s="180"/>
      <c r="I9823" s="180"/>
      <c r="J9823" s="180"/>
    </row>
    <row r="9824" spans="1:10" x14ac:dyDescent="0.2">
      <c r="A9824" s="180" t="s">
        <v>228</v>
      </c>
      <c r="B9824" s="180" t="s">
        <v>377</v>
      </c>
      <c r="C9824" s="180">
        <v>100000</v>
      </c>
      <c r="D9824" s="180"/>
      <c r="E9824" s="180"/>
      <c r="F9824" s="180"/>
      <c r="G9824" s="180"/>
      <c r="H9824" s="180"/>
      <c r="I9824" s="180">
        <v>1950000</v>
      </c>
      <c r="J9824" s="180">
        <v>1835012.81</v>
      </c>
    </row>
    <row r="9825" spans="1:10" x14ac:dyDescent="0.2">
      <c r="A9825" s="180" t="s">
        <v>228</v>
      </c>
      <c r="B9825" s="180" t="s">
        <v>352</v>
      </c>
      <c r="C9825" s="180"/>
      <c r="D9825" s="180"/>
      <c r="E9825" s="180"/>
      <c r="F9825" s="180"/>
      <c r="G9825" s="180"/>
      <c r="H9825" s="180"/>
      <c r="I9825" s="180">
        <v>30000</v>
      </c>
      <c r="J9825" s="180">
        <v>22991.49</v>
      </c>
    </row>
    <row r="9826" spans="1:10" x14ac:dyDescent="0.2">
      <c r="A9826" s="180" t="s">
        <v>228</v>
      </c>
      <c r="B9826" s="180" t="s">
        <v>353</v>
      </c>
      <c r="C9826" s="180"/>
      <c r="D9826" s="180"/>
      <c r="E9826" s="180"/>
      <c r="F9826" s="180"/>
      <c r="G9826" s="180"/>
      <c r="H9826" s="180"/>
      <c r="I9826" s="180">
        <v>25000</v>
      </c>
      <c r="J9826" s="180">
        <v>15936.38</v>
      </c>
    </row>
    <row r="9827" spans="1:10" x14ac:dyDescent="0.2">
      <c r="A9827" s="180" t="s">
        <v>228</v>
      </c>
      <c r="B9827" s="180" t="s">
        <v>354</v>
      </c>
      <c r="C9827" s="180"/>
      <c r="D9827" s="180"/>
      <c r="E9827" s="180"/>
      <c r="F9827" s="180"/>
      <c r="G9827" s="180"/>
      <c r="H9827" s="180"/>
      <c r="I9827" s="180">
        <v>55000</v>
      </c>
      <c r="J9827" s="180">
        <v>47407.05</v>
      </c>
    </row>
    <row r="9828" spans="1:10" x14ac:dyDescent="0.2">
      <c r="A9828" s="180" t="s">
        <v>228</v>
      </c>
      <c r="B9828" s="180" t="s">
        <v>408</v>
      </c>
      <c r="C9828" s="180"/>
      <c r="D9828" s="180"/>
      <c r="E9828" s="180"/>
      <c r="F9828" s="180"/>
      <c r="G9828" s="180"/>
      <c r="H9828" s="180"/>
      <c r="I9828" s="180">
        <v>145000</v>
      </c>
      <c r="J9828" s="180">
        <v>132720.88</v>
      </c>
    </row>
    <row r="9829" spans="1:10" x14ac:dyDescent="0.2">
      <c r="A9829" s="180" t="s">
        <v>228</v>
      </c>
      <c r="B9829" s="180" t="s">
        <v>423</v>
      </c>
      <c r="C9829" s="180"/>
      <c r="D9829" s="180">
        <v>40000</v>
      </c>
      <c r="E9829" s="180"/>
      <c r="F9829" s="180"/>
      <c r="G9829" s="180"/>
      <c r="H9829" s="180"/>
      <c r="I9829" s="180">
        <v>180000</v>
      </c>
      <c r="J9829" s="180">
        <v>169776.7</v>
      </c>
    </row>
    <row r="9830" spans="1:10" x14ac:dyDescent="0.2">
      <c r="A9830" s="180" t="s">
        <v>228</v>
      </c>
      <c r="B9830" s="180" t="s">
        <v>355</v>
      </c>
      <c r="C9830" s="180"/>
      <c r="D9830" s="180">
        <v>5000</v>
      </c>
      <c r="E9830" s="180"/>
      <c r="F9830" s="180"/>
      <c r="G9830" s="180"/>
      <c r="H9830" s="180"/>
      <c r="I9830" s="180">
        <v>144000</v>
      </c>
      <c r="J9830" s="180">
        <v>121989.97</v>
      </c>
    </row>
    <row r="9831" spans="1:10" x14ac:dyDescent="0.2">
      <c r="A9831" s="180" t="s">
        <v>228</v>
      </c>
      <c r="B9831" s="180" t="s">
        <v>356</v>
      </c>
      <c r="C9831" s="180"/>
      <c r="D9831" s="180"/>
      <c r="E9831" s="180"/>
      <c r="F9831" s="180"/>
      <c r="G9831" s="180"/>
      <c r="H9831" s="180"/>
      <c r="I9831" s="180">
        <v>150000</v>
      </c>
      <c r="J9831" s="180">
        <v>242429.29</v>
      </c>
    </row>
    <row r="9832" spans="1:10" x14ac:dyDescent="0.2">
      <c r="A9832" s="180" t="s">
        <v>228</v>
      </c>
      <c r="B9832" s="180" t="s">
        <v>409</v>
      </c>
      <c r="C9832" s="180"/>
      <c r="D9832" s="180"/>
      <c r="E9832" s="180"/>
      <c r="F9832" s="180"/>
      <c r="G9832" s="180"/>
      <c r="H9832" s="180"/>
      <c r="I9832" s="180">
        <v>0</v>
      </c>
      <c r="J9832" s="180"/>
    </row>
    <row r="9833" spans="1:10" x14ac:dyDescent="0.2">
      <c r="A9833" s="180" t="s">
        <v>228</v>
      </c>
      <c r="B9833" s="180" t="s">
        <v>378</v>
      </c>
      <c r="C9833" s="180"/>
      <c r="D9833" s="180"/>
      <c r="E9833" s="180"/>
      <c r="F9833" s="180"/>
      <c r="G9833" s="180">
        <v>65000</v>
      </c>
      <c r="H9833" s="180"/>
      <c r="I9833" s="180">
        <v>77000</v>
      </c>
      <c r="J9833" s="180">
        <v>73076.539999999994</v>
      </c>
    </row>
    <row r="9834" spans="1:10" x14ac:dyDescent="0.2">
      <c r="A9834" s="180" t="s">
        <v>228</v>
      </c>
      <c r="B9834" s="180" t="s">
        <v>360</v>
      </c>
      <c r="C9834" s="180">
        <v>112000</v>
      </c>
      <c r="D9834" s="180">
        <v>67000</v>
      </c>
      <c r="E9834" s="180"/>
      <c r="F9834" s="180"/>
      <c r="G9834" s="180"/>
      <c r="H9834" s="180"/>
      <c r="I9834" s="180">
        <v>215000</v>
      </c>
      <c r="J9834" s="180">
        <v>106342.31</v>
      </c>
    </row>
    <row r="9835" spans="1:10" x14ac:dyDescent="0.2">
      <c r="A9835" s="180" t="s">
        <v>228</v>
      </c>
      <c r="B9835" s="180" t="s">
        <v>379</v>
      </c>
      <c r="C9835" s="180"/>
      <c r="D9835" s="180"/>
      <c r="E9835" s="180"/>
      <c r="F9835" s="180"/>
      <c r="G9835" s="180"/>
      <c r="H9835" s="180"/>
      <c r="I9835" s="180">
        <v>0</v>
      </c>
      <c r="J9835" s="180">
        <v>0</v>
      </c>
    </row>
    <row r="9836" spans="1:10" x14ac:dyDescent="0.2">
      <c r="A9836" s="180" t="s">
        <v>228</v>
      </c>
      <c r="B9836" s="180" t="s">
        <v>362</v>
      </c>
      <c r="C9836" s="180"/>
      <c r="D9836" s="180"/>
      <c r="E9836" s="180"/>
      <c r="F9836" s="180"/>
      <c r="G9836" s="180"/>
      <c r="H9836" s="180"/>
      <c r="I9836" s="180">
        <v>105529</v>
      </c>
      <c r="J9836" s="180">
        <v>98014</v>
      </c>
    </row>
    <row r="9837" spans="1:10" x14ac:dyDescent="0.2">
      <c r="A9837" s="180" t="s">
        <v>228</v>
      </c>
      <c r="B9837" s="180" t="s">
        <v>365</v>
      </c>
      <c r="C9837" s="180">
        <v>212000</v>
      </c>
      <c r="D9837" s="180">
        <v>112000</v>
      </c>
      <c r="E9837" s="180">
        <v>0</v>
      </c>
      <c r="F9837" s="180">
        <v>0</v>
      </c>
      <c r="G9837" s="180">
        <v>65000</v>
      </c>
      <c r="H9837" s="180">
        <v>0</v>
      </c>
      <c r="I9837" s="180">
        <v>3076529</v>
      </c>
      <c r="J9837" s="180">
        <v>2865697.4200000004</v>
      </c>
    </row>
    <row r="9838" spans="1:10" x14ac:dyDescent="0.2">
      <c r="A9838" s="180" t="s">
        <v>228</v>
      </c>
      <c r="B9838" s="180" t="s">
        <v>447</v>
      </c>
      <c r="C9838" s="180"/>
      <c r="D9838" s="180"/>
      <c r="E9838" s="180"/>
      <c r="F9838" s="180"/>
      <c r="G9838" s="180"/>
      <c r="H9838" s="180"/>
      <c r="I9838" s="180">
        <v>0</v>
      </c>
      <c r="J9838" s="180">
        <v>0</v>
      </c>
    </row>
    <row r="9839" spans="1:10" x14ac:dyDescent="0.2">
      <c r="A9839" s="180" t="s">
        <v>228</v>
      </c>
      <c r="B9839" s="180" t="s">
        <v>366</v>
      </c>
      <c r="C9839" s="180">
        <v>212000</v>
      </c>
      <c r="D9839" s="180">
        <v>112000</v>
      </c>
      <c r="E9839" s="180">
        <v>0</v>
      </c>
      <c r="F9839" s="180">
        <v>0</v>
      </c>
      <c r="G9839" s="180">
        <v>65000</v>
      </c>
      <c r="H9839" s="180">
        <v>0</v>
      </c>
      <c r="I9839" s="180">
        <v>3076529</v>
      </c>
      <c r="J9839" s="180">
        <v>2865697.4200000004</v>
      </c>
    </row>
    <row r="9840" spans="1:10" x14ac:dyDescent="0.2">
      <c r="A9840" s="180" t="s">
        <v>228</v>
      </c>
      <c r="B9840" s="180" t="s">
        <v>367</v>
      </c>
      <c r="C9840" s="180">
        <v>318524.38</v>
      </c>
      <c r="D9840" s="180">
        <v>137072.25999999998</v>
      </c>
      <c r="E9840" s="180">
        <v>0</v>
      </c>
      <c r="F9840" s="180">
        <v>0</v>
      </c>
      <c r="G9840" s="180">
        <v>4797.2000000000116</v>
      </c>
      <c r="H9840" s="180">
        <v>0</v>
      </c>
      <c r="I9840" s="180">
        <v>2456139.7200000007</v>
      </c>
      <c r="J9840" s="180">
        <v>2189592.7200000002</v>
      </c>
    </row>
    <row r="9841" spans="1:10" x14ac:dyDescent="0.2">
      <c r="A9841" s="180" t="s">
        <v>228</v>
      </c>
      <c r="B9841" s="180" t="s">
        <v>368</v>
      </c>
      <c r="C9841" s="180">
        <v>530524.38</v>
      </c>
      <c r="D9841" s="180">
        <v>249072.26</v>
      </c>
      <c r="E9841" s="180">
        <v>0</v>
      </c>
      <c r="F9841" s="180">
        <v>0</v>
      </c>
      <c r="G9841" s="180">
        <v>69797.200000000012</v>
      </c>
      <c r="H9841" s="180">
        <v>0</v>
      </c>
      <c r="I9841" s="180">
        <v>5532668.7200000007</v>
      </c>
      <c r="J9841" s="180">
        <v>5055290.1400000006</v>
      </c>
    </row>
    <row r="9842" spans="1:10" x14ac:dyDescent="0.2">
      <c r="A9842" s="180" t="s">
        <v>229</v>
      </c>
      <c r="B9842" s="180" t="s">
        <v>333</v>
      </c>
      <c r="C9842" s="180"/>
      <c r="D9842" s="180">
        <v>183691</v>
      </c>
      <c r="E9842" s="180"/>
      <c r="F9842" s="180">
        <v>0</v>
      </c>
      <c r="G9842" s="180"/>
      <c r="H9842" s="180"/>
      <c r="I9842" s="180">
        <v>1241715</v>
      </c>
      <c r="J9842" s="180">
        <v>1425973.72</v>
      </c>
    </row>
    <row r="9843" spans="1:10" x14ac:dyDescent="0.2">
      <c r="A9843" s="180" t="s">
        <v>229</v>
      </c>
      <c r="B9843" s="180" t="s">
        <v>334</v>
      </c>
      <c r="C9843" s="180"/>
      <c r="D9843" s="180">
        <v>13623</v>
      </c>
      <c r="E9843" s="180"/>
      <c r="F9843" s="180">
        <v>0</v>
      </c>
      <c r="G9843" s="180"/>
      <c r="H9843" s="180"/>
      <c r="I9843" s="180">
        <v>84756</v>
      </c>
      <c r="J9843" s="180">
        <v>86844.88</v>
      </c>
    </row>
    <row r="9844" spans="1:10" x14ac:dyDescent="0.2">
      <c r="A9844" s="180" t="s">
        <v>229</v>
      </c>
      <c r="B9844" s="180" t="s">
        <v>335</v>
      </c>
      <c r="C9844" s="180"/>
      <c r="D9844" s="180">
        <v>43161</v>
      </c>
      <c r="E9844" s="180"/>
      <c r="F9844" s="180"/>
      <c r="G9844" s="180"/>
      <c r="H9844" s="180"/>
      <c r="I9844" s="180">
        <v>152302</v>
      </c>
      <c r="J9844" s="180">
        <v>129487</v>
      </c>
    </row>
    <row r="9845" spans="1:10" x14ac:dyDescent="0.2">
      <c r="A9845" s="180" t="s">
        <v>229</v>
      </c>
      <c r="B9845" s="180" t="s">
        <v>336</v>
      </c>
      <c r="C9845" s="180"/>
      <c r="D9845" s="180"/>
      <c r="E9845" s="180"/>
      <c r="F9845" s="180"/>
      <c r="G9845" s="180"/>
      <c r="H9845" s="180"/>
      <c r="I9845" s="180">
        <v>335000</v>
      </c>
      <c r="J9845" s="180">
        <v>314228.15999999997</v>
      </c>
    </row>
    <row r="9846" spans="1:10" x14ac:dyDescent="0.2">
      <c r="A9846" s="180" t="s">
        <v>229</v>
      </c>
      <c r="B9846" s="180" t="s">
        <v>337</v>
      </c>
      <c r="C9846" s="180">
        <v>3000</v>
      </c>
      <c r="D9846" s="180">
        <v>750</v>
      </c>
      <c r="E9846" s="180"/>
      <c r="F9846" s="180">
        <v>65</v>
      </c>
      <c r="G9846" s="180">
        <v>275</v>
      </c>
      <c r="H9846" s="180">
        <v>50</v>
      </c>
      <c r="I9846" s="180">
        <v>11115</v>
      </c>
      <c r="J9846" s="180">
        <v>14930.6</v>
      </c>
    </row>
    <row r="9847" spans="1:10" x14ac:dyDescent="0.2">
      <c r="A9847" s="180" t="s">
        <v>229</v>
      </c>
      <c r="B9847" s="180" t="s">
        <v>338</v>
      </c>
      <c r="C9847" s="180"/>
      <c r="D9847" s="180"/>
      <c r="E9847" s="180"/>
      <c r="F9847" s="180"/>
      <c r="G9847" s="180">
        <v>38000</v>
      </c>
      <c r="H9847" s="180"/>
      <c r="I9847" s="180">
        <v>35000</v>
      </c>
      <c r="J9847" s="180">
        <v>25587.84</v>
      </c>
    </row>
    <row r="9848" spans="1:10" x14ac:dyDescent="0.2">
      <c r="A9848" s="180" t="s">
        <v>229</v>
      </c>
      <c r="B9848" s="180" t="s">
        <v>339</v>
      </c>
      <c r="C9848" s="180"/>
      <c r="D9848" s="180"/>
      <c r="E9848" s="180"/>
      <c r="F9848" s="180"/>
      <c r="G9848" s="180"/>
      <c r="H9848" s="180"/>
      <c r="I9848" s="180">
        <v>70000</v>
      </c>
      <c r="J9848" s="180">
        <v>69786.87</v>
      </c>
    </row>
    <row r="9849" spans="1:10" x14ac:dyDescent="0.2">
      <c r="A9849" s="180" t="s">
        <v>229</v>
      </c>
      <c r="B9849" s="180" t="s">
        <v>340</v>
      </c>
      <c r="C9849" s="180"/>
      <c r="D9849" s="180"/>
      <c r="E9849" s="180"/>
      <c r="F9849" s="180"/>
      <c r="G9849" s="180">
        <v>250</v>
      </c>
      <c r="H9849" s="180">
        <v>2000</v>
      </c>
      <c r="I9849" s="180">
        <v>46250</v>
      </c>
      <c r="J9849" s="180">
        <v>27365.74</v>
      </c>
    </row>
    <row r="9850" spans="1:10" x14ac:dyDescent="0.2">
      <c r="A9850" s="180" t="s">
        <v>229</v>
      </c>
      <c r="B9850" s="180" t="s">
        <v>341</v>
      </c>
      <c r="C9850" s="180"/>
      <c r="D9850" s="180"/>
      <c r="E9850" s="180"/>
      <c r="F9850" s="180"/>
      <c r="G9850" s="180"/>
      <c r="H9850" s="180"/>
      <c r="I9850" s="180">
        <v>0</v>
      </c>
      <c r="J9850" s="180">
        <v>0</v>
      </c>
    </row>
    <row r="9851" spans="1:10" x14ac:dyDescent="0.2">
      <c r="A9851" s="180" t="s">
        <v>229</v>
      </c>
      <c r="B9851" s="180" t="s">
        <v>342</v>
      </c>
      <c r="C9851" s="180"/>
      <c r="D9851" s="180"/>
      <c r="E9851" s="180"/>
      <c r="F9851" s="180"/>
      <c r="G9851" s="180"/>
      <c r="H9851" s="180"/>
      <c r="I9851" s="180">
        <v>957446</v>
      </c>
      <c r="J9851" s="180">
        <v>908297</v>
      </c>
    </row>
    <row r="9852" spans="1:10" x14ac:dyDescent="0.2">
      <c r="A9852" s="180" t="s">
        <v>229</v>
      </c>
      <c r="B9852" s="180" t="s">
        <v>343</v>
      </c>
      <c r="C9852" s="180"/>
      <c r="D9852" s="180"/>
      <c r="E9852" s="180"/>
      <c r="F9852" s="180"/>
      <c r="G9852" s="180"/>
      <c r="H9852" s="180"/>
      <c r="I9852" s="180">
        <v>0</v>
      </c>
      <c r="J9852" s="180">
        <v>0</v>
      </c>
    </row>
    <row r="9853" spans="1:10" x14ac:dyDescent="0.2">
      <c r="A9853" s="180" t="s">
        <v>229</v>
      </c>
      <c r="B9853" s="180" t="s">
        <v>344</v>
      </c>
      <c r="C9853" s="180">
        <v>185000</v>
      </c>
      <c r="D9853" s="180"/>
      <c r="E9853" s="180"/>
      <c r="F9853" s="180"/>
      <c r="G9853" s="180">
        <v>1200</v>
      </c>
      <c r="H9853" s="180"/>
      <c r="I9853" s="180">
        <v>204000</v>
      </c>
      <c r="J9853" s="180">
        <v>202456.54</v>
      </c>
    </row>
    <row r="9854" spans="1:10" x14ac:dyDescent="0.2">
      <c r="A9854" s="180" t="s">
        <v>229</v>
      </c>
      <c r="B9854" s="180" t="s">
        <v>475</v>
      </c>
      <c r="C9854" s="180"/>
      <c r="D9854" s="180">
        <v>3051</v>
      </c>
      <c r="E9854" s="180"/>
      <c r="F9854" s="180">
        <v>0</v>
      </c>
      <c r="G9854" s="180"/>
      <c r="H9854" s="180"/>
      <c r="I9854" s="180">
        <v>14444</v>
      </c>
      <c r="J9854" s="180">
        <v>26327.949999999997</v>
      </c>
    </row>
    <row r="9855" spans="1:10" x14ac:dyDescent="0.2">
      <c r="A9855" s="180" t="s">
        <v>229</v>
      </c>
      <c r="B9855" s="180" t="s">
        <v>332</v>
      </c>
      <c r="C9855" s="180"/>
      <c r="D9855" s="180"/>
      <c r="E9855" s="180"/>
      <c r="F9855" s="180"/>
      <c r="G9855" s="180"/>
      <c r="H9855" s="180"/>
      <c r="I9855" s="180">
        <v>51000</v>
      </c>
      <c r="J9855" s="180">
        <v>50574</v>
      </c>
    </row>
    <row r="9856" spans="1:10" x14ac:dyDescent="0.2">
      <c r="A9856" s="180" t="s">
        <v>229</v>
      </c>
      <c r="B9856" s="180" t="s">
        <v>407</v>
      </c>
      <c r="C9856" s="180"/>
      <c r="D9856" s="180"/>
      <c r="E9856" s="180"/>
      <c r="F9856" s="180"/>
      <c r="G9856" s="180">
        <v>80000</v>
      </c>
      <c r="H9856" s="180"/>
      <c r="I9856" s="180">
        <v>101500</v>
      </c>
      <c r="J9856" s="180">
        <v>99600.79</v>
      </c>
    </row>
    <row r="9857" spans="1:10" x14ac:dyDescent="0.2">
      <c r="A9857" s="180" t="s">
        <v>229</v>
      </c>
      <c r="B9857" s="180" t="s">
        <v>345</v>
      </c>
      <c r="C9857" s="180">
        <v>188000</v>
      </c>
      <c r="D9857" s="180">
        <v>244276</v>
      </c>
      <c r="E9857" s="180">
        <v>0</v>
      </c>
      <c r="F9857" s="180">
        <v>65</v>
      </c>
      <c r="G9857" s="180">
        <v>119725</v>
      </c>
      <c r="H9857" s="180">
        <v>2050</v>
      </c>
      <c r="I9857" s="180">
        <v>3304528</v>
      </c>
      <c r="J9857" s="180">
        <v>3381461.0900000008</v>
      </c>
    </row>
    <row r="9858" spans="1:10" x14ac:dyDescent="0.2">
      <c r="A9858" s="180" t="s">
        <v>229</v>
      </c>
      <c r="B9858" s="180" t="s">
        <v>346</v>
      </c>
      <c r="C9858" s="180"/>
      <c r="D9858" s="180"/>
      <c r="E9858" s="180"/>
      <c r="F9858" s="180"/>
      <c r="G9858" s="180"/>
      <c r="H9858" s="180"/>
      <c r="I9858" s="180">
        <v>0</v>
      </c>
      <c r="J9858" s="180">
        <v>166620</v>
      </c>
    </row>
    <row r="9859" spans="1:10" x14ac:dyDescent="0.2">
      <c r="A9859" s="180" t="s">
        <v>229</v>
      </c>
      <c r="B9859" s="180" t="s">
        <v>446</v>
      </c>
      <c r="C9859" s="180"/>
      <c r="D9859" s="180"/>
      <c r="E9859" s="180"/>
      <c r="F9859" s="180"/>
      <c r="G9859" s="180"/>
      <c r="H9859" s="180"/>
      <c r="I9859" s="180">
        <v>0</v>
      </c>
      <c r="J9859" s="180">
        <v>2314</v>
      </c>
    </row>
    <row r="9860" spans="1:10" x14ac:dyDescent="0.2">
      <c r="A9860" s="180" t="s">
        <v>229</v>
      </c>
      <c r="B9860" s="180" t="s">
        <v>347</v>
      </c>
      <c r="C9860" s="180"/>
      <c r="D9860" s="180"/>
      <c r="E9860" s="180"/>
      <c r="F9860" s="180"/>
      <c r="G9860" s="180"/>
      <c r="H9860" s="180"/>
      <c r="I9860" s="180">
        <v>0</v>
      </c>
      <c r="J9860" s="180">
        <v>0</v>
      </c>
    </row>
    <row r="9861" spans="1:10" x14ac:dyDescent="0.2">
      <c r="A9861" s="180" t="s">
        <v>229</v>
      </c>
      <c r="B9861" s="180" t="s">
        <v>348</v>
      </c>
      <c r="C9861" s="180">
        <v>188000</v>
      </c>
      <c r="D9861" s="180">
        <v>244276</v>
      </c>
      <c r="E9861" s="180">
        <v>0</v>
      </c>
      <c r="F9861" s="180">
        <v>65</v>
      </c>
      <c r="G9861" s="180">
        <v>119725</v>
      </c>
      <c r="H9861" s="180">
        <v>2050</v>
      </c>
      <c r="I9861" s="180">
        <v>3304528</v>
      </c>
      <c r="J9861" s="180">
        <v>3550395.0900000008</v>
      </c>
    </row>
    <row r="9862" spans="1:10" x14ac:dyDescent="0.2">
      <c r="A9862" s="180" t="s">
        <v>229</v>
      </c>
      <c r="B9862" s="180" t="s">
        <v>349</v>
      </c>
      <c r="C9862" s="180">
        <v>443493.07000000007</v>
      </c>
      <c r="D9862" s="180">
        <v>167120.28999999998</v>
      </c>
      <c r="E9862" s="180">
        <v>0</v>
      </c>
      <c r="F9862" s="180">
        <v>8625.2599999999984</v>
      </c>
      <c r="G9862" s="180">
        <v>713.38999999999942</v>
      </c>
      <c r="H9862" s="180">
        <v>3803.6899999999982</v>
      </c>
      <c r="I9862" s="180">
        <v>1672795.83</v>
      </c>
      <c r="J9862" s="180">
        <v>1541132.68</v>
      </c>
    </row>
    <row r="9863" spans="1:10" x14ac:dyDescent="0.2">
      <c r="A9863" s="180" t="s">
        <v>229</v>
      </c>
      <c r="B9863" s="180" t="s">
        <v>350</v>
      </c>
      <c r="C9863" s="180">
        <v>631493.07000000007</v>
      </c>
      <c r="D9863" s="180">
        <v>411396.29</v>
      </c>
      <c r="E9863" s="180">
        <v>0</v>
      </c>
      <c r="F9863" s="180">
        <v>8690.2599999999984</v>
      </c>
      <c r="G9863" s="180">
        <v>120438.39</v>
      </c>
      <c r="H9863" s="180">
        <v>5853.6899999999987</v>
      </c>
      <c r="I9863" s="180">
        <v>4977323.83</v>
      </c>
      <c r="J9863" s="180">
        <v>5091527.7700000005</v>
      </c>
    </row>
    <row r="9864" spans="1:10" x14ac:dyDescent="0.2">
      <c r="A9864" s="180" t="s">
        <v>229</v>
      </c>
      <c r="B9864" s="180" t="s">
        <v>376</v>
      </c>
      <c r="C9864" s="180"/>
      <c r="D9864" s="180"/>
      <c r="E9864" s="180"/>
      <c r="F9864" s="180"/>
      <c r="G9864" s="180"/>
      <c r="H9864" s="180"/>
      <c r="I9864" s="180"/>
      <c r="J9864" s="180"/>
    </row>
    <row r="9865" spans="1:10" x14ac:dyDescent="0.2">
      <c r="A9865" s="180" t="s">
        <v>229</v>
      </c>
      <c r="B9865" s="180" t="s">
        <v>377</v>
      </c>
      <c r="C9865" s="180"/>
      <c r="D9865" s="180">
        <v>20000</v>
      </c>
      <c r="E9865" s="180"/>
      <c r="F9865" s="180"/>
      <c r="G9865" s="180"/>
      <c r="H9865" s="180"/>
      <c r="I9865" s="180">
        <v>1992000</v>
      </c>
      <c r="J9865" s="180">
        <v>1983404.2099999995</v>
      </c>
    </row>
    <row r="9866" spans="1:10" x14ac:dyDescent="0.2">
      <c r="A9866" s="180" t="s">
        <v>229</v>
      </c>
      <c r="B9866" s="180" t="s">
        <v>352</v>
      </c>
      <c r="C9866" s="180"/>
      <c r="D9866" s="180"/>
      <c r="E9866" s="180"/>
      <c r="F9866" s="180"/>
      <c r="G9866" s="180"/>
      <c r="H9866" s="180"/>
      <c r="I9866" s="180">
        <v>44000</v>
      </c>
      <c r="J9866" s="180">
        <v>44561.21</v>
      </c>
    </row>
    <row r="9867" spans="1:10" x14ac:dyDescent="0.2">
      <c r="A9867" s="180" t="s">
        <v>229</v>
      </c>
      <c r="B9867" s="180" t="s">
        <v>353</v>
      </c>
      <c r="C9867" s="180">
        <v>20000</v>
      </c>
      <c r="D9867" s="180">
        <v>70000</v>
      </c>
      <c r="E9867" s="180"/>
      <c r="F9867" s="180"/>
      <c r="G9867" s="180"/>
      <c r="H9867" s="180"/>
      <c r="I9867" s="180">
        <v>163650</v>
      </c>
      <c r="J9867" s="180">
        <v>173200.76</v>
      </c>
    </row>
    <row r="9868" spans="1:10" x14ac:dyDescent="0.2">
      <c r="A9868" s="180" t="s">
        <v>229</v>
      </c>
      <c r="B9868" s="180" t="s">
        <v>354</v>
      </c>
      <c r="C9868" s="180"/>
      <c r="D9868" s="180"/>
      <c r="E9868" s="180"/>
      <c r="F9868" s="180"/>
      <c r="G9868" s="180"/>
      <c r="H9868" s="180"/>
      <c r="I9868" s="180">
        <v>142621</v>
      </c>
      <c r="J9868" s="180">
        <v>170365.19</v>
      </c>
    </row>
    <row r="9869" spans="1:10" x14ac:dyDescent="0.2">
      <c r="A9869" s="180" t="s">
        <v>229</v>
      </c>
      <c r="B9869" s="180" t="s">
        <v>408</v>
      </c>
      <c r="C9869" s="180"/>
      <c r="D9869" s="180"/>
      <c r="E9869" s="180"/>
      <c r="F9869" s="180"/>
      <c r="G9869" s="180"/>
      <c r="H9869" s="180"/>
      <c r="I9869" s="180">
        <v>137884</v>
      </c>
      <c r="J9869" s="180">
        <v>131380.88999999998</v>
      </c>
    </row>
    <row r="9870" spans="1:10" x14ac:dyDescent="0.2">
      <c r="A9870" s="180" t="s">
        <v>229</v>
      </c>
      <c r="B9870" s="180" t="s">
        <v>423</v>
      </c>
      <c r="C9870" s="180"/>
      <c r="D9870" s="180"/>
      <c r="E9870" s="180"/>
      <c r="F9870" s="180"/>
      <c r="G9870" s="180"/>
      <c r="H9870" s="180"/>
      <c r="I9870" s="180">
        <v>55186</v>
      </c>
      <c r="J9870" s="180">
        <v>47302.98</v>
      </c>
    </row>
    <row r="9871" spans="1:10" x14ac:dyDescent="0.2">
      <c r="A9871" s="180" t="s">
        <v>229</v>
      </c>
      <c r="B9871" s="180" t="s">
        <v>355</v>
      </c>
      <c r="C9871" s="180">
        <v>68000</v>
      </c>
      <c r="D9871" s="180">
        <v>68000</v>
      </c>
      <c r="E9871" s="180"/>
      <c r="F9871" s="180"/>
      <c r="G9871" s="180"/>
      <c r="H9871" s="180"/>
      <c r="I9871" s="180">
        <v>326000</v>
      </c>
      <c r="J9871" s="180">
        <v>244200.63</v>
      </c>
    </row>
    <row r="9872" spans="1:10" x14ac:dyDescent="0.2">
      <c r="A9872" s="180" t="s">
        <v>229</v>
      </c>
      <c r="B9872" s="180" t="s">
        <v>356</v>
      </c>
      <c r="C9872" s="180">
        <v>28000</v>
      </c>
      <c r="D9872" s="180">
        <v>40000</v>
      </c>
      <c r="E9872" s="180"/>
      <c r="F9872" s="180"/>
      <c r="G9872" s="180"/>
      <c r="H9872" s="180"/>
      <c r="I9872" s="180">
        <v>164000</v>
      </c>
      <c r="J9872" s="180">
        <v>165697.84</v>
      </c>
    </row>
    <row r="9873" spans="1:10" x14ac:dyDescent="0.2">
      <c r="A9873" s="180" t="s">
        <v>229</v>
      </c>
      <c r="B9873" s="180" t="s">
        <v>409</v>
      </c>
      <c r="C9873" s="180"/>
      <c r="D9873" s="180"/>
      <c r="E9873" s="180"/>
      <c r="F9873" s="180"/>
      <c r="G9873" s="180"/>
      <c r="H9873" s="180"/>
      <c r="I9873" s="180">
        <v>0</v>
      </c>
      <c r="J9873" s="180"/>
    </row>
    <row r="9874" spans="1:10" x14ac:dyDescent="0.2">
      <c r="A9874" s="180" t="s">
        <v>229</v>
      </c>
      <c r="B9874" s="180" t="s">
        <v>378</v>
      </c>
      <c r="C9874" s="180"/>
      <c r="D9874" s="180"/>
      <c r="E9874" s="180"/>
      <c r="F9874" s="180"/>
      <c r="G9874" s="180">
        <v>132000</v>
      </c>
      <c r="H9874" s="180">
        <v>3000</v>
      </c>
      <c r="I9874" s="180">
        <v>133900</v>
      </c>
      <c r="J9874" s="180">
        <v>133343.39000000001</v>
      </c>
    </row>
    <row r="9875" spans="1:10" x14ac:dyDescent="0.2">
      <c r="A9875" s="180" t="s">
        <v>229</v>
      </c>
      <c r="B9875" s="180" t="s">
        <v>360</v>
      </c>
      <c r="C9875" s="180">
        <v>120000</v>
      </c>
      <c r="D9875" s="180">
        <v>40000</v>
      </c>
      <c r="E9875" s="180"/>
      <c r="F9875" s="180"/>
      <c r="G9875" s="180"/>
      <c r="H9875" s="180"/>
      <c r="I9875" s="180">
        <v>150000</v>
      </c>
      <c r="J9875" s="180">
        <v>236557.84</v>
      </c>
    </row>
    <row r="9876" spans="1:10" x14ac:dyDescent="0.2">
      <c r="A9876" s="180" t="s">
        <v>229</v>
      </c>
      <c r="B9876" s="180" t="s">
        <v>379</v>
      </c>
      <c r="C9876" s="180"/>
      <c r="D9876" s="180"/>
      <c r="E9876" s="180"/>
      <c r="F9876" s="180"/>
      <c r="G9876" s="180"/>
      <c r="H9876" s="180"/>
      <c r="I9876" s="180">
        <v>0</v>
      </c>
      <c r="J9876" s="180">
        <v>0</v>
      </c>
    </row>
    <row r="9877" spans="1:10" x14ac:dyDescent="0.2">
      <c r="A9877" s="180" t="s">
        <v>229</v>
      </c>
      <c r="B9877" s="180" t="s">
        <v>362</v>
      </c>
      <c r="C9877" s="180"/>
      <c r="D9877" s="180"/>
      <c r="E9877" s="180"/>
      <c r="F9877" s="180"/>
      <c r="G9877" s="180"/>
      <c r="H9877" s="180"/>
      <c r="I9877" s="180">
        <v>88818</v>
      </c>
      <c r="J9877" s="180">
        <v>88717</v>
      </c>
    </row>
    <row r="9878" spans="1:10" x14ac:dyDescent="0.2">
      <c r="A9878" s="180" t="s">
        <v>229</v>
      </c>
      <c r="B9878" s="180" t="s">
        <v>365</v>
      </c>
      <c r="C9878" s="180">
        <v>236000</v>
      </c>
      <c r="D9878" s="180">
        <v>238000</v>
      </c>
      <c r="E9878" s="180">
        <v>0</v>
      </c>
      <c r="F9878" s="180">
        <v>0</v>
      </c>
      <c r="G9878" s="180">
        <v>132000</v>
      </c>
      <c r="H9878" s="180">
        <v>3000</v>
      </c>
      <c r="I9878" s="180">
        <v>3398059</v>
      </c>
      <c r="J9878" s="180">
        <v>3418731.9399999995</v>
      </c>
    </row>
    <row r="9879" spans="1:10" x14ac:dyDescent="0.2">
      <c r="A9879" s="180" t="s">
        <v>229</v>
      </c>
      <c r="B9879" s="180" t="s">
        <v>447</v>
      </c>
      <c r="C9879" s="180"/>
      <c r="D9879" s="180"/>
      <c r="E9879" s="180"/>
      <c r="F9879" s="180"/>
      <c r="G9879" s="180"/>
      <c r="H9879" s="180"/>
      <c r="I9879" s="180">
        <v>0</v>
      </c>
      <c r="J9879" s="180">
        <v>0</v>
      </c>
    </row>
    <row r="9880" spans="1:10" x14ac:dyDescent="0.2">
      <c r="A9880" s="180" t="s">
        <v>229</v>
      </c>
      <c r="B9880" s="180" t="s">
        <v>366</v>
      </c>
      <c r="C9880" s="180">
        <v>236000</v>
      </c>
      <c r="D9880" s="180">
        <v>238000</v>
      </c>
      <c r="E9880" s="180">
        <v>0</v>
      </c>
      <c r="F9880" s="180">
        <v>0</v>
      </c>
      <c r="G9880" s="180">
        <v>132000</v>
      </c>
      <c r="H9880" s="180">
        <v>3000</v>
      </c>
      <c r="I9880" s="180">
        <v>3398059</v>
      </c>
      <c r="J9880" s="180">
        <v>3418731.9399999995</v>
      </c>
    </row>
    <row r="9881" spans="1:10" x14ac:dyDescent="0.2">
      <c r="A9881" s="180" t="s">
        <v>229</v>
      </c>
      <c r="B9881" s="180" t="s">
        <v>367</v>
      </c>
      <c r="C9881" s="180">
        <v>395493.07000000007</v>
      </c>
      <c r="D9881" s="180">
        <v>173396.28999999998</v>
      </c>
      <c r="E9881" s="180">
        <v>0</v>
      </c>
      <c r="F9881" s="180">
        <v>8690.2599999999984</v>
      </c>
      <c r="G9881" s="180">
        <v>-11561.61</v>
      </c>
      <c r="H9881" s="180">
        <v>2853.6899999999987</v>
      </c>
      <c r="I9881" s="180">
        <v>1579264.83</v>
      </c>
      <c r="J9881" s="180">
        <v>1672795.830000001</v>
      </c>
    </row>
    <row r="9882" spans="1:10" x14ac:dyDescent="0.2">
      <c r="A9882" s="180" t="s">
        <v>229</v>
      </c>
      <c r="B9882" s="180" t="s">
        <v>368</v>
      </c>
      <c r="C9882" s="180">
        <v>631493.07000000007</v>
      </c>
      <c r="D9882" s="180">
        <v>411396.29</v>
      </c>
      <c r="E9882" s="180">
        <v>0</v>
      </c>
      <c r="F9882" s="180">
        <v>8690.2599999999984</v>
      </c>
      <c r="G9882" s="180">
        <v>120438.39</v>
      </c>
      <c r="H9882" s="180">
        <v>5853.6899999999987</v>
      </c>
      <c r="I9882" s="180">
        <v>4977323.83</v>
      </c>
      <c r="J9882" s="180">
        <v>5091527.7700000005</v>
      </c>
    </row>
    <row r="9883" spans="1:10" x14ac:dyDescent="0.2">
      <c r="A9883" s="180" t="s">
        <v>230</v>
      </c>
      <c r="B9883" s="180" t="s">
        <v>333</v>
      </c>
      <c r="C9883" s="180"/>
      <c r="D9883" s="180">
        <v>582631</v>
      </c>
      <c r="E9883" s="180"/>
      <c r="F9883" s="180">
        <v>0</v>
      </c>
      <c r="G9883" s="180"/>
      <c r="H9883" s="180"/>
      <c r="I9883" s="180">
        <v>4345890</v>
      </c>
      <c r="J9883" s="180">
        <v>4256366.75</v>
      </c>
    </row>
    <row r="9884" spans="1:10" x14ac:dyDescent="0.2">
      <c r="A9884" s="180" t="s">
        <v>230</v>
      </c>
      <c r="B9884" s="180" t="s">
        <v>334</v>
      </c>
      <c r="C9884" s="180"/>
      <c r="D9884" s="180">
        <v>3060</v>
      </c>
      <c r="E9884" s="180"/>
      <c r="F9884" s="180">
        <v>0</v>
      </c>
      <c r="G9884" s="180"/>
      <c r="H9884" s="180"/>
      <c r="I9884" s="180">
        <v>26864</v>
      </c>
      <c r="J9884" s="180">
        <v>24513.86</v>
      </c>
    </row>
    <row r="9885" spans="1:10" x14ac:dyDescent="0.2">
      <c r="A9885" s="180" t="s">
        <v>230</v>
      </c>
      <c r="B9885" s="180" t="s">
        <v>335</v>
      </c>
      <c r="C9885" s="180"/>
      <c r="D9885" s="180">
        <v>54313</v>
      </c>
      <c r="E9885" s="180"/>
      <c r="F9885" s="180"/>
      <c r="G9885" s="180"/>
      <c r="H9885" s="180"/>
      <c r="I9885" s="180">
        <v>111933</v>
      </c>
      <c r="J9885" s="180">
        <v>108653</v>
      </c>
    </row>
    <row r="9886" spans="1:10" x14ac:dyDescent="0.2">
      <c r="A9886" s="180" t="s">
        <v>230</v>
      </c>
      <c r="B9886" s="180" t="s">
        <v>336</v>
      </c>
      <c r="C9886" s="180"/>
      <c r="D9886" s="180"/>
      <c r="E9886" s="180"/>
      <c r="F9886" s="180"/>
      <c r="G9886" s="180"/>
      <c r="H9886" s="180"/>
      <c r="I9886" s="180">
        <v>440728</v>
      </c>
      <c r="J9886" s="180">
        <v>427891.09</v>
      </c>
    </row>
    <row r="9887" spans="1:10" x14ac:dyDescent="0.2">
      <c r="A9887" s="180" t="s">
        <v>230</v>
      </c>
      <c r="B9887" s="180" t="s">
        <v>337</v>
      </c>
      <c r="C9887" s="180">
        <v>25750</v>
      </c>
      <c r="D9887" s="180">
        <v>6460</v>
      </c>
      <c r="E9887" s="180"/>
      <c r="F9887" s="180"/>
      <c r="G9887" s="180">
        <v>1225</v>
      </c>
      <c r="H9887" s="180"/>
      <c r="I9887" s="180">
        <v>69096</v>
      </c>
      <c r="J9887" s="180">
        <v>64045.82</v>
      </c>
    </row>
    <row r="9888" spans="1:10" x14ac:dyDescent="0.2">
      <c r="A9888" s="180" t="s">
        <v>230</v>
      </c>
      <c r="B9888" s="180" t="s">
        <v>338</v>
      </c>
      <c r="C9888" s="180"/>
      <c r="D9888" s="180"/>
      <c r="E9888" s="180"/>
      <c r="F9888" s="180"/>
      <c r="G9888" s="180">
        <v>267226</v>
      </c>
      <c r="H9888" s="180"/>
      <c r="I9888" s="180">
        <v>259443</v>
      </c>
      <c r="J9888" s="180">
        <v>251886.07999999999</v>
      </c>
    </row>
    <row r="9889" spans="1:10" x14ac:dyDescent="0.2">
      <c r="A9889" s="180" t="s">
        <v>230</v>
      </c>
      <c r="B9889" s="180" t="s">
        <v>339</v>
      </c>
      <c r="C9889" s="180"/>
      <c r="D9889" s="180"/>
      <c r="E9889" s="180"/>
      <c r="F9889" s="180"/>
      <c r="G9889" s="180"/>
      <c r="H9889" s="180"/>
      <c r="I9889" s="180">
        <v>477195</v>
      </c>
      <c r="J9889" s="180">
        <v>463296.38</v>
      </c>
    </row>
    <row r="9890" spans="1:10" x14ac:dyDescent="0.2">
      <c r="A9890" s="180" t="s">
        <v>230</v>
      </c>
      <c r="B9890" s="180" t="s">
        <v>340</v>
      </c>
      <c r="C9890" s="180"/>
      <c r="D9890" s="180">
        <v>2376</v>
      </c>
      <c r="E9890" s="180"/>
      <c r="F9890" s="180"/>
      <c r="G9890" s="180">
        <v>2240</v>
      </c>
      <c r="H9890" s="180"/>
      <c r="I9890" s="180">
        <v>123144</v>
      </c>
      <c r="J9890" s="180">
        <v>130797.92</v>
      </c>
    </row>
    <row r="9891" spans="1:10" x14ac:dyDescent="0.2">
      <c r="A9891" s="180" t="s">
        <v>230</v>
      </c>
      <c r="B9891" s="180" t="s">
        <v>341</v>
      </c>
      <c r="C9891" s="180"/>
      <c r="D9891" s="180"/>
      <c r="E9891" s="180"/>
      <c r="F9891" s="180"/>
      <c r="G9891" s="180"/>
      <c r="H9891" s="180"/>
      <c r="I9891" s="180">
        <v>0</v>
      </c>
      <c r="J9891" s="180">
        <v>0</v>
      </c>
    </row>
    <row r="9892" spans="1:10" x14ac:dyDescent="0.2">
      <c r="A9892" s="180" t="s">
        <v>230</v>
      </c>
      <c r="B9892" s="180" t="s">
        <v>342</v>
      </c>
      <c r="C9892" s="180"/>
      <c r="D9892" s="180"/>
      <c r="E9892" s="180"/>
      <c r="F9892" s="180"/>
      <c r="G9892" s="180"/>
      <c r="H9892" s="180"/>
      <c r="I9892" s="180">
        <v>5578013</v>
      </c>
      <c r="J9892" s="180">
        <v>5592982</v>
      </c>
    </row>
    <row r="9893" spans="1:10" x14ac:dyDescent="0.2">
      <c r="A9893" s="180" t="s">
        <v>230</v>
      </c>
      <c r="B9893" s="180" t="s">
        <v>343</v>
      </c>
      <c r="C9893" s="180"/>
      <c r="D9893" s="180"/>
      <c r="E9893" s="180"/>
      <c r="F9893" s="180"/>
      <c r="G9893" s="180"/>
      <c r="H9893" s="180"/>
      <c r="I9893" s="180">
        <v>0</v>
      </c>
      <c r="J9893" s="180">
        <v>0</v>
      </c>
    </row>
    <row r="9894" spans="1:10" x14ac:dyDescent="0.2">
      <c r="A9894" s="180" t="s">
        <v>230</v>
      </c>
      <c r="B9894" s="180" t="s">
        <v>344</v>
      </c>
      <c r="C9894" s="180">
        <v>910237</v>
      </c>
      <c r="D9894" s="180"/>
      <c r="E9894" s="180"/>
      <c r="F9894" s="180"/>
      <c r="G9894" s="180">
        <v>4024</v>
      </c>
      <c r="H9894" s="180"/>
      <c r="I9894" s="180">
        <v>887632</v>
      </c>
      <c r="J9894" s="180">
        <v>889387.75</v>
      </c>
    </row>
    <row r="9895" spans="1:10" x14ac:dyDescent="0.2">
      <c r="A9895" s="180" t="s">
        <v>230</v>
      </c>
      <c r="B9895" s="180" t="s">
        <v>475</v>
      </c>
      <c r="C9895" s="180"/>
      <c r="D9895" s="180">
        <v>9116</v>
      </c>
      <c r="E9895" s="180"/>
      <c r="F9895" s="180">
        <v>0</v>
      </c>
      <c r="G9895" s="180"/>
      <c r="H9895" s="180"/>
      <c r="I9895" s="180">
        <v>75760</v>
      </c>
      <c r="J9895" s="180">
        <v>70179.86</v>
      </c>
    </row>
    <row r="9896" spans="1:10" x14ac:dyDescent="0.2">
      <c r="A9896" s="180" t="s">
        <v>230</v>
      </c>
      <c r="B9896" s="180" t="s">
        <v>332</v>
      </c>
      <c r="C9896" s="180"/>
      <c r="D9896" s="180"/>
      <c r="E9896" s="180"/>
      <c r="F9896" s="180"/>
      <c r="G9896" s="180"/>
      <c r="H9896" s="180"/>
      <c r="I9896" s="180">
        <v>100921</v>
      </c>
      <c r="J9896" s="180">
        <v>102063</v>
      </c>
    </row>
    <row r="9897" spans="1:10" x14ac:dyDescent="0.2">
      <c r="A9897" s="180" t="s">
        <v>230</v>
      </c>
      <c r="B9897" s="180" t="s">
        <v>407</v>
      </c>
      <c r="C9897" s="180"/>
      <c r="D9897" s="180"/>
      <c r="E9897" s="180"/>
      <c r="F9897" s="180"/>
      <c r="G9897" s="180">
        <v>241985</v>
      </c>
      <c r="H9897" s="180"/>
      <c r="I9897" s="180">
        <v>380674</v>
      </c>
      <c r="J9897" s="180">
        <v>369585.89</v>
      </c>
    </row>
    <row r="9898" spans="1:10" x14ac:dyDescent="0.2">
      <c r="A9898" s="180" t="s">
        <v>230</v>
      </c>
      <c r="B9898" s="180" t="s">
        <v>345</v>
      </c>
      <c r="C9898" s="180">
        <v>935987</v>
      </c>
      <c r="D9898" s="180">
        <v>657956</v>
      </c>
      <c r="E9898" s="180">
        <v>0</v>
      </c>
      <c r="F9898" s="180">
        <v>0</v>
      </c>
      <c r="G9898" s="180">
        <v>516700</v>
      </c>
      <c r="H9898" s="180">
        <v>0</v>
      </c>
      <c r="I9898" s="180">
        <v>12877293</v>
      </c>
      <c r="J9898" s="180">
        <v>12751649.4</v>
      </c>
    </row>
    <row r="9899" spans="1:10" x14ac:dyDescent="0.2">
      <c r="A9899" s="180" t="s">
        <v>230</v>
      </c>
      <c r="B9899" s="180" t="s">
        <v>346</v>
      </c>
      <c r="C9899" s="180"/>
      <c r="D9899" s="180"/>
      <c r="E9899" s="180"/>
      <c r="F9899" s="180"/>
      <c r="G9899" s="180"/>
      <c r="H9899" s="180"/>
      <c r="I9899" s="180">
        <v>0</v>
      </c>
      <c r="J9899" s="180">
        <v>6372336</v>
      </c>
    </row>
    <row r="9900" spans="1:10" x14ac:dyDescent="0.2">
      <c r="A9900" s="180" t="s">
        <v>230</v>
      </c>
      <c r="B9900" s="180" t="s">
        <v>446</v>
      </c>
      <c r="C9900" s="180"/>
      <c r="D9900" s="180"/>
      <c r="E9900" s="180"/>
      <c r="F9900" s="180">
        <v>735323</v>
      </c>
      <c r="G9900" s="180"/>
      <c r="H9900" s="180"/>
      <c r="I9900" s="180">
        <v>199858</v>
      </c>
      <c r="J9900" s="180">
        <v>17621.57</v>
      </c>
    </row>
    <row r="9901" spans="1:10" x14ac:dyDescent="0.2">
      <c r="A9901" s="180" t="s">
        <v>230</v>
      </c>
      <c r="B9901" s="180" t="s">
        <v>347</v>
      </c>
      <c r="C9901" s="180"/>
      <c r="D9901" s="180"/>
      <c r="E9901" s="180"/>
      <c r="F9901" s="180"/>
      <c r="G9901" s="180"/>
      <c r="H9901" s="180"/>
      <c r="I9901" s="180">
        <v>0</v>
      </c>
      <c r="J9901" s="180">
        <v>0</v>
      </c>
    </row>
    <row r="9902" spans="1:10" x14ac:dyDescent="0.2">
      <c r="A9902" s="180" t="s">
        <v>230</v>
      </c>
      <c r="B9902" s="180" t="s">
        <v>348</v>
      </c>
      <c r="C9902" s="180">
        <v>935987</v>
      </c>
      <c r="D9902" s="180">
        <v>657956</v>
      </c>
      <c r="E9902" s="180">
        <v>0</v>
      </c>
      <c r="F9902" s="180">
        <v>735323</v>
      </c>
      <c r="G9902" s="180">
        <v>516700</v>
      </c>
      <c r="H9902" s="180">
        <v>0</v>
      </c>
      <c r="I9902" s="180">
        <v>13077151</v>
      </c>
      <c r="J9902" s="180">
        <v>19141606.969999999</v>
      </c>
    </row>
    <row r="9903" spans="1:10" x14ac:dyDescent="0.2">
      <c r="A9903" s="180" t="s">
        <v>230</v>
      </c>
      <c r="B9903" s="180" t="s">
        <v>349</v>
      </c>
      <c r="C9903" s="180">
        <v>403984.8200000003</v>
      </c>
      <c r="D9903" s="180">
        <v>984306.89999999979</v>
      </c>
      <c r="E9903" s="180">
        <v>0</v>
      </c>
      <c r="F9903" s="180">
        <v>90162</v>
      </c>
      <c r="G9903" s="180">
        <v>103633.34000000008</v>
      </c>
      <c r="H9903" s="180">
        <v>0</v>
      </c>
      <c r="I9903" s="180">
        <v>12585373.529999996</v>
      </c>
      <c r="J9903" s="180">
        <v>6955934.4800000004</v>
      </c>
    </row>
    <row r="9904" spans="1:10" x14ac:dyDescent="0.2">
      <c r="A9904" s="180" t="s">
        <v>230</v>
      </c>
      <c r="B9904" s="180" t="s">
        <v>350</v>
      </c>
      <c r="C9904" s="180">
        <v>1339971.8200000003</v>
      </c>
      <c r="D9904" s="180">
        <v>1642262.9</v>
      </c>
      <c r="E9904" s="180">
        <v>0</v>
      </c>
      <c r="F9904" s="180">
        <v>825485</v>
      </c>
      <c r="G9904" s="180">
        <v>620333.34000000008</v>
      </c>
      <c r="H9904" s="180">
        <v>0</v>
      </c>
      <c r="I9904" s="180">
        <v>25662524.529999997</v>
      </c>
      <c r="J9904" s="180">
        <v>26097541.449999999</v>
      </c>
    </row>
    <row r="9905" spans="1:10" x14ac:dyDescent="0.2">
      <c r="A9905" s="180" t="s">
        <v>230</v>
      </c>
      <c r="B9905" s="180" t="s">
        <v>376</v>
      </c>
      <c r="C9905" s="180"/>
      <c r="D9905" s="180"/>
      <c r="E9905" s="180"/>
      <c r="F9905" s="180"/>
      <c r="G9905" s="180"/>
      <c r="H9905" s="180"/>
      <c r="I9905" s="180"/>
      <c r="J9905" s="180"/>
    </row>
    <row r="9906" spans="1:10" x14ac:dyDescent="0.2">
      <c r="A9906" s="180" t="s">
        <v>230</v>
      </c>
      <c r="B9906" s="180" t="s">
        <v>377</v>
      </c>
      <c r="C9906" s="180"/>
      <c r="D9906" s="180">
        <v>103000</v>
      </c>
      <c r="E9906" s="180"/>
      <c r="F9906" s="180"/>
      <c r="G9906" s="180"/>
      <c r="H9906" s="180"/>
      <c r="I9906" s="180">
        <v>7707909</v>
      </c>
      <c r="J9906" s="180">
        <v>7522865.1600000001</v>
      </c>
    </row>
    <row r="9907" spans="1:10" x14ac:dyDescent="0.2">
      <c r="A9907" s="180" t="s">
        <v>230</v>
      </c>
      <c r="B9907" s="180" t="s">
        <v>352</v>
      </c>
      <c r="C9907" s="180"/>
      <c r="D9907" s="180"/>
      <c r="E9907" s="180"/>
      <c r="F9907" s="180"/>
      <c r="G9907" s="180"/>
      <c r="H9907" s="180"/>
      <c r="I9907" s="180">
        <v>231506</v>
      </c>
      <c r="J9907" s="180">
        <v>224762.53</v>
      </c>
    </row>
    <row r="9908" spans="1:10" x14ac:dyDescent="0.2">
      <c r="A9908" s="180" t="s">
        <v>230</v>
      </c>
      <c r="B9908" s="180" t="s">
        <v>353</v>
      </c>
      <c r="C9908" s="180"/>
      <c r="D9908" s="180"/>
      <c r="E9908" s="180"/>
      <c r="F9908" s="180"/>
      <c r="G9908" s="180"/>
      <c r="H9908" s="180"/>
      <c r="I9908" s="180">
        <v>311253</v>
      </c>
      <c r="J9908" s="180">
        <v>302187.26</v>
      </c>
    </row>
    <row r="9909" spans="1:10" x14ac:dyDescent="0.2">
      <c r="A9909" s="180" t="s">
        <v>230</v>
      </c>
      <c r="B9909" s="180" t="s">
        <v>354</v>
      </c>
      <c r="C9909" s="180"/>
      <c r="D9909" s="180"/>
      <c r="E9909" s="180"/>
      <c r="F9909" s="180"/>
      <c r="G9909" s="180"/>
      <c r="H9909" s="180"/>
      <c r="I9909" s="180">
        <v>304528</v>
      </c>
      <c r="J9909" s="180">
        <v>337341.28</v>
      </c>
    </row>
    <row r="9910" spans="1:10" x14ac:dyDescent="0.2">
      <c r="A9910" s="180" t="s">
        <v>230</v>
      </c>
      <c r="B9910" s="180" t="s">
        <v>408</v>
      </c>
      <c r="C9910" s="180"/>
      <c r="D9910" s="180">
        <v>41860</v>
      </c>
      <c r="E9910" s="180"/>
      <c r="F9910" s="180"/>
      <c r="G9910" s="180"/>
      <c r="H9910" s="180"/>
      <c r="I9910" s="180">
        <v>610572</v>
      </c>
      <c r="J9910" s="180">
        <v>553332.07999999996</v>
      </c>
    </row>
    <row r="9911" spans="1:10" x14ac:dyDescent="0.2">
      <c r="A9911" s="180" t="s">
        <v>230</v>
      </c>
      <c r="B9911" s="180" t="s">
        <v>423</v>
      </c>
      <c r="C9911" s="180"/>
      <c r="D9911" s="180">
        <v>52017</v>
      </c>
      <c r="E9911" s="180"/>
      <c r="F9911" s="180"/>
      <c r="G9911" s="180"/>
      <c r="H9911" s="180"/>
      <c r="I9911" s="180">
        <v>170988</v>
      </c>
      <c r="J9911" s="180">
        <v>166915.81</v>
      </c>
    </row>
    <row r="9912" spans="1:10" x14ac:dyDescent="0.2">
      <c r="A9912" s="180" t="s">
        <v>230</v>
      </c>
      <c r="B9912" s="180" t="s">
        <v>355</v>
      </c>
      <c r="C9912" s="180"/>
      <c r="D9912" s="180">
        <v>53524</v>
      </c>
      <c r="E9912" s="180"/>
      <c r="F9912" s="180"/>
      <c r="G9912" s="180"/>
      <c r="H9912" s="180"/>
      <c r="I9912" s="180">
        <v>698811</v>
      </c>
      <c r="J9912" s="180">
        <v>715802.65</v>
      </c>
    </row>
    <row r="9913" spans="1:10" x14ac:dyDescent="0.2">
      <c r="A9913" s="180" t="s">
        <v>230</v>
      </c>
      <c r="B9913" s="180" t="s">
        <v>356</v>
      </c>
      <c r="C9913" s="180"/>
      <c r="D9913" s="180">
        <v>85000</v>
      </c>
      <c r="E9913" s="180"/>
      <c r="F9913" s="180"/>
      <c r="G9913" s="180"/>
      <c r="H9913" s="180"/>
      <c r="I9913" s="180">
        <v>485115</v>
      </c>
      <c r="J9913" s="180">
        <v>624287.83000000007</v>
      </c>
    </row>
    <row r="9914" spans="1:10" x14ac:dyDescent="0.2">
      <c r="A9914" s="180" t="s">
        <v>230</v>
      </c>
      <c r="B9914" s="180" t="s">
        <v>409</v>
      </c>
      <c r="C9914" s="180"/>
      <c r="D9914" s="180"/>
      <c r="E9914" s="180"/>
      <c r="F9914" s="180"/>
      <c r="G9914" s="180"/>
      <c r="H9914" s="180"/>
      <c r="I9914" s="180">
        <v>0</v>
      </c>
      <c r="J9914" s="180"/>
    </row>
    <row r="9915" spans="1:10" x14ac:dyDescent="0.2">
      <c r="A9915" s="180" t="s">
        <v>230</v>
      </c>
      <c r="B9915" s="180" t="s">
        <v>378</v>
      </c>
      <c r="C9915" s="180"/>
      <c r="D9915" s="180"/>
      <c r="E9915" s="180"/>
      <c r="F9915" s="180"/>
      <c r="G9915" s="180">
        <v>523565</v>
      </c>
      <c r="H9915" s="180"/>
      <c r="I9915" s="180">
        <v>508316</v>
      </c>
      <c r="J9915" s="180">
        <v>493510.84</v>
      </c>
    </row>
    <row r="9916" spans="1:10" x14ac:dyDescent="0.2">
      <c r="A9916" s="180" t="s">
        <v>230</v>
      </c>
      <c r="B9916" s="180" t="s">
        <v>360</v>
      </c>
      <c r="C9916" s="180">
        <v>600000</v>
      </c>
      <c r="D9916" s="180">
        <v>1000000</v>
      </c>
      <c r="E9916" s="180"/>
      <c r="F9916" s="180"/>
      <c r="G9916" s="180"/>
      <c r="H9916" s="180"/>
      <c r="I9916" s="180">
        <v>9055085</v>
      </c>
      <c r="J9916" s="180">
        <v>2116105.04</v>
      </c>
    </row>
    <row r="9917" spans="1:10" x14ac:dyDescent="0.2">
      <c r="A9917" s="180" t="s">
        <v>230</v>
      </c>
      <c r="B9917" s="180" t="s">
        <v>379</v>
      </c>
      <c r="C9917" s="180"/>
      <c r="D9917" s="180"/>
      <c r="E9917" s="180"/>
      <c r="F9917" s="180">
        <v>180323</v>
      </c>
      <c r="G9917" s="180"/>
      <c r="H9917" s="180"/>
      <c r="I9917" s="180">
        <v>109696</v>
      </c>
      <c r="J9917" s="180">
        <v>22621.57</v>
      </c>
    </row>
    <row r="9918" spans="1:10" x14ac:dyDescent="0.2">
      <c r="A9918" s="180" t="s">
        <v>230</v>
      </c>
      <c r="B9918" s="180" t="s">
        <v>362</v>
      </c>
      <c r="C9918" s="180"/>
      <c r="D9918" s="180"/>
      <c r="E9918" s="180"/>
      <c r="F9918" s="180"/>
      <c r="G9918" s="180"/>
      <c r="H9918" s="180"/>
      <c r="I9918" s="180">
        <v>407109</v>
      </c>
      <c r="J9918" s="180">
        <v>410185</v>
      </c>
    </row>
    <row r="9919" spans="1:10" x14ac:dyDescent="0.2">
      <c r="A9919" s="180" t="s">
        <v>230</v>
      </c>
      <c r="B9919" s="180" t="s">
        <v>365</v>
      </c>
      <c r="C9919" s="180">
        <v>600000</v>
      </c>
      <c r="D9919" s="180">
        <v>1335401</v>
      </c>
      <c r="E9919" s="180">
        <v>0</v>
      </c>
      <c r="F9919" s="180">
        <v>180323</v>
      </c>
      <c r="G9919" s="180">
        <v>523565</v>
      </c>
      <c r="H9919" s="180">
        <v>0</v>
      </c>
      <c r="I9919" s="180">
        <v>20600888</v>
      </c>
      <c r="J9919" s="180">
        <v>13489917.050000001</v>
      </c>
    </row>
    <row r="9920" spans="1:10" x14ac:dyDescent="0.2">
      <c r="A9920" s="180" t="s">
        <v>230</v>
      </c>
      <c r="B9920" s="180" t="s">
        <v>447</v>
      </c>
      <c r="C9920" s="180">
        <v>735323</v>
      </c>
      <c r="D9920" s="180"/>
      <c r="E9920" s="180"/>
      <c r="F9920" s="180"/>
      <c r="G9920" s="180"/>
      <c r="H9920" s="180"/>
      <c r="I9920" s="180">
        <v>199858</v>
      </c>
      <c r="J9920" s="180">
        <v>22250.87</v>
      </c>
    </row>
    <row r="9921" spans="1:10" x14ac:dyDescent="0.2">
      <c r="A9921" s="180" t="s">
        <v>230</v>
      </c>
      <c r="B9921" s="180" t="s">
        <v>366</v>
      </c>
      <c r="C9921" s="180">
        <v>1335323</v>
      </c>
      <c r="D9921" s="180">
        <v>1335401</v>
      </c>
      <c r="E9921" s="180">
        <v>0</v>
      </c>
      <c r="F9921" s="180">
        <v>180323</v>
      </c>
      <c r="G9921" s="180">
        <v>523565</v>
      </c>
      <c r="H9921" s="180">
        <v>0</v>
      </c>
      <c r="I9921" s="180">
        <v>20800746</v>
      </c>
      <c r="J9921" s="180">
        <v>13512167.92</v>
      </c>
    </row>
    <row r="9922" spans="1:10" x14ac:dyDescent="0.2">
      <c r="A9922" s="180" t="s">
        <v>230</v>
      </c>
      <c r="B9922" s="180" t="s">
        <v>367</v>
      </c>
      <c r="C9922" s="180">
        <v>4648.820000000298</v>
      </c>
      <c r="D9922" s="180">
        <v>306861.89999999991</v>
      </c>
      <c r="E9922" s="180">
        <v>0</v>
      </c>
      <c r="F9922" s="180">
        <v>645162</v>
      </c>
      <c r="G9922" s="180">
        <v>96768.340000000084</v>
      </c>
      <c r="H9922" s="180">
        <v>0</v>
      </c>
      <c r="I9922" s="180">
        <v>4861778.5299999975</v>
      </c>
      <c r="J9922" s="180">
        <v>12585373.529999999</v>
      </c>
    </row>
    <row r="9923" spans="1:10" x14ac:dyDescent="0.2">
      <c r="A9923" s="180" t="s">
        <v>230</v>
      </c>
      <c r="B9923" s="180" t="s">
        <v>368</v>
      </c>
      <c r="C9923" s="180">
        <v>1339971.8200000003</v>
      </c>
      <c r="D9923" s="180">
        <v>1642262.9</v>
      </c>
      <c r="E9923" s="180">
        <v>0</v>
      </c>
      <c r="F9923" s="180">
        <v>825485</v>
      </c>
      <c r="G9923" s="180">
        <v>620333.34000000008</v>
      </c>
      <c r="H9923" s="180">
        <v>0</v>
      </c>
      <c r="I9923" s="180">
        <v>25662524.529999997</v>
      </c>
      <c r="J9923" s="180">
        <v>26097541.449999999</v>
      </c>
    </row>
    <row r="9924" spans="1:10" x14ac:dyDescent="0.2">
      <c r="A9924" s="180" t="s">
        <v>231</v>
      </c>
      <c r="B9924" s="180" t="s">
        <v>333</v>
      </c>
      <c r="C9924" s="180"/>
      <c r="D9924" s="180">
        <v>636952</v>
      </c>
      <c r="E9924" s="180"/>
      <c r="F9924" s="180">
        <v>0</v>
      </c>
      <c r="G9924" s="180"/>
      <c r="H9924" s="180"/>
      <c r="I9924" s="180">
        <v>8514838</v>
      </c>
      <c r="J9924" s="180">
        <v>8316951.9699999997</v>
      </c>
    </row>
    <row r="9925" spans="1:10" x14ac:dyDescent="0.2">
      <c r="A9925" s="180" t="s">
        <v>231</v>
      </c>
      <c r="B9925" s="180" t="s">
        <v>334</v>
      </c>
      <c r="C9925" s="180"/>
      <c r="D9925" s="180">
        <v>22841</v>
      </c>
      <c r="E9925" s="180"/>
      <c r="F9925" s="180">
        <v>0</v>
      </c>
      <c r="G9925" s="180"/>
      <c r="H9925" s="180"/>
      <c r="I9925" s="180">
        <v>330512</v>
      </c>
      <c r="J9925" s="180">
        <v>337535.9</v>
      </c>
    </row>
    <row r="9926" spans="1:10" x14ac:dyDescent="0.2">
      <c r="A9926" s="180" t="s">
        <v>231</v>
      </c>
      <c r="B9926" s="180" t="s">
        <v>335</v>
      </c>
      <c r="C9926" s="180"/>
      <c r="D9926" s="180">
        <v>0</v>
      </c>
      <c r="E9926" s="180"/>
      <c r="F9926" s="180"/>
      <c r="G9926" s="180"/>
      <c r="H9926" s="180"/>
      <c r="I9926" s="180">
        <v>525442</v>
      </c>
      <c r="J9926" s="180">
        <v>512742</v>
      </c>
    </row>
    <row r="9927" spans="1:10" x14ac:dyDescent="0.2">
      <c r="A9927" s="180" t="s">
        <v>231</v>
      </c>
      <c r="B9927" s="180" t="s">
        <v>336</v>
      </c>
      <c r="C9927" s="180"/>
      <c r="D9927" s="180"/>
      <c r="E9927" s="180"/>
      <c r="F9927" s="180"/>
      <c r="G9927" s="180"/>
      <c r="H9927" s="180"/>
      <c r="I9927" s="180">
        <v>478256</v>
      </c>
      <c r="J9927" s="180">
        <v>442118.18</v>
      </c>
    </row>
    <row r="9928" spans="1:10" x14ac:dyDescent="0.2">
      <c r="A9928" s="180" t="s">
        <v>231</v>
      </c>
      <c r="B9928" s="180" t="s">
        <v>337</v>
      </c>
      <c r="C9928" s="180">
        <v>3526</v>
      </c>
      <c r="D9928" s="180">
        <v>758</v>
      </c>
      <c r="E9928" s="180"/>
      <c r="F9928" s="180"/>
      <c r="G9928" s="180">
        <v>111</v>
      </c>
      <c r="H9928" s="180"/>
      <c r="I9928" s="180">
        <v>19459</v>
      </c>
      <c r="J9928" s="180">
        <v>24429.439999999999</v>
      </c>
    </row>
    <row r="9929" spans="1:10" x14ac:dyDescent="0.2">
      <c r="A9929" s="180" t="s">
        <v>231</v>
      </c>
      <c r="B9929" s="180" t="s">
        <v>338</v>
      </c>
      <c r="C9929" s="180"/>
      <c r="D9929" s="180"/>
      <c r="E9929" s="180"/>
      <c r="F9929" s="180"/>
      <c r="G9929" s="180">
        <v>450145</v>
      </c>
      <c r="H9929" s="180"/>
      <c r="I9929" s="180">
        <v>444145</v>
      </c>
      <c r="J9929" s="180">
        <v>411053.86</v>
      </c>
    </row>
    <row r="9930" spans="1:10" x14ac:dyDescent="0.2">
      <c r="A9930" s="180" t="s">
        <v>231</v>
      </c>
      <c r="B9930" s="180" t="s">
        <v>339</v>
      </c>
      <c r="C9930" s="180"/>
      <c r="D9930" s="180"/>
      <c r="E9930" s="180"/>
      <c r="F9930" s="180"/>
      <c r="G9930" s="180"/>
      <c r="H9930" s="180"/>
      <c r="I9930" s="180">
        <v>537851</v>
      </c>
      <c r="J9930" s="180">
        <v>755003.41</v>
      </c>
    </row>
    <row r="9931" spans="1:10" x14ac:dyDescent="0.2">
      <c r="A9931" s="180" t="s">
        <v>231</v>
      </c>
      <c r="B9931" s="180" t="s">
        <v>340</v>
      </c>
      <c r="C9931" s="180"/>
      <c r="D9931" s="180"/>
      <c r="E9931" s="180"/>
      <c r="F9931" s="180"/>
      <c r="G9931" s="180">
        <v>5841</v>
      </c>
      <c r="H9931" s="180">
        <v>249900</v>
      </c>
      <c r="I9931" s="180">
        <v>517680</v>
      </c>
      <c r="J9931" s="180">
        <v>605471.7300000001</v>
      </c>
    </row>
    <row r="9932" spans="1:10" x14ac:dyDescent="0.2">
      <c r="A9932" s="180" t="s">
        <v>231</v>
      </c>
      <c r="B9932" s="180" t="s">
        <v>341</v>
      </c>
      <c r="C9932" s="180"/>
      <c r="D9932" s="180"/>
      <c r="E9932" s="180"/>
      <c r="F9932" s="180"/>
      <c r="G9932" s="180"/>
      <c r="H9932" s="180"/>
      <c r="I9932" s="180">
        <v>0</v>
      </c>
      <c r="J9932" s="180">
        <v>0</v>
      </c>
    </row>
    <row r="9933" spans="1:10" x14ac:dyDescent="0.2">
      <c r="A9933" s="180" t="s">
        <v>231</v>
      </c>
      <c r="B9933" s="180" t="s">
        <v>342</v>
      </c>
      <c r="C9933" s="180"/>
      <c r="D9933" s="180"/>
      <c r="E9933" s="180"/>
      <c r="F9933" s="180"/>
      <c r="G9933" s="180"/>
      <c r="H9933" s="180"/>
      <c r="I9933" s="180">
        <v>16400067</v>
      </c>
      <c r="J9933" s="180">
        <v>16263422</v>
      </c>
    </row>
    <row r="9934" spans="1:10" x14ac:dyDescent="0.2">
      <c r="A9934" s="180" t="s">
        <v>231</v>
      </c>
      <c r="B9934" s="180" t="s">
        <v>343</v>
      </c>
      <c r="C9934" s="180"/>
      <c r="D9934" s="180"/>
      <c r="E9934" s="180"/>
      <c r="F9934" s="180"/>
      <c r="G9934" s="180"/>
      <c r="H9934" s="180"/>
      <c r="I9934" s="180">
        <v>0</v>
      </c>
      <c r="J9934" s="180">
        <v>0</v>
      </c>
    </row>
    <row r="9935" spans="1:10" x14ac:dyDescent="0.2">
      <c r="A9935" s="180" t="s">
        <v>231</v>
      </c>
      <c r="B9935" s="180" t="s">
        <v>344</v>
      </c>
      <c r="C9935" s="180">
        <v>2323256</v>
      </c>
      <c r="D9935" s="180"/>
      <c r="E9935" s="180"/>
      <c r="F9935" s="180"/>
      <c r="G9935" s="180">
        <v>9252</v>
      </c>
      <c r="H9935" s="180"/>
      <c r="I9935" s="180">
        <v>2441673</v>
      </c>
      <c r="J9935" s="180">
        <v>2311958.3900000006</v>
      </c>
    </row>
    <row r="9936" spans="1:10" x14ac:dyDescent="0.2">
      <c r="A9936" s="180" t="s">
        <v>231</v>
      </c>
      <c r="B9936" s="180" t="s">
        <v>475</v>
      </c>
      <c r="C9936" s="180"/>
      <c r="D9936" s="180">
        <v>12941</v>
      </c>
      <c r="E9936" s="180"/>
      <c r="F9936" s="180">
        <v>0</v>
      </c>
      <c r="G9936" s="180"/>
      <c r="H9936" s="180"/>
      <c r="I9936" s="180">
        <v>164673</v>
      </c>
      <c r="J9936" s="180">
        <v>168170.92</v>
      </c>
    </row>
    <row r="9937" spans="1:10" x14ac:dyDescent="0.2">
      <c r="A9937" s="180" t="s">
        <v>231</v>
      </c>
      <c r="B9937" s="180" t="s">
        <v>332</v>
      </c>
      <c r="C9937" s="180"/>
      <c r="D9937" s="180"/>
      <c r="E9937" s="180"/>
      <c r="F9937" s="180"/>
      <c r="G9937" s="180"/>
      <c r="H9937" s="180"/>
      <c r="I9937" s="180">
        <v>499512</v>
      </c>
      <c r="J9937" s="180">
        <v>499376</v>
      </c>
    </row>
    <row r="9938" spans="1:10" x14ac:dyDescent="0.2">
      <c r="A9938" s="180" t="s">
        <v>231</v>
      </c>
      <c r="B9938" s="180" t="s">
        <v>407</v>
      </c>
      <c r="C9938" s="180"/>
      <c r="D9938" s="180"/>
      <c r="E9938" s="180"/>
      <c r="F9938" s="180"/>
      <c r="G9938" s="180">
        <v>725412</v>
      </c>
      <c r="H9938" s="180"/>
      <c r="I9938" s="180">
        <v>1094668</v>
      </c>
      <c r="J9938" s="180">
        <v>1059668.6499999999</v>
      </c>
    </row>
    <row r="9939" spans="1:10" x14ac:dyDescent="0.2">
      <c r="A9939" s="180" t="s">
        <v>231</v>
      </c>
      <c r="B9939" s="180" t="s">
        <v>345</v>
      </c>
      <c r="C9939" s="180">
        <v>2326782</v>
      </c>
      <c r="D9939" s="180">
        <v>673492</v>
      </c>
      <c r="E9939" s="180">
        <v>0</v>
      </c>
      <c r="F9939" s="180">
        <v>0</v>
      </c>
      <c r="G9939" s="180">
        <v>1190761</v>
      </c>
      <c r="H9939" s="180">
        <v>249900</v>
      </c>
      <c r="I9939" s="180">
        <v>31968776</v>
      </c>
      <c r="J9939" s="180">
        <v>31707902.450000003</v>
      </c>
    </row>
    <row r="9940" spans="1:10" x14ac:dyDescent="0.2">
      <c r="A9940" s="180" t="s">
        <v>231</v>
      </c>
      <c r="B9940" s="180" t="s">
        <v>346</v>
      </c>
      <c r="C9940" s="180"/>
      <c r="D9940" s="180"/>
      <c r="E9940" s="180"/>
      <c r="F9940" s="180"/>
      <c r="G9940" s="180"/>
      <c r="H9940" s="180"/>
      <c r="I9940" s="180">
        <v>0</v>
      </c>
      <c r="J9940" s="180">
        <v>0</v>
      </c>
    </row>
    <row r="9941" spans="1:10" x14ac:dyDescent="0.2">
      <c r="A9941" s="180" t="s">
        <v>231</v>
      </c>
      <c r="B9941" s="180" t="s">
        <v>446</v>
      </c>
      <c r="C9941" s="180"/>
      <c r="D9941" s="180"/>
      <c r="E9941" s="180"/>
      <c r="F9941" s="180"/>
      <c r="G9941" s="180"/>
      <c r="H9941" s="180"/>
      <c r="I9941" s="180">
        <v>0</v>
      </c>
      <c r="J9941" s="180">
        <v>8536</v>
      </c>
    </row>
    <row r="9942" spans="1:10" x14ac:dyDescent="0.2">
      <c r="A9942" s="180" t="s">
        <v>231</v>
      </c>
      <c r="B9942" s="180" t="s">
        <v>347</v>
      </c>
      <c r="C9942" s="180"/>
      <c r="D9942" s="180"/>
      <c r="E9942" s="180"/>
      <c r="F9942" s="180"/>
      <c r="G9942" s="180"/>
      <c r="H9942" s="180"/>
      <c r="I9942" s="180">
        <v>0</v>
      </c>
      <c r="J9942" s="180">
        <v>270683.01</v>
      </c>
    </row>
    <row r="9943" spans="1:10" x14ac:dyDescent="0.2">
      <c r="A9943" s="180" t="s">
        <v>231</v>
      </c>
      <c r="B9943" s="180" t="s">
        <v>348</v>
      </c>
      <c r="C9943" s="180">
        <v>2326782</v>
      </c>
      <c r="D9943" s="180">
        <v>673492</v>
      </c>
      <c r="E9943" s="180">
        <v>0</v>
      </c>
      <c r="F9943" s="180">
        <v>0</v>
      </c>
      <c r="G9943" s="180">
        <v>1190761</v>
      </c>
      <c r="H9943" s="180">
        <v>249900</v>
      </c>
      <c r="I9943" s="180">
        <v>31968776</v>
      </c>
      <c r="J9943" s="180">
        <v>31987121.460000005</v>
      </c>
    </row>
    <row r="9944" spans="1:10" x14ac:dyDescent="0.2">
      <c r="A9944" s="180" t="s">
        <v>231</v>
      </c>
      <c r="B9944" s="180" t="s">
        <v>349</v>
      </c>
      <c r="C9944" s="180">
        <v>2771521.0199999996</v>
      </c>
      <c r="D9944" s="180">
        <v>290782</v>
      </c>
      <c r="E9944" s="180">
        <v>0</v>
      </c>
      <c r="F9944" s="180">
        <v>0</v>
      </c>
      <c r="G9944" s="180">
        <v>-559990.4800000001</v>
      </c>
      <c r="H9944" s="180">
        <v>-147017.15</v>
      </c>
      <c r="I9944" s="180">
        <v>5130495.4499999993</v>
      </c>
      <c r="J9944" s="180">
        <v>5848088.2100000009</v>
      </c>
    </row>
    <row r="9945" spans="1:10" x14ac:dyDescent="0.2">
      <c r="A9945" s="180" t="s">
        <v>231</v>
      </c>
      <c r="B9945" s="180" t="s">
        <v>350</v>
      </c>
      <c r="C9945" s="180">
        <v>5098303.0199999996</v>
      </c>
      <c r="D9945" s="180">
        <v>964274</v>
      </c>
      <c r="E9945" s="180">
        <v>0</v>
      </c>
      <c r="F9945" s="180">
        <v>0</v>
      </c>
      <c r="G9945" s="180">
        <v>630770.5199999999</v>
      </c>
      <c r="H9945" s="180">
        <v>102882.85</v>
      </c>
      <c r="I9945" s="180">
        <v>37099271.450000003</v>
      </c>
      <c r="J9945" s="180">
        <v>37835209.670000002</v>
      </c>
    </row>
    <row r="9946" spans="1:10" x14ac:dyDescent="0.2">
      <c r="A9946" s="180" t="s">
        <v>231</v>
      </c>
      <c r="B9946" s="180" t="s">
        <v>376</v>
      </c>
      <c r="C9946" s="180"/>
      <c r="D9946" s="180"/>
      <c r="E9946" s="180"/>
      <c r="F9946" s="180"/>
      <c r="G9946" s="180"/>
      <c r="H9946" s="180"/>
      <c r="I9946" s="180"/>
      <c r="J9946" s="180"/>
    </row>
    <row r="9947" spans="1:10" x14ac:dyDescent="0.2">
      <c r="A9947" s="180" t="s">
        <v>231</v>
      </c>
      <c r="B9947" s="180" t="s">
        <v>377</v>
      </c>
      <c r="C9947" s="180">
        <v>433845</v>
      </c>
      <c r="D9947" s="180">
        <v>38526</v>
      </c>
      <c r="E9947" s="180"/>
      <c r="F9947" s="180"/>
      <c r="G9947" s="180"/>
      <c r="H9947" s="180">
        <v>242999</v>
      </c>
      <c r="I9947" s="180">
        <v>18798812</v>
      </c>
      <c r="J9947" s="180">
        <v>18363239.350000001</v>
      </c>
    </row>
    <row r="9948" spans="1:10" x14ac:dyDescent="0.2">
      <c r="A9948" s="180" t="s">
        <v>231</v>
      </c>
      <c r="B9948" s="180" t="s">
        <v>352</v>
      </c>
      <c r="C9948" s="180"/>
      <c r="D9948" s="180"/>
      <c r="E9948" s="180"/>
      <c r="F9948" s="180"/>
      <c r="G9948" s="180"/>
      <c r="H9948" s="180"/>
      <c r="I9948" s="180">
        <v>1013767</v>
      </c>
      <c r="J9948" s="180">
        <v>989315.61</v>
      </c>
    </row>
    <row r="9949" spans="1:10" x14ac:dyDescent="0.2">
      <c r="A9949" s="180" t="s">
        <v>231</v>
      </c>
      <c r="B9949" s="180" t="s">
        <v>353</v>
      </c>
      <c r="C9949" s="180">
        <v>42526</v>
      </c>
      <c r="D9949" s="180">
        <v>4125</v>
      </c>
      <c r="E9949" s="180"/>
      <c r="F9949" s="180"/>
      <c r="G9949" s="180"/>
      <c r="H9949" s="180"/>
      <c r="I9949" s="180">
        <v>1844124</v>
      </c>
      <c r="J9949" s="180">
        <v>2045941.37</v>
      </c>
    </row>
    <row r="9950" spans="1:10" x14ac:dyDescent="0.2">
      <c r="A9950" s="180" t="s">
        <v>231</v>
      </c>
      <c r="B9950" s="180" t="s">
        <v>354</v>
      </c>
      <c r="C9950" s="180"/>
      <c r="D9950" s="180"/>
      <c r="E9950" s="180"/>
      <c r="F9950" s="180"/>
      <c r="G9950" s="180"/>
      <c r="H9950" s="180"/>
      <c r="I9950" s="180">
        <v>405989</v>
      </c>
      <c r="J9950" s="180">
        <v>344481.39999999997</v>
      </c>
    </row>
    <row r="9951" spans="1:10" x14ac:dyDescent="0.2">
      <c r="A9951" s="180" t="s">
        <v>231</v>
      </c>
      <c r="B9951" s="180" t="s">
        <v>408</v>
      </c>
      <c r="C9951" s="180">
        <v>10552</v>
      </c>
      <c r="D9951" s="180"/>
      <c r="E9951" s="180"/>
      <c r="F9951" s="180"/>
      <c r="G9951" s="180"/>
      <c r="H9951" s="180"/>
      <c r="I9951" s="180">
        <v>1520387</v>
      </c>
      <c r="J9951" s="180">
        <v>1474480.36</v>
      </c>
    </row>
    <row r="9952" spans="1:10" x14ac:dyDescent="0.2">
      <c r="A9952" s="180" t="s">
        <v>231</v>
      </c>
      <c r="B9952" s="180" t="s">
        <v>423</v>
      </c>
      <c r="C9952" s="180"/>
      <c r="D9952" s="180"/>
      <c r="E9952" s="180"/>
      <c r="F9952" s="180"/>
      <c r="G9952" s="180"/>
      <c r="H9952" s="180"/>
      <c r="I9952" s="180">
        <v>554567</v>
      </c>
      <c r="J9952" s="180">
        <v>502536.05</v>
      </c>
    </row>
    <row r="9953" spans="1:10" x14ac:dyDescent="0.2">
      <c r="A9953" s="180" t="s">
        <v>231</v>
      </c>
      <c r="B9953" s="180" t="s">
        <v>355</v>
      </c>
      <c r="C9953" s="180">
        <v>2210256</v>
      </c>
      <c r="D9953" s="180">
        <v>117452</v>
      </c>
      <c r="E9953" s="180"/>
      <c r="F9953" s="180"/>
      <c r="G9953" s="180"/>
      <c r="H9953" s="180"/>
      <c r="I9953" s="180">
        <v>2965656</v>
      </c>
      <c r="J9953" s="180">
        <v>2861235.0000000005</v>
      </c>
    </row>
    <row r="9954" spans="1:10" x14ac:dyDescent="0.2">
      <c r="A9954" s="180" t="s">
        <v>231</v>
      </c>
      <c r="B9954" s="180" t="s">
        <v>356</v>
      </c>
      <c r="C9954" s="180"/>
      <c r="D9954" s="180">
        <v>298526</v>
      </c>
      <c r="E9954" s="180"/>
      <c r="F9954" s="180"/>
      <c r="G9954" s="180"/>
      <c r="H9954" s="180"/>
      <c r="I9954" s="180">
        <v>1258771</v>
      </c>
      <c r="J9954" s="180">
        <v>1349222.64</v>
      </c>
    </row>
    <row r="9955" spans="1:10" x14ac:dyDescent="0.2">
      <c r="A9955" s="180" t="s">
        <v>231</v>
      </c>
      <c r="B9955" s="180" t="s">
        <v>409</v>
      </c>
      <c r="C9955" s="180"/>
      <c r="D9955" s="180"/>
      <c r="E9955" s="180"/>
      <c r="F9955" s="180"/>
      <c r="G9955" s="180"/>
      <c r="H9955" s="180"/>
      <c r="I9955" s="180">
        <v>0</v>
      </c>
      <c r="J9955" s="180"/>
    </row>
    <row r="9956" spans="1:10" x14ac:dyDescent="0.2">
      <c r="A9956" s="180" t="s">
        <v>231</v>
      </c>
      <c r="B9956" s="180" t="s">
        <v>378</v>
      </c>
      <c r="C9956" s="180"/>
      <c r="D9956" s="180"/>
      <c r="E9956" s="180"/>
      <c r="F9956" s="180"/>
      <c r="G9956" s="180">
        <v>1175333</v>
      </c>
      <c r="H9956" s="180"/>
      <c r="I9956" s="180">
        <v>1169334</v>
      </c>
      <c r="J9956" s="180">
        <v>1186322.74</v>
      </c>
    </row>
    <row r="9957" spans="1:10" x14ac:dyDescent="0.2">
      <c r="A9957" s="180" t="s">
        <v>231</v>
      </c>
      <c r="B9957" s="180" t="s">
        <v>360</v>
      </c>
      <c r="C9957" s="180">
        <v>1852645</v>
      </c>
      <c r="D9957" s="180">
        <v>288412</v>
      </c>
      <c r="E9957" s="180"/>
      <c r="F9957" s="180"/>
      <c r="G9957" s="180"/>
      <c r="H9957" s="180"/>
      <c r="I9957" s="180">
        <v>1406952</v>
      </c>
      <c r="J9957" s="180">
        <v>2503741.2999999998</v>
      </c>
    </row>
    <row r="9958" spans="1:10" x14ac:dyDescent="0.2">
      <c r="A9958" s="180" t="s">
        <v>231</v>
      </c>
      <c r="B9958" s="180" t="s">
        <v>379</v>
      </c>
      <c r="C9958" s="180"/>
      <c r="D9958" s="180"/>
      <c r="E9958" s="180"/>
      <c r="F9958" s="180"/>
      <c r="G9958" s="180"/>
      <c r="H9958" s="180"/>
      <c r="I9958" s="180">
        <v>0</v>
      </c>
      <c r="J9958" s="180">
        <v>0</v>
      </c>
    </row>
    <row r="9959" spans="1:10" x14ac:dyDescent="0.2">
      <c r="A9959" s="180" t="s">
        <v>231</v>
      </c>
      <c r="B9959" s="180" t="s">
        <v>362</v>
      </c>
      <c r="C9959" s="180"/>
      <c r="D9959" s="180"/>
      <c r="E9959" s="180"/>
      <c r="F9959" s="180"/>
      <c r="G9959" s="180"/>
      <c r="H9959" s="180"/>
      <c r="I9959" s="180">
        <v>1044390</v>
      </c>
      <c r="J9959" s="180">
        <v>1033264</v>
      </c>
    </row>
    <row r="9960" spans="1:10" x14ac:dyDescent="0.2">
      <c r="A9960" s="180" t="s">
        <v>231</v>
      </c>
      <c r="B9960" s="180" t="s">
        <v>365</v>
      </c>
      <c r="C9960" s="180">
        <v>4549824</v>
      </c>
      <c r="D9960" s="180">
        <v>747041</v>
      </c>
      <c r="E9960" s="180">
        <v>0</v>
      </c>
      <c r="F9960" s="180">
        <v>0</v>
      </c>
      <c r="G9960" s="180">
        <v>1175333</v>
      </c>
      <c r="H9960" s="180">
        <v>242999</v>
      </c>
      <c r="I9960" s="180">
        <v>31982749</v>
      </c>
      <c r="J9960" s="180">
        <v>32653779.82</v>
      </c>
    </row>
    <row r="9961" spans="1:10" x14ac:dyDescent="0.2">
      <c r="A9961" s="180" t="s">
        <v>231</v>
      </c>
      <c r="B9961" s="180" t="s">
        <v>447</v>
      </c>
      <c r="C9961" s="180"/>
      <c r="D9961" s="180"/>
      <c r="E9961" s="180"/>
      <c r="F9961" s="180"/>
      <c r="G9961" s="180"/>
      <c r="H9961" s="180"/>
      <c r="I9961" s="180">
        <v>0</v>
      </c>
      <c r="J9961" s="180">
        <v>50934.400000000001</v>
      </c>
    </row>
    <row r="9962" spans="1:10" x14ac:dyDescent="0.2">
      <c r="A9962" s="180" t="s">
        <v>231</v>
      </c>
      <c r="B9962" s="180" t="s">
        <v>366</v>
      </c>
      <c r="C9962" s="180">
        <v>4549824</v>
      </c>
      <c r="D9962" s="180">
        <v>747041</v>
      </c>
      <c r="E9962" s="180">
        <v>0</v>
      </c>
      <c r="F9962" s="180">
        <v>0</v>
      </c>
      <c r="G9962" s="180">
        <v>1175333</v>
      </c>
      <c r="H9962" s="180">
        <v>242999</v>
      </c>
      <c r="I9962" s="180">
        <v>31982749</v>
      </c>
      <c r="J9962" s="180">
        <v>32704714.219999999</v>
      </c>
    </row>
    <row r="9963" spans="1:10" x14ac:dyDescent="0.2">
      <c r="A9963" s="180" t="s">
        <v>231</v>
      </c>
      <c r="B9963" s="180" t="s">
        <v>367</v>
      </c>
      <c r="C9963" s="180">
        <v>548479.01999999955</v>
      </c>
      <c r="D9963" s="180">
        <v>217233</v>
      </c>
      <c r="E9963" s="180">
        <v>0</v>
      </c>
      <c r="F9963" s="180">
        <v>0</v>
      </c>
      <c r="G9963" s="180">
        <v>-544562.4800000001</v>
      </c>
      <c r="H9963" s="180">
        <v>-140116.15</v>
      </c>
      <c r="I9963" s="180">
        <v>5116522.450000003</v>
      </c>
      <c r="J9963" s="180">
        <v>5130495.450000003</v>
      </c>
    </row>
    <row r="9964" spans="1:10" x14ac:dyDescent="0.2">
      <c r="A9964" s="180" t="s">
        <v>231</v>
      </c>
      <c r="B9964" s="180" t="s">
        <v>368</v>
      </c>
      <c r="C9964" s="180">
        <v>5098303.0199999996</v>
      </c>
      <c r="D9964" s="180">
        <v>964274</v>
      </c>
      <c r="E9964" s="180">
        <v>0</v>
      </c>
      <c r="F9964" s="180">
        <v>0</v>
      </c>
      <c r="G9964" s="180">
        <v>630770.5199999999</v>
      </c>
      <c r="H9964" s="180">
        <v>102882.85</v>
      </c>
      <c r="I9964" s="180">
        <v>37099271.450000003</v>
      </c>
      <c r="J9964" s="180">
        <v>37835209.670000002</v>
      </c>
    </row>
    <row r="9965" spans="1:10" x14ac:dyDescent="0.2">
      <c r="A9965" s="180" t="s">
        <v>232</v>
      </c>
      <c r="B9965" s="180" t="s">
        <v>333</v>
      </c>
      <c r="C9965" s="180"/>
      <c r="D9965" s="180">
        <v>270073</v>
      </c>
      <c r="E9965" s="180"/>
      <c r="F9965" s="180">
        <v>0</v>
      </c>
      <c r="G9965" s="180"/>
      <c r="H9965" s="180"/>
      <c r="I9965" s="180">
        <v>11462682</v>
      </c>
      <c r="J9965" s="180">
        <v>12351349.67</v>
      </c>
    </row>
    <row r="9966" spans="1:10" x14ac:dyDescent="0.2">
      <c r="A9966" s="180" t="s">
        <v>232</v>
      </c>
      <c r="B9966" s="180" t="s">
        <v>334</v>
      </c>
      <c r="C9966" s="180"/>
      <c r="D9966" s="180">
        <v>6966</v>
      </c>
      <c r="E9966" s="180"/>
      <c r="F9966" s="180">
        <v>0</v>
      </c>
      <c r="G9966" s="180"/>
      <c r="H9966" s="180"/>
      <c r="I9966" s="180">
        <v>338222</v>
      </c>
      <c r="J9966" s="180">
        <v>156218.71</v>
      </c>
    </row>
    <row r="9967" spans="1:10" x14ac:dyDescent="0.2">
      <c r="A9967" s="180" t="s">
        <v>232</v>
      </c>
      <c r="B9967" s="180" t="s">
        <v>335</v>
      </c>
      <c r="C9967" s="180"/>
      <c r="D9967" s="180">
        <v>0</v>
      </c>
      <c r="E9967" s="180"/>
      <c r="F9967" s="180"/>
      <c r="G9967" s="180"/>
      <c r="H9967" s="180"/>
      <c r="I9967" s="180">
        <v>0</v>
      </c>
      <c r="J9967" s="180">
        <v>0</v>
      </c>
    </row>
    <row r="9968" spans="1:10" x14ac:dyDescent="0.2">
      <c r="A9968" s="180" t="s">
        <v>232</v>
      </c>
      <c r="B9968" s="180" t="s">
        <v>336</v>
      </c>
      <c r="C9968" s="180"/>
      <c r="D9968" s="180"/>
      <c r="E9968" s="180"/>
      <c r="F9968" s="180"/>
      <c r="G9968" s="180"/>
      <c r="H9968" s="180"/>
      <c r="I9968" s="180">
        <v>528600</v>
      </c>
      <c r="J9968" s="180">
        <v>553418.77</v>
      </c>
    </row>
    <row r="9969" spans="1:10" x14ac:dyDescent="0.2">
      <c r="A9969" s="180" t="s">
        <v>232</v>
      </c>
      <c r="B9969" s="180" t="s">
        <v>337</v>
      </c>
      <c r="C9969" s="180">
        <v>70000</v>
      </c>
      <c r="D9969" s="180">
        <v>10000</v>
      </c>
      <c r="E9969" s="180"/>
      <c r="F9969" s="180">
        <v>1000</v>
      </c>
      <c r="G9969" s="180">
        <v>3000</v>
      </c>
      <c r="H9969" s="180">
        <v>3000</v>
      </c>
      <c r="I9969" s="180">
        <v>335500</v>
      </c>
      <c r="J9969" s="180">
        <v>227950.46</v>
      </c>
    </row>
    <row r="9970" spans="1:10" x14ac:dyDescent="0.2">
      <c r="A9970" s="180" t="s">
        <v>232</v>
      </c>
      <c r="B9970" s="180" t="s">
        <v>338</v>
      </c>
      <c r="C9970" s="180"/>
      <c r="D9970" s="180"/>
      <c r="E9970" s="180"/>
      <c r="F9970" s="180"/>
      <c r="G9970" s="180">
        <v>325000</v>
      </c>
      <c r="H9970" s="180"/>
      <c r="I9970" s="180">
        <v>313250</v>
      </c>
      <c r="J9970" s="180">
        <v>308987.84000000003</v>
      </c>
    </row>
    <row r="9971" spans="1:10" x14ac:dyDescent="0.2">
      <c r="A9971" s="180" t="s">
        <v>232</v>
      </c>
      <c r="B9971" s="180" t="s">
        <v>339</v>
      </c>
      <c r="C9971" s="180"/>
      <c r="D9971" s="180"/>
      <c r="E9971" s="180"/>
      <c r="F9971" s="180"/>
      <c r="G9971" s="180"/>
      <c r="H9971" s="180"/>
      <c r="I9971" s="180">
        <v>1050000</v>
      </c>
      <c r="J9971" s="180">
        <v>1083161.8799999999</v>
      </c>
    </row>
    <row r="9972" spans="1:10" x14ac:dyDescent="0.2">
      <c r="A9972" s="180" t="s">
        <v>232</v>
      </c>
      <c r="B9972" s="180" t="s">
        <v>340</v>
      </c>
      <c r="C9972" s="180">
        <v>0</v>
      </c>
      <c r="D9972" s="180"/>
      <c r="E9972" s="180"/>
      <c r="F9972" s="180"/>
      <c r="G9972" s="180"/>
      <c r="H9972" s="180">
        <v>350000</v>
      </c>
      <c r="I9972" s="180">
        <v>1179450</v>
      </c>
      <c r="J9972" s="180">
        <v>1489211.63</v>
      </c>
    </row>
    <row r="9973" spans="1:10" x14ac:dyDescent="0.2">
      <c r="A9973" s="180" t="s">
        <v>232</v>
      </c>
      <c r="B9973" s="180" t="s">
        <v>341</v>
      </c>
      <c r="C9973" s="180"/>
      <c r="D9973" s="180"/>
      <c r="E9973" s="180"/>
      <c r="F9973" s="180"/>
      <c r="G9973" s="180"/>
      <c r="H9973" s="180"/>
      <c r="I9973" s="180">
        <v>27000</v>
      </c>
      <c r="J9973" s="180">
        <v>26778.29</v>
      </c>
    </row>
    <row r="9974" spans="1:10" x14ac:dyDescent="0.2">
      <c r="A9974" s="180" t="s">
        <v>232</v>
      </c>
      <c r="B9974" s="180" t="s">
        <v>342</v>
      </c>
      <c r="C9974" s="180"/>
      <c r="D9974" s="180"/>
      <c r="E9974" s="180"/>
      <c r="F9974" s="180"/>
      <c r="G9974" s="180"/>
      <c r="H9974" s="180"/>
      <c r="I9974" s="180">
        <v>35197353</v>
      </c>
      <c r="J9974" s="180">
        <v>34697637</v>
      </c>
    </row>
    <row r="9975" spans="1:10" x14ac:dyDescent="0.2">
      <c r="A9975" s="180" t="s">
        <v>232</v>
      </c>
      <c r="B9975" s="180" t="s">
        <v>343</v>
      </c>
      <c r="C9975" s="180"/>
      <c r="D9975" s="180"/>
      <c r="E9975" s="180"/>
      <c r="F9975" s="180"/>
      <c r="G9975" s="180"/>
      <c r="H9975" s="180"/>
      <c r="I9975" s="180">
        <v>0</v>
      </c>
      <c r="J9975" s="180">
        <v>0</v>
      </c>
    </row>
    <row r="9976" spans="1:10" x14ac:dyDescent="0.2">
      <c r="A9976" s="180" t="s">
        <v>232</v>
      </c>
      <c r="B9976" s="180" t="s">
        <v>344</v>
      </c>
      <c r="C9976" s="180">
        <v>4750000</v>
      </c>
      <c r="D9976" s="180"/>
      <c r="E9976" s="180"/>
      <c r="F9976" s="180"/>
      <c r="G9976" s="180">
        <v>16000</v>
      </c>
      <c r="H9976" s="180"/>
      <c r="I9976" s="180">
        <v>5002793</v>
      </c>
      <c r="J9976" s="180">
        <v>4599599.3999999994</v>
      </c>
    </row>
    <row r="9977" spans="1:10" x14ac:dyDescent="0.2">
      <c r="A9977" s="180" t="s">
        <v>232</v>
      </c>
      <c r="B9977" s="180" t="s">
        <v>475</v>
      </c>
      <c r="C9977" s="180"/>
      <c r="D9977" s="180">
        <v>7604</v>
      </c>
      <c r="E9977" s="180"/>
      <c r="F9977" s="180">
        <v>0</v>
      </c>
      <c r="G9977" s="180"/>
      <c r="H9977" s="180"/>
      <c r="I9977" s="180">
        <v>329193</v>
      </c>
      <c r="J9977" s="180">
        <v>349367.42</v>
      </c>
    </row>
    <row r="9978" spans="1:10" x14ac:dyDescent="0.2">
      <c r="A9978" s="180" t="s">
        <v>232</v>
      </c>
      <c r="B9978" s="180" t="s">
        <v>332</v>
      </c>
      <c r="C9978" s="180"/>
      <c r="D9978" s="180"/>
      <c r="E9978" s="180"/>
      <c r="F9978" s="180"/>
      <c r="G9978" s="180"/>
      <c r="H9978" s="180"/>
      <c r="I9978" s="180">
        <v>1729595</v>
      </c>
      <c r="J9978" s="180">
        <v>985423</v>
      </c>
    </row>
    <row r="9979" spans="1:10" x14ac:dyDescent="0.2">
      <c r="A9979" s="180" t="s">
        <v>232</v>
      </c>
      <c r="B9979" s="180" t="s">
        <v>407</v>
      </c>
      <c r="C9979" s="180">
        <v>0</v>
      </c>
      <c r="D9979" s="180"/>
      <c r="E9979" s="180"/>
      <c r="F9979" s="180"/>
      <c r="G9979" s="180">
        <v>1750000</v>
      </c>
      <c r="H9979" s="180">
        <v>20000</v>
      </c>
      <c r="I9979" s="180">
        <v>3549300</v>
      </c>
      <c r="J9979" s="180">
        <v>3511617.5</v>
      </c>
    </row>
    <row r="9980" spans="1:10" x14ac:dyDescent="0.2">
      <c r="A9980" s="180" t="s">
        <v>232</v>
      </c>
      <c r="B9980" s="180" t="s">
        <v>345</v>
      </c>
      <c r="C9980" s="180">
        <v>4820000</v>
      </c>
      <c r="D9980" s="180">
        <v>294643</v>
      </c>
      <c r="E9980" s="180">
        <v>0</v>
      </c>
      <c r="F9980" s="180">
        <v>1000</v>
      </c>
      <c r="G9980" s="180">
        <v>2094000</v>
      </c>
      <c r="H9980" s="180">
        <v>373000</v>
      </c>
      <c r="I9980" s="180">
        <v>61042938</v>
      </c>
      <c r="J9980" s="180">
        <v>60340721.57</v>
      </c>
    </row>
    <row r="9981" spans="1:10" x14ac:dyDescent="0.2">
      <c r="A9981" s="180" t="s">
        <v>232</v>
      </c>
      <c r="B9981" s="180" t="s">
        <v>346</v>
      </c>
      <c r="C9981" s="180">
        <v>65000</v>
      </c>
      <c r="D9981" s="180"/>
      <c r="E9981" s="180"/>
      <c r="F9981" s="180"/>
      <c r="G9981" s="180"/>
      <c r="H9981" s="180"/>
      <c r="I9981" s="180">
        <v>65000</v>
      </c>
      <c r="J9981" s="180">
        <v>7031305.6100000003</v>
      </c>
    </row>
    <row r="9982" spans="1:10" x14ac:dyDescent="0.2">
      <c r="A9982" s="180" t="s">
        <v>232</v>
      </c>
      <c r="B9982" s="180" t="s">
        <v>446</v>
      </c>
      <c r="C9982" s="180">
        <v>0</v>
      </c>
      <c r="D9982" s="180"/>
      <c r="E9982" s="180"/>
      <c r="F9982" s="180">
        <v>2140000</v>
      </c>
      <c r="G9982" s="180"/>
      <c r="H9982" s="180"/>
      <c r="I9982" s="180">
        <v>2141000</v>
      </c>
      <c r="J9982" s="180">
        <v>1711985.58</v>
      </c>
    </row>
    <row r="9983" spans="1:10" x14ac:dyDescent="0.2">
      <c r="A9983" s="180" t="s">
        <v>232</v>
      </c>
      <c r="B9983" s="180" t="s">
        <v>347</v>
      </c>
      <c r="C9983" s="180">
        <v>0</v>
      </c>
      <c r="D9983" s="180"/>
      <c r="E9983" s="180"/>
      <c r="F9983" s="180"/>
      <c r="G9983" s="180"/>
      <c r="H9983" s="180"/>
      <c r="I9983" s="180">
        <v>3500</v>
      </c>
      <c r="J9983" s="180">
        <v>2126.7600000000002</v>
      </c>
    </row>
    <row r="9984" spans="1:10" x14ac:dyDescent="0.2">
      <c r="A9984" s="180" t="s">
        <v>232</v>
      </c>
      <c r="B9984" s="180" t="s">
        <v>348</v>
      </c>
      <c r="C9984" s="180">
        <v>4885000</v>
      </c>
      <c r="D9984" s="180">
        <v>294643</v>
      </c>
      <c r="E9984" s="180">
        <v>0</v>
      </c>
      <c r="F9984" s="180">
        <v>2141000</v>
      </c>
      <c r="G9984" s="180">
        <v>2094000</v>
      </c>
      <c r="H9984" s="180">
        <v>373000</v>
      </c>
      <c r="I9984" s="180">
        <v>63252438</v>
      </c>
      <c r="J9984" s="180">
        <v>69086139.520000011</v>
      </c>
    </row>
    <row r="9985" spans="1:10" x14ac:dyDescent="0.2">
      <c r="A9985" s="180" t="s">
        <v>232</v>
      </c>
      <c r="B9985" s="180" t="s">
        <v>349</v>
      </c>
      <c r="C9985" s="180">
        <v>3394000.0500000026</v>
      </c>
      <c r="D9985" s="180">
        <v>991682.8</v>
      </c>
      <c r="E9985" s="180">
        <v>0</v>
      </c>
      <c r="F9985" s="180">
        <v>3268924.8</v>
      </c>
      <c r="G9985" s="180">
        <v>146989.00999999978</v>
      </c>
      <c r="H9985" s="180">
        <v>102937.76</v>
      </c>
      <c r="I9985" s="180">
        <v>21259122.49000001</v>
      </c>
      <c r="J9985" s="180">
        <v>21152911.789999999</v>
      </c>
    </row>
    <row r="9986" spans="1:10" x14ac:dyDescent="0.2">
      <c r="A9986" s="180" t="s">
        <v>232</v>
      </c>
      <c r="B9986" s="180" t="s">
        <v>350</v>
      </c>
      <c r="C9986" s="180">
        <v>8279000.0500000035</v>
      </c>
      <c r="D9986" s="180">
        <v>1286325.8</v>
      </c>
      <c r="E9986" s="180">
        <v>0</v>
      </c>
      <c r="F9986" s="180">
        <v>5409924.7999999998</v>
      </c>
      <c r="G9986" s="180">
        <v>2240989.0099999998</v>
      </c>
      <c r="H9986" s="180">
        <v>475937.76</v>
      </c>
      <c r="I9986" s="180">
        <v>84511560.49000001</v>
      </c>
      <c r="J9986" s="180">
        <v>90239051.310000002</v>
      </c>
    </row>
    <row r="9987" spans="1:10" x14ac:dyDescent="0.2">
      <c r="A9987" s="180" t="s">
        <v>232</v>
      </c>
      <c r="B9987" s="180" t="s">
        <v>376</v>
      </c>
      <c r="C9987" s="180"/>
      <c r="D9987" s="180"/>
      <c r="E9987" s="180"/>
      <c r="F9987" s="180"/>
      <c r="G9987" s="180"/>
      <c r="H9987" s="180"/>
      <c r="I9987" s="180"/>
      <c r="J9987" s="180"/>
    </row>
    <row r="9988" spans="1:10" x14ac:dyDescent="0.2">
      <c r="A9988" s="180" t="s">
        <v>232</v>
      </c>
      <c r="B9988" s="180" t="s">
        <v>377</v>
      </c>
      <c r="C9988" s="180">
        <v>475000</v>
      </c>
      <c r="D9988" s="180">
        <v>300000</v>
      </c>
      <c r="E9988" s="180"/>
      <c r="F9988" s="180"/>
      <c r="G9988" s="180"/>
      <c r="H9988" s="180">
        <v>150000</v>
      </c>
      <c r="I9988" s="180">
        <v>37124000</v>
      </c>
      <c r="J9988" s="180">
        <v>35031226.059999995</v>
      </c>
    </row>
    <row r="9989" spans="1:10" x14ac:dyDescent="0.2">
      <c r="A9989" s="180" t="s">
        <v>232</v>
      </c>
      <c r="B9989" s="180" t="s">
        <v>352</v>
      </c>
      <c r="C9989" s="180"/>
      <c r="D9989" s="180"/>
      <c r="E9989" s="180"/>
      <c r="F9989" s="180"/>
      <c r="G9989" s="180"/>
      <c r="H9989" s="180"/>
      <c r="I9989" s="180">
        <v>1600000</v>
      </c>
      <c r="J9989" s="180">
        <v>2247824.0699999998</v>
      </c>
    </row>
    <row r="9990" spans="1:10" x14ac:dyDescent="0.2">
      <c r="A9990" s="180" t="s">
        <v>232</v>
      </c>
      <c r="B9990" s="180" t="s">
        <v>353</v>
      </c>
      <c r="C9990" s="180"/>
      <c r="D9990" s="180"/>
      <c r="E9990" s="180"/>
      <c r="F9990" s="180"/>
      <c r="G9990" s="180"/>
      <c r="H9990" s="180"/>
      <c r="I9990" s="180">
        <v>2900000</v>
      </c>
      <c r="J9990" s="180">
        <v>1314278.81</v>
      </c>
    </row>
    <row r="9991" spans="1:10" x14ac:dyDescent="0.2">
      <c r="A9991" s="180" t="s">
        <v>232</v>
      </c>
      <c r="B9991" s="180" t="s">
        <v>354</v>
      </c>
      <c r="C9991" s="180"/>
      <c r="D9991" s="180"/>
      <c r="E9991" s="180"/>
      <c r="F9991" s="180"/>
      <c r="G9991" s="180"/>
      <c r="H9991" s="180"/>
      <c r="I9991" s="180">
        <v>508400</v>
      </c>
      <c r="J9991" s="180">
        <v>410960.96</v>
      </c>
    </row>
    <row r="9992" spans="1:10" x14ac:dyDescent="0.2">
      <c r="A9992" s="180" t="s">
        <v>232</v>
      </c>
      <c r="B9992" s="180" t="s">
        <v>408</v>
      </c>
      <c r="C9992" s="180"/>
      <c r="D9992" s="180"/>
      <c r="E9992" s="180"/>
      <c r="F9992" s="180"/>
      <c r="G9992" s="180">
        <v>90000</v>
      </c>
      <c r="H9992" s="180"/>
      <c r="I9992" s="180">
        <v>3264950</v>
      </c>
      <c r="J9992" s="180">
        <v>3399016.0999999996</v>
      </c>
    </row>
    <row r="9993" spans="1:10" x14ac:dyDescent="0.2">
      <c r="A9993" s="180" t="s">
        <v>232</v>
      </c>
      <c r="B9993" s="180" t="s">
        <v>423</v>
      </c>
      <c r="C9993" s="180"/>
      <c r="D9993" s="180"/>
      <c r="E9993" s="180"/>
      <c r="F9993" s="180"/>
      <c r="G9993" s="180"/>
      <c r="H9993" s="180"/>
      <c r="I9993" s="180">
        <v>1100000</v>
      </c>
      <c r="J9993" s="180">
        <v>934390.57</v>
      </c>
    </row>
    <row r="9994" spans="1:10" x14ac:dyDescent="0.2">
      <c r="A9994" s="180" t="s">
        <v>232</v>
      </c>
      <c r="B9994" s="180" t="s">
        <v>355</v>
      </c>
      <c r="C9994" s="180">
        <v>50000</v>
      </c>
      <c r="D9994" s="180"/>
      <c r="E9994" s="180"/>
      <c r="F9994" s="180"/>
      <c r="G9994" s="180"/>
      <c r="H9994" s="180"/>
      <c r="I9994" s="180">
        <v>4454700</v>
      </c>
      <c r="J9994" s="180">
        <v>4360389.0199999996</v>
      </c>
    </row>
    <row r="9995" spans="1:10" x14ac:dyDescent="0.2">
      <c r="A9995" s="180" t="s">
        <v>232</v>
      </c>
      <c r="B9995" s="180" t="s">
        <v>356</v>
      </c>
      <c r="C9995" s="180"/>
      <c r="D9995" s="180"/>
      <c r="E9995" s="180"/>
      <c r="F9995" s="180"/>
      <c r="G9995" s="180"/>
      <c r="H9995" s="180">
        <v>25000</v>
      </c>
      <c r="I9995" s="180">
        <v>2091000</v>
      </c>
      <c r="J9995" s="180">
        <v>1902503.68</v>
      </c>
    </row>
    <row r="9996" spans="1:10" x14ac:dyDescent="0.2">
      <c r="A9996" s="180" t="s">
        <v>232</v>
      </c>
      <c r="B9996" s="180" t="s">
        <v>409</v>
      </c>
      <c r="C9996" s="180"/>
      <c r="D9996" s="180"/>
      <c r="E9996" s="180"/>
      <c r="F9996" s="180"/>
      <c r="G9996" s="180"/>
      <c r="H9996" s="180"/>
      <c r="I9996" s="180">
        <v>0</v>
      </c>
      <c r="J9996" s="180"/>
    </row>
    <row r="9997" spans="1:10" x14ac:dyDescent="0.2">
      <c r="A9997" s="180" t="s">
        <v>232</v>
      </c>
      <c r="B9997" s="180" t="s">
        <v>378</v>
      </c>
      <c r="C9997" s="180"/>
      <c r="D9997" s="180"/>
      <c r="E9997" s="180"/>
      <c r="F9997" s="180"/>
      <c r="G9997" s="180">
        <v>2250000</v>
      </c>
      <c r="H9997" s="180">
        <v>200000</v>
      </c>
      <c r="I9997" s="180">
        <v>2389300</v>
      </c>
      <c r="J9997" s="180">
        <v>2443750.5099999998</v>
      </c>
    </row>
    <row r="9998" spans="1:10" x14ac:dyDescent="0.2">
      <c r="A9998" s="180" t="s">
        <v>232</v>
      </c>
      <c r="B9998" s="180" t="s">
        <v>360</v>
      </c>
      <c r="C9998" s="180">
        <v>1150000</v>
      </c>
      <c r="D9998" s="180"/>
      <c r="E9998" s="180"/>
      <c r="F9998" s="180"/>
      <c r="G9998" s="180"/>
      <c r="H9998" s="180"/>
      <c r="I9998" s="180">
        <v>3542000</v>
      </c>
      <c r="J9998" s="180">
        <v>11743247.93</v>
      </c>
    </row>
    <row r="9999" spans="1:10" x14ac:dyDescent="0.2">
      <c r="A9999" s="180" t="s">
        <v>232</v>
      </c>
      <c r="B9999" s="180" t="s">
        <v>379</v>
      </c>
      <c r="C9999" s="180"/>
      <c r="D9999" s="180"/>
      <c r="E9999" s="180"/>
      <c r="F9999" s="180">
        <v>2141000</v>
      </c>
      <c r="G9999" s="180"/>
      <c r="H9999" s="180"/>
      <c r="I9999" s="180">
        <v>1620000</v>
      </c>
      <c r="J9999" s="180">
        <v>1542930.76</v>
      </c>
    </row>
    <row r="10000" spans="1:10" x14ac:dyDescent="0.2">
      <c r="A10000" s="180" t="s">
        <v>232</v>
      </c>
      <c r="B10000" s="180" t="s">
        <v>362</v>
      </c>
      <c r="C10000" s="180"/>
      <c r="D10000" s="180"/>
      <c r="E10000" s="180"/>
      <c r="F10000" s="180"/>
      <c r="G10000" s="180"/>
      <c r="H10000" s="180"/>
      <c r="I10000" s="180">
        <v>2003444</v>
      </c>
      <c r="J10000" s="180">
        <v>1991028</v>
      </c>
    </row>
    <row r="10001" spans="1:10" x14ac:dyDescent="0.2">
      <c r="A10001" s="180" t="s">
        <v>232</v>
      </c>
      <c r="B10001" s="180" t="s">
        <v>365</v>
      </c>
      <c r="C10001" s="180">
        <v>1675000</v>
      </c>
      <c r="D10001" s="180">
        <v>300000</v>
      </c>
      <c r="E10001" s="180">
        <v>0</v>
      </c>
      <c r="F10001" s="180">
        <v>2141000</v>
      </c>
      <c r="G10001" s="180">
        <v>2340000</v>
      </c>
      <c r="H10001" s="180">
        <v>375000</v>
      </c>
      <c r="I10001" s="180">
        <v>62597794</v>
      </c>
      <c r="J10001" s="180">
        <v>67321546.469999999</v>
      </c>
    </row>
    <row r="10002" spans="1:10" x14ac:dyDescent="0.2">
      <c r="A10002" s="180" t="s">
        <v>232</v>
      </c>
      <c r="B10002" s="180" t="s">
        <v>447</v>
      </c>
      <c r="C10002" s="180">
        <v>2141000</v>
      </c>
      <c r="D10002" s="180"/>
      <c r="E10002" s="180"/>
      <c r="F10002" s="180"/>
      <c r="G10002" s="180"/>
      <c r="H10002" s="180"/>
      <c r="I10002" s="180">
        <v>2176000</v>
      </c>
      <c r="J10002" s="180">
        <v>1658382.35</v>
      </c>
    </row>
    <row r="10003" spans="1:10" x14ac:dyDescent="0.2">
      <c r="A10003" s="180" t="s">
        <v>232</v>
      </c>
      <c r="B10003" s="180" t="s">
        <v>366</v>
      </c>
      <c r="C10003" s="180">
        <v>3816000</v>
      </c>
      <c r="D10003" s="180">
        <v>300000</v>
      </c>
      <c r="E10003" s="180">
        <v>0</v>
      </c>
      <c r="F10003" s="180">
        <v>2141000</v>
      </c>
      <c r="G10003" s="180">
        <v>2340000</v>
      </c>
      <c r="H10003" s="180">
        <v>375000</v>
      </c>
      <c r="I10003" s="180">
        <v>64773794</v>
      </c>
      <c r="J10003" s="180">
        <v>68979928.819999993</v>
      </c>
    </row>
    <row r="10004" spans="1:10" x14ac:dyDescent="0.2">
      <c r="A10004" s="180" t="s">
        <v>232</v>
      </c>
      <c r="B10004" s="180" t="s">
        <v>367</v>
      </c>
      <c r="C10004" s="180">
        <v>4463000.0500000026</v>
      </c>
      <c r="D10004" s="180">
        <v>986325.8</v>
      </c>
      <c r="E10004" s="180">
        <v>0</v>
      </c>
      <c r="F10004" s="180">
        <v>3268924.8</v>
      </c>
      <c r="G10004" s="180">
        <v>-99010.990000000224</v>
      </c>
      <c r="H10004" s="180">
        <v>100937.76</v>
      </c>
      <c r="I10004" s="180">
        <v>19737766.49000001</v>
      </c>
      <c r="J10004" s="180">
        <v>21259122.49000001</v>
      </c>
    </row>
    <row r="10005" spans="1:10" x14ac:dyDescent="0.2">
      <c r="A10005" s="180" t="s">
        <v>232</v>
      </c>
      <c r="B10005" s="180" t="s">
        <v>368</v>
      </c>
      <c r="C10005" s="180">
        <v>8279000.0500000035</v>
      </c>
      <c r="D10005" s="180">
        <v>1286325.8</v>
      </c>
      <c r="E10005" s="180">
        <v>0</v>
      </c>
      <c r="F10005" s="180">
        <v>5409924.7999999998</v>
      </c>
      <c r="G10005" s="180">
        <v>2240989.0099999998</v>
      </c>
      <c r="H10005" s="180">
        <v>475937.76</v>
      </c>
      <c r="I10005" s="180">
        <v>84511560.49000001</v>
      </c>
      <c r="J10005" s="180">
        <v>90239051.310000002</v>
      </c>
    </row>
    <row r="10006" spans="1:10" x14ac:dyDescent="0.2">
      <c r="A10006" s="180" t="s">
        <v>233</v>
      </c>
      <c r="B10006" s="180" t="s">
        <v>333</v>
      </c>
      <c r="C10006" s="180"/>
      <c r="D10006" s="180">
        <v>491751</v>
      </c>
      <c r="E10006" s="180"/>
      <c r="F10006" s="180">
        <v>955314</v>
      </c>
      <c r="G10006" s="180"/>
      <c r="H10006" s="180"/>
      <c r="I10006" s="180">
        <v>5253331</v>
      </c>
      <c r="J10006" s="180">
        <v>5040424.3100000005</v>
      </c>
    </row>
    <row r="10007" spans="1:10" x14ac:dyDescent="0.2">
      <c r="A10007" s="180" t="s">
        <v>233</v>
      </c>
      <c r="B10007" s="180" t="s">
        <v>334</v>
      </c>
      <c r="C10007" s="180"/>
      <c r="D10007" s="180">
        <v>4917</v>
      </c>
      <c r="E10007" s="180"/>
      <c r="F10007" s="180">
        <v>9551</v>
      </c>
      <c r="G10007" s="180"/>
      <c r="H10007" s="180"/>
      <c r="I10007" s="180">
        <v>56171</v>
      </c>
      <c r="J10007" s="180">
        <v>129782.76</v>
      </c>
    </row>
    <row r="10008" spans="1:10" x14ac:dyDescent="0.2">
      <c r="A10008" s="180" t="s">
        <v>233</v>
      </c>
      <c r="B10008" s="180" t="s">
        <v>335</v>
      </c>
      <c r="C10008" s="180"/>
      <c r="D10008" s="180">
        <v>0</v>
      </c>
      <c r="E10008" s="180"/>
      <c r="F10008" s="180"/>
      <c r="G10008" s="180"/>
      <c r="H10008" s="180"/>
      <c r="I10008" s="180">
        <v>210515</v>
      </c>
      <c r="J10008" s="180">
        <v>224440</v>
      </c>
    </row>
    <row r="10009" spans="1:10" x14ac:dyDescent="0.2">
      <c r="A10009" s="180" t="s">
        <v>233</v>
      </c>
      <c r="B10009" s="180" t="s">
        <v>336</v>
      </c>
      <c r="C10009" s="180"/>
      <c r="D10009" s="180"/>
      <c r="E10009" s="180"/>
      <c r="F10009" s="180"/>
      <c r="G10009" s="180"/>
      <c r="H10009" s="180"/>
      <c r="I10009" s="180">
        <v>376750</v>
      </c>
      <c r="J10009" s="180">
        <v>343078.38</v>
      </c>
    </row>
    <row r="10010" spans="1:10" x14ac:dyDescent="0.2">
      <c r="A10010" s="180" t="s">
        <v>233</v>
      </c>
      <c r="B10010" s="180" t="s">
        <v>337</v>
      </c>
      <c r="C10010" s="180">
        <v>0</v>
      </c>
      <c r="D10010" s="180">
        <v>5101</v>
      </c>
      <c r="E10010" s="180">
        <v>0</v>
      </c>
      <c r="F10010" s="180">
        <v>81187</v>
      </c>
      <c r="G10010" s="180">
        <v>187</v>
      </c>
      <c r="H10010" s="180">
        <v>0</v>
      </c>
      <c r="I10010" s="180">
        <v>87918</v>
      </c>
      <c r="J10010" s="180">
        <v>86619.530000000013</v>
      </c>
    </row>
    <row r="10011" spans="1:10" x14ac:dyDescent="0.2">
      <c r="A10011" s="180" t="s">
        <v>233</v>
      </c>
      <c r="B10011" s="180" t="s">
        <v>338</v>
      </c>
      <c r="C10011" s="180"/>
      <c r="D10011" s="180"/>
      <c r="E10011" s="180"/>
      <c r="F10011" s="180"/>
      <c r="G10011" s="180">
        <v>229339</v>
      </c>
      <c r="H10011" s="180">
        <v>0</v>
      </c>
      <c r="I10011" s="180">
        <v>225949</v>
      </c>
      <c r="J10011" s="180">
        <v>222610.29</v>
      </c>
    </row>
    <row r="10012" spans="1:10" x14ac:dyDescent="0.2">
      <c r="A10012" s="180" t="s">
        <v>233</v>
      </c>
      <c r="B10012" s="180" t="s">
        <v>339</v>
      </c>
      <c r="C10012" s="180"/>
      <c r="D10012" s="180"/>
      <c r="E10012" s="180"/>
      <c r="F10012" s="180"/>
      <c r="G10012" s="180"/>
      <c r="H10012" s="180">
        <v>0</v>
      </c>
      <c r="I10012" s="180">
        <v>249557</v>
      </c>
      <c r="J10012" s="180">
        <v>239957.46</v>
      </c>
    </row>
    <row r="10013" spans="1:10" x14ac:dyDescent="0.2">
      <c r="A10013" s="180" t="s">
        <v>233</v>
      </c>
      <c r="B10013" s="180" t="s">
        <v>340</v>
      </c>
      <c r="C10013" s="180">
        <v>0</v>
      </c>
      <c r="D10013" s="180">
        <v>0</v>
      </c>
      <c r="E10013" s="180">
        <v>0</v>
      </c>
      <c r="F10013" s="180">
        <v>0</v>
      </c>
      <c r="G10013" s="180">
        <v>1889</v>
      </c>
      <c r="H10013" s="180">
        <v>0</v>
      </c>
      <c r="I10013" s="180">
        <v>131800</v>
      </c>
      <c r="J10013" s="180">
        <v>129852.39</v>
      </c>
    </row>
    <row r="10014" spans="1:10" x14ac:dyDescent="0.2">
      <c r="A10014" s="180" t="s">
        <v>233</v>
      </c>
      <c r="B10014" s="180" t="s">
        <v>341</v>
      </c>
      <c r="C10014" s="180">
        <v>0</v>
      </c>
      <c r="D10014" s="180">
        <v>0</v>
      </c>
      <c r="E10014" s="180">
        <v>0</v>
      </c>
      <c r="F10014" s="180"/>
      <c r="G10014" s="180">
        <v>0</v>
      </c>
      <c r="H10014" s="180">
        <v>0</v>
      </c>
      <c r="I10014" s="180">
        <v>0</v>
      </c>
      <c r="J10014" s="180">
        <v>0</v>
      </c>
    </row>
    <row r="10015" spans="1:10" x14ac:dyDescent="0.2">
      <c r="A10015" s="180" t="s">
        <v>233</v>
      </c>
      <c r="B10015" s="180" t="s">
        <v>342</v>
      </c>
      <c r="C10015" s="180"/>
      <c r="D10015" s="180"/>
      <c r="E10015" s="180"/>
      <c r="F10015" s="180"/>
      <c r="G10015" s="180"/>
      <c r="H10015" s="180"/>
      <c r="I10015" s="180">
        <v>3775321</v>
      </c>
      <c r="J10015" s="180">
        <v>3856255</v>
      </c>
    </row>
    <row r="10016" spans="1:10" x14ac:dyDescent="0.2">
      <c r="A10016" s="180" t="s">
        <v>233</v>
      </c>
      <c r="B10016" s="180" t="s">
        <v>343</v>
      </c>
      <c r="C10016" s="180"/>
      <c r="D10016" s="180"/>
      <c r="E10016" s="180"/>
      <c r="F10016" s="180"/>
      <c r="G10016" s="180"/>
      <c r="H10016" s="180"/>
      <c r="I10016" s="180">
        <v>0</v>
      </c>
      <c r="J10016" s="180">
        <v>0</v>
      </c>
    </row>
    <row r="10017" spans="1:10" x14ac:dyDescent="0.2">
      <c r="A10017" s="180" t="s">
        <v>233</v>
      </c>
      <c r="B10017" s="180" t="s">
        <v>344</v>
      </c>
      <c r="C10017" s="180">
        <v>693741</v>
      </c>
      <c r="D10017" s="180">
        <v>148</v>
      </c>
      <c r="E10017" s="180">
        <v>0</v>
      </c>
      <c r="F10017" s="180">
        <v>319</v>
      </c>
      <c r="G10017" s="180">
        <v>3466</v>
      </c>
      <c r="H10017" s="180">
        <v>0</v>
      </c>
      <c r="I10017" s="180">
        <v>767884</v>
      </c>
      <c r="J10017" s="180">
        <v>700584.13000000012</v>
      </c>
    </row>
    <row r="10018" spans="1:10" x14ac:dyDescent="0.2">
      <c r="A10018" s="180" t="s">
        <v>233</v>
      </c>
      <c r="B10018" s="180" t="s">
        <v>475</v>
      </c>
      <c r="C10018" s="180"/>
      <c r="D10018" s="180">
        <v>3200</v>
      </c>
      <c r="E10018" s="180"/>
      <c r="F10018" s="180">
        <v>6217</v>
      </c>
      <c r="G10018" s="180"/>
      <c r="H10018" s="180"/>
      <c r="I10018" s="180">
        <v>41103</v>
      </c>
      <c r="J10018" s="180">
        <v>22781.87</v>
      </c>
    </row>
    <row r="10019" spans="1:10" x14ac:dyDescent="0.2">
      <c r="A10019" s="180" t="s">
        <v>233</v>
      </c>
      <c r="B10019" s="180" t="s">
        <v>332</v>
      </c>
      <c r="C10019" s="180"/>
      <c r="D10019" s="180"/>
      <c r="E10019" s="180">
        <v>0</v>
      </c>
      <c r="F10019" s="180"/>
      <c r="G10019" s="180"/>
      <c r="H10019" s="180"/>
      <c r="I10019" s="180">
        <v>115625</v>
      </c>
      <c r="J10019" s="180">
        <v>113917.06</v>
      </c>
    </row>
    <row r="10020" spans="1:10" x14ac:dyDescent="0.2">
      <c r="A10020" s="180" t="s">
        <v>233</v>
      </c>
      <c r="B10020" s="180" t="s">
        <v>407</v>
      </c>
      <c r="C10020" s="180">
        <v>0</v>
      </c>
      <c r="D10020" s="180">
        <v>77</v>
      </c>
      <c r="E10020" s="180">
        <v>0</v>
      </c>
      <c r="F10020" s="180">
        <v>165</v>
      </c>
      <c r="G10020" s="180">
        <v>225280</v>
      </c>
      <c r="H10020" s="180">
        <v>0</v>
      </c>
      <c r="I10020" s="180">
        <v>283606</v>
      </c>
      <c r="J10020" s="180">
        <v>279432.17</v>
      </c>
    </row>
    <row r="10021" spans="1:10" x14ac:dyDescent="0.2">
      <c r="A10021" s="180" t="s">
        <v>233</v>
      </c>
      <c r="B10021" s="180" t="s">
        <v>345</v>
      </c>
      <c r="C10021" s="180">
        <v>693741</v>
      </c>
      <c r="D10021" s="180">
        <v>505194</v>
      </c>
      <c r="E10021" s="180">
        <v>0</v>
      </c>
      <c r="F10021" s="180">
        <v>1052753</v>
      </c>
      <c r="G10021" s="180">
        <v>460161</v>
      </c>
      <c r="H10021" s="180">
        <v>0</v>
      </c>
      <c r="I10021" s="180">
        <v>11575530</v>
      </c>
      <c r="J10021" s="180">
        <v>11389735.35</v>
      </c>
    </row>
    <row r="10022" spans="1:10" x14ac:dyDescent="0.2">
      <c r="A10022" s="180" t="s">
        <v>233</v>
      </c>
      <c r="B10022" s="180" t="s">
        <v>346</v>
      </c>
      <c r="C10022" s="180">
        <v>0</v>
      </c>
      <c r="D10022" s="180">
        <v>0</v>
      </c>
      <c r="E10022" s="180">
        <v>0</v>
      </c>
      <c r="F10022" s="180">
        <v>0</v>
      </c>
      <c r="G10022" s="180"/>
      <c r="H10022" s="180"/>
      <c r="I10022" s="180">
        <v>0</v>
      </c>
      <c r="J10022" s="180">
        <v>2280000</v>
      </c>
    </row>
    <row r="10023" spans="1:10" x14ac:dyDescent="0.2">
      <c r="A10023" s="180" t="s">
        <v>233</v>
      </c>
      <c r="B10023" s="180" t="s">
        <v>446</v>
      </c>
      <c r="C10023" s="180">
        <v>0</v>
      </c>
      <c r="D10023" s="180">
        <v>0</v>
      </c>
      <c r="E10023" s="180">
        <v>0</v>
      </c>
      <c r="F10023" s="180">
        <v>337270</v>
      </c>
      <c r="G10023" s="180">
        <v>10789</v>
      </c>
      <c r="H10023" s="180">
        <v>0</v>
      </c>
      <c r="I10023" s="180">
        <v>342916</v>
      </c>
      <c r="J10023" s="180">
        <v>337847.61</v>
      </c>
    </row>
    <row r="10024" spans="1:10" x14ac:dyDescent="0.2">
      <c r="A10024" s="180" t="s">
        <v>233</v>
      </c>
      <c r="B10024" s="180" t="s">
        <v>347</v>
      </c>
      <c r="C10024" s="180">
        <v>0</v>
      </c>
      <c r="D10024" s="180">
        <v>1784</v>
      </c>
      <c r="E10024" s="180">
        <v>0</v>
      </c>
      <c r="F10024" s="180"/>
      <c r="G10024" s="180">
        <v>0</v>
      </c>
      <c r="H10024" s="180">
        <v>0</v>
      </c>
      <c r="I10024" s="180">
        <v>9845</v>
      </c>
      <c r="J10024" s="180">
        <v>9818.84</v>
      </c>
    </row>
    <row r="10025" spans="1:10" x14ac:dyDescent="0.2">
      <c r="A10025" s="180" t="s">
        <v>233</v>
      </c>
      <c r="B10025" s="180" t="s">
        <v>348</v>
      </c>
      <c r="C10025" s="180">
        <v>693741</v>
      </c>
      <c r="D10025" s="180">
        <v>506978</v>
      </c>
      <c r="E10025" s="180">
        <v>0</v>
      </c>
      <c r="F10025" s="180">
        <v>1390023</v>
      </c>
      <c r="G10025" s="180">
        <v>470950</v>
      </c>
      <c r="H10025" s="180">
        <v>0</v>
      </c>
      <c r="I10025" s="180">
        <v>11928291</v>
      </c>
      <c r="J10025" s="180">
        <v>14017401.800000001</v>
      </c>
    </row>
    <row r="10026" spans="1:10" x14ac:dyDescent="0.2">
      <c r="A10026" s="180" t="s">
        <v>233</v>
      </c>
      <c r="B10026" s="180" t="s">
        <v>349</v>
      </c>
      <c r="C10026" s="180">
        <v>2106988.91</v>
      </c>
      <c r="D10026" s="180">
        <v>281431.2300000001</v>
      </c>
      <c r="E10026" s="180">
        <v>0</v>
      </c>
      <c r="F10026" s="180">
        <v>133497.99000000022</v>
      </c>
      <c r="G10026" s="180">
        <v>44185.419999999984</v>
      </c>
      <c r="H10026" s="180">
        <v>0</v>
      </c>
      <c r="I10026" s="180">
        <v>3942267.83</v>
      </c>
      <c r="J10026" s="180">
        <v>9173274.1199999992</v>
      </c>
    </row>
    <row r="10027" spans="1:10" x14ac:dyDescent="0.2">
      <c r="A10027" s="180" t="s">
        <v>233</v>
      </c>
      <c r="B10027" s="180" t="s">
        <v>350</v>
      </c>
      <c r="C10027" s="180">
        <v>2800729.91</v>
      </c>
      <c r="D10027" s="180">
        <v>788409.2300000001</v>
      </c>
      <c r="E10027" s="180">
        <v>0</v>
      </c>
      <c r="F10027" s="180">
        <v>1523520.9900000002</v>
      </c>
      <c r="G10027" s="180">
        <v>515135.42</v>
      </c>
      <c r="H10027" s="180">
        <v>0</v>
      </c>
      <c r="I10027" s="180">
        <v>15870558.83</v>
      </c>
      <c r="J10027" s="180">
        <v>23190675.920000002</v>
      </c>
    </row>
    <row r="10028" spans="1:10" x14ac:dyDescent="0.2">
      <c r="A10028" s="180" t="s">
        <v>233</v>
      </c>
      <c r="B10028" s="180" t="s">
        <v>376</v>
      </c>
      <c r="C10028" s="180"/>
      <c r="D10028" s="180"/>
      <c r="E10028" s="180"/>
      <c r="F10028" s="180"/>
      <c r="G10028" s="180"/>
      <c r="H10028" s="180"/>
      <c r="I10028" s="180"/>
      <c r="J10028" s="180"/>
    </row>
    <row r="10029" spans="1:10" x14ac:dyDescent="0.2">
      <c r="A10029" s="180" t="s">
        <v>233</v>
      </c>
      <c r="B10029" s="180" t="s">
        <v>377</v>
      </c>
      <c r="C10029" s="180">
        <v>50750</v>
      </c>
      <c r="D10029" s="180">
        <v>109328</v>
      </c>
      <c r="E10029" s="180">
        <v>0</v>
      </c>
      <c r="F10029" s="180"/>
      <c r="G10029" s="180">
        <v>0</v>
      </c>
      <c r="H10029" s="180">
        <v>0</v>
      </c>
      <c r="I10029" s="180">
        <v>5849545</v>
      </c>
      <c r="J10029" s="180">
        <v>5902728.21</v>
      </c>
    </row>
    <row r="10030" spans="1:10" x14ac:dyDescent="0.2">
      <c r="A10030" s="180" t="s">
        <v>233</v>
      </c>
      <c r="B10030" s="180" t="s">
        <v>352</v>
      </c>
      <c r="C10030" s="180">
        <v>0</v>
      </c>
      <c r="D10030" s="180">
        <v>0</v>
      </c>
      <c r="E10030" s="180">
        <v>0</v>
      </c>
      <c r="F10030" s="180"/>
      <c r="G10030" s="180">
        <v>0</v>
      </c>
      <c r="H10030" s="180">
        <v>0</v>
      </c>
      <c r="I10030" s="180">
        <v>292190</v>
      </c>
      <c r="J10030" s="180">
        <v>288855.37</v>
      </c>
    </row>
    <row r="10031" spans="1:10" x14ac:dyDescent="0.2">
      <c r="A10031" s="180" t="s">
        <v>233</v>
      </c>
      <c r="B10031" s="180" t="s">
        <v>353</v>
      </c>
      <c r="C10031" s="180">
        <v>50750</v>
      </c>
      <c r="D10031" s="180">
        <v>144972</v>
      </c>
      <c r="E10031" s="180">
        <v>0</v>
      </c>
      <c r="F10031" s="180"/>
      <c r="G10031" s="180">
        <v>0</v>
      </c>
      <c r="H10031" s="180">
        <v>0</v>
      </c>
      <c r="I10031" s="180">
        <v>464815</v>
      </c>
      <c r="J10031" s="180">
        <v>438093.09</v>
      </c>
    </row>
    <row r="10032" spans="1:10" x14ac:dyDescent="0.2">
      <c r="A10032" s="180" t="s">
        <v>233</v>
      </c>
      <c r="B10032" s="180" t="s">
        <v>354</v>
      </c>
      <c r="C10032" s="180">
        <v>0</v>
      </c>
      <c r="D10032" s="180">
        <v>0</v>
      </c>
      <c r="E10032" s="180">
        <v>0</v>
      </c>
      <c r="F10032" s="180"/>
      <c r="G10032" s="180">
        <v>0</v>
      </c>
      <c r="H10032" s="180">
        <v>0</v>
      </c>
      <c r="I10032" s="180">
        <v>233139</v>
      </c>
      <c r="J10032" s="180">
        <v>229391.33</v>
      </c>
    </row>
    <row r="10033" spans="1:10" x14ac:dyDescent="0.2">
      <c r="A10033" s="180" t="s">
        <v>233</v>
      </c>
      <c r="B10033" s="180" t="s">
        <v>408</v>
      </c>
      <c r="C10033" s="180">
        <v>0</v>
      </c>
      <c r="D10033" s="180">
        <v>1169</v>
      </c>
      <c r="E10033" s="180">
        <v>0</v>
      </c>
      <c r="F10033" s="180"/>
      <c r="G10033" s="180">
        <v>0</v>
      </c>
      <c r="H10033" s="180">
        <v>0</v>
      </c>
      <c r="I10033" s="180">
        <v>436423</v>
      </c>
      <c r="J10033" s="180">
        <v>427221.3</v>
      </c>
    </row>
    <row r="10034" spans="1:10" x14ac:dyDescent="0.2">
      <c r="A10034" s="180" t="s">
        <v>233</v>
      </c>
      <c r="B10034" s="180" t="s">
        <v>423</v>
      </c>
      <c r="C10034" s="180">
        <v>0</v>
      </c>
      <c r="D10034" s="180">
        <v>0</v>
      </c>
      <c r="E10034" s="180">
        <v>0</v>
      </c>
      <c r="F10034" s="180">
        <v>4497</v>
      </c>
      <c r="G10034" s="180">
        <v>0</v>
      </c>
      <c r="H10034" s="180">
        <v>0</v>
      </c>
      <c r="I10034" s="180">
        <v>131995</v>
      </c>
      <c r="J10034" s="180">
        <v>155181.50999999998</v>
      </c>
    </row>
    <row r="10035" spans="1:10" x14ac:dyDescent="0.2">
      <c r="A10035" s="180" t="s">
        <v>233</v>
      </c>
      <c r="B10035" s="180" t="s">
        <v>355</v>
      </c>
      <c r="C10035" s="180">
        <v>0</v>
      </c>
      <c r="D10035" s="180">
        <v>10343</v>
      </c>
      <c r="E10035" s="180">
        <v>0</v>
      </c>
      <c r="F10035" s="180"/>
      <c r="G10035" s="180">
        <v>0</v>
      </c>
      <c r="H10035" s="180">
        <v>0</v>
      </c>
      <c r="I10035" s="180">
        <v>716000</v>
      </c>
      <c r="J10035" s="180">
        <v>670266.26</v>
      </c>
    </row>
    <row r="10036" spans="1:10" x14ac:dyDescent="0.2">
      <c r="A10036" s="180" t="s">
        <v>233</v>
      </c>
      <c r="B10036" s="180" t="s">
        <v>356</v>
      </c>
      <c r="C10036" s="180">
        <v>0</v>
      </c>
      <c r="D10036" s="180">
        <v>8680</v>
      </c>
      <c r="E10036" s="180">
        <v>0</v>
      </c>
      <c r="F10036" s="180"/>
      <c r="G10036" s="180">
        <v>0</v>
      </c>
      <c r="H10036" s="180">
        <v>0</v>
      </c>
      <c r="I10036" s="180">
        <v>434181</v>
      </c>
      <c r="J10036" s="180">
        <v>458463.65</v>
      </c>
    </row>
    <row r="10037" spans="1:10" x14ac:dyDescent="0.2">
      <c r="A10037" s="180" t="s">
        <v>233</v>
      </c>
      <c r="B10037" s="180" t="s">
        <v>409</v>
      </c>
      <c r="C10037" s="180"/>
      <c r="D10037" s="180"/>
      <c r="E10037" s="180"/>
      <c r="F10037" s="180"/>
      <c r="G10037" s="180"/>
      <c r="H10037" s="180"/>
      <c r="I10037" s="180">
        <v>0</v>
      </c>
      <c r="J10037" s="180"/>
    </row>
    <row r="10038" spans="1:10" x14ac:dyDescent="0.2">
      <c r="A10038" s="180" t="s">
        <v>233</v>
      </c>
      <c r="B10038" s="180" t="s">
        <v>378</v>
      </c>
      <c r="C10038" s="180">
        <v>0</v>
      </c>
      <c r="D10038" s="180">
        <v>0</v>
      </c>
      <c r="E10038" s="180">
        <v>0</v>
      </c>
      <c r="F10038" s="180"/>
      <c r="G10038" s="180">
        <v>458116</v>
      </c>
      <c r="H10038" s="180">
        <v>0</v>
      </c>
      <c r="I10038" s="180">
        <v>451346</v>
      </c>
      <c r="J10038" s="180">
        <v>444675.96</v>
      </c>
    </row>
    <row r="10039" spans="1:10" x14ac:dyDescent="0.2">
      <c r="A10039" s="180" t="s">
        <v>233</v>
      </c>
      <c r="B10039" s="180" t="s">
        <v>360</v>
      </c>
      <c r="C10039" s="180">
        <v>203000</v>
      </c>
      <c r="D10039" s="180">
        <v>202952</v>
      </c>
      <c r="E10039" s="180">
        <v>0</v>
      </c>
      <c r="F10039" s="180"/>
      <c r="G10039" s="180"/>
      <c r="H10039" s="180">
        <v>0</v>
      </c>
      <c r="I10039" s="180">
        <v>399953</v>
      </c>
      <c r="J10039" s="180">
        <v>234689.91</v>
      </c>
    </row>
    <row r="10040" spans="1:10" x14ac:dyDescent="0.2">
      <c r="A10040" s="180" t="s">
        <v>233</v>
      </c>
      <c r="B10040" s="180" t="s">
        <v>379</v>
      </c>
      <c r="C10040" s="180">
        <v>0</v>
      </c>
      <c r="D10040" s="180">
        <v>0</v>
      </c>
      <c r="E10040" s="180">
        <v>0</v>
      </c>
      <c r="F10040" s="180">
        <v>1308731</v>
      </c>
      <c r="G10040" s="180"/>
      <c r="H10040" s="180"/>
      <c r="I10040" s="180">
        <v>1278573</v>
      </c>
      <c r="J10040" s="180">
        <v>9372382.5</v>
      </c>
    </row>
    <row r="10041" spans="1:10" x14ac:dyDescent="0.2">
      <c r="A10041" s="180" t="s">
        <v>233</v>
      </c>
      <c r="B10041" s="180" t="s">
        <v>362</v>
      </c>
      <c r="C10041" s="180"/>
      <c r="D10041" s="180"/>
      <c r="E10041" s="180"/>
      <c r="F10041" s="180"/>
      <c r="G10041" s="180"/>
      <c r="H10041" s="180"/>
      <c r="I10041" s="180">
        <v>297715</v>
      </c>
      <c r="J10041" s="180">
        <v>299068</v>
      </c>
    </row>
    <row r="10042" spans="1:10" x14ac:dyDescent="0.2">
      <c r="A10042" s="180" t="s">
        <v>233</v>
      </c>
      <c r="B10042" s="180" t="s">
        <v>365</v>
      </c>
      <c r="C10042" s="180">
        <v>304500</v>
      </c>
      <c r="D10042" s="180">
        <v>477444</v>
      </c>
      <c r="E10042" s="180">
        <v>0</v>
      </c>
      <c r="F10042" s="180">
        <v>1313228</v>
      </c>
      <c r="G10042" s="180">
        <v>458116</v>
      </c>
      <c r="H10042" s="180">
        <v>0</v>
      </c>
      <c r="I10042" s="180">
        <v>10985875</v>
      </c>
      <c r="J10042" s="180">
        <v>18921017.09</v>
      </c>
    </row>
    <row r="10043" spans="1:10" x14ac:dyDescent="0.2">
      <c r="A10043" s="180" t="s">
        <v>233</v>
      </c>
      <c r="B10043" s="180" t="s">
        <v>447</v>
      </c>
      <c r="C10043" s="180">
        <v>337270</v>
      </c>
      <c r="D10043" s="180">
        <v>0</v>
      </c>
      <c r="E10043" s="180">
        <v>0</v>
      </c>
      <c r="F10043" s="180">
        <v>0</v>
      </c>
      <c r="G10043" s="180">
        <v>16</v>
      </c>
      <c r="H10043" s="180">
        <v>0</v>
      </c>
      <c r="I10043" s="180">
        <v>332302</v>
      </c>
      <c r="J10043" s="180">
        <v>327391</v>
      </c>
    </row>
    <row r="10044" spans="1:10" x14ac:dyDescent="0.2">
      <c r="A10044" s="180" t="s">
        <v>233</v>
      </c>
      <c r="B10044" s="180" t="s">
        <v>366</v>
      </c>
      <c r="C10044" s="180">
        <v>641770</v>
      </c>
      <c r="D10044" s="180">
        <v>477444</v>
      </c>
      <c r="E10044" s="180">
        <v>0</v>
      </c>
      <c r="F10044" s="180">
        <v>1313228</v>
      </c>
      <c r="G10044" s="180">
        <v>458132</v>
      </c>
      <c r="H10044" s="180">
        <v>0</v>
      </c>
      <c r="I10044" s="180">
        <v>11318177</v>
      </c>
      <c r="J10044" s="180">
        <v>19248408.09</v>
      </c>
    </row>
    <row r="10045" spans="1:10" x14ac:dyDescent="0.2">
      <c r="A10045" s="180" t="s">
        <v>233</v>
      </c>
      <c r="B10045" s="180" t="s">
        <v>367</v>
      </c>
      <c r="C10045" s="180">
        <v>2158959.91</v>
      </c>
      <c r="D10045" s="180">
        <v>310965.2300000001</v>
      </c>
      <c r="E10045" s="180">
        <v>0</v>
      </c>
      <c r="F10045" s="180">
        <v>210292.99000000025</v>
      </c>
      <c r="G10045" s="180">
        <v>57003.419999999984</v>
      </c>
      <c r="H10045" s="180">
        <v>0</v>
      </c>
      <c r="I10045" s="180">
        <v>4552381.83</v>
      </c>
      <c r="J10045" s="180">
        <v>3942267.8300000015</v>
      </c>
    </row>
    <row r="10046" spans="1:10" x14ac:dyDescent="0.2">
      <c r="A10046" s="180" t="s">
        <v>233</v>
      </c>
      <c r="B10046" s="180" t="s">
        <v>368</v>
      </c>
      <c r="C10046" s="180">
        <v>2800729.91</v>
      </c>
      <c r="D10046" s="180">
        <v>788409.2300000001</v>
      </c>
      <c r="E10046" s="180">
        <v>0</v>
      </c>
      <c r="F10046" s="180">
        <v>1523520.9900000002</v>
      </c>
      <c r="G10046" s="180">
        <v>515135.42</v>
      </c>
      <c r="H10046" s="180">
        <v>0</v>
      </c>
      <c r="I10046" s="180">
        <v>15870558.83</v>
      </c>
      <c r="J10046" s="180">
        <v>23190675.920000002</v>
      </c>
    </row>
    <row r="10047" spans="1:10" x14ac:dyDescent="0.2">
      <c r="A10047" s="180" t="s">
        <v>234</v>
      </c>
      <c r="B10047" s="180" t="s">
        <v>333</v>
      </c>
      <c r="C10047" s="180"/>
      <c r="D10047" s="180">
        <v>140228</v>
      </c>
      <c r="E10047" s="180"/>
      <c r="F10047" s="180">
        <v>0</v>
      </c>
      <c r="G10047" s="180"/>
      <c r="H10047" s="180"/>
      <c r="I10047" s="180">
        <v>1201820</v>
      </c>
      <c r="J10047" s="180">
        <v>1187248.02</v>
      </c>
    </row>
    <row r="10048" spans="1:10" x14ac:dyDescent="0.2">
      <c r="A10048" s="180" t="s">
        <v>234</v>
      </c>
      <c r="B10048" s="180" t="s">
        <v>334</v>
      </c>
      <c r="C10048" s="180"/>
      <c r="D10048" s="180">
        <v>1656</v>
      </c>
      <c r="E10048" s="180"/>
      <c r="F10048" s="180">
        <v>0</v>
      </c>
      <c r="G10048" s="180"/>
      <c r="H10048" s="180"/>
      <c r="I10048" s="180">
        <v>15305</v>
      </c>
      <c r="J10048" s="180">
        <v>14392.3</v>
      </c>
    </row>
    <row r="10049" spans="1:10" x14ac:dyDescent="0.2">
      <c r="A10049" s="180" t="s">
        <v>234</v>
      </c>
      <c r="B10049" s="180" t="s">
        <v>335</v>
      </c>
      <c r="C10049" s="180"/>
      <c r="D10049" s="180">
        <v>0</v>
      </c>
      <c r="E10049" s="180"/>
      <c r="F10049" s="180"/>
      <c r="G10049" s="180"/>
      <c r="H10049" s="180"/>
      <c r="I10049" s="180">
        <v>45786</v>
      </c>
      <c r="J10049" s="180">
        <v>50720</v>
      </c>
    </row>
    <row r="10050" spans="1:10" x14ac:dyDescent="0.2">
      <c r="A10050" s="180" t="s">
        <v>234</v>
      </c>
      <c r="B10050" s="180" t="s">
        <v>336</v>
      </c>
      <c r="C10050" s="180"/>
      <c r="D10050" s="180"/>
      <c r="E10050" s="180"/>
      <c r="F10050" s="180"/>
      <c r="G10050" s="180"/>
      <c r="H10050" s="180"/>
      <c r="I10050" s="180">
        <v>496534</v>
      </c>
      <c r="J10050" s="180">
        <v>434328.4</v>
      </c>
    </row>
    <row r="10051" spans="1:10" x14ac:dyDescent="0.2">
      <c r="A10051" s="180" t="s">
        <v>234</v>
      </c>
      <c r="B10051" s="180" t="s">
        <v>337</v>
      </c>
      <c r="C10051" s="180">
        <v>1000</v>
      </c>
      <c r="D10051" s="180">
        <v>150</v>
      </c>
      <c r="E10051" s="180"/>
      <c r="F10051" s="180"/>
      <c r="G10051" s="180">
        <v>130</v>
      </c>
      <c r="H10051" s="180"/>
      <c r="I10051" s="180">
        <v>7553</v>
      </c>
      <c r="J10051" s="180">
        <v>6586.2099999999991</v>
      </c>
    </row>
    <row r="10052" spans="1:10" x14ac:dyDescent="0.2">
      <c r="A10052" s="180" t="s">
        <v>234</v>
      </c>
      <c r="B10052" s="180" t="s">
        <v>338</v>
      </c>
      <c r="C10052" s="180"/>
      <c r="D10052" s="180"/>
      <c r="E10052" s="180"/>
      <c r="F10052" s="180"/>
      <c r="G10052" s="180">
        <v>46000</v>
      </c>
      <c r="H10052" s="180"/>
      <c r="I10052" s="180">
        <v>44855</v>
      </c>
      <c r="J10052" s="180">
        <v>49591.51</v>
      </c>
    </row>
    <row r="10053" spans="1:10" x14ac:dyDescent="0.2">
      <c r="A10053" s="180" t="s">
        <v>234</v>
      </c>
      <c r="B10053" s="180" t="s">
        <v>339</v>
      </c>
      <c r="C10053" s="180"/>
      <c r="D10053" s="180"/>
      <c r="E10053" s="180"/>
      <c r="F10053" s="180"/>
      <c r="G10053" s="180"/>
      <c r="H10053" s="180"/>
      <c r="I10053" s="180">
        <v>7600</v>
      </c>
      <c r="J10053" s="180">
        <v>48660.3</v>
      </c>
    </row>
    <row r="10054" spans="1:10" x14ac:dyDescent="0.2">
      <c r="A10054" s="180" t="s">
        <v>234</v>
      </c>
      <c r="B10054" s="180" t="s">
        <v>340</v>
      </c>
      <c r="C10054" s="180"/>
      <c r="D10054" s="180">
        <v>11000</v>
      </c>
      <c r="E10054" s="180"/>
      <c r="F10054" s="180"/>
      <c r="G10054" s="180">
        <v>800</v>
      </c>
      <c r="H10054" s="180"/>
      <c r="I10054" s="180">
        <v>48249</v>
      </c>
      <c r="J10054" s="180">
        <v>59047.930000000008</v>
      </c>
    </row>
    <row r="10055" spans="1:10" x14ac:dyDescent="0.2">
      <c r="A10055" s="180" t="s">
        <v>234</v>
      </c>
      <c r="B10055" s="180" t="s">
        <v>341</v>
      </c>
      <c r="C10055" s="180"/>
      <c r="D10055" s="180"/>
      <c r="E10055" s="180"/>
      <c r="F10055" s="180"/>
      <c r="G10055" s="180"/>
      <c r="H10055" s="180"/>
      <c r="I10055" s="180">
        <v>30550</v>
      </c>
      <c r="J10055" s="180">
        <v>0</v>
      </c>
    </row>
    <row r="10056" spans="1:10" x14ac:dyDescent="0.2">
      <c r="A10056" s="180" t="s">
        <v>234</v>
      </c>
      <c r="B10056" s="180" t="s">
        <v>342</v>
      </c>
      <c r="C10056" s="180"/>
      <c r="D10056" s="180"/>
      <c r="E10056" s="180"/>
      <c r="F10056" s="180"/>
      <c r="G10056" s="180"/>
      <c r="H10056" s="180"/>
      <c r="I10056" s="180">
        <v>1266014</v>
      </c>
      <c r="J10056" s="180">
        <v>1079693</v>
      </c>
    </row>
    <row r="10057" spans="1:10" x14ac:dyDescent="0.2">
      <c r="A10057" s="180" t="s">
        <v>234</v>
      </c>
      <c r="B10057" s="180" t="s">
        <v>343</v>
      </c>
      <c r="C10057" s="180"/>
      <c r="D10057" s="180"/>
      <c r="E10057" s="180"/>
      <c r="F10057" s="180"/>
      <c r="G10057" s="180"/>
      <c r="H10057" s="180"/>
      <c r="I10057" s="180">
        <v>0</v>
      </c>
      <c r="J10057" s="180">
        <v>0</v>
      </c>
    </row>
    <row r="10058" spans="1:10" x14ac:dyDescent="0.2">
      <c r="A10058" s="180" t="s">
        <v>234</v>
      </c>
      <c r="B10058" s="180" t="s">
        <v>344</v>
      </c>
      <c r="C10058" s="180">
        <v>220000</v>
      </c>
      <c r="D10058" s="180"/>
      <c r="E10058" s="180"/>
      <c r="F10058" s="180"/>
      <c r="G10058" s="180">
        <v>11200</v>
      </c>
      <c r="H10058" s="180"/>
      <c r="I10058" s="180">
        <v>227786</v>
      </c>
      <c r="J10058" s="180">
        <v>197394.47</v>
      </c>
    </row>
    <row r="10059" spans="1:10" x14ac:dyDescent="0.2">
      <c r="A10059" s="180" t="s">
        <v>234</v>
      </c>
      <c r="B10059" s="180" t="s">
        <v>475</v>
      </c>
      <c r="C10059" s="180"/>
      <c r="D10059" s="180"/>
      <c r="E10059" s="180"/>
      <c r="F10059" s="180">
        <v>0</v>
      </c>
      <c r="G10059" s="180"/>
      <c r="H10059" s="180"/>
      <c r="I10059" s="180">
        <v>14989</v>
      </c>
      <c r="J10059" s="180">
        <v>14875.15</v>
      </c>
    </row>
    <row r="10060" spans="1:10" x14ac:dyDescent="0.2">
      <c r="A10060" s="180" t="s">
        <v>234</v>
      </c>
      <c r="B10060" s="180" t="s">
        <v>332</v>
      </c>
      <c r="C10060" s="180"/>
      <c r="D10060" s="180"/>
      <c r="E10060" s="180"/>
      <c r="F10060" s="180"/>
      <c r="G10060" s="180"/>
      <c r="H10060" s="180"/>
      <c r="I10060" s="180">
        <v>34116</v>
      </c>
      <c r="J10060" s="180">
        <v>34116</v>
      </c>
    </row>
    <row r="10061" spans="1:10" x14ac:dyDescent="0.2">
      <c r="A10061" s="180" t="s">
        <v>234</v>
      </c>
      <c r="B10061" s="180" t="s">
        <v>407</v>
      </c>
      <c r="C10061" s="180"/>
      <c r="D10061" s="180"/>
      <c r="E10061" s="180"/>
      <c r="F10061" s="180"/>
      <c r="G10061" s="180">
        <v>85000</v>
      </c>
      <c r="H10061" s="180"/>
      <c r="I10061" s="180">
        <v>126076</v>
      </c>
      <c r="J10061" s="180">
        <v>152007.22999999998</v>
      </c>
    </row>
    <row r="10062" spans="1:10" x14ac:dyDescent="0.2">
      <c r="A10062" s="180" t="s">
        <v>234</v>
      </c>
      <c r="B10062" s="180" t="s">
        <v>345</v>
      </c>
      <c r="C10062" s="180">
        <v>221000</v>
      </c>
      <c r="D10062" s="180">
        <v>153034</v>
      </c>
      <c r="E10062" s="180">
        <v>0</v>
      </c>
      <c r="F10062" s="180">
        <v>0</v>
      </c>
      <c r="G10062" s="180">
        <v>143130</v>
      </c>
      <c r="H10062" s="180">
        <v>0</v>
      </c>
      <c r="I10062" s="180">
        <v>3567233</v>
      </c>
      <c r="J10062" s="180">
        <v>3328660.52</v>
      </c>
    </row>
    <row r="10063" spans="1:10" x14ac:dyDescent="0.2">
      <c r="A10063" s="180" t="s">
        <v>234</v>
      </c>
      <c r="B10063" s="180" t="s">
        <v>346</v>
      </c>
      <c r="C10063" s="180"/>
      <c r="D10063" s="180"/>
      <c r="E10063" s="180"/>
      <c r="F10063" s="180"/>
      <c r="G10063" s="180"/>
      <c r="H10063" s="180"/>
      <c r="I10063" s="180">
        <v>0</v>
      </c>
      <c r="J10063" s="180">
        <v>0</v>
      </c>
    </row>
    <row r="10064" spans="1:10" x14ac:dyDescent="0.2">
      <c r="A10064" s="180" t="s">
        <v>234</v>
      </c>
      <c r="B10064" s="180" t="s">
        <v>446</v>
      </c>
      <c r="C10064" s="180"/>
      <c r="D10064" s="180"/>
      <c r="E10064" s="180"/>
      <c r="F10064" s="180"/>
      <c r="G10064" s="180"/>
      <c r="H10064" s="180"/>
      <c r="I10064" s="180">
        <v>0</v>
      </c>
      <c r="J10064" s="180">
        <v>110187</v>
      </c>
    </row>
    <row r="10065" spans="1:10" x14ac:dyDescent="0.2">
      <c r="A10065" s="180" t="s">
        <v>234</v>
      </c>
      <c r="B10065" s="180" t="s">
        <v>347</v>
      </c>
      <c r="C10065" s="180"/>
      <c r="D10065" s="180"/>
      <c r="E10065" s="180"/>
      <c r="F10065" s="180"/>
      <c r="G10065" s="180"/>
      <c r="H10065" s="180"/>
      <c r="I10065" s="180">
        <v>0</v>
      </c>
      <c r="J10065" s="180">
        <v>0</v>
      </c>
    </row>
    <row r="10066" spans="1:10" x14ac:dyDescent="0.2">
      <c r="A10066" s="180" t="s">
        <v>234</v>
      </c>
      <c r="B10066" s="180" t="s">
        <v>348</v>
      </c>
      <c r="C10066" s="180">
        <v>221000</v>
      </c>
      <c r="D10066" s="180">
        <v>153034</v>
      </c>
      <c r="E10066" s="180">
        <v>0</v>
      </c>
      <c r="F10066" s="180">
        <v>0</v>
      </c>
      <c r="G10066" s="180">
        <v>143130</v>
      </c>
      <c r="H10066" s="180">
        <v>0</v>
      </c>
      <c r="I10066" s="180">
        <v>3567233</v>
      </c>
      <c r="J10066" s="180">
        <v>3438847.52</v>
      </c>
    </row>
    <row r="10067" spans="1:10" x14ac:dyDescent="0.2">
      <c r="A10067" s="180" t="s">
        <v>234</v>
      </c>
      <c r="B10067" s="180" t="s">
        <v>349</v>
      </c>
      <c r="C10067" s="180">
        <v>383419.87</v>
      </c>
      <c r="D10067" s="180">
        <v>137452.62</v>
      </c>
      <c r="E10067" s="180">
        <v>0</v>
      </c>
      <c r="F10067" s="180">
        <v>0</v>
      </c>
      <c r="G10067" s="180">
        <v>86597.580000000016</v>
      </c>
      <c r="H10067" s="180">
        <v>7008.07</v>
      </c>
      <c r="I10067" s="180">
        <v>1377942.8499999996</v>
      </c>
      <c r="J10067" s="180">
        <v>1489514.61</v>
      </c>
    </row>
    <row r="10068" spans="1:10" x14ac:dyDescent="0.2">
      <c r="A10068" s="180" t="s">
        <v>234</v>
      </c>
      <c r="B10068" s="180" t="s">
        <v>350</v>
      </c>
      <c r="C10068" s="180">
        <v>604419.87</v>
      </c>
      <c r="D10068" s="180">
        <v>290486.62</v>
      </c>
      <c r="E10068" s="180">
        <v>0</v>
      </c>
      <c r="F10068" s="180">
        <v>0</v>
      </c>
      <c r="G10068" s="180">
        <v>229727.58</v>
      </c>
      <c r="H10068" s="180">
        <v>7008.07</v>
      </c>
      <c r="I10068" s="180">
        <v>4945175.8499999996</v>
      </c>
      <c r="J10068" s="180">
        <v>4928362.13</v>
      </c>
    </row>
    <row r="10069" spans="1:10" x14ac:dyDescent="0.2">
      <c r="A10069" s="180" t="s">
        <v>234</v>
      </c>
      <c r="B10069" s="180" t="s">
        <v>376</v>
      </c>
      <c r="C10069" s="180"/>
      <c r="D10069" s="180"/>
      <c r="E10069" s="180"/>
      <c r="F10069" s="180"/>
      <c r="G10069" s="180"/>
      <c r="H10069" s="180"/>
      <c r="I10069" s="180"/>
      <c r="J10069" s="180"/>
    </row>
    <row r="10070" spans="1:10" x14ac:dyDescent="0.2">
      <c r="A10070" s="180" t="s">
        <v>234</v>
      </c>
      <c r="B10070" s="180" t="s">
        <v>377</v>
      </c>
      <c r="C10070" s="180"/>
      <c r="D10070" s="180"/>
      <c r="E10070" s="180"/>
      <c r="F10070" s="180"/>
      <c r="G10070" s="180"/>
      <c r="H10070" s="180"/>
      <c r="I10070" s="180">
        <v>2080387</v>
      </c>
      <c r="J10070" s="180">
        <v>2086674.79</v>
      </c>
    </row>
    <row r="10071" spans="1:10" x14ac:dyDescent="0.2">
      <c r="A10071" s="180" t="s">
        <v>234</v>
      </c>
      <c r="B10071" s="180" t="s">
        <v>352</v>
      </c>
      <c r="C10071" s="180"/>
      <c r="D10071" s="180"/>
      <c r="E10071" s="180"/>
      <c r="F10071" s="180"/>
      <c r="G10071" s="180"/>
      <c r="H10071" s="180"/>
      <c r="I10071" s="180">
        <v>66218</v>
      </c>
      <c r="J10071" s="180">
        <v>64920.33</v>
      </c>
    </row>
    <row r="10072" spans="1:10" x14ac:dyDescent="0.2">
      <c r="A10072" s="180" t="s">
        <v>234</v>
      </c>
      <c r="B10072" s="180" t="s">
        <v>353</v>
      </c>
      <c r="C10072" s="180"/>
      <c r="D10072" s="180"/>
      <c r="E10072" s="180"/>
      <c r="F10072" s="180"/>
      <c r="G10072" s="180"/>
      <c r="H10072" s="180"/>
      <c r="I10072" s="180">
        <v>82996</v>
      </c>
      <c r="J10072" s="180">
        <v>89169.600000000006</v>
      </c>
    </row>
    <row r="10073" spans="1:10" x14ac:dyDescent="0.2">
      <c r="A10073" s="180" t="s">
        <v>234</v>
      </c>
      <c r="B10073" s="180" t="s">
        <v>354</v>
      </c>
      <c r="C10073" s="180"/>
      <c r="D10073" s="180"/>
      <c r="E10073" s="180"/>
      <c r="F10073" s="180"/>
      <c r="G10073" s="180"/>
      <c r="H10073" s="180"/>
      <c r="I10073" s="180">
        <v>146699</v>
      </c>
      <c r="J10073" s="180">
        <v>136625.57</v>
      </c>
    </row>
    <row r="10074" spans="1:10" x14ac:dyDescent="0.2">
      <c r="A10074" s="180" t="s">
        <v>234</v>
      </c>
      <c r="B10074" s="180" t="s">
        <v>408</v>
      </c>
      <c r="C10074" s="180"/>
      <c r="D10074" s="180"/>
      <c r="E10074" s="180"/>
      <c r="F10074" s="180"/>
      <c r="G10074" s="180"/>
      <c r="H10074" s="180"/>
      <c r="I10074" s="180">
        <v>180150</v>
      </c>
      <c r="J10074" s="180">
        <v>176617.75</v>
      </c>
    </row>
    <row r="10075" spans="1:10" x14ac:dyDescent="0.2">
      <c r="A10075" s="180" t="s">
        <v>234</v>
      </c>
      <c r="B10075" s="180" t="s">
        <v>423</v>
      </c>
      <c r="C10075" s="180"/>
      <c r="D10075" s="180"/>
      <c r="E10075" s="180"/>
      <c r="F10075" s="180"/>
      <c r="G10075" s="180"/>
      <c r="H10075" s="180"/>
      <c r="I10075" s="180">
        <v>49711</v>
      </c>
      <c r="J10075" s="180">
        <v>52777.95</v>
      </c>
    </row>
    <row r="10076" spans="1:10" x14ac:dyDescent="0.2">
      <c r="A10076" s="180" t="s">
        <v>234</v>
      </c>
      <c r="B10076" s="180" t="s">
        <v>355</v>
      </c>
      <c r="C10076" s="180">
        <v>10000</v>
      </c>
      <c r="D10076" s="180">
        <v>35000</v>
      </c>
      <c r="E10076" s="180"/>
      <c r="F10076" s="180"/>
      <c r="G10076" s="180"/>
      <c r="H10076" s="180"/>
      <c r="I10076" s="180">
        <v>210545</v>
      </c>
      <c r="J10076" s="180">
        <v>187144.81</v>
      </c>
    </row>
    <row r="10077" spans="1:10" x14ac:dyDescent="0.2">
      <c r="A10077" s="180" t="s">
        <v>234</v>
      </c>
      <c r="B10077" s="180" t="s">
        <v>356</v>
      </c>
      <c r="C10077" s="180">
        <v>50000</v>
      </c>
      <c r="D10077" s="180">
        <v>10000</v>
      </c>
      <c r="E10077" s="180"/>
      <c r="F10077" s="180"/>
      <c r="G10077" s="180"/>
      <c r="H10077" s="180"/>
      <c r="I10077" s="180">
        <v>216031</v>
      </c>
      <c r="J10077" s="180">
        <v>287078.78000000003</v>
      </c>
    </row>
    <row r="10078" spans="1:10" x14ac:dyDescent="0.2">
      <c r="A10078" s="180" t="s">
        <v>234</v>
      </c>
      <c r="B10078" s="180" t="s">
        <v>409</v>
      </c>
      <c r="C10078" s="180"/>
      <c r="D10078" s="180"/>
      <c r="E10078" s="180"/>
      <c r="F10078" s="180"/>
      <c r="G10078" s="180"/>
      <c r="H10078" s="180"/>
      <c r="I10078" s="180">
        <v>0</v>
      </c>
      <c r="J10078" s="180"/>
    </row>
    <row r="10079" spans="1:10" x14ac:dyDescent="0.2">
      <c r="A10079" s="180" t="s">
        <v>234</v>
      </c>
      <c r="B10079" s="180" t="s">
        <v>378</v>
      </c>
      <c r="C10079" s="180"/>
      <c r="D10079" s="180"/>
      <c r="E10079" s="180"/>
      <c r="F10079" s="180"/>
      <c r="G10079" s="180">
        <v>150000</v>
      </c>
      <c r="H10079" s="180"/>
      <c r="I10079" s="180">
        <v>103164</v>
      </c>
      <c r="J10079" s="180">
        <v>125697.41</v>
      </c>
    </row>
    <row r="10080" spans="1:10" x14ac:dyDescent="0.2">
      <c r="A10080" s="180" t="s">
        <v>234</v>
      </c>
      <c r="B10080" s="180" t="s">
        <v>360</v>
      </c>
      <c r="C10080" s="180">
        <v>100000</v>
      </c>
      <c r="D10080" s="180">
        <v>100000</v>
      </c>
      <c r="E10080" s="180"/>
      <c r="F10080" s="180"/>
      <c r="G10080" s="180"/>
      <c r="H10080" s="180"/>
      <c r="I10080" s="180">
        <v>147601</v>
      </c>
      <c r="J10080" s="180">
        <v>37738.29</v>
      </c>
    </row>
    <row r="10081" spans="1:10" x14ac:dyDescent="0.2">
      <c r="A10081" s="180" t="s">
        <v>234</v>
      </c>
      <c r="B10081" s="180" t="s">
        <v>379</v>
      </c>
      <c r="C10081" s="180">
        <v>53662</v>
      </c>
      <c r="D10081" s="180"/>
      <c r="E10081" s="180"/>
      <c r="F10081" s="180"/>
      <c r="G10081" s="180"/>
      <c r="H10081" s="180"/>
      <c r="I10081" s="180">
        <v>55857</v>
      </c>
      <c r="J10081" s="180">
        <v>110187</v>
      </c>
    </row>
    <row r="10082" spans="1:10" x14ac:dyDescent="0.2">
      <c r="A10082" s="180" t="s">
        <v>234</v>
      </c>
      <c r="B10082" s="180" t="s">
        <v>362</v>
      </c>
      <c r="C10082" s="180"/>
      <c r="D10082" s="180"/>
      <c r="E10082" s="180"/>
      <c r="F10082" s="180"/>
      <c r="G10082" s="180"/>
      <c r="H10082" s="180"/>
      <c r="I10082" s="180">
        <v>92002</v>
      </c>
      <c r="J10082" s="180">
        <v>85600</v>
      </c>
    </row>
    <row r="10083" spans="1:10" x14ac:dyDescent="0.2">
      <c r="A10083" s="180" t="s">
        <v>234</v>
      </c>
      <c r="B10083" s="180" t="s">
        <v>365</v>
      </c>
      <c r="C10083" s="180">
        <v>213662</v>
      </c>
      <c r="D10083" s="180">
        <v>145000</v>
      </c>
      <c r="E10083" s="180">
        <v>0</v>
      </c>
      <c r="F10083" s="180">
        <v>0</v>
      </c>
      <c r="G10083" s="180">
        <v>150000</v>
      </c>
      <c r="H10083" s="180">
        <v>0</v>
      </c>
      <c r="I10083" s="180">
        <v>3431361</v>
      </c>
      <c r="J10083" s="180">
        <v>3440232.2800000003</v>
      </c>
    </row>
    <row r="10084" spans="1:10" x14ac:dyDescent="0.2">
      <c r="A10084" s="180" t="s">
        <v>234</v>
      </c>
      <c r="B10084" s="180" t="s">
        <v>447</v>
      </c>
      <c r="C10084" s="180"/>
      <c r="D10084" s="180"/>
      <c r="E10084" s="180"/>
      <c r="F10084" s="180"/>
      <c r="G10084" s="180"/>
      <c r="H10084" s="180"/>
      <c r="I10084" s="180">
        <v>0</v>
      </c>
      <c r="J10084" s="180">
        <v>110187</v>
      </c>
    </row>
    <row r="10085" spans="1:10" x14ac:dyDescent="0.2">
      <c r="A10085" s="180" t="s">
        <v>234</v>
      </c>
      <c r="B10085" s="180" t="s">
        <v>366</v>
      </c>
      <c r="C10085" s="180">
        <v>213662</v>
      </c>
      <c r="D10085" s="180">
        <v>145000</v>
      </c>
      <c r="E10085" s="180">
        <v>0</v>
      </c>
      <c r="F10085" s="180">
        <v>0</v>
      </c>
      <c r="G10085" s="180">
        <v>150000</v>
      </c>
      <c r="H10085" s="180">
        <v>0</v>
      </c>
      <c r="I10085" s="180">
        <v>3431361</v>
      </c>
      <c r="J10085" s="180">
        <v>3550419.2800000003</v>
      </c>
    </row>
    <row r="10086" spans="1:10" x14ac:dyDescent="0.2">
      <c r="A10086" s="180" t="s">
        <v>234</v>
      </c>
      <c r="B10086" s="180" t="s">
        <v>367</v>
      </c>
      <c r="C10086" s="180">
        <v>390757.87</v>
      </c>
      <c r="D10086" s="180">
        <v>145486.62</v>
      </c>
      <c r="E10086" s="180">
        <v>0</v>
      </c>
      <c r="F10086" s="180">
        <v>0</v>
      </c>
      <c r="G10086" s="180">
        <v>79727.580000000016</v>
      </c>
      <c r="H10086" s="180">
        <v>7008.07</v>
      </c>
      <c r="I10086" s="180">
        <v>1513814.8499999996</v>
      </c>
      <c r="J10086" s="180">
        <v>1377942.8499999996</v>
      </c>
    </row>
    <row r="10087" spans="1:10" x14ac:dyDescent="0.2">
      <c r="A10087" s="180" t="s">
        <v>234</v>
      </c>
      <c r="B10087" s="180" t="s">
        <v>368</v>
      </c>
      <c r="C10087" s="180">
        <v>604419.87</v>
      </c>
      <c r="D10087" s="180">
        <v>290486.62</v>
      </c>
      <c r="E10087" s="180">
        <v>0</v>
      </c>
      <c r="F10087" s="180">
        <v>0</v>
      </c>
      <c r="G10087" s="180">
        <v>229727.58</v>
      </c>
      <c r="H10087" s="180">
        <v>7008.07</v>
      </c>
      <c r="I10087" s="180">
        <v>4945175.8499999996</v>
      </c>
      <c r="J10087" s="180">
        <v>4928362.13</v>
      </c>
    </row>
    <row r="10088" spans="1:10" x14ac:dyDescent="0.2">
      <c r="A10088" s="180" t="s">
        <v>235</v>
      </c>
      <c r="B10088" s="180" t="s">
        <v>333</v>
      </c>
      <c r="C10088" s="180"/>
      <c r="D10088" s="180">
        <v>732876</v>
      </c>
      <c r="E10088" s="180"/>
      <c r="F10088" s="180">
        <v>0</v>
      </c>
      <c r="G10088" s="180"/>
      <c r="H10088" s="180"/>
      <c r="I10088" s="180">
        <v>4054696</v>
      </c>
      <c r="J10088" s="180">
        <v>3703048.01</v>
      </c>
    </row>
    <row r="10089" spans="1:10" x14ac:dyDescent="0.2">
      <c r="A10089" s="180" t="s">
        <v>235</v>
      </c>
      <c r="B10089" s="180" t="s">
        <v>334</v>
      </c>
      <c r="C10089" s="180"/>
      <c r="D10089" s="180">
        <v>10140</v>
      </c>
      <c r="E10089" s="180"/>
      <c r="F10089" s="180">
        <v>0</v>
      </c>
      <c r="G10089" s="180"/>
      <c r="H10089" s="180"/>
      <c r="I10089" s="180">
        <v>66878</v>
      </c>
      <c r="J10089" s="180">
        <v>69690.710000000006</v>
      </c>
    </row>
    <row r="10090" spans="1:10" x14ac:dyDescent="0.2">
      <c r="A10090" s="180" t="s">
        <v>235</v>
      </c>
      <c r="B10090" s="180" t="s">
        <v>335</v>
      </c>
      <c r="C10090" s="180"/>
      <c r="D10090" s="180">
        <v>87023</v>
      </c>
      <c r="E10090" s="180"/>
      <c r="F10090" s="180"/>
      <c r="G10090" s="180"/>
      <c r="H10090" s="180"/>
      <c r="I10090" s="180">
        <v>404406</v>
      </c>
      <c r="J10090" s="180">
        <v>435204</v>
      </c>
    </row>
    <row r="10091" spans="1:10" x14ac:dyDescent="0.2">
      <c r="A10091" s="180" t="s">
        <v>235</v>
      </c>
      <c r="B10091" s="180" t="s">
        <v>336</v>
      </c>
      <c r="C10091" s="180"/>
      <c r="D10091" s="180"/>
      <c r="E10091" s="180"/>
      <c r="F10091" s="180"/>
      <c r="G10091" s="180"/>
      <c r="H10091" s="180"/>
      <c r="I10091" s="180">
        <v>108875</v>
      </c>
      <c r="J10091" s="180">
        <v>115019.7</v>
      </c>
    </row>
    <row r="10092" spans="1:10" x14ac:dyDescent="0.2">
      <c r="A10092" s="180" t="s">
        <v>235</v>
      </c>
      <c r="B10092" s="180" t="s">
        <v>337</v>
      </c>
      <c r="C10092" s="180">
        <v>9000</v>
      </c>
      <c r="D10092" s="180">
        <v>9500</v>
      </c>
      <c r="E10092" s="180"/>
      <c r="F10092" s="180"/>
      <c r="G10092" s="180">
        <v>2000</v>
      </c>
      <c r="H10092" s="180">
        <v>600</v>
      </c>
      <c r="I10092" s="180">
        <v>62500</v>
      </c>
      <c r="J10092" s="180">
        <v>56580.41</v>
      </c>
    </row>
    <row r="10093" spans="1:10" x14ac:dyDescent="0.2">
      <c r="A10093" s="180" t="s">
        <v>235</v>
      </c>
      <c r="B10093" s="180" t="s">
        <v>338</v>
      </c>
      <c r="C10093" s="180"/>
      <c r="D10093" s="180"/>
      <c r="E10093" s="180"/>
      <c r="F10093" s="180"/>
      <c r="G10093" s="180">
        <v>160000</v>
      </c>
      <c r="H10093" s="180"/>
      <c r="I10093" s="180">
        <v>159550</v>
      </c>
      <c r="J10093" s="180">
        <v>162585.82999999999</v>
      </c>
    </row>
    <row r="10094" spans="1:10" x14ac:dyDescent="0.2">
      <c r="A10094" s="180" t="s">
        <v>235</v>
      </c>
      <c r="B10094" s="180" t="s">
        <v>339</v>
      </c>
      <c r="C10094" s="180"/>
      <c r="D10094" s="180"/>
      <c r="E10094" s="180"/>
      <c r="F10094" s="180"/>
      <c r="G10094" s="180"/>
      <c r="H10094" s="180"/>
      <c r="I10094" s="180">
        <v>119690</v>
      </c>
      <c r="J10094" s="180">
        <v>117181.91</v>
      </c>
    </row>
    <row r="10095" spans="1:10" x14ac:dyDescent="0.2">
      <c r="A10095" s="180" t="s">
        <v>235</v>
      </c>
      <c r="B10095" s="180" t="s">
        <v>340</v>
      </c>
      <c r="C10095" s="180"/>
      <c r="D10095" s="180">
        <v>10</v>
      </c>
      <c r="E10095" s="180"/>
      <c r="F10095" s="180"/>
      <c r="G10095" s="180">
        <v>1000</v>
      </c>
      <c r="H10095" s="180">
        <v>8500</v>
      </c>
      <c r="I10095" s="180">
        <v>101260</v>
      </c>
      <c r="J10095" s="180">
        <v>156192.91</v>
      </c>
    </row>
    <row r="10096" spans="1:10" x14ac:dyDescent="0.2">
      <c r="A10096" s="180" t="s">
        <v>235</v>
      </c>
      <c r="B10096" s="180" t="s">
        <v>341</v>
      </c>
      <c r="C10096" s="180"/>
      <c r="D10096" s="180"/>
      <c r="E10096" s="180"/>
      <c r="F10096" s="180"/>
      <c r="G10096" s="180"/>
      <c r="H10096" s="180"/>
      <c r="I10096" s="180">
        <v>0</v>
      </c>
      <c r="J10096" s="180">
        <v>0</v>
      </c>
    </row>
    <row r="10097" spans="1:10" x14ac:dyDescent="0.2">
      <c r="A10097" s="180" t="s">
        <v>235</v>
      </c>
      <c r="B10097" s="180" t="s">
        <v>342</v>
      </c>
      <c r="C10097" s="180"/>
      <c r="D10097" s="180"/>
      <c r="E10097" s="180"/>
      <c r="F10097" s="180"/>
      <c r="G10097" s="180"/>
      <c r="H10097" s="180"/>
      <c r="I10097" s="180">
        <v>2842816</v>
      </c>
      <c r="J10097" s="180">
        <v>3288409</v>
      </c>
    </row>
    <row r="10098" spans="1:10" x14ac:dyDescent="0.2">
      <c r="A10098" s="180" t="s">
        <v>235</v>
      </c>
      <c r="B10098" s="180" t="s">
        <v>343</v>
      </c>
      <c r="C10098" s="180"/>
      <c r="D10098" s="180"/>
      <c r="E10098" s="180"/>
      <c r="F10098" s="180"/>
      <c r="G10098" s="180"/>
      <c r="H10098" s="180"/>
      <c r="I10098" s="180">
        <v>0</v>
      </c>
      <c r="J10098" s="180">
        <v>0</v>
      </c>
    </row>
    <row r="10099" spans="1:10" x14ac:dyDescent="0.2">
      <c r="A10099" s="180" t="s">
        <v>235</v>
      </c>
      <c r="B10099" s="180" t="s">
        <v>344</v>
      </c>
      <c r="C10099" s="180">
        <v>590800</v>
      </c>
      <c r="D10099" s="180">
        <v>300</v>
      </c>
      <c r="E10099" s="180"/>
      <c r="F10099" s="180"/>
      <c r="G10099" s="180">
        <v>2650</v>
      </c>
      <c r="H10099" s="180"/>
      <c r="I10099" s="180">
        <v>661360</v>
      </c>
      <c r="J10099" s="180">
        <v>627911.00000000012</v>
      </c>
    </row>
    <row r="10100" spans="1:10" x14ac:dyDescent="0.2">
      <c r="A10100" s="180" t="s">
        <v>235</v>
      </c>
      <c r="B10100" s="180" t="s">
        <v>475</v>
      </c>
      <c r="C10100" s="180"/>
      <c r="D10100" s="180">
        <v>16354</v>
      </c>
      <c r="E10100" s="180"/>
      <c r="F10100" s="180">
        <v>0</v>
      </c>
      <c r="G10100" s="180"/>
      <c r="H10100" s="180"/>
      <c r="I10100" s="180">
        <v>57620</v>
      </c>
      <c r="J10100" s="180">
        <v>24772.74</v>
      </c>
    </row>
    <row r="10101" spans="1:10" x14ac:dyDescent="0.2">
      <c r="A10101" s="180" t="s">
        <v>235</v>
      </c>
      <c r="B10101" s="180" t="s">
        <v>332</v>
      </c>
      <c r="C10101" s="180"/>
      <c r="D10101" s="180"/>
      <c r="E10101" s="180"/>
      <c r="F10101" s="180"/>
      <c r="G10101" s="180"/>
      <c r="H10101" s="180"/>
      <c r="I10101" s="180">
        <v>80340</v>
      </c>
      <c r="J10101" s="180">
        <v>81250</v>
      </c>
    </row>
    <row r="10102" spans="1:10" x14ac:dyDescent="0.2">
      <c r="A10102" s="180" t="s">
        <v>235</v>
      </c>
      <c r="B10102" s="180" t="s">
        <v>407</v>
      </c>
      <c r="C10102" s="180"/>
      <c r="D10102" s="180"/>
      <c r="E10102" s="180"/>
      <c r="F10102" s="180"/>
      <c r="G10102" s="180">
        <v>155000</v>
      </c>
      <c r="H10102" s="180"/>
      <c r="I10102" s="180">
        <v>274850</v>
      </c>
      <c r="J10102" s="180">
        <v>305301.8</v>
      </c>
    </row>
    <row r="10103" spans="1:10" x14ac:dyDescent="0.2">
      <c r="A10103" s="180" t="s">
        <v>235</v>
      </c>
      <c r="B10103" s="180" t="s">
        <v>345</v>
      </c>
      <c r="C10103" s="180">
        <v>599800</v>
      </c>
      <c r="D10103" s="180">
        <v>856203</v>
      </c>
      <c r="E10103" s="180">
        <v>0</v>
      </c>
      <c r="F10103" s="180">
        <v>0</v>
      </c>
      <c r="G10103" s="180">
        <v>320650</v>
      </c>
      <c r="H10103" s="180">
        <v>9100</v>
      </c>
      <c r="I10103" s="180">
        <v>8994841</v>
      </c>
      <c r="J10103" s="180">
        <v>9143148.0200000033</v>
      </c>
    </row>
    <row r="10104" spans="1:10" x14ac:dyDescent="0.2">
      <c r="A10104" s="180" t="s">
        <v>235</v>
      </c>
      <c r="B10104" s="180" t="s">
        <v>346</v>
      </c>
      <c r="C10104" s="180"/>
      <c r="D10104" s="180"/>
      <c r="E10104" s="180"/>
      <c r="F10104" s="180"/>
      <c r="G10104" s="180"/>
      <c r="H10104" s="180"/>
      <c r="I10104" s="180">
        <v>0</v>
      </c>
      <c r="J10104" s="180">
        <v>0</v>
      </c>
    </row>
    <row r="10105" spans="1:10" x14ac:dyDescent="0.2">
      <c r="A10105" s="180" t="s">
        <v>235</v>
      </c>
      <c r="B10105" s="180" t="s">
        <v>446</v>
      </c>
      <c r="C10105" s="180"/>
      <c r="D10105" s="180"/>
      <c r="E10105" s="180"/>
      <c r="F10105" s="180">
        <v>171444</v>
      </c>
      <c r="G10105" s="180"/>
      <c r="H10105" s="180"/>
      <c r="I10105" s="180">
        <v>374834</v>
      </c>
      <c r="J10105" s="180">
        <v>378871.87</v>
      </c>
    </row>
    <row r="10106" spans="1:10" x14ac:dyDescent="0.2">
      <c r="A10106" s="180" t="s">
        <v>235</v>
      </c>
      <c r="B10106" s="180" t="s">
        <v>347</v>
      </c>
      <c r="C10106" s="180"/>
      <c r="D10106" s="180"/>
      <c r="E10106" s="180"/>
      <c r="F10106" s="180"/>
      <c r="G10106" s="180"/>
      <c r="H10106" s="180"/>
      <c r="I10106" s="180">
        <v>2500</v>
      </c>
      <c r="J10106" s="180">
        <v>28214.18</v>
      </c>
    </row>
    <row r="10107" spans="1:10" x14ac:dyDescent="0.2">
      <c r="A10107" s="180" t="s">
        <v>235</v>
      </c>
      <c r="B10107" s="180" t="s">
        <v>348</v>
      </c>
      <c r="C10107" s="180">
        <v>599800</v>
      </c>
      <c r="D10107" s="180">
        <v>856203</v>
      </c>
      <c r="E10107" s="180">
        <v>0</v>
      </c>
      <c r="F10107" s="180">
        <v>171444</v>
      </c>
      <c r="G10107" s="180">
        <v>320650</v>
      </c>
      <c r="H10107" s="180">
        <v>9100</v>
      </c>
      <c r="I10107" s="180">
        <v>9372175</v>
      </c>
      <c r="J10107" s="180">
        <v>9550234.0700000022</v>
      </c>
    </row>
    <row r="10108" spans="1:10" x14ac:dyDescent="0.2">
      <c r="A10108" s="180" t="s">
        <v>235</v>
      </c>
      <c r="B10108" s="180" t="s">
        <v>349</v>
      </c>
      <c r="C10108" s="180">
        <v>378103.66999999993</v>
      </c>
      <c r="D10108" s="180">
        <v>337101.99000000022</v>
      </c>
      <c r="E10108" s="180">
        <v>0</v>
      </c>
      <c r="F10108" s="180">
        <v>0</v>
      </c>
      <c r="G10108" s="180">
        <v>-498.8600000001025</v>
      </c>
      <c r="H10108" s="180">
        <v>23300.009999999995</v>
      </c>
      <c r="I10108" s="180">
        <v>3252502.9800000004</v>
      </c>
      <c r="J10108" s="180">
        <v>3736020.33</v>
      </c>
    </row>
    <row r="10109" spans="1:10" x14ac:dyDescent="0.2">
      <c r="A10109" s="180" t="s">
        <v>235</v>
      </c>
      <c r="B10109" s="180" t="s">
        <v>350</v>
      </c>
      <c r="C10109" s="180">
        <v>977903.67</v>
      </c>
      <c r="D10109" s="180">
        <v>1193304.9900000002</v>
      </c>
      <c r="E10109" s="180">
        <v>0</v>
      </c>
      <c r="F10109" s="180">
        <v>171444</v>
      </c>
      <c r="G10109" s="180">
        <v>320151.1399999999</v>
      </c>
      <c r="H10109" s="180">
        <v>32400.009999999995</v>
      </c>
      <c r="I10109" s="180">
        <v>12624677.98</v>
      </c>
      <c r="J10109" s="180">
        <v>13286254.400000002</v>
      </c>
    </row>
    <row r="10110" spans="1:10" x14ac:dyDescent="0.2">
      <c r="A10110" s="180" t="s">
        <v>235</v>
      </c>
      <c r="B10110" s="180" t="s">
        <v>376</v>
      </c>
      <c r="C10110" s="180"/>
      <c r="D10110" s="180"/>
      <c r="E10110" s="180"/>
      <c r="F10110" s="180"/>
      <c r="G10110" s="180"/>
      <c r="H10110" s="180"/>
      <c r="I10110" s="180"/>
      <c r="J10110" s="180"/>
    </row>
    <row r="10111" spans="1:10" x14ac:dyDescent="0.2">
      <c r="A10111" s="180" t="s">
        <v>235</v>
      </c>
      <c r="B10111" s="180" t="s">
        <v>377</v>
      </c>
      <c r="C10111" s="180">
        <v>155000</v>
      </c>
      <c r="D10111" s="180"/>
      <c r="E10111" s="180"/>
      <c r="F10111" s="180"/>
      <c r="G10111" s="180"/>
      <c r="H10111" s="180">
        <v>10750</v>
      </c>
      <c r="I10111" s="180">
        <v>5624625</v>
      </c>
      <c r="J10111" s="180">
        <v>5254418.9200000009</v>
      </c>
    </row>
    <row r="10112" spans="1:10" x14ac:dyDescent="0.2">
      <c r="A10112" s="180" t="s">
        <v>235</v>
      </c>
      <c r="B10112" s="180" t="s">
        <v>352</v>
      </c>
      <c r="C10112" s="180"/>
      <c r="D10112" s="180"/>
      <c r="E10112" s="180"/>
      <c r="F10112" s="180"/>
      <c r="G10112" s="180"/>
      <c r="H10112" s="180"/>
      <c r="I10112" s="180">
        <v>123150</v>
      </c>
      <c r="J10112" s="180">
        <v>122734.66</v>
      </c>
    </row>
    <row r="10113" spans="1:10" x14ac:dyDescent="0.2">
      <c r="A10113" s="180" t="s">
        <v>235</v>
      </c>
      <c r="B10113" s="180" t="s">
        <v>353</v>
      </c>
      <c r="C10113" s="180">
        <v>95000</v>
      </c>
      <c r="D10113" s="180">
        <v>60000</v>
      </c>
      <c r="E10113" s="180"/>
      <c r="F10113" s="180"/>
      <c r="G10113" s="180"/>
      <c r="H10113" s="180"/>
      <c r="I10113" s="180">
        <v>622520</v>
      </c>
      <c r="J10113" s="180">
        <v>530389.11</v>
      </c>
    </row>
    <row r="10114" spans="1:10" x14ac:dyDescent="0.2">
      <c r="A10114" s="180" t="s">
        <v>235</v>
      </c>
      <c r="B10114" s="180" t="s">
        <v>354</v>
      </c>
      <c r="C10114" s="180"/>
      <c r="D10114" s="180"/>
      <c r="E10114" s="180"/>
      <c r="F10114" s="180"/>
      <c r="G10114" s="180"/>
      <c r="H10114" s="180"/>
      <c r="I10114" s="180">
        <v>435950</v>
      </c>
      <c r="J10114" s="180">
        <v>411186.47</v>
      </c>
    </row>
    <row r="10115" spans="1:10" x14ac:dyDescent="0.2">
      <c r="A10115" s="180" t="s">
        <v>235</v>
      </c>
      <c r="B10115" s="180" t="s">
        <v>408</v>
      </c>
      <c r="C10115" s="180"/>
      <c r="D10115" s="180"/>
      <c r="E10115" s="180"/>
      <c r="F10115" s="180"/>
      <c r="G10115" s="180"/>
      <c r="H10115" s="180"/>
      <c r="I10115" s="180">
        <v>408115</v>
      </c>
      <c r="J10115" s="180">
        <v>394115.92</v>
      </c>
    </row>
    <row r="10116" spans="1:10" x14ac:dyDescent="0.2">
      <c r="A10116" s="180" t="s">
        <v>235</v>
      </c>
      <c r="B10116" s="180" t="s">
        <v>423</v>
      </c>
      <c r="C10116" s="180"/>
      <c r="D10116" s="180">
        <v>7300</v>
      </c>
      <c r="E10116" s="180"/>
      <c r="F10116" s="180"/>
      <c r="G10116" s="180">
        <v>250</v>
      </c>
      <c r="H10116" s="180"/>
      <c r="I10116" s="180">
        <v>134515</v>
      </c>
      <c r="J10116" s="180">
        <v>133674.28</v>
      </c>
    </row>
    <row r="10117" spans="1:10" x14ac:dyDescent="0.2">
      <c r="A10117" s="180" t="s">
        <v>235</v>
      </c>
      <c r="B10117" s="180" t="s">
        <v>355</v>
      </c>
      <c r="C10117" s="180">
        <v>20000</v>
      </c>
      <c r="D10117" s="180">
        <v>40000</v>
      </c>
      <c r="E10117" s="180"/>
      <c r="F10117" s="180"/>
      <c r="G10117" s="180"/>
      <c r="H10117" s="180"/>
      <c r="I10117" s="180">
        <v>841235</v>
      </c>
      <c r="J10117" s="180">
        <v>681844.17</v>
      </c>
    </row>
    <row r="10118" spans="1:10" x14ac:dyDescent="0.2">
      <c r="A10118" s="180" t="s">
        <v>235</v>
      </c>
      <c r="B10118" s="180" t="s">
        <v>356</v>
      </c>
      <c r="C10118" s="180">
        <v>25000</v>
      </c>
      <c r="D10118" s="180"/>
      <c r="E10118" s="180"/>
      <c r="F10118" s="180"/>
      <c r="G10118" s="180"/>
      <c r="H10118" s="180"/>
      <c r="I10118" s="180">
        <v>651205</v>
      </c>
      <c r="J10118" s="180">
        <v>583100.82999999996</v>
      </c>
    </row>
    <row r="10119" spans="1:10" x14ac:dyDescent="0.2">
      <c r="A10119" s="180" t="s">
        <v>235</v>
      </c>
      <c r="B10119" s="180" t="s">
        <v>409</v>
      </c>
      <c r="C10119" s="180"/>
      <c r="D10119" s="180"/>
      <c r="E10119" s="180"/>
      <c r="F10119" s="180"/>
      <c r="G10119" s="180"/>
      <c r="H10119" s="180"/>
      <c r="I10119" s="180">
        <v>0</v>
      </c>
      <c r="J10119" s="180"/>
    </row>
    <row r="10120" spans="1:10" x14ac:dyDescent="0.2">
      <c r="A10120" s="180" t="s">
        <v>235</v>
      </c>
      <c r="B10120" s="180" t="s">
        <v>378</v>
      </c>
      <c r="C10120" s="180"/>
      <c r="D10120" s="180"/>
      <c r="E10120" s="180"/>
      <c r="F10120" s="180"/>
      <c r="G10120" s="180">
        <v>325000</v>
      </c>
      <c r="H10120" s="180"/>
      <c r="I10120" s="180">
        <v>334910</v>
      </c>
      <c r="J10120" s="180">
        <v>311170.32</v>
      </c>
    </row>
    <row r="10121" spans="1:10" x14ac:dyDescent="0.2">
      <c r="A10121" s="180" t="s">
        <v>235</v>
      </c>
      <c r="B10121" s="180" t="s">
        <v>360</v>
      </c>
      <c r="C10121" s="180">
        <v>335000</v>
      </c>
      <c r="D10121" s="180">
        <v>80000</v>
      </c>
      <c r="E10121" s="180"/>
      <c r="F10121" s="180"/>
      <c r="G10121" s="180"/>
      <c r="H10121" s="180"/>
      <c r="I10121" s="180">
        <v>645000</v>
      </c>
      <c r="J10121" s="180">
        <v>583032.04</v>
      </c>
    </row>
    <row r="10122" spans="1:10" x14ac:dyDescent="0.2">
      <c r="A10122" s="180" t="s">
        <v>235</v>
      </c>
      <c r="B10122" s="180" t="s">
        <v>379</v>
      </c>
      <c r="C10122" s="180"/>
      <c r="D10122" s="180"/>
      <c r="E10122" s="180"/>
      <c r="F10122" s="180">
        <v>171444</v>
      </c>
      <c r="G10122" s="180"/>
      <c r="H10122" s="180"/>
      <c r="I10122" s="180">
        <v>364834</v>
      </c>
      <c r="J10122" s="180">
        <v>364909</v>
      </c>
    </row>
    <row r="10123" spans="1:10" x14ac:dyDescent="0.2">
      <c r="A10123" s="180" t="s">
        <v>235</v>
      </c>
      <c r="B10123" s="180" t="s">
        <v>362</v>
      </c>
      <c r="C10123" s="180"/>
      <c r="D10123" s="180"/>
      <c r="E10123" s="180"/>
      <c r="F10123" s="180"/>
      <c r="G10123" s="180"/>
      <c r="H10123" s="180"/>
      <c r="I10123" s="180">
        <v>285378</v>
      </c>
      <c r="J10123" s="180">
        <v>290900</v>
      </c>
    </row>
    <row r="10124" spans="1:10" x14ac:dyDescent="0.2">
      <c r="A10124" s="180" t="s">
        <v>235</v>
      </c>
      <c r="B10124" s="180" t="s">
        <v>365</v>
      </c>
      <c r="C10124" s="180">
        <v>630000</v>
      </c>
      <c r="D10124" s="180">
        <v>187300</v>
      </c>
      <c r="E10124" s="180">
        <v>0</v>
      </c>
      <c r="F10124" s="180">
        <v>171444</v>
      </c>
      <c r="G10124" s="180">
        <v>325250</v>
      </c>
      <c r="H10124" s="180">
        <v>10750</v>
      </c>
      <c r="I10124" s="180">
        <v>10471437</v>
      </c>
      <c r="J10124" s="180">
        <v>9661475.7200000025</v>
      </c>
    </row>
    <row r="10125" spans="1:10" x14ac:dyDescent="0.2">
      <c r="A10125" s="180" t="s">
        <v>235</v>
      </c>
      <c r="B10125" s="180" t="s">
        <v>447</v>
      </c>
      <c r="C10125" s="180"/>
      <c r="D10125" s="180">
        <v>171444</v>
      </c>
      <c r="E10125" s="180"/>
      <c r="F10125" s="180"/>
      <c r="G10125" s="180">
        <v>5000</v>
      </c>
      <c r="H10125" s="180"/>
      <c r="I10125" s="180">
        <v>374834</v>
      </c>
      <c r="J10125" s="180">
        <v>372275.7</v>
      </c>
    </row>
    <row r="10126" spans="1:10" x14ac:dyDescent="0.2">
      <c r="A10126" s="180" t="s">
        <v>235</v>
      </c>
      <c r="B10126" s="180" t="s">
        <v>366</v>
      </c>
      <c r="C10126" s="180">
        <v>630000</v>
      </c>
      <c r="D10126" s="180">
        <v>358744</v>
      </c>
      <c r="E10126" s="180">
        <v>0</v>
      </c>
      <c r="F10126" s="180">
        <v>171444</v>
      </c>
      <c r="G10126" s="180">
        <v>330250</v>
      </c>
      <c r="H10126" s="180">
        <v>10750</v>
      </c>
      <c r="I10126" s="180">
        <v>10846271</v>
      </c>
      <c r="J10126" s="180">
        <v>10033751.420000002</v>
      </c>
    </row>
    <row r="10127" spans="1:10" x14ac:dyDescent="0.2">
      <c r="A10127" s="180" t="s">
        <v>235</v>
      </c>
      <c r="B10127" s="180" t="s">
        <v>367</v>
      </c>
      <c r="C10127" s="180">
        <v>347903.66999999993</v>
      </c>
      <c r="D10127" s="180">
        <v>834560.99000000011</v>
      </c>
      <c r="E10127" s="180">
        <v>0</v>
      </c>
      <c r="F10127" s="180">
        <v>0</v>
      </c>
      <c r="G10127" s="180">
        <v>-10098.860000000102</v>
      </c>
      <c r="H10127" s="180">
        <v>21650.009999999995</v>
      </c>
      <c r="I10127" s="180">
        <v>1778406.9800000004</v>
      </c>
      <c r="J10127" s="180">
        <v>3252502.9800000004</v>
      </c>
    </row>
    <row r="10128" spans="1:10" x14ac:dyDescent="0.2">
      <c r="A10128" s="180" t="s">
        <v>235</v>
      </c>
      <c r="B10128" s="180" t="s">
        <v>368</v>
      </c>
      <c r="C10128" s="180">
        <v>977903.67</v>
      </c>
      <c r="D10128" s="180">
        <v>1193304.9900000002</v>
      </c>
      <c r="E10128" s="180">
        <v>0</v>
      </c>
      <c r="F10128" s="180">
        <v>171444</v>
      </c>
      <c r="G10128" s="180">
        <v>320151.1399999999</v>
      </c>
      <c r="H10128" s="180">
        <v>32400.009999999995</v>
      </c>
      <c r="I10128" s="180">
        <v>12624677.98</v>
      </c>
      <c r="J10128" s="180">
        <v>13286254.400000002</v>
      </c>
    </row>
    <row r="10129" spans="1:10" x14ac:dyDescent="0.2">
      <c r="A10129" s="180" t="s">
        <v>236</v>
      </c>
      <c r="B10129" s="180" t="s">
        <v>333</v>
      </c>
      <c r="C10129" s="180"/>
      <c r="D10129" s="180">
        <v>197143</v>
      </c>
      <c r="E10129" s="180"/>
      <c r="F10129" s="180">
        <v>711308</v>
      </c>
      <c r="G10129" s="180"/>
      <c r="H10129" s="180"/>
      <c r="I10129" s="180">
        <v>3376386</v>
      </c>
      <c r="J10129" s="180">
        <v>3116310.29</v>
      </c>
    </row>
    <row r="10130" spans="1:10" x14ac:dyDescent="0.2">
      <c r="A10130" s="180" t="s">
        <v>236</v>
      </c>
      <c r="B10130" s="180" t="s">
        <v>334</v>
      </c>
      <c r="C10130" s="180"/>
      <c r="D10130" s="180">
        <v>3913</v>
      </c>
      <c r="E10130" s="180"/>
      <c r="F10130" s="180">
        <v>14118</v>
      </c>
      <c r="G10130" s="180"/>
      <c r="H10130" s="180"/>
      <c r="I10130" s="180">
        <v>80788</v>
      </c>
      <c r="J10130" s="180">
        <v>84567.11</v>
      </c>
    </row>
    <row r="10131" spans="1:10" x14ac:dyDescent="0.2">
      <c r="A10131" s="180" t="s">
        <v>236</v>
      </c>
      <c r="B10131" s="180" t="s">
        <v>335</v>
      </c>
      <c r="C10131" s="180"/>
      <c r="D10131" s="180">
        <v>83381</v>
      </c>
      <c r="E10131" s="180"/>
      <c r="F10131" s="180"/>
      <c r="G10131" s="180"/>
      <c r="H10131" s="180"/>
      <c r="I10131" s="180">
        <v>231336</v>
      </c>
      <c r="J10131" s="180">
        <v>194432</v>
      </c>
    </row>
    <row r="10132" spans="1:10" x14ac:dyDescent="0.2">
      <c r="A10132" s="180" t="s">
        <v>236</v>
      </c>
      <c r="B10132" s="180" t="s">
        <v>336</v>
      </c>
      <c r="C10132" s="180"/>
      <c r="D10132" s="180"/>
      <c r="E10132" s="180"/>
      <c r="F10132" s="180"/>
      <c r="G10132" s="180"/>
      <c r="H10132" s="180"/>
      <c r="I10132" s="180">
        <v>950000</v>
      </c>
      <c r="J10132" s="180">
        <v>834826.06</v>
      </c>
    </row>
    <row r="10133" spans="1:10" x14ac:dyDescent="0.2">
      <c r="A10133" s="180" t="s">
        <v>236</v>
      </c>
      <c r="B10133" s="180" t="s">
        <v>337</v>
      </c>
      <c r="C10133" s="180">
        <v>13500</v>
      </c>
      <c r="D10133" s="180">
        <v>5000</v>
      </c>
      <c r="E10133" s="180"/>
      <c r="F10133" s="180"/>
      <c r="G10133" s="180">
        <v>600</v>
      </c>
      <c r="H10133" s="180">
        <v>1000</v>
      </c>
      <c r="I10133" s="180">
        <v>58209</v>
      </c>
      <c r="J10133" s="180">
        <v>114347.38999999998</v>
      </c>
    </row>
    <row r="10134" spans="1:10" x14ac:dyDescent="0.2">
      <c r="A10134" s="180" t="s">
        <v>236</v>
      </c>
      <c r="B10134" s="180" t="s">
        <v>338</v>
      </c>
      <c r="C10134" s="180"/>
      <c r="D10134" s="180"/>
      <c r="E10134" s="180"/>
      <c r="F10134" s="180"/>
      <c r="G10134" s="180">
        <v>137500</v>
      </c>
      <c r="H10134" s="180"/>
      <c r="I10134" s="180">
        <v>137500</v>
      </c>
      <c r="J10134" s="180">
        <v>137225.04</v>
      </c>
    </row>
    <row r="10135" spans="1:10" x14ac:dyDescent="0.2">
      <c r="A10135" s="180" t="s">
        <v>236</v>
      </c>
      <c r="B10135" s="180" t="s">
        <v>339</v>
      </c>
      <c r="C10135" s="180"/>
      <c r="D10135" s="180"/>
      <c r="E10135" s="180"/>
      <c r="F10135" s="180"/>
      <c r="G10135" s="180"/>
      <c r="H10135" s="180"/>
      <c r="I10135" s="180">
        <v>290000</v>
      </c>
      <c r="J10135" s="180">
        <v>289764.46000000002</v>
      </c>
    </row>
    <row r="10136" spans="1:10" x14ac:dyDescent="0.2">
      <c r="A10136" s="180" t="s">
        <v>236</v>
      </c>
      <c r="B10136" s="180" t="s">
        <v>340</v>
      </c>
      <c r="C10136" s="180">
        <v>10000</v>
      </c>
      <c r="D10136" s="180"/>
      <c r="E10136" s="180"/>
      <c r="F10136" s="180"/>
      <c r="G10136" s="180">
        <v>5000</v>
      </c>
      <c r="H10136" s="180">
        <v>312000</v>
      </c>
      <c r="I10136" s="180">
        <v>477025</v>
      </c>
      <c r="J10136" s="180">
        <v>455055.77</v>
      </c>
    </row>
    <row r="10137" spans="1:10" x14ac:dyDescent="0.2">
      <c r="A10137" s="180" t="s">
        <v>236</v>
      </c>
      <c r="B10137" s="180" t="s">
        <v>341</v>
      </c>
      <c r="C10137" s="180"/>
      <c r="D10137" s="180"/>
      <c r="E10137" s="180"/>
      <c r="F10137" s="180"/>
      <c r="G10137" s="180"/>
      <c r="H10137" s="180"/>
      <c r="I10137" s="180">
        <v>0</v>
      </c>
      <c r="J10137" s="180">
        <v>0</v>
      </c>
    </row>
    <row r="10138" spans="1:10" x14ac:dyDescent="0.2">
      <c r="A10138" s="180" t="s">
        <v>236</v>
      </c>
      <c r="B10138" s="180" t="s">
        <v>342</v>
      </c>
      <c r="C10138" s="180"/>
      <c r="D10138" s="180"/>
      <c r="E10138" s="180"/>
      <c r="F10138" s="180"/>
      <c r="G10138" s="180"/>
      <c r="H10138" s="180"/>
      <c r="I10138" s="180">
        <v>3610116</v>
      </c>
      <c r="J10138" s="180">
        <v>3797737</v>
      </c>
    </row>
    <row r="10139" spans="1:10" x14ac:dyDescent="0.2">
      <c r="A10139" s="180" t="s">
        <v>236</v>
      </c>
      <c r="B10139" s="180" t="s">
        <v>343</v>
      </c>
      <c r="C10139" s="180"/>
      <c r="D10139" s="180"/>
      <c r="E10139" s="180"/>
      <c r="F10139" s="180"/>
      <c r="G10139" s="180"/>
      <c r="H10139" s="180"/>
      <c r="I10139" s="180">
        <v>0</v>
      </c>
      <c r="J10139" s="180">
        <v>0</v>
      </c>
    </row>
    <row r="10140" spans="1:10" x14ac:dyDescent="0.2">
      <c r="A10140" s="180" t="s">
        <v>236</v>
      </c>
      <c r="B10140" s="180" t="s">
        <v>344</v>
      </c>
      <c r="C10140" s="180">
        <v>560000</v>
      </c>
      <c r="D10140" s="180"/>
      <c r="E10140" s="180"/>
      <c r="F10140" s="180"/>
      <c r="G10140" s="180">
        <v>2800</v>
      </c>
      <c r="H10140" s="180"/>
      <c r="I10140" s="180">
        <v>727800</v>
      </c>
      <c r="J10140" s="180">
        <v>604335.88</v>
      </c>
    </row>
    <row r="10141" spans="1:10" x14ac:dyDescent="0.2">
      <c r="A10141" s="180" t="s">
        <v>236</v>
      </c>
      <c r="B10141" s="180" t="s">
        <v>475</v>
      </c>
      <c r="C10141" s="180"/>
      <c r="D10141" s="180">
        <v>1739</v>
      </c>
      <c r="E10141" s="180"/>
      <c r="F10141" s="180">
        <v>6272</v>
      </c>
      <c r="G10141" s="180"/>
      <c r="H10141" s="180"/>
      <c r="I10141" s="180">
        <v>30520</v>
      </c>
      <c r="J10141" s="180">
        <v>32283.47</v>
      </c>
    </row>
    <row r="10142" spans="1:10" x14ac:dyDescent="0.2">
      <c r="A10142" s="180" t="s">
        <v>236</v>
      </c>
      <c r="B10142" s="180" t="s">
        <v>332</v>
      </c>
      <c r="C10142" s="180"/>
      <c r="D10142" s="180"/>
      <c r="E10142" s="180"/>
      <c r="F10142" s="180"/>
      <c r="G10142" s="180"/>
      <c r="H10142" s="180"/>
      <c r="I10142" s="180">
        <v>93955</v>
      </c>
      <c r="J10142" s="180">
        <v>95018</v>
      </c>
    </row>
    <row r="10143" spans="1:10" x14ac:dyDescent="0.2">
      <c r="A10143" s="180" t="s">
        <v>236</v>
      </c>
      <c r="B10143" s="180" t="s">
        <v>407</v>
      </c>
      <c r="C10143" s="180"/>
      <c r="D10143" s="180"/>
      <c r="E10143" s="180"/>
      <c r="F10143" s="180"/>
      <c r="G10143" s="180">
        <v>175000</v>
      </c>
      <c r="H10143" s="180"/>
      <c r="I10143" s="180">
        <v>275000</v>
      </c>
      <c r="J10143" s="180">
        <v>276562.94</v>
      </c>
    </row>
    <row r="10144" spans="1:10" x14ac:dyDescent="0.2">
      <c r="A10144" s="180" t="s">
        <v>236</v>
      </c>
      <c r="B10144" s="180" t="s">
        <v>345</v>
      </c>
      <c r="C10144" s="180">
        <v>583500</v>
      </c>
      <c r="D10144" s="180">
        <v>291176</v>
      </c>
      <c r="E10144" s="180">
        <v>0</v>
      </c>
      <c r="F10144" s="180">
        <v>731698</v>
      </c>
      <c r="G10144" s="180">
        <v>320900</v>
      </c>
      <c r="H10144" s="180">
        <v>313000</v>
      </c>
      <c r="I10144" s="180">
        <v>10338635</v>
      </c>
      <c r="J10144" s="180">
        <v>10032465.41</v>
      </c>
    </row>
    <row r="10145" spans="1:10" x14ac:dyDescent="0.2">
      <c r="A10145" s="180" t="s">
        <v>236</v>
      </c>
      <c r="B10145" s="180" t="s">
        <v>346</v>
      </c>
      <c r="C10145" s="180"/>
      <c r="D10145" s="180"/>
      <c r="E10145" s="180"/>
      <c r="F10145" s="180"/>
      <c r="G10145" s="180"/>
      <c r="H10145" s="180"/>
      <c r="I10145" s="180">
        <v>500000</v>
      </c>
      <c r="J10145" s="180">
        <v>0</v>
      </c>
    </row>
    <row r="10146" spans="1:10" x14ac:dyDescent="0.2">
      <c r="A10146" s="180" t="s">
        <v>236</v>
      </c>
      <c r="B10146" s="180" t="s">
        <v>446</v>
      </c>
      <c r="C10146" s="180"/>
      <c r="D10146" s="180"/>
      <c r="E10146" s="180"/>
      <c r="F10146" s="180">
        <v>62627</v>
      </c>
      <c r="G10146" s="180"/>
      <c r="H10146" s="180"/>
      <c r="I10146" s="180">
        <v>0</v>
      </c>
      <c r="J10146" s="180">
        <v>0</v>
      </c>
    </row>
    <row r="10147" spans="1:10" x14ac:dyDescent="0.2">
      <c r="A10147" s="180" t="s">
        <v>236</v>
      </c>
      <c r="B10147" s="180" t="s">
        <v>347</v>
      </c>
      <c r="C10147" s="180"/>
      <c r="D10147" s="180"/>
      <c r="E10147" s="180"/>
      <c r="F10147" s="180"/>
      <c r="G10147" s="180"/>
      <c r="H10147" s="180"/>
      <c r="I10147" s="180">
        <v>0</v>
      </c>
      <c r="J10147" s="180">
        <v>0</v>
      </c>
    </row>
    <row r="10148" spans="1:10" x14ac:dyDescent="0.2">
      <c r="A10148" s="180" t="s">
        <v>236</v>
      </c>
      <c r="B10148" s="180" t="s">
        <v>348</v>
      </c>
      <c r="C10148" s="180">
        <v>583500</v>
      </c>
      <c r="D10148" s="180">
        <v>291176</v>
      </c>
      <c r="E10148" s="180">
        <v>0</v>
      </c>
      <c r="F10148" s="180">
        <v>794325</v>
      </c>
      <c r="G10148" s="180">
        <v>320900</v>
      </c>
      <c r="H10148" s="180">
        <v>313000</v>
      </c>
      <c r="I10148" s="180">
        <v>10838635</v>
      </c>
      <c r="J10148" s="180">
        <v>10032465.41</v>
      </c>
    </row>
    <row r="10149" spans="1:10" x14ac:dyDescent="0.2">
      <c r="A10149" s="180" t="s">
        <v>236</v>
      </c>
      <c r="B10149" s="180" t="s">
        <v>349</v>
      </c>
      <c r="C10149" s="180">
        <v>509664.10999999981</v>
      </c>
      <c r="D10149" s="180">
        <v>491432.72</v>
      </c>
      <c r="E10149" s="180">
        <v>0</v>
      </c>
      <c r="F10149" s="180">
        <v>8715.9099999999744</v>
      </c>
      <c r="G10149" s="180">
        <v>236732.21000000008</v>
      </c>
      <c r="H10149" s="180">
        <v>307401.45999999996</v>
      </c>
      <c r="I10149" s="180">
        <v>8746305.7799999993</v>
      </c>
      <c r="J10149" s="180">
        <v>10300594.09</v>
      </c>
    </row>
    <row r="10150" spans="1:10" x14ac:dyDescent="0.2">
      <c r="A10150" s="180" t="s">
        <v>236</v>
      </c>
      <c r="B10150" s="180" t="s">
        <v>350</v>
      </c>
      <c r="C10150" s="180">
        <v>1093164.1100000001</v>
      </c>
      <c r="D10150" s="180">
        <v>782608.72</v>
      </c>
      <c r="E10150" s="180">
        <v>0</v>
      </c>
      <c r="F10150" s="180">
        <v>803040.91</v>
      </c>
      <c r="G10150" s="180">
        <v>557632.21000000008</v>
      </c>
      <c r="H10150" s="180">
        <v>620401.46</v>
      </c>
      <c r="I10150" s="180">
        <v>19584940.780000001</v>
      </c>
      <c r="J10150" s="180">
        <v>20333059.5</v>
      </c>
    </row>
    <row r="10151" spans="1:10" x14ac:dyDescent="0.2">
      <c r="A10151" s="180" t="s">
        <v>236</v>
      </c>
      <c r="B10151" s="180" t="s">
        <v>376</v>
      </c>
      <c r="C10151" s="180"/>
      <c r="D10151" s="180"/>
      <c r="E10151" s="180"/>
      <c r="F10151" s="180"/>
      <c r="G10151" s="180"/>
      <c r="H10151" s="180"/>
      <c r="I10151" s="180"/>
      <c r="J10151" s="180"/>
    </row>
    <row r="10152" spans="1:10" x14ac:dyDescent="0.2">
      <c r="A10152" s="180" t="s">
        <v>236</v>
      </c>
      <c r="B10152" s="180" t="s">
        <v>377</v>
      </c>
      <c r="C10152" s="180">
        <v>80000</v>
      </c>
      <c r="D10152" s="180">
        <v>20000</v>
      </c>
      <c r="E10152" s="180"/>
      <c r="F10152" s="180"/>
      <c r="G10152" s="180"/>
      <c r="H10152" s="180"/>
      <c r="I10152" s="180">
        <v>5893800</v>
      </c>
      <c r="J10152" s="180">
        <v>5671554.8400000008</v>
      </c>
    </row>
    <row r="10153" spans="1:10" x14ac:dyDescent="0.2">
      <c r="A10153" s="180" t="s">
        <v>236</v>
      </c>
      <c r="B10153" s="180" t="s">
        <v>352</v>
      </c>
      <c r="C10153" s="180">
        <v>0</v>
      </c>
      <c r="D10153" s="180"/>
      <c r="E10153" s="180"/>
      <c r="F10153" s="180"/>
      <c r="G10153" s="180"/>
      <c r="H10153" s="180"/>
      <c r="I10153" s="180">
        <v>115700</v>
      </c>
      <c r="J10153" s="180">
        <v>106305.32</v>
      </c>
    </row>
    <row r="10154" spans="1:10" x14ac:dyDescent="0.2">
      <c r="A10154" s="180" t="s">
        <v>236</v>
      </c>
      <c r="B10154" s="180" t="s">
        <v>353</v>
      </c>
      <c r="C10154" s="180">
        <v>7000</v>
      </c>
      <c r="D10154" s="180">
        <v>2500</v>
      </c>
      <c r="E10154" s="180"/>
      <c r="F10154" s="180"/>
      <c r="G10154" s="180"/>
      <c r="H10154" s="180"/>
      <c r="I10154" s="180">
        <v>274500</v>
      </c>
      <c r="J10154" s="180">
        <v>239190.33</v>
      </c>
    </row>
    <row r="10155" spans="1:10" x14ac:dyDescent="0.2">
      <c r="A10155" s="180" t="s">
        <v>236</v>
      </c>
      <c r="B10155" s="180" t="s">
        <v>354</v>
      </c>
      <c r="C10155" s="180"/>
      <c r="D10155" s="180">
        <v>7000</v>
      </c>
      <c r="E10155" s="180"/>
      <c r="F10155" s="180"/>
      <c r="G10155" s="180"/>
      <c r="H10155" s="180"/>
      <c r="I10155" s="180">
        <v>198000</v>
      </c>
      <c r="J10155" s="180">
        <v>189300.92</v>
      </c>
    </row>
    <row r="10156" spans="1:10" x14ac:dyDescent="0.2">
      <c r="A10156" s="180" t="s">
        <v>236</v>
      </c>
      <c r="B10156" s="180" t="s">
        <v>408</v>
      </c>
      <c r="C10156" s="180"/>
      <c r="D10156" s="180">
        <v>7000</v>
      </c>
      <c r="E10156" s="180"/>
      <c r="F10156" s="180"/>
      <c r="G10156" s="180"/>
      <c r="H10156" s="180"/>
      <c r="I10156" s="180">
        <v>364500</v>
      </c>
      <c r="J10156" s="180">
        <v>402361.26</v>
      </c>
    </row>
    <row r="10157" spans="1:10" x14ac:dyDescent="0.2">
      <c r="A10157" s="180" t="s">
        <v>236</v>
      </c>
      <c r="B10157" s="180" t="s">
        <v>423</v>
      </c>
      <c r="C10157" s="180"/>
      <c r="D10157" s="180">
        <v>18000</v>
      </c>
      <c r="E10157" s="180"/>
      <c r="F10157" s="180"/>
      <c r="G10157" s="180"/>
      <c r="H10157" s="180"/>
      <c r="I10157" s="180">
        <v>144800</v>
      </c>
      <c r="J10157" s="180">
        <v>127861.02</v>
      </c>
    </row>
    <row r="10158" spans="1:10" x14ac:dyDescent="0.2">
      <c r="A10158" s="180" t="s">
        <v>236</v>
      </c>
      <c r="B10158" s="180" t="s">
        <v>355</v>
      </c>
      <c r="C10158" s="180">
        <v>20000</v>
      </c>
      <c r="D10158" s="180">
        <v>30000</v>
      </c>
      <c r="E10158" s="180"/>
      <c r="F10158" s="180"/>
      <c r="G10158" s="180"/>
      <c r="H10158" s="180"/>
      <c r="I10158" s="180">
        <v>760500</v>
      </c>
      <c r="J10158" s="180">
        <v>788707.21</v>
      </c>
    </row>
    <row r="10159" spans="1:10" x14ac:dyDescent="0.2">
      <c r="A10159" s="180" t="s">
        <v>236</v>
      </c>
      <c r="B10159" s="180" t="s">
        <v>356</v>
      </c>
      <c r="C10159" s="180">
        <v>170000</v>
      </c>
      <c r="D10159" s="180">
        <v>25000</v>
      </c>
      <c r="E10159" s="180"/>
      <c r="F10159" s="180"/>
      <c r="G10159" s="180"/>
      <c r="H10159" s="180"/>
      <c r="I10159" s="180">
        <v>671038</v>
      </c>
      <c r="J10159" s="180">
        <v>635678.28</v>
      </c>
    </row>
    <row r="10160" spans="1:10" x14ac:dyDescent="0.2">
      <c r="A10160" s="180" t="s">
        <v>236</v>
      </c>
      <c r="B10160" s="180" t="s">
        <v>409</v>
      </c>
      <c r="C10160" s="180"/>
      <c r="D10160" s="180"/>
      <c r="E10160" s="180"/>
      <c r="F10160" s="180"/>
      <c r="G10160" s="180"/>
      <c r="H10160" s="180"/>
      <c r="I10160" s="180">
        <v>0</v>
      </c>
      <c r="J10160" s="180"/>
    </row>
    <row r="10161" spans="1:10" x14ac:dyDescent="0.2">
      <c r="A10161" s="180" t="s">
        <v>236</v>
      </c>
      <c r="B10161" s="180" t="s">
        <v>378</v>
      </c>
      <c r="C10161" s="180"/>
      <c r="D10161" s="180"/>
      <c r="E10161" s="180"/>
      <c r="F10161" s="180"/>
      <c r="G10161" s="180">
        <v>370000</v>
      </c>
      <c r="H10161" s="180">
        <v>330000</v>
      </c>
      <c r="I10161" s="180">
        <v>682000</v>
      </c>
      <c r="J10161" s="180">
        <v>656631.03</v>
      </c>
    </row>
    <row r="10162" spans="1:10" x14ac:dyDescent="0.2">
      <c r="A10162" s="180" t="s">
        <v>236</v>
      </c>
      <c r="B10162" s="180" t="s">
        <v>360</v>
      </c>
      <c r="C10162" s="180">
        <v>250000</v>
      </c>
      <c r="D10162" s="180">
        <v>150000</v>
      </c>
      <c r="E10162" s="180"/>
      <c r="F10162" s="180"/>
      <c r="G10162" s="180"/>
      <c r="H10162" s="180"/>
      <c r="I10162" s="180">
        <v>5230032</v>
      </c>
      <c r="J10162" s="180">
        <v>2118500.0499999998</v>
      </c>
    </row>
    <row r="10163" spans="1:10" x14ac:dyDescent="0.2">
      <c r="A10163" s="180" t="s">
        <v>236</v>
      </c>
      <c r="B10163" s="180" t="s">
        <v>379</v>
      </c>
      <c r="C10163" s="180"/>
      <c r="D10163" s="180"/>
      <c r="E10163" s="180"/>
      <c r="F10163" s="180">
        <v>368826</v>
      </c>
      <c r="G10163" s="180"/>
      <c r="H10163" s="180"/>
      <c r="I10163" s="180">
        <v>373545</v>
      </c>
      <c r="J10163" s="180">
        <v>383376.26</v>
      </c>
    </row>
    <row r="10164" spans="1:10" x14ac:dyDescent="0.2">
      <c r="A10164" s="180" t="s">
        <v>236</v>
      </c>
      <c r="B10164" s="180" t="s">
        <v>362</v>
      </c>
      <c r="C10164" s="180"/>
      <c r="D10164" s="180"/>
      <c r="E10164" s="180"/>
      <c r="F10164" s="180"/>
      <c r="G10164" s="180"/>
      <c r="H10164" s="180"/>
      <c r="I10164" s="180">
        <v>261269</v>
      </c>
      <c r="J10164" s="180">
        <v>262376</v>
      </c>
    </row>
    <row r="10165" spans="1:10" x14ac:dyDescent="0.2">
      <c r="A10165" s="180" t="s">
        <v>236</v>
      </c>
      <c r="B10165" s="180" t="s">
        <v>365</v>
      </c>
      <c r="C10165" s="180">
        <v>527000</v>
      </c>
      <c r="D10165" s="180">
        <v>259500</v>
      </c>
      <c r="E10165" s="180">
        <v>0</v>
      </c>
      <c r="F10165" s="180">
        <v>368826</v>
      </c>
      <c r="G10165" s="180">
        <v>370000</v>
      </c>
      <c r="H10165" s="180">
        <v>330000</v>
      </c>
      <c r="I10165" s="180">
        <v>14969684</v>
      </c>
      <c r="J10165" s="180">
        <v>11581842.52</v>
      </c>
    </row>
    <row r="10166" spans="1:10" x14ac:dyDescent="0.2">
      <c r="A10166" s="180" t="s">
        <v>236</v>
      </c>
      <c r="B10166" s="180" t="s">
        <v>447</v>
      </c>
      <c r="C10166" s="180">
        <v>62627</v>
      </c>
      <c r="D10166" s="180"/>
      <c r="E10166" s="180"/>
      <c r="F10166" s="180"/>
      <c r="G10166" s="180"/>
      <c r="H10166" s="180"/>
      <c r="I10166" s="180">
        <v>0</v>
      </c>
      <c r="J10166" s="180">
        <v>4911.2</v>
      </c>
    </row>
    <row r="10167" spans="1:10" x14ac:dyDescent="0.2">
      <c r="A10167" s="180" t="s">
        <v>236</v>
      </c>
      <c r="B10167" s="180" t="s">
        <v>366</v>
      </c>
      <c r="C10167" s="180">
        <v>589627</v>
      </c>
      <c r="D10167" s="180">
        <v>259500</v>
      </c>
      <c r="E10167" s="180">
        <v>0</v>
      </c>
      <c r="F10167" s="180">
        <v>368826</v>
      </c>
      <c r="G10167" s="180">
        <v>370000</v>
      </c>
      <c r="H10167" s="180">
        <v>330000</v>
      </c>
      <c r="I10167" s="180">
        <v>14969684</v>
      </c>
      <c r="J10167" s="180">
        <v>11586753.720000001</v>
      </c>
    </row>
    <row r="10168" spans="1:10" x14ac:dyDescent="0.2">
      <c r="A10168" s="180" t="s">
        <v>236</v>
      </c>
      <c r="B10168" s="180" t="s">
        <v>367</v>
      </c>
      <c r="C10168" s="180">
        <v>503537.10999999981</v>
      </c>
      <c r="D10168" s="180">
        <v>523108.72</v>
      </c>
      <c r="E10168" s="180">
        <v>0</v>
      </c>
      <c r="F10168" s="180">
        <v>434214.90999999992</v>
      </c>
      <c r="G10168" s="180">
        <v>187632.21000000008</v>
      </c>
      <c r="H10168" s="180">
        <v>290401.45999999996</v>
      </c>
      <c r="I10168" s="180">
        <v>4615256.7800000012</v>
      </c>
      <c r="J10168" s="180">
        <v>8746305.7799999993</v>
      </c>
    </row>
    <row r="10169" spans="1:10" x14ac:dyDescent="0.2">
      <c r="A10169" s="180" t="s">
        <v>236</v>
      </c>
      <c r="B10169" s="180" t="s">
        <v>368</v>
      </c>
      <c r="C10169" s="180">
        <v>1093164.1100000001</v>
      </c>
      <c r="D10169" s="180">
        <v>782608.72</v>
      </c>
      <c r="E10169" s="180">
        <v>0</v>
      </c>
      <c r="F10169" s="180">
        <v>803040.91</v>
      </c>
      <c r="G10169" s="180">
        <v>557632.21000000008</v>
      </c>
      <c r="H10169" s="180">
        <v>620401.46</v>
      </c>
      <c r="I10169" s="180">
        <v>19584940.780000001</v>
      </c>
      <c r="J10169" s="180">
        <v>20333059.5</v>
      </c>
    </row>
    <row r="10170" spans="1:10" x14ac:dyDescent="0.2">
      <c r="A10170" s="180" t="s">
        <v>237</v>
      </c>
      <c r="B10170" s="180" t="s">
        <v>333</v>
      </c>
      <c r="C10170" s="180"/>
      <c r="D10170" s="180">
        <v>890254</v>
      </c>
      <c r="E10170" s="180"/>
      <c r="F10170" s="180">
        <v>2408785</v>
      </c>
      <c r="G10170" s="180"/>
      <c r="H10170" s="180"/>
      <c r="I10170" s="180">
        <v>12274250</v>
      </c>
      <c r="J10170" s="180">
        <v>12402295</v>
      </c>
    </row>
    <row r="10171" spans="1:10" x14ac:dyDescent="0.2">
      <c r="A10171" s="180" t="s">
        <v>237</v>
      </c>
      <c r="B10171" s="180" t="s">
        <v>334</v>
      </c>
      <c r="C10171" s="180"/>
      <c r="D10171" s="180">
        <v>6373</v>
      </c>
      <c r="E10171" s="180"/>
      <c r="F10171" s="180">
        <v>17243</v>
      </c>
      <c r="G10171" s="180"/>
      <c r="H10171" s="180"/>
      <c r="I10171" s="180">
        <v>94625</v>
      </c>
      <c r="J10171" s="180">
        <v>94813</v>
      </c>
    </row>
    <row r="10172" spans="1:10" x14ac:dyDescent="0.2">
      <c r="A10172" s="180" t="s">
        <v>237</v>
      </c>
      <c r="B10172" s="180" t="s">
        <v>335</v>
      </c>
      <c r="C10172" s="180"/>
      <c r="D10172" s="180">
        <v>0</v>
      </c>
      <c r="E10172" s="180"/>
      <c r="F10172" s="180"/>
      <c r="G10172" s="180"/>
      <c r="H10172" s="180"/>
      <c r="I10172" s="180">
        <v>796851</v>
      </c>
      <c r="J10172" s="180">
        <v>748851</v>
      </c>
    </row>
    <row r="10173" spans="1:10" x14ac:dyDescent="0.2">
      <c r="A10173" s="180" t="s">
        <v>237</v>
      </c>
      <c r="B10173" s="180" t="s">
        <v>336</v>
      </c>
      <c r="C10173" s="180"/>
      <c r="D10173" s="180"/>
      <c r="E10173" s="180"/>
      <c r="F10173" s="180"/>
      <c r="G10173" s="180"/>
      <c r="H10173" s="180"/>
      <c r="I10173" s="180">
        <v>1688750</v>
      </c>
      <c r="J10173" s="180">
        <v>1646076</v>
      </c>
    </row>
    <row r="10174" spans="1:10" x14ac:dyDescent="0.2">
      <c r="A10174" s="180" t="s">
        <v>237</v>
      </c>
      <c r="B10174" s="180" t="s">
        <v>337</v>
      </c>
      <c r="C10174" s="180">
        <v>10150</v>
      </c>
      <c r="D10174" s="180">
        <v>3045</v>
      </c>
      <c r="E10174" s="180"/>
      <c r="F10174" s="180">
        <v>5075</v>
      </c>
      <c r="G10174" s="180">
        <v>2538</v>
      </c>
      <c r="H10174" s="180"/>
      <c r="I10174" s="180">
        <v>68000</v>
      </c>
      <c r="J10174" s="180">
        <v>53503</v>
      </c>
    </row>
    <row r="10175" spans="1:10" x14ac:dyDescent="0.2">
      <c r="A10175" s="180" t="s">
        <v>237</v>
      </c>
      <c r="B10175" s="180" t="s">
        <v>338</v>
      </c>
      <c r="C10175" s="180"/>
      <c r="D10175" s="180"/>
      <c r="E10175" s="180"/>
      <c r="F10175" s="180"/>
      <c r="G10175" s="180">
        <v>850000</v>
      </c>
      <c r="H10175" s="180"/>
      <c r="I10175" s="180">
        <v>800000</v>
      </c>
      <c r="J10175" s="180">
        <v>764670</v>
      </c>
    </row>
    <row r="10176" spans="1:10" x14ac:dyDescent="0.2">
      <c r="A10176" s="180" t="s">
        <v>237</v>
      </c>
      <c r="B10176" s="180" t="s">
        <v>339</v>
      </c>
      <c r="C10176" s="180"/>
      <c r="D10176" s="180"/>
      <c r="E10176" s="180"/>
      <c r="F10176" s="180"/>
      <c r="G10176" s="180"/>
      <c r="H10176" s="180"/>
      <c r="I10176" s="180">
        <v>701100</v>
      </c>
      <c r="J10176" s="180">
        <v>669986</v>
      </c>
    </row>
    <row r="10177" spans="1:10" x14ac:dyDescent="0.2">
      <c r="A10177" s="180" t="s">
        <v>237</v>
      </c>
      <c r="B10177" s="180" t="s">
        <v>340</v>
      </c>
      <c r="C10177" s="180"/>
      <c r="D10177" s="180">
        <v>406</v>
      </c>
      <c r="E10177" s="180"/>
      <c r="F10177" s="180">
        <v>1523</v>
      </c>
      <c r="G10177" s="180">
        <v>47357</v>
      </c>
      <c r="H10177" s="180"/>
      <c r="I10177" s="180">
        <v>641057</v>
      </c>
      <c r="J10177" s="180">
        <v>409439</v>
      </c>
    </row>
    <row r="10178" spans="1:10" x14ac:dyDescent="0.2">
      <c r="A10178" s="180" t="s">
        <v>237</v>
      </c>
      <c r="B10178" s="180" t="s">
        <v>341</v>
      </c>
      <c r="C10178" s="180"/>
      <c r="D10178" s="180"/>
      <c r="E10178" s="180"/>
      <c r="F10178" s="180"/>
      <c r="G10178" s="180"/>
      <c r="H10178" s="180"/>
      <c r="I10178" s="180">
        <v>0</v>
      </c>
      <c r="J10178" s="180">
        <v>0</v>
      </c>
    </row>
    <row r="10179" spans="1:10" x14ac:dyDescent="0.2">
      <c r="A10179" s="180" t="s">
        <v>237</v>
      </c>
      <c r="B10179" s="180" t="s">
        <v>342</v>
      </c>
      <c r="C10179" s="180"/>
      <c r="D10179" s="180"/>
      <c r="E10179" s="180"/>
      <c r="F10179" s="180"/>
      <c r="G10179" s="180"/>
      <c r="H10179" s="180"/>
      <c r="I10179" s="180">
        <v>13036890</v>
      </c>
      <c r="J10179" s="180">
        <v>12859405</v>
      </c>
    </row>
    <row r="10180" spans="1:10" x14ac:dyDescent="0.2">
      <c r="A10180" s="180" t="s">
        <v>237</v>
      </c>
      <c r="B10180" s="180" t="s">
        <v>343</v>
      </c>
      <c r="C10180" s="180"/>
      <c r="D10180" s="180"/>
      <c r="E10180" s="180"/>
      <c r="F10180" s="180"/>
      <c r="G10180" s="180"/>
      <c r="H10180" s="180"/>
      <c r="I10180" s="180">
        <v>0</v>
      </c>
      <c r="J10180" s="180">
        <v>0</v>
      </c>
    </row>
    <row r="10181" spans="1:10" x14ac:dyDescent="0.2">
      <c r="A10181" s="180" t="s">
        <v>237</v>
      </c>
      <c r="B10181" s="180" t="s">
        <v>344</v>
      </c>
      <c r="C10181" s="180">
        <v>2208386</v>
      </c>
      <c r="D10181" s="180">
        <v>203</v>
      </c>
      <c r="E10181" s="180"/>
      <c r="F10181" s="180">
        <v>508</v>
      </c>
      <c r="G10181" s="180">
        <v>7866</v>
      </c>
      <c r="H10181" s="180"/>
      <c r="I10181" s="180">
        <v>2476900</v>
      </c>
      <c r="J10181" s="180">
        <v>2266800</v>
      </c>
    </row>
    <row r="10182" spans="1:10" x14ac:dyDescent="0.2">
      <c r="A10182" s="180" t="s">
        <v>237</v>
      </c>
      <c r="B10182" s="180" t="s">
        <v>475</v>
      </c>
      <c r="C10182" s="180"/>
      <c r="D10182" s="180">
        <v>19880</v>
      </c>
      <c r="E10182" s="180"/>
      <c r="F10182" s="180">
        <v>53790</v>
      </c>
      <c r="G10182" s="180"/>
      <c r="H10182" s="180"/>
      <c r="I10182" s="180">
        <v>282756</v>
      </c>
      <c r="J10182" s="180">
        <v>287574</v>
      </c>
    </row>
    <row r="10183" spans="1:10" x14ac:dyDescent="0.2">
      <c r="A10183" s="180" t="s">
        <v>237</v>
      </c>
      <c r="B10183" s="180" t="s">
        <v>332</v>
      </c>
      <c r="C10183" s="180"/>
      <c r="D10183" s="180"/>
      <c r="E10183" s="180"/>
      <c r="F10183" s="180"/>
      <c r="G10183" s="180"/>
      <c r="H10183" s="180"/>
      <c r="I10183" s="180">
        <v>124000</v>
      </c>
      <c r="J10183" s="180">
        <v>121069</v>
      </c>
    </row>
    <row r="10184" spans="1:10" x14ac:dyDescent="0.2">
      <c r="A10184" s="180" t="s">
        <v>237</v>
      </c>
      <c r="B10184" s="180" t="s">
        <v>407</v>
      </c>
      <c r="C10184" s="180"/>
      <c r="D10184" s="180"/>
      <c r="E10184" s="180"/>
      <c r="F10184" s="180"/>
      <c r="G10184" s="180">
        <v>350000</v>
      </c>
      <c r="H10184" s="180"/>
      <c r="I10184" s="180">
        <v>797299</v>
      </c>
      <c r="J10184" s="180">
        <v>824414</v>
      </c>
    </row>
    <row r="10185" spans="1:10" x14ac:dyDescent="0.2">
      <c r="A10185" s="180" t="s">
        <v>237</v>
      </c>
      <c r="B10185" s="180" t="s">
        <v>345</v>
      </c>
      <c r="C10185" s="180">
        <v>2218536</v>
      </c>
      <c r="D10185" s="180">
        <v>920161</v>
      </c>
      <c r="E10185" s="180">
        <v>0</v>
      </c>
      <c r="F10185" s="180">
        <v>2486924</v>
      </c>
      <c r="G10185" s="180">
        <v>1257761</v>
      </c>
      <c r="H10185" s="180">
        <v>0</v>
      </c>
      <c r="I10185" s="180">
        <v>33782478</v>
      </c>
      <c r="J10185" s="180">
        <v>33148895</v>
      </c>
    </row>
    <row r="10186" spans="1:10" x14ac:dyDescent="0.2">
      <c r="A10186" s="180" t="s">
        <v>237</v>
      </c>
      <c r="B10186" s="180" t="s">
        <v>346</v>
      </c>
      <c r="C10186" s="180"/>
      <c r="D10186" s="180"/>
      <c r="E10186" s="180"/>
      <c r="F10186" s="180"/>
      <c r="G10186" s="180"/>
      <c r="H10186" s="180"/>
      <c r="I10186" s="180">
        <v>0</v>
      </c>
      <c r="J10186" s="180">
        <v>0</v>
      </c>
    </row>
    <row r="10187" spans="1:10" x14ac:dyDescent="0.2">
      <c r="A10187" s="180" t="s">
        <v>237</v>
      </c>
      <c r="B10187" s="180" t="s">
        <v>446</v>
      </c>
      <c r="C10187" s="180"/>
      <c r="D10187" s="180"/>
      <c r="E10187" s="180"/>
      <c r="F10187" s="180">
        <v>1338988</v>
      </c>
      <c r="G10187" s="180"/>
      <c r="H10187" s="180"/>
      <c r="I10187" s="180">
        <v>1319200</v>
      </c>
      <c r="J10187" s="180">
        <v>1349406</v>
      </c>
    </row>
    <row r="10188" spans="1:10" x14ac:dyDescent="0.2">
      <c r="A10188" s="180" t="s">
        <v>237</v>
      </c>
      <c r="B10188" s="180" t="s">
        <v>347</v>
      </c>
      <c r="C10188" s="180"/>
      <c r="D10188" s="180"/>
      <c r="E10188" s="180"/>
      <c r="F10188" s="180"/>
      <c r="G10188" s="180"/>
      <c r="H10188" s="180"/>
      <c r="I10188" s="180">
        <v>100000</v>
      </c>
      <c r="J10188" s="180">
        <v>103363</v>
      </c>
    </row>
    <row r="10189" spans="1:10" x14ac:dyDescent="0.2">
      <c r="A10189" s="180" t="s">
        <v>237</v>
      </c>
      <c r="B10189" s="180" t="s">
        <v>348</v>
      </c>
      <c r="C10189" s="180">
        <v>2218536</v>
      </c>
      <c r="D10189" s="180">
        <v>920161</v>
      </c>
      <c r="E10189" s="180">
        <v>0</v>
      </c>
      <c r="F10189" s="180">
        <v>3825912</v>
      </c>
      <c r="G10189" s="180">
        <v>1257761</v>
      </c>
      <c r="H10189" s="180">
        <v>0</v>
      </c>
      <c r="I10189" s="180">
        <v>35201678</v>
      </c>
      <c r="J10189" s="180">
        <v>34601664</v>
      </c>
    </row>
    <row r="10190" spans="1:10" x14ac:dyDescent="0.2">
      <c r="A10190" s="180" t="s">
        <v>237</v>
      </c>
      <c r="B10190" s="180" t="s">
        <v>349</v>
      </c>
      <c r="C10190" s="180">
        <v>1073759</v>
      </c>
      <c r="D10190" s="180">
        <v>674534</v>
      </c>
      <c r="E10190" s="180">
        <v>0</v>
      </c>
      <c r="F10190" s="180">
        <v>1462588</v>
      </c>
      <c r="G10190" s="180">
        <v>481009</v>
      </c>
      <c r="H10190" s="180">
        <v>0</v>
      </c>
      <c r="I10190" s="180">
        <v>8553821</v>
      </c>
      <c r="J10190" s="180">
        <v>10202341</v>
      </c>
    </row>
    <row r="10191" spans="1:10" x14ac:dyDescent="0.2">
      <c r="A10191" s="180" t="s">
        <v>237</v>
      </c>
      <c r="B10191" s="180" t="s">
        <v>350</v>
      </c>
      <c r="C10191" s="180">
        <v>3292295</v>
      </c>
      <c r="D10191" s="180">
        <v>1594695</v>
      </c>
      <c r="E10191" s="180">
        <v>0</v>
      </c>
      <c r="F10191" s="180">
        <v>5288500</v>
      </c>
      <c r="G10191" s="180">
        <v>1738770</v>
      </c>
      <c r="H10191" s="180">
        <v>0</v>
      </c>
      <c r="I10191" s="180">
        <v>43755499</v>
      </c>
      <c r="J10191" s="180">
        <v>44804005</v>
      </c>
    </row>
    <row r="10192" spans="1:10" x14ac:dyDescent="0.2">
      <c r="A10192" s="180" t="s">
        <v>237</v>
      </c>
      <c r="B10192" s="180" t="s">
        <v>376</v>
      </c>
      <c r="C10192" s="180"/>
      <c r="D10192" s="180"/>
      <c r="E10192" s="180"/>
      <c r="F10192" s="180"/>
      <c r="G10192" s="180"/>
      <c r="H10192" s="180"/>
      <c r="I10192" s="180"/>
      <c r="J10192" s="180"/>
    </row>
    <row r="10193" spans="1:10" x14ac:dyDescent="0.2">
      <c r="A10193" s="180" t="s">
        <v>237</v>
      </c>
      <c r="B10193" s="180" t="s">
        <v>377</v>
      </c>
      <c r="C10193" s="180">
        <v>475000</v>
      </c>
      <c r="D10193" s="180"/>
      <c r="E10193" s="180"/>
      <c r="F10193" s="180"/>
      <c r="G10193" s="180"/>
      <c r="H10193" s="180"/>
      <c r="I10193" s="180">
        <v>18208619</v>
      </c>
      <c r="J10193" s="180">
        <v>17746763</v>
      </c>
    </row>
    <row r="10194" spans="1:10" x14ac:dyDescent="0.2">
      <c r="A10194" s="180" t="s">
        <v>237</v>
      </c>
      <c r="B10194" s="180" t="s">
        <v>352</v>
      </c>
      <c r="C10194" s="180"/>
      <c r="D10194" s="180"/>
      <c r="E10194" s="180"/>
      <c r="F10194" s="180"/>
      <c r="G10194" s="180"/>
      <c r="H10194" s="180"/>
      <c r="I10194" s="180">
        <v>577300</v>
      </c>
      <c r="J10194" s="180">
        <v>560412</v>
      </c>
    </row>
    <row r="10195" spans="1:10" x14ac:dyDescent="0.2">
      <c r="A10195" s="180" t="s">
        <v>237</v>
      </c>
      <c r="B10195" s="180" t="s">
        <v>353</v>
      </c>
      <c r="C10195" s="180"/>
      <c r="D10195" s="180">
        <v>150000</v>
      </c>
      <c r="E10195" s="180"/>
      <c r="F10195" s="180"/>
      <c r="G10195" s="180"/>
      <c r="H10195" s="180"/>
      <c r="I10195" s="180">
        <v>1930500</v>
      </c>
      <c r="J10195" s="180">
        <v>1957778</v>
      </c>
    </row>
    <row r="10196" spans="1:10" x14ac:dyDescent="0.2">
      <c r="A10196" s="180" t="s">
        <v>237</v>
      </c>
      <c r="B10196" s="180" t="s">
        <v>354</v>
      </c>
      <c r="C10196" s="180"/>
      <c r="D10196" s="180"/>
      <c r="E10196" s="180"/>
      <c r="F10196" s="180"/>
      <c r="G10196" s="180"/>
      <c r="H10196" s="180"/>
      <c r="I10196" s="180">
        <v>394580</v>
      </c>
      <c r="J10196" s="180">
        <v>379111</v>
      </c>
    </row>
    <row r="10197" spans="1:10" x14ac:dyDescent="0.2">
      <c r="A10197" s="180" t="s">
        <v>237</v>
      </c>
      <c r="B10197" s="180" t="s">
        <v>408</v>
      </c>
      <c r="C10197" s="180"/>
      <c r="D10197" s="180"/>
      <c r="E10197" s="180"/>
      <c r="F10197" s="180"/>
      <c r="G10197" s="180"/>
      <c r="H10197" s="180"/>
      <c r="I10197" s="180">
        <v>1207352</v>
      </c>
      <c r="J10197" s="180">
        <v>1106576</v>
      </c>
    </row>
    <row r="10198" spans="1:10" x14ac:dyDescent="0.2">
      <c r="A10198" s="180" t="s">
        <v>237</v>
      </c>
      <c r="B10198" s="180" t="s">
        <v>423</v>
      </c>
      <c r="C10198" s="180"/>
      <c r="D10198" s="180">
        <v>218225</v>
      </c>
      <c r="E10198" s="180"/>
      <c r="F10198" s="180"/>
      <c r="G10198" s="180"/>
      <c r="H10198" s="180"/>
      <c r="I10198" s="180">
        <v>680243</v>
      </c>
      <c r="J10198" s="180">
        <v>729501</v>
      </c>
    </row>
    <row r="10199" spans="1:10" x14ac:dyDescent="0.2">
      <c r="A10199" s="180" t="s">
        <v>237</v>
      </c>
      <c r="B10199" s="180" t="s">
        <v>355</v>
      </c>
      <c r="C10199" s="180"/>
      <c r="D10199" s="180">
        <v>177625</v>
      </c>
      <c r="E10199" s="180"/>
      <c r="F10199" s="180"/>
      <c r="G10199" s="180"/>
      <c r="H10199" s="180"/>
      <c r="I10199" s="180">
        <v>3130790</v>
      </c>
      <c r="J10199" s="180">
        <v>2693017</v>
      </c>
    </row>
    <row r="10200" spans="1:10" x14ac:dyDescent="0.2">
      <c r="A10200" s="180" t="s">
        <v>237</v>
      </c>
      <c r="B10200" s="180" t="s">
        <v>356</v>
      </c>
      <c r="C10200" s="180"/>
      <c r="D10200" s="180">
        <v>261870</v>
      </c>
      <c r="E10200" s="180"/>
      <c r="F10200" s="180"/>
      <c r="G10200" s="180"/>
      <c r="H10200" s="180"/>
      <c r="I10200" s="180">
        <v>1289207</v>
      </c>
      <c r="J10200" s="180">
        <v>1098206</v>
      </c>
    </row>
    <row r="10201" spans="1:10" x14ac:dyDescent="0.2">
      <c r="A10201" s="180" t="s">
        <v>237</v>
      </c>
      <c r="B10201" s="180" t="s">
        <v>409</v>
      </c>
      <c r="C10201" s="180"/>
      <c r="D10201" s="180"/>
      <c r="E10201" s="180"/>
      <c r="F10201" s="180"/>
      <c r="G10201" s="180"/>
      <c r="H10201" s="180"/>
      <c r="I10201" s="180">
        <v>0</v>
      </c>
      <c r="J10201" s="180"/>
    </row>
    <row r="10202" spans="1:10" x14ac:dyDescent="0.2">
      <c r="A10202" s="180" t="s">
        <v>237</v>
      </c>
      <c r="B10202" s="180" t="s">
        <v>378</v>
      </c>
      <c r="C10202" s="180"/>
      <c r="D10202" s="180"/>
      <c r="E10202" s="180"/>
      <c r="F10202" s="180"/>
      <c r="G10202" s="180">
        <v>1250000</v>
      </c>
      <c r="H10202" s="180"/>
      <c r="I10202" s="180">
        <v>1200000</v>
      </c>
      <c r="J10202" s="180">
        <v>1065081</v>
      </c>
    </row>
    <row r="10203" spans="1:10" x14ac:dyDescent="0.2">
      <c r="A10203" s="180" t="s">
        <v>237</v>
      </c>
      <c r="B10203" s="180" t="s">
        <v>360</v>
      </c>
      <c r="C10203" s="180">
        <v>450000</v>
      </c>
      <c r="D10203" s="180">
        <v>230000</v>
      </c>
      <c r="E10203" s="180"/>
      <c r="F10203" s="180"/>
      <c r="G10203" s="180"/>
      <c r="H10203" s="180"/>
      <c r="I10203" s="180">
        <v>650000</v>
      </c>
      <c r="J10203" s="180">
        <v>3673042</v>
      </c>
    </row>
    <row r="10204" spans="1:10" x14ac:dyDescent="0.2">
      <c r="A10204" s="180" t="s">
        <v>237</v>
      </c>
      <c r="B10204" s="180" t="s">
        <v>379</v>
      </c>
      <c r="C10204" s="180"/>
      <c r="D10204" s="180"/>
      <c r="E10204" s="180"/>
      <c r="F10204" s="180">
        <v>3791076</v>
      </c>
      <c r="G10204" s="180"/>
      <c r="H10204" s="180"/>
      <c r="I10204" s="180">
        <v>3735050</v>
      </c>
      <c r="J10204" s="180">
        <v>2967135</v>
      </c>
    </row>
    <row r="10205" spans="1:10" x14ac:dyDescent="0.2">
      <c r="A10205" s="180" t="s">
        <v>237</v>
      </c>
      <c r="B10205" s="180" t="s">
        <v>362</v>
      </c>
      <c r="C10205" s="180"/>
      <c r="D10205" s="180"/>
      <c r="E10205" s="180"/>
      <c r="F10205" s="180"/>
      <c r="G10205" s="180"/>
      <c r="H10205" s="180"/>
      <c r="I10205" s="180">
        <v>961857</v>
      </c>
      <c r="J10205" s="180">
        <v>955412</v>
      </c>
    </row>
    <row r="10206" spans="1:10" x14ac:dyDescent="0.2">
      <c r="A10206" s="180" t="s">
        <v>237</v>
      </c>
      <c r="B10206" s="180" t="s">
        <v>365</v>
      </c>
      <c r="C10206" s="180">
        <v>925000</v>
      </c>
      <c r="D10206" s="180">
        <v>1037720</v>
      </c>
      <c r="E10206" s="180">
        <v>0</v>
      </c>
      <c r="F10206" s="180">
        <v>3791076</v>
      </c>
      <c r="G10206" s="180">
        <v>1250000</v>
      </c>
      <c r="H10206" s="180">
        <v>0</v>
      </c>
      <c r="I10206" s="180">
        <v>33965498</v>
      </c>
      <c r="J10206" s="180">
        <v>34932034</v>
      </c>
    </row>
    <row r="10207" spans="1:10" x14ac:dyDescent="0.2">
      <c r="A10207" s="180" t="s">
        <v>237</v>
      </c>
      <c r="B10207" s="180" t="s">
        <v>447</v>
      </c>
      <c r="C10207" s="180">
        <v>1338988</v>
      </c>
      <c r="D10207" s="180"/>
      <c r="E10207" s="180"/>
      <c r="F10207" s="180"/>
      <c r="G10207" s="180"/>
      <c r="H10207" s="180"/>
      <c r="I10207" s="180">
        <v>1319200</v>
      </c>
      <c r="J10207" s="180">
        <v>1318150</v>
      </c>
    </row>
    <row r="10208" spans="1:10" x14ac:dyDescent="0.2">
      <c r="A10208" s="180" t="s">
        <v>237</v>
      </c>
      <c r="B10208" s="180" t="s">
        <v>366</v>
      </c>
      <c r="C10208" s="180">
        <v>2263988</v>
      </c>
      <c r="D10208" s="180">
        <v>1037720</v>
      </c>
      <c r="E10208" s="180">
        <v>0</v>
      </c>
      <c r="F10208" s="180">
        <v>3791076</v>
      </c>
      <c r="G10208" s="180">
        <v>1250000</v>
      </c>
      <c r="H10208" s="180">
        <v>0</v>
      </c>
      <c r="I10208" s="180">
        <v>35284698</v>
      </c>
      <c r="J10208" s="180">
        <v>36250184</v>
      </c>
    </row>
    <row r="10209" spans="1:10" x14ac:dyDescent="0.2">
      <c r="A10209" s="180" t="s">
        <v>237</v>
      </c>
      <c r="B10209" s="180" t="s">
        <v>367</v>
      </c>
      <c r="C10209" s="180">
        <v>1028307</v>
      </c>
      <c r="D10209" s="180">
        <v>556975</v>
      </c>
      <c r="E10209" s="180">
        <v>0</v>
      </c>
      <c r="F10209" s="180">
        <v>1497424</v>
      </c>
      <c r="G10209" s="180">
        <v>488770</v>
      </c>
      <c r="H10209" s="180">
        <v>0</v>
      </c>
      <c r="I10209" s="180">
        <v>8470801</v>
      </c>
      <c r="J10209" s="180">
        <v>8553821</v>
      </c>
    </row>
    <row r="10210" spans="1:10" x14ac:dyDescent="0.2">
      <c r="A10210" s="180" t="s">
        <v>237</v>
      </c>
      <c r="B10210" s="180" t="s">
        <v>368</v>
      </c>
      <c r="C10210" s="180">
        <v>3292295</v>
      </c>
      <c r="D10210" s="180">
        <v>1594695</v>
      </c>
      <c r="E10210" s="180">
        <v>0</v>
      </c>
      <c r="F10210" s="180">
        <v>5288500</v>
      </c>
      <c r="G10210" s="180">
        <v>1738770</v>
      </c>
      <c r="H10210" s="180">
        <v>0</v>
      </c>
      <c r="I10210" s="180">
        <v>43755499</v>
      </c>
      <c r="J10210" s="180">
        <v>44804005</v>
      </c>
    </row>
    <row r="10211" spans="1:10" x14ac:dyDescent="0.2">
      <c r="A10211" s="180" t="s">
        <v>238</v>
      </c>
      <c r="B10211" s="180" t="s">
        <v>333</v>
      </c>
      <c r="C10211" s="180"/>
      <c r="D10211" s="180">
        <v>246623</v>
      </c>
      <c r="E10211" s="180"/>
      <c r="F10211" s="180">
        <v>476008</v>
      </c>
      <c r="G10211" s="180"/>
      <c r="H10211" s="180"/>
      <c r="I10211" s="180">
        <v>7177891</v>
      </c>
      <c r="J10211" s="180">
        <v>7032201.3100000005</v>
      </c>
    </row>
    <row r="10212" spans="1:10" x14ac:dyDescent="0.2">
      <c r="A10212" s="180" t="s">
        <v>238</v>
      </c>
      <c r="B10212" s="180" t="s">
        <v>334</v>
      </c>
      <c r="C10212" s="180"/>
      <c r="D10212" s="180">
        <v>7250</v>
      </c>
      <c r="E10212" s="180"/>
      <c r="F10212" s="180">
        <v>13992</v>
      </c>
      <c r="G10212" s="180"/>
      <c r="H10212" s="180"/>
      <c r="I10212" s="180">
        <v>235514</v>
      </c>
      <c r="J10212" s="180">
        <v>240188.59</v>
      </c>
    </row>
    <row r="10213" spans="1:10" x14ac:dyDescent="0.2">
      <c r="A10213" s="180" t="s">
        <v>238</v>
      </c>
      <c r="B10213" s="180" t="s">
        <v>335</v>
      </c>
      <c r="C10213" s="180"/>
      <c r="D10213" s="180">
        <v>228079</v>
      </c>
      <c r="E10213" s="180"/>
      <c r="F10213" s="180"/>
      <c r="G10213" s="180"/>
      <c r="H10213" s="180"/>
      <c r="I10213" s="180">
        <v>229499</v>
      </c>
      <c r="J10213" s="180">
        <v>227634</v>
      </c>
    </row>
    <row r="10214" spans="1:10" x14ac:dyDescent="0.2">
      <c r="A10214" s="180" t="s">
        <v>238</v>
      </c>
      <c r="B10214" s="180" t="s">
        <v>336</v>
      </c>
      <c r="C10214" s="180"/>
      <c r="D10214" s="180"/>
      <c r="E10214" s="180"/>
      <c r="F10214" s="180"/>
      <c r="G10214" s="180"/>
      <c r="H10214" s="180"/>
      <c r="I10214" s="180">
        <v>500000</v>
      </c>
      <c r="J10214" s="180">
        <v>465577.31</v>
      </c>
    </row>
    <row r="10215" spans="1:10" x14ac:dyDescent="0.2">
      <c r="A10215" s="180" t="s">
        <v>238</v>
      </c>
      <c r="B10215" s="180" t="s">
        <v>337</v>
      </c>
      <c r="C10215" s="180">
        <v>5000</v>
      </c>
      <c r="D10215" s="180"/>
      <c r="E10215" s="180">
        <v>3500</v>
      </c>
      <c r="F10215" s="180">
        <v>1300</v>
      </c>
      <c r="G10215" s="180">
        <v>1250</v>
      </c>
      <c r="H10215" s="180"/>
      <c r="I10215" s="180">
        <v>12000</v>
      </c>
      <c r="J10215" s="180">
        <v>17121.439999999999</v>
      </c>
    </row>
    <row r="10216" spans="1:10" x14ac:dyDescent="0.2">
      <c r="A10216" s="180" t="s">
        <v>238</v>
      </c>
      <c r="B10216" s="180" t="s">
        <v>338</v>
      </c>
      <c r="C10216" s="180"/>
      <c r="D10216" s="180"/>
      <c r="E10216" s="180"/>
      <c r="F10216" s="180"/>
      <c r="G10216" s="180">
        <v>335000</v>
      </c>
      <c r="H10216" s="180"/>
      <c r="I10216" s="180">
        <v>330000</v>
      </c>
      <c r="J10216" s="180">
        <v>313336.78999999998</v>
      </c>
    </row>
    <row r="10217" spans="1:10" x14ac:dyDescent="0.2">
      <c r="A10217" s="180" t="s">
        <v>238</v>
      </c>
      <c r="B10217" s="180" t="s">
        <v>339</v>
      </c>
      <c r="C10217" s="180"/>
      <c r="D10217" s="180"/>
      <c r="E10217" s="180"/>
      <c r="F10217" s="180"/>
      <c r="G10217" s="180"/>
      <c r="H10217" s="180"/>
      <c r="I10217" s="180">
        <v>105000</v>
      </c>
      <c r="J10217" s="180">
        <v>78220.87</v>
      </c>
    </row>
    <row r="10218" spans="1:10" x14ac:dyDescent="0.2">
      <c r="A10218" s="180" t="s">
        <v>238</v>
      </c>
      <c r="B10218" s="180" t="s">
        <v>340</v>
      </c>
      <c r="C10218" s="180">
        <v>0</v>
      </c>
      <c r="D10218" s="180"/>
      <c r="E10218" s="180"/>
      <c r="F10218" s="180"/>
      <c r="G10218" s="180">
        <v>7625</v>
      </c>
      <c r="H10218" s="180">
        <v>3500</v>
      </c>
      <c r="I10218" s="180">
        <v>7230150</v>
      </c>
      <c r="J10218" s="180">
        <v>950489.97</v>
      </c>
    </row>
    <row r="10219" spans="1:10" x14ac:dyDescent="0.2">
      <c r="A10219" s="180" t="s">
        <v>238</v>
      </c>
      <c r="B10219" s="180" t="s">
        <v>341</v>
      </c>
      <c r="C10219" s="180"/>
      <c r="D10219" s="180"/>
      <c r="E10219" s="180"/>
      <c r="F10219" s="180"/>
      <c r="G10219" s="180"/>
      <c r="H10219" s="180"/>
      <c r="I10219" s="180">
        <v>0</v>
      </c>
      <c r="J10219" s="180">
        <v>0</v>
      </c>
    </row>
    <row r="10220" spans="1:10" x14ac:dyDescent="0.2">
      <c r="A10220" s="180" t="s">
        <v>238</v>
      </c>
      <c r="B10220" s="180" t="s">
        <v>342</v>
      </c>
      <c r="C10220" s="180"/>
      <c r="D10220" s="180"/>
      <c r="E10220" s="180"/>
      <c r="F10220" s="180"/>
      <c r="G10220" s="180"/>
      <c r="H10220" s="180"/>
      <c r="I10220" s="180">
        <v>13620215</v>
      </c>
      <c r="J10220" s="180">
        <v>14136667</v>
      </c>
    </row>
    <row r="10221" spans="1:10" x14ac:dyDescent="0.2">
      <c r="A10221" s="180" t="s">
        <v>238</v>
      </c>
      <c r="B10221" s="180" t="s">
        <v>343</v>
      </c>
      <c r="C10221" s="180"/>
      <c r="D10221" s="180"/>
      <c r="E10221" s="180"/>
      <c r="F10221" s="180"/>
      <c r="G10221" s="180"/>
      <c r="H10221" s="180"/>
      <c r="I10221" s="180">
        <v>0</v>
      </c>
      <c r="J10221" s="180">
        <v>0</v>
      </c>
    </row>
    <row r="10222" spans="1:10" x14ac:dyDescent="0.2">
      <c r="A10222" s="180" t="s">
        <v>238</v>
      </c>
      <c r="B10222" s="180" t="s">
        <v>344</v>
      </c>
      <c r="C10222" s="180">
        <v>1865000</v>
      </c>
      <c r="D10222" s="180"/>
      <c r="E10222" s="180"/>
      <c r="F10222" s="180"/>
      <c r="G10222" s="180">
        <v>25000</v>
      </c>
      <c r="H10222" s="180"/>
      <c r="I10222" s="180">
        <v>1835000</v>
      </c>
      <c r="J10222" s="180">
        <v>1794363.49</v>
      </c>
    </row>
    <row r="10223" spans="1:10" x14ac:dyDescent="0.2">
      <c r="A10223" s="180" t="s">
        <v>238</v>
      </c>
      <c r="B10223" s="180" t="s">
        <v>475</v>
      </c>
      <c r="C10223" s="180"/>
      <c r="D10223" s="180">
        <v>4859</v>
      </c>
      <c r="E10223" s="180"/>
      <c r="F10223" s="180">
        <v>9378</v>
      </c>
      <c r="G10223" s="180"/>
      <c r="H10223" s="180"/>
      <c r="I10223" s="180">
        <v>126274</v>
      </c>
      <c r="J10223" s="180">
        <v>137334.75</v>
      </c>
    </row>
    <row r="10224" spans="1:10" x14ac:dyDescent="0.2">
      <c r="A10224" s="180" t="s">
        <v>238</v>
      </c>
      <c r="B10224" s="180" t="s">
        <v>332</v>
      </c>
      <c r="C10224" s="180"/>
      <c r="D10224" s="180"/>
      <c r="E10224" s="180"/>
      <c r="F10224" s="180"/>
      <c r="G10224" s="180"/>
      <c r="H10224" s="180"/>
      <c r="I10224" s="180">
        <v>695000</v>
      </c>
      <c r="J10224" s="180">
        <v>677524.04</v>
      </c>
    </row>
    <row r="10225" spans="1:10" x14ac:dyDescent="0.2">
      <c r="A10225" s="180" t="s">
        <v>238</v>
      </c>
      <c r="B10225" s="180" t="s">
        <v>407</v>
      </c>
      <c r="C10225" s="180"/>
      <c r="D10225" s="180"/>
      <c r="E10225" s="180"/>
      <c r="F10225" s="180"/>
      <c r="G10225" s="180">
        <v>1010000</v>
      </c>
      <c r="H10225" s="180"/>
      <c r="I10225" s="180">
        <v>1505000</v>
      </c>
      <c r="J10225" s="180">
        <v>1451530.73</v>
      </c>
    </row>
    <row r="10226" spans="1:10" x14ac:dyDescent="0.2">
      <c r="A10226" s="180" t="s">
        <v>238</v>
      </c>
      <c r="B10226" s="180" t="s">
        <v>345</v>
      </c>
      <c r="C10226" s="180">
        <v>1870000</v>
      </c>
      <c r="D10226" s="180">
        <v>486811</v>
      </c>
      <c r="E10226" s="180">
        <v>3500</v>
      </c>
      <c r="F10226" s="180">
        <v>500678</v>
      </c>
      <c r="G10226" s="180">
        <v>1378875</v>
      </c>
      <c r="H10226" s="180">
        <v>3500</v>
      </c>
      <c r="I10226" s="180">
        <v>33601543</v>
      </c>
      <c r="J10226" s="180">
        <v>27522190.289999999</v>
      </c>
    </row>
    <row r="10227" spans="1:10" x14ac:dyDescent="0.2">
      <c r="A10227" s="180" t="s">
        <v>238</v>
      </c>
      <c r="B10227" s="180" t="s">
        <v>346</v>
      </c>
      <c r="C10227" s="180"/>
      <c r="D10227" s="180"/>
      <c r="E10227" s="180"/>
      <c r="F10227" s="180"/>
      <c r="G10227" s="180"/>
      <c r="H10227" s="180"/>
      <c r="I10227" s="180">
        <v>0</v>
      </c>
      <c r="J10227" s="180">
        <v>0</v>
      </c>
    </row>
    <row r="10228" spans="1:10" x14ac:dyDescent="0.2">
      <c r="A10228" s="180" t="s">
        <v>238</v>
      </c>
      <c r="B10228" s="180" t="s">
        <v>446</v>
      </c>
      <c r="C10228" s="180"/>
      <c r="D10228" s="180"/>
      <c r="E10228" s="180"/>
      <c r="F10228" s="180">
        <v>1055249</v>
      </c>
      <c r="G10228" s="180"/>
      <c r="H10228" s="180"/>
      <c r="I10228" s="180">
        <v>1003495</v>
      </c>
      <c r="J10228" s="180">
        <v>1066631.76</v>
      </c>
    </row>
    <row r="10229" spans="1:10" x14ac:dyDescent="0.2">
      <c r="A10229" s="180" t="s">
        <v>238</v>
      </c>
      <c r="B10229" s="180" t="s">
        <v>347</v>
      </c>
      <c r="C10229" s="180"/>
      <c r="D10229" s="180"/>
      <c r="E10229" s="180"/>
      <c r="F10229" s="180"/>
      <c r="G10229" s="180"/>
      <c r="H10229" s="180"/>
      <c r="I10229" s="180">
        <v>0</v>
      </c>
      <c r="J10229" s="180">
        <v>0</v>
      </c>
    </row>
    <row r="10230" spans="1:10" x14ac:dyDescent="0.2">
      <c r="A10230" s="180" t="s">
        <v>238</v>
      </c>
      <c r="B10230" s="180" t="s">
        <v>348</v>
      </c>
      <c r="C10230" s="180">
        <v>1870000</v>
      </c>
      <c r="D10230" s="180">
        <v>486811</v>
      </c>
      <c r="E10230" s="180">
        <v>3500</v>
      </c>
      <c r="F10230" s="180">
        <v>1555927</v>
      </c>
      <c r="G10230" s="180">
        <v>1378875</v>
      </c>
      <c r="H10230" s="180">
        <v>3500</v>
      </c>
      <c r="I10230" s="180">
        <v>34605038</v>
      </c>
      <c r="J10230" s="180">
        <v>28588822.050000001</v>
      </c>
    </row>
    <row r="10231" spans="1:10" x14ac:dyDescent="0.2">
      <c r="A10231" s="180" t="s">
        <v>238</v>
      </c>
      <c r="B10231" s="180" t="s">
        <v>349</v>
      </c>
      <c r="C10231" s="180">
        <v>109278.10000000008</v>
      </c>
      <c r="D10231" s="180">
        <v>9663.4899999999907</v>
      </c>
      <c r="E10231" s="180">
        <v>4000000</v>
      </c>
      <c r="F10231" s="180">
        <v>1814896.7700000005</v>
      </c>
      <c r="G10231" s="180">
        <v>1633.5200000000186</v>
      </c>
      <c r="H10231" s="180">
        <v>3710.91</v>
      </c>
      <c r="I10231" s="180">
        <v>6361721.3399999999</v>
      </c>
      <c r="J10231" s="180">
        <v>6214316.4700000007</v>
      </c>
    </row>
    <row r="10232" spans="1:10" x14ac:dyDescent="0.2">
      <c r="A10232" s="180" t="s">
        <v>238</v>
      </c>
      <c r="B10232" s="180" t="s">
        <v>350</v>
      </c>
      <c r="C10232" s="180">
        <v>1979278.1</v>
      </c>
      <c r="D10232" s="180">
        <v>496474.49</v>
      </c>
      <c r="E10232" s="180">
        <v>4003500</v>
      </c>
      <c r="F10232" s="180">
        <v>3370823.7700000005</v>
      </c>
      <c r="G10232" s="180">
        <v>1380508.52</v>
      </c>
      <c r="H10232" s="180">
        <v>7210.91</v>
      </c>
      <c r="I10232" s="180">
        <v>40966759.340000004</v>
      </c>
      <c r="J10232" s="180">
        <v>34803138.520000003</v>
      </c>
    </row>
    <row r="10233" spans="1:10" x14ac:dyDescent="0.2">
      <c r="A10233" s="180" t="s">
        <v>238</v>
      </c>
      <c r="B10233" s="180" t="s">
        <v>376</v>
      </c>
      <c r="C10233" s="180"/>
      <c r="D10233" s="180"/>
      <c r="E10233" s="180"/>
      <c r="F10233" s="180"/>
      <c r="G10233" s="180"/>
      <c r="H10233" s="180"/>
      <c r="I10233" s="180"/>
      <c r="J10233" s="180"/>
    </row>
    <row r="10234" spans="1:10" x14ac:dyDescent="0.2">
      <c r="A10234" s="180" t="s">
        <v>238</v>
      </c>
      <c r="B10234" s="180" t="s">
        <v>377</v>
      </c>
      <c r="C10234" s="180">
        <v>50000</v>
      </c>
      <c r="D10234" s="180">
        <v>6500</v>
      </c>
      <c r="E10234" s="180"/>
      <c r="F10234" s="180"/>
      <c r="G10234" s="180"/>
      <c r="H10234" s="180"/>
      <c r="I10234" s="180">
        <v>15525000</v>
      </c>
      <c r="J10234" s="180">
        <v>15185763.49</v>
      </c>
    </row>
    <row r="10235" spans="1:10" x14ac:dyDescent="0.2">
      <c r="A10235" s="180" t="s">
        <v>238</v>
      </c>
      <c r="B10235" s="180" t="s">
        <v>352</v>
      </c>
      <c r="C10235" s="180"/>
      <c r="D10235" s="180"/>
      <c r="E10235" s="180"/>
      <c r="F10235" s="180"/>
      <c r="G10235" s="180"/>
      <c r="H10235" s="180"/>
      <c r="I10235" s="180">
        <v>435500</v>
      </c>
      <c r="J10235" s="180">
        <v>424666.43</v>
      </c>
    </row>
    <row r="10236" spans="1:10" x14ac:dyDescent="0.2">
      <c r="A10236" s="180" t="s">
        <v>238</v>
      </c>
      <c r="B10236" s="180" t="s">
        <v>353</v>
      </c>
      <c r="C10236" s="180">
        <v>125000</v>
      </c>
      <c r="D10236" s="180">
        <v>150000</v>
      </c>
      <c r="E10236" s="180"/>
      <c r="F10236" s="180"/>
      <c r="G10236" s="180"/>
      <c r="H10236" s="180"/>
      <c r="I10236" s="180">
        <v>1800000</v>
      </c>
      <c r="J10236" s="180">
        <v>1532535.87</v>
      </c>
    </row>
    <row r="10237" spans="1:10" x14ac:dyDescent="0.2">
      <c r="A10237" s="180" t="s">
        <v>238</v>
      </c>
      <c r="B10237" s="180" t="s">
        <v>354</v>
      </c>
      <c r="C10237" s="180"/>
      <c r="D10237" s="180"/>
      <c r="E10237" s="180"/>
      <c r="F10237" s="180"/>
      <c r="G10237" s="180"/>
      <c r="H10237" s="180"/>
      <c r="I10237" s="180">
        <v>430000</v>
      </c>
      <c r="J10237" s="180">
        <v>339950.73</v>
      </c>
    </row>
    <row r="10238" spans="1:10" x14ac:dyDescent="0.2">
      <c r="A10238" s="180" t="s">
        <v>238</v>
      </c>
      <c r="B10238" s="180" t="s">
        <v>408</v>
      </c>
      <c r="C10238" s="180"/>
      <c r="D10238" s="180"/>
      <c r="E10238" s="180"/>
      <c r="F10238" s="180"/>
      <c r="G10238" s="180">
        <v>108000</v>
      </c>
      <c r="H10238" s="180"/>
      <c r="I10238" s="180">
        <v>1615000</v>
      </c>
      <c r="J10238" s="180">
        <v>1416720.39</v>
      </c>
    </row>
    <row r="10239" spans="1:10" x14ac:dyDescent="0.2">
      <c r="A10239" s="180" t="s">
        <v>238</v>
      </c>
      <c r="B10239" s="180" t="s">
        <v>423</v>
      </c>
      <c r="C10239" s="180"/>
      <c r="D10239" s="180"/>
      <c r="E10239" s="180"/>
      <c r="F10239" s="180"/>
      <c r="G10239" s="180">
        <v>1250</v>
      </c>
      <c r="H10239" s="180"/>
      <c r="I10239" s="180">
        <v>325750</v>
      </c>
      <c r="J10239" s="180">
        <v>312442.06</v>
      </c>
    </row>
    <row r="10240" spans="1:10" x14ac:dyDescent="0.2">
      <c r="A10240" s="180" t="s">
        <v>238</v>
      </c>
      <c r="B10240" s="180" t="s">
        <v>355</v>
      </c>
      <c r="C10240" s="180">
        <v>130000</v>
      </c>
      <c r="D10240" s="180">
        <v>160000</v>
      </c>
      <c r="E10240" s="180"/>
      <c r="F10240" s="180"/>
      <c r="G10240" s="180"/>
      <c r="H10240" s="180"/>
      <c r="I10240" s="180">
        <v>2274500</v>
      </c>
      <c r="J10240" s="180">
        <v>1932582.21</v>
      </c>
    </row>
    <row r="10241" spans="1:10" x14ac:dyDescent="0.2">
      <c r="A10241" s="180" t="s">
        <v>238</v>
      </c>
      <c r="B10241" s="180" t="s">
        <v>356</v>
      </c>
      <c r="C10241" s="180">
        <v>65000</v>
      </c>
      <c r="D10241" s="180">
        <v>165000</v>
      </c>
      <c r="E10241" s="180"/>
      <c r="F10241" s="180"/>
      <c r="G10241" s="180"/>
      <c r="H10241" s="180"/>
      <c r="I10241" s="180">
        <v>1160750</v>
      </c>
      <c r="J10241" s="180">
        <v>822323.7</v>
      </c>
    </row>
    <row r="10242" spans="1:10" x14ac:dyDescent="0.2">
      <c r="A10242" s="180" t="s">
        <v>238</v>
      </c>
      <c r="B10242" s="180" t="s">
        <v>409</v>
      </c>
      <c r="C10242" s="180"/>
      <c r="D10242" s="180"/>
      <c r="E10242" s="180"/>
      <c r="F10242" s="180"/>
      <c r="G10242" s="180"/>
      <c r="H10242" s="180"/>
      <c r="I10242" s="180">
        <v>0</v>
      </c>
      <c r="J10242" s="180"/>
    </row>
    <row r="10243" spans="1:10" x14ac:dyDescent="0.2">
      <c r="A10243" s="180" t="s">
        <v>238</v>
      </c>
      <c r="B10243" s="180" t="s">
        <v>378</v>
      </c>
      <c r="C10243" s="180"/>
      <c r="D10243" s="180"/>
      <c r="E10243" s="180"/>
      <c r="F10243" s="180"/>
      <c r="G10243" s="180">
        <v>1269000</v>
      </c>
      <c r="H10243" s="180">
        <v>6250</v>
      </c>
      <c r="I10243" s="180">
        <v>1893500</v>
      </c>
      <c r="J10243" s="180">
        <v>1803437.24</v>
      </c>
    </row>
    <row r="10244" spans="1:10" x14ac:dyDescent="0.2">
      <c r="A10244" s="180" t="s">
        <v>238</v>
      </c>
      <c r="B10244" s="180" t="s">
        <v>360</v>
      </c>
      <c r="C10244" s="180">
        <v>525000</v>
      </c>
      <c r="D10244" s="180"/>
      <c r="E10244" s="180">
        <v>4000000</v>
      </c>
      <c r="F10244" s="180"/>
      <c r="G10244" s="180"/>
      <c r="H10244" s="180"/>
      <c r="I10244" s="180">
        <v>4250000</v>
      </c>
      <c r="J10244" s="180">
        <v>1006148.05</v>
      </c>
    </row>
    <row r="10245" spans="1:10" x14ac:dyDescent="0.2">
      <c r="A10245" s="180" t="s">
        <v>238</v>
      </c>
      <c r="B10245" s="180" t="s">
        <v>379</v>
      </c>
      <c r="C10245" s="180"/>
      <c r="D10245" s="180"/>
      <c r="E10245" s="180"/>
      <c r="F10245" s="180">
        <v>1501329</v>
      </c>
      <c r="G10245" s="180"/>
      <c r="H10245" s="180"/>
      <c r="I10245" s="180">
        <v>1725636</v>
      </c>
      <c r="J10245" s="180">
        <v>1815632.25</v>
      </c>
    </row>
    <row r="10246" spans="1:10" x14ac:dyDescent="0.2">
      <c r="A10246" s="180" t="s">
        <v>238</v>
      </c>
      <c r="B10246" s="180" t="s">
        <v>362</v>
      </c>
      <c r="C10246" s="180"/>
      <c r="D10246" s="180"/>
      <c r="E10246" s="180"/>
      <c r="F10246" s="180"/>
      <c r="G10246" s="180"/>
      <c r="H10246" s="180"/>
      <c r="I10246" s="180">
        <v>776762</v>
      </c>
      <c r="J10246" s="180">
        <v>782583</v>
      </c>
    </row>
    <row r="10247" spans="1:10" x14ac:dyDescent="0.2">
      <c r="A10247" s="180" t="s">
        <v>238</v>
      </c>
      <c r="B10247" s="180" t="s">
        <v>365</v>
      </c>
      <c r="C10247" s="180">
        <v>895000</v>
      </c>
      <c r="D10247" s="180">
        <v>481500</v>
      </c>
      <c r="E10247" s="180">
        <v>4000000</v>
      </c>
      <c r="F10247" s="180">
        <v>1501329</v>
      </c>
      <c r="G10247" s="180">
        <v>1378250</v>
      </c>
      <c r="H10247" s="180">
        <v>6250</v>
      </c>
      <c r="I10247" s="180">
        <v>32212398</v>
      </c>
      <c r="J10247" s="180">
        <v>27374785.420000002</v>
      </c>
    </row>
    <row r="10248" spans="1:10" x14ac:dyDescent="0.2">
      <c r="A10248" s="180" t="s">
        <v>238</v>
      </c>
      <c r="B10248" s="180" t="s">
        <v>447</v>
      </c>
      <c r="C10248" s="180">
        <v>1055249</v>
      </c>
      <c r="D10248" s="180"/>
      <c r="E10248" s="180"/>
      <c r="F10248" s="180"/>
      <c r="G10248" s="180"/>
      <c r="H10248" s="180"/>
      <c r="I10248" s="180">
        <v>1003495</v>
      </c>
      <c r="J10248" s="180">
        <v>1066631.7599999998</v>
      </c>
    </row>
    <row r="10249" spans="1:10" x14ac:dyDescent="0.2">
      <c r="A10249" s="180" t="s">
        <v>238</v>
      </c>
      <c r="B10249" s="180" t="s">
        <v>366</v>
      </c>
      <c r="C10249" s="180">
        <v>1950249</v>
      </c>
      <c r="D10249" s="180">
        <v>481500</v>
      </c>
      <c r="E10249" s="180">
        <v>4000000</v>
      </c>
      <c r="F10249" s="180">
        <v>1501329</v>
      </c>
      <c r="G10249" s="180">
        <v>1378250</v>
      </c>
      <c r="H10249" s="180">
        <v>6250</v>
      </c>
      <c r="I10249" s="180">
        <v>33215893</v>
      </c>
      <c r="J10249" s="180">
        <v>28441417.18</v>
      </c>
    </row>
    <row r="10250" spans="1:10" x14ac:dyDescent="0.2">
      <c r="A10250" s="180" t="s">
        <v>238</v>
      </c>
      <c r="B10250" s="180" t="s">
        <v>367</v>
      </c>
      <c r="C10250" s="180">
        <v>29029.100000000093</v>
      </c>
      <c r="D10250" s="180">
        <v>14974.489999999993</v>
      </c>
      <c r="E10250" s="180">
        <v>3500</v>
      </c>
      <c r="F10250" s="180">
        <v>1869494.7700000005</v>
      </c>
      <c r="G10250" s="180">
        <v>2258.5200000000186</v>
      </c>
      <c r="H10250" s="180">
        <v>960.90999999999985</v>
      </c>
      <c r="I10250" s="180">
        <v>7750866.3400000036</v>
      </c>
      <c r="J10250" s="180">
        <v>6361721.3400000036</v>
      </c>
    </row>
    <row r="10251" spans="1:10" x14ac:dyDescent="0.2">
      <c r="A10251" s="180" t="s">
        <v>238</v>
      </c>
      <c r="B10251" s="180" t="s">
        <v>368</v>
      </c>
      <c r="C10251" s="180">
        <v>1979278.1</v>
      </c>
      <c r="D10251" s="180">
        <v>496474.49</v>
      </c>
      <c r="E10251" s="180">
        <v>4003500</v>
      </c>
      <c r="F10251" s="180">
        <v>3370823.7700000005</v>
      </c>
      <c r="G10251" s="180">
        <v>1380508.52</v>
      </c>
      <c r="H10251" s="180">
        <v>7210.91</v>
      </c>
      <c r="I10251" s="180">
        <v>40966759.340000004</v>
      </c>
      <c r="J10251" s="180">
        <v>34803138.520000003</v>
      </c>
    </row>
    <row r="10252" spans="1:10" x14ac:dyDescent="0.2">
      <c r="A10252" s="180" t="s">
        <v>239</v>
      </c>
      <c r="B10252" s="180" t="s">
        <v>333</v>
      </c>
      <c r="C10252" s="180"/>
      <c r="D10252" s="180">
        <v>3014768</v>
      </c>
      <c r="E10252" s="180"/>
      <c r="F10252" s="180">
        <v>0</v>
      </c>
      <c r="G10252" s="180"/>
      <c r="H10252" s="180"/>
      <c r="I10252" s="180">
        <v>21952100</v>
      </c>
      <c r="J10252" s="180">
        <v>20941636.870000001</v>
      </c>
    </row>
    <row r="10253" spans="1:10" x14ac:dyDescent="0.2">
      <c r="A10253" s="180" t="s">
        <v>239</v>
      </c>
      <c r="B10253" s="180" t="s">
        <v>334</v>
      </c>
      <c r="C10253" s="180"/>
      <c r="D10253" s="180">
        <v>88222</v>
      </c>
      <c r="E10253" s="180"/>
      <c r="F10253" s="180">
        <v>0</v>
      </c>
      <c r="G10253" s="180"/>
      <c r="H10253" s="180"/>
      <c r="I10253" s="180">
        <v>743743</v>
      </c>
      <c r="J10253" s="180">
        <v>709945.59</v>
      </c>
    </row>
    <row r="10254" spans="1:10" x14ac:dyDescent="0.2">
      <c r="A10254" s="180" t="s">
        <v>239</v>
      </c>
      <c r="B10254" s="180" t="s">
        <v>335</v>
      </c>
      <c r="C10254" s="180"/>
      <c r="D10254" s="180">
        <v>0</v>
      </c>
      <c r="E10254" s="180"/>
      <c r="F10254" s="180"/>
      <c r="G10254" s="180"/>
      <c r="H10254" s="180"/>
      <c r="I10254" s="180">
        <v>0</v>
      </c>
      <c r="J10254" s="180">
        <v>0</v>
      </c>
    </row>
    <row r="10255" spans="1:10" x14ac:dyDescent="0.2">
      <c r="A10255" s="180" t="s">
        <v>239</v>
      </c>
      <c r="B10255" s="180" t="s">
        <v>336</v>
      </c>
      <c r="C10255" s="180"/>
      <c r="D10255" s="180"/>
      <c r="E10255" s="180"/>
      <c r="F10255" s="180"/>
      <c r="G10255" s="180"/>
      <c r="H10255" s="180"/>
      <c r="I10255" s="180">
        <v>1933835</v>
      </c>
      <c r="J10255" s="180">
        <v>2163840.64</v>
      </c>
    </row>
    <row r="10256" spans="1:10" x14ac:dyDescent="0.2">
      <c r="A10256" s="180" t="s">
        <v>239</v>
      </c>
      <c r="B10256" s="180" t="s">
        <v>337</v>
      </c>
      <c r="C10256" s="180">
        <v>385311</v>
      </c>
      <c r="D10256" s="180">
        <v>16859</v>
      </c>
      <c r="E10256" s="180"/>
      <c r="F10256" s="180"/>
      <c r="G10256" s="180">
        <v>13000</v>
      </c>
      <c r="H10256" s="180"/>
      <c r="I10256" s="180">
        <v>447663</v>
      </c>
      <c r="J10256" s="180">
        <v>215619.57</v>
      </c>
    </row>
    <row r="10257" spans="1:10" x14ac:dyDescent="0.2">
      <c r="A10257" s="180" t="s">
        <v>239</v>
      </c>
      <c r="B10257" s="180" t="s">
        <v>338</v>
      </c>
      <c r="C10257" s="180"/>
      <c r="D10257" s="180"/>
      <c r="E10257" s="180"/>
      <c r="F10257" s="180"/>
      <c r="G10257" s="180">
        <v>1812700</v>
      </c>
      <c r="H10257" s="180"/>
      <c r="I10257" s="180">
        <v>1754650</v>
      </c>
      <c r="J10257" s="180">
        <v>1748565.07</v>
      </c>
    </row>
    <row r="10258" spans="1:10" x14ac:dyDescent="0.2">
      <c r="A10258" s="180" t="s">
        <v>239</v>
      </c>
      <c r="B10258" s="180" t="s">
        <v>339</v>
      </c>
      <c r="C10258" s="180"/>
      <c r="D10258" s="180"/>
      <c r="E10258" s="180"/>
      <c r="F10258" s="180"/>
      <c r="G10258" s="180"/>
      <c r="H10258" s="180"/>
      <c r="I10258" s="180">
        <v>905195</v>
      </c>
      <c r="J10258" s="180">
        <v>838613.57</v>
      </c>
    </row>
    <row r="10259" spans="1:10" x14ac:dyDescent="0.2">
      <c r="A10259" s="180" t="s">
        <v>239</v>
      </c>
      <c r="B10259" s="180" t="s">
        <v>340</v>
      </c>
      <c r="C10259" s="180"/>
      <c r="D10259" s="180"/>
      <c r="E10259" s="180"/>
      <c r="F10259" s="180"/>
      <c r="G10259" s="180">
        <v>2000</v>
      </c>
      <c r="H10259" s="180"/>
      <c r="I10259" s="180">
        <v>940816</v>
      </c>
      <c r="J10259" s="180">
        <v>940342.17</v>
      </c>
    </row>
    <row r="10260" spans="1:10" x14ac:dyDescent="0.2">
      <c r="A10260" s="180" t="s">
        <v>239</v>
      </c>
      <c r="B10260" s="180" t="s">
        <v>341</v>
      </c>
      <c r="C10260" s="180"/>
      <c r="D10260" s="180"/>
      <c r="E10260" s="180"/>
      <c r="F10260" s="180"/>
      <c r="G10260" s="180"/>
      <c r="H10260" s="180"/>
      <c r="I10260" s="180">
        <v>0</v>
      </c>
      <c r="J10260" s="180">
        <v>0</v>
      </c>
    </row>
    <row r="10261" spans="1:10" x14ac:dyDescent="0.2">
      <c r="A10261" s="180" t="s">
        <v>239</v>
      </c>
      <c r="B10261" s="180" t="s">
        <v>342</v>
      </c>
      <c r="C10261" s="180"/>
      <c r="D10261" s="180"/>
      <c r="E10261" s="180"/>
      <c r="F10261" s="180"/>
      <c r="G10261" s="180"/>
      <c r="H10261" s="180"/>
      <c r="I10261" s="180">
        <v>29388630</v>
      </c>
      <c r="J10261" s="180">
        <v>28341991</v>
      </c>
    </row>
    <row r="10262" spans="1:10" x14ac:dyDescent="0.2">
      <c r="A10262" s="180" t="s">
        <v>239</v>
      </c>
      <c r="B10262" s="180" t="s">
        <v>343</v>
      </c>
      <c r="C10262" s="180"/>
      <c r="D10262" s="180"/>
      <c r="E10262" s="180"/>
      <c r="F10262" s="180"/>
      <c r="G10262" s="180"/>
      <c r="H10262" s="180"/>
      <c r="I10262" s="180">
        <v>0</v>
      </c>
      <c r="J10262" s="180">
        <v>0</v>
      </c>
    </row>
    <row r="10263" spans="1:10" x14ac:dyDescent="0.2">
      <c r="A10263" s="180" t="s">
        <v>239</v>
      </c>
      <c r="B10263" s="180" t="s">
        <v>344</v>
      </c>
      <c r="C10263" s="180">
        <v>5001832</v>
      </c>
      <c r="D10263" s="180"/>
      <c r="E10263" s="180"/>
      <c r="F10263" s="180"/>
      <c r="G10263" s="180">
        <v>16100</v>
      </c>
      <c r="H10263" s="180"/>
      <c r="I10263" s="180">
        <v>5087196</v>
      </c>
      <c r="J10263" s="180">
        <v>4572123.6999999993</v>
      </c>
    </row>
    <row r="10264" spans="1:10" x14ac:dyDescent="0.2">
      <c r="A10264" s="180" t="s">
        <v>239</v>
      </c>
      <c r="B10264" s="180" t="s">
        <v>475</v>
      </c>
      <c r="C10264" s="180"/>
      <c r="D10264" s="180">
        <v>41809</v>
      </c>
      <c r="E10264" s="180"/>
      <c r="F10264" s="180">
        <v>0</v>
      </c>
      <c r="G10264" s="180"/>
      <c r="H10264" s="180"/>
      <c r="I10264" s="180">
        <v>301531</v>
      </c>
      <c r="J10264" s="180">
        <v>278026.07</v>
      </c>
    </row>
    <row r="10265" spans="1:10" x14ac:dyDescent="0.2">
      <c r="A10265" s="180" t="s">
        <v>239</v>
      </c>
      <c r="B10265" s="180" t="s">
        <v>332</v>
      </c>
      <c r="C10265" s="180"/>
      <c r="D10265" s="180"/>
      <c r="E10265" s="180"/>
      <c r="F10265" s="180"/>
      <c r="G10265" s="180"/>
      <c r="H10265" s="180"/>
      <c r="I10265" s="180">
        <v>115391</v>
      </c>
      <c r="J10265" s="180">
        <v>153388</v>
      </c>
    </row>
    <row r="10266" spans="1:10" x14ac:dyDescent="0.2">
      <c r="A10266" s="180" t="s">
        <v>239</v>
      </c>
      <c r="B10266" s="180" t="s">
        <v>407</v>
      </c>
      <c r="C10266" s="180"/>
      <c r="D10266" s="180">
        <v>10000</v>
      </c>
      <c r="E10266" s="180"/>
      <c r="F10266" s="180"/>
      <c r="G10266" s="180">
        <v>644400</v>
      </c>
      <c r="H10266" s="180"/>
      <c r="I10266" s="180">
        <v>1484907</v>
      </c>
      <c r="J10266" s="180">
        <v>1402273.59</v>
      </c>
    </row>
    <row r="10267" spans="1:10" x14ac:dyDescent="0.2">
      <c r="A10267" s="180" t="s">
        <v>239</v>
      </c>
      <c r="B10267" s="180" t="s">
        <v>345</v>
      </c>
      <c r="C10267" s="180">
        <v>5387143</v>
      </c>
      <c r="D10267" s="180">
        <v>3171658</v>
      </c>
      <c r="E10267" s="180">
        <v>0</v>
      </c>
      <c r="F10267" s="180">
        <v>0</v>
      </c>
      <c r="G10267" s="180">
        <v>2488200</v>
      </c>
      <c r="H10267" s="180">
        <v>0</v>
      </c>
      <c r="I10267" s="180">
        <v>65055657</v>
      </c>
      <c r="J10267" s="180">
        <v>62306365.840000004</v>
      </c>
    </row>
    <row r="10268" spans="1:10" x14ac:dyDescent="0.2">
      <c r="A10268" s="180" t="s">
        <v>239</v>
      </c>
      <c r="B10268" s="180" t="s">
        <v>346</v>
      </c>
      <c r="C10268" s="180"/>
      <c r="D10268" s="180"/>
      <c r="E10268" s="180"/>
      <c r="F10268" s="180"/>
      <c r="G10268" s="180"/>
      <c r="H10268" s="180"/>
      <c r="I10268" s="180">
        <v>32081801</v>
      </c>
      <c r="J10268" s="180">
        <v>10348837.92</v>
      </c>
    </row>
    <row r="10269" spans="1:10" x14ac:dyDescent="0.2">
      <c r="A10269" s="180" t="s">
        <v>239</v>
      </c>
      <c r="B10269" s="180" t="s">
        <v>446</v>
      </c>
      <c r="C10269" s="180">
        <v>570000</v>
      </c>
      <c r="D10269" s="180">
        <v>1895000</v>
      </c>
      <c r="E10269" s="180"/>
      <c r="F10269" s="180">
        <v>5709459</v>
      </c>
      <c r="G10269" s="180"/>
      <c r="H10269" s="180"/>
      <c r="I10269" s="180">
        <v>25847003</v>
      </c>
      <c r="J10269" s="180">
        <v>3370088.94</v>
      </c>
    </row>
    <row r="10270" spans="1:10" x14ac:dyDescent="0.2">
      <c r="A10270" s="180" t="s">
        <v>239</v>
      </c>
      <c r="B10270" s="180" t="s">
        <v>347</v>
      </c>
      <c r="C10270" s="180"/>
      <c r="D10270" s="180"/>
      <c r="E10270" s="180"/>
      <c r="F10270" s="180"/>
      <c r="G10270" s="180"/>
      <c r="H10270" s="180"/>
      <c r="I10270" s="180">
        <v>59650</v>
      </c>
      <c r="J10270" s="180">
        <v>10842</v>
      </c>
    </row>
    <row r="10271" spans="1:10" x14ac:dyDescent="0.2">
      <c r="A10271" s="180" t="s">
        <v>239</v>
      </c>
      <c r="B10271" s="180" t="s">
        <v>348</v>
      </c>
      <c r="C10271" s="180">
        <v>5957143</v>
      </c>
      <c r="D10271" s="180">
        <v>5066658</v>
      </c>
      <c r="E10271" s="180">
        <v>0</v>
      </c>
      <c r="F10271" s="180">
        <v>5709459</v>
      </c>
      <c r="G10271" s="180">
        <v>2488200</v>
      </c>
      <c r="H10271" s="180">
        <v>0</v>
      </c>
      <c r="I10271" s="180">
        <v>123044111</v>
      </c>
      <c r="J10271" s="180">
        <v>76036134.700000003</v>
      </c>
    </row>
    <row r="10272" spans="1:10" x14ac:dyDescent="0.2">
      <c r="A10272" s="180" t="s">
        <v>239</v>
      </c>
      <c r="B10272" s="180" t="s">
        <v>349</v>
      </c>
      <c r="C10272" s="180">
        <v>26038667.379999995</v>
      </c>
      <c r="D10272" s="180">
        <v>172896.88000000268</v>
      </c>
      <c r="E10272" s="180">
        <v>0</v>
      </c>
      <c r="F10272" s="180">
        <v>1022305.4800000004</v>
      </c>
      <c r="G10272" s="180">
        <v>1851069.8500000008</v>
      </c>
      <c r="H10272" s="180">
        <v>0</v>
      </c>
      <c r="I10272" s="180">
        <v>14099576.75999999</v>
      </c>
      <c r="J10272" s="180">
        <v>17303078.910000004</v>
      </c>
    </row>
    <row r="10273" spans="1:10" x14ac:dyDescent="0.2">
      <c r="A10273" s="180" t="s">
        <v>239</v>
      </c>
      <c r="B10273" s="180" t="s">
        <v>350</v>
      </c>
      <c r="C10273" s="180">
        <v>31995810.379999995</v>
      </c>
      <c r="D10273" s="180">
        <v>5239554.8800000027</v>
      </c>
      <c r="E10273" s="180">
        <v>0</v>
      </c>
      <c r="F10273" s="180">
        <v>6731764.4800000004</v>
      </c>
      <c r="G10273" s="180">
        <v>4339269.8500000006</v>
      </c>
      <c r="H10273" s="180">
        <v>0</v>
      </c>
      <c r="I10273" s="180">
        <v>137143687.75999999</v>
      </c>
      <c r="J10273" s="180">
        <v>93339213.610000014</v>
      </c>
    </row>
    <row r="10274" spans="1:10" x14ac:dyDescent="0.2">
      <c r="A10274" s="180" t="s">
        <v>239</v>
      </c>
      <c r="B10274" s="180" t="s">
        <v>376</v>
      </c>
      <c r="C10274" s="180"/>
      <c r="D10274" s="180"/>
      <c r="E10274" s="180"/>
      <c r="F10274" s="180"/>
      <c r="G10274" s="180"/>
      <c r="H10274" s="180"/>
      <c r="I10274" s="180"/>
      <c r="J10274" s="180"/>
    </row>
    <row r="10275" spans="1:10" x14ac:dyDescent="0.2">
      <c r="A10275" s="180" t="s">
        <v>239</v>
      </c>
      <c r="B10275" s="180" t="s">
        <v>377</v>
      </c>
      <c r="C10275" s="180"/>
      <c r="D10275" s="180">
        <v>362000</v>
      </c>
      <c r="E10275" s="180"/>
      <c r="F10275" s="180"/>
      <c r="G10275" s="180"/>
      <c r="H10275" s="180"/>
      <c r="I10275" s="180">
        <v>38229849</v>
      </c>
      <c r="J10275" s="180">
        <v>35464967.369999997</v>
      </c>
    </row>
    <row r="10276" spans="1:10" x14ac:dyDescent="0.2">
      <c r="A10276" s="180" t="s">
        <v>239</v>
      </c>
      <c r="B10276" s="180" t="s">
        <v>352</v>
      </c>
      <c r="C10276" s="180"/>
      <c r="D10276" s="180"/>
      <c r="E10276" s="180"/>
      <c r="F10276" s="180"/>
      <c r="G10276" s="180"/>
      <c r="H10276" s="180"/>
      <c r="I10276" s="180">
        <v>1917373</v>
      </c>
      <c r="J10276" s="180">
        <v>2066131.19</v>
      </c>
    </row>
    <row r="10277" spans="1:10" x14ac:dyDescent="0.2">
      <c r="A10277" s="180" t="s">
        <v>239</v>
      </c>
      <c r="B10277" s="180" t="s">
        <v>353</v>
      </c>
      <c r="C10277" s="180"/>
      <c r="D10277" s="180"/>
      <c r="E10277" s="180"/>
      <c r="F10277" s="180"/>
      <c r="G10277" s="180"/>
      <c r="H10277" s="180"/>
      <c r="I10277" s="180">
        <v>3848571</v>
      </c>
      <c r="J10277" s="180">
        <v>3648614.72</v>
      </c>
    </row>
    <row r="10278" spans="1:10" x14ac:dyDescent="0.2">
      <c r="A10278" s="180" t="s">
        <v>239</v>
      </c>
      <c r="B10278" s="180" t="s">
        <v>354</v>
      </c>
      <c r="C10278" s="180"/>
      <c r="D10278" s="180">
        <v>42957</v>
      </c>
      <c r="E10278" s="180"/>
      <c r="F10278" s="180"/>
      <c r="G10278" s="180"/>
      <c r="H10278" s="180"/>
      <c r="I10278" s="180">
        <v>804973</v>
      </c>
      <c r="J10278" s="180">
        <v>564134.43999999994</v>
      </c>
    </row>
    <row r="10279" spans="1:10" x14ac:dyDescent="0.2">
      <c r="A10279" s="180" t="s">
        <v>239</v>
      </c>
      <c r="B10279" s="180" t="s">
        <v>408</v>
      </c>
      <c r="C10279" s="180"/>
      <c r="D10279" s="180">
        <v>69485</v>
      </c>
      <c r="E10279" s="180"/>
      <c r="F10279" s="180"/>
      <c r="G10279" s="180"/>
      <c r="H10279" s="180"/>
      <c r="I10279" s="180">
        <v>3224035</v>
      </c>
      <c r="J10279" s="180">
        <v>3221264.62</v>
      </c>
    </row>
    <row r="10280" spans="1:10" x14ac:dyDescent="0.2">
      <c r="A10280" s="180" t="s">
        <v>239</v>
      </c>
      <c r="B10280" s="180" t="s">
        <v>423</v>
      </c>
      <c r="C10280" s="180"/>
      <c r="D10280" s="180">
        <v>120000</v>
      </c>
      <c r="E10280" s="180"/>
      <c r="F10280" s="180"/>
      <c r="G10280" s="180">
        <v>600</v>
      </c>
      <c r="H10280" s="180"/>
      <c r="I10280" s="180">
        <v>990489</v>
      </c>
      <c r="J10280" s="180">
        <v>965643.33</v>
      </c>
    </row>
    <row r="10281" spans="1:10" x14ac:dyDescent="0.2">
      <c r="A10281" s="180" t="s">
        <v>239</v>
      </c>
      <c r="B10281" s="180" t="s">
        <v>355</v>
      </c>
      <c r="C10281" s="180"/>
      <c r="D10281" s="180">
        <v>96558</v>
      </c>
      <c r="E10281" s="180"/>
      <c r="F10281" s="180"/>
      <c r="G10281" s="180"/>
      <c r="H10281" s="180"/>
      <c r="I10281" s="180">
        <v>4186805</v>
      </c>
      <c r="J10281" s="180">
        <v>3491191.49</v>
      </c>
    </row>
    <row r="10282" spans="1:10" x14ac:dyDescent="0.2">
      <c r="A10282" s="180" t="s">
        <v>239</v>
      </c>
      <c r="B10282" s="180" t="s">
        <v>356</v>
      </c>
      <c r="C10282" s="180"/>
      <c r="D10282" s="180">
        <v>190000</v>
      </c>
      <c r="E10282" s="180"/>
      <c r="F10282" s="180"/>
      <c r="G10282" s="180"/>
      <c r="H10282" s="180"/>
      <c r="I10282" s="180">
        <v>2145758</v>
      </c>
      <c r="J10282" s="180">
        <v>1932688.21</v>
      </c>
    </row>
    <row r="10283" spans="1:10" x14ac:dyDescent="0.2">
      <c r="A10283" s="180" t="s">
        <v>239</v>
      </c>
      <c r="B10283" s="180" t="s">
        <v>409</v>
      </c>
      <c r="C10283" s="180"/>
      <c r="D10283" s="180"/>
      <c r="E10283" s="180"/>
      <c r="F10283" s="180"/>
      <c r="G10283" s="180"/>
      <c r="H10283" s="180"/>
      <c r="I10283" s="180">
        <v>0</v>
      </c>
      <c r="J10283" s="180"/>
    </row>
    <row r="10284" spans="1:10" x14ac:dyDescent="0.2">
      <c r="A10284" s="180" t="s">
        <v>239</v>
      </c>
      <c r="B10284" s="180" t="s">
        <v>378</v>
      </c>
      <c r="C10284" s="180"/>
      <c r="D10284" s="180"/>
      <c r="E10284" s="180"/>
      <c r="F10284" s="180"/>
      <c r="G10284" s="180">
        <v>2289200</v>
      </c>
      <c r="H10284" s="180"/>
      <c r="I10284" s="180">
        <v>2129136</v>
      </c>
      <c r="J10284" s="180">
        <v>2102390.09</v>
      </c>
    </row>
    <row r="10285" spans="1:10" x14ac:dyDescent="0.2">
      <c r="A10285" s="180" t="s">
        <v>239</v>
      </c>
      <c r="B10285" s="180" t="s">
        <v>360</v>
      </c>
      <c r="C10285" s="180">
        <v>9718070</v>
      </c>
      <c r="D10285" s="180">
        <v>1733000</v>
      </c>
      <c r="E10285" s="180"/>
      <c r="F10285" s="180"/>
      <c r="G10285" s="180"/>
      <c r="H10285" s="180"/>
      <c r="I10285" s="180">
        <v>11196149</v>
      </c>
      <c r="J10285" s="180">
        <v>17072274.420000002</v>
      </c>
    </row>
    <row r="10286" spans="1:10" x14ac:dyDescent="0.2">
      <c r="A10286" s="180" t="s">
        <v>239</v>
      </c>
      <c r="B10286" s="180" t="s">
        <v>379</v>
      </c>
      <c r="C10286" s="180"/>
      <c r="D10286" s="180"/>
      <c r="E10286" s="180"/>
      <c r="F10286" s="180">
        <v>6520380</v>
      </c>
      <c r="G10286" s="180"/>
      <c r="H10286" s="180"/>
      <c r="I10286" s="180">
        <v>4434684</v>
      </c>
      <c r="J10286" s="180">
        <v>3463731.96</v>
      </c>
    </row>
    <row r="10287" spans="1:10" x14ac:dyDescent="0.2">
      <c r="A10287" s="180" t="s">
        <v>239</v>
      </c>
      <c r="B10287" s="180" t="s">
        <v>362</v>
      </c>
      <c r="C10287" s="180"/>
      <c r="D10287" s="180"/>
      <c r="E10287" s="180"/>
      <c r="F10287" s="180"/>
      <c r="G10287" s="180"/>
      <c r="H10287" s="180"/>
      <c r="I10287" s="180">
        <v>2156919</v>
      </c>
      <c r="J10287" s="180">
        <v>2056304</v>
      </c>
    </row>
    <row r="10288" spans="1:10" x14ac:dyDescent="0.2">
      <c r="A10288" s="180" t="s">
        <v>239</v>
      </c>
      <c r="B10288" s="180" t="s">
        <v>365</v>
      </c>
      <c r="C10288" s="180">
        <v>9718070</v>
      </c>
      <c r="D10288" s="180">
        <v>2614000</v>
      </c>
      <c r="E10288" s="180">
        <v>0</v>
      </c>
      <c r="F10288" s="180">
        <v>6520380</v>
      </c>
      <c r="G10288" s="180">
        <v>2289800</v>
      </c>
      <c r="H10288" s="180">
        <v>0</v>
      </c>
      <c r="I10288" s="180">
        <v>75264741</v>
      </c>
      <c r="J10288" s="180">
        <v>76049335.839999989</v>
      </c>
    </row>
    <row r="10289" spans="1:10" x14ac:dyDescent="0.2">
      <c r="A10289" s="180" t="s">
        <v>239</v>
      </c>
      <c r="B10289" s="180" t="s">
        <v>447</v>
      </c>
      <c r="C10289" s="180">
        <v>5883616</v>
      </c>
      <c r="D10289" s="180">
        <v>2290843</v>
      </c>
      <c r="E10289" s="180"/>
      <c r="F10289" s="180"/>
      <c r="G10289" s="180">
        <v>31200</v>
      </c>
      <c r="H10289" s="180"/>
      <c r="I10289" s="180">
        <v>25843957</v>
      </c>
      <c r="J10289" s="180">
        <v>3190301.01</v>
      </c>
    </row>
    <row r="10290" spans="1:10" x14ac:dyDescent="0.2">
      <c r="A10290" s="180" t="s">
        <v>239</v>
      </c>
      <c r="B10290" s="180" t="s">
        <v>366</v>
      </c>
      <c r="C10290" s="180">
        <v>15601686</v>
      </c>
      <c r="D10290" s="180">
        <v>4904843</v>
      </c>
      <c r="E10290" s="180">
        <v>0</v>
      </c>
      <c r="F10290" s="180">
        <v>6520380</v>
      </c>
      <c r="G10290" s="180">
        <v>2321000</v>
      </c>
      <c r="H10290" s="180">
        <v>0</v>
      </c>
      <c r="I10290" s="180">
        <v>101108698</v>
      </c>
      <c r="J10290" s="180">
        <v>79239636.849999994</v>
      </c>
    </row>
    <row r="10291" spans="1:10" x14ac:dyDescent="0.2">
      <c r="A10291" s="180" t="s">
        <v>239</v>
      </c>
      <c r="B10291" s="180" t="s">
        <v>367</v>
      </c>
      <c r="C10291" s="180">
        <v>16394124.379999995</v>
      </c>
      <c r="D10291" s="180">
        <v>334711.88000000268</v>
      </c>
      <c r="E10291" s="180">
        <v>0</v>
      </c>
      <c r="F10291" s="180">
        <v>211384.48000000045</v>
      </c>
      <c r="G10291" s="180">
        <v>2018269.8500000008</v>
      </c>
      <c r="H10291" s="180">
        <v>0</v>
      </c>
      <c r="I10291" s="180">
        <v>36034989.75999999</v>
      </c>
      <c r="J10291" s="180">
        <v>14099576.76000002</v>
      </c>
    </row>
    <row r="10292" spans="1:10" x14ac:dyDescent="0.2">
      <c r="A10292" s="180" t="s">
        <v>239</v>
      </c>
      <c r="B10292" s="180" t="s">
        <v>368</v>
      </c>
      <c r="C10292" s="180">
        <v>31995810.379999995</v>
      </c>
      <c r="D10292" s="180">
        <v>5239554.8800000027</v>
      </c>
      <c r="E10292" s="180">
        <v>0</v>
      </c>
      <c r="F10292" s="180">
        <v>6731764.4800000004</v>
      </c>
      <c r="G10292" s="180">
        <v>4339269.8500000006</v>
      </c>
      <c r="H10292" s="180">
        <v>0</v>
      </c>
      <c r="I10292" s="180">
        <v>137143687.75999999</v>
      </c>
      <c r="J10292" s="180">
        <v>93339213.610000014</v>
      </c>
    </row>
    <row r="10293" spans="1:10" x14ac:dyDescent="0.2">
      <c r="A10293" s="180" t="s">
        <v>240</v>
      </c>
      <c r="B10293" s="180" t="s">
        <v>333</v>
      </c>
      <c r="C10293" s="180"/>
      <c r="D10293" s="180">
        <v>302795</v>
      </c>
      <c r="E10293" s="180"/>
      <c r="F10293" s="180">
        <v>417257</v>
      </c>
      <c r="G10293" s="180"/>
      <c r="H10293" s="180"/>
      <c r="I10293" s="180">
        <v>3163848</v>
      </c>
      <c r="J10293" s="180">
        <v>3099869.2199999997</v>
      </c>
    </row>
    <row r="10294" spans="1:10" x14ac:dyDescent="0.2">
      <c r="A10294" s="180" t="s">
        <v>240</v>
      </c>
      <c r="B10294" s="180" t="s">
        <v>334</v>
      </c>
      <c r="C10294" s="180"/>
      <c r="D10294" s="180">
        <v>8259</v>
      </c>
      <c r="E10294" s="180"/>
      <c r="F10294" s="180">
        <v>11381</v>
      </c>
      <c r="G10294" s="180"/>
      <c r="H10294" s="180"/>
      <c r="I10294" s="180">
        <v>90828</v>
      </c>
      <c r="J10294" s="180">
        <v>127279.96</v>
      </c>
    </row>
    <row r="10295" spans="1:10" x14ac:dyDescent="0.2">
      <c r="A10295" s="180" t="s">
        <v>240</v>
      </c>
      <c r="B10295" s="180" t="s">
        <v>335</v>
      </c>
      <c r="C10295" s="180"/>
      <c r="D10295" s="180">
        <v>0</v>
      </c>
      <c r="E10295" s="180"/>
      <c r="F10295" s="180"/>
      <c r="G10295" s="180"/>
      <c r="H10295" s="180"/>
      <c r="I10295" s="180">
        <v>325882</v>
      </c>
      <c r="J10295" s="180">
        <v>306408</v>
      </c>
    </row>
    <row r="10296" spans="1:10" x14ac:dyDescent="0.2">
      <c r="A10296" s="180" t="s">
        <v>240</v>
      </c>
      <c r="B10296" s="180" t="s">
        <v>336</v>
      </c>
      <c r="C10296" s="180"/>
      <c r="D10296" s="180"/>
      <c r="E10296" s="180"/>
      <c r="F10296" s="180"/>
      <c r="G10296" s="180"/>
      <c r="H10296" s="180"/>
      <c r="I10296" s="180">
        <v>433211</v>
      </c>
      <c r="J10296" s="180">
        <v>424717.41</v>
      </c>
    </row>
    <row r="10297" spans="1:10" x14ac:dyDescent="0.2">
      <c r="A10297" s="180" t="s">
        <v>240</v>
      </c>
      <c r="B10297" s="180" t="s">
        <v>337</v>
      </c>
      <c r="C10297" s="180">
        <v>180</v>
      </c>
      <c r="D10297" s="180">
        <v>179</v>
      </c>
      <c r="E10297" s="180">
        <v>235</v>
      </c>
      <c r="F10297" s="180">
        <v>2625</v>
      </c>
      <c r="G10297" s="180">
        <v>761</v>
      </c>
      <c r="H10297" s="180"/>
      <c r="I10297" s="180">
        <v>12018</v>
      </c>
      <c r="J10297" s="180">
        <v>12354.34</v>
      </c>
    </row>
    <row r="10298" spans="1:10" x14ac:dyDescent="0.2">
      <c r="A10298" s="180" t="s">
        <v>240</v>
      </c>
      <c r="B10298" s="180" t="s">
        <v>338</v>
      </c>
      <c r="C10298" s="180"/>
      <c r="D10298" s="180"/>
      <c r="E10298" s="180"/>
      <c r="F10298" s="180"/>
      <c r="G10298" s="180">
        <v>227737</v>
      </c>
      <c r="H10298" s="180"/>
      <c r="I10298" s="180">
        <v>223271</v>
      </c>
      <c r="J10298" s="180">
        <v>218891.91</v>
      </c>
    </row>
    <row r="10299" spans="1:10" x14ac:dyDescent="0.2">
      <c r="A10299" s="180" t="s">
        <v>240</v>
      </c>
      <c r="B10299" s="180" t="s">
        <v>339</v>
      </c>
      <c r="C10299" s="180"/>
      <c r="D10299" s="180"/>
      <c r="E10299" s="180"/>
      <c r="F10299" s="180"/>
      <c r="G10299" s="180"/>
      <c r="H10299" s="180"/>
      <c r="I10299" s="180">
        <v>203443</v>
      </c>
      <c r="J10299" s="180">
        <v>201428.41</v>
      </c>
    </row>
    <row r="10300" spans="1:10" x14ac:dyDescent="0.2">
      <c r="A10300" s="180" t="s">
        <v>240</v>
      </c>
      <c r="B10300" s="180" t="s">
        <v>340</v>
      </c>
      <c r="C10300" s="180"/>
      <c r="D10300" s="180"/>
      <c r="E10300" s="180"/>
      <c r="F10300" s="180"/>
      <c r="G10300" s="180"/>
      <c r="H10300" s="180"/>
      <c r="I10300" s="180">
        <v>269298</v>
      </c>
      <c r="J10300" s="180">
        <v>277685.8</v>
      </c>
    </row>
    <row r="10301" spans="1:10" x14ac:dyDescent="0.2">
      <c r="A10301" s="180" t="s">
        <v>240</v>
      </c>
      <c r="B10301" s="180" t="s">
        <v>341</v>
      </c>
      <c r="C10301" s="180"/>
      <c r="D10301" s="180"/>
      <c r="E10301" s="180"/>
      <c r="F10301" s="180"/>
      <c r="G10301" s="180"/>
      <c r="H10301" s="180"/>
      <c r="I10301" s="180">
        <v>0</v>
      </c>
      <c r="J10301" s="180">
        <v>0</v>
      </c>
    </row>
    <row r="10302" spans="1:10" x14ac:dyDescent="0.2">
      <c r="A10302" s="180" t="s">
        <v>240</v>
      </c>
      <c r="B10302" s="180" t="s">
        <v>342</v>
      </c>
      <c r="C10302" s="180"/>
      <c r="D10302" s="180"/>
      <c r="E10302" s="180"/>
      <c r="F10302" s="180"/>
      <c r="G10302" s="180"/>
      <c r="H10302" s="180"/>
      <c r="I10302" s="180">
        <v>4907875</v>
      </c>
      <c r="J10302" s="180">
        <v>4815725</v>
      </c>
    </row>
    <row r="10303" spans="1:10" x14ac:dyDescent="0.2">
      <c r="A10303" s="180" t="s">
        <v>240</v>
      </c>
      <c r="B10303" s="180" t="s">
        <v>343</v>
      </c>
      <c r="C10303" s="180"/>
      <c r="D10303" s="180"/>
      <c r="E10303" s="180"/>
      <c r="F10303" s="180"/>
      <c r="G10303" s="180"/>
      <c r="H10303" s="180"/>
      <c r="I10303" s="180">
        <v>0</v>
      </c>
      <c r="J10303" s="180">
        <v>0</v>
      </c>
    </row>
    <row r="10304" spans="1:10" x14ac:dyDescent="0.2">
      <c r="A10304" s="180" t="s">
        <v>240</v>
      </c>
      <c r="B10304" s="180" t="s">
        <v>344</v>
      </c>
      <c r="C10304" s="180">
        <v>729111</v>
      </c>
      <c r="D10304" s="180"/>
      <c r="E10304" s="180"/>
      <c r="F10304" s="180"/>
      <c r="G10304" s="180">
        <v>3386</v>
      </c>
      <c r="H10304" s="180"/>
      <c r="I10304" s="180">
        <v>754780</v>
      </c>
      <c r="J10304" s="180">
        <v>739831.8</v>
      </c>
    </row>
    <row r="10305" spans="1:10" x14ac:dyDescent="0.2">
      <c r="A10305" s="180" t="s">
        <v>240</v>
      </c>
      <c r="B10305" s="180" t="s">
        <v>475</v>
      </c>
      <c r="C10305" s="180"/>
      <c r="D10305" s="180">
        <v>1749</v>
      </c>
      <c r="E10305" s="180"/>
      <c r="F10305" s="180">
        <v>2410</v>
      </c>
      <c r="G10305" s="180"/>
      <c r="H10305" s="180"/>
      <c r="I10305" s="180">
        <v>13846</v>
      </c>
      <c r="J10305" s="180">
        <v>17306.809999999998</v>
      </c>
    </row>
    <row r="10306" spans="1:10" x14ac:dyDescent="0.2">
      <c r="A10306" s="180" t="s">
        <v>240</v>
      </c>
      <c r="B10306" s="180" t="s">
        <v>332</v>
      </c>
      <c r="C10306" s="180"/>
      <c r="D10306" s="180"/>
      <c r="E10306" s="180"/>
      <c r="F10306" s="180"/>
      <c r="G10306" s="180"/>
      <c r="H10306" s="180"/>
      <c r="I10306" s="180">
        <v>92192</v>
      </c>
      <c r="J10306" s="180">
        <v>92192</v>
      </c>
    </row>
    <row r="10307" spans="1:10" x14ac:dyDescent="0.2">
      <c r="A10307" s="180" t="s">
        <v>240</v>
      </c>
      <c r="B10307" s="180" t="s">
        <v>407</v>
      </c>
      <c r="C10307" s="180"/>
      <c r="D10307" s="180"/>
      <c r="E10307" s="180"/>
      <c r="F10307" s="180"/>
      <c r="G10307" s="180">
        <v>176501</v>
      </c>
      <c r="H10307" s="180"/>
      <c r="I10307" s="180">
        <v>296113</v>
      </c>
      <c r="J10307" s="180">
        <v>291077.77</v>
      </c>
    </row>
    <row r="10308" spans="1:10" x14ac:dyDescent="0.2">
      <c r="A10308" s="180" t="s">
        <v>240</v>
      </c>
      <c r="B10308" s="180" t="s">
        <v>345</v>
      </c>
      <c r="C10308" s="180">
        <v>729291</v>
      </c>
      <c r="D10308" s="180">
        <v>312982</v>
      </c>
      <c r="E10308" s="180">
        <v>235</v>
      </c>
      <c r="F10308" s="180">
        <v>433673</v>
      </c>
      <c r="G10308" s="180">
        <v>408385</v>
      </c>
      <c r="H10308" s="180">
        <v>0</v>
      </c>
      <c r="I10308" s="180">
        <v>10786605</v>
      </c>
      <c r="J10308" s="180">
        <v>10624768.430000002</v>
      </c>
    </row>
    <row r="10309" spans="1:10" x14ac:dyDescent="0.2">
      <c r="A10309" s="180" t="s">
        <v>240</v>
      </c>
      <c r="B10309" s="180" t="s">
        <v>346</v>
      </c>
      <c r="C10309" s="180"/>
      <c r="D10309" s="180"/>
      <c r="E10309" s="180"/>
      <c r="F10309" s="180"/>
      <c r="G10309" s="180"/>
      <c r="H10309" s="180"/>
      <c r="I10309" s="180">
        <v>0</v>
      </c>
      <c r="J10309" s="180">
        <v>0</v>
      </c>
    </row>
    <row r="10310" spans="1:10" x14ac:dyDescent="0.2">
      <c r="A10310" s="180" t="s">
        <v>240</v>
      </c>
      <c r="B10310" s="180" t="s">
        <v>446</v>
      </c>
      <c r="C10310" s="180"/>
      <c r="D10310" s="180"/>
      <c r="E10310" s="180"/>
      <c r="F10310" s="180">
        <v>429000</v>
      </c>
      <c r="G10310" s="180"/>
      <c r="H10310" s="180"/>
      <c r="I10310" s="180">
        <v>602000</v>
      </c>
      <c r="J10310" s="180">
        <v>720354.69</v>
      </c>
    </row>
    <row r="10311" spans="1:10" x14ac:dyDescent="0.2">
      <c r="A10311" s="180" t="s">
        <v>240</v>
      </c>
      <c r="B10311" s="180" t="s">
        <v>347</v>
      </c>
      <c r="C10311" s="180"/>
      <c r="D10311" s="180"/>
      <c r="E10311" s="180"/>
      <c r="F10311" s="180"/>
      <c r="G10311" s="180"/>
      <c r="H10311" s="180"/>
      <c r="I10311" s="180">
        <v>800</v>
      </c>
      <c r="J10311" s="180">
        <v>10300</v>
      </c>
    </row>
    <row r="10312" spans="1:10" x14ac:dyDescent="0.2">
      <c r="A10312" s="180" t="s">
        <v>240</v>
      </c>
      <c r="B10312" s="180" t="s">
        <v>348</v>
      </c>
      <c r="C10312" s="180">
        <v>729291</v>
      </c>
      <c r="D10312" s="180">
        <v>312982</v>
      </c>
      <c r="E10312" s="180">
        <v>235</v>
      </c>
      <c r="F10312" s="180">
        <v>862673</v>
      </c>
      <c r="G10312" s="180">
        <v>408385</v>
      </c>
      <c r="H10312" s="180">
        <v>0</v>
      </c>
      <c r="I10312" s="180">
        <v>11389405</v>
      </c>
      <c r="J10312" s="180">
        <v>11355423.119999999</v>
      </c>
    </row>
    <row r="10313" spans="1:10" x14ac:dyDescent="0.2">
      <c r="A10313" s="180" t="s">
        <v>240</v>
      </c>
      <c r="B10313" s="180" t="s">
        <v>349</v>
      </c>
      <c r="C10313" s="180">
        <v>1053130.56</v>
      </c>
      <c r="D10313" s="180">
        <v>176973.14999999991</v>
      </c>
      <c r="E10313" s="180">
        <v>524042</v>
      </c>
      <c r="F10313" s="180">
        <v>291675.04999999981</v>
      </c>
      <c r="G10313" s="180">
        <v>158358.16000000003</v>
      </c>
      <c r="H10313" s="180">
        <v>0</v>
      </c>
      <c r="I10313" s="180">
        <v>3642354.8300000033</v>
      </c>
      <c r="J10313" s="180">
        <v>7196258.3699999992</v>
      </c>
    </row>
    <row r="10314" spans="1:10" x14ac:dyDescent="0.2">
      <c r="A10314" s="180" t="s">
        <v>240</v>
      </c>
      <c r="B10314" s="180" t="s">
        <v>350</v>
      </c>
      <c r="C10314" s="180">
        <v>1782421.56</v>
      </c>
      <c r="D10314" s="180">
        <v>489955.14999999991</v>
      </c>
      <c r="E10314" s="180">
        <v>524277</v>
      </c>
      <c r="F10314" s="180">
        <v>1154348.0499999998</v>
      </c>
      <c r="G10314" s="180">
        <v>566743.16</v>
      </c>
      <c r="H10314" s="180">
        <v>0</v>
      </c>
      <c r="I10314" s="180">
        <v>15031759.830000002</v>
      </c>
      <c r="J10314" s="180">
        <v>18551681.489999998</v>
      </c>
    </row>
    <row r="10315" spans="1:10" x14ac:dyDescent="0.2">
      <c r="A10315" s="180" t="s">
        <v>240</v>
      </c>
      <c r="B10315" s="180" t="s">
        <v>376</v>
      </c>
      <c r="C10315" s="180"/>
      <c r="D10315" s="180"/>
      <c r="E10315" s="180"/>
      <c r="F10315" s="180"/>
      <c r="G10315" s="180"/>
      <c r="H10315" s="180"/>
      <c r="I10315" s="180"/>
      <c r="J10315" s="180"/>
    </row>
    <row r="10316" spans="1:10" x14ac:dyDescent="0.2">
      <c r="A10316" s="180" t="s">
        <v>240</v>
      </c>
      <c r="B10316" s="180" t="s">
        <v>377</v>
      </c>
      <c r="C10316" s="180">
        <v>75961</v>
      </c>
      <c r="D10316" s="180"/>
      <c r="E10316" s="180"/>
      <c r="F10316" s="180"/>
      <c r="G10316" s="180"/>
      <c r="H10316" s="180"/>
      <c r="I10316" s="180">
        <v>6240572</v>
      </c>
      <c r="J10316" s="180">
        <v>6034270.3600000003</v>
      </c>
    </row>
    <row r="10317" spans="1:10" x14ac:dyDescent="0.2">
      <c r="A10317" s="180" t="s">
        <v>240</v>
      </c>
      <c r="B10317" s="180" t="s">
        <v>352</v>
      </c>
      <c r="C10317" s="180"/>
      <c r="D10317" s="180"/>
      <c r="E10317" s="180"/>
      <c r="F10317" s="180"/>
      <c r="G10317" s="180"/>
      <c r="H10317" s="180"/>
      <c r="I10317" s="180">
        <v>114388</v>
      </c>
      <c r="J10317" s="180">
        <v>111055.51</v>
      </c>
    </row>
    <row r="10318" spans="1:10" x14ac:dyDescent="0.2">
      <c r="A10318" s="180" t="s">
        <v>240</v>
      </c>
      <c r="B10318" s="180" t="s">
        <v>353</v>
      </c>
      <c r="C10318" s="180"/>
      <c r="D10318" s="180"/>
      <c r="E10318" s="180"/>
      <c r="F10318" s="180"/>
      <c r="G10318" s="180"/>
      <c r="H10318" s="180"/>
      <c r="I10318" s="180">
        <v>16751</v>
      </c>
      <c r="J10318" s="180">
        <v>16758.14</v>
      </c>
    </row>
    <row r="10319" spans="1:10" x14ac:dyDescent="0.2">
      <c r="A10319" s="180" t="s">
        <v>240</v>
      </c>
      <c r="B10319" s="180" t="s">
        <v>354</v>
      </c>
      <c r="C10319" s="180"/>
      <c r="D10319" s="180"/>
      <c r="E10319" s="180"/>
      <c r="F10319" s="180"/>
      <c r="G10319" s="180"/>
      <c r="H10319" s="180"/>
      <c r="I10319" s="180">
        <v>351443</v>
      </c>
      <c r="J10319" s="180">
        <v>341207.21</v>
      </c>
    </row>
    <row r="10320" spans="1:10" x14ac:dyDescent="0.2">
      <c r="A10320" s="180" t="s">
        <v>240</v>
      </c>
      <c r="B10320" s="180" t="s">
        <v>408</v>
      </c>
      <c r="C10320" s="180"/>
      <c r="D10320" s="180"/>
      <c r="E10320" s="180"/>
      <c r="F10320" s="180"/>
      <c r="G10320" s="180"/>
      <c r="H10320" s="180"/>
      <c r="I10320" s="180">
        <v>496389</v>
      </c>
      <c r="J10320" s="180">
        <v>481931.07</v>
      </c>
    </row>
    <row r="10321" spans="1:10" x14ac:dyDescent="0.2">
      <c r="A10321" s="180" t="s">
        <v>240</v>
      </c>
      <c r="B10321" s="180" t="s">
        <v>423</v>
      </c>
      <c r="C10321" s="180"/>
      <c r="D10321" s="180"/>
      <c r="E10321" s="180"/>
      <c r="F10321" s="180"/>
      <c r="G10321" s="180"/>
      <c r="H10321" s="180"/>
      <c r="I10321" s="180">
        <v>181515</v>
      </c>
      <c r="J10321" s="180">
        <v>176228.22</v>
      </c>
    </row>
    <row r="10322" spans="1:10" x14ac:dyDescent="0.2">
      <c r="A10322" s="180" t="s">
        <v>240</v>
      </c>
      <c r="B10322" s="180" t="s">
        <v>355</v>
      </c>
      <c r="C10322" s="180">
        <v>149664</v>
      </c>
      <c r="D10322" s="180"/>
      <c r="E10322" s="180"/>
      <c r="F10322" s="180"/>
      <c r="G10322" s="180"/>
      <c r="H10322" s="180"/>
      <c r="I10322" s="180">
        <v>866205</v>
      </c>
      <c r="J10322" s="180">
        <v>807248.3899999999</v>
      </c>
    </row>
    <row r="10323" spans="1:10" x14ac:dyDescent="0.2">
      <c r="A10323" s="180" t="s">
        <v>240</v>
      </c>
      <c r="B10323" s="180" t="s">
        <v>356</v>
      </c>
      <c r="C10323" s="180">
        <v>175000</v>
      </c>
      <c r="D10323" s="180"/>
      <c r="E10323" s="180"/>
      <c r="F10323" s="180"/>
      <c r="G10323" s="180"/>
      <c r="H10323" s="180"/>
      <c r="I10323" s="180">
        <v>507309</v>
      </c>
      <c r="J10323" s="180">
        <v>362904.84</v>
      </c>
    </row>
    <row r="10324" spans="1:10" x14ac:dyDescent="0.2">
      <c r="A10324" s="180" t="s">
        <v>240</v>
      </c>
      <c r="B10324" s="180" t="s">
        <v>409</v>
      </c>
      <c r="C10324" s="180"/>
      <c r="D10324" s="180"/>
      <c r="E10324" s="180"/>
      <c r="F10324" s="180"/>
      <c r="G10324" s="180"/>
      <c r="H10324" s="180"/>
      <c r="I10324" s="180">
        <v>0</v>
      </c>
      <c r="J10324" s="180"/>
    </row>
    <row r="10325" spans="1:10" x14ac:dyDescent="0.2">
      <c r="A10325" s="180" t="s">
        <v>240</v>
      </c>
      <c r="B10325" s="180" t="s">
        <v>378</v>
      </c>
      <c r="C10325" s="180"/>
      <c r="D10325" s="180"/>
      <c r="E10325" s="180"/>
      <c r="F10325" s="180"/>
      <c r="G10325" s="180">
        <v>435777</v>
      </c>
      <c r="H10325" s="180"/>
      <c r="I10325" s="180">
        <v>392425</v>
      </c>
      <c r="J10325" s="180">
        <v>352591.48</v>
      </c>
    </row>
    <row r="10326" spans="1:10" x14ac:dyDescent="0.2">
      <c r="A10326" s="180" t="s">
        <v>240</v>
      </c>
      <c r="B10326" s="180" t="s">
        <v>360</v>
      </c>
      <c r="C10326" s="180"/>
      <c r="D10326" s="180"/>
      <c r="E10326" s="180">
        <v>524625</v>
      </c>
      <c r="F10326" s="180"/>
      <c r="G10326" s="180"/>
      <c r="H10326" s="180"/>
      <c r="I10326" s="180">
        <v>645648</v>
      </c>
      <c r="J10326" s="180">
        <v>3911650.24</v>
      </c>
    </row>
    <row r="10327" spans="1:10" x14ac:dyDescent="0.2">
      <c r="A10327" s="180" t="s">
        <v>240</v>
      </c>
      <c r="B10327" s="180" t="s">
        <v>379</v>
      </c>
      <c r="C10327" s="180"/>
      <c r="D10327" s="180"/>
      <c r="E10327" s="180"/>
      <c r="F10327" s="180">
        <v>858000</v>
      </c>
      <c r="G10327" s="180"/>
      <c r="H10327" s="180"/>
      <c r="I10327" s="180">
        <v>858634</v>
      </c>
      <c r="J10327" s="180">
        <v>989330.91</v>
      </c>
    </row>
    <row r="10328" spans="1:10" x14ac:dyDescent="0.2">
      <c r="A10328" s="180" t="s">
        <v>240</v>
      </c>
      <c r="B10328" s="180" t="s">
        <v>362</v>
      </c>
      <c r="C10328" s="180"/>
      <c r="D10328" s="180"/>
      <c r="E10328" s="180"/>
      <c r="F10328" s="180"/>
      <c r="G10328" s="180"/>
      <c r="H10328" s="180"/>
      <c r="I10328" s="180">
        <v>294558</v>
      </c>
      <c r="J10328" s="180">
        <v>290896</v>
      </c>
    </row>
    <row r="10329" spans="1:10" x14ac:dyDescent="0.2">
      <c r="A10329" s="180" t="s">
        <v>240</v>
      </c>
      <c r="B10329" s="180" t="s">
        <v>365</v>
      </c>
      <c r="C10329" s="180">
        <v>400625</v>
      </c>
      <c r="D10329" s="180">
        <v>0</v>
      </c>
      <c r="E10329" s="180">
        <v>524625</v>
      </c>
      <c r="F10329" s="180">
        <v>858000</v>
      </c>
      <c r="G10329" s="180">
        <v>435777</v>
      </c>
      <c r="H10329" s="180">
        <v>0</v>
      </c>
      <c r="I10329" s="180">
        <v>10965837</v>
      </c>
      <c r="J10329" s="180">
        <v>13876072.369999999</v>
      </c>
    </row>
    <row r="10330" spans="1:10" x14ac:dyDescent="0.2">
      <c r="A10330" s="180" t="s">
        <v>240</v>
      </c>
      <c r="B10330" s="180" t="s">
        <v>447</v>
      </c>
      <c r="C10330" s="180">
        <v>315000</v>
      </c>
      <c r="D10330" s="180">
        <v>114000</v>
      </c>
      <c r="E10330" s="180"/>
      <c r="F10330" s="180"/>
      <c r="G10330" s="180"/>
      <c r="H10330" s="180"/>
      <c r="I10330" s="180">
        <v>471000</v>
      </c>
      <c r="J10330" s="180">
        <v>1033254.29</v>
      </c>
    </row>
    <row r="10331" spans="1:10" x14ac:dyDescent="0.2">
      <c r="A10331" s="180" t="s">
        <v>240</v>
      </c>
      <c r="B10331" s="180" t="s">
        <v>366</v>
      </c>
      <c r="C10331" s="180">
        <v>715625</v>
      </c>
      <c r="D10331" s="180">
        <v>114000</v>
      </c>
      <c r="E10331" s="180">
        <v>524625</v>
      </c>
      <c r="F10331" s="180">
        <v>858000</v>
      </c>
      <c r="G10331" s="180">
        <v>435777</v>
      </c>
      <c r="H10331" s="180">
        <v>0</v>
      </c>
      <c r="I10331" s="180">
        <v>11436837</v>
      </c>
      <c r="J10331" s="180">
        <v>14909326.66</v>
      </c>
    </row>
    <row r="10332" spans="1:10" x14ac:dyDescent="0.2">
      <c r="A10332" s="180" t="s">
        <v>240</v>
      </c>
      <c r="B10332" s="180" t="s">
        <v>367</v>
      </c>
      <c r="C10332" s="180">
        <v>1066796.56</v>
      </c>
      <c r="D10332" s="180">
        <v>375955.14999999991</v>
      </c>
      <c r="E10332" s="180">
        <v>-348</v>
      </c>
      <c r="F10332" s="180">
        <v>296348.04999999981</v>
      </c>
      <c r="G10332" s="180">
        <v>130966.16000000005</v>
      </c>
      <c r="H10332" s="180">
        <v>0</v>
      </c>
      <c r="I10332" s="180">
        <v>3594922.8300000019</v>
      </c>
      <c r="J10332" s="180">
        <v>3642354.8300000015</v>
      </c>
    </row>
    <row r="10333" spans="1:10" x14ac:dyDescent="0.2">
      <c r="A10333" s="180" t="s">
        <v>240</v>
      </c>
      <c r="B10333" s="180" t="s">
        <v>368</v>
      </c>
      <c r="C10333" s="180">
        <v>1782421.56</v>
      </c>
      <c r="D10333" s="180">
        <v>489955.14999999991</v>
      </c>
      <c r="E10333" s="180">
        <v>524277</v>
      </c>
      <c r="F10333" s="180">
        <v>1154348.0499999998</v>
      </c>
      <c r="G10333" s="180">
        <v>566743.16</v>
      </c>
      <c r="H10333" s="180">
        <v>0</v>
      </c>
      <c r="I10333" s="180">
        <v>15031759.830000002</v>
      </c>
      <c r="J10333" s="180">
        <v>18551681.489999998</v>
      </c>
    </row>
    <row r="10334" spans="1:10" x14ac:dyDescent="0.2">
      <c r="A10334" s="180" t="s">
        <v>241</v>
      </c>
      <c r="B10334" s="180" t="s">
        <v>333</v>
      </c>
      <c r="C10334" s="180"/>
      <c r="D10334" s="180">
        <v>602375</v>
      </c>
      <c r="E10334" s="180"/>
      <c r="F10334" s="180">
        <v>1399575</v>
      </c>
      <c r="G10334" s="180"/>
      <c r="H10334" s="180"/>
      <c r="I10334" s="180">
        <v>6719332</v>
      </c>
      <c r="J10334" s="180">
        <v>6232250.6699999999</v>
      </c>
    </row>
    <row r="10335" spans="1:10" x14ac:dyDescent="0.2">
      <c r="A10335" s="180" t="s">
        <v>241</v>
      </c>
      <c r="B10335" s="180" t="s">
        <v>334</v>
      </c>
      <c r="C10335" s="180"/>
      <c r="D10335" s="180">
        <v>9410</v>
      </c>
      <c r="E10335" s="180"/>
      <c r="F10335" s="180">
        <v>21864</v>
      </c>
      <c r="G10335" s="180"/>
      <c r="H10335" s="180"/>
      <c r="I10335" s="180">
        <v>111422</v>
      </c>
      <c r="J10335" s="180">
        <v>122756.04</v>
      </c>
    </row>
    <row r="10336" spans="1:10" x14ac:dyDescent="0.2">
      <c r="A10336" s="180" t="s">
        <v>241</v>
      </c>
      <c r="B10336" s="180" t="s">
        <v>335</v>
      </c>
      <c r="C10336" s="180"/>
      <c r="D10336" s="180">
        <v>0</v>
      </c>
      <c r="E10336" s="180"/>
      <c r="F10336" s="180"/>
      <c r="G10336" s="180"/>
      <c r="H10336" s="180"/>
      <c r="I10336" s="180">
        <v>0</v>
      </c>
      <c r="J10336" s="180">
        <v>43250</v>
      </c>
    </row>
    <row r="10337" spans="1:10" x14ac:dyDescent="0.2">
      <c r="A10337" s="180" t="s">
        <v>241</v>
      </c>
      <c r="B10337" s="180" t="s">
        <v>336</v>
      </c>
      <c r="C10337" s="180"/>
      <c r="D10337" s="180"/>
      <c r="E10337" s="180"/>
      <c r="F10337" s="180"/>
      <c r="G10337" s="180"/>
      <c r="H10337" s="180"/>
      <c r="I10337" s="180">
        <v>925000</v>
      </c>
      <c r="J10337" s="180">
        <v>901824.75</v>
      </c>
    </row>
    <row r="10338" spans="1:10" x14ac:dyDescent="0.2">
      <c r="A10338" s="180" t="s">
        <v>241</v>
      </c>
      <c r="B10338" s="180" t="s">
        <v>337</v>
      </c>
      <c r="C10338" s="180"/>
      <c r="D10338" s="180">
        <v>12000</v>
      </c>
      <c r="E10338" s="180"/>
      <c r="F10338" s="180"/>
      <c r="G10338" s="180">
        <v>1000</v>
      </c>
      <c r="H10338" s="180">
        <v>100</v>
      </c>
      <c r="I10338" s="180">
        <v>43600</v>
      </c>
      <c r="J10338" s="180">
        <v>40143.75</v>
      </c>
    </row>
    <row r="10339" spans="1:10" x14ac:dyDescent="0.2">
      <c r="A10339" s="180" t="s">
        <v>241</v>
      </c>
      <c r="B10339" s="180" t="s">
        <v>338</v>
      </c>
      <c r="C10339" s="180"/>
      <c r="D10339" s="180"/>
      <c r="E10339" s="180"/>
      <c r="F10339" s="180"/>
      <c r="G10339" s="180">
        <v>220000</v>
      </c>
      <c r="H10339" s="180"/>
      <c r="I10339" s="180">
        <v>215000</v>
      </c>
      <c r="J10339" s="180">
        <v>206333.4</v>
      </c>
    </row>
    <row r="10340" spans="1:10" x14ac:dyDescent="0.2">
      <c r="A10340" s="180" t="s">
        <v>241</v>
      </c>
      <c r="B10340" s="180" t="s">
        <v>339</v>
      </c>
      <c r="C10340" s="180"/>
      <c r="D10340" s="180"/>
      <c r="E10340" s="180"/>
      <c r="F10340" s="180"/>
      <c r="G10340" s="180"/>
      <c r="H10340" s="180"/>
      <c r="I10340" s="180">
        <v>362000</v>
      </c>
      <c r="J10340" s="180">
        <v>351649.98</v>
      </c>
    </row>
    <row r="10341" spans="1:10" x14ac:dyDescent="0.2">
      <c r="A10341" s="180" t="s">
        <v>241</v>
      </c>
      <c r="B10341" s="180" t="s">
        <v>340</v>
      </c>
      <c r="C10341" s="180"/>
      <c r="D10341" s="180"/>
      <c r="E10341" s="180"/>
      <c r="F10341" s="180">
        <v>500</v>
      </c>
      <c r="G10341" s="180">
        <v>8000</v>
      </c>
      <c r="H10341" s="180">
        <v>205000</v>
      </c>
      <c r="I10341" s="180">
        <v>405600</v>
      </c>
      <c r="J10341" s="180">
        <v>451274.93000000005</v>
      </c>
    </row>
    <row r="10342" spans="1:10" x14ac:dyDescent="0.2">
      <c r="A10342" s="180" t="s">
        <v>241</v>
      </c>
      <c r="B10342" s="180" t="s">
        <v>341</v>
      </c>
      <c r="C10342" s="180"/>
      <c r="D10342" s="180"/>
      <c r="E10342" s="180"/>
      <c r="F10342" s="180"/>
      <c r="G10342" s="180"/>
      <c r="H10342" s="180"/>
      <c r="I10342" s="180">
        <v>0</v>
      </c>
      <c r="J10342" s="180">
        <v>0</v>
      </c>
    </row>
    <row r="10343" spans="1:10" x14ac:dyDescent="0.2">
      <c r="A10343" s="180" t="s">
        <v>241</v>
      </c>
      <c r="B10343" s="180" t="s">
        <v>342</v>
      </c>
      <c r="C10343" s="180"/>
      <c r="D10343" s="180"/>
      <c r="E10343" s="180"/>
      <c r="F10343" s="180"/>
      <c r="G10343" s="180"/>
      <c r="H10343" s="180"/>
      <c r="I10343" s="180">
        <v>2657827</v>
      </c>
      <c r="J10343" s="180">
        <v>2904391</v>
      </c>
    </row>
    <row r="10344" spans="1:10" x14ac:dyDescent="0.2">
      <c r="A10344" s="180" t="s">
        <v>241</v>
      </c>
      <c r="B10344" s="180" t="s">
        <v>343</v>
      </c>
      <c r="C10344" s="180"/>
      <c r="D10344" s="180"/>
      <c r="E10344" s="180"/>
      <c r="F10344" s="180"/>
      <c r="G10344" s="180"/>
      <c r="H10344" s="180"/>
      <c r="I10344" s="180">
        <v>0</v>
      </c>
      <c r="J10344" s="180">
        <v>0</v>
      </c>
    </row>
    <row r="10345" spans="1:10" x14ac:dyDescent="0.2">
      <c r="A10345" s="180" t="s">
        <v>241</v>
      </c>
      <c r="B10345" s="180" t="s">
        <v>344</v>
      </c>
      <c r="C10345" s="180">
        <v>675000</v>
      </c>
      <c r="D10345" s="180">
        <v>200</v>
      </c>
      <c r="E10345" s="180"/>
      <c r="F10345" s="180">
        <v>500</v>
      </c>
      <c r="G10345" s="180">
        <v>8000</v>
      </c>
      <c r="H10345" s="180"/>
      <c r="I10345" s="180">
        <v>157500</v>
      </c>
      <c r="J10345" s="180">
        <v>791110.8</v>
      </c>
    </row>
    <row r="10346" spans="1:10" x14ac:dyDescent="0.2">
      <c r="A10346" s="180" t="s">
        <v>241</v>
      </c>
      <c r="B10346" s="180" t="s">
        <v>475</v>
      </c>
      <c r="C10346" s="180"/>
      <c r="D10346" s="180">
        <v>17860</v>
      </c>
      <c r="E10346" s="180"/>
      <c r="F10346" s="180">
        <v>41496</v>
      </c>
      <c r="G10346" s="180"/>
      <c r="H10346" s="180"/>
      <c r="I10346" s="180">
        <v>178372</v>
      </c>
      <c r="J10346" s="180">
        <v>145266.27000000002</v>
      </c>
    </row>
    <row r="10347" spans="1:10" x14ac:dyDescent="0.2">
      <c r="A10347" s="180" t="s">
        <v>241</v>
      </c>
      <c r="B10347" s="180" t="s">
        <v>332</v>
      </c>
      <c r="C10347" s="180"/>
      <c r="D10347" s="180"/>
      <c r="E10347" s="180"/>
      <c r="F10347" s="180"/>
      <c r="G10347" s="180"/>
      <c r="H10347" s="180"/>
      <c r="I10347" s="180">
        <v>165000</v>
      </c>
      <c r="J10347" s="180">
        <v>161401</v>
      </c>
    </row>
    <row r="10348" spans="1:10" x14ac:dyDescent="0.2">
      <c r="A10348" s="180" t="s">
        <v>241</v>
      </c>
      <c r="B10348" s="180" t="s">
        <v>407</v>
      </c>
      <c r="C10348" s="180"/>
      <c r="D10348" s="180"/>
      <c r="E10348" s="180"/>
      <c r="F10348" s="180"/>
      <c r="G10348" s="180">
        <v>285000</v>
      </c>
      <c r="H10348" s="180">
        <v>16000</v>
      </c>
      <c r="I10348" s="180">
        <v>1040000</v>
      </c>
      <c r="J10348" s="180">
        <v>355403.57</v>
      </c>
    </row>
    <row r="10349" spans="1:10" x14ac:dyDescent="0.2">
      <c r="A10349" s="180" t="s">
        <v>241</v>
      </c>
      <c r="B10349" s="180" t="s">
        <v>345</v>
      </c>
      <c r="C10349" s="180">
        <v>675000</v>
      </c>
      <c r="D10349" s="180">
        <v>641845</v>
      </c>
      <c r="E10349" s="180">
        <v>0</v>
      </c>
      <c r="F10349" s="180">
        <v>1463935</v>
      </c>
      <c r="G10349" s="180">
        <v>522000</v>
      </c>
      <c r="H10349" s="180">
        <v>221100</v>
      </c>
      <c r="I10349" s="180">
        <v>12980653</v>
      </c>
      <c r="J10349" s="180">
        <v>12707056.16</v>
      </c>
    </row>
    <row r="10350" spans="1:10" x14ac:dyDescent="0.2">
      <c r="A10350" s="180" t="s">
        <v>241</v>
      </c>
      <c r="B10350" s="180" t="s">
        <v>346</v>
      </c>
      <c r="C10350" s="180"/>
      <c r="D10350" s="180"/>
      <c r="E10350" s="180"/>
      <c r="F10350" s="180"/>
      <c r="G10350" s="180"/>
      <c r="H10350" s="180"/>
      <c r="I10350" s="180">
        <v>0</v>
      </c>
      <c r="J10350" s="180">
        <v>0</v>
      </c>
    </row>
    <row r="10351" spans="1:10" x14ac:dyDescent="0.2">
      <c r="A10351" s="180" t="s">
        <v>241</v>
      </c>
      <c r="B10351" s="180" t="s">
        <v>446</v>
      </c>
      <c r="C10351" s="180"/>
      <c r="D10351" s="180"/>
      <c r="E10351" s="180"/>
      <c r="F10351" s="180"/>
      <c r="G10351" s="180"/>
      <c r="H10351" s="180"/>
      <c r="I10351" s="180">
        <v>0</v>
      </c>
      <c r="J10351" s="180">
        <v>116582.71</v>
      </c>
    </row>
    <row r="10352" spans="1:10" x14ac:dyDescent="0.2">
      <c r="A10352" s="180" t="s">
        <v>241</v>
      </c>
      <c r="B10352" s="180" t="s">
        <v>347</v>
      </c>
      <c r="C10352" s="180"/>
      <c r="D10352" s="180"/>
      <c r="E10352" s="180"/>
      <c r="F10352" s="180"/>
      <c r="G10352" s="180"/>
      <c r="H10352" s="180"/>
      <c r="I10352" s="180">
        <v>0</v>
      </c>
      <c r="J10352" s="180">
        <v>0</v>
      </c>
    </row>
    <row r="10353" spans="1:10" x14ac:dyDescent="0.2">
      <c r="A10353" s="180" t="s">
        <v>241</v>
      </c>
      <c r="B10353" s="180" t="s">
        <v>348</v>
      </c>
      <c r="C10353" s="180">
        <v>675000</v>
      </c>
      <c r="D10353" s="180">
        <v>641845</v>
      </c>
      <c r="E10353" s="180">
        <v>0</v>
      </c>
      <c r="F10353" s="180">
        <v>1463935</v>
      </c>
      <c r="G10353" s="180">
        <v>522000</v>
      </c>
      <c r="H10353" s="180">
        <v>221100</v>
      </c>
      <c r="I10353" s="180">
        <v>12980653</v>
      </c>
      <c r="J10353" s="180">
        <v>12823638.869999999</v>
      </c>
    </row>
    <row r="10354" spans="1:10" x14ac:dyDescent="0.2">
      <c r="A10354" s="180" t="s">
        <v>241</v>
      </c>
      <c r="B10354" s="180" t="s">
        <v>349</v>
      </c>
      <c r="C10354" s="180">
        <v>2030050.09</v>
      </c>
      <c r="D10354" s="180">
        <v>788462.0399999998</v>
      </c>
      <c r="E10354" s="180">
        <v>0</v>
      </c>
      <c r="F10354" s="180">
        <v>1443233.2699999996</v>
      </c>
      <c r="G10354" s="180">
        <v>199562.69999999995</v>
      </c>
      <c r="H10354" s="180">
        <v>-33665.27999999997</v>
      </c>
      <c r="I10354" s="180">
        <v>7137438.3699999982</v>
      </c>
      <c r="J10354" s="180">
        <v>8127875.5399999982</v>
      </c>
    </row>
    <row r="10355" spans="1:10" x14ac:dyDescent="0.2">
      <c r="A10355" s="180" t="s">
        <v>241</v>
      </c>
      <c r="B10355" s="180" t="s">
        <v>350</v>
      </c>
      <c r="C10355" s="180">
        <v>2705050.09</v>
      </c>
      <c r="D10355" s="180">
        <v>1430307.0399999998</v>
      </c>
      <c r="E10355" s="180">
        <v>0</v>
      </c>
      <c r="F10355" s="180">
        <v>2907168.2699999996</v>
      </c>
      <c r="G10355" s="180">
        <v>721562.7</v>
      </c>
      <c r="H10355" s="180">
        <v>187434.72000000003</v>
      </c>
      <c r="I10355" s="180">
        <v>20118091.369999997</v>
      </c>
      <c r="J10355" s="180">
        <v>20951514.41</v>
      </c>
    </row>
    <row r="10356" spans="1:10" x14ac:dyDescent="0.2">
      <c r="A10356" s="180" t="s">
        <v>241</v>
      </c>
      <c r="B10356" s="180" t="s">
        <v>376</v>
      </c>
      <c r="C10356" s="180"/>
      <c r="D10356" s="180"/>
      <c r="E10356" s="180"/>
      <c r="F10356" s="180"/>
      <c r="G10356" s="180"/>
      <c r="H10356" s="180"/>
      <c r="I10356" s="180"/>
      <c r="J10356" s="180"/>
    </row>
    <row r="10357" spans="1:10" x14ac:dyDescent="0.2">
      <c r="A10357" s="180" t="s">
        <v>241</v>
      </c>
      <c r="B10357" s="180" t="s">
        <v>377</v>
      </c>
      <c r="C10357" s="180"/>
      <c r="D10357" s="180"/>
      <c r="E10357" s="180"/>
      <c r="F10357" s="180"/>
      <c r="G10357" s="180"/>
      <c r="H10357" s="180"/>
      <c r="I10357" s="180">
        <v>7475000</v>
      </c>
      <c r="J10357" s="180">
        <v>6544685</v>
      </c>
    </row>
    <row r="10358" spans="1:10" x14ac:dyDescent="0.2">
      <c r="A10358" s="180" t="s">
        <v>241</v>
      </c>
      <c r="B10358" s="180" t="s">
        <v>352</v>
      </c>
      <c r="C10358" s="180"/>
      <c r="D10358" s="180"/>
      <c r="E10358" s="180"/>
      <c r="F10358" s="180"/>
      <c r="G10358" s="180"/>
      <c r="H10358" s="180"/>
      <c r="I10358" s="180">
        <v>245000</v>
      </c>
      <c r="J10358" s="180">
        <v>241429.71</v>
      </c>
    </row>
    <row r="10359" spans="1:10" x14ac:dyDescent="0.2">
      <c r="A10359" s="180" t="s">
        <v>241</v>
      </c>
      <c r="B10359" s="180" t="s">
        <v>353</v>
      </c>
      <c r="C10359" s="180"/>
      <c r="D10359" s="180"/>
      <c r="E10359" s="180"/>
      <c r="F10359" s="180"/>
      <c r="G10359" s="180"/>
      <c r="H10359" s="180"/>
      <c r="I10359" s="180">
        <v>220000</v>
      </c>
      <c r="J10359" s="180">
        <v>212319.83</v>
      </c>
    </row>
    <row r="10360" spans="1:10" x14ac:dyDescent="0.2">
      <c r="A10360" s="180" t="s">
        <v>241</v>
      </c>
      <c r="B10360" s="180" t="s">
        <v>354</v>
      </c>
      <c r="C10360" s="180"/>
      <c r="D10360" s="180"/>
      <c r="E10360" s="180"/>
      <c r="F10360" s="180"/>
      <c r="G10360" s="180"/>
      <c r="H10360" s="180"/>
      <c r="I10360" s="180">
        <v>310000</v>
      </c>
      <c r="J10360" s="180">
        <v>312554.56</v>
      </c>
    </row>
    <row r="10361" spans="1:10" x14ac:dyDescent="0.2">
      <c r="A10361" s="180" t="s">
        <v>241</v>
      </c>
      <c r="B10361" s="180" t="s">
        <v>408</v>
      </c>
      <c r="C10361" s="180"/>
      <c r="D10361" s="180"/>
      <c r="E10361" s="180"/>
      <c r="F10361" s="180"/>
      <c r="G10361" s="180"/>
      <c r="H10361" s="180"/>
      <c r="I10361" s="180">
        <v>400000</v>
      </c>
      <c r="J10361" s="180">
        <v>395500.41</v>
      </c>
    </row>
    <row r="10362" spans="1:10" x14ac:dyDescent="0.2">
      <c r="A10362" s="180" t="s">
        <v>241</v>
      </c>
      <c r="B10362" s="180" t="s">
        <v>423</v>
      </c>
      <c r="C10362" s="180"/>
      <c r="D10362" s="180">
        <v>18000</v>
      </c>
      <c r="E10362" s="180"/>
      <c r="F10362" s="180"/>
      <c r="G10362" s="180"/>
      <c r="H10362" s="180"/>
      <c r="I10362" s="180">
        <v>135500</v>
      </c>
      <c r="J10362" s="180">
        <v>118392.11</v>
      </c>
    </row>
    <row r="10363" spans="1:10" x14ac:dyDescent="0.2">
      <c r="A10363" s="180" t="s">
        <v>241</v>
      </c>
      <c r="B10363" s="180" t="s">
        <v>355</v>
      </c>
      <c r="C10363" s="180"/>
      <c r="D10363" s="180">
        <v>155000</v>
      </c>
      <c r="E10363" s="180"/>
      <c r="F10363" s="180"/>
      <c r="G10363" s="180"/>
      <c r="H10363" s="180">
        <v>9000</v>
      </c>
      <c r="I10363" s="180">
        <v>1150000</v>
      </c>
      <c r="J10363" s="180">
        <v>914186.77</v>
      </c>
    </row>
    <row r="10364" spans="1:10" x14ac:dyDescent="0.2">
      <c r="A10364" s="180" t="s">
        <v>241</v>
      </c>
      <c r="B10364" s="180" t="s">
        <v>356</v>
      </c>
      <c r="C10364" s="180"/>
      <c r="D10364" s="180">
        <v>255000</v>
      </c>
      <c r="E10364" s="180"/>
      <c r="F10364" s="180"/>
      <c r="G10364" s="180"/>
      <c r="H10364" s="180"/>
      <c r="I10364" s="180">
        <v>830000</v>
      </c>
      <c r="J10364" s="180">
        <v>788890.71</v>
      </c>
    </row>
    <row r="10365" spans="1:10" x14ac:dyDescent="0.2">
      <c r="A10365" s="180" t="s">
        <v>241</v>
      </c>
      <c r="B10365" s="180" t="s">
        <v>409</v>
      </c>
      <c r="C10365" s="180"/>
      <c r="D10365" s="180"/>
      <c r="E10365" s="180"/>
      <c r="F10365" s="180"/>
      <c r="G10365" s="180"/>
      <c r="H10365" s="180"/>
      <c r="I10365" s="180">
        <v>0</v>
      </c>
      <c r="J10365" s="180"/>
    </row>
    <row r="10366" spans="1:10" x14ac:dyDescent="0.2">
      <c r="A10366" s="180" t="s">
        <v>241</v>
      </c>
      <c r="B10366" s="180" t="s">
        <v>378</v>
      </c>
      <c r="C10366" s="180"/>
      <c r="D10366" s="180"/>
      <c r="E10366" s="180"/>
      <c r="F10366" s="180"/>
      <c r="G10366" s="180">
        <v>510000</v>
      </c>
      <c r="H10366" s="180">
        <v>195000</v>
      </c>
      <c r="I10366" s="180">
        <v>665000</v>
      </c>
      <c r="J10366" s="180">
        <v>618848.66</v>
      </c>
    </row>
    <row r="10367" spans="1:10" x14ac:dyDescent="0.2">
      <c r="A10367" s="180" t="s">
        <v>241</v>
      </c>
      <c r="B10367" s="180" t="s">
        <v>360</v>
      </c>
      <c r="C10367" s="180">
        <v>1500000</v>
      </c>
      <c r="D10367" s="180">
        <v>125000</v>
      </c>
      <c r="E10367" s="180"/>
      <c r="F10367" s="180"/>
      <c r="G10367" s="180"/>
      <c r="H10367" s="180"/>
      <c r="I10367" s="180">
        <v>373240</v>
      </c>
      <c r="J10367" s="180">
        <v>1985459.61</v>
      </c>
    </row>
    <row r="10368" spans="1:10" x14ac:dyDescent="0.2">
      <c r="A10368" s="180" t="s">
        <v>241</v>
      </c>
      <c r="B10368" s="180" t="s">
        <v>379</v>
      </c>
      <c r="C10368" s="180"/>
      <c r="D10368" s="180"/>
      <c r="E10368" s="180"/>
      <c r="F10368" s="180">
        <v>1420939</v>
      </c>
      <c r="G10368" s="180"/>
      <c r="H10368" s="180"/>
      <c r="I10368" s="180">
        <v>1296039</v>
      </c>
      <c r="J10368" s="180">
        <v>1226049.54</v>
      </c>
    </row>
    <row r="10369" spans="1:10" x14ac:dyDescent="0.2">
      <c r="A10369" s="180" t="s">
        <v>241</v>
      </c>
      <c r="B10369" s="180" t="s">
        <v>362</v>
      </c>
      <c r="C10369" s="180"/>
      <c r="D10369" s="180"/>
      <c r="E10369" s="180"/>
      <c r="F10369" s="180"/>
      <c r="G10369" s="180"/>
      <c r="H10369" s="180"/>
      <c r="I10369" s="180">
        <v>331912</v>
      </c>
      <c r="J10369" s="180">
        <v>332470</v>
      </c>
    </row>
    <row r="10370" spans="1:10" x14ac:dyDescent="0.2">
      <c r="A10370" s="180" t="s">
        <v>241</v>
      </c>
      <c r="B10370" s="180" t="s">
        <v>365</v>
      </c>
      <c r="C10370" s="180">
        <v>1500000</v>
      </c>
      <c r="D10370" s="180">
        <v>553000</v>
      </c>
      <c r="E10370" s="180">
        <v>0</v>
      </c>
      <c r="F10370" s="180">
        <v>1420939</v>
      </c>
      <c r="G10370" s="180">
        <v>510000</v>
      </c>
      <c r="H10370" s="180">
        <v>204000</v>
      </c>
      <c r="I10370" s="180">
        <v>13431691</v>
      </c>
      <c r="J10370" s="180">
        <v>13690786.91</v>
      </c>
    </row>
    <row r="10371" spans="1:10" x14ac:dyDescent="0.2">
      <c r="A10371" s="180" t="s">
        <v>241</v>
      </c>
      <c r="B10371" s="180" t="s">
        <v>447</v>
      </c>
      <c r="C10371" s="180"/>
      <c r="D10371" s="180"/>
      <c r="E10371" s="180"/>
      <c r="F10371" s="180"/>
      <c r="G10371" s="180"/>
      <c r="H10371" s="180"/>
      <c r="I10371" s="180">
        <v>0</v>
      </c>
      <c r="J10371" s="180">
        <v>123289.13</v>
      </c>
    </row>
    <row r="10372" spans="1:10" x14ac:dyDescent="0.2">
      <c r="A10372" s="180" t="s">
        <v>241</v>
      </c>
      <c r="B10372" s="180" t="s">
        <v>366</v>
      </c>
      <c r="C10372" s="180">
        <v>1500000</v>
      </c>
      <c r="D10372" s="180">
        <v>553000</v>
      </c>
      <c r="E10372" s="180">
        <v>0</v>
      </c>
      <c r="F10372" s="180">
        <v>1420939</v>
      </c>
      <c r="G10372" s="180">
        <v>510000</v>
      </c>
      <c r="H10372" s="180">
        <v>204000</v>
      </c>
      <c r="I10372" s="180">
        <v>13431691</v>
      </c>
      <c r="J10372" s="180">
        <v>13814076.039999999</v>
      </c>
    </row>
    <row r="10373" spans="1:10" x14ac:dyDescent="0.2">
      <c r="A10373" s="180" t="s">
        <v>241</v>
      </c>
      <c r="B10373" s="180" t="s">
        <v>367</v>
      </c>
      <c r="C10373" s="180">
        <v>1205050.0900000001</v>
      </c>
      <c r="D10373" s="180">
        <v>877307.0399999998</v>
      </c>
      <c r="E10373" s="180">
        <v>0</v>
      </c>
      <c r="F10373" s="180">
        <v>1486229.2699999996</v>
      </c>
      <c r="G10373" s="180">
        <v>211562.69999999995</v>
      </c>
      <c r="H10373" s="180">
        <v>-16565.27999999997</v>
      </c>
      <c r="I10373" s="180">
        <v>6686400.3699999973</v>
      </c>
      <c r="J10373" s="180">
        <v>7137438.3699999992</v>
      </c>
    </row>
    <row r="10374" spans="1:10" x14ac:dyDescent="0.2">
      <c r="A10374" s="180" t="s">
        <v>241</v>
      </c>
      <c r="B10374" s="180" t="s">
        <v>368</v>
      </c>
      <c r="C10374" s="180">
        <v>2705050.09</v>
      </c>
      <c r="D10374" s="180">
        <v>1430307.0399999998</v>
      </c>
      <c r="E10374" s="180">
        <v>0</v>
      </c>
      <c r="F10374" s="180">
        <v>2907168.2699999996</v>
      </c>
      <c r="G10374" s="180">
        <v>721562.7</v>
      </c>
      <c r="H10374" s="180">
        <v>187434.72000000003</v>
      </c>
      <c r="I10374" s="180">
        <v>20118091.369999997</v>
      </c>
      <c r="J10374" s="180">
        <v>20951514.41</v>
      </c>
    </row>
    <row r="10375" spans="1:10" x14ac:dyDescent="0.2">
      <c r="A10375" s="180" t="s">
        <v>242</v>
      </c>
      <c r="B10375" s="180" t="s">
        <v>333</v>
      </c>
      <c r="C10375" s="180"/>
      <c r="D10375" s="180">
        <v>280376</v>
      </c>
      <c r="E10375" s="180"/>
      <c r="F10375" s="180">
        <v>0</v>
      </c>
      <c r="G10375" s="180"/>
      <c r="H10375" s="180"/>
      <c r="I10375" s="180">
        <v>2345302</v>
      </c>
      <c r="J10375" s="180">
        <v>2256354.86</v>
      </c>
    </row>
    <row r="10376" spans="1:10" x14ac:dyDescent="0.2">
      <c r="A10376" s="180" t="s">
        <v>242</v>
      </c>
      <c r="B10376" s="180" t="s">
        <v>334</v>
      </c>
      <c r="C10376" s="180"/>
      <c r="D10376" s="180">
        <v>3752</v>
      </c>
      <c r="E10376" s="180"/>
      <c r="F10376" s="180">
        <v>0</v>
      </c>
      <c r="G10376" s="180"/>
      <c r="H10376" s="180"/>
      <c r="I10376" s="180">
        <v>33531</v>
      </c>
      <c r="J10376" s="180">
        <v>37137.4</v>
      </c>
    </row>
    <row r="10377" spans="1:10" x14ac:dyDescent="0.2">
      <c r="A10377" s="180" t="s">
        <v>242</v>
      </c>
      <c r="B10377" s="180" t="s">
        <v>335</v>
      </c>
      <c r="C10377" s="180"/>
      <c r="D10377" s="180">
        <v>43671</v>
      </c>
      <c r="E10377" s="180"/>
      <c r="F10377" s="180"/>
      <c r="G10377" s="180"/>
      <c r="H10377" s="180"/>
      <c r="I10377" s="180">
        <v>314135</v>
      </c>
      <c r="J10377" s="180">
        <v>327255</v>
      </c>
    </row>
    <row r="10378" spans="1:10" x14ac:dyDescent="0.2">
      <c r="A10378" s="180" t="s">
        <v>242</v>
      </c>
      <c r="B10378" s="180" t="s">
        <v>336</v>
      </c>
      <c r="C10378" s="180"/>
      <c r="D10378" s="180"/>
      <c r="E10378" s="180"/>
      <c r="F10378" s="180"/>
      <c r="G10378" s="180"/>
      <c r="H10378" s="180"/>
      <c r="I10378" s="180">
        <v>190931</v>
      </c>
      <c r="J10378" s="180">
        <v>188904.74</v>
      </c>
    </row>
    <row r="10379" spans="1:10" x14ac:dyDescent="0.2">
      <c r="A10379" s="180" t="s">
        <v>242</v>
      </c>
      <c r="B10379" s="180" t="s">
        <v>337</v>
      </c>
      <c r="C10379" s="180">
        <v>709</v>
      </c>
      <c r="D10379" s="180">
        <v>213</v>
      </c>
      <c r="E10379" s="180">
        <v>0</v>
      </c>
      <c r="F10379" s="180">
        <v>2212</v>
      </c>
      <c r="G10379" s="180">
        <v>147</v>
      </c>
      <c r="H10379" s="180">
        <v>0</v>
      </c>
      <c r="I10379" s="180">
        <v>14068</v>
      </c>
      <c r="J10379" s="180">
        <v>13858.46</v>
      </c>
    </row>
    <row r="10380" spans="1:10" x14ac:dyDescent="0.2">
      <c r="A10380" s="180" t="s">
        <v>242</v>
      </c>
      <c r="B10380" s="180" t="s">
        <v>338</v>
      </c>
      <c r="C10380" s="180"/>
      <c r="D10380" s="180"/>
      <c r="E10380" s="180"/>
      <c r="F10380" s="180"/>
      <c r="G10380" s="180">
        <v>51455</v>
      </c>
      <c r="H10380" s="180">
        <v>0</v>
      </c>
      <c r="I10380" s="180">
        <v>50945</v>
      </c>
      <c r="J10380" s="180">
        <v>50192.5</v>
      </c>
    </row>
    <row r="10381" spans="1:10" x14ac:dyDescent="0.2">
      <c r="A10381" s="180" t="s">
        <v>242</v>
      </c>
      <c r="B10381" s="180" t="s">
        <v>339</v>
      </c>
      <c r="C10381" s="180"/>
      <c r="D10381" s="180"/>
      <c r="E10381" s="180"/>
      <c r="F10381" s="180"/>
      <c r="G10381" s="180"/>
      <c r="H10381" s="180">
        <v>0</v>
      </c>
      <c r="I10381" s="180">
        <v>111096</v>
      </c>
      <c r="J10381" s="180">
        <v>109458.13</v>
      </c>
    </row>
    <row r="10382" spans="1:10" x14ac:dyDescent="0.2">
      <c r="A10382" s="180" t="s">
        <v>242</v>
      </c>
      <c r="B10382" s="180" t="s">
        <v>340</v>
      </c>
      <c r="C10382" s="180">
        <v>0</v>
      </c>
      <c r="D10382" s="180">
        <v>15670</v>
      </c>
      <c r="E10382" s="180">
        <v>0</v>
      </c>
      <c r="F10382" s="180">
        <v>0</v>
      </c>
      <c r="G10382" s="180">
        <v>1343</v>
      </c>
      <c r="H10382" s="180">
        <v>193</v>
      </c>
      <c r="I10382" s="180">
        <v>113675</v>
      </c>
      <c r="J10382" s="180">
        <v>111998.75</v>
      </c>
    </row>
    <row r="10383" spans="1:10" x14ac:dyDescent="0.2">
      <c r="A10383" s="180" t="s">
        <v>242</v>
      </c>
      <c r="B10383" s="180" t="s">
        <v>341</v>
      </c>
      <c r="C10383" s="180">
        <v>0</v>
      </c>
      <c r="D10383" s="180">
        <v>0</v>
      </c>
      <c r="E10383" s="180">
        <v>0</v>
      </c>
      <c r="F10383" s="180"/>
      <c r="G10383" s="180">
        <v>0</v>
      </c>
      <c r="H10383" s="180">
        <v>0</v>
      </c>
      <c r="I10383" s="180">
        <v>0</v>
      </c>
      <c r="J10383" s="180">
        <v>0</v>
      </c>
    </row>
    <row r="10384" spans="1:10" x14ac:dyDescent="0.2">
      <c r="A10384" s="180" t="s">
        <v>242</v>
      </c>
      <c r="B10384" s="180" t="s">
        <v>342</v>
      </c>
      <c r="C10384" s="180"/>
      <c r="D10384" s="180"/>
      <c r="E10384" s="180"/>
      <c r="F10384" s="180"/>
      <c r="G10384" s="180"/>
      <c r="H10384" s="180"/>
      <c r="I10384" s="180">
        <v>5449598</v>
      </c>
      <c r="J10384" s="180">
        <v>5059839</v>
      </c>
    </row>
    <row r="10385" spans="1:10" x14ac:dyDescent="0.2">
      <c r="A10385" s="180" t="s">
        <v>242</v>
      </c>
      <c r="B10385" s="180" t="s">
        <v>343</v>
      </c>
      <c r="C10385" s="180"/>
      <c r="D10385" s="180"/>
      <c r="E10385" s="180"/>
      <c r="F10385" s="180"/>
      <c r="G10385" s="180"/>
      <c r="H10385" s="180"/>
      <c r="I10385" s="180">
        <v>0</v>
      </c>
      <c r="J10385" s="180">
        <v>0</v>
      </c>
    </row>
    <row r="10386" spans="1:10" x14ac:dyDescent="0.2">
      <c r="A10386" s="180" t="s">
        <v>242</v>
      </c>
      <c r="B10386" s="180" t="s">
        <v>344</v>
      </c>
      <c r="C10386" s="180">
        <v>669305</v>
      </c>
      <c r="D10386" s="180">
        <v>87</v>
      </c>
      <c r="E10386" s="180">
        <v>0</v>
      </c>
      <c r="F10386" s="180">
        <v>0</v>
      </c>
      <c r="G10386" s="180">
        <v>3455</v>
      </c>
      <c r="H10386" s="180">
        <v>0</v>
      </c>
      <c r="I10386" s="180">
        <v>915879</v>
      </c>
      <c r="J10386" s="180">
        <v>755336.41</v>
      </c>
    </row>
    <row r="10387" spans="1:10" x14ac:dyDescent="0.2">
      <c r="A10387" s="180" t="s">
        <v>242</v>
      </c>
      <c r="B10387" s="180" t="s">
        <v>475</v>
      </c>
      <c r="C10387" s="180"/>
      <c r="D10387" s="180">
        <v>4115</v>
      </c>
      <c r="E10387" s="180"/>
      <c r="F10387" s="180">
        <v>0</v>
      </c>
      <c r="G10387" s="180"/>
      <c r="H10387" s="180"/>
      <c r="I10387" s="180">
        <v>31214</v>
      </c>
      <c r="J10387" s="180">
        <v>33865.269999999997</v>
      </c>
    </row>
    <row r="10388" spans="1:10" x14ac:dyDescent="0.2">
      <c r="A10388" s="180" t="s">
        <v>242</v>
      </c>
      <c r="B10388" s="180" t="s">
        <v>332</v>
      </c>
      <c r="C10388" s="180"/>
      <c r="D10388" s="180"/>
      <c r="E10388" s="180">
        <v>0</v>
      </c>
      <c r="F10388" s="180"/>
      <c r="G10388" s="180"/>
      <c r="H10388" s="180"/>
      <c r="I10388" s="180">
        <v>477595</v>
      </c>
      <c r="J10388" s="180">
        <v>577399</v>
      </c>
    </row>
    <row r="10389" spans="1:10" x14ac:dyDescent="0.2">
      <c r="A10389" s="180" t="s">
        <v>242</v>
      </c>
      <c r="B10389" s="180" t="s">
        <v>407</v>
      </c>
      <c r="C10389" s="180">
        <v>0</v>
      </c>
      <c r="D10389" s="180">
        <v>0</v>
      </c>
      <c r="E10389" s="180">
        <v>0</v>
      </c>
      <c r="F10389" s="180">
        <v>0</v>
      </c>
      <c r="G10389" s="180">
        <v>434249</v>
      </c>
      <c r="H10389" s="180">
        <v>0</v>
      </c>
      <c r="I10389" s="180">
        <v>614607</v>
      </c>
      <c r="J10389" s="180">
        <v>607970.36</v>
      </c>
    </row>
    <row r="10390" spans="1:10" x14ac:dyDescent="0.2">
      <c r="A10390" s="180" t="s">
        <v>242</v>
      </c>
      <c r="B10390" s="180" t="s">
        <v>345</v>
      </c>
      <c r="C10390" s="180">
        <v>670014</v>
      </c>
      <c r="D10390" s="180">
        <v>347884</v>
      </c>
      <c r="E10390" s="180">
        <v>0</v>
      </c>
      <c r="F10390" s="180">
        <v>2212</v>
      </c>
      <c r="G10390" s="180">
        <v>490649</v>
      </c>
      <c r="H10390" s="180">
        <v>193</v>
      </c>
      <c r="I10390" s="180">
        <v>10662576</v>
      </c>
      <c r="J10390" s="180">
        <v>10129569.880000001</v>
      </c>
    </row>
    <row r="10391" spans="1:10" x14ac:dyDescent="0.2">
      <c r="A10391" s="180" t="s">
        <v>242</v>
      </c>
      <c r="B10391" s="180" t="s">
        <v>346</v>
      </c>
      <c r="C10391" s="180">
        <v>251216</v>
      </c>
      <c r="D10391" s="180">
        <v>0</v>
      </c>
      <c r="E10391" s="180">
        <v>0</v>
      </c>
      <c r="F10391" s="180">
        <v>0</v>
      </c>
      <c r="G10391" s="180"/>
      <c r="H10391" s="180"/>
      <c r="I10391" s="180">
        <v>248729</v>
      </c>
      <c r="J10391" s="180">
        <v>245053</v>
      </c>
    </row>
    <row r="10392" spans="1:10" x14ac:dyDescent="0.2">
      <c r="A10392" s="180" t="s">
        <v>242</v>
      </c>
      <c r="B10392" s="180" t="s">
        <v>446</v>
      </c>
      <c r="C10392" s="180">
        <v>0</v>
      </c>
      <c r="D10392" s="180">
        <v>0</v>
      </c>
      <c r="E10392" s="180">
        <v>0</v>
      </c>
      <c r="F10392" s="180">
        <v>409163</v>
      </c>
      <c r="G10392" s="180">
        <v>65205</v>
      </c>
      <c r="H10392" s="180">
        <v>0</v>
      </c>
      <c r="I10392" s="180">
        <v>476664</v>
      </c>
      <c r="J10392" s="180">
        <v>552204.05000000005</v>
      </c>
    </row>
    <row r="10393" spans="1:10" x14ac:dyDescent="0.2">
      <c r="A10393" s="180" t="s">
        <v>242</v>
      </c>
      <c r="B10393" s="180" t="s">
        <v>347</v>
      </c>
      <c r="C10393" s="180">
        <v>0</v>
      </c>
      <c r="D10393" s="180">
        <v>0</v>
      </c>
      <c r="E10393" s="180">
        <v>0</v>
      </c>
      <c r="F10393" s="180"/>
      <c r="G10393" s="180">
        <v>0</v>
      </c>
      <c r="H10393" s="180">
        <v>0</v>
      </c>
      <c r="I10393" s="180">
        <v>6424</v>
      </c>
      <c r="J10393" s="180">
        <v>6329.1</v>
      </c>
    </row>
    <row r="10394" spans="1:10" x14ac:dyDescent="0.2">
      <c r="A10394" s="180" t="s">
        <v>242</v>
      </c>
      <c r="B10394" s="180" t="s">
        <v>348</v>
      </c>
      <c r="C10394" s="180">
        <v>921230</v>
      </c>
      <c r="D10394" s="180">
        <v>347884</v>
      </c>
      <c r="E10394" s="180">
        <v>0</v>
      </c>
      <c r="F10394" s="180">
        <v>411375</v>
      </c>
      <c r="G10394" s="180">
        <v>555854</v>
      </c>
      <c r="H10394" s="180">
        <v>193</v>
      </c>
      <c r="I10394" s="180">
        <v>11394393</v>
      </c>
      <c r="J10394" s="180">
        <v>10933156.029999999</v>
      </c>
    </row>
    <row r="10395" spans="1:10" x14ac:dyDescent="0.2">
      <c r="A10395" s="180" t="s">
        <v>242</v>
      </c>
      <c r="B10395" s="180" t="s">
        <v>349</v>
      </c>
      <c r="C10395" s="180">
        <v>23455.10999999987</v>
      </c>
      <c r="D10395" s="180">
        <v>265027.43</v>
      </c>
      <c r="E10395" s="180">
        <v>0</v>
      </c>
      <c r="F10395" s="180">
        <v>185732.51</v>
      </c>
      <c r="G10395" s="180">
        <v>201092.36999999988</v>
      </c>
      <c r="H10395" s="180">
        <v>1385.61</v>
      </c>
      <c r="I10395" s="180">
        <v>2179329.2400000002</v>
      </c>
      <c r="J10395" s="180">
        <v>3672057.92</v>
      </c>
    </row>
    <row r="10396" spans="1:10" x14ac:dyDescent="0.2">
      <c r="A10396" s="180" t="s">
        <v>242</v>
      </c>
      <c r="B10396" s="180" t="s">
        <v>350</v>
      </c>
      <c r="C10396" s="180">
        <v>944685.10999999987</v>
      </c>
      <c r="D10396" s="180">
        <v>612911.42999999993</v>
      </c>
      <c r="E10396" s="180">
        <v>0</v>
      </c>
      <c r="F10396" s="180">
        <v>597107.51</v>
      </c>
      <c r="G10396" s="180">
        <v>756946.36999999988</v>
      </c>
      <c r="H10396" s="180">
        <v>1578.61</v>
      </c>
      <c r="I10396" s="180">
        <v>13573722.24</v>
      </c>
      <c r="J10396" s="180">
        <v>14605213.949999999</v>
      </c>
    </row>
    <row r="10397" spans="1:10" x14ac:dyDescent="0.2">
      <c r="A10397" s="180" t="s">
        <v>242</v>
      </c>
      <c r="B10397" s="180" t="s">
        <v>376</v>
      </c>
      <c r="C10397" s="180"/>
      <c r="D10397" s="180"/>
      <c r="E10397" s="180"/>
      <c r="F10397" s="180"/>
      <c r="G10397" s="180"/>
      <c r="H10397" s="180"/>
      <c r="I10397" s="180"/>
      <c r="J10397" s="180"/>
    </row>
    <row r="10398" spans="1:10" x14ac:dyDescent="0.2">
      <c r="A10398" s="180" t="s">
        <v>242</v>
      </c>
      <c r="B10398" s="180" t="s">
        <v>377</v>
      </c>
      <c r="C10398" s="180">
        <v>0</v>
      </c>
      <c r="D10398" s="180">
        <v>6864</v>
      </c>
      <c r="E10398" s="180">
        <v>0</v>
      </c>
      <c r="F10398" s="180"/>
      <c r="G10398" s="180">
        <v>0</v>
      </c>
      <c r="H10398" s="180">
        <v>98</v>
      </c>
      <c r="I10398" s="180">
        <v>6775564</v>
      </c>
      <c r="J10398" s="180">
        <v>6515275.5199999996</v>
      </c>
    </row>
    <row r="10399" spans="1:10" x14ac:dyDescent="0.2">
      <c r="A10399" s="180" t="s">
        <v>242</v>
      </c>
      <c r="B10399" s="180" t="s">
        <v>352</v>
      </c>
      <c r="C10399" s="180">
        <v>0</v>
      </c>
      <c r="D10399" s="180">
        <v>0</v>
      </c>
      <c r="E10399" s="180">
        <v>0</v>
      </c>
      <c r="F10399" s="180"/>
      <c r="G10399" s="180">
        <v>0</v>
      </c>
      <c r="H10399" s="180">
        <v>0</v>
      </c>
      <c r="I10399" s="180">
        <v>232984</v>
      </c>
      <c r="J10399" s="180">
        <v>296041.62</v>
      </c>
    </row>
    <row r="10400" spans="1:10" x14ac:dyDescent="0.2">
      <c r="A10400" s="180" t="s">
        <v>242</v>
      </c>
      <c r="B10400" s="180" t="s">
        <v>353</v>
      </c>
      <c r="C10400" s="180">
        <v>252460</v>
      </c>
      <c r="D10400" s="180">
        <v>2383</v>
      </c>
      <c r="E10400" s="180">
        <v>0</v>
      </c>
      <c r="F10400" s="180"/>
      <c r="G10400" s="180">
        <v>0</v>
      </c>
      <c r="H10400" s="180">
        <v>0</v>
      </c>
      <c r="I10400" s="180">
        <v>625752</v>
      </c>
      <c r="J10400" s="180">
        <v>650708.78</v>
      </c>
    </row>
    <row r="10401" spans="1:10" x14ac:dyDescent="0.2">
      <c r="A10401" s="180" t="s">
        <v>242</v>
      </c>
      <c r="B10401" s="180" t="s">
        <v>354</v>
      </c>
      <c r="C10401" s="180">
        <v>0</v>
      </c>
      <c r="D10401" s="180">
        <v>0</v>
      </c>
      <c r="E10401" s="180">
        <v>0</v>
      </c>
      <c r="F10401" s="180"/>
      <c r="G10401" s="180">
        <v>0</v>
      </c>
      <c r="H10401" s="180">
        <v>0</v>
      </c>
      <c r="I10401" s="180">
        <v>270199</v>
      </c>
      <c r="J10401" s="180">
        <v>256149.91</v>
      </c>
    </row>
    <row r="10402" spans="1:10" x14ac:dyDescent="0.2">
      <c r="A10402" s="180" t="s">
        <v>242</v>
      </c>
      <c r="B10402" s="180" t="s">
        <v>408</v>
      </c>
      <c r="C10402" s="180">
        <v>0</v>
      </c>
      <c r="D10402" s="180">
        <v>0</v>
      </c>
      <c r="E10402" s="180">
        <v>0</v>
      </c>
      <c r="F10402" s="180"/>
      <c r="G10402" s="180">
        <v>0</v>
      </c>
      <c r="H10402" s="180">
        <v>0</v>
      </c>
      <c r="I10402" s="180">
        <v>440524</v>
      </c>
      <c r="J10402" s="180">
        <v>344228.85000000003</v>
      </c>
    </row>
    <row r="10403" spans="1:10" x14ac:dyDescent="0.2">
      <c r="A10403" s="180" t="s">
        <v>242</v>
      </c>
      <c r="B10403" s="180" t="s">
        <v>423</v>
      </c>
      <c r="C10403" s="180">
        <v>1030</v>
      </c>
      <c r="D10403" s="180">
        <v>12517</v>
      </c>
      <c r="E10403" s="180">
        <v>0</v>
      </c>
      <c r="F10403" s="180">
        <v>0</v>
      </c>
      <c r="G10403" s="180">
        <v>0</v>
      </c>
      <c r="H10403" s="180">
        <v>0</v>
      </c>
      <c r="I10403" s="180">
        <v>194505</v>
      </c>
      <c r="J10403" s="180">
        <v>176089.63999999998</v>
      </c>
    </row>
    <row r="10404" spans="1:10" x14ac:dyDescent="0.2">
      <c r="A10404" s="180" t="s">
        <v>242</v>
      </c>
      <c r="B10404" s="180" t="s">
        <v>355</v>
      </c>
      <c r="C10404" s="180">
        <v>0</v>
      </c>
      <c r="D10404" s="180">
        <v>34125</v>
      </c>
      <c r="E10404" s="180">
        <v>0</v>
      </c>
      <c r="F10404" s="180"/>
      <c r="G10404" s="180">
        <v>0</v>
      </c>
      <c r="H10404" s="180">
        <v>0</v>
      </c>
      <c r="I10404" s="180">
        <v>751595</v>
      </c>
      <c r="J10404" s="180">
        <v>698584.55</v>
      </c>
    </row>
    <row r="10405" spans="1:10" x14ac:dyDescent="0.2">
      <c r="A10405" s="180" t="s">
        <v>242</v>
      </c>
      <c r="B10405" s="180" t="s">
        <v>356</v>
      </c>
      <c r="C10405" s="180">
        <v>90100</v>
      </c>
      <c r="D10405" s="180">
        <v>22073</v>
      </c>
      <c r="E10405" s="180">
        <v>0</v>
      </c>
      <c r="F10405" s="180"/>
      <c r="G10405" s="180">
        <v>0</v>
      </c>
      <c r="H10405" s="180">
        <v>0</v>
      </c>
      <c r="I10405" s="180">
        <v>310206</v>
      </c>
      <c r="J10405" s="180">
        <v>312912.59000000003</v>
      </c>
    </row>
    <row r="10406" spans="1:10" x14ac:dyDescent="0.2">
      <c r="A10406" s="180" t="s">
        <v>242</v>
      </c>
      <c r="B10406" s="180" t="s">
        <v>409</v>
      </c>
      <c r="C10406" s="180"/>
      <c r="D10406" s="180"/>
      <c r="E10406" s="180"/>
      <c r="F10406" s="180"/>
      <c r="G10406" s="180"/>
      <c r="H10406" s="180"/>
      <c r="I10406" s="180">
        <v>0</v>
      </c>
      <c r="J10406" s="180"/>
    </row>
    <row r="10407" spans="1:10" x14ac:dyDescent="0.2">
      <c r="A10407" s="180" t="s">
        <v>242</v>
      </c>
      <c r="B10407" s="180" t="s">
        <v>378</v>
      </c>
      <c r="C10407" s="180">
        <v>0</v>
      </c>
      <c r="D10407" s="180">
        <v>0</v>
      </c>
      <c r="E10407" s="180">
        <v>0</v>
      </c>
      <c r="F10407" s="180"/>
      <c r="G10407" s="180">
        <v>492814</v>
      </c>
      <c r="H10407" s="180">
        <v>0</v>
      </c>
      <c r="I10407" s="180">
        <v>490616</v>
      </c>
      <c r="J10407" s="180">
        <v>530712.11</v>
      </c>
    </row>
    <row r="10408" spans="1:10" x14ac:dyDescent="0.2">
      <c r="A10408" s="180" t="s">
        <v>242</v>
      </c>
      <c r="B10408" s="180" t="s">
        <v>360</v>
      </c>
      <c r="C10408" s="180">
        <v>250998</v>
      </c>
      <c r="D10408" s="180">
        <v>36053</v>
      </c>
      <c r="E10408" s="180">
        <v>0</v>
      </c>
      <c r="F10408" s="180"/>
      <c r="G10408" s="180"/>
      <c r="H10408" s="180">
        <v>0</v>
      </c>
      <c r="I10408" s="180">
        <v>308258</v>
      </c>
      <c r="J10408" s="180">
        <v>1232192.48</v>
      </c>
    </row>
    <row r="10409" spans="1:10" x14ac:dyDescent="0.2">
      <c r="A10409" s="180" t="s">
        <v>242</v>
      </c>
      <c r="B10409" s="180" t="s">
        <v>379</v>
      </c>
      <c r="C10409" s="180">
        <v>0</v>
      </c>
      <c r="D10409" s="180">
        <v>0</v>
      </c>
      <c r="E10409" s="180">
        <v>0</v>
      </c>
      <c r="F10409" s="180">
        <v>409368</v>
      </c>
      <c r="G10409" s="180"/>
      <c r="H10409" s="180"/>
      <c r="I10409" s="180">
        <v>403319</v>
      </c>
      <c r="J10409" s="180">
        <v>397358.33</v>
      </c>
    </row>
    <row r="10410" spans="1:10" x14ac:dyDescent="0.2">
      <c r="A10410" s="180" t="s">
        <v>242</v>
      </c>
      <c r="B10410" s="180" t="s">
        <v>362</v>
      </c>
      <c r="C10410" s="180"/>
      <c r="D10410" s="180"/>
      <c r="E10410" s="180"/>
      <c r="F10410" s="180"/>
      <c r="G10410" s="180"/>
      <c r="H10410" s="180"/>
      <c r="I10410" s="180">
        <v>337628</v>
      </c>
      <c r="J10410" s="180">
        <v>316737</v>
      </c>
    </row>
    <row r="10411" spans="1:10" x14ac:dyDescent="0.2">
      <c r="A10411" s="180" t="s">
        <v>242</v>
      </c>
      <c r="B10411" s="180" t="s">
        <v>365</v>
      </c>
      <c r="C10411" s="180">
        <v>594588</v>
      </c>
      <c r="D10411" s="180">
        <v>114015</v>
      </c>
      <c r="E10411" s="180">
        <v>0</v>
      </c>
      <c r="F10411" s="180">
        <v>409368</v>
      </c>
      <c r="G10411" s="180">
        <v>492814</v>
      </c>
      <c r="H10411" s="180">
        <v>98</v>
      </c>
      <c r="I10411" s="180">
        <v>11141150</v>
      </c>
      <c r="J10411" s="180">
        <v>11726991.380000001</v>
      </c>
    </row>
    <row r="10412" spans="1:10" x14ac:dyDescent="0.2">
      <c r="A10412" s="180" t="s">
        <v>242</v>
      </c>
      <c r="B10412" s="180" t="s">
        <v>447</v>
      </c>
      <c r="C10412" s="180">
        <v>293175</v>
      </c>
      <c r="D10412" s="180">
        <v>58939</v>
      </c>
      <c r="E10412" s="180">
        <v>0</v>
      </c>
      <c r="F10412" s="180">
        <v>0</v>
      </c>
      <c r="G10412" s="180">
        <v>10345</v>
      </c>
      <c r="H10412" s="180">
        <v>61</v>
      </c>
      <c r="I10412" s="180">
        <v>357163</v>
      </c>
      <c r="J10412" s="180">
        <v>698893.33000000007</v>
      </c>
    </row>
    <row r="10413" spans="1:10" x14ac:dyDescent="0.2">
      <c r="A10413" s="180" t="s">
        <v>242</v>
      </c>
      <c r="B10413" s="180" t="s">
        <v>366</v>
      </c>
      <c r="C10413" s="180">
        <v>887763</v>
      </c>
      <c r="D10413" s="180">
        <v>172954</v>
      </c>
      <c r="E10413" s="180">
        <v>0</v>
      </c>
      <c r="F10413" s="180">
        <v>409368</v>
      </c>
      <c r="G10413" s="180">
        <v>503159</v>
      </c>
      <c r="H10413" s="180">
        <v>159</v>
      </c>
      <c r="I10413" s="180">
        <v>11498313</v>
      </c>
      <c r="J10413" s="180">
        <v>12425884.710000001</v>
      </c>
    </row>
    <row r="10414" spans="1:10" x14ac:dyDescent="0.2">
      <c r="A10414" s="180" t="s">
        <v>242</v>
      </c>
      <c r="B10414" s="180" t="s">
        <v>367</v>
      </c>
      <c r="C10414" s="180">
        <v>56922.10999999987</v>
      </c>
      <c r="D10414" s="180">
        <v>439957.42999999993</v>
      </c>
      <c r="E10414" s="180">
        <v>0</v>
      </c>
      <c r="F10414" s="180">
        <v>187739.51</v>
      </c>
      <c r="G10414" s="180">
        <v>253787.36999999988</v>
      </c>
      <c r="H10414" s="180">
        <v>1419.61</v>
      </c>
      <c r="I10414" s="180">
        <v>2075409.24</v>
      </c>
      <c r="J10414" s="180">
        <v>2179329.2400000002</v>
      </c>
    </row>
    <row r="10415" spans="1:10" x14ac:dyDescent="0.2">
      <c r="A10415" s="180" t="s">
        <v>242</v>
      </c>
      <c r="B10415" s="180" t="s">
        <v>368</v>
      </c>
      <c r="C10415" s="180">
        <v>944685.10999999987</v>
      </c>
      <c r="D10415" s="180">
        <v>612911.42999999993</v>
      </c>
      <c r="E10415" s="180">
        <v>0</v>
      </c>
      <c r="F10415" s="180">
        <v>597107.51</v>
      </c>
      <c r="G10415" s="180">
        <v>756946.36999999988</v>
      </c>
      <c r="H10415" s="180">
        <v>1578.61</v>
      </c>
      <c r="I10415" s="180">
        <v>13573722.24</v>
      </c>
      <c r="J10415" s="180">
        <v>14605213.949999999</v>
      </c>
    </row>
    <row r="10416" spans="1:10" x14ac:dyDescent="0.2">
      <c r="A10416" s="180" t="s">
        <v>244</v>
      </c>
      <c r="B10416" s="180" t="s">
        <v>333</v>
      </c>
      <c r="C10416" s="180"/>
      <c r="D10416" s="180">
        <v>574132</v>
      </c>
      <c r="E10416" s="180"/>
      <c r="F10416" s="180">
        <v>0</v>
      </c>
      <c r="G10416" s="180"/>
      <c r="H10416" s="180"/>
      <c r="I10416" s="180">
        <v>3628120</v>
      </c>
      <c r="J10416" s="180">
        <v>3494604.18</v>
      </c>
    </row>
    <row r="10417" spans="1:10" x14ac:dyDescent="0.2">
      <c r="A10417" s="180" t="s">
        <v>244</v>
      </c>
      <c r="B10417" s="180" t="s">
        <v>334</v>
      </c>
      <c r="C10417" s="180"/>
      <c r="D10417" s="180">
        <v>25820</v>
      </c>
      <c r="E10417" s="180"/>
      <c r="F10417" s="180">
        <v>0</v>
      </c>
      <c r="G10417" s="180"/>
      <c r="H10417" s="180"/>
      <c r="I10417" s="180">
        <v>173566</v>
      </c>
      <c r="J10417" s="180">
        <v>185430.17</v>
      </c>
    </row>
    <row r="10418" spans="1:10" x14ac:dyDescent="0.2">
      <c r="A10418" s="180" t="s">
        <v>244</v>
      </c>
      <c r="B10418" s="180" t="s">
        <v>335</v>
      </c>
      <c r="C10418" s="180"/>
      <c r="D10418" s="180">
        <v>33752</v>
      </c>
      <c r="E10418" s="180"/>
      <c r="F10418" s="180"/>
      <c r="G10418" s="180"/>
      <c r="H10418" s="180"/>
      <c r="I10418" s="180">
        <v>64134</v>
      </c>
      <c r="J10418" s="180">
        <v>370595</v>
      </c>
    </row>
    <row r="10419" spans="1:10" x14ac:dyDescent="0.2">
      <c r="A10419" s="180" t="s">
        <v>244</v>
      </c>
      <c r="B10419" s="180" t="s">
        <v>336</v>
      </c>
      <c r="C10419" s="180"/>
      <c r="D10419" s="180"/>
      <c r="E10419" s="180"/>
      <c r="F10419" s="180"/>
      <c r="G10419" s="180"/>
      <c r="H10419" s="180"/>
      <c r="I10419" s="180">
        <v>975000</v>
      </c>
      <c r="J10419" s="180">
        <v>980185.27</v>
      </c>
    </row>
    <row r="10420" spans="1:10" x14ac:dyDescent="0.2">
      <c r="A10420" s="180" t="s">
        <v>244</v>
      </c>
      <c r="B10420" s="180" t="s">
        <v>337</v>
      </c>
      <c r="C10420" s="180">
        <v>10000</v>
      </c>
      <c r="D10420" s="180"/>
      <c r="E10420" s="180"/>
      <c r="F10420" s="180"/>
      <c r="G10420" s="180"/>
      <c r="H10420" s="180"/>
      <c r="I10420" s="180">
        <v>103000</v>
      </c>
      <c r="J10420" s="180">
        <v>120110.78</v>
      </c>
    </row>
    <row r="10421" spans="1:10" x14ac:dyDescent="0.2">
      <c r="A10421" s="180" t="s">
        <v>244</v>
      </c>
      <c r="B10421" s="180" t="s">
        <v>338</v>
      </c>
      <c r="C10421" s="180"/>
      <c r="D10421" s="180"/>
      <c r="E10421" s="180"/>
      <c r="F10421" s="180"/>
      <c r="G10421" s="180">
        <v>150000</v>
      </c>
      <c r="H10421" s="180"/>
      <c r="I10421" s="180">
        <v>150000</v>
      </c>
      <c r="J10421" s="180">
        <v>195099.41</v>
      </c>
    </row>
    <row r="10422" spans="1:10" x14ac:dyDescent="0.2">
      <c r="A10422" s="180" t="s">
        <v>244</v>
      </c>
      <c r="B10422" s="180" t="s">
        <v>339</v>
      </c>
      <c r="C10422" s="180"/>
      <c r="D10422" s="180"/>
      <c r="E10422" s="180"/>
      <c r="F10422" s="180"/>
      <c r="G10422" s="180"/>
      <c r="H10422" s="180"/>
      <c r="I10422" s="180">
        <v>7500</v>
      </c>
      <c r="J10422" s="180">
        <v>240070.14</v>
      </c>
    </row>
    <row r="10423" spans="1:10" x14ac:dyDescent="0.2">
      <c r="A10423" s="180" t="s">
        <v>244</v>
      </c>
      <c r="B10423" s="180" t="s">
        <v>340</v>
      </c>
      <c r="C10423" s="180">
        <v>10000</v>
      </c>
      <c r="D10423" s="180"/>
      <c r="E10423" s="180"/>
      <c r="F10423" s="180"/>
      <c r="G10423" s="180">
        <v>2000</v>
      </c>
      <c r="H10423" s="180"/>
      <c r="I10423" s="180">
        <v>2174370</v>
      </c>
      <c r="J10423" s="180">
        <v>376153.91</v>
      </c>
    </row>
    <row r="10424" spans="1:10" x14ac:dyDescent="0.2">
      <c r="A10424" s="180" t="s">
        <v>244</v>
      </c>
      <c r="B10424" s="180" t="s">
        <v>341</v>
      </c>
      <c r="C10424" s="180"/>
      <c r="D10424" s="180"/>
      <c r="E10424" s="180"/>
      <c r="F10424" s="180"/>
      <c r="G10424" s="180"/>
      <c r="H10424" s="180"/>
      <c r="I10424" s="180">
        <v>500</v>
      </c>
      <c r="J10424" s="180">
        <v>0</v>
      </c>
    </row>
    <row r="10425" spans="1:10" x14ac:dyDescent="0.2">
      <c r="A10425" s="180" t="s">
        <v>244</v>
      </c>
      <c r="B10425" s="180" t="s">
        <v>342</v>
      </c>
      <c r="C10425" s="180"/>
      <c r="D10425" s="180"/>
      <c r="E10425" s="180"/>
      <c r="F10425" s="180"/>
      <c r="G10425" s="180"/>
      <c r="H10425" s="180"/>
      <c r="I10425" s="180">
        <v>3147275</v>
      </c>
      <c r="J10425" s="180">
        <v>3026608</v>
      </c>
    </row>
    <row r="10426" spans="1:10" x14ac:dyDescent="0.2">
      <c r="A10426" s="180" t="s">
        <v>244</v>
      </c>
      <c r="B10426" s="180" t="s">
        <v>343</v>
      </c>
      <c r="C10426" s="180"/>
      <c r="D10426" s="180"/>
      <c r="E10426" s="180"/>
      <c r="F10426" s="180"/>
      <c r="G10426" s="180"/>
      <c r="H10426" s="180"/>
      <c r="I10426" s="180">
        <v>8892</v>
      </c>
      <c r="J10426" s="180">
        <v>0</v>
      </c>
    </row>
    <row r="10427" spans="1:10" x14ac:dyDescent="0.2">
      <c r="A10427" s="180" t="s">
        <v>244</v>
      </c>
      <c r="B10427" s="180" t="s">
        <v>344</v>
      </c>
      <c r="C10427" s="180">
        <v>550000</v>
      </c>
      <c r="D10427" s="180">
        <v>50</v>
      </c>
      <c r="E10427" s="180"/>
      <c r="F10427" s="180"/>
      <c r="G10427" s="180">
        <v>320000</v>
      </c>
      <c r="H10427" s="180"/>
      <c r="I10427" s="180">
        <v>612550</v>
      </c>
      <c r="J10427" s="180">
        <v>572254.52999999991</v>
      </c>
    </row>
    <row r="10428" spans="1:10" x14ac:dyDescent="0.2">
      <c r="A10428" s="180" t="s">
        <v>244</v>
      </c>
      <c r="B10428" s="180" t="s">
        <v>475</v>
      </c>
      <c r="C10428" s="180"/>
      <c r="D10428" s="180">
        <v>11668</v>
      </c>
      <c r="E10428" s="180"/>
      <c r="F10428" s="180">
        <v>0</v>
      </c>
      <c r="G10428" s="180"/>
      <c r="H10428" s="180"/>
      <c r="I10428" s="180">
        <v>66521</v>
      </c>
      <c r="J10428" s="180">
        <v>60491.89</v>
      </c>
    </row>
    <row r="10429" spans="1:10" x14ac:dyDescent="0.2">
      <c r="A10429" s="180" t="s">
        <v>244</v>
      </c>
      <c r="B10429" s="180" t="s">
        <v>332</v>
      </c>
      <c r="C10429" s="180"/>
      <c r="D10429" s="180"/>
      <c r="E10429" s="180"/>
      <c r="F10429" s="180"/>
      <c r="G10429" s="180"/>
      <c r="H10429" s="180"/>
      <c r="I10429" s="180">
        <v>70000</v>
      </c>
      <c r="J10429" s="180">
        <v>75473</v>
      </c>
    </row>
    <row r="10430" spans="1:10" x14ac:dyDescent="0.2">
      <c r="A10430" s="180" t="s">
        <v>244</v>
      </c>
      <c r="B10430" s="180" t="s">
        <v>407</v>
      </c>
      <c r="C10430" s="180"/>
      <c r="D10430" s="180"/>
      <c r="E10430" s="180"/>
      <c r="F10430" s="180"/>
      <c r="G10430" s="180"/>
      <c r="H10430" s="180"/>
      <c r="I10430" s="180">
        <v>245000</v>
      </c>
      <c r="J10430" s="180">
        <v>267678.80000000005</v>
      </c>
    </row>
    <row r="10431" spans="1:10" x14ac:dyDescent="0.2">
      <c r="A10431" s="180" t="s">
        <v>244</v>
      </c>
      <c r="B10431" s="180" t="s">
        <v>345</v>
      </c>
      <c r="C10431" s="180">
        <v>570000</v>
      </c>
      <c r="D10431" s="180">
        <v>645422</v>
      </c>
      <c r="E10431" s="180">
        <v>0</v>
      </c>
      <c r="F10431" s="180">
        <v>0</v>
      </c>
      <c r="G10431" s="180">
        <v>472000</v>
      </c>
      <c r="H10431" s="180">
        <v>0</v>
      </c>
      <c r="I10431" s="180">
        <v>11426428</v>
      </c>
      <c r="J10431" s="180">
        <v>9964755.0800000001</v>
      </c>
    </row>
    <row r="10432" spans="1:10" x14ac:dyDescent="0.2">
      <c r="A10432" s="180" t="s">
        <v>244</v>
      </c>
      <c r="B10432" s="180" t="s">
        <v>346</v>
      </c>
      <c r="C10432" s="180"/>
      <c r="D10432" s="180"/>
      <c r="E10432" s="180"/>
      <c r="F10432" s="180"/>
      <c r="G10432" s="180"/>
      <c r="H10432" s="180"/>
      <c r="I10432" s="180">
        <v>450000</v>
      </c>
      <c r="J10432" s="180">
        <v>304033</v>
      </c>
    </row>
    <row r="10433" spans="1:10" x14ac:dyDescent="0.2">
      <c r="A10433" s="180" t="s">
        <v>244</v>
      </c>
      <c r="B10433" s="180" t="s">
        <v>446</v>
      </c>
      <c r="C10433" s="180"/>
      <c r="D10433" s="180"/>
      <c r="E10433" s="180"/>
      <c r="F10433" s="180"/>
      <c r="G10433" s="180"/>
      <c r="H10433" s="180"/>
      <c r="I10433" s="180">
        <v>0</v>
      </c>
      <c r="J10433" s="180">
        <v>578112.23</v>
      </c>
    </row>
    <row r="10434" spans="1:10" x14ac:dyDescent="0.2">
      <c r="A10434" s="180" t="s">
        <v>244</v>
      </c>
      <c r="B10434" s="180" t="s">
        <v>347</v>
      </c>
      <c r="C10434" s="180"/>
      <c r="D10434" s="180"/>
      <c r="E10434" s="180"/>
      <c r="F10434" s="180"/>
      <c r="G10434" s="180"/>
      <c r="H10434" s="180"/>
      <c r="I10434" s="180">
        <v>0</v>
      </c>
      <c r="J10434" s="180">
        <v>361040.58</v>
      </c>
    </row>
    <row r="10435" spans="1:10" x14ac:dyDescent="0.2">
      <c r="A10435" s="180" t="s">
        <v>244</v>
      </c>
      <c r="B10435" s="180" t="s">
        <v>348</v>
      </c>
      <c r="C10435" s="180">
        <v>570000</v>
      </c>
      <c r="D10435" s="180">
        <v>645422</v>
      </c>
      <c r="E10435" s="180">
        <v>0</v>
      </c>
      <c r="F10435" s="180">
        <v>0</v>
      </c>
      <c r="G10435" s="180">
        <v>472000</v>
      </c>
      <c r="H10435" s="180">
        <v>0</v>
      </c>
      <c r="I10435" s="180">
        <v>11876428</v>
      </c>
      <c r="J10435" s="180">
        <v>11207940.890000001</v>
      </c>
    </row>
    <row r="10436" spans="1:10" x14ac:dyDescent="0.2">
      <c r="A10436" s="180" t="s">
        <v>244</v>
      </c>
      <c r="B10436" s="180" t="s">
        <v>349</v>
      </c>
      <c r="C10436" s="180">
        <v>257721.85</v>
      </c>
      <c r="D10436" s="180">
        <v>20028.409999999916</v>
      </c>
      <c r="E10436" s="180">
        <v>0</v>
      </c>
      <c r="F10436" s="180">
        <v>0</v>
      </c>
      <c r="G10436" s="180">
        <v>1626.5300000000279</v>
      </c>
      <c r="H10436" s="180">
        <v>0.4500000000007276</v>
      </c>
      <c r="I10436" s="180">
        <v>3601873.5500000012</v>
      </c>
      <c r="J10436" s="180">
        <v>3337706.32</v>
      </c>
    </row>
    <row r="10437" spans="1:10" x14ac:dyDescent="0.2">
      <c r="A10437" s="180" t="s">
        <v>244</v>
      </c>
      <c r="B10437" s="180" t="s">
        <v>350</v>
      </c>
      <c r="C10437" s="180">
        <v>827721.85</v>
      </c>
      <c r="D10437" s="180">
        <v>665450.40999999992</v>
      </c>
      <c r="E10437" s="180">
        <v>0</v>
      </c>
      <c r="F10437" s="180">
        <v>0</v>
      </c>
      <c r="G10437" s="180">
        <v>473626.53</v>
      </c>
      <c r="H10437" s="180">
        <v>0.4500000000007276</v>
      </c>
      <c r="I10437" s="180">
        <v>15478301.550000001</v>
      </c>
      <c r="J10437" s="180">
        <v>14545647.210000001</v>
      </c>
    </row>
    <row r="10438" spans="1:10" x14ac:dyDescent="0.2">
      <c r="A10438" s="180" t="s">
        <v>244</v>
      </c>
      <c r="B10438" s="180" t="s">
        <v>376</v>
      </c>
      <c r="C10438" s="180"/>
      <c r="D10438" s="180"/>
      <c r="E10438" s="180"/>
      <c r="F10438" s="180"/>
      <c r="G10438" s="180"/>
      <c r="H10438" s="180"/>
      <c r="I10438" s="180"/>
      <c r="J10438" s="180"/>
    </row>
    <row r="10439" spans="1:10" x14ac:dyDescent="0.2">
      <c r="A10439" s="180" t="s">
        <v>244</v>
      </c>
      <c r="B10439" s="180" t="s">
        <v>377</v>
      </c>
      <c r="C10439" s="180">
        <v>260000</v>
      </c>
      <c r="D10439" s="180"/>
      <c r="E10439" s="180"/>
      <c r="F10439" s="180"/>
      <c r="G10439" s="180"/>
      <c r="H10439" s="180"/>
      <c r="I10439" s="180">
        <v>6805000</v>
      </c>
      <c r="J10439" s="180">
        <v>5529349.6299999999</v>
      </c>
    </row>
    <row r="10440" spans="1:10" x14ac:dyDescent="0.2">
      <c r="A10440" s="180" t="s">
        <v>244</v>
      </c>
      <c r="B10440" s="180" t="s">
        <v>352</v>
      </c>
      <c r="C10440" s="180"/>
      <c r="D10440" s="180"/>
      <c r="E10440" s="180"/>
      <c r="F10440" s="180"/>
      <c r="G10440" s="180"/>
      <c r="H10440" s="180"/>
      <c r="I10440" s="180">
        <v>470000</v>
      </c>
      <c r="J10440" s="180">
        <v>419884.21</v>
      </c>
    </row>
    <row r="10441" spans="1:10" x14ac:dyDescent="0.2">
      <c r="A10441" s="180" t="s">
        <v>244</v>
      </c>
      <c r="B10441" s="180" t="s">
        <v>353</v>
      </c>
      <c r="C10441" s="180"/>
      <c r="D10441" s="180">
        <v>15000</v>
      </c>
      <c r="E10441" s="180"/>
      <c r="F10441" s="180"/>
      <c r="G10441" s="180"/>
      <c r="H10441" s="180"/>
      <c r="I10441" s="180">
        <v>214000</v>
      </c>
      <c r="J10441" s="180">
        <v>223677.43</v>
      </c>
    </row>
    <row r="10442" spans="1:10" x14ac:dyDescent="0.2">
      <c r="A10442" s="180" t="s">
        <v>244</v>
      </c>
      <c r="B10442" s="180" t="s">
        <v>354</v>
      </c>
      <c r="C10442" s="180"/>
      <c r="D10442" s="180"/>
      <c r="E10442" s="180"/>
      <c r="F10442" s="180"/>
      <c r="G10442" s="180"/>
      <c r="H10442" s="180"/>
      <c r="I10442" s="180">
        <v>260000</v>
      </c>
      <c r="J10442" s="180">
        <v>231385.88</v>
      </c>
    </row>
    <row r="10443" spans="1:10" x14ac:dyDescent="0.2">
      <c r="A10443" s="180" t="s">
        <v>244</v>
      </c>
      <c r="B10443" s="180" t="s">
        <v>408</v>
      </c>
      <c r="C10443" s="180"/>
      <c r="D10443" s="180"/>
      <c r="E10443" s="180"/>
      <c r="F10443" s="180"/>
      <c r="G10443" s="180"/>
      <c r="H10443" s="180"/>
      <c r="I10443" s="180">
        <v>500000</v>
      </c>
      <c r="J10443" s="180">
        <v>326899.34999999998</v>
      </c>
    </row>
    <row r="10444" spans="1:10" x14ac:dyDescent="0.2">
      <c r="A10444" s="180" t="s">
        <v>244</v>
      </c>
      <c r="B10444" s="180" t="s">
        <v>423</v>
      </c>
      <c r="C10444" s="180"/>
      <c r="D10444" s="180"/>
      <c r="E10444" s="180"/>
      <c r="F10444" s="180"/>
      <c r="G10444" s="180"/>
      <c r="H10444" s="180"/>
      <c r="I10444" s="180">
        <v>150000</v>
      </c>
      <c r="J10444" s="180">
        <v>143291.13</v>
      </c>
    </row>
    <row r="10445" spans="1:10" x14ac:dyDescent="0.2">
      <c r="A10445" s="180" t="s">
        <v>244</v>
      </c>
      <c r="B10445" s="180" t="s">
        <v>355</v>
      </c>
      <c r="C10445" s="180">
        <v>364000</v>
      </c>
      <c r="D10445" s="180"/>
      <c r="E10445" s="180"/>
      <c r="F10445" s="180"/>
      <c r="G10445" s="180"/>
      <c r="H10445" s="180"/>
      <c r="I10445" s="180">
        <v>864000</v>
      </c>
      <c r="J10445" s="180">
        <v>552116.43999999994</v>
      </c>
    </row>
    <row r="10446" spans="1:10" x14ac:dyDescent="0.2">
      <c r="A10446" s="180" t="s">
        <v>244</v>
      </c>
      <c r="B10446" s="180" t="s">
        <v>356</v>
      </c>
      <c r="C10446" s="180"/>
      <c r="D10446" s="180"/>
      <c r="E10446" s="180"/>
      <c r="F10446" s="180"/>
      <c r="G10446" s="180"/>
      <c r="H10446" s="180"/>
      <c r="I10446" s="180">
        <v>575000</v>
      </c>
      <c r="J10446" s="180">
        <v>866400.29</v>
      </c>
    </row>
    <row r="10447" spans="1:10" x14ac:dyDescent="0.2">
      <c r="A10447" s="180" t="s">
        <v>244</v>
      </c>
      <c r="B10447" s="180" t="s">
        <v>409</v>
      </c>
      <c r="C10447" s="180"/>
      <c r="D10447" s="180"/>
      <c r="E10447" s="180"/>
      <c r="F10447" s="180"/>
      <c r="G10447" s="180"/>
      <c r="H10447" s="180"/>
      <c r="I10447" s="180">
        <v>0</v>
      </c>
      <c r="J10447" s="180"/>
    </row>
    <row r="10448" spans="1:10" x14ac:dyDescent="0.2">
      <c r="A10448" s="180" t="s">
        <v>244</v>
      </c>
      <c r="B10448" s="180" t="s">
        <v>378</v>
      </c>
      <c r="C10448" s="180"/>
      <c r="D10448" s="180"/>
      <c r="E10448" s="180"/>
      <c r="F10448" s="180"/>
      <c r="G10448" s="180">
        <v>470000</v>
      </c>
      <c r="H10448" s="180"/>
      <c r="I10448" s="180">
        <v>321000</v>
      </c>
      <c r="J10448" s="180">
        <v>373846.63</v>
      </c>
    </row>
    <row r="10449" spans="1:10" x14ac:dyDescent="0.2">
      <c r="A10449" s="180" t="s">
        <v>244</v>
      </c>
      <c r="B10449" s="180" t="s">
        <v>360</v>
      </c>
      <c r="C10449" s="180">
        <v>200000</v>
      </c>
      <c r="D10449" s="180">
        <v>475000</v>
      </c>
      <c r="E10449" s="180"/>
      <c r="F10449" s="180"/>
      <c r="G10449" s="180"/>
      <c r="H10449" s="180"/>
      <c r="I10449" s="180">
        <v>700000</v>
      </c>
      <c r="J10449" s="180">
        <v>766167.52</v>
      </c>
    </row>
    <row r="10450" spans="1:10" x14ac:dyDescent="0.2">
      <c r="A10450" s="180" t="s">
        <v>244</v>
      </c>
      <c r="B10450" s="180" t="s">
        <v>379</v>
      </c>
      <c r="C10450" s="180"/>
      <c r="D10450" s="180">
        <v>20000</v>
      </c>
      <c r="E10450" s="180"/>
      <c r="F10450" s="180"/>
      <c r="G10450" s="180"/>
      <c r="H10450" s="180"/>
      <c r="I10450" s="180">
        <v>2200000</v>
      </c>
      <c r="J10450" s="180">
        <v>643241.94999999995</v>
      </c>
    </row>
    <row r="10451" spans="1:10" x14ac:dyDescent="0.2">
      <c r="A10451" s="180" t="s">
        <v>244</v>
      </c>
      <c r="B10451" s="180" t="s">
        <v>362</v>
      </c>
      <c r="C10451" s="180"/>
      <c r="D10451" s="180"/>
      <c r="E10451" s="180"/>
      <c r="F10451" s="180"/>
      <c r="G10451" s="180"/>
      <c r="H10451" s="180"/>
      <c r="I10451" s="180">
        <v>255645</v>
      </c>
      <c r="J10451" s="180">
        <v>256620</v>
      </c>
    </row>
    <row r="10452" spans="1:10" x14ac:dyDescent="0.2">
      <c r="A10452" s="180" t="s">
        <v>244</v>
      </c>
      <c r="B10452" s="180" t="s">
        <v>365</v>
      </c>
      <c r="C10452" s="180">
        <v>824000</v>
      </c>
      <c r="D10452" s="180">
        <v>510000</v>
      </c>
      <c r="E10452" s="180">
        <v>0</v>
      </c>
      <c r="F10452" s="180">
        <v>0</v>
      </c>
      <c r="G10452" s="180">
        <v>470000</v>
      </c>
      <c r="H10452" s="180">
        <v>0</v>
      </c>
      <c r="I10452" s="180">
        <v>13314645</v>
      </c>
      <c r="J10452" s="180">
        <v>10332880.459999995</v>
      </c>
    </row>
    <row r="10453" spans="1:10" x14ac:dyDescent="0.2">
      <c r="A10453" s="180" t="s">
        <v>244</v>
      </c>
      <c r="B10453" s="180" t="s">
        <v>447</v>
      </c>
      <c r="C10453" s="180"/>
      <c r="D10453" s="180"/>
      <c r="E10453" s="180"/>
      <c r="F10453" s="180"/>
      <c r="G10453" s="180"/>
      <c r="H10453" s="180"/>
      <c r="I10453" s="180">
        <v>0</v>
      </c>
      <c r="J10453" s="180">
        <v>610893.19999999995</v>
      </c>
    </row>
    <row r="10454" spans="1:10" x14ac:dyDescent="0.2">
      <c r="A10454" s="180" t="s">
        <v>244</v>
      </c>
      <c r="B10454" s="180" t="s">
        <v>366</v>
      </c>
      <c r="C10454" s="180">
        <v>824000</v>
      </c>
      <c r="D10454" s="180">
        <v>510000</v>
      </c>
      <c r="E10454" s="180">
        <v>0</v>
      </c>
      <c r="F10454" s="180">
        <v>0</v>
      </c>
      <c r="G10454" s="180">
        <v>470000</v>
      </c>
      <c r="H10454" s="180">
        <v>0</v>
      </c>
      <c r="I10454" s="180">
        <v>13314645</v>
      </c>
      <c r="J10454" s="180">
        <v>10943773.659999996</v>
      </c>
    </row>
    <row r="10455" spans="1:10" x14ac:dyDescent="0.2">
      <c r="A10455" s="180" t="s">
        <v>244</v>
      </c>
      <c r="B10455" s="180" t="s">
        <v>367</v>
      </c>
      <c r="C10455" s="180">
        <v>3721.8499999999767</v>
      </c>
      <c r="D10455" s="180">
        <v>155450.40999999992</v>
      </c>
      <c r="E10455" s="180">
        <v>0</v>
      </c>
      <c r="F10455" s="180">
        <v>0</v>
      </c>
      <c r="G10455" s="180">
        <v>3626.5300000000279</v>
      </c>
      <c r="H10455" s="180">
        <v>0.4500000000007276</v>
      </c>
      <c r="I10455" s="180">
        <v>2163656.5500000007</v>
      </c>
      <c r="J10455" s="180">
        <v>3601873.5500000045</v>
      </c>
    </row>
    <row r="10456" spans="1:10" x14ac:dyDescent="0.2">
      <c r="A10456" s="180" t="s">
        <v>244</v>
      </c>
      <c r="B10456" s="180" t="s">
        <v>368</v>
      </c>
      <c r="C10456" s="180">
        <v>827721.85</v>
      </c>
      <c r="D10456" s="180">
        <v>665450.40999999992</v>
      </c>
      <c r="E10456" s="180">
        <v>0</v>
      </c>
      <c r="F10456" s="180">
        <v>0</v>
      </c>
      <c r="G10456" s="180">
        <v>473626.53</v>
      </c>
      <c r="H10456" s="180">
        <v>0.4500000000007276</v>
      </c>
      <c r="I10456" s="180">
        <v>15478301.550000001</v>
      </c>
      <c r="J10456" s="180">
        <v>14545647.210000001</v>
      </c>
    </row>
    <row r="10457" spans="1:10" x14ac:dyDescent="0.2">
      <c r="A10457" s="180" t="s">
        <v>245</v>
      </c>
      <c r="B10457" s="180" t="s">
        <v>333</v>
      </c>
      <c r="C10457" s="180"/>
      <c r="D10457" s="180">
        <v>577715</v>
      </c>
      <c r="E10457" s="180"/>
      <c r="F10457" s="180">
        <v>1377584</v>
      </c>
      <c r="G10457" s="180"/>
      <c r="H10457" s="180"/>
      <c r="I10457" s="180">
        <v>5576166</v>
      </c>
      <c r="J10457" s="180">
        <v>5290561.8600000003</v>
      </c>
    </row>
    <row r="10458" spans="1:10" x14ac:dyDescent="0.2">
      <c r="A10458" s="180" t="s">
        <v>245</v>
      </c>
      <c r="B10458" s="180" t="s">
        <v>334</v>
      </c>
      <c r="C10458" s="180"/>
      <c r="D10458" s="180">
        <v>18768</v>
      </c>
      <c r="E10458" s="180"/>
      <c r="F10458" s="180">
        <v>44754</v>
      </c>
      <c r="G10458" s="180"/>
      <c r="H10458" s="180"/>
      <c r="I10458" s="180">
        <v>192020</v>
      </c>
      <c r="J10458" s="180">
        <v>181843.28</v>
      </c>
    </row>
    <row r="10459" spans="1:10" x14ac:dyDescent="0.2">
      <c r="A10459" s="180" t="s">
        <v>245</v>
      </c>
      <c r="B10459" s="180" t="s">
        <v>335</v>
      </c>
      <c r="C10459" s="180"/>
      <c r="D10459" s="180">
        <v>50832</v>
      </c>
      <c r="E10459" s="180"/>
      <c r="F10459" s="180"/>
      <c r="G10459" s="180"/>
      <c r="H10459" s="180"/>
      <c r="I10459" s="180">
        <v>358912</v>
      </c>
      <c r="J10459" s="180">
        <v>355837</v>
      </c>
    </row>
    <row r="10460" spans="1:10" x14ac:dyDescent="0.2">
      <c r="A10460" s="180" t="s">
        <v>245</v>
      </c>
      <c r="B10460" s="180" t="s">
        <v>336</v>
      </c>
      <c r="C10460" s="180"/>
      <c r="D10460" s="180"/>
      <c r="E10460" s="180"/>
      <c r="F10460" s="180"/>
      <c r="G10460" s="180"/>
      <c r="H10460" s="180"/>
      <c r="I10460" s="180">
        <v>538594</v>
      </c>
      <c r="J10460" s="180">
        <v>532738.56999999995</v>
      </c>
    </row>
    <row r="10461" spans="1:10" x14ac:dyDescent="0.2">
      <c r="A10461" s="180" t="s">
        <v>245</v>
      </c>
      <c r="B10461" s="180" t="s">
        <v>337</v>
      </c>
      <c r="C10461" s="180">
        <v>72394</v>
      </c>
      <c r="D10461" s="180">
        <v>5423</v>
      </c>
      <c r="E10461" s="180">
        <v>0</v>
      </c>
      <c r="F10461" s="180">
        <v>684</v>
      </c>
      <c r="G10461" s="180">
        <v>748</v>
      </c>
      <c r="H10461" s="180">
        <v>0</v>
      </c>
      <c r="I10461" s="180">
        <v>104648</v>
      </c>
      <c r="J10461" s="180">
        <v>103263.62</v>
      </c>
    </row>
    <row r="10462" spans="1:10" x14ac:dyDescent="0.2">
      <c r="A10462" s="180" t="s">
        <v>245</v>
      </c>
      <c r="B10462" s="180" t="s">
        <v>338</v>
      </c>
      <c r="C10462" s="180"/>
      <c r="D10462" s="180"/>
      <c r="E10462" s="180"/>
      <c r="F10462" s="180"/>
      <c r="G10462" s="180">
        <v>138380</v>
      </c>
      <c r="H10462" s="180">
        <v>0</v>
      </c>
      <c r="I10462" s="180">
        <v>136335</v>
      </c>
      <c r="J10462" s="180">
        <v>134320.24</v>
      </c>
    </row>
    <row r="10463" spans="1:10" x14ac:dyDescent="0.2">
      <c r="A10463" s="180" t="s">
        <v>245</v>
      </c>
      <c r="B10463" s="180" t="s">
        <v>339</v>
      </c>
      <c r="C10463" s="180"/>
      <c r="D10463" s="180"/>
      <c r="E10463" s="180"/>
      <c r="F10463" s="180"/>
      <c r="G10463" s="180"/>
      <c r="H10463" s="180">
        <v>0</v>
      </c>
      <c r="I10463" s="180">
        <v>253590</v>
      </c>
      <c r="J10463" s="180">
        <v>249879.48</v>
      </c>
    </row>
    <row r="10464" spans="1:10" x14ac:dyDescent="0.2">
      <c r="A10464" s="180" t="s">
        <v>245</v>
      </c>
      <c r="B10464" s="180" t="s">
        <v>340</v>
      </c>
      <c r="C10464" s="180">
        <v>269553</v>
      </c>
      <c r="D10464" s="180">
        <v>282</v>
      </c>
      <c r="E10464" s="180">
        <v>0</v>
      </c>
      <c r="F10464" s="180">
        <v>122</v>
      </c>
      <c r="G10464" s="180">
        <v>0</v>
      </c>
      <c r="H10464" s="180">
        <v>0</v>
      </c>
      <c r="I10464" s="180">
        <v>518227</v>
      </c>
      <c r="J10464" s="180">
        <v>510863.28</v>
      </c>
    </row>
    <row r="10465" spans="1:10" x14ac:dyDescent="0.2">
      <c r="A10465" s="180" t="s">
        <v>245</v>
      </c>
      <c r="B10465" s="180" t="s">
        <v>341</v>
      </c>
      <c r="C10465" s="180">
        <v>0</v>
      </c>
      <c r="D10465" s="180">
        <v>0</v>
      </c>
      <c r="E10465" s="180">
        <v>0</v>
      </c>
      <c r="F10465" s="180"/>
      <c r="G10465" s="180">
        <v>0</v>
      </c>
      <c r="H10465" s="180">
        <v>0</v>
      </c>
      <c r="I10465" s="180">
        <v>0</v>
      </c>
      <c r="J10465" s="180">
        <v>0</v>
      </c>
    </row>
    <row r="10466" spans="1:10" x14ac:dyDescent="0.2">
      <c r="A10466" s="180" t="s">
        <v>245</v>
      </c>
      <c r="B10466" s="180" t="s">
        <v>342</v>
      </c>
      <c r="C10466" s="180"/>
      <c r="D10466" s="180"/>
      <c r="E10466" s="180"/>
      <c r="F10466" s="180"/>
      <c r="G10466" s="180"/>
      <c r="H10466" s="180"/>
      <c r="I10466" s="180">
        <v>6869058</v>
      </c>
      <c r="J10466" s="180">
        <v>7067161</v>
      </c>
    </row>
    <row r="10467" spans="1:10" x14ac:dyDescent="0.2">
      <c r="A10467" s="180" t="s">
        <v>245</v>
      </c>
      <c r="B10467" s="180" t="s">
        <v>343</v>
      </c>
      <c r="C10467" s="180"/>
      <c r="D10467" s="180"/>
      <c r="E10467" s="180"/>
      <c r="F10467" s="180"/>
      <c r="G10467" s="180"/>
      <c r="H10467" s="180"/>
      <c r="I10467" s="180">
        <v>0</v>
      </c>
      <c r="J10467" s="180">
        <v>0</v>
      </c>
    </row>
    <row r="10468" spans="1:10" x14ac:dyDescent="0.2">
      <c r="A10468" s="180" t="s">
        <v>245</v>
      </c>
      <c r="B10468" s="180" t="s">
        <v>344</v>
      </c>
      <c r="C10468" s="180">
        <v>1065809</v>
      </c>
      <c r="D10468" s="180">
        <v>192</v>
      </c>
      <c r="E10468" s="180">
        <v>0</v>
      </c>
      <c r="F10468" s="180">
        <v>84</v>
      </c>
      <c r="G10468" s="180">
        <v>4899</v>
      </c>
      <c r="H10468" s="180">
        <v>0</v>
      </c>
      <c r="I10468" s="180">
        <v>1161954</v>
      </c>
      <c r="J10468" s="180">
        <v>1142718.78</v>
      </c>
    </row>
    <row r="10469" spans="1:10" x14ac:dyDescent="0.2">
      <c r="A10469" s="180" t="s">
        <v>245</v>
      </c>
      <c r="B10469" s="180" t="s">
        <v>475</v>
      </c>
      <c r="C10469" s="180"/>
      <c r="D10469" s="180">
        <v>12439</v>
      </c>
      <c r="E10469" s="180"/>
      <c r="F10469" s="180">
        <v>29663</v>
      </c>
      <c r="G10469" s="180"/>
      <c r="H10469" s="180"/>
      <c r="I10469" s="180">
        <v>113052</v>
      </c>
      <c r="J10469" s="180">
        <v>111968.41</v>
      </c>
    </row>
    <row r="10470" spans="1:10" x14ac:dyDescent="0.2">
      <c r="A10470" s="180" t="s">
        <v>245</v>
      </c>
      <c r="B10470" s="180" t="s">
        <v>332</v>
      </c>
      <c r="C10470" s="180"/>
      <c r="D10470" s="180"/>
      <c r="E10470" s="180">
        <v>0</v>
      </c>
      <c r="F10470" s="180"/>
      <c r="G10470" s="180"/>
      <c r="H10470" s="180"/>
      <c r="I10470" s="180">
        <v>310772</v>
      </c>
      <c r="J10470" s="180">
        <v>306180.15000000002</v>
      </c>
    </row>
    <row r="10471" spans="1:10" x14ac:dyDescent="0.2">
      <c r="A10471" s="180" t="s">
        <v>245</v>
      </c>
      <c r="B10471" s="180" t="s">
        <v>407</v>
      </c>
      <c r="C10471" s="180">
        <v>0</v>
      </c>
      <c r="D10471" s="180">
        <v>0</v>
      </c>
      <c r="E10471" s="180">
        <v>0</v>
      </c>
      <c r="F10471" s="180">
        <v>0</v>
      </c>
      <c r="G10471" s="180">
        <v>498015</v>
      </c>
      <c r="H10471" s="180">
        <v>0</v>
      </c>
      <c r="I10471" s="180">
        <v>705716</v>
      </c>
      <c r="J10471" s="180">
        <v>695287.18</v>
      </c>
    </row>
    <row r="10472" spans="1:10" x14ac:dyDescent="0.2">
      <c r="A10472" s="180" t="s">
        <v>245</v>
      </c>
      <c r="B10472" s="180" t="s">
        <v>345</v>
      </c>
      <c r="C10472" s="180">
        <v>1407756</v>
      </c>
      <c r="D10472" s="180">
        <v>665651</v>
      </c>
      <c r="E10472" s="180">
        <v>0</v>
      </c>
      <c r="F10472" s="180">
        <v>1452891</v>
      </c>
      <c r="G10472" s="180">
        <v>642042</v>
      </c>
      <c r="H10472" s="180">
        <v>0</v>
      </c>
      <c r="I10472" s="180">
        <v>16839044</v>
      </c>
      <c r="J10472" s="180">
        <v>16682622.85</v>
      </c>
    </row>
    <row r="10473" spans="1:10" x14ac:dyDescent="0.2">
      <c r="A10473" s="180" t="s">
        <v>245</v>
      </c>
      <c r="B10473" s="180" t="s">
        <v>346</v>
      </c>
      <c r="C10473" s="180">
        <v>0</v>
      </c>
      <c r="D10473" s="180">
        <v>0</v>
      </c>
      <c r="E10473" s="180">
        <v>30910142</v>
      </c>
      <c r="F10473" s="180">
        <v>0</v>
      </c>
      <c r="G10473" s="180"/>
      <c r="H10473" s="180"/>
      <c r="I10473" s="180">
        <v>30453342</v>
      </c>
      <c r="J10473" s="180">
        <v>8490000</v>
      </c>
    </row>
    <row r="10474" spans="1:10" x14ac:dyDescent="0.2">
      <c r="A10474" s="180" t="s">
        <v>245</v>
      </c>
      <c r="B10474" s="180" t="s">
        <v>446</v>
      </c>
      <c r="C10474" s="180">
        <v>0</v>
      </c>
      <c r="D10474" s="180">
        <v>0</v>
      </c>
      <c r="E10474" s="180">
        <v>0</v>
      </c>
      <c r="F10474" s="180">
        <v>2232570</v>
      </c>
      <c r="G10474" s="180">
        <v>2885</v>
      </c>
      <c r="H10474" s="180">
        <v>0</v>
      </c>
      <c r="I10474" s="180">
        <v>2202418</v>
      </c>
      <c r="J10474" s="180">
        <v>2169869.88</v>
      </c>
    </row>
    <row r="10475" spans="1:10" x14ac:dyDescent="0.2">
      <c r="A10475" s="180" t="s">
        <v>245</v>
      </c>
      <c r="B10475" s="180" t="s">
        <v>347</v>
      </c>
      <c r="C10475" s="180">
        <v>0</v>
      </c>
      <c r="D10475" s="180">
        <v>0</v>
      </c>
      <c r="E10475" s="180">
        <v>0</v>
      </c>
      <c r="F10475" s="180"/>
      <c r="G10475" s="180">
        <v>0</v>
      </c>
      <c r="H10475" s="180">
        <v>0</v>
      </c>
      <c r="I10475" s="180">
        <v>11114</v>
      </c>
      <c r="J10475" s="180">
        <v>10950.24</v>
      </c>
    </row>
    <row r="10476" spans="1:10" x14ac:dyDescent="0.2">
      <c r="A10476" s="180" t="s">
        <v>245</v>
      </c>
      <c r="B10476" s="180" t="s">
        <v>348</v>
      </c>
      <c r="C10476" s="180">
        <v>1407756</v>
      </c>
      <c r="D10476" s="180">
        <v>665651</v>
      </c>
      <c r="E10476" s="180">
        <v>30910142</v>
      </c>
      <c r="F10476" s="180">
        <v>3685461</v>
      </c>
      <c r="G10476" s="180">
        <v>644927</v>
      </c>
      <c r="H10476" s="180">
        <v>0</v>
      </c>
      <c r="I10476" s="180">
        <v>49505918</v>
      </c>
      <c r="J10476" s="180">
        <v>27353442.969999999</v>
      </c>
    </row>
    <row r="10477" spans="1:10" x14ac:dyDescent="0.2">
      <c r="A10477" s="180" t="s">
        <v>245</v>
      </c>
      <c r="B10477" s="180" t="s">
        <v>349</v>
      </c>
      <c r="C10477" s="180">
        <v>9111890.1199999992</v>
      </c>
      <c r="D10477" s="180">
        <v>1805461.1999999995</v>
      </c>
      <c r="E10477" s="180">
        <v>9975433</v>
      </c>
      <c r="F10477" s="180">
        <v>567507.35000000009</v>
      </c>
      <c r="G10477" s="180">
        <v>370241.5500000001</v>
      </c>
      <c r="H10477" s="180">
        <v>0</v>
      </c>
      <c r="I10477" s="180">
        <v>16042720.85</v>
      </c>
      <c r="J10477" s="180">
        <v>9297099.9600000009</v>
      </c>
    </row>
    <row r="10478" spans="1:10" x14ac:dyDescent="0.2">
      <c r="A10478" s="180" t="s">
        <v>245</v>
      </c>
      <c r="B10478" s="180" t="s">
        <v>350</v>
      </c>
      <c r="C10478" s="180">
        <v>10519646.119999999</v>
      </c>
      <c r="D10478" s="180">
        <v>2471112.1999999997</v>
      </c>
      <c r="E10478" s="180">
        <v>40885575</v>
      </c>
      <c r="F10478" s="180">
        <v>4252968.3499999996</v>
      </c>
      <c r="G10478" s="180">
        <v>1015168.55</v>
      </c>
      <c r="H10478" s="180">
        <v>0</v>
      </c>
      <c r="I10478" s="180">
        <v>65548638.850000001</v>
      </c>
      <c r="J10478" s="180">
        <v>36650542.93</v>
      </c>
    </row>
    <row r="10479" spans="1:10" x14ac:dyDescent="0.2">
      <c r="A10479" s="180" t="s">
        <v>245</v>
      </c>
      <c r="B10479" s="180" t="s">
        <v>376</v>
      </c>
      <c r="C10479" s="180"/>
      <c r="D10479" s="180"/>
      <c r="E10479" s="180"/>
      <c r="F10479" s="180"/>
      <c r="G10479" s="180"/>
      <c r="H10479" s="180"/>
      <c r="I10479" s="180"/>
      <c r="J10479" s="180"/>
    </row>
    <row r="10480" spans="1:10" x14ac:dyDescent="0.2">
      <c r="A10480" s="180" t="s">
        <v>245</v>
      </c>
      <c r="B10480" s="180" t="s">
        <v>377</v>
      </c>
      <c r="C10480" s="180">
        <v>168639</v>
      </c>
      <c r="D10480" s="180">
        <v>0</v>
      </c>
      <c r="E10480" s="180">
        <v>0</v>
      </c>
      <c r="F10480" s="180"/>
      <c r="G10480" s="180">
        <v>0</v>
      </c>
      <c r="H10480" s="180">
        <v>0</v>
      </c>
      <c r="I10480" s="180">
        <v>8823295</v>
      </c>
      <c r="J10480" s="180">
        <v>8672490.6799999997</v>
      </c>
    </row>
    <row r="10481" spans="1:10" x14ac:dyDescent="0.2">
      <c r="A10481" s="180" t="s">
        <v>245</v>
      </c>
      <c r="B10481" s="180" t="s">
        <v>352</v>
      </c>
      <c r="C10481" s="180">
        <v>0</v>
      </c>
      <c r="D10481" s="180">
        <v>0</v>
      </c>
      <c r="E10481" s="180">
        <v>0</v>
      </c>
      <c r="F10481" s="180"/>
      <c r="G10481" s="180">
        <v>0</v>
      </c>
      <c r="H10481" s="180">
        <v>0</v>
      </c>
      <c r="I10481" s="180">
        <v>354726</v>
      </c>
      <c r="J10481" s="180">
        <v>370771.92</v>
      </c>
    </row>
    <row r="10482" spans="1:10" x14ac:dyDescent="0.2">
      <c r="A10482" s="180" t="s">
        <v>245</v>
      </c>
      <c r="B10482" s="180" t="s">
        <v>353</v>
      </c>
      <c r="C10482" s="180">
        <v>0</v>
      </c>
      <c r="D10482" s="180">
        <v>62652</v>
      </c>
      <c r="E10482" s="180">
        <v>0</v>
      </c>
      <c r="F10482" s="180"/>
      <c r="G10482" s="180">
        <v>0</v>
      </c>
      <c r="H10482" s="180">
        <v>0</v>
      </c>
      <c r="I10482" s="180">
        <v>948134</v>
      </c>
      <c r="J10482" s="180">
        <v>1000254.4</v>
      </c>
    </row>
    <row r="10483" spans="1:10" x14ac:dyDescent="0.2">
      <c r="A10483" s="180" t="s">
        <v>245</v>
      </c>
      <c r="B10483" s="180" t="s">
        <v>354</v>
      </c>
      <c r="C10483" s="180">
        <v>21664</v>
      </c>
      <c r="D10483" s="180">
        <v>0</v>
      </c>
      <c r="E10483" s="180">
        <v>0</v>
      </c>
      <c r="F10483" s="180"/>
      <c r="G10483" s="180">
        <v>0</v>
      </c>
      <c r="H10483" s="180">
        <v>0</v>
      </c>
      <c r="I10483" s="180">
        <v>513820</v>
      </c>
      <c r="J10483" s="180">
        <v>519433.26</v>
      </c>
    </row>
    <row r="10484" spans="1:10" x14ac:dyDescent="0.2">
      <c r="A10484" s="180" t="s">
        <v>245</v>
      </c>
      <c r="B10484" s="180" t="s">
        <v>408</v>
      </c>
      <c r="C10484" s="180">
        <v>0</v>
      </c>
      <c r="D10484" s="180">
        <v>0</v>
      </c>
      <c r="E10484" s="180">
        <v>0</v>
      </c>
      <c r="F10484" s="180"/>
      <c r="G10484" s="180">
        <v>82</v>
      </c>
      <c r="H10484" s="180">
        <v>0</v>
      </c>
      <c r="I10484" s="180">
        <v>546377</v>
      </c>
      <c r="J10484" s="180">
        <v>735929.99</v>
      </c>
    </row>
    <row r="10485" spans="1:10" x14ac:dyDescent="0.2">
      <c r="A10485" s="180" t="s">
        <v>245</v>
      </c>
      <c r="B10485" s="180" t="s">
        <v>423</v>
      </c>
      <c r="C10485" s="180">
        <v>0</v>
      </c>
      <c r="D10485" s="180">
        <v>19265</v>
      </c>
      <c r="E10485" s="180">
        <v>0</v>
      </c>
      <c r="F10485" s="180">
        <v>0</v>
      </c>
      <c r="G10485" s="180">
        <v>0</v>
      </c>
      <c r="H10485" s="180">
        <v>0</v>
      </c>
      <c r="I10485" s="180">
        <v>227151</v>
      </c>
      <c r="J10485" s="180">
        <v>369914.08</v>
      </c>
    </row>
    <row r="10486" spans="1:10" x14ac:dyDescent="0.2">
      <c r="A10486" s="180" t="s">
        <v>245</v>
      </c>
      <c r="B10486" s="180" t="s">
        <v>355</v>
      </c>
      <c r="C10486" s="180">
        <v>0</v>
      </c>
      <c r="D10486" s="180">
        <v>39272</v>
      </c>
      <c r="E10486" s="180">
        <v>0</v>
      </c>
      <c r="F10486" s="180"/>
      <c r="G10486" s="180">
        <v>0</v>
      </c>
      <c r="H10486" s="180">
        <v>0</v>
      </c>
      <c r="I10486" s="180">
        <v>1121711</v>
      </c>
      <c r="J10486" s="180">
        <v>1120929.8600000001</v>
      </c>
    </row>
    <row r="10487" spans="1:10" x14ac:dyDescent="0.2">
      <c r="A10487" s="180" t="s">
        <v>245</v>
      </c>
      <c r="B10487" s="180" t="s">
        <v>356</v>
      </c>
      <c r="C10487" s="180">
        <v>0</v>
      </c>
      <c r="D10487" s="180">
        <v>102580</v>
      </c>
      <c r="E10487" s="180">
        <v>0</v>
      </c>
      <c r="F10487" s="180"/>
      <c r="G10487" s="180">
        <v>0</v>
      </c>
      <c r="H10487" s="180">
        <v>0</v>
      </c>
      <c r="I10487" s="180">
        <v>478934</v>
      </c>
      <c r="J10487" s="180">
        <v>480787.13</v>
      </c>
    </row>
    <row r="10488" spans="1:10" x14ac:dyDescent="0.2">
      <c r="A10488" s="180" t="s">
        <v>245</v>
      </c>
      <c r="B10488" s="180" t="s">
        <v>409</v>
      </c>
      <c r="C10488" s="180"/>
      <c r="D10488" s="180"/>
      <c r="E10488" s="180"/>
      <c r="F10488" s="180"/>
      <c r="G10488" s="180"/>
      <c r="H10488" s="180"/>
      <c r="I10488" s="180">
        <v>0</v>
      </c>
      <c r="J10488" s="180"/>
    </row>
    <row r="10489" spans="1:10" x14ac:dyDescent="0.2">
      <c r="A10489" s="180" t="s">
        <v>245</v>
      </c>
      <c r="B10489" s="180" t="s">
        <v>378</v>
      </c>
      <c r="C10489" s="180">
        <v>0</v>
      </c>
      <c r="D10489" s="180">
        <v>0</v>
      </c>
      <c r="E10489" s="180">
        <v>0</v>
      </c>
      <c r="F10489" s="180"/>
      <c r="G10489" s="180">
        <v>457598</v>
      </c>
      <c r="H10489" s="180">
        <v>0</v>
      </c>
      <c r="I10489" s="180">
        <v>452179</v>
      </c>
      <c r="J10489" s="180">
        <v>445516.73</v>
      </c>
    </row>
    <row r="10490" spans="1:10" x14ac:dyDescent="0.2">
      <c r="A10490" s="180" t="s">
        <v>245</v>
      </c>
      <c r="B10490" s="180" t="s">
        <v>360</v>
      </c>
      <c r="C10490" s="180">
        <v>555941</v>
      </c>
      <c r="D10490" s="180">
        <v>14226</v>
      </c>
      <c r="E10490" s="180">
        <v>8500000</v>
      </c>
      <c r="F10490" s="180"/>
      <c r="G10490" s="180"/>
      <c r="H10490" s="180">
        <v>0</v>
      </c>
      <c r="I10490" s="180">
        <v>21039650</v>
      </c>
      <c r="J10490" s="180">
        <v>1796702.3</v>
      </c>
    </row>
    <row r="10491" spans="1:10" x14ac:dyDescent="0.2">
      <c r="A10491" s="180" t="s">
        <v>245</v>
      </c>
      <c r="B10491" s="180" t="s">
        <v>379</v>
      </c>
      <c r="C10491" s="180">
        <v>0</v>
      </c>
      <c r="D10491" s="180">
        <v>0</v>
      </c>
      <c r="E10491" s="180">
        <v>0</v>
      </c>
      <c r="F10491" s="180">
        <v>2505771</v>
      </c>
      <c r="G10491" s="180"/>
      <c r="H10491" s="180"/>
      <c r="I10491" s="180">
        <v>2468740</v>
      </c>
      <c r="J10491" s="180">
        <v>2432255.88</v>
      </c>
    </row>
    <row r="10492" spans="1:10" x14ac:dyDescent="0.2">
      <c r="A10492" s="180" t="s">
        <v>245</v>
      </c>
      <c r="B10492" s="180" t="s">
        <v>362</v>
      </c>
      <c r="C10492" s="180"/>
      <c r="D10492" s="180"/>
      <c r="E10492" s="180"/>
      <c r="F10492" s="180"/>
      <c r="G10492" s="180"/>
      <c r="H10492" s="180"/>
      <c r="I10492" s="180">
        <v>481501</v>
      </c>
      <c r="J10492" s="180">
        <v>486952</v>
      </c>
    </row>
    <row r="10493" spans="1:10" x14ac:dyDescent="0.2">
      <c r="A10493" s="180" t="s">
        <v>245</v>
      </c>
      <c r="B10493" s="180" t="s">
        <v>365</v>
      </c>
      <c r="C10493" s="180">
        <v>746244</v>
      </c>
      <c r="D10493" s="180">
        <v>237995</v>
      </c>
      <c r="E10493" s="180">
        <v>8500000</v>
      </c>
      <c r="F10493" s="180">
        <v>2505771</v>
      </c>
      <c r="G10493" s="180">
        <v>457680</v>
      </c>
      <c r="H10493" s="180">
        <v>0</v>
      </c>
      <c r="I10493" s="180">
        <v>37456218</v>
      </c>
      <c r="J10493" s="180">
        <v>18431938.23</v>
      </c>
    </row>
    <row r="10494" spans="1:10" x14ac:dyDescent="0.2">
      <c r="A10494" s="180" t="s">
        <v>245</v>
      </c>
      <c r="B10494" s="180" t="s">
        <v>447</v>
      </c>
      <c r="C10494" s="180">
        <v>885644</v>
      </c>
      <c r="D10494" s="180">
        <v>0</v>
      </c>
      <c r="E10494" s="180">
        <v>0</v>
      </c>
      <c r="F10494" s="180">
        <v>0</v>
      </c>
      <c r="G10494" s="180">
        <v>0</v>
      </c>
      <c r="H10494" s="180">
        <v>0</v>
      </c>
      <c r="I10494" s="180">
        <v>885364</v>
      </c>
      <c r="J10494" s="180">
        <v>2175883.85</v>
      </c>
    </row>
    <row r="10495" spans="1:10" x14ac:dyDescent="0.2">
      <c r="A10495" s="180" t="s">
        <v>245</v>
      </c>
      <c r="B10495" s="180" t="s">
        <v>366</v>
      </c>
      <c r="C10495" s="180">
        <v>1631888</v>
      </c>
      <c r="D10495" s="180">
        <v>237995</v>
      </c>
      <c r="E10495" s="180">
        <v>8500000</v>
      </c>
      <c r="F10495" s="180">
        <v>2505771</v>
      </c>
      <c r="G10495" s="180">
        <v>457680</v>
      </c>
      <c r="H10495" s="180">
        <v>0</v>
      </c>
      <c r="I10495" s="180">
        <v>38341582</v>
      </c>
      <c r="J10495" s="180">
        <v>20607822.079999998</v>
      </c>
    </row>
    <row r="10496" spans="1:10" x14ac:dyDescent="0.2">
      <c r="A10496" s="180" t="s">
        <v>245</v>
      </c>
      <c r="B10496" s="180" t="s">
        <v>367</v>
      </c>
      <c r="C10496" s="180">
        <v>8887758.120000001</v>
      </c>
      <c r="D10496" s="180">
        <v>2233117.1999999997</v>
      </c>
      <c r="E10496" s="180">
        <v>32385575</v>
      </c>
      <c r="F10496" s="180">
        <v>1747197.3499999996</v>
      </c>
      <c r="G10496" s="180">
        <v>557488.55000000005</v>
      </c>
      <c r="H10496" s="180">
        <v>0</v>
      </c>
      <c r="I10496" s="180">
        <v>27207056.850000001</v>
      </c>
      <c r="J10496" s="180">
        <v>16042720.849999998</v>
      </c>
    </row>
    <row r="10497" spans="1:10" x14ac:dyDescent="0.2">
      <c r="A10497" s="180" t="s">
        <v>245</v>
      </c>
      <c r="B10497" s="180" t="s">
        <v>368</v>
      </c>
      <c r="C10497" s="180">
        <v>10519646.119999999</v>
      </c>
      <c r="D10497" s="180">
        <v>2471112.1999999997</v>
      </c>
      <c r="E10497" s="180">
        <v>40885575</v>
      </c>
      <c r="F10497" s="180">
        <v>4252968.3499999996</v>
      </c>
      <c r="G10497" s="180">
        <v>1015168.55</v>
      </c>
      <c r="H10497" s="180">
        <v>0</v>
      </c>
      <c r="I10497" s="180">
        <v>65548638.850000001</v>
      </c>
      <c r="J10497" s="180">
        <v>36650542.93</v>
      </c>
    </row>
    <row r="10498" spans="1:10" x14ac:dyDescent="0.2">
      <c r="A10498" s="180" t="s">
        <v>246</v>
      </c>
      <c r="B10498" s="180" t="s">
        <v>333</v>
      </c>
      <c r="C10498" s="180"/>
      <c r="D10498" s="180">
        <v>90752</v>
      </c>
      <c r="E10498" s="180"/>
      <c r="F10498" s="180">
        <v>0</v>
      </c>
      <c r="G10498" s="180"/>
      <c r="H10498" s="180"/>
      <c r="I10498" s="180">
        <v>2127537</v>
      </c>
      <c r="J10498" s="180">
        <v>2086037.2</v>
      </c>
    </row>
    <row r="10499" spans="1:10" x14ac:dyDescent="0.2">
      <c r="A10499" s="180" t="s">
        <v>246</v>
      </c>
      <c r="B10499" s="180" t="s">
        <v>334</v>
      </c>
      <c r="C10499" s="180"/>
      <c r="D10499" s="180">
        <v>1409</v>
      </c>
      <c r="E10499" s="180"/>
      <c r="F10499" s="180">
        <v>0</v>
      </c>
      <c r="G10499" s="180"/>
      <c r="H10499" s="180"/>
      <c r="I10499" s="180">
        <v>30702</v>
      </c>
      <c r="J10499" s="180">
        <v>30181.74</v>
      </c>
    </row>
    <row r="10500" spans="1:10" x14ac:dyDescent="0.2">
      <c r="A10500" s="180" t="s">
        <v>246</v>
      </c>
      <c r="B10500" s="180" t="s">
        <v>335</v>
      </c>
      <c r="C10500" s="180"/>
      <c r="D10500" s="180">
        <v>0</v>
      </c>
      <c r="E10500" s="180"/>
      <c r="F10500" s="180"/>
      <c r="G10500" s="180"/>
      <c r="H10500" s="180"/>
      <c r="I10500" s="180">
        <v>225647</v>
      </c>
      <c r="J10500" s="180">
        <v>213131</v>
      </c>
    </row>
    <row r="10501" spans="1:10" x14ac:dyDescent="0.2">
      <c r="A10501" s="180" t="s">
        <v>246</v>
      </c>
      <c r="B10501" s="180" t="s">
        <v>336</v>
      </c>
      <c r="C10501" s="180"/>
      <c r="D10501" s="180"/>
      <c r="E10501" s="180"/>
      <c r="F10501" s="180"/>
      <c r="G10501" s="180"/>
      <c r="H10501" s="180"/>
      <c r="I10501" s="180">
        <v>722000</v>
      </c>
      <c r="J10501" s="180">
        <v>232604.16</v>
      </c>
    </row>
    <row r="10502" spans="1:10" x14ac:dyDescent="0.2">
      <c r="A10502" s="180" t="s">
        <v>246</v>
      </c>
      <c r="B10502" s="180" t="s">
        <v>337</v>
      </c>
      <c r="C10502" s="180">
        <v>6000</v>
      </c>
      <c r="D10502" s="180">
        <v>500</v>
      </c>
      <c r="E10502" s="180"/>
      <c r="F10502" s="180"/>
      <c r="G10502" s="180">
        <v>575</v>
      </c>
      <c r="H10502" s="180"/>
      <c r="I10502" s="180">
        <v>15695</v>
      </c>
      <c r="J10502" s="180">
        <v>16688.409999999996</v>
      </c>
    </row>
    <row r="10503" spans="1:10" x14ac:dyDescent="0.2">
      <c r="A10503" s="180" t="s">
        <v>246</v>
      </c>
      <c r="B10503" s="180" t="s">
        <v>338</v>
      </c>
      <c r="C10503" s="180"/>
      <c r="D10503" s="180"/>
      <c r="E10503" s="180"/>
      <c r="F10503" s="180"/>
      <c r="G10503" s="180">
        <v>107000</v>
      </c>
      <c r="H10503" s="180"/>
      <c r="I10503" s="180">
        <v>107000</v>
      </c>
      <c r="J10503" s="180">
        <v>103328.95</v>
      </c>
    </row>
    <row r="10504" spans="1:10" x14ac:dyDescent="0.2">
      <c r="A10504" s="180" t="s">
        <v>246</v>
      </c>
      <c r="B10504" s="180" t="s">
        <v>339</v>
      </c>
      <c r="C10504" s="180"/>
      <c r="D10504" s="180"/>
      <c r="E10504" s="180"/>
      <c r="F10504" s="180"/>
      <c r="G10504" s="180"/>
      <c r="H10504" s="180"/>
      <c r="I10504" s="180">
        <v>21500</v>
      </c>
      <c r="J10504" s="180">
        <v>14984.91</v>
      </c>
    </row>
    <row r="10505" spans="1:10" x14ac:dyDescent="0.2">
      <c r="A10505" s="180" t="s">
        <v>246</v>
      </c>
      <c r="B10505" s="180" t="s">
        <v>340</v>
      </c>
      <c r="C10505" s="180">
        <v>336000</v>
      </c>
      <c r="D10505" s="180">
        <v>2000</v>
      </c>
      <c r="E10505" s="180"/>
      <c r="F10505" s="180"/>
      <c r="G10505" s="180"/>
      <c r="H10505" s="180"/>
      <c r="I10505" s="180">
        <v>839000</v>
      </c>
      <c r="J10505" s="180">
        <v>976278.25</v>
      </c>
    </row>
    <row r="10506" spans="1:10" x14ac:dyDescent="0.2">
      <c r="A10506" s="180" t="s">
        <v>246</v>
      </c>
      <c r="B10506" s="180" t="s">
        <v>341</v>
      </c>
      <c r="C10506" s="180"/>
      <c r="D10506" s="180"/>
      <c r="E10506" s="180"/>
      <c r="F10506" s="180"/>
      <c r="G10506" s="180"/>
      <c r="H10506" s="180"/>
      <c r="I10506" s="180">
        <v>0</v>
      </c>
      <c r="J10506" s="180">
        <v>0</v>
      </c>
    </row>
    <row r="10507" spans="1:10" x14ac:dyDescent="0.2">
      <c r="A10507" s="180" t="s">
        <v>246</v>
      </c>
      <c r="B10507" s="180" t="s">
        <v>342</v>
      </c>
      <c r="C10507" s="180"/>
      <c r="D10507" s="180"/>
      <c r="E10507" s="180"/>
      <c r="F10507" s="180"/>
      <c r="G10507" s="180"/>
      <c r="H10507" s="180"/>
      <c r="I10507" s="180">
        <v>1570699</v>
      </c>
      <c r="J10507" s="180">
        <v>1674016</v>
      </c>
    </row>
    <row r="10508" spans="1:10" x14ac:dyDescent="0.2">
      <c r="A10508" s="180" t="s">
        <v>246</v>
      </c>
      <c r="B10508" s="180" t="s">
        <v>343</v>
      </c>
      <c r="C10508" s="180"/>
      <c r="D10508" s="180"/>
      <c r="E10508" s="180"/>
      <c r="F10508" s="180"/>
      <c r="G10508" s="180"/>
      <c r="H10508" s="180"/>
      <c r="I10508" s="180">
        <v>4606</v>
      </c>
      <c r="J10508" s="180">
        <v>0</v>
      </c>
    </row>
    <row r="10509" spans="1:10" x14ac:dyDescent="0.2">
      <c r="A10509" s="180" t="s">
        <v>246</v>
      </c>
      <c r="B10509" s="180" t="s">
        <v>344</v>
      </c>
      <c r="C10509" s="180"/>
      <c r="D10509" s="180"/>
      <c r="E10509" s="180"/>
      <c r="F10509" s="180"/>
      <c r="G10509" s="180">
        <v>1425</v>
      </c>
      <c r="H10509" s="180"/>
      <c r="I10509" s="180">
        <v>221425</v>
      </c>
      <c r="J10509" s="180">
        <v>436008.57</v>
      </c>
    </row>
    <row r="10510" spans="1:10" x14ac:dyDescent="0.2">
      <c r="A10510" s="180" t="s">
        <v>246</v>
      </c>
      <c r="B10510" s="180" t="s">
        <v>475</v>
      </c>
      <c r="C10510" s="180"/>
      <c r="D10510" s="180">
        <v>875</v>
      </c>
      <c r="E10510" s="180"/>
      <c r="F10510" s="180">
        <v>0</v>
      </c>
      <c r="G10510" s="180"/>
      <c r="H10510" s="180"/>
      <c r="I10510" s="180">
        <v>18656</v>
      </c>
      <c r="J10510" s="180">
        <v>17781.740000000002</v>
      </c>
    </row>
    <row r="10511" spans="1:10" x14ac:dyDescent="0.2">
      <c r="A10511" s="180" t="s">
        <v>246</v>
      </c>
      <c r="B10511" s="180" t="s">
        <v>332</v>
      </c>
      <c r="C10511" s="180"/>
      <c r="D10511" s="180"/>
      <c r="E10511" s="180"/>
      <c r="F10511" s="180"/>
      <c r="G10511" s="180"/>
      <c r="H10511" s="180"/>
      <c r="I10511" s="180">
        <v>48000</v>
      </c>
      <c r="J10511" s="180">
        <v>49282.42</v>
      </c>
    </row>
    <row r="10512" spans="1:10" x14ac:dyDescent="0.2">
      <c r="A10512" s="180" t="s">
        <v>246</v>
      </c>
      <c r="B10512" s="180" t="s">
        <v>407</v>
      </c>
      <c r="C10512" s="180"/>
      <c r="D10512" s="180"/>
      <c r="E10512" s="180"/>
      <c r="F10512" s="180"/>
      <c r="G10512" s="180">
        <v>72000</v>
      </c>
      <c r="H10512" s="180"/>
      <c r="I10512" s="180">
        <v>123000</v>
      </c>
      <c r="J10512" s="180">
        <v>130861.75999999999</v>
      </c>
    </row>
    <row r="10513" spans="1:10" x14ac:dyDescent="0.2">
      <c r="A10513" s="180" t="s">
        <v>246</v>
      </c>
      <c r="B10513" s="180" t="s">
        <v>345</v>
      </c>
      <c r="C10513" s="180">
        <v>342000</v>
      </c>
      <c r="D10513" s="180">
        <v>95536</v>
      </c>
      <c r="E10513" s="180">
        <v>0</v>
      </c>
      <c r="F10513" s="180">
        <v>0</v>
      </c>
      <c r="G10513" s="180">
        <v>181000</v>
      </c>
      <c r="H10513" s="180">
        <v>0</v>
      </c>
      <c r="I10513" s="180">
        <v>6075467</v>
      </c>
      <c r="J10513" s="180">
        <v>5981185.1100000013</v>
      </c>
    </row>
    <row r="10514" spans="1:10" x14ac:dyDescent="0.2">
      <c r="A10514" s="180" t="s">
        <v>246</v>
      </c>
      <c r="B10514" s="180" t="s">
        <v>346</v>
      </c>
      <c r="C10514" s="180"/>
      <c r="D10514" s="180"/>
      <c r="E10514" s="180"/>
      <c r="F10514" s="180"/>
      <c r="G10514" s="180"/>
      <c r="H10514" s="180"/>
      <c r="I10514" s="180">
        <v>0</v>
      </c>
      <c r="J10514" s="180">
        <v>0</v>
      </c>
    </row>
    <row r="10515" spans="1:10" x14ac:dyDescent="0.2">
      <c r="A10515" s="180" t="s">
        <v>246</v>
      </c>
      <c r="B10515" s="180" t="s">
        <v>446</v>
      </c>
      <c r="C10515" s="180"/>
      <c r="D10515" s="180"/>
      <c r="E10515" s="180"/>
      <c r="F10515" s="180">
        <v>241407</v>
      </c>
      <c r="G10515" s="180"/>
      <c r="H10515" s="180"/>
      <c r="I10515" s="180">
        <v>247500</v>
      </c>
      <c r="J10515" s="180">
        <v>277202.55</v>
      </c>
    </row>
    <row r="10516" spans="1:10" x14ac:dyDescent="0.2">
      <c r="A10516" s="180" t="s">
        <v>246</v>
      </c>
      <c r="B10516" s="180" t="s">
        <v>347</v>
      </c>
      <c r="C10516" s="180"/>
      <c r="D10516" s="180"/>
      <c r="E10516" s="180"/>
      <c r="F10516" s="180"/>
      <c r="G10516" s="180"/>
      <c r="H10516" s="180"/>
      <c r="I10516" s="180">
        <v>0</v>
      </c>
      <c r="J10516" s="180">
        <v>0</v>
      </c>
    </row>
    <row r="10517" spans="1:10" x14ac:dyDescent="0.2">
      <c r="A10517" s="180" t="s">
        <v>246</v>
      </c>
      <c r="B10517" s="180" t="s">
        <v>348</v>
      </c>
      <c r="C10517" s="180">
        <v>342000</v>
      </c>
      <c r="D10517" s="180">
        <v>95536</v>
      </c>
      <c r="E10517" s="180">
        <v>0</v>
      </c>
      <c r="F10517" s="180">
        <v>241407</v>
      </c>
      <c r="G10517" s="180">
        <v>181000</v>
      </c>
      <c r="H10517" s="180">
        <v>0</v>
      </c>
      <c r="I10517" s="180">
        <v>6322967</v>
      </c>
      <c r="J10517" s="180">
        <v>6258387.6600000011</v>
      </c>
    </row>
    <row r="10518" spans="1:10" x14ac:dyDescent="0.2">
      <c r="A10518" s="180" t="s">
        <v>246</v>
      </c>
      <c r="B10518" s="180" t="s">
        <v>349</v>
      </c>
      <c r="C10518" s="180">
        <v>817881.51</v>
      </c>
      <c r="D10518" s="180">
        <v>102396.22</v>
      </c>
      <c r="E10518" s="180">
        <v>0</v>
      </c>
      <c r="F10518" s="180">
        <v>0</v>
      </c>
      <c r="G10518" s="180">
        <v>62480.949999999953</v>
      </c>
      <c r="H10518" s="180">
        <v>0</v>
      </c>
      <c r="I10518" s="180">
        <v>3414106.67</v>
      </c>
      <c r="J10518" s="180">
        <v>3149284.2299999995</v>
      </c>
    </row>
    <row r="10519" spans="1:10" x14ac:dyDescent="0.2">
      <c r="A10519" s="180" t="s">
        <v>246</v>
      </c>
      <c r="B10519" s="180" t="s">
        <v>350</v>
      </c>
      <c r="C10519" s="180">
        <v>1159881.51</v>
      </c>
      <c r="D10519" s="180">
        <v>197932.22</v>
      </c>
      <c r="E10519" s="180">
        <v>0</v>
      </c>
      <c r="F10519" s="180">
        <v>241407</v>
      </c>
      <c r="G10519" s="180">
        <v>243480.94999999995</v>
      </c>
      <c r="H10519" s="180">
        <v>0</v>
      </c>
      <c r="I10519" s="180">
        <v>9737073.6699999999</v>
      </c>
      <c r="J10519" s="180">
        <v>9407671.8900000006</v>
      </c>
    </row>
    <row r="10520" spans="1:10" x14ac:dyDescent="0.2">
      <c r="A10520" s="180" t="s">
        <v>246</v>
      </c>
      <c r="B10520" s="180" t="s">
        <v>376</v>
      </c>
      <c r="C10520" s="180"/>
      <c r="D10520" s="180"/>
      <c r="E10520" s="180"/>
      <c r="F10520" s="180"/>
      <c r="G10520" s="180"/>
      <c r="H10520" s="180"/>
      <c r="I10520" s="180"/>
      <c r="J10520" s="180"/>
    </row>
    <row r="10521" spans="1:10" x14ac:dyDescent="0.2">
      <c r="A10521" s="180" t="s">
        <v>246</v>
      </c>
      <c r="B10521" s="180" t="s">
        <v>377</v>
      </c>
      <c r="C10521" s="180"/>
      <c r="D10521" s="180"/>
      <c r="E10521" s="180"/>
      <c r="F10521" s="180"/>
      <c r="G10521" s="180"/>
      <c r="H10521" s="180"/>
      <c r="I10521" s="180">
        <v>3910000</v>
      </c>
      <c r="J10521" s="180">
        <v>3876933.51</v>
      </c>
    </row>
    <row r="10522" spans="1:10" x14ac:dyDescent="0.2">
      <c r="A10522" s="180" t="s">
        <v>246</v>
      </c>
      <c r="B10522" s="180" t="s">
        <v>352</v>
      </c>
      <c r="C10522" s="180"/>
      <c r="D10522" s="180"/>
      <c r="E10522" s="180"/>
      <c r="F10522" s="180"/>
      <c r="G10522" s="180"/>
      <c r="H10522" s="180"/>
      <c r="I10522" s="180">
        <v>128100</v>
      </c>
      <c r="J10522" s="180">
        <v>129063.49</v>
      </c>
    </row>
    <row r="10523" spans="1:10" x14ac:dyDescent="0.2">
      <c r="A10523" s="180" t="s">
        <v>246</v>
      </c>
      <c r="B10523" s="180" t="s">
        <v>353</v>
      </c>
      <c r="C10523" s="180"/>
      <c r="D10523" s="180">
        <v>38000</v>
      </c>
      <c r="E10523" s="180"/>
      <c r="F10523" s="180"/>
      <c r="G10523" s="180"/>
      <c r="H10523" s="180"/>
      <c r="I10523" s="180">
        <v>221600</v>
      </c>
      <c r="J10523" s="180">
        <v>197998.91</v>
      </c>
    </row>
    <row r="10524" spans="1:10" x14ac:dyDescent="0.2">
      <c r="A10524" s="180" t="s">
        <v>246</v>
      </c>
      <c r="B10524" s="180" t="s">
        <v>354</v>
      </c>
      <c r="C10524" s="180"/>
      <c r="D10524" s="180"/>
      <c r="E10524" s="180"/>
      <c r="F10524" s="180"/>
      <c r="G10524" s="180"/>
      <c r="H10524" s="180"/>
      <c r="I10524" s="180">
        <v>182400</v>
      </c>
      <c r="J10524" s="180">
        <v>181713.83</v>
      </c>
    </row>
    <row r="10525" spans="1:10" x14ac:dyDescent="0.2">
      <c r="A10525" s="180" t="s">
        <v>246</v>
      </c>
      <c r="B10525" s="180" t="s">
        <v>408</v>
      </c>
      <c r="C10525" s="180"/>
      <c r="D10525" s="180"/>
      <c r="E10525" s="180"/>
      <c r="F10525" s="180"/>
      <c r="G10525" s="180"/>
      <c r="H10525" s="180"/>
      <c r="I10525" s="180">
        <v>180100</v>
      </c>
      <c r="J10525" s="180">
        <v>184513.83</v>
      </c>
    </row>
    <row r="10526" spans="1:10" x14ac:dyDescent="0.2">
      <c r="A10526" s="180" t="s">
        <v>246</v>
      </c>
      <c r="B10526" s="180" t="s">
        <v>423</v>
      </c>
      <c r="C10526" s="180"/>
      <c r="D10526" s="180"/>
      <c r="E10526" s="180"/>
      <c r="F10526" s="180"/>
      <c r="G10526" s="180"/>
      <c r="H10526" s="180"/>
      <c r="I10526" s="180">
        <v>145000</v>
      </c>
      <c r="J10526" s="180">
        <v>98975.97</v>
      </c>
    </row>
    <row r="10527" spans="1:10" x14ac:dyDescent="0.2">
      <c r="A10527" s="180" t="s">
        <v>246</v>
      </c>
      <c r="B10527" s="180" t="s">
        <v>355</v>
      </c>
      <c r="C10527" s="180">
        <v>60000</v>
      </c>
      <c r="D10527" s="180">
        <v>43000</v>
      </c>
      <c r="E10527" s="180"/>
      <c r="F10527" s="180"/>
      <c r="G10527" s="180"/>
      <c r="H10527" s="180"/>
      <c r="I10527" s="180">
        <v>360000</v>
      </c>
      <c r="J10527" s="180">
        <v>273343.71000000002</v>
      </c>
    </row>
    <row r="10528" spans="1:10" x14ac:dyDescent="0.2">
      <c r="A10528" s="180" t="s">
        <v>246</v>
      </c>
      <c r="B10528" s="180" t="s">
        <v>356</v>
      </c>
      <c r="C10528" s="180">
        <v>100000</v>
      </c>
      <c r="D10528" s="180">
        <v>42000</v>
      </c>
      <c r="E10528" s="180"/>
      <c r="F10528" s="180"/>
      <c r="G10528" s="180"/>
      <c r="H10528" s="180"/>
      <c r="I10528" s="180">
        <v>305000</v>
      </c>
      <c r="J10528" s="180">
        <v>181003.69</v>
      </c>
    </row>
    <row r="10529" spans="1:10" x14ac:dyDescent="0.2">
      <c r="A10529" s="180" t="s">
        <v>246</v>
      </c>
      <c r="B10529" s="180" t="s">
        <v>409</v>
      </c>
      <c r="C10529" s="180"/>
      <c r="D10529" s="180"/>
      <c r="E10529" s="180"/>
      <c r="F10529" s="180"/>
      <c r="G10529" s="180"/>
      <c r="H10529" s="180"/>
      <c r="I10529" s="180">
        <v>0</v>
      </c>
      <c r="J10529" s="180"/>
    </row>
    <row r="10530" spans="1:10" x14ac:dyDescent="0.2">
      <c r="A10530" s="180" t="s">
        <v>246</v>
      </c>
      <c r="B10530" s="180" t="s">
        <v>378</v>
      </c>
      <c r="C10530" s="180"/>
      <c r="D10530" s="180"/>
      <c r="E10530" s="180"/>
      <c r="F10530" s="180"/>
      <c r="G10530" s="180">
        <v>185000</v>
      </c>
      <c r="H10530" s="180"/>
      <c r="I10530" s="180">
        <v>176000</v>
      </c>
      <c r="J10530" s="180">
        <v>168913.89</v>
      </c>
    </row>
    <row r="10531" spans="1:10" x14ac:dyDescent="0.2">
      <c r="A10531" s="180" t="s">
        <v>246</v>
      </c>
      <c r="B10531" s="180" t="s">
        <v>360</v>
      </c>
      <c r="C10531" s="180"/>
      <c r="D10531" s="180"/>
      <c r="E10531" s="180"/>
      <c r="F10531" s="180"/>
      <c r="G10531" s="180"/>
      <c r="H10531" s="180"/>
      <c r="I10531" s="180">
        <v>0</v>
      </c>
      <c r="J10531" s="180">
        <v>21372.87</v>
      </c>
    </row>
    <row r="10532" spans="1:10" x14ac:dyDescent="0.2">
      <c r="A10532" s="180" t="s">
        <v>246</v>
      </c>
      <c r="B10532" s="180" t="s">
        <v>379</v>
      </c>
      <c r="C10532" s="180"/>
      <c r="D10532" s="180"/>
      <c r="E10532" s="180"/>
      <c r="F10532" s="180">
        <v>241407</v>
      </c>
      <c r="G10532" s="180"/>
      <c r="H10532" s="180"/>
      <c r="I10532" s="180">
        <v>247500</v>
      </c>
      <c r="J10532" s="180">
        <v>246131.26</v>
      </c>
    </row>
    <row r="10533" spans="1:10" x14ac:dyDescent="0.2">
      <c r="A10533" s="180" t="s">
        <v>246</v>
      </c>
      <c r="B10533" s="180" t="s">
        <v>362</v>
      </c>
      <c r="C10533" s="180"/>
      <c r="D10533" s="180"/>
      <c r="E10533" s="180"/>
      <c r="F10533" s="180"/>
      <c r="G10533" s="180"/>
      <c r="H10533" s="180"/>
      <c r="I10533" s="180">
        <v>184527</v>
      </c>
      <c r="J10533" s="180">
        <v>187469</v>
      </c>
    </row>
    <row r="10534" spans="1:10" x14ac:dyDescent="0.2">
      <c r="A10534" s="180" t="s">
        <v>246</v>
      </c>
      <c r="B10534" s="180" t="s">
        <v>365</v>
      </c>
      <c r="C10534" s="180">
        <v>160000</v>
      </c>
      <c r="D10534" s="180">
        <v>123000</v>
      </c>
      <c r="E10534" s="180">
        <v>0</v>
      </c>
      <c r="F10534" s="180">
        <v>241407</v>
      </c>
      <c r="G10534" s="180">
        <v>185000</v>
      </c>
      <c r="H10534" s="180">
        <v>0</v>
      </c>
      <c r="I10534" s="180">
        <v>6040227</v>
      </c>
      <c r="J10534" s="180">
        <v>5747433.96</v>
      </c>
    </row>
    <row r="10535" spans="1:10" x14ac:dyDescent="0.2">
      <c r="A10535" s="180" t="s">
        <v>246</v>
      </c>
      <c r="B10535" s="180" t="s">
        <v>447</v>
      </c>
      <c r="C10535" s="180">
        <v>241407</v>
      </c>
      <c r="D10535" s="180"/>
      <c r="E10535" s="180"/>
      <c r="F10535" s="180"/>
      <c r="G10535" s="180"/>
      <c r="H10535" s="180"/>
      <c r="I10535" s="180">
        <v>247500</v>
      </c>
      <c r="J10535" s="180">
        <v>246131.26</v>
      </c>
    </row>
    <row r="10536" spans="1:10" x14ac:dyDescent="0.2">
      <c r="A10536" s="180" t="s">
        <v>246</v>
      </c>
      <c r="B10536" s="180" t="s">
        <v>366</v>
      </c>
      <c r="C10536" s="180">
        <v>401407</v>
      </c>
      <c r="D10536" s="180">
        <v>123000</v>
      </c>
      <c r="E10536" s="180">
        <v>0</v>
      </c>
      <c r="F10536" s="180">
        <v>241407</v>
      </c>
      <c r="G10536" s="180">
        <v>185000</v>
      </c>
      <c r="H10536" s="180">
        <v>0</v>
      </c>
      <c r="I10536" s="180">
        <v>6287727</v>
      </c>
      <c r="J10536" s="180">
        <v>5993565.2199999997</v>
      </c>
    </row>
    <row r="10537" spans="1:10" x14ac:dyDescent="0.2">
      <c r="A10537" s="180" t="s">
        <v>246</v>
      </c>
      <c r="B10537" s="180" t="s">
        <v>367</v>
      </c>
      <c r="C10537" s="180">
        <v>758474.51</v>
      </c>
      <c r="D10537" s="180">
        <v>74932.22</v>
      </c>
      <c r="E10537" s="180">
        <v>0</v>
      </c>
      <c r="F10537" s="180">
        <v>0</v>
      </c>
      <c r="G10537" s="180">
        <v>58480.949999999953</v>
      </c>
      <c r="H10537" s="180">
        <v>0</v>
      </c>
      <c r="I10537" s="180">
        <v>3449346.67</v>
      </c>
      <c r="J10537" s="180">
        <v>3414106.6700000009</v>
      </c>
    </row>
    <row r="10538" spans="1:10" x14ac:dyDescent="0.2">
      <c r="A10538" s="180" t="s">
        <v>246</v>
      </c>
      <c r="B10538" s="180" t="s">
        <v>368</v>
      </c>
      <c r="C10538" s="180">
        <v>1159881.51</v>
      </c>
      <c r="D10538" s="180">
        <v>197932.22</v>
      </c>
      <c r="E10538" s="180">
        <v>0</v>
      </c>
      <c r="F10538" s="180">
        <v>241407</v>
      </c>
      <c r="G10538" s="180">
        <v>243480.94999999995</v>
      </c>
      <c r="H10538" s="180">
        <v>0</v>
      </c>
      <c r="I10538" s="180">
        <v>9737073.6699999999</v>
      </c>
      <c r="J10538" s="180">
        <v>9407671.8900000006</v>
      </c>
    </row>
    <row r="10539" spans="1:10" x14ac:dyDescent="0.2">
      <c r="A10539" s="180" t="s">
        <v>247</v>
      </c>
      <c r="B10539" s="180" t="s">
        <v>333</v>
      </c>
      <c r="C10539" s="180"/>
      <c r="D10539" s="180">
        <v>451156</v>
      </c>
      <c r="E10539" s="180"/>
      <c r="F10539" s="180">
        <v>0</v>
      </c>
      <c r="G10539" s="180"/>
      <c r="H10539" s="180"/>
      <c r="I10539" s="180">
        <v>2345322</v>
      </c>
      <c r="J10539" s="180">
        <v>2238208.13</v>
      </c>
    </row>
    <row r="10540" spans="1:10" x14ac:dyDescent="0.2">
      <c r="A10540" s="180" t="s">
        <v>247</v>
      </c>
      <c r="B10540" s="180" t="s">
        <v>334</v>
      </c>
      <c r="C10540" s="180"/>
      <c r="D10540" s="180">
        <v>2270</v>
      </c>
      <c r="E10540" s="180"/>
      <c r="F10540" s="180">
        <v>0</v>
      </c>
      <c r="G10540" s="180"/>
      <c r="H10540" s="180"/>
      <c r="I10540" s="180">
        <v>17783</v>
      </c>
      <c r="J10540" s="180">
        <v>18281.02</v>
      </c>
    </row>
    <row r="10541" spans="1:10" x14ac:dyDescent="0.2">
      <c r="A10541" s="180" t="s">
        <v>247</v>
      </c>
      <c r="B10541" s="180" t="s">
        <v>335</v>
      </c>
      <c r="C10541" s="180"/>
      <c r="D10541" s="180">
        <v>80248</v>
      </c>
      <c r="E10541" s="180"/>
      <c r="F10541" s="180"/>
      <c r="G10541" s="180"/>
      <c r="H10541" s="180"/>
      <c r="I10541" s="180">
        <v>172684</v>
      </c>
      <c r="J10541" s="180">
        <v>176484</v>
      </c>
    </row>
    <row r="10542" spans="1:10" x14ac:dyDescent="0.2">
      <c r="A10542" s="180" t="s">
        <v>247</v>
      </c>
      <c r="B10542" s="180" t="s">
        <v>336</v>
      </c>
      <c r="C10542" s="180"/>
      <c r="D10542" s="180"/>
      <c r="E10542" s="180"/>
      <c r="F10542" s="180"/>
      <c r="G10542" s="180"/>
      <c r="H10542" s="180"/>
      <c r="I10542" s="180">
        <v>406528</v>
      </c>
      <c r="J10542" s="180">
        <v>393538.28</v>
      </c>
    </row>
    <row r="10543" spans="1:10" x14ac:dyDescent="0.2">
      <c r="A10543" s="180" t="s">
        <v>247</v>
      </c>
      <c r="B10543" s="180" t="s">
        <v>337</v>
      </c>
      <c r="C10543" s="180">
        <v>4549</v>
      </c>
      <c r="D10543" s="180">
        <v>4337</v>
      </c>
      <c r="E10543" s="180"/>
      <c r="F10543" s="180"/>
      <c r="G10543" s="180">
        <v>494</v>
      </c>
      <c r="H10543" s="180"/>
      <c r="I10543" s="180">
        <v>19088</v>
      </c>
      <c r="J10543" s="180">
        <v>4734.45</v>
      </c>
    </row>
    <row r="10544" spans="1:10" x14ac:dyDescent="0.2">
      <c r="A10544" s="180" t="s">
        <v>247</v>
      </c>
      <c r="B10544" s="180" t="s">
        <v>338</v>
      </c>
      <c r="C10544" s="180"/>
      <c r="D10544" s="180"/>
      <c r="E10544" s="180"/>
      <c r="F10544" s="180"/>
      <c r="G10544" s="180">
        <v>106962</v>
      </c>
      <c r="H10544" s="180"/>
      <c r="I10544" s="180">
        <v>103847</v>
      </c>
      <c r="J10544" s="180">
        <v>113962.81</v>
      </c>
    </row>
    <row r="10545" spans="1:10" x14ac:dyDescent="0.2">
      <c r="A10545" s="180" t="s">
        <v>247</v>
      </c>
      <c r="B10545" s="180" t="s">
        <v>339</v>
      </c>
      <c r="C10545" s="180"/>
      <c r="D10545" s="180"/>
      <c r="E10545" s="180"/>
      <c r="F10545" s="180"/>
      <c r="G10545" s="180"/>
      <c r="H10545" s="180"/>
      <c r="I10545" s="180">
        <v>82049</v>
      </c>
      <c r="J10545" s="180">
        <v>100502.54</v>
      </c>
    </row>
    <row r="10546" spans="1:10" x14ac:dyDescent="0.2">
      <c r="A10546" s="180" t="s">
        <v>247</v>
      </c>
      <c r="B10546" s="180" t="s">
        <v>340</v>
      </c>
      <c r="C10546" s="180"/>
      <c r="D10546" s="180"/>
      <c r="E10546" s="180"/>
      <c r="F10546" s="180"/>
      <c r="G10546" s="180">
        <v>425</v>
      </c>
      <c r="H10546" s="180"/>
      <c r="I10546" s="180">
        <v>81760</v>
      </c>
      <c r="J10546" s="180">
        <v>95407.77</v>
      </c>
    </row>
    <row r="10547" spans="1:10" x14ac:dyDescent="0.2">
      <c r="A10547" s="180" t="s">
        <v>247</v>
      </c>
      <c r="B10547" s="180" t="s">
        <v>341</v>
      </c>
      <c r="C10547" s="180"/>
      <c r="D10547" s="180"/>
      <c r="E10547" s="180"/>
      <c r="F10547" s="180"/>
      <c r="G10547" s="180"/>
      <c r="H10547" s="180"/>
      <c r="I10547" s="180">
        <v>0</v>
      </c>
      <c r="J10547" s="180">
        <v>0</v>
      </c>
    </row>
    <row r="10548" spans="1:10" x14ac:dyDescent="0.2">
      <c r="A10548" s="180" t="s">
        <v>247</v>
      </c>
      <c r="B10548" s="180" t="s">
        <v>342</v>
      </c>
      <c r="C10548" s="180"/>
      <c r="D10548" s="180"/>
      <c r="E10548" s="180"/>
      <c r="F10548" s="180"/>
      <c r="G10548" s="180"/>
      <c r="H10548" s="180"/>
      <c r="I10548" s="180">
        <v>1419563</v>
      </c>
      <c r="J10548" s="180">
        <v>1034916</v>
      </c>
    </row>
    <row r="10549" spans="1:10" x14ac:dyDescent="0.2">
      <c r="A10549" s="180" t="s">
        <v>247</v>
      </c>
      <c r="B10549" s="180" t="s">
        <v>343</v>
      </c>
      <c r="C10549" s="180"/>
      <c r="D10549" s="180"/>
      <c r="E10549" s="180"/>
      <c r="F10549" s="180"/>
      <c r="G10549" s="180"/>
      <c r="H10549" s="180"/>
      <c r="I10549" s="180">
        <v>0</v>
      </c>
      <c r="J10549" s="180">
        <v>0</v>
      </c>
    </row>
    <row r="10550" spans="1:10" x14ac:dyDescent="0.2">
      <c r="A10550" s="180" t="s">
        <v>247</v>
      </c>
      <c r="B10550" s="180" t="s">
        <v>344</v>
      </c>
      <c r="C10550" s="180">
        <v>345198</v>
      </c>
      <c r="D10550" s="180"/>
      <c r="E10550" s="180"/>
      <c r="F10550" s="180"/>
      <c r="G10550" s="180">
        <v>1016</v>
      </c>
      <c r="H10550" s="180"/>
      <c r="I10550" s="180">
        <v>362193</v>
      </c>
      <c r="J10550" s="180">
        <v>308997.19000000006</v>
      </c>
    </row>
    <row r="10551" spans="1:10" x14ac:dyDescent="0.2">
      <c r="A10551" s="180" t="s">
        <v>247</v>
      </c>
      <c r="B10551" s="180" t="s">
        <v>475</v>
      </c>
      <c r="C10551" s="180"/>
      <c r="D10551" s="180">
        <v>17531</v>
      </c>
      <c r="E10551" s="180"/>
      <c r="F10551" s="180">
        <v>0</v>
      </c>
      <c r="G10551" s="180"/>
      <c r="H10551" s="180"/>
      <c r="I10551" s="180">
        <v>130954</v>
      </c>
      <c r="J10551" s="180">
        <v>168692.93000000002</v>
      </c>
    </row>
    <row r="10552" spans="1:10" x14ac:dyDescent="0.2">
      <c r="A10552" s="180" t="s">
        <v>247</v>
      </c>
      <c r="B10552" s="180" t="s">
        <v>332</v>
      </c>
      <c r="C10552" s="180"/>
      <c r="D10552" s="180"/>
      <c r="E10552" s="180"/>
      <c r="F10552" s="180"/>
      <c r="G10552" s="180"/>
      <c r="H10552" s="180"/>
      <c r="I10552" s="180">
        <v>99064</v>
      </c>
      <c r="J10552" s="180">
        <v>113628</v>
      </c>
    </row>
    <row r="10553" spans="1:10" x14ac:dyDescent="0.2">
      <c r="A10553" s="180" t="s">
        <v>247</v>
      </c>
      <c r="B10553" s="180" t="s">
        <v>407</v>
      </c>
      <c r="C10553" s="180"/>
      <c r="D10553" s="180"/>
      <c r="E10553" s="180"/>
      <c r="F10553" s="180"/>
      <c r="G10553" s="180">
        <v>81502</v>
      </c>
      <c r="H10553" s="180"/>
      <c r="I10553" s="180">
        <v>189684</v>
      </c>
      <c r="J10553" s="180">
        <v>227736.87</v>
      </c>
    </row>
    <row r="10554" spans="1:10" x14ac:dyDescent="0.2">
      <c r="A10554" s="180" t="s">
        <v>247</v>
      </c>
      <c r="B10554" s="180" t="s">
        <v>345</v>
      </c>
      <c r="C10554" s="180">
        <v>349747</v>
      </c>
      <c r="D10554" s="180">
        <v>555542</v>
      </c>
      <c r="E10554" s="180">
        <v>0</v>
      </c>
      <c r="F10554" s="180">
        <v>0</v>
      </c>
      <c r="G10554" s="180">
        <v>190399</v>
      </c>
      <c r="H10554" s="180">
        <v>0</v>
      </c>
      <c r="I10554" s="180">
        <v>5430519</v>
      </c>
      <c r="J10554" s="180">
        <v>4995089.99</v>
      </c>
    </row>
    <row r="10555" spans="1:10" x14ac:dyDescent="0.2">
      <c r="A10555" s="180" t="s">
        <v>247</v>
      </c>
      <c r="B10555" s="180" t="s">
        <v>346</v>
      </c>
      <c r="C10555" s="180"/>
      <c r="D10555" s="180"/>
      <c r="E10555" s="180"/>
      <c r="F10555" s="180"/>
      <c r="G10555" s="180"/>
      <c r="H10555" s="180"/>
      <c r="I10555" s="180">
        <v>0</v>
      </c>
      <c r="J10555" s="180">
        <v>0</v>
      </c>
    </row>
    <row r="10556" spans="1:10" x14ac:dyDescent="0.2">
      <c r="A10556" s="180" t="s">
        <v>247</v>
      </c>
      <c r="B10556" s="180" t="s">
        <v>446</v>
      </c>
      <c r="C10556" s="180"/>
      <c r="D10556" s="180"/>
      <c r="E10556" s="180"/>
      <c r="F10556" s="180"/>
      <c r="G10556" s="180"/>
      <c r="H10556" s="180"/>
      <c r="I10556" s="180">
        <v>0</v>
      </c>
      <c r="J10556" s="180">
        <v>88673.94</v>
      </c>
    </row>
    <row r="10557" spans="1:10" x14ac:dyDescent="0.2">
      <c r="A10557" s="180" t="s">
        <v>247</v>
      </c>
      <c r="B10557" s="180" t="s">
        <v>347</v>
      </c>
      <c r="C10557" s="180"/>
      <c r="D10557" s="180"/>
      <c r="E10557" s="180"/>
      <c r="F10557" s="180"/>
      <c r="G10557" s="180"/>
      <c r="H10557" s="180"/>
      <c r="I10557" s="180">
        <v>0</v>
      </c>
      <c r="J10557" s="180">
        <v>3663</v>
      </c>
    </row>
    <row r="10558" spans="1:10" x14ac:dyDescent="0.2">
      <c r="A10558" s="180" t="s">
        <v>247</v>
      </c>
      <c r="B10558" s="180" t="s">
        <v>348</v>
      </c>
      <c r="C10558" s="180">
        <v>349747</v>
      </c>
      <c r="D10558" s="180">
        <v>555542</v>
      </c>
      <c r="E10558" s="180">
        <v>0</v>
      </c>
      <c r="F10558" s="180">
        <v>0</v>
      </c>
      <c r="G10558" s="180">
        <v>190399</v>
      </c>
      <c r="H10558" s="180">
        <v>0</v>
      </c>
      <c r="I10558" s="180">
        <v>5430519</v>
      </c>
      <c r="J10558" s="180">
        <v>5087426.9300000006</v>
      </c>
    </row>
    <row r="10559" spans="1:10" x14ac:dyDescent="0.2">
      <c r="A10559" s="180" t="s">
        <v>247</v>
      </c>
      <c r="B10559" s="180" t="s">
        <v>349</v>
      </c>
      <c r="C10559" s="180">
        <v>754813.96</v>
      </c>
      <c r="D10559" s="180">
        <v>869152.42</v>
      </c>
      <c r="E10559" s="180">
        <v>0</v>
      </c>
      <c r="F10559" s="180">
        <v>0</v>
      </c>
      <c r="G10559" s="180">
        <v>57910.339999999938</v>
      </c>
      <c r="H10559" s="180">
        <v>0</v>
      </c>
      <c r="I10559" s="180">
        <v>2511958.1600000011</v>
      </c>
      <c r="J10559" s="180">
        <v>2757768.76</v>
      </c>
    </row>
    <row r="10560" spans="1:10" x14ac:dyDescent="0.2">
      <c r="A10560" s="180" t="s">
        <v>247</v>
      </c>
      <c r="B10560" s="180" t="s">
        <v>350</v>
      </c>
      <c r="C10560" s="180">
        <v>1104560.96</v>
      </c>
      <c r="D10560" s="180">
        <v>1424694.42</v>
      </c>
      <c r="E10560" s="180">
        <v>0</v>
      </c>
      <c r="F10560" s="180">
        <v>0</v>
      </c>
      <c r="G10560" s="180">
        <v>248309.33999999991</v>
      </c>
      <c r="H10560" s="180">
        <v>0</v>
      </c>
      <c r="I10560" s="180">
        <v>7942477.160000002</v>
      </c>
      <c r="J10560" s="180">
        <v>7845195.6900000004</v>
      </c>
    </row>
    <row r="10561" spans="1:10" x14ac:dyDescent="0.2">
      <c r="A10561" s="180" t="s">
        <v>247</v>
      </c>
      <c r="B10561" s="180" t="s">
        <v>376</v>
      </c>
      <c r="C10561" s="180"/>
      <c r="D10561" s="180"/>
      <c r="E10561" s="180"/>
      <c r="F10561" s="180"/>
      <c r="G10561" s="180"/>
      <c r="H10561" s="180"/>
      <c r="I10561" s="180"/>
      <c r="J10561" s="180"/>
    </row>
    <row r="10562" spans="1:10" x14ac:dyDescent="0.2">
      <c r="A10562" s="180" t="s">
        <v>247</v>
      </c>
      <c r="B10562" s="180" t="s">
        <v>377</v>
      </c>
      <c r="C10562" s="180"/>
      <c r="D10562" s="180"/>
      <c r="E10562" s="180"/>
      <c r="F10562" s="180"/>
      <c r="G10562" s="180"/>
      <c r="H10562" s="180"/>
      <c r="I10562" s="180">
        <v>2918402</v>
      </c>
      <c r="J10562" s="180">
        <v>3090142.41</v>
      </c>
    </row>
    <row r="10563" spans="1:10" x14ac:dyDescent="0.2">
      <c r="A10563" s="180" t="s">
        <v>247</v>
      </c>
      <c r="B10563" s="180" t="s">
        <v>352</v>
      </c>
      <c r="C10563" s="180"/>
      <c r="D10563" s="180"/>
      <c r="E10563" s="180"/>
      <c r="F10563" s="180"/>
      <c r="G10563" s="180"/>
      <c r="H10563" s="180"/>
      <c r="I10563" s="180">
        <v>98352</v>
      </c>
      <c r="J10563" s="180">
        <v>78084.679999999993</v>
      </c>
    </row>
    <row r="10564" spans="1:10" x14ac:dyDescent="0.2">
      <c r="A10564" s="180" t="s">
        <v>247</v>
      </c>
      <c r="B10564" s="180" t="s">
        <v>353</v>
      </c>
      <c r="C10564" s="180"/>
      <c r="D10564" s="180">
        <v>125211</v>
      </c>
      <c r="E10564" s="180"/>
      <c r="F10564" s="180"/>
      <c r="G10564" s="180"/>
      <c r="H10564" s="180"/>
      <c r="I10564" s="180">
        <v>278125</v>
      </c>
      <c r="J10564" s="180">
        <v>337340.52</v>
      </c>
    </row>
    <row r="10565" spans="1:10" x14ac:dyDescent="0.2">
      <c r="A10565" s="180" t="s">
        <v>247</v>
      </c>
      <c r="B10565" s="180" t="s">
        <v>354</v>
      </c>
      <c r="C10565" s="180"/>
      <c r="D10565" s="180">
        <v>7725</v>
      </c>
      <c r="E10565" s="180"/>
      <c r="F10565" s="180"/>
      <c r="G10565" s="180"/>
      <c r="H10565" s="180"/>
      <c r="I10565" s="180">
        <v>168454</v>
      </c>
      <c r="J10565" s="180">
        <v>127656.79</v>
      </c>
    </row>
    <row r="10566" spans="1:10" x14ac:dyDescent="0.2">
      <c r="A10566" s="180" t="s">
        <v>247</v>
      </c>
      <c r="B10566" s="180" t="s">
        <v>408</v>
      </c>
      <c r="C10566" s="180"/>
      <c r="D10566" s="180"/>
      <c r="E10566" s="180"/>
      <c r="F10566" s="180"/>
      <c r="G10566" s="180"/>
      <c r="H10566" s="180"/>
      <c r="I10566" s="180">
        <v>162181</v>
      </c>
      <c r="J10566" s="180">
        <v>114532.72</v>
      </c>
    </row>
    <row r="10567" spans="1:10" x14ac:dyDescent="0.2">
      <c r="A10567" s="180" t="s">
        <v>247</v>
      </c>
      <c r="B10567" s="180" t="s">
        <v>423</v>
      </c>
      <c r="C10567" s="180"/>
      <c r="D10567" s="180"/>
      <c r="E10567" s="180"/>
      <c r="F10567" s="180"/>
      <c r="G10567" s="180"/>
      <c r="H10567" s="180"/>
      <c r="I10567" s="180">
        <v>93799</v>
      </c>
      <c r="J10567" s="180">
        <v>119730.29</v>
      </c>
    </row>
    <row r="10568" spans="1:10" x14ac:dyDescent="0.2">
      <c r="A10568" s="180" t="s">
        <v>247</v>
      </c>
      <c r="B10568" s="180" t="s">
        <v>355</v>
      </c>
      <c r="C10568" s="180">
        <v>129228</v>
      </c>
      <c r="D10568" s="180">
        <v>66453</v>
      </c>
      <c r="E10568" s="180"/>
      <c r="F10568" s="180"/>
      <c r="G10568" s="180"/>
      <c r="H10568" s="180"/>
      <c r="I10568" s="180">
        <v>513839</v>
      </c>
      <c r="J10568" s="180">
        <v>411087.47</v>
      </c>
    </row>
    <row r="10569" spans="1:10" x14ac:dyDescent="0.2">
      <c r="A10569" s="180" t="s">
        <v>247</v>
      </c>
      <c r="B10569" s="180" t="s">
        <v>356</v>
      </c>
      <c r="C10569" s="180">
        <v>41200</v>
      </c>
      <c r="D10569" s="180">
        <v>82303</v>
      </c>
      <c r="E10569" s="180"/>
      <c r="F10569" s="180"/>
      <c r="G10569" s="180"/>
      <c r="H10569" s="180"/>
      <c r="I10569" s="180">
        <v>283822</v>
      </c>
      <c r="J10569" s="180">
        <v>352108.79000000004</v>
      </c>
    </row>
    <row r="10570" spans="1:10" x14ac:dyDescent="0.2">
      <c r="A10570" s="180" t="s">
        <v>247</v>
      </c>
      <c r="B10570" s="180" t="s">
        <v>409</v>
      </c>
      <c r="C10570" s="180"/>
      <c r="D10570" s="180"/>
      <c r="E10570" s="180"/>
      <c r="F10570" s="180"/>
      <c r="G10570" s="180"/>
      <c r="H10570" s="180"/>
      <c r="I10570" s="180">
        <v>0</v>
      </c>
      <c r="J10570" s="180"/>
    </row>
    <row r="10571" spans="1:10" x14ac:dyDescent="0.2">
      <c r="A10571" s="180" t="s">
        <v>247</v>
      </c>
      <c r="B10571" s="180" t="s">
        <v>378</v>
      </c>
      <c r="C10571" s="180"/>
      <c r="D10571" s="180"/>
      <c r="E10571" s="180"/>
      <c r="F10571" s="180"/>
      <c r="G10571" s="180">
        <v>175883</v>
      </c>
      <c r="H10571" s="180"/>
      <c r="I10571" s="180">
        <v>172585</v>
      </c>
      <c r="J10571" s="180">
        <v>225989.87</v>
      </c>
    </row>
    <row r="10572" spans="1:10" x14ac:dyDescent="0.2">
      <c r="A10572" s="180" t="s">
        <v>247</v>
      </c>
      <c r="B10572" s="180" t="s">
        <v>360</v>
      </c>
      <c r="C10572" s="180"/>
      <c r="D10572" s="180"/>
      <c r="E10572" s="180"/>
      <c r="F10572" s="180"/>
      <c r="G10572" s="180"/>
      <c r="H10572" s="180"/>
      <c r="I10572" s="180">
        <v>106500</v>
      </c>
      <c r="J10572" s="180">
        <v>172594.55</v>
      </c>
    </row>
    <row r="10573" spans="1:10" x14ac:dyDescent="0.2">
      <c r="A10573" s="180" t="s">
        <v>247</v>
      </c>
      <c r="B10573" s="180" t="s">
        <v>379</v>
      </c>
      <c r="C10573" s="180"/>
      <c r="D10573" s="180"/>
      <c r="E10573" s="180"/>
      <c r="F10573" s="180"/>
      <c r="G10573" s="180"/>
      <c r="H10573" s="180"/>
      <c r="I10573" s="180">
        <v>78803</v>
      </c>
      <c r="J10573" s="180">
        <v>78803.5</v>
      </c>
    </row>
    <row r="10574" spans="1:10" x14ac:dyDescent="0.2">
      <c r="A10574" s="180" t="s">
        <v>247</v>
      </c>
      <c r="B10574" s="180" t="s">
        <v>362</v>
      </c>
      <c r="C10574" s="180"/>
      <c r="D10574" s="180"/>
      <c r="E10574" s="180"/>
      <c r="F10574" s="180"/>
      <c r="G10574" s="180"/>
      <c r="H10574" s="180"/>
      <c r="I10574" s="180">
        <v>143459</v>
      </c>
      <c r="J10574" s="180">
        <v>136492</v>
      </c>
    </row>
    <row r="10575" spans="1:10" x14ac:dyDescent="0.2">
      <c r="A10575" s="180" t="s">
        <v>247</v>
      </c>
      <c r="B10575" s="180" t="s">
        <v>365</v>
      </c>
      <c r="C10575" s="180">
        <v>170428</v>
      </c>
      <c r="D10575" s="180">
        <v>281692</v>
      </c>
      <c r="E10575" s="180">
        <v>0</v>
      </c>
      <c r="F10575" s="180">
        <v>0</v>
      </c>
      <c r="G10575" s="180">
        <v>175883</v>
      </c>
      <c r="H10575" s="180">
        <v>0</v>
      </c>
      <c r="I10575" s="180">
        <v>5018321</v>
      </c>
      <c r="J10575" s="180">
        <v>5244563.5900000008</v>
      </c>
    </row>
    <row r="10576" spans="1:10" x14ac:dyDescent="0.2">
      <c r="A10576" s="180" t="s">
        <v>247</v>
      </c>
      <c r="B10576" s="180" t="s">
        <v>447</v>
      </c>
      <c r="C10576" s="180"/>
      <c r="D10576" s="180"/>
      <c r="E10576" s="180"/>
      <c r="F10576" s="180"/>
      <c r="G10576" s="180"/>
      <c r="H10576" s="180"/>
      <c r="I10576" s="180">
        <v>0</v>
      </c>
      <c r="J10576" s="180">
        <v>88673.94</v>
      </c>
    </row>
    <row r="10577" spans="1:10" x14ac:dyDescent="0.2">
      <c r="A10577" s="180" t="s">
        <v>247</v>
      </c>
      <c r="B10577" s="180" t="s">
        <v>366</v>
      </c>
      <c r="C10577" s="180">
        <v>170428</v>
      </c>
      <c r="D10577" s="180">
        <v>281692</v>
      </c>
      <c r="E10577" s="180">
        <v>0</v>
      </c>
      <c r="F10577" s="180">
        <v>0</v>
      </c>
      <c r="G10577" s="180">
        <v>175883</v>
      </c>
      <c r="H10577" s="180">
        <v>0</v>
      </c>
      <c r="I10577" s="180">
        <v>5018321</v>
      </c>
      <c r="J10577" s="180">
        <v>5333237.5300000012</v>
      </c>
    </row>
    <row r="10578" spans="1:10" x14ac:dyDescent="0.2">
      <c r="A10578" s="180" t="s">
        <v>247</v>
      </c>
      <c r="B10578" s="180" t="s">
        <v>367</v>
      </c>
      <c r="C10578" s="180">
        <v>934132.96</v>
      </c>
      <c r="D10578" s="180">
        <v>1143002.42</v>
      </c>
      <c r="E10578" s="180">
        <v>0</v>
      </c>
      <c r="F10578" s="180">
        <v>0</v>
      </c>
      <c r="G10578" s="180">
        <v>72426.339999999938</v>
      </c>
      <c r="H10578" s="180">
        <v>0</v>
      </c>
      <c r="I10578" s="180">
        <v>2924156.1600000011</v>
      </c>
      <c r="J10578" s="180">
        <v>2511958.1599999992</v>
      </c>
    </row>
    <row r="10579" spans="1:10" x14ac:dyDescent="0.2">
      <c r="A10579" s="180" t="s">
        <v>247</v>
      </c>
      <c r="B10579" s="180" t="s">
        <v>368</v>
      </c>
      <c r="C10579" s="180">
        <v>1104560.96</v>
      </c>
      <c r="D10579" s="180">
        <v>1424694.42</v>
      </c>
      <c r="E10579" s="180">
        <v>0</v>
      </c>
      <c r="F10579" s="180">
        <v>0</v>
      </c>
      <c r="G10579" s="180">
        <v>248309.33999999991</v>
      </c>
      <c r="H10579" s="180">
        <v>0</v>
      </c>
      <c r="I10579" s="180">
        <v>7942477.160000002</v>
      </c>
      <c r="J10579" s="180">
        <v>7845195.6900000004</v>
      </c>
    </row>
    <row r="10580" spans="1:10" x14ac:dyDescent="0.2">
      <c r="A10580" s="180" t="s">
        <v>248</v>
      </c>
      <c r="B10580" s="180" t="s">
        <v>333</v>
      </c>
      <c r="C10580" s="180"/>
      <c r="D10580" s="180">
        <v>456940</v>
      </c>
      <c r="E10580" s="180"/>
      <c r="F10580" s="180">
        <v>688438</v>
      </c>
      <c r="G10580" s="180"/>
      <c r="H10580" s="180"/>
      <c r="I10580" s="180">
        <v>3844701</v>
      </c>
      <c r="J10580" s="180">
        <v>3732293.19</v>
      </c>
    </row>
    <row r="10581" spans="1:10" x14ac:dyDescent="0.2">
      <c r="A10581" s="180" t="s">
        <v>248</v>
      </c>
      <c r="B10581" s="180" t="s">
        <v>334</v>
      </c>
      <c r="C10581" s="180"/>
      <c r="D10581" s="180">
        <v>8404</v>
      </c>
      <c r="E10581" s="180"/>
      <c r="F10581" s="180">
        <v>12662</v>
      </c>
      <c r="G10581" s="180"/>
      <c r="H10581" s="180"/>
      <c r="I10581" s="180">
        <v>91159</v>
      </c>
      <c r="J10581" s="180">
        <v>45199.85</v>
      </c>
    </row>
    <row r="10582" spans="1:10" x14ac:dyDescent="0.2">
      <c r="A10582" s="180" t="s">
        <v>248</v>
      </c>
      <c r="B10582" s="180" t="s">
        <v>335</v>
      </c>
      <c r="C10582" s="180"/>
      <c r="D10582" s="180">
        <v>0</v>
      </c>
      <c r="E10582" s="180"/>
      <c r="F10582" s="180"/>
      <c r="G10582" s="180"/>
      <c r="H10582" s="180"/>
      <c r="I10582" s="180">
        <v>0</v>
      </c>
      <c r="J10582" s="180">
        <v>0</v>
      </c>
    </row>
    <row r="10583" spans="1:10" x14ac:dyDescent="0.2">
      <c r="A10583" s="180" t="s">
        <v>248</v>
      </c>
      <c r="B10583" s="180" t="s">
        <v>336</v>
      </c>
      <c r="C10583" s="180"/>
      <c r="D10583" s="180"/>
      <c r="E10583" s="180"/>
      <c r="F10583" s="180"/>
      <c r="G10583" s="180"/>
      <c r="H10583" s="180"/>
      <c r="I10583" s="180">
        <v>450000</v>
      </c>
      <c r="J10583" s="180">
        <v>628280.61</v>
      </c>
    </row>
    <row r="10584" spans="1:10" x14ac:dyDescent="0.2">
      <c r="A10584" s="180" t="s">
        <v>248</v>
      </c>
      <c r="B10584" s="180" t="s">
        <v>337</v>
      </c>
      <c r="C10584" s="180">
        <v>2000</v>
      </c>
      <c r="D10584" s="180">
        <v>1500</v>
      </c>
      <c r="E10584" s="180"/>
      <c r="F10584" s="180">
        <v>2500</v>
      </c>
      <c r="G10584" s="180">
        <v>2500</v>
      </c>
      <c r="H10584" s="180">
        <v>125</v>
      </c>
      <c r="I10584" s="180">
        <v>25225</v>
      </c>
      <c r="J10584" s="180">
        <v>54978.47</v>
      </c>
    </row>
    <row r="10585" spans="1:10" x14ac:dyDescent="0.2">
      <c r="A10585" s="180" t="s">
        <v>248</v>
      </c>
      <c r="B10585" s="180" t="s">
        <v>338</v>
      </c>
      <c r="C10585" s="180"/>
      <c r="D10585" s="180"/>
      <c r="E10585" s="180"/>
      <c r="F10585" s="180"/>
      <c r="G10585" s="180">
        <v>225000</v>
      </c>
      <c r="H10585" s="180"/>
      <c r="I10585" s="180">
        <v>224700</v>
      </c>
      <c r="J10585" s="180">
        <v>232782.01</v>
      </c>
    </row>
    <row r="10586" spans="1:10" x14ac:dyDescent="0.2">
      <c r="A10586" s="180" t="s">
        <v>248</v>
      </c>
      <c r="B10586" s="180" t="s">
        <v>339</v>
      </c>
      <c r="C10586" s="180"/>
      <c r="D10586" s="180"/>
      <c r="E10586" s="180"/>
      <c r="F10586" s="180"/>
      <c r="G10586" s="180"/>
      <c r="H10586" s="180"/>
      <c r="I10586" s="180">
        <v>350000</v>
      </c>
      <c r="J10586" s="180">
        <v>385752.77</v>
      </c>
    </row>
    <row r="10587" spans="1:10" x14ac:dyDescent="0.2">
      <c r="A10587" s="180" t="s">
        <v>248</v>
      </c>
      <c r="B10587" s="180" t="s">
        <v>340</v>
      </c>
      <c r="C10587" s="180"/>
      <c r="D10587" s="180"/>
      <c r="E10587" s="180"/>
      <c r="F10587" s="180">
        <v>450</v>
      </c>
      <c r="G10587" s="180"/>
      <c r="H10587" s="180">
        <v>35000</v>
      </c>
      <c r="I10587" s="180">
        <v>243950</v>
      </c>
      <c r="J10587" s="180">
        <v>314166.22000000003</v>
      </c>
    </row>
    <row r="10588" spans="1:10" x14ac:dyDescent="0.2">
      <c r="A10588" s="180" t="s">
        <v>248</v>
      </c>
      <c r="B10588" s="180" t="s">
        <v>341</v>
      </c>
      <c r="C10588" s="180"/>
      <c r="D10588" s="180"/>
      <c r="E10588" s="180"/>
      <c r="F10588" s="180"/>
      <c r="G10588" s="180"/>
      <c r="H10588" s="180"/>
      <c r="I10588" s="180">
        <v>0</v>
      </c>
      <c r="J10588" s="180">
        <v>0</v>
      </c>
    </row>
    <row r="10589" spans="1:10" x14ac:dyDescent="0.2">
      <c r="A10589" s="180" t="s">
        <v>248</v>
      </c>
      <c r="B10589" s="180" t="s">
        <v>342</v>
      </c>
      <c r="C10589" s="180"/>
      <c r="D10589" s="180"/>
      <c r="E10589" s="180"/>
      <c r="F10589" s="180"/>
      <c r="G10589" s="180"/>
      <c r="H10589" s="180"/>
      <c r="I10589" s="180">
        <v>5545434</v>
      </c>
      <c r="J10589" s="180">
        <v>5367534</v>
      </c>
    </row>
    <row r="10590" spans="1:10" x14ac:dyDescent="0.2">
      <c r="A10590" s="180" t="s">
        <v>248</v>
      </c>
      <c r="B10590" s="180" t="s">
        <v>343</v>
      </c>
      <c r="C10590" s="180"/>
      <c r="D10590" s="180"/>
      <c r="E10590" s="180"/>
      <c r="F10590" s="180"/>
      <c r="G10590" s="180"/>
      <c r="H10590" s="180"/>
      <c r="I10590" s="180">
        <v>0</v>
      </c>
      <c r="J10590" s="180">
        <v>0</v>
      </c>
    </row>
    <row r="10591" spans="1:10" x14ac:dyDescent="0.2">
      <c r="A10591" s="180" t="s">
        <v>248</v>
      </c>
      <c r="B10591" s="180" t="s">
        <v>344</v>
      </c>
      <c r="C10591" s="180">
        <v>730000</v>
      </c>
      <c r="D10591" s="180"/>
      <c r="E10591" s="180"/>
      <c r="F10591" s="180"/>
      <c r="G10591" s="180">
        <v>3000</v>
      </c>
      <c r="H10591" s="180"/>
      <c r="I10591" s="180">
        <v>883000</v>
      </c>
      <c r="J10591" s="180">
        <v>929651.36</v>
      </c>
    </row>
    <row r="10592" spans="1:10" x14ac:dyDescent="0.2">
      <c r="A10592" s="180" t="s">
        <v>248</v>
      </c>
      <c r="B10592" s="180" t="s">
        <v>475</v>
      </c>
      <c r="C10592" s="180"/>
      <c r="D10592" s="180">
        <v>9386</v>
      </c>
      <c r="E10592" s="180"/>
      <c r="F10592" s="180">
        <v>14141</v>
      </c>
      <c r="G10592" s="180"/>
      <c r="H10592" s="180"/>
      <c r="I10592" s="180">
        <v>56859</v>
      </c>
      <c r="J10592" s="180">
        <v>68912.549999999988</v>
      </c>
    </row>
    <row r="10593" spans="1:10" x14ac:dyDescent="0.2">
      <c r="A10593" s="180" t="s">
        <v>248</v>
      </c>
      <c r="B10593" s="180" t="s">
        <v>332</v>
      </c>
      <c r="C10593" s="180"/>
      <c r="D10593" s="180"/>
      <c r="E10593" s="180"/>
      <c r="F10593" s="180"/>
      <c r="G10593" s="180"/>
      <c r="H10593" s="180"/>
      <c r="I10593" s="180">
        <v>117622</v>
      </c>
      <c r="J10593" s="180">
        <v>100405</v>
      </c>
    </row>
    <row r="10594" spans="1:10" x14ac:dyDescent="0.2">
      <c r="A10594" s="180" t="s">
        <v>248</v>
      </c>
      <c r="B10594" s="180" t="s">
        <v>407</v>
      </c>
      <c r="C10594" s="180"/>
      <c r="D10594" s="180"/>
      <c r="E10594" s="180"/>
      <c r="F10594" s="180"/>
      <c r="G10594" s="180">
        <v>233000</v>
      </c>
      <c r="H10594" s="180"/>
      <c r="I10594" s="180">
        <v>415393</v>
      </c>
      <c r="J10594" s="180">
        <v>414417.93</v>
      </c>
    </row>
    <row r="10595" spans="1:10" x14ac:dyDescent="0.2">
      <c r="A10595" s="180" t="s">
        <v>248</v>
      </c>
      <c r="B10595" s="180" t="s">
        <v>345</v>
      </c>
      <c r="C10595" s="180">
        <v>732000</v>
      </c>
      <c r="D10595" s="180">
        <v>476230</v>
      </c>
      <c r="E10595" s="180">
        <v>0</v>
      </c>
      <c r="F10595" s="180">
        <v>718191</v>
      </c>
      <c r="G10595" s="180">
        <v>463500</v>
      </c>
      <c r="H10595" s="180">
        <v>35125</v>
      </c>
      <c r="I10595" s="180">
        <v>12248043</v>
      </c>
      <c r="J10595" s="180">
        <v>12274373.960000001</v>
      </c>
    </row>
    <row r="10596" spans="1:10" x14ac:dyDescent="0.2">
      <c r="A10596" s="180" t="s">
        <v>248</v>
      </c>
      <c r="B10596" s="180" t="s">
        <v>346</v>
      </c>
      <c r="C10596" s="180"/>
      <c r="D10596" s="180"/>
      <c r="E10596" s="180"/>
      <c r="F10596" s="180"/>
      <c r="G10596" s="180"/>
      <c r="H10596" s="180"/>
      <c r="I10596" s="180">
        <v>0</v>
      </c>
      <c r="J10596" s="180">
        <v>0</v>
      </c>
    </row>
    <row r="10597" spans="1:10" x14ac:dyDescent="0.2">
      <c r="A10597" s="180" t="s">
        <v>248</v>
      </c>
      <c r="B10597" s="180" t="s">
        <v>446</v>
      </c>
      <c r="C10597" s="180"/>
      <c r="D10597" s="180"/>
      <c r="E10597" s="180"/>
      <c r="F10597" s="180">
        <v>460000</v>
      </c>
      <c r="G10597" s="180"/>
      <c r="H10597" s="180"/>
      <c r="I10597" s="180">
        <v>450000</v>
      </c>
      <c r="J10597" s="180">
        <v>782194.41</v>
      </c>
    </row>
    <row r="10598" spans="1:10" x14ac:dyDescent="0.2">
      <c r="A10598" s="180" t="s">
        <v>248</v>
      </c>
      <c r="B10598" s="180" t="s">
        <v>347</v>
      </c>
      <c r="C10598" s="180"/>
      <c r="D10598" s="180"/>
      <c r="E10598" s="180"/>
      <c r="F10598" s="180"/>
      <c r="G10598" s="180"/>
      <c r="H10598" s="180"/>
      <c r="I10598" s="180">
        <v>0</v>
      </c>
      <c r="J10598" s="180">
        <v>0</v>
      </c>
    </row>
    <row r="10599" spans="1:10" x14ac:dyDescent="0.2">
      <c r="A10599" s="180" t="s">
        <v>248</v>
      </c>
      <c r="B10599" s="180" t="s">
        <v>348</v>
      </c>
      <c r="C10599" s="180">
        <v>732000</v>
      </c>
      <c r="D10599" s="180">
        <v>476230</v>
      </c>
      <c r="E10599" s="180">
        <v>0</v>
      </c>
      <c r="F10599" s="180">
        <v>1178191</v>
      </c>
      <c r="G10599" s="180">
        <v>463500</v>
      </c>
      <c r="H10599" s="180">
        <v>35125</v>
      </c>
      <c r="I10599" s="180">
        <v>12698043</v>
      </c>
      <c r="J10599" s="180">
        <v>13056568.369999999</v>
      </c>
    </row>
    <row r="10600" spans="1:10" x14ac:dyDescent="0.2">
      <c r="A10600" s="180" t="s">
        <v>248</v>
      </c>
      <c r="B10600" s="180" t="s">
        <v>349</v>
      </c>
      <c r="C10600" s="180">
        <v>168162.04999999981</v>
      </c>
      <c r="D10600" s="180">
        <v>267.06000000005588</v>
      </c>
      <c r="E10600" s="180">
        <v>0</v>
      </c>
      <c r="F10600" s="180">
        <v>414215.43000000017</v>
      </c>
      <c r="G10600" s="180">
        <v>256977.76</v>
      </c>
      <c r="H10600" s="180">
        <v>32014.560000000001</v>
      </c>
      <c r="I10600" s="180">
        <v>6212868.2800000012</v>
      </c>
      <c r="J10600" s="180">
        <v>6954998.5899999999</v>
      </c>
    </row>
    <row r="10601" spans="1:10" x14ac:dyDescent="0.2">
      <c r="A10601" s="180" t="s">
        <v>248</v>
      </c>
      <c r="B10601" s="180" t="s">
        <v>350</v>
      </c>
      <c r="C10601" s="180">
        <v>900162.04999999981</v>
      </c>
      <c r="D10601" s="180">
        <v>476497.06000000006</v>
      </c>
      <c r="E10601" s="180">
        <v>0</v>
      </c>
      <c r="F10601" s="180">
        <v>1592406.4300000002</v>
      </c>
      <c r="G10601" s="180">
        <v>720477.76</v>
      </c>
      <c r="H10601" s="180">
        <v>67139.56</v>
      </c>
      <c r="I10601" s="180">
        <v>18910911.280000001</v>
      </c>
      <c r="J10601" s="180">
        <v>20011566.960000001</v>
      </c>
    </row>
    <row r="10602" spans="1:10" x14ac:dyDescent="0.2">
      <c r="A10602" s="180" t="s">
        <v>248</v>
      </c>
      <c r="B10602" s="180" t="s">
        <v>376</v>
      </c>
      <c r="C10602" s="180"/>
      <c r="D10602" s="180"/>
      <c r="E10602" s="180"/>
      <c r="F10602" s="180"/>
      <c r="G10602" s="180"/>
      <c r="H10602" s="180"/>
      <c r="I10602" s="180"/>
      <c r="J10602" s="180"/>
    </row>
    <row r="10603" spans="1:10" x14ac:dyDescent="0.2">
      <c r="A10603" s="180" t="s">
        <v>248</v>
      </c>
      <c r="B10603" s="180" t="s">
        <v>377</v>
      </c>
      <c r="C10603" s="180"/>
      <c r="D10603" s="180"/>
      <c r="E10603" s="180"/>
      <c r="F10603" s="180"/>
      <c r="G10603" s="180"/>
      <c r="H10603" s="180">
        <v>35000</v>
      </c>
      <c r="I10603" s="180">
        <v>6385000</v>
      </c>
      <c r="J10603" s="180">
        <v>7348980.5</v>
      </c>
    </row>
    <row r="10604" spans="1:10" x14ac:dyDescent="0.2">
      <c r="A10604" s="180" t="s">
        <v>248</v>
      </c>
      <c r="B10604" s="180" t="s">
        <v>352</v>
      </c>
      <c r="C10604" s="180"/>
      <c r="D10604" s="180"/>
      <c r="E10604" s="180"/>
      <c r="F10604" s="180"/>
      <c r="G10604" s="180"/>
      <c r="H10604" s="180"/>
      <c r="I10604" s="180">
        <v>310000</v>
      </c>
      <c r="J10604" s="180">
        <v>298967.01</v>
      </c>
    </row>
    <row r="10605" spans="1:10" x14ac:dyDescent="0.2">
      <c r="A10605" s="180" t="s">
        <v>248</v>
      </c>
      <c r="B10605" s="180" t="s">
        <v>353</v>
      </c>
      <c r="C10605" s="180"/>
      <c r="D10605" s="180"/>
      <c r="E10605" s="180"/>
      <c r="F10605" s="180"/>
      <c r="G10605" s="180"/>
      <c r="H10605" s="180"/>
      <c r="I10605" s="180">
        <v>400000</v>
      </c>
      <c r="J10605" s="180">
        <v>381984.74</v>
      </c>
    </row>
    <row r="10606" spans="1:10" x14ac:dyDescent="0.2">
      <c r="A10606" s="180" t="s">
        <v>248</v>
      </c>
      <c r="B10606" s="180" t="s">
        <v>354</v>
      </c>
      <c r="C10606" s="180"/>
      <c r="D10606" s="180"/>
      <c r="E10606" s="180"/>
      <c r="F10606" s="180"/>
      <c r="G10606" s="180">
        <v>12000</v>
      </c>
      <c r="H10606" s="180"/>
      <c r="I10606" s="180">
        <v>685000</v>
      </c>
      <c r="J10606" s="180">
        <v>403923.84</v>
      </c>
    </row>
    <row r="10607" spans="1:10" x14ac:dyDescent="0.2">
      <c r="A10607" s="180" t="s">
        <v>248</v>
      </c>
      <c r="B10607" s="180" t="s">
        <v>408</v>
      </c>
      <c r="C10607" s="180"/>
      <c r="D10607" s="180">
        <v>350000</v>
      </c>
      <c r="E10607" s="180"/>
      <c r="F10607" s="180"/>
      <c r="G10607" s="180"/>
      <c r="H10607" s="180"/>
      <c r="I10607" s="180">
        <v>400000</v>
      </c>
      <c r="J10607" s="180">
        <v>382338.61</v>
      </c>
    </row>
    <row r="10608" spans="1:10" x14ac:dyDescent="0.2">
      <c r="A10608" s="180" t="s">
        <v>248</v>
      </c>
      <c r="B10608" s="180" t="s">
        <v>423</v>
      </c>
      <c r="C10608" s="180"/>
      <c r="D10608" s="180"/>
      <c r="E10608" s="180"/>
      <c r="F10608" s="180"/>
      <c r="G10608" s="180"/>
      <c r="H10608" s="180"/>
      <c r="I10608" s="180">
        <v>173000</v>
      </c>
      <c r="J10608" s="180">
        <v>145652.43</v>
      </c>
    </row>
    <row r="10609" spans="1:10" x14ac:dyDescent="0.2">
      <c r="A10609" s="180" t="s">
        <v>248</v>
      </c>
      <c r="B10609" s="180" t="s">
        <v>355</v>
      </c>
      <c r="C10609" s="180"/>
      <c r="D10609" s="180"/>
      <c r="E10609" s="180"/>
      <c r="F10609" s="180"/>
      <c r="G10609" s="180"/>
      <c r="H10609" s="180"/>
      <c r="I10609" s="180">
        <v>800000</v>
      </c>
      <c r="J10609" s="180">
        <v>736331.41</v>
      </c>
    </row>
    <row r="10610" spans="1:10" x14ac:dyDescent="0.2">
      <c r="A10610" s="180" t="s">
        <v>248</v>
      </c>
      <c r="B10610" s="180" t="s">
        <v>356</v>
      </c>
      <c r="C10610" s="180"/>
      <c r="D10610" s="180"/>
      <c r="E10610" s="180"/>
      <c r="F10610" s="180"/>
      <c r="G10610" s="180"/>
      <c r="H10610" s="180"/>
      <c r="I10610" s="180">
        <v>472000</v>
      </c>
      <c r="J10610" s="180">
        <v>489379.36</v>
      </c>
    </row>
    <row r="10611" spans="1:10" x14ac:dyDescent="0.2">
      <c r="A10611" s="180" t="s">
        <v>248</v>
      </c>
      <c r="B10611" s="180" t="s">
        <v>409</v>
      </c>
      <c r="C10611" s="180"/>
      <c r="D10611" s="180"/>
      <c r="E10611" s="180"/>
      <c r="F10611" s="180"/>
      <c r="G10611" s="180"/>
      <c r="H10611" s="180"/>
      <c r="I10611" s="180">
        <v>0</v>
      </c>
      <c r="J10611" s="180"/>
    </row>
    <row r="10612" spans="1:10" x14ac:dyDescent="0.2">
      <c r="A10612" s="180" t="s">
        <v>248</v>
      </c>
      <c r="B10612" s="180" t="s">
        <v>378</v>
      </c>
      <c r="C10612" s="180"/>
      <c r="D10612" s="180"/>
      <c r="E10612" s="180"/>
      <c r="F10612" s="180"/>
      <c r="G10612" s="180">
        <v>475000</v>
      </c>
      <c r="H10612" s="180"/>
      <c r="I10612" s="180">
        <v>475000</v>
      </c>
      <c r="J10612" s="180">
        <v>418483.83</v>
      </c>
    </row>
    <row r="10613" spans="1:10" x14ac:dyDescent="0.2">
      <c r="A10613" s="180" t="s">
        <v>248</v>
      </c>
      <c r="B10613" s="180" t="s">
        <v>360</v>
      </c>
      <c r="C10613" s="180">
        <v>165000</v>
      </c>
      <c r="D10613" s="180"/>
      <c r="E10613" s="180"/>
      <c r="F10613" s="180"/>
      <c r="G10613" s="180"/>
      <c r="H10613" s="180"/>
      <c r="I10613" s="180">
        <v>1360000</v>
      </c>
      <c r="J10613" s="180">
        <v>1067988.06</v>
      </c>
    </row>
    <row r="10614" spans="1:10" x14ac:dyDescent="0.2">
      <c r="A10614" s="180" t="s">
        <v>248</v>
      </c>
      <c r="B10614" s="180" t="s">
        <v>379</v>
      </c>
      <c r="C10614" s="180"/>
      <c r="D10614" s="180"/>
      <c r="E10614" s="180"/>
      <c r="F10614" s="180">
        <v>1000000</v>
      </c>
      <c r="G10614" s="180"/>
      <c r="H10614" s="180"/>
      <c r="I10614" s="180">
        <v>1000000</v>
      </c>
      <c r="J10614" s="180">
        <v>952042.19</v>
      </c>
    </row>
    <row r="10615" spans="1:10" x14ac:dyDescent="0.2">
      <c r="A10615" s="180" t="s">
        <v>248</v>
      </c>
      <c r="B10615" s="180" t="s">
        <v>362</v>
      </c>
      <c r="C10615" s="180"/>
      <c r="D10615" s="180"/>
      <c r="E10615" s="180"/>
      <c r="F10615" s="180"/>
      <c r="G10615" s="180"/>
      <c r="H10615" s="180"/>
      <c r="I10615" s="180">
        <v>424489</v>
      </c>
      <c r="J10615" s="180">
        <v>409317</v>
      </c>
    </row>
    <row r="10616" spans="1:10" x14ac:dyDescent="0.2">
      <c r="A10616" s="180" t="s">
        <v>248</v>
      </c>
      <c r="B10616" s="180" t="s">
        <v>365</v>
      </c>
      <c r="C10616" s="180">
        <v>165000</v>
      </c>
      <c r="D10616" s="180">
        <v>350000</v>
      </c>
      <c r="E10616" s="180">
        <v>0</v>
      </c>
      <c r="F10616" s="180">
        <v>1000000</v>
      </c>
      <c r="G10616" s="180">
        <v>487000</v>
      </c>
      <c r="H10616" s="180">
        <v>35000</v>
      </c>
      <c r="I10616" s="180">
        <v>12884489</v>
      </c>
      <c r="J10616" s="180">
        <v>13035388.98</v>
      </c>
    </row>
    <row r="10617" spans="1:10" x14ac:dyDescent="0.2">
      <c r="A10617" s="180" t="s">
        <v>248</v>
      </c>
      <c r="B10617" s="180" t="s">
        <v>447</v>
      </c>
      <c r="C10617" s="180">
        <v>460000</v>
      </c>
      <c r="D10617" s="180"/>
      <c r="E10617" s="180"/>
      <c r="F10617" s="180"/>
      <c r="G10617" s="180"/>
      <c r="H10617" s="180"/>
      <c r="I10617" s="180">
        <v>460000</v>
      </c>
      <c r="J10617" s="180">
        <v>763309.7</v>
      </c>
    </row>
    <row r="10618" spans="1:10" x14ac:dyDescent="0.2">
      <c r="A10618" s="180" t="s">
        <v>248</v>
      </c>
      <c r="B10618" s="180" t="s">
        <v>366</v>
      </c>
      <c r="C10618" s="180">
        <v>625000</v>
      </c>
      <c r="D10618" s="180">
        <v>350000</v>
      </c>
      <c r="E10618" s="180">
        <v>0</v>
      </c>
      <c r="F10618" s="180">
        <v>1000000</v>
      </c>
      <c r="G10618" s="180">
        <v>487000</v>
      </c>
      <c r="H10618" s="180">
        <v>35000</v>
      </c>
      <c r="I10618" s="180">
        <v>13344489</v>
      </c>
      <c r="J10618" s="180">
        <v>13798698.679999998</v>
      </c>
    </row>
    <row r="10619" spans="1:10" x14ac:dyDescent="0.2">
      <c r="A10619" s="180" t="s">
        <v>248</v>
      </c>
      <c r="B10619" s="180" t="s">
        <v>367</v>
      </c>
      <c r="C10619" s="180">
        <v>275162.04999999981</v>
      </c>
      <c r="D10619" s="180">
        <v>126497.06000000006</v>
      </c>
      <c r="E10619" s="180">
        <v>0</v>
      </c>
      <c r="F10619" s="180">
        <v>592406.43000000017</v>
      </c>
      <c r="G10619" s="180">
        <v>233477.76000000001</v>
      </c>
      <c r="H10619" s="180">
        <v>32139.56</v>
      </c>
      <c r="I10619" s="180">
        <v>5566422.2800000012</v>
      </c>
      <c r="J10619" s="180">
        <v>6212868.2800000031</v>
      </c>
    </row>
    <row r="10620" spans="1:10" x14ac:dyDescent="0.2">
      <c r="A10620" s="180" t="s">
        <v>248</v>
      </c>
      <c r="B10620" s="180" t="s">
        <v>368</v>
      </c>
      <c r="C10620" s="180">
        <v>900162.04999999981</v>
      </c>
      <c r="D10620" s="180">
        <v>476497.06000000006</v>
      </c>
      <c r="E10620" s="180">
        <v>0</v>
      </c>
      <c r="F10620" s="180">
        <v>1592406.4300000002</v>
      </c>
      <c r="G10620" s="180">
        <v>720477.76</v>
      </c>
      <c r="H10620" s="180">
        <v>67139.56</v>
      </c>
      <c r="I10620" s="180">
        <v>18910911.280000001</v>
      </c>
      <c r="J10620" s="180">
        <v>20011566.960000001</v>
      </c>
    </row>
    <row r="10621" spans="1:10" x14ac:dyDescent="0.2">
      <c r="A10621" s="180" t="s">
        <v>249</v>
      </c>
      <c r="B10621" s="180" t="s">
        <v>333</v>
      </c>
      <c r="C10621" s="180"/>
      <c r="D10621" s="180">
        <v>443876</v>
      </c>
      <c r="E10621" s="180"/>
      <c r="F10621" s="180">
        <v>820501</v>
      </c>
      <c r="G10621" s="180"/>
      <c r="H10621" s="180"/>
      <c r="I10621" s="180">
        <v>4424156</v>
      </c>
      <c r="J10621" s="180">
        <v>4413230</v>
      </c>
    </row>
    <row r="10622" spans="1:10" x14ac:dyDescent="0.2">
      <c r="A10622" s="180" t="s">
        <v>249</v>
      </c>
      <c r="B10622" s="180" t="s">
        <v>334</v>
      </c>
      <c r="C10622" s="180"/>
      <c r="D10622" s="180">
        <v>6489</v>
      </c>
      <c r="E10622" s="180"/>
      <c r="F10622" s="180">
        <v>11999</v>
      </c>
      <c r="G10622" s="180"/>
      <c r="H10622" s="180"/>
      <c r="I10622" s="180">
        <v>68689</v>
      </c>
      <c r="J10622" s="180">
        <v>111034</v>
      </c>
    </row>
    <row r="10623" spans="1:10" x14ac:dyDescent="0.2">
      <c r="A10623" s="180" t="s">
        <v>249</v>
      </c>
      <c r="B10623" s="180" t="s">
        <v>335</v>
      </c>
      <c r="C10623" s="180"/>
      <c r="D10623" s="180">
        <v>137260</v>
      </c>
      <c r="E10623" s="180"/>
      <c r="F10623" s="180"/>
      <c r="G10623" s="180"/>
      <c r="H10623" s="180"/>
      <c r="I10623" s="180">
        <v>571968</v>
      </c>
      <c r="J10623" s="180">
        <v>548897</v>
      </c>
    </row>
    <row r="10624" spans="1:10" x14ac:dyDescent="0.2">
      <c r="A10624" s="180" t="s">
        <v>249</v>
      </c>
      <c r="B10624" s="180" t="s">
        <v>336</v>
      </c>
      <c r="C10624" s="180"/>
      <c r="D10624" s="180"/>
      <c r="E10624" s="180"/>
      <c r="F10624" s="180"/>
      <c r="G10624" s="180"/>
      <c r="H10624" s="180"/>
      <c r="I10624" s="180">
        <v>1100000</v>
      </c>
      <c r="J10624" s="180">
        <v>1110142</v>
      </c>
    </row>
    <row r="10625" spans="1:10" x14ac:dyDescent="0.2">
      <c r="A10625" s="180" t="s">
        <v>249</v>
      </c>
      <c r="B10625" s="180" t="s">
        <v>337</v>
      </c>
      <c r="C10625" s="180">
        <v>8000</v>
      </c>
      <c r="D10625" s="180">
        <v>3000</v>
      </c>
      <c r="E10625" s="180"/>
      <c r="F10625" s="180">
        <v>1000</v>
      </c>
      <c r="G10625" s="180">
        <v>401</v>
      </c>
      <c r="H10625" s="180"/>
      <c r="I10625" s="180">
        <v>31364</v>
      </c>
      <c r="J10625" s="180">
        <v>118424</v>
      </c>
    </row>
    <row r="10626" spans="1:10" x14ac:dyDescent="0.2">
      <c r="A10626" s="180" t="s">
        <v>249</v>
      </c>
      <c r="B10626" s="180" t="s">
        <v>338</v>
      </c>
      <c r="C10626" s="180"/>
      <c r="D10626" s="180"/>
      <c r="E10626" s="180"/>
      <c r="F10626" s="180"/>
      <c r="G10626" s="180">
        <v>400000</v>
      </c>
      <c r="H10626" s="180"/>
      <c r="I10626" s="180">
        <v>400000</v>
      </c>
      <c r="J10626" s="180">
        <v>385243</v>
      </c>
    </row>
    <row r="10627" spans="1:10" x14ac:dyDescent="0.2">
      <c r="A10627" s="180" t="s">
        <v>249</v>
      </c>
      <c r="B10627" s="180" t="s">
        <v>339</v>
      </c>
      <c r="C10627" s="180"/>
      <c r="D10627" s="180"/>
      <c r="E10627" s="180"/>
      <c r="F10627" s="180"/>
      <c r="G10627" s="180"/>
      <c r="H10627" s="180"/>
      <c r="I10627" s="180">
        <v>355000</v>
      </c>
      <c r="J10627" s="180">
        <v>354581</v>
      </c>
    </row>
    <row r="10628" spans="1:10" x14ac:dyDescent="0.2">
      <c r="A10628" s="180" t="s">
        <v>249</v>
      </c>
      <c r="B10628" s="180" t="s">
        <v>340</v>
      </c>
      <c r="C10628" s="180"/>
      <c r="D10628" s="180"/>
      <c r="E10628" s="180"/>
      <c r="F10628" s="180"/>
      <c r="G10628" s="180">
        <v>3300</v>
      </c>
      <c r="H10628" s="180"/>
      <c r="I10628" s="180">
        <v>238100</v>
      </c>
      <c r="J10628" s="180">
        <v>262488</v>
      </c>
    </row>
    <row r="10629" spans="1:10" x14ac:dyDescent="0.2">
      <c r="A10629" s="180" t="s">
        <v>249</v>
      </c>
      <c r="B10629" s="180" t="s">
        <v>341</v>
      </c>
      <c r="C10629" s="180"/>
      <c r="D10629" s="180"/>
      <c r="E10629" s="180"/>
      <c r="F10629" s="180"/>
      <c r="G10629" s="180"/>
      <c r="H10629" s="180"/>
      <c r="I10629" s="180">
        <v>0</v>
      </c>
      <c r="J10629" s="180">
        <v>0</v>
      </c>
    </row>
    <row r="10630" spans="1:10" x14ac:dyDescent="0.2">
      <c r="A10630" s="180" t="s">
        <v>249</v>
      </c>
      <c r="B10630" s="180" t="s">
        <v>342</v>
      </c>
      <c r="C10630" s="180"/>
      <c r="D10630" s="180"/>
      <c r="E10630" s="180"/>
      <c r="F10630" s="180"/>
      <c r="G10630" s="180"/>
      <c r="H10630" s="180"/>
      <c r="I10630" s="180">
        <v>6334645</v>
      </c>
      <c r="J10630" s="180">
        <v>6287050</v>
      </c>
    </row>
    <row r="10631" spans="1:10" x14ac:dyDescent="0.2">
      <c r="A10631" s="180" t="s">
        <v>249</v>
      </c>
      <c r="B10631" s="180" t="s">
        <v>343</v>
      </c>
      <c r="C10631" s="180"/>
      <c r="D10631" s="180"/>
      <c r="E10631" s="180"/>
      <c r="F10631" s="180"/>
      <c r="G10631" s="180"/>
      <c r="H10631" s="180"/>
      <c r="I10631" s="180">
        <v>0</v>
      </c>
      <c r="J10631" s="180">
        <v>0</v>
      </c>
    </row>
    <row r="10632" spans="1:10" x14ac:dyDescent="0.2">
      <c r="A10632" s="180" t="s">
        <v>249</v>
      </c>
      <c r="B10632" s="180" t="s">
        <v>344</v>
      </c>
      <c r="C10632" s="180">
        <v>975000</v>
      </c>
      <c r="D10632" s="180"/>
      <c r="E10632" s="180"/>
      <c r="F10632" s="180"/>
      <c r="G10632" s="180"/>
      <c r="H10632" s="180"/>
      <c r="I10632" s="180">
        <v>1020600</v>
      </c>
      <c r="J10632" s="180">
        <v>988164</v>
      </c>
    </row>
    <row r="10633" spans="1:10" x14ac:dyDescent="0.2">
      <c r="A10633" s="180" t="s">
        <v>249</v>
      </c>
      <c r="B10633" s="180" t="s">
        <v>475</v>
      </c>
      <c r="C10633" s="180"/>
      <c r="D10633" s="180">
        <v>11487</v>
      </c>
      <c r="E10633" s="180"/>
      <c r="F10633" s="180">
        <v>21234</v>
      </c>
      <c r="G10633" s="180"/>
      <c r="H10633" s="180"/>
      <c r="I10633" s="180">
        <v>111057</v>
      </c>
      <c r="J10633" s="180">
        <v>1599</v>
      </c>
    </row>
    <row r="10634" spans="1:10" x14ac:dyDescent="0.2">
      <c r="A10634" s="180" t="s">
        <v>249</v>
      </c>
      <c r="B10634" s="180" t="s">
        <v>332</v>
      </c>
      <c r="C10634" s="180"/>
      <c r="D10634" s="180"/>
      <c r="E10634" s="180"/>
      <c r="F10634" s="180"/>
      <c r="G10634" s="180"/>
      <c r="H10634" s="180"/>
      <c r="I10634" s="180">
        <v>80000</v>
      </c>
      <c r="J10634" s="180">
        <v>83813</v>
      </c>
    </row>
    <row r="10635" spans="1:10" x14ac:dyDescent="0.2">
      <c r="A10635" s="180" t="s">
        <v>249</v>
      </c>
      <c r="B10635" s="180" t="s">
        <v>407</v>
      </c>
      <c r="C10635" s="180"/>
      <c r="D10635" s="180"/>
      <c r="E10635" s="180"/>
      <c r="F10635" s="180"/>
      <c r="G10635" s="180">
        <v>200000</v>
      </c>
      <c r="H10635" s="180"/>
      <c r="I10635" s="180">
        <v>353193</v>
      </c>
      <c r="J10635" s="180">
        <v>338215</v>
      </c>
    </row>
    <row r="10636" spans="1:10" x14ac:dyDescent="0.2">
      <c r="A10636" s="180" t="s">
        <v>249</v>
      </c>
      <c r="B10636" s="180" t="s">
        <v>345</v>
      </c>
      <c r="C10636" s="180">
        <v>983000</v>
      </c>
      <c r="D10636" s="180">
        <v>602112</v>
      </c>
      <c r="E10636" s="180">
        <v>0</v>
      </c>
      <c r="F10636" s="180">
        <v>854734</v>
      </c>
      <c r="G10636" s="180">
        <v>603701</v>
      </c>
      <c r="H10636" s="180">
        <v>0</v>
      </c>
      <c r="I10636" s="180">
        <v>15088772</v>
      </c>
      <c r="J10636" s="180">
        <v>15002880</v>
      </c>
    </row>
    <row r="10637" spans="1:10" x14ac:dyDescent="0.2">
      <c r="A10637" s="180" t="s">
        <v>249</v>
      </c>
      <c r="B10637" s="180" t="s">
        <v>346</v>
      </c>
      <c r="C10637" s="180"/>
      <c r="D10637" s="180"/>
      <c r="E10637" s="180"/>
      <c r="F10637" s="180"/>
      <c r="G10637" s="180"/>
      <c r="H10637" s="180"/>
      <c r="I10637" s="180">
        <v>0</v>
      </c>
      <c r="J10637" s="180">
        <v>0</v>
      </c>
    </row>
    <row r="10638" spans="1:10" x14ac:dyDescent="0.2">
      <c r="A10638" s="180" t="s">
        <v>249</v>
      </c>
      <c r="B10638" s="180" t="s">
        <v>446</v>
      </c>
      <c r="C10638" s="180"/>
      <c r="D10638" s="180"/>
      <c r="E10638" s="180"/>
      <c r="F10638" s="180">
        <v>689416</v>
      </c>
      <c r="G10638" s="180"/>
      <c r="H10638" s="180"/>
      <c r="I10638" s="180">
        <v>688847</v>
      </c>
      <c r="J10638" s="180">
        <v>715752</v>
      </c>
    </row>
    <row r="10639" spans="1:10" x14ac:dyDescent="0.2">
      <c r="A10639" s="180" t="s">
        <v>249</v>
      </c>
      <c r="B10639" s="180" t="s">
        <v>347</v>
      </c>
      <c r="C10639" s="180"/>
      <c r="D10639" s="180"/>
      <c r="E10639" s="180"/>
      <c r="F10639" s="180"/>
      <c r="G10639" s="180"/>
      <c r="H10639" s="180"/>
      <c r="I10639" s="180">
        <v>0</v>
      </c>
      <c r="J10639" s="180">
        <v>26536</v>
      </c>
    </row>
    <row r="10640" spans="1:10" x14ac:dyDescent="0.2">
      <c r="A10640" s="180" t="s">
        <v>249</v>
      </c>
      <c r="B10640" s="180" t="s">
        <v>348</v>
      </c>
      <c r="C10640" s="180">
        <v>983000</v>
      </c>
      <c r="D10640" s="180">
        <v>602112</v>
      </c>
      <c r="E10640" s="180">
        <v>0</v>
      </c>
      <c r="F10640" s="180">
        <v>1544150</v>
      </c>
      <c r="G10640" s="180">
        <v>603701</v>
      </c>
      <c r="H10640" s="180">
        <v>0</v>
      </c>
      <c r="I10640" s="180">
        <v>15777619</v>
      </c>
      <c r="J10640" s="180">
        <v>15745168</v>
      </c>
    </row>
    <row r="10641" spans="1:10" x14ac:dyDescent="0.2">
      <c r="A10641" s="180" t="s">
        <v>249</v>
      </c>
      <c r="B10641" s="180" t="s">
        <v>349</v>
      </c>
      <c r="C10641" s="180">
        <v>1549740</v>
      </c>
      <c r="D10641" s="180">
        <v>383889</v>
      </c>
      <c r="E10641" s="180">
        <v>0</v>
      </c>
      <c r="F10641" s="180">
        <v>36206</v>
      </c>
      <c r="G10641" s="180">
        <v>-26057</v>
      </c>
      <c r="H10641" s="180">
        <v>0</v>
      </c>
      <c r="I10641" s="180">
        <v>9856069</v>
      </c>
      <c r="J10641" s="180">
        <v>14622306</v>
      </c>
    </row>
    <row r="10642" spans="1:10" x14ac:dyDescent="0.2">
      <c r="A10642" s="180" t="s">
        <v>249</v>
      </c>
      <c r="B10642" s="180" t="s">
        <v>350</v>
      </c>
      <c r="C10642" s="180">
        <v>2532740</v>
      </c>
      <c r="D10642" s="180">
        <v>986001</v>
      </c>
      <c r="E10642" s="180">
        <v>0</v>
      </c>
      <c r="F10642" s="180">
        <v>1580356</v>
      </c>
      <c r="G10642" s="180">
        <v>577644</v>
      </c>
      <c r="H10642" s="180">
        <v>0</v>
      </c>
      <c r="I10642" s="180">
        <v>25633688</v>
      </c>
      <c r="J10642" s="180">
        <v>30367474</v>
      </c>
    </row>
    <row r="10643" spans="1:10" x14ac:dyDescent="0.2">
      <c r="A10643" s="180" t="s">
        <v>249</v>
      </c>
      <c r="B10643" s="180" t="s">
        <v>376</v>
      </c>
      <c r="C10643" s="180"/>
      <c r="D10643" s="180"/>
      <c r="E10643" s="180"/>
      <c r="F10643" s="180"/>
      <c r="G10643" s="180"/>
      <c r="H10643" s="180"/>
      <c r="I10643" s="180"/>
      <c r="J10643" s="180"/>
    </row>
    <row r="10644" spans="1:10" x14ac:dyDescent="0.2">
      <c r="A10644" s="180" t="s">
        <v>249</v>
      </c>
      <c r="B10644" s="180" t="s">
        <v>377</v>
      </c>
      <c r="C10644" s="180">
        <v>15000</v>
      </c>
      <c r="D10644" s="180">
        <v>136000</v>
      </c>
      <c r="E10644" s="180"/>
      <c r="F10644" s="180"/>
      <c r="G10644" s="180"/>
      <c r="H10644" s="180"/>
      <c r="I10644" s="180">
        <v>9860810</v>
      </c>
      <c r="J10644" s="180">
        <v>8658867</v>
      </c>
    </row>
    <row r="10645" spans="1:10" x14ac:dyDescent="0.2">
      <c r="A10645" s="180" t="s">
        <v>249</v>
      </c>
      <c r="B10645" s="180" t="s">
        <v>352</v>
      </c>
      <c r="C10645" s="180"/>
      <c r="D10645" s="180">
        <v>90000</v>
      </c>
      <c r="E10645" s="180"/>
      <c r="F10645" s="180"/>
      <c r="G10645" s="180"/>
      <c r="H10645" s="180"/>
      <c r="I10645" s="180">
        <v>494441</v>
      </c>
      <c r="J10645" s="180">
        <v>333317</v>
      </c>
    </row>
    <row r="10646" spans="1:10" x14ac:dyDescent="0.2">
      <c r="A10646" s="180" t="s">
        <v>249</v>
      </c>
      <c r="B10646" s="180" t="s">
        <v>353</v>
      </c>
      <c r="C10646" s="180"/>
      <c r="D10646" s="180">
        <v>50000</v>
      </c>
      <c r="E10646" s="180"/>
      <c r="F10646" s="180"/>
      <c r="G10646" s="180"/>
      <c r="H10646" s="180"/>
      <c r="I10646" s="180">
        <v>590149</v>
      </c>
      <c r="J10646" s="180">
        <v>550540</v>
      </c>
    </row>
    <row r="10647" spans="1:10" x14ac:dyDescent="0.2">
      <c r="A10647" s="180" t="s">
        <v>249</v>
      </c>
      <c r="B10647" s="180" t="s">
        <v>354</v>
      </c>
      <c r="C10647" s="180"/>
      <c r="D10647" s="180"/>
      <c r="E10647" s="180"/>
      <c r="F10647" s="180"/>
      <c r="G10647" s="180"/>
      <c r="H10647" s="180"/>
      <c r="I10647" s="180">
        <v>295139</v>
      </c>
      <c r="J10647" s="180">
        <v>288149</v>
      </c>
    </row>
    <row r="10648" spans="1:10" x14ac:dyDescent="0.2">
      <c r="A10648" s="180" t="s">
        <v>249</v>
      </c>
      <c r="B10648" s="180" t="s">
        <v>408</v>
      </c>
      <c r="C10648" s="180"/>
      <c r="D10648" s="180"/>
      <c r="E10648" s="180"/>
      <c r="F10648" s="180"/>
      <c r="G10648" s="180"/>
      <c r="H10648" s="180"/>
      <c r="I10648" s="180">
        <v>705000</v>
      </c>
      <c r="J10648" s="180">
        <v>615121</v>
      </c>
    </row>
    <row r="10649" spans="1:10" x14ac:dyDescent="0.2">
      <c r="A10649" s="180" t="s">
        <v>249</v>
      </c>
      <c r="B10649" s="180" t="s">
        <v>423</v>
      </c>
      <c r="C10649" s="180"/>
      <c r="D10649" s="180"/>
      <c r="E10649" s="180"/>
      <c r="F10649" s="180"/>
      <c r="G10649" s="180"/>
      <c r="H10649" s="180"/>
      <c r="I10649" s="180">
        <v>180000</v>
      </c>
      <c r="J10649" s="180">
        <v>146675</v>
      </c>
    </row>
    <row r="10650" spans="1:10" x14ac:dyDescent="0.2">
      <c r="A10650" s="180" t="s">
        <v>249</v>
      </c>
      <c r="B10650" s="180" t="s">
        <v>355</v>
      </c>
      <c r="C10650" s="180">
        <v>64000</v>
      </c>
      <c r="D10650" s="180">
        <v>60000</v>
      </c>
      <c r="E10650" s="180"/>
      <c r="F10650" s="180"/>
      <c r="G10650" s="180"/>
      <c r="H10650" s="180"/>
      <c r="I10650" s="180">
        <v>1184865</v>
      </c>
      <c r="J10650" s="180">
        <v>885165</v>
      </c>
    </row>
    <row r="10651" spans="1:10" x14ac:dyDescent="0.2">
      <c r="A10651" s="180" t="s">
        <v>249</v>
      </c>
      <c r="B10651" s="180" t="s">
        <v>356</v>
      </c>
      <c r="C10651" s="180">
        <v>150000</v>
      </c>
      <c r="D10651" s="180">
        <v>150000</v>
      </c>
      <c r="E10651" s="180"/>
      <c r="F10651" s="180"/>
      <c r="G10651" s="180"/>
      <c r="H10651" s="180"/>
      <c r="I10651" s="180">
        <v>724912</v>
      </c>
      <c r="J10651" s="180">
        <v>536684</v>
      </c>
    </row>
    <row r="10652" spans="1:10" x14ac:dyDescent="0.2">
      <c r="A10652" s="180" t="s">
        <v>249</v>
      </c>
      <c r="B10652" s="180" t="s">
        <v>409</v>
      </c>
      <c r="C10652" s="180"/>
      <c r="D10652" s="180"/>
      <c r="E10652" s="180"/>
      <c r="F10652" s="180"/>
      <c r="G10652" s="180"/>
      <c r="H10652" s="180"/>
      <c r="I10652" s="180">
        <v>0</v>
      </c>
      <c r="J10652" s="180"/>
    </row>
    <row r="10653" spans="1:10" x14ac:dyDescent="0.2">
      <c r="A10653" s="180" t="s">
        <v>249</v>
      </c>
      <c r="B10653" s="180" t="s">
        <v>378</v>
      </c>
      <c r="C10653" s="180"/>
      <c r="D10653" s="180">
        <v>15000</v>
      </c>
      <c r="E10653" s="180"/>
      <c r="F10653" s="180"/>
      <c r="G10653" s="180">
        <v>577644</v>
      </c>
      <c r="H10653" s="180"/>
      <c r="I10653" s="180">
        <v>644945</v>
      </c>
      <c r="J10653" s="180">
        <v>561628</v>
      </c>
    </row>
    <row r="10654" spans="1:10" x14ac:dyDescent="0.2">
      <c r="A10654" s="180" t="s">
        <v>249</v>
      </c>
      <c r="B10654" s="180" t="s">
        <v>360</v>
      </c>
      <c r="C10654" s="180">
        <v>1600000</v>
      </c>
      <c r="D10654" s="180">
        <v>485000</v>
      </c>
      <c r="E10654" s="180"/>
      <c r="F10654" s="180"/>
      <c r="G10654" s="180"/>
      <c r="H10654" s="180"/>
      <c r="I10654" s="180">
        <v>4585724</v>
      </c>
      <c r="J10654" s="180">
        <v>5431039</v>
      </c>
    </row>
    <row r="10655" spans="1:10" x14ac:dyDescent="0.2">
      <c r="A10655" s="180" t="s">
        <v>249</v>
      </c>
      <c r="B10655" s="180" t="s">
        <v>379</v>
      </c>
      <c r="C10655" s="180"/>
      <c r="D10655" s="180"/>
      <c r="E10655" s="180"/>
      <c r="F10655" s="180">
        <v>1521916</v>
      </c>
      <c r="G10655" s="180"/>
      <c r="H10655" s="180"/>
      <c r="I10655" s="180">
        <v>1395447</v>
      </c>
      <c r="J10655" s="180">
        <v>1392673</v>
      </c>
    </row>
    <row r="10656" spans="1:10" x14ac:dyDescent="0.2">
      <c r="A10656" s="180" t="s">
        <v>249</v>
      </c>
      <c r="B10656" s="180" t="s">
        <v>362</v>
      </c>
      <c r="C10656" s="180"/>
      <c r="D10656" s="180"/>
      <c r="E10656" s="180"/>
      <c r="F10656" s="180"/>
      <c r="G10656" s="180"/>
      <c r="H10656" s="180"/>
      <c r="I10656" s="180">
        <v>414437</v>
      </c>
      <c r="J10656" s="180">
        <v>409427</v>
      </c>
    </row>
    <row r="10657" spans="1:10" x14ac:dyDescent="0.2">
      <c r="A10657" s="180" t="s">
        <v>249</v>
      </c>
      <c r="B10657" s="180" t="s">
        <v>365</v>
      </c>
      <c r="C10657" s="180">
        <v>1829000</v>
      </c>
      <c r="D10657" s="180">
        <v>986000</v>
      </c>
      <c r="E10657" s="180">
        <v>0</v>
      </c>
      <c r="F10657" s="180">
        <v>1521916</v>
      </c>
      <c r="G10657" s="180">
        <v>577644</v>
      </c>
      <c r="H10657" s="180">
        <v>0</v>
      </c>
      <c r="I10657" s="180">
        <v>21075869</v>
      </c>
      <c r="J10657" s="180">
        <v>19809285</v>
      </c>
    </row>
    <row r="10658" spans="1:10" x14ac:dyDescent="0.2">
      <c r="A10658" s="180" t="s">
        <v>249</v>
      </c>
      <c r="B10658" s="180" t="s">
        <v>447</v>
      </c>
      <c r="C10658" s="180">
        <v>689416</v>
      </c>
      <c r="D10658" s="180"/>
      <c r="E10658" s="180"/>
      <c r="F10658" s="180"/>
      <c r="G10658" s="180"/>
      <c r="H10658" s="180"/>
      <c r="I10658" s="180">
        <v>688847</v>
      </c>
      <c r="J10658" s="180">
        <v>702120</v>
      </c>
    </row>
    <row r="10659" spans="1:10" x14ac:dyDescent="0.2">
      <c r="A10659" s="180" t="s">
        <v>249</v>
      </c>
      <c r="B10659" s="180" t="s">
        <v>366</v>
      </c>
      <c r="C10659" s="180">
        <v>2518416</v>
      </c>
      <c r="D10659" s="180">
        <v>986000</v>
      </c>
      <c r="E10659" s="180">
        <v>0</v>
      </c>
      <c r="F10659" s="180">
        <v>1521916</v>
      </c>
      <c r="G10659" s="180">
        <v>577644</v>
      </c>
      <c r="H10659" s="180">
        <v>0</v>
      </c>
      <c r="I10659" s="180">
        <v>21764716</v>
      </c>
      <c r="J10659" s="180">
        <v>20511405</v>
      </c>
    </row>
    <row r="10660" spans="1:10" x14ac:dyDescent="0.2">
      <c r="A10660" s="180" t="s">
        <v>249</v>
      </c>
      <c r="B10660" s="180" t="s">
        <v>367</v>
      </c>
      <c r="C10660" s="180">
        <v>14324</v>
      </c>
      <c r="D10660" s="180">
        <v>1</v>
      </c>
      <c r="E10660" s="180">
        <v>0</v>
      </c>
      <c r="F10660" s="180">
        <v>58440</v>
      </c>
      <c r="G10660" s="180">
        <v>0</v>
      </c>
      <c r="H10660" s="180">
        <v>0</v>
      </c>
      <c r="I10660" s="180">
        <v>3868972</v>
      </c>
      <c r="J10660" s="180">
        <v>9856069</v>
      </c>
    </row>
    <row r="10661" spans="1:10" x14ac:dyDescent="0.2">
      <c r="A10661" s="180" t="s">
        <v>249</v>
      </c>
      <c r="B10661" s="180" t="s">
        <v>368</v>
      </c>
      <c r="C10661" s="180">
        <v>2532740</v>
      </c>
      <c r="D10661" s="180">
        <v>986001</v>
      </c>
      <c r="E10661" s="180">
        <v>0</v>
      </c>
      <c r="F10661" s="180">
        <v>1580356</v>
      </c>
      <c r="G10661" s="180">
        <v>577644</v>
      </c>
      <c r="H10661" s="180">
        <v>0</v>
      </c>
      <c r="I10661" s="180">
        <v>25633688</v>
      </c>
      <c r="J10661" s="180">
        <v>30367474</v>
      </c>
    </row>
    <row r="10662" spans="1:10" x14ac:dyDescent="0.2">
      <c r="A10662" s="180" t="s">
        <v>250</v>
      </c>
      <c r="B10662" s="180" t="s">
        <v>333</v>
      </c>
      <c r="C10662" s="180"/>
      <c r="D10662" s="180">
        <v>220413</v>
      </c>
      <c r="E10662" s="180"/>
      <c r="F10662" s="180">
        <v>0</v>
      </c>
      <c r="G10662" s="180"/>
      <c r="H10662" s="180"/>
      <c r="I10662" s="180">
        <v>2479121</v>
      </c>
      <c r="J10662" s="180">
        <v>2425340.38</v>
      </c>
    </row>
    <row r="10663" spans="1:10" x14ac:dyDescent="0.2">
      <c r="A10663" s="180" t="s">
        <v>250</v>
      </c>
      <c r="B10663" s="180" t="s">
        <v>334</v>
      </c>
      <c r="C10663" s="180"/>
      <c r="D10663" s="180">
        <v>4411</v>
      </c>
      <c r="E10663" s="180"/>
      <c r="F10663" s="180">
        <v>0</v>
      </c>
      <c r="G10663" s="180"/>
      <c r="H10663" s="180"/>
      <c r="I10663" s="180">
        <v>54564</v>
      </c>
      <c r="J10663" s="180">
        <v>54127.47</v>
      </c>
    </row>
    <row r="10664" spans="1:10" x14ac:dyDescent="0.2">
      <c r="A10664" s="180" t="s">
        <v>250</v>
      </c>
      <c r="B10664" s="180" t="s">
        <v>335</v>
      </c>
      <c r="C10664" s="180"/>
      <c r="D10664" s="180">
        <v>0</v>
      </c>
      <c r="E10664" s="180"/>
      <c r="F10664" s="180"/>
      <c r="G10664" s="180"/>
      <c r="H10664" s="180"/>
      <c r="I10664" s="180">
        <v>78657</v>
      </c>
      <c r="J10664" s="180">
        <v>81577</v>
      </c>
    </row>
    <row r="10665" spans="1:10" x14ac:dyDescent="0.2">
      <c r="A10665" s="180" t="s">
        <v>250</v>
      </c>
      <c r="B10665" s="180" t="s">
        <v>336</v>
      </c>
      <c r="C10665" s="180"/>
      <c r="D10665" s="180"/>
      <c r="E10665" s="180"/>
      <c r="F10665" s="180"/>
      <c r="G10665" s="180"/>
      <c r="H10665" s="180"/>
      <c r="I10665" s="180">
        <v>375000</v>
      </c>
      <c r="J10665" s="180">
        <v>398860.81</v>
      </c>
    </row>
    <row r="10666" spans="1:10" x14ac:dyDescent="0.2">
      <c r="A10666" s="180" t="s">
        <v>250</v>
      </c>
      <c r="B10666" s="180" t="s">
        <v>337</v>
      </c>
      <c r="C10666" s="180">
        <v>9000</v>
      </c>
      <c r="D10666" s="180">
        <v>2600</v>
      </c>
      <c r="E10666" s="180"/>
      <c r="F10666" s="180"/>
      <c r="G10666" s="180">
        <v>200</v>
      </c>
      <c r="H10666" s="180">
        <v>100</v>
      </c>
      <c r="I10666" s="180">
        <v>31850</v>
      </c>
      <c r="J10666" s="180">
        <v>36940.06</v>
      </c>
    </row>
    <row r="10667" spans="1:10" x14ac:dyDescent="0.2">
      <c r="A10667" s="180" t="s">
        <v>250</v>
      </c>
      <c r="B10667" s="180" t="s">
        <v>338</v>
      </c>
      <c r="C10667" s="180"/>
      <c r="D10667" s="180"/>
      <c r="E10667" s="180"/>
      <c r="F10667" s="180"/>
      <c r="G10667" s="180">
        <v>135000</v>
      </c>
      <c r="H10667" s="180"/>
      <c r="I10667" s="180">
        <v>130000</v>
      </c>
      <c r="J10667" s="180">
        <v>133015.85</v>
      </c>
    </row>
    <row r="10668" spans="1:10" x14ac:dyDescent="0.2">
      <c r="A10668" s="180" t="s">
        <v>250</v>
      </c>
      <c r="B10668" s="180" t="s">
        <v>339</v>
      </c>
      <c r="C10668" s="180"/>
      <c r="D10668" s="180"/>
      <c r="E10668" s="180"/>
      <c r="F10668" s="180"/>
      <c r="G10668" s="180"/>
      <c r="H10668" s="180"/>
      <c r="I10668" s="180">
        <v>209800</v>
      </c>
      <c r="J10668" s="180">
        <v>208405.1</v>
      </c>
    </row>
    <row r="10669" spans="1:10" x14ac:dyDescent="0.2">
      <c r="A10669" s="180" t="s">
        <v>250</v>
      </c>
      <c r="B10669" s="180" t="s">
        <v>340</v>
      </c>
      <c r="C10669" s="180"/>
      <c r="D10669" s="180"/>
      <c r="E10669" s="180"/>
      <c r="F10669" s="180"/>
      <c r="G10669" s="180">
        <v>800</v>
      </c>
      <c r="H10669" s="180">
        <v>7000</v>
      </c>
      <c r="I10669" s="180">
        <v>383940</v>
      </c>
      <c r="J10669" s="180">
        <v>143545</v>
      </c>
    </row>
    <row r="10670" spans="1:10" x14ac:dyDescent="0.2">
      <c r="A10670" s="180" t="s">
        <v>250</v>
      </c>
      <c r="B10670" s="180" t="s">
        <v>341</v>
      </c>
      <c r="C10670" s="180"/>
      <c r="D10670" s="180"/>
      <c r="E10670" s="180"/>
      <c r="F10670" s="180"/>
      <c r="G10670" s="180"/>
      <c r="H10670" s="180"/>
      <c r="I10670" s="180">
        <v>0</v>
      </c>
      <c r="J10670" s="180">
        <v>0</v>
      </c>
    </row>
    <row r="10671" spans="1:10" x14ac:dyDescent="0.2">
      <c r="A10671" s="180" t="s">
        <v>250</v>
      </c>
      <c r="B10671" s="180" t="s">
        <v>342</v>
      </c>
      <c r="C10671" s="180"/>
      <c r="D10671" s="180"/>
      <c r="E10671" s="180"/>
      <c r="F10671" s="180"/>
      <c r="G10671" s="180"/>
      <c r="H10671" s="180"/>
      <c r="I10671" s="180">
        <v>2433597</v>
      </c>
      <c r="J10671" s="180">
        <v>2519370</v>
      </c>
    </row>
    <row r="10672" spans="1:10" x14ac:dyDescent="0.2">
      <c r="A10672" s="180" t="s">
        <v>250</v>
      </c>
      <c r="B10672" s="180" t="s">
        <v>343</v>
      </c>
      <c r="C10672" s="180"/>
      <c r="D10672" s="180"/>
      <c r="E10672" s="180"/>
      <c r="F10672" s="180"/>
      <c r="G10672" s="180"/>
      <c r="H10672" s="180"/>
      <c r="I10672" s="180">
        <v>0</v>
      </c>
      <c r="J10672" s="180">
        <v>0</v>
      </c>
    </row>
    <row r="10673" spans="1:10" x14ac:dyDescent="0.2">
      <c r="A10673" s="180" t="s">
        <v>250</v>
      </c>
      <c r="B10673" s="180" t="s">
        <v>344</v>
      </c>
      <c r="C10673" s="180">
        <v>405000</v>
      </c>
      <c r="D10673" s="180"/>
      <c r="E10673" s="180"/>
      <c r="F10673" s="180"/>
      <c r="G10673" s="180">
        <v>2300</v>
      </c>
      <c r="H10673" s="180"/>
      <c r="I10673" s="180">
        <v>431254</v>
      </c>
      <c r="J10673" s="180">
        <v>435959.66</v>
      </c>
    </row>
    <row r="10674" spans="1:10" x14ac:dyDescent="0.2">
      <c r="A10674" s="180" t="s">
        <v>250</v>
      </c>
      <c r="B10674" s="180" t="s">
        <v>475</v>
      </c>
      <c r="C10674" s="180"/>
      <c r="D10674" s="180">
        <v>1694</v>
      </c>
      <c r="E10674" s="180"/>
      <c r="F10674" s="180">
        <v>0</v>
      </c>
      <c r="G10674" s="180"/>
      <c r="H10674" s="180"/>
      <c r="I10674" s="180">
        <v>18034</v>
      </c>
      <c r="J10674" s="180">
        <v>26447.279999999999</v>
      </c>
    </row>
    <row r="10675" spans="1:10" x14ac:dyDescent="0.2">
      <c r="A10675" s="180" t="s">
        <v>250</v>
      </c>
      <c r="B10675" s="180" t="s">
        <v>332</v>
      </c>
      <c r="C10675" s="180"/>
      <c r="D10675" s="180"/>
      <c r="E10675" s="180"/>
      <c r="F10675" s="180"/>
      <c r="G10675" s="180"/>
      <c r="H10675" s="180"/>
      <c r="I10675" s="180">
        <v>63000</v>
      </c>
      <c r="J10675" s="180">
        <v>68646</v>
      </c>
    </row>
    <row r="10676" spans="1:10" x14ac:dyDescent="0.2">
      <c r="A10676" s="180" t="s">
        <v>250</v>
      </c>
      <c r="B10676" s="180" t="s">
        <v>407</v>
      </c>
      <c r="C10676" s="180"/>
      <c r="D10676" s="180"/>
      <c r="E10676" s="180"/>
      <c r="F10676" s="180"/>
      <c r="G10676" s="180">
        <v>165000</v>
      </c>
      <c r="H10676" s="180"/>
      <c r="I10676" s="180">
        <v>358750</v>
      </c>
      <c r="J10676" s="180">
        <v>358753.98</v>
      </c>
    </row>
    <row r="10677" spans="1:10" x14ac:dyDescent="0.2">
      <c r="A10677" s="180" t="s">
        <v>250</v>
      </c>
      <c r="B10677" s="180" t="s">
        <v>345</v>
      </c>
      <c r="C10677" s="180">
        <v>414000</v>
      </c>
      <c r="D10677" s="180">
        <v>229118</v>
      </c>
      <c r="E10677" s="180">
        <v>0</v>
      </c>
      <c r="F10677" s="180">
        <v>0</v>
      </c>
      <c r="G10677" s="180">
        <v>303300</v>
      </c>
      <c r="H10677" s="180">
        <v>7100</v>
      </c>
      <c r="I10677" s="180">
        <v>7047567</v>
      </c>
      <c r="J10677" s="180">
        <v>6890988.5899999999</v>
      </c>
    </row>
    <row r="10678" spans="1:10" x14ac:dyDescent="0.2">
      <c r="A10678" s="180" t="s">
        <v>250</v>
      </c>
      <c r="B10678" s="180" t="s">
        <v>346</v>
      </c>
      <c r="C10678" s="180"/>
      <c r="D10678" s="180"/>
      <c r="E10678" s="180"/>
      <c r="F10678" s="180"/>
      <c r="G10678" s="180"/>
      <c r="H10678" s="180"/>
      <c r="I10678" s="180">
        <v>0</v>
      </c>
      <c r="J10678" s="180">
        <v>0</v>
      </c>
    </row>
    <row r="10679" spans="1:10" x14ac:dyDescent="0.2">
      <c r="A10679" s="180" t="s">
        <v>250</v>
      </c>
      <c r="B10679" s="180" t="s">
        <v>446</v>
      </c>
      <c r="C10679" s="180">
        <v>20000</v>
      </c>
      <c r="D10679" s="180"/>
      <c r="E10679" s="180"/>
      <c r="F10679" s="180"/>
      <c r="G10679" s="180"/>
      <c r="H10679" s="180"/>
      <c r="I10679" s="180">
        <v>20000</v>
      </c>
      <c r="J10679" s="180">
        <v>15736</v>
      </c>
    </row>
    <row r="10680" spans="1:10" x14ac:dyDescent="0.2">
      <c r="A10680" s="180" t="s">
        <v>250</v>
      </c>
      <c r="B10680" s="180" t="s">
        <v>347</v>
      </c>
      <c r="C10680" s="180"/>
      <c r="D10680" s="180"/>
      <c r="E10680" s="180"/>
      <c r="F10680" s="180"/>
      <c r="G10680" s="180"/>
      <c r="H10680" s="180"/>
      <c r="I10680" s="180">
        <v>0</v>
      </c>
      <c r="J10680" s="180">
        <v>0</v>
      </c>
    </row>
    <row r="10681" spans="1:10" x14ac:dyDescent="0.2">
      <c r="A10681" s="180" t="s">
        <v>250</v>
      </c>
      <c r="B10681" s="180" t="s">
        <v>348</v>
      </c>
      <c r="C10681" s="180">
        <v>434000</v>
      </c>
      <c r="D10681" s="180">
        <v>229118</v>
      </c>
      <c r="E10681" s="180">
        <v>0</v>
      </c>
      <c r="F10681" s="180">
        <v>0</v>
      </c>
      <c r="G10681" s="180">
        <v>303300</v>
      </c>
      <c r="H10681" s="180">
        <v>7100</v>
      </c>
      <c r="I10681" s="180">
        <v>7067567</v>
      </c>
      <c r="J10681" s="180">
        <v>6906724.5899999999</v>
      </c>
    </row>
    <row r="10682" spans="1:10" x14ac:dyDescent="0.2">
      <c r="A10682" s="180" t="s">
        <v>250</v>
      </c>
      <c r="B10682" s="180" t="s">
        <v>349</v>
      </c>
      <c r="C10682" s="180">
        <v>473745.79</v>
      </c>
      <c r="D10682" s="180">
        <v>448595.9</v>
      </c>
      <c r="E10682" s="180">
        <v>0</v>
      </c>
      <c r="F10682" s="180">
        <v>0</v>
      </c>
      <c r="G10682" s="180">
        <v>-89470.47000000003</v>
      </c>
      <c r="H10682" s="180">
        <v>-580.69999999999709</v>
      </c>
      <c r="I10682" s="180">
        <v>1697741.3399999994</v>
      </c>
      <c r="J10682" s="180">
        <v>1790499.39</v>
      </c>
    </row>
    <row r="10683" spans="1:10" x14ac:dyDescent="0.2">
      <c r="A10683" s="180" t="s">
        <v>250</v>
      </c>
      <c r="B10683" s="180" t="s">
        <v>350</v>
      </c>
      <c r="C10683" s="180">
        <v>907745.79</v>
      </c>
      <c r="D10683" s="180">
        <v>677713.9</v>
      </c>
      <c r="E10683" s="180">
        <v>0</v>
      </c>
      <c r="F10683" s="180">
        <v>0</v>
      </c>
      <c r="G10683" s="180">
        <v>213829.52999999997</v>
      </c>
      <c r="H10683" s="180">
        <v>6519.3000000000029</v>
      </c>
      <c r="I10683" s="180">
        <v>8765308.3399999999</v>
      </c>
      <c r="J10683" s="180">
        <v>8697223.9800000004</v>
      </c>
    </row>
    <row r="10684" spans="1:10" x14ac:dyDescent="0.2">
      <c r="A10684" s="180" t="s">
        <v>250</v>
      </c>
      <c r="B10684" s="180" t="s">
        <v>376</v>
      </c>
      <c r="C10684" s="180"/>
      <c r="D10684" s="180"/>
      <c r="E10684" s="180"/>
      <c r="F10684" s="180"/>
      <c r="G10684" s="180"/>
      <c r="H10684" s="180"/>
      <c r="I10684" s="180"/>
      <c r="J10684" s="180"/>
    </row>
    <row r="10685" spans="1:10" x14ac:dyDescent="0.2">
      <c r="A10685" s="180" t="s">
        <v>250</v>
      </c>
      <c r="B10685" s="180" t="s">
        <v>377</v>
      </c>
      <c r="C10685" s="180">
        <v>95005</v>
      </c>
      <c r="D10685" s="180"/>
      <c r="E10685" s="180"/>
      <c r="F10685" s="180"/>
      <c r="G10685" s="180"/>
      <c r="H10685" s="180">
        <v>1500</v>
      </c>
      <c r="I10685" s="180">
        <v>4383500</v>
      </c>
      <c r="J10685" s="180">
        <v>4349227.4800000004</v>
      </c>
    </row>
    <row r="10686" spans="1:10" x14ac:dyDescent="0.2">
      <c r="A10686" s="180" t="s">
        <v>250</v>
      </c>
      <c r="B10686" s="180" t="s">
        <v>352</v>
      </c>
      <c r="C10686" s="180"/>
      <c r="D10686" s="180"/>
      <c r="E10686" s="180"/>
      <c r="F10686" s="180"/>
      <c r="G10686" s="180"/>
      <c r="H10686" s="180"/>
      <c r="I10686" s="180">
        <v>104500</v>
      </c>
      <c r="J10686" s="180">
        <v>101218.76</v>
      </c>
    </row>
    <row r="10687" spans="1:10" x14ac:dyDescent="0.2">
      <c r="A10687" s="180" t="s">
        <v>250</v>
      </c>
      <c r="B10687" s="180" t="s">
        <v>353</v>
      </c>
      <c r="C10687" s="180">
        <v>20250</v>
      </c>
      <c r="D10687" s="180">
        <v>30460</v>
      </c>
      <c r="E10687" s="180"/>
      <c r="F10687" s="180"/>
      <c r="G10687" s="180"/>
      <c r="H10687" s="180"/>
      <c r="I10687" s="180">
        <v>185145</v>
      </c>
      <c r="J10687" s="180">
        <v>164532.31</v>
      </c>
    </row>
    <row r="10688" spans="1:10" x14ac:dyDescent="0.2">
      <c r="A10688" s="180" t="s">
        <v>250</v>
      </c>
      <c r="B10688" s="180" t="s">
        <v>354</v>
      </c>
      <c r="C10688" s="180"/>
      <c r="D10688" s="180"/>
      <c r="E10688" s="180"/>
      <c r="F10688" s="180"/>
      <c r="G10688" s="180"/>
      <c r="H10688" s="180"/>
      <c r="I10688" s="180">
        <v>225000</v>
      </c>
      <c r="J10688" s="180">
        <v>197557.65</v>
      </c>
    </row>
    <row r="10689" spans="1:10" x14ac:dyDescent="0.2">
      <c r="A10689" s="180" t="s">
        <v>250</v>
      </c>
      <c r="B10689" s="180" t="s">
        <v>408</v>
      </c>
      <c r="C10689" s="180"/>
      <c r="D10689" s="180"/>
      <c r="E10689" s="180"/>
      <c r="F10689" s="180"/>
      <c r="G10689" s="180"/>
      <c r="H10689" s="180"/>
      <c r="I10689" s="180">
        <v>265000</v>
      </c>
      <c r="J10689" s="180">
        <v>240528.33</v>
      </c>
    </row>
    <row r="10690" spans="1:10" x14ac:dyDescent="0.2">
      <c r="A10690" s="180" t="s">
        <v>250</v>
      </c>
      <c r="B10690" s="180" t="s">
        <v>423</v>
      </c>
      <c r="C10690" s="180">
        <v>20871</v>
      </c>
      <c r="D10690" s="180">
        <v>45000</v>
      </c>
      <c r="E10690" s="180"/>
      <c r="F10690" s="180"/>
      <c r="G10690" s="180"/>
      <c r="H10690" s="180"/>
      <c r="I10690" s="180">
        <v>220567</v>
      </c>
      <c r="J10690" s="180">
        <v>207756.24</v>
      </c>
    </row>
    <row r="10691" spans="1:10" x14ac:dyDescent="0.2">
      <c r="A10691" s="180" t="s">
        <v>250</v>
      </c>
      <c r="B10691" s="180" t="s">
        <v>355</v>
      </c>
      <c r="C10691" s="180">
        <v>50756</v>
      </c>
      <c r="D10691" s="180">
        <v>10258</v>
      </c>
      <c r="E10691" s="180"/>
      <c r="F10691" s="180"/>
      <c r="G10691" s="180"/>
      <c r="H10691" s="180"/>
      <c r="I10691" s="180">
        <v>575775</v>
      </c>
      <c r="J10691" s="180">
        <v>525910.1</v>
      </c>
    </row>
    <row r="10692" spans="1:10" x14ac:dyDescent="0.2">
      <c r="A10692" s="180" t="s">
        <v>250</v>
      </c>
      <c r="B10692" s="180" t="s">
        <v>356</v>
      </c>
      <c r="C10692" s="180"/>
      <c r="D10692" s="180">
        <v>30941</v>
      </c>
      <c r="E10692" s="180"/>
      <c r="F10692" s="180"/>
      <c r="G10692" s="180"/>
      <c r="H10692" s="180"/>
      <c r="I10692" s="180">
        <v>323125</v>
      </c>
      <c r="J10692" s="180">
        <v>306897.87</v>
      </c>
    </row>
    <row r="10693" spans="1:10" x14ac:dyDescent="0.2">
      <c r="A10693" s="180" t="s">
        <v>250</v>
      </c>
      <c r="B10693" s="180" t="s">
        <v>409</v>
      </c>
      <c r="C10693" s="180"/>
      <c r="D10693" s="180"/>
      <c r="E10693" s="180"/>
      <c r="F10693" s="180"/>
      <c r="G10693" s="180"/>
      <c r="H10693" s="180"/>
      <c r="I10693" s="180">
        <v>0</v>
      </c>
      <c r="J10693" s="180"/>
    </row>
    <row r="10694" spans="1:10" x14ac:dyDescent="0.2">
      <c r="A10694" s="180" t="s">
        <v>250</v>
      </c>
      <c r="B10694" s="180" t="s">
        <v>378</v>
      </c>
      <c r="C10694" s="180"/>
      <c r="D10694" s="180"/>
      <c r="E10694" s="180"/>
      <c r="F10694" s="180"/>
      <c r="G10694" s="180">
        <v>317989</v>
      </c>
      <c r="H10694" s="180"/>
      <c r="I10694" s="180">
        <v>311484</v>
      </c>
      <c r="J10694" s="180">
        <v>309695.64</v>
      </c>
    </row>
    <row r="10695" spans="1:10" x14ac:dyDescent="0.2">
      <c r="A10695" s="180" t="s">
        <v>250</v>
      </c>
      <c r="B10695" s="180" t="s">
        <v>360</v>
      </c>
      <c r="C10695" s="180">
        <v>312987</v>
      </c>
      <c r="D10695" s="180">
        <v>200125</v>
      </c>
      <c r="E10695" s="180"/>
      <c r="F10695" s="180"/>
      <c r="G10695" s="180"/>
      <c r="H10695" s="180"/>
      <c r="I10695" s="180">
        <v>550589</v>
      </c>
      <c r="J10695" s="180">
        <v>394245.26</v>
      </c>
    </row>
    <row r="10696" spans="1:10" x14ac:dyDescent="0.2">
      <c r="A10696" s="180" t="s">
        <v>250</v>
      </c>
      <c r="B10696" s="180" t="s">
        <v>379</v>
      </c>
      <c r="C10696" s="180"/>
      <c r="D10696" s="180"/>
      <c r="E10696" s="180"/>
      <c r="F10696" s="180"/>
      <c r="G10696" s="180"/>
      <c r="H10696" s="180"/>
      <c r="I10696" s="180">
        <v>0</v>
      </c>
      <c r="J10696" s="180">
        <v>0</v>
      </c>
    </row>
    <row r="10697" spans="1:10" x14ac:dyDescent="0.2">
      <c r="A10697" s="180" t="s">
        <v>250</v>
      </c>
      <c r="B10697" s="180" t="s">
        <v>362</v>
      </c>
      <c r="C10697" s="180"/>
      <c r="D10697" s="180"/>
      <c r="E10697" s="180"/>
      <c r="F10697" s="180"/>
      <c r="G10697" s="180"/>
      <c r="H10697" s="180"/>
      <c r="I10697" s="180">
        <v>199229</v>
      </c>
      <c r="J10697" s="180">
        <v>201913</v>
      </c>
    </row>
    <row r="10698" spans="1:10" x14ac:dyDescent="0.2">
      <c r="A10698" s="180" t="s">
        <v>250</v>
      </c>
      <c r="B10698" s="180" t="s">
        <v>365</v>
      </c>
      <c r="C10698" s="180">
        <v>499869</v>
      </c>
      <c r="D10698" s="180">
        <v>316784</v>
      </c>
      <c r="E10698" s="180">
        <v>0</v>
      </c>
      <c r="F10698" s="180">
        <v>0</v>
      </c>
      <c r="G10698" s="180">
        <v>317989</v>
      </c>
      <c r="H10698" s="180">
        <v>1500</v>
      </c>
      <c r="I10698" s="180">
        <v>7343914</v>
      </c>
      <c r="J10698" s="180">
        <v>6999482.6399999997</v>
      </c>
    </row>
    <row r="10699" spans="1:10" x14ac:dyDescent="0.2">
      <c r="A10699" s="180" t="s">
        <v>250</v>
      </c>
      <c r="B10699" s="180" t="s">
        <v>447</v>
      </c>
      <c r="C10699" s="180"/>
      <c r="D10699" s="180"/>
      <c r="E10699" s="180"/>
      <c r="F10699" s="180"/>
      <c r="G10699" s="180"/>
      <c r="H10699" s="180"/>
      <c r="I10699" s="180">
        <v>20000</v>
      </c>
      <c r="J10699" s="180">
        <v>0</v>
      </c>
    </row>
    <row r="10700" spans="1:10" x14ac:dyDescent="0.2">
      <c r="A10700" s="180" t="s">
        <v>250</v>
      </c>
      <c r="B10700" s="180" t="s">
        <v>366</v>
      </c>
      <c r="C10700" s="180">
        <v>499869</v>
      </c>
      <c r="D10700" s="180">
        <v>316784</v>
      </c>
      <c r="E10700" s="180">
        <v>0</v>
      </c>
      <c r="F10700" s="180">
        <v>0</v>
      </c>
      <c r="G10700" s="180">
        <v>317989</v>
      </c>
      <c r="H10700" s="180">
        <v>1500</v>
      </c>
      <c r="I10700" s="180">
        <v>7363914</v>
      </c>
      <c r="J10700" s="180">
        <v>6999482.6399999997</v>
      </c>
    </row>
    <row r="10701" spans="1:10" x14ac:dyDescent="0.2">
      <c r="A10701" s="180" t="s">
        <v>250</v>
      </c>
      <c r="B10701" s="180" t="s">
        <v>367</v>
      </c>
      <c r="C10701" s="180">
        <v>407876.79</v>
      </c>
      <c r="D10701" s="180">
        <v>360929.9</v>
      </c>
      <c r="E10701" s="180">
        <v>0</v>
      </c>
      <c r="F10701" s="180">
        <v>0</v>
      </c>
      <c r="G10701" s="180">
        <v>-104159.47000000004</v>
      </c>
      <c r="H10701" s="180">
        <v>5019.3000000000029</v>
      </c>
      <c r="I10701" s="180">
        <v>1401394.34</v>
      </c>
      <c r="J10701" s="180">
        <v>1697741.3400000008</v>
      </c>
    </row>
    <row r="10702" spans="1:10" x14ac:dyDescent="0.2">
      <c r="A10702" s="180" t="s">
        <v>250</v>
      </c>
      <c r="B10702" s="180" t="s">
        <v>368</v>
      </c>
      <c r="C10702" s="180">
        <v>907745.79</v>
      </c>
      <c r="D10702" s="180">
        <v>677713.9</v>
      </c>
      <c r="E10702" s="180">
        <v>0</v>
      </c>
      <c r="F10702" s="180">
        <v>0</v>
      </c>
      <c r="G10702" s="180">
        <v>213829.52999999997</v>
      </c>
      <c r="H10702" s="180">
        <v>6519.3000000000029</v>
      </c>
      <c r="I10702" s="180">
        <v>8765308.3399999999</v>
      </c>
      <c r="J10702" s="180">
        <v>8697223.9800000004</v>
      </c>
    </row>
    <row r="10703" spans="1:10" x14ac:dyDescent="0.2">
      <c r="A10703" s="180" t="s">
        <v>251</v>
      </c>
      <c r="B10703" s="180" t="s">
        <v>333</v>
      </c>
      <c r="C10703" s="180"/>
      <c r="D10703" s="180">
        <v>134818</v>
      </c>
      <c r="E10703" s="180"/>
      <c r="F10703" s="180">
        <v>0</v>
      </c>
      <c r="G10703" s="180"/>
      <c r="H10703" s="180"/>
      <c r="I10703" s="180">
        <v>1471633</v>
      </c>
      <c r="J10703" s="180">
        <v>1436002.6</v>
      </c>
    </row>
    <row r="10704" spans="1:10" x14ac:dyDescent="0.2">
      <c r="A10704" s="180" t="s">
        <v>251</v>
      </c>
      <c r="B10704" s="180" t="s">
        <v>334</v>
      </c>
      <c r="C10704" s="180"/>
      <c r="D10704" s="180">
        <v>5143</v>
      </c>
      <c r="E10704" s="180"/>
      <c r="F10704" s="180">
        <v>0</v>
      </c>
      <c r="G10704" s="180"/>
      <c r="H10704" s="180"/>
      <c r="I10704" s="180">
        <v>60099</v>
      </c>
      <c r="J10704" s="180">
        <v>58649.82</v>
      </c>
    </row>
    <row r="10705" spans="1:10" x14ac:dyDescent="0.2">
      <c r="A10705" s="180" t="s">
        <v>251</v>
      </c>
      <c r="B10705" s="180" t="s">
        <v>335</v>
      </c>
      <c r="C10705" s="180"/>
      <c r="D10705" s="180">
        <v>0</v>
      </c>
      <c r="E10705" s="180"/>
      <c r="F10705" s="180"/>
      <c r="G10705" s="180"/>
      <c r="H10705" s="180"/>
      <c r="I10705" s="180">
        <v>102362</v>
      </c>
      <c r="J10705" s="180">
        <v>109087</v>
      </c>
    </row>
    <row r="10706" spans="1:10" x14ac:dyDescent="0.2">
      <c r="A10706" s="180" t="s">
        <v>251</v>
      </c>
      <c r="B10706" s="180" t="s">
        <v>336</v>
      </c>
      <c r="C10706" s="180"/>
      <c r="D10706" s="180"/>
      <c r="E10706" s="180"/>
      <c r="F10706" s="180"/>
      <c r="G10706" s="180"/>
      <c r="H10706" s="180"/>
      <c r="I10706" s="180">
        <v>110000</v>
      </c>
      <c r="J10706" s="180">
        <v>116152.68</v>
      </c>
    </row>
    <row r="10707" spans="1:10" x14ac:dyDescent="0.2">
      <c r="A10707" s="180" t="s">
        <v>251</v>
      </c>
      <c r="B10707" s="180" t="s">
        <v>337</v>
      </c>
      <c r="C10707" s="180">
        <v>1450</v>
      </c>
      <c r="D10707" s="180">
        <v>2700</v>
      </c>
      <c r="E10707" s="180"/>
      <c r="F10707" s="180"/>
      <c r="G10707" s="180">
        <v>10</v>
      </c>
      <c r="H10707" s="180"/>
      <c r="I10707" s="180">
        <v>13173</v>
      </c>
      <c r="J10707" s="180">
        <v>13856.3</v>
      </c>
    </row>
    <row r="10708" spans="1:10" x14ac:dyDescent="0.2">
      <c r="A10708" s="180" t="s">
        <v>251</v>
      </c>
      <c r="B10708" s="180" t="s">
        <v>338</v>
      </c>
      <c r="C10708" s="180"/>
      <c r="D10708" s="180"/>
      <c r="E10708" s="180"/>
      <c r="F10708" s="180"/>
      <c r="G10708" s="180">
        <v>36800</v>
      </c>
      <c r="H10708" s="180"/>
      <c r="I10708" s="180">
        <v>37100</v>
      </c>
      <c r="J10708" s="180">
        <v>36809.21</v>
      </c>
    </row>
    <row r="10709" spans="1:10" x14ac:dyDescent="0.2">
      <c r="A10709" s="180" t="s">
        <v>251</v>
      </c>
      <c r="B10709" s="180" t="s">
        <v>339</v>
      </c>
      <c r="C10709" s="180"/>
      <c r="D10709" s="180"/>
      <c r="E10709" s="180"/>
      <c r="F10709" s="180"/>
      <c r="G10709" s="180"/>
      <c r="H10709" s="180"/>
      <c r="I10709" s="180">
        <v>41700</v>
      </c>
      <c r="J10709" s="180">
        <v>49054.21</v>
      </c>
    </row>
    <row r="10710" spans="1:10" x14ac:dyDescent="0.2">
      <c r="A10710" s="180" t="s">
        <v>251</v>
      </c>
      <c r="B10710" s="180" t="s">
        <v>340</v>
      </c>
      <c r="C10710" s="180">
        <v>14000</v>
      </c>
      <c r="D10710" s="180">
        <v>215</v>
      </c>
      <c r="E10710" s="180"/>
      <c r="F10710" s="180"/>
      <c r="G10710" s="180">
        <v>160</v>
      </c>
      <c r="H10710" s="180">
        <v>1100</v>
      </c>
      <c r="I10710" s="180">
        <v>199890</v>
      </c>
      <c r="J10710" s="180">
        <v>209481.93</v>
      </c>
    </row>
    <row r="10711" spans="1:10" x14ac:dyDescent="0.2">
      <c r="A10711" s="180" t="s">
        <v>251</v>
      </c>
      <c r="B10711" s="180" t="s">
        <v>341</v>
      </c>
      <c r="C10711" s="180"/>
      <c r="D10711" s="180"/>
      <c r="E10711" s="180"/>
      <c r="F10711" s="180"/>
      <c r="G10711" s="180"/>
      <c r="H10711" s="180"/>
      <c r="I10711" s="180">
        <v>0</v>
      </c>
      <c r="J10711" s="180">
        <v>0</v>
      </c>
    </row>
    <row r="10712" spans="1:10" x14ac:dyDescent="0.2">
      <c r="A10712" s="180" t="s">
        <v>251</v>
      </c>
      <c r="B10712" s="180" t="s">
        <v>342</v>
      </c>
      <c r="C10712" s="180"/>
      <c r="D10712" s="180"/>
      <c r="E10712" s="180"/>
      <c r="F10712" s="180"/>
      <c r="G10712" s="180"/>
      <c r="H10712" s="180"/>
      <c r="I10712" s="180">
        <v>1413432</v>
      </c>
      <c r="J10712" s="180">
        <v>1443476</v>
      </c>
    </row>
    <row r="10713" spans="1:10" x14ac:dyDescent="0.2">
      <c r="A10713" s="180" t="s">
        <v>251</v>
      </c>
      <c r="B10713" s="180" t="s">
        <v>343</v>
      </c>
      <c r="C10713" s="180"/>
      <c r="D10713" s="180"/>
      <c r="E10713" s="180"/>
      <c r="F10713" s="180"/>
      <c r="G10713" s="180"/>
      <c r="H10713" s="180"/>
      <c r="I10713" s="180">
        <v>0</v>
      </c>
      <c r="J10713" s="180">
        <v>0</v>
      </c>
    </row>
    <row r="10714" spans="1:10" x14ac:dyDescent="0.2">
      <c r="A10714" s="180" t="s">
        <v>251</v>
      </c>
      <c r="B10714" s="180" t="s">
        <v>344</v>
      </c>
      <c r="C10714" s="180">
        <v>213000</v>
      </c>
      <c r="D10714" s="180">
        <v>50</v>
      </c>
      <c r="E10714" s="180"/>
      <c r="F10714" s="180"/>
      <c r="G10714" s="180">
        <v>930</v>
      </c>
      <c r="H10714" s="180"/>
      <c r="I10714" s="180">
        <v>235985</v>
      </c>
      <c r="J10714" s="180">
        <v>229810.2</v>
      </c>
    </row>
    <row r="10715" spans="1:10" x14ac:dyDescent="0.2">
      <c r="A10715" s="180" t="s">
        <v>251</v>
      </c>
      <c r="B10715" s="180" t="s">
        <v>475</v>
      </c>
      <c r="C10715" s="180"/>
      <c r="D10715" s="180">
        <v>2092</v>
      </c>
      <c r="E10715" s="180"/>
      <c r="F10715" s="180">
        <v>0</v>
      </c>
      <c r="G10715" s="180"/>
      <c r="H10715" s="180"/>
      <c r="I10715" s="180">
        <v>19126</v>
      </c>
      <c r="J10715" s="180">
        <v>20071.799999999996</v>
      </c>
    </row>
    <row r="10716" spans="1:10" x14ac:dyDescent="0.2">
      <c r="A10716" s="180" t="s">
        <v>251</v>
      </c>
      <c r="B10716" s="180" t="s">
        <v>332</v>
      </c>
      <c r="C10716" s="180"/>
      <c r="D10716" s="180"/>
      <c r="E10716" s="180"/>
      <c r="F10716" s="180"/>
      <c r="G10716" s="180"/>
      <c r="H10716" s="180"/>
      <c r="I10716" s="180">
        <v>60000</v>
      </c>
      <c r="J10716" s="180">
        <v>62180</v>
      </c>
    </row>
    <row r="10717" spans="1:10" x14ac:dyDescent="0.2">
      <c r="A10717" s="180" t="s">
        <v>251</v>
      </c>
      <c r="B10717" s="180" t="s">
        <v>407</v>
      </c>
      <c r="C10717" s="180"/>
      <c r="D10717" s="180">
        <v>320</v>
      </c>
      <c r="E10717" s="180"/>
      <c r="F10717" s="180"/>
      <c r="G10717" s="180">
        <v>71000</v>
      </c>
      <c r="H10717" s="180"/>
      <c r="I10717" s="180">
        <v>147320</v>
      </c>
      <c r="J10717" s="180">
        <v>148014.66999999998</v>
      </c>
    </row>
    <row r="10718" spans="1:10" x14ac:dyDescent="0.2">
      <c r="A10718" s="180" t="s">
        <v>251</v>
      </c>
      <c r="B10718" s="180" t="s">
        <v>345</v>
      </c>
      <c r="C10718" s="180">
        <v>228450</v>
      </c>
      <c r="D10718" s="180">
        <v>145338</v>
      </c>
      <c r="E10718" s="180">
        <v>0</v>
      </c>
      <c r="F10718" s="180">
        <v>0</v>
      </c>
      <c r="G10718" s="180">
        <v>108900</v>
      </c>
      <c r="H10718" s="180">
        <v>1100</v>
      </c>
      <c r="I10718" s="180">
        <v>3911820</v>
      </c>
      <c r="J10718" s="180">
        <v>3932646.42</v>
      </c>
    </row>
    <row r="10719" spans="1:10" x14ac:dyDescent="0.2">
      <c r="A10719" s="180" t="s">
        <v>251</v>
      </c>
      <c r="B10719" s="180" t="s">
        <v>346</v>
      </c>
      <c r="C10719" s="180"/>
      <c r="D10719" s="180"/>
      <c r="E10719" s="180"/>
      <c r="F10719" s="180"/>
      <c r="G10719" s="180"/>
      <c r="H10719" s="180"/>
      <c r="I10719" s="180">
        <v>0</v>
      </c>
      <c r="J10719" s="180">
        <v>0</v>
      </c>
    </row>
    <row r="10720" spans="1:10" x14ac:dyDescent="0.2">
      <c r="A10720" s="180" t="s">
        <v>251</v>
      </c>
      <c r="B10720" s="180" t="s">
        <v>446</v>
      </c>
      <c r="C10720" s="180"/>
      <c r="D10720" s="180"/>
      <c r="E10720" s="180"/>
      <c r="F10720" s="180"/>
      <c r="G10720" s="180"/>
      <c r="H10720" s="180"/>
      <c r="I10720" s="180">
        <v>0</v>
      </c>
      <c r="J10720" s="180">
        <v>0</v>
      </c>
    </row>
    <row r="10721" spans="1:10" x14ac:dyDescent="0.2">
      <c r="A10721" s="180" t="s">
        <v>251</v>
      </c>
      <c r="B10721" s="180" t="s">
        <v>347</v>
      </c>
      <c r="C10721" s="180"/>
      <c r="D10721" s="180"/>
      <c r="E10721" s="180"/>
      <c r="F10721" s="180"/>
      <c r="G10721" s="180"/>
      <c r="H10721" s="180"/>
      <c r="I10721" s="180">
        <v>0</v>
      </c>
      <c r="J10721" s="180">
        <v>0</v>
      </c>
    </row>
    <row r="10722" spans="1:10" x14ac:dyDescent="0.2">
      <c r="A10722" s="180" t="s">
        <v>251</v>
      </c>
      <c r="B10722" s="180" t="s">
        <v>348</v>
      </c>
      <c r="C10722" s="180">
        <v>228450</v>
      </c>
      <c r="D10722" s="180">
        <v>145338</v>
      </c>
      <c r="E10722" s="180">
        <v>0</v>
      </c>
      <c r="F10722" s="180">
        <v>0</v>
      </c>
      <c r="G10722" s="180">
        <v>108900</v>
      </c>
      <c r="H10722" s="180">
        <v>1100</v>
      </c>
      <c r="I10722" s="180">
        <v>3911820</v>
      </c>
      <c r="J10722" s="180">
        <v>3932646.42</v>
      </c>
    </row>
    <row r="10723" spans="1:10" x14ac:dyDescent="0.2">
      <c r="A10723" s="180" t="s">
        <v>251</v>
      </c>
      <c r="B10723" s="180" t="s">
        <v>349</v>
      </c>
      <c r="C10723" s="180">
        <v>1119490.71</v>
      </c>
      <c r="D10723" s="180">
        <v>484874.26</v>
      </c>
      <c r="E10723" s="180">
        <v>0</v>
      </c>
      <c r="F10723" s="180">
        <v>0</v>
      </c>
      <c r="G10723" s="180">
        <v>-43450.240000000005</v>
      </c>
      <c r="H10723" s="180">
        <v>3159.4499999999989</v>
      </c>
      <c r="I10723" s="180">
        <v>2828561.1799999997</v>
      </c>
      <c r="J10723" s="180">
        <v>2737119.2</v>
      </c>
    </row>
    <row r="10724" spans="1:10" x14ac:dyDescent="0.2">
      <c r="A10724" s="180" t="s">
        <v>251</v>
      </c>
      <c r="B10724" s="180" t="s">
        <v>350</v>
      </c>
      <c r="C10724" s="180">
        <v>1347940.71</v>
      </c>
      <c r="D10724" s="180">
        <v>630212.26</v>
      </c>
      <c r="E10724" s="180">
        <v>0</v>
      </c>
      <c r="F10724" s="180">
        <v>0</v>
      </c>
      <c r="G10724" s="180">
        <v>65449.759999999995</v>
      </c>
      <c r="H10724" s="180">
        <v>4259.4499999999989</v>
      </c>
      <c r="I10724" s="180">
        <v>6740381.1799999997</v>
      </c>
      <c r="J10724" s="180">
        <v>6669765.6200000001</v>
      </c>
    </row>
    <row r="10725" spans="1:10" x14ac:dyDescent="0.2">
      <c r="A10725" s="180" t="s">
        <v>251</v>
      </c>
      <c r="B10725" s="180" t="s">
        <v>376</v>
      </c>
      <c r="C10725" s="180"/>
      <c r="D10725" s="180"/>
      <c r="E10725" s="180"/>
      <c r="F10725" s="180"/>
      <c r="G10725" s="180"/>
      <c r="H10725" s="180"/>
      <c r="I10725" s="180"/>
      <c r="J10725" s="180"/>
    </row>
    <row r="10726" spans="1:10" x14ac:dyDescent="0.2">
      <c r="A10726" s="180" t="s">
        <v>251</v>
      </c>
      <c r="B10726" s="180" t="s">
        <v>377</v>
      </c>
      <c r="C10726" s="180">
        <v>15000</v>
      </c>
      <c r="D10726" s="180">
        <v>50000</v>
      </c>
      <c r="E10726" s="180"/>
      <c r="F10726" s="180"/>
      <c r="G10726" s="180"/>
      <c r="H10726" s="180"/>
      <c r="I10726" s="180">
        <v>2414700</v>
      </c>
      <c r="J10726" s="180">
        <v>2403875.33</v>
      </c>
    </row>
    <row r="10727" spans="1:10" x14ac:dyDescent="0.2">
      <c r="A10727" s="180" t="s">
        <v>251</v>
      </c>
      <c r="B10727" s="180" t="s">
        <v>352</v>
      </c>
      <c r="C10727" s="180"/>
      <c r="D10727" s="180"/>
      <c r="E10727" s="180"/>
      <c r="F10727" s="180"/>
      <c r="G10727" s="180"/>
      <c r="H10727" s="180"/>
      <c r="I10727" s="180">
        <v>43000</v>
      </c>
      <c r="J10727" s="180">
        <v>42742.97</v>
      </c>
    </row>
    <row r="10728" spans="1:10" x14ac:dyDescent="0.2">
      <c r="A10728" s="180" t="s">
        <v>251</v>
      </c>
      <c r="B10728" s="180" t="s">
        <v>353</v>
      </c>
      <c r="C10728" s="180"/>
      <c r="D10728" s="180"/>
      <c r="E10728" s="180"/>
      <c r="F10728" s="180"/>
      <c r="G10728" s="180"/>
      <c r="H10728" s="180"/>
      <c r="I10728" s="180">
        <v>68000</v>
      </c>
      <c r="J10728" s="180">
        <v>68668.09</v>
      </c>
    </row>
    <row r="10729" spans="1:10" x14ac:dyDescent="0.2">
      <c r="A10729" s="180" t="s">
        <v>251</v>
      </c>
      <c r="B10729" s="180" t="s">
        <v>354</v>
      </c>
      <c r="C10729" s="180"/>
      <c r="D10729" s="180"/>
      <c r="E10729" s="180"/>
      <c r="F10729" s="180"/>
      <c r="G10729" s="180"/>
      <c r="H10729" s="180"/>
      <c r="I10729" s="180">
        <v>281600</v>
      </c>
      <c r="J10729" s="180">
        <v>258314.94</v>
      </c>
    </row>
    <row r="10730" spans="1:10" x14ac:dyDescent="0.2">
      <c r="A10730" s="180" t="s">
        <v>251</v>
      </c>
      <c r="B10730" s="180" t="s">
        <v>408</v>
      </c>
      <c r="C10730" s="180"/>
      <c r="D10730" s="180"/>
      <c r="E10730" s="180"/>
      <c r="F10730" s="180"/>
      <c r="G10730" s="180"/>
      <c r="H10730" s="180"/>
      <c r="I10730" s="180">
        <v>125000</v>
      </c>
      <c r="J10730" s="180">
        <v>119768.19</v>
      </c>
    </row>
    <row r="10731" spans="1:10" x14ac:dyDescent="0.2">
      <c r="A10731" s="180" t="s">
        <v>251</v>
      </c>
      <c r="B10731" s="180" t="s">
        <v>423</v>
      </c>
      <c r="C10731" s="180"/>
      <c r="D10731" s="180">
        <v>22000</v>
      </c>
      <c r="E10731" s="180"/>
      <c r="F10731" s="180"/>
      <c r="G10731" s="180"/>
      <c r="H10731" s="180"/>
      <c r="I10731" s="180">
        <v>105000</v>
      </c>
      <c r="J10731" s="180">
        <v>100602.3</v>
      </c>
    </row>
    <row r="10732" spans="1:10" x14ac:dyDescent="0.2">
      <c r="A10732" s="180" t="s">
        <v>251</v>
      </c>
      <c r="B10732" s="180" t="s">
        <v>355</v>
      </c>
      <c r="C10732" s="180">
        <v>70000</v>
      </c>
      <c r="D10732" s="180">
        <v>15000</v>
      </c>
      <c r="E10732" s="180"/>
      <c r="F10732" s="180"/>
      <c r="G10732" s="180"/>
      <c r="H10732" s="180">
        <v>2000</v>
      </c>
      <c r="I10732" s="180">
        <v>457300</v>
      </c>
      <c r="J10732" s="180">
        <v>335531.34999999998</v>
      </c>
    </row>
    <row r="10733" spans="1:10" x14ac:dyDescent="0.2">
      <c r="A10733" s="180" t="s">
        <v>251</v>
      </c>
      <c r="B10733" s="180" t="s">
        <v>356</v>
      </c>
      <c r="C10733" s="180">
        <v>30000</v>
      </c>
      <c r="D10733" s="180">
        <v>2500</v>
      </c>
      <c r="E10733" s="180"/>
      <c r="F10733" s="180"/>
      <c r="G10733" s="180"/>
      <c r="H10733" s="180"/>
      <c r="I10733" s="180">
        <v>266300</v>
      </c>
      <c r="J10733" s="180">
        <v>260012.21</v>
      </c>
    </row>
    <row r="10734" spans="1:10" x14ac:dyDescent="0.2">
      <c r="A10734" s="180" t="s">
        <v>251</v>
      </c>
      <c r="B10734" s="180" t="s">
        <v>409</v>
      </c>
      <c r="C10734" s="180"/>
      <c r="D10734" s="180"/>
      <c r="E10734" s="180"/>
      <c r="F10734" s="180"/>
      <c r="G10734" s="180"/>
      <c r="H10734" s="180"/>
      <c r="I10734" s="180">
        <v>0</v>
      </c>
      <c r="J10734" s="180"/>
    </row>
    <row r="10735" spans="1:10" x14ac:dyDescent="0.2">
      <c r="A10735" s="180" t="s">
        <v>251</v>
      </c>
      <c r="B10735" s="180" t="s">
        <v>378</v>
      </c>
      <c r="C10735" s="180"/>
      <c r="D10735" s="180"/>
      <c r="E10735" s="180"/>
      <c r="F10735" s="180"/>
      <c r="G10735" s="180">
        <v>130000</v>
      </c>
      <c r="H10735" s="180"/>
      <c r="I10735" s="180">
        <v>120000</v>
      </c>
      <c r="J10735" s="180">
        <v>120399.82</v>
      </c>
    </row>
    <row r="10736" spans="1:10" x14ac:dyDescent="0.2">
      <c r="A10736" s="180" t="s">
        <v>251</v>
      </c>
      <c r="B10736" s="180" t="s">
        <v>360</v>
      </c>
      <c r="C10736" s="180">
        <v>500000</v>
      </c>
      <c r="D10736" s="180"/>
      <c r="E10736" s="180"/>
      <c r="F10736" s="180"/>
      <c r="G10736" s="180"/>
      <c r="H10736" s="180"/>
      <c r="I10736" s="180">
        <v>70000</v>
      </c>
      <c r="J10736" s="180">
        <v>14521.56</v>
      </c>
    </row>
    <row r="10737" spans="1:10" x14ac:dyDescent="0.2">
      <c r="A10737" s="180" t="s">
        <v>251</v>
      </c>
      <c r="B10737" s="180" t="s">
        <v>379</v>
      </c>
      <c r="C10737" s="180"/>
      <c r="D10737" s="180"/>
      <c r="E10737" s="180"/>
      <c r="F10737" s="180"/>
      <c r="G10737" s="180"/>
      <c r="H10737" s="180"/>
      <c r="I10737" s="180">
        <v>0</v>
      </c>
      <c r="J10737" s="180">
        <v>0</v>
      </c>
    </row>
    <row r="10738" spans="1:10" x14ac:dyDescent="0.2">
      <c r="A10738" s="180" t="s">
        <v>251</v>
      </c>
      <c r="B10738" s="180" t="s">
        <v>362</v>
      </c>
      <c r="C10738" s="180"/>
      <c r="D10738" s="180"/>
      <c r="E10738" s="180"/>
      <c r="F10738" s="180"/>
      <c r="G10738" s="180"/>
      <c r="H10738" s="180"/>
      <c r="I10738" s="180">
        <v>108388</v>
      </c>
      <c r="J10738" s="180">
        <v>108828</v>
      </c>
    </row>
    <row r="10739" spans="1:10" x14ac:dyDescent="0.2">
      <c r="A10739" s="180" t="s">
        <v>251</v>
      </c>
      <c r="B10739" s="180" t="s">
        <v>365</v>
      </c>
      <c r="C10739" s="180">
        <v>615000</v>
      </c>
      <c r="D10739" s="180">
        <v>89500</v>
      </c>
      <c r="E10739" s="180">
        <v>0</v>
      </c>
      <c r="F10739" s="180">
        <v>0</v>
      </c>
      <c r="G10739" s="180">
        <v>130000</v>
      </c>
      <c r="H10739" s="180">
        <v>2000</v>
      </c>
      <c r="I10739" s="180">
        <v>4059288</v>
      </c>
      <c r="J10739" s="180">
        <v>3833264.76</v>
      </c>
    </row>
    <row r="10740" spans="1:10" x14ac:dyDescent="0.2">
      <c r="A10740" s="180" t="s">
        <v>251</v>
      </c>
      <c r="B10740" s="180" t="s">
        <v>447</v>
      </c>
      <c r="C10740" s="180"/>
      <c r="D10740" s="180"/>
      <c r="E10740" s="180"/>
      <c r="F10740" s="180"/>
      <c r="G10740" s="180"/>
      <c r="H10740" s="180"/>
      <c r="I10740" s="180">
        <v>0</v>
      </c>
      <c r="J10740" s="180">
        <v>7939.68</v>
      </c>
    </row>
    <row r="10741" spans="1:10" x14ac:dyDescent="0.2">
      <c r="A10741" s="180" t="s">
        <v>251</v>
      </c>
      <c r="B10741" s="180" t="s">
        <v>366</v>
      </c>
      <c r="C10741" s="180">
        <v>615000</v>
      </c>
      <c r="D10741" s="180">
        <v>89500</v>
      </c>
      <c r="E10741" s="180">
        <v>0</v>
      </c>
      <c r="F10741" s="180">
        <v>0</v>
      </c>
      <c r="G10741" s="180">
        <v>130000</v>
      </c>
      <c r="H10741" s="180">
        <v>2000</v>
      </c>
      <c r="I10741" s="180">
        <v>4059288</v>
      </c>
      <c r="J10741" s="180">
        <v>3841204.44</v>
      </c>
    </row>
    <row r="10742" spans="1:10" x14ac:dyDescent="0.2">
      <c r="A10742" s="180" t="s">
        <v>251</v>
      </c>
      <c r="B10742" s="180" t="s">
        <v>367</v>
      </c>
      <c r="C10742" s="180">
        <v>732940.71</v>
      </c>
      <c r="D10742" s="180">
        <v>540712.26</v>
      </c>
      <c r="E10742" s="180">
        <v>0</v>
      </c>
      <c r="F10742" s="180">
        <v>0</v>
      </c>
      <c r="G10742" s="180">
        <v>-64550.240000000005</v>
      </c>
      <c r="H10742" s="180">
        <v>2259.4499999999989</v>
      </c>
      <c r="I10742" s="180">
        <v>2681093.1799999997</v>
      </c>
      <c r="J10742" s="180">
        <v>2828561.18</v>
      </c>
    </row>
    <row r="10743" spans="1:10" x14ac:dyDescent="0.2">
      <c r="A10743" s="180" t="s">
        <v>251</v>
      </c>
      <c r="B10743" s="180" t="s">
        <v>368</v>
      </c>
      <c r="C10743" s="180">
        <v>1347940.71</v>
      </c>
      <c r="D10743" s="180">
        <v>630212.26</v>
      </c>
      <c r="E10743" s="180">
        <v>0</v>
      </c>
      <c r="F10743" s="180">
        <v>0</v>
      </c>
      <c r="G10743" s="180">
        <v>65449.759999999995</v>
      </c>
      <c r="H10743" s="180">
        <v>4259.4499999999989</v>
      </c>
      <c r="I10743" s="180">
        <v>6740381.1799999997</v>
      </c>
      <c r="J10743" s="180">
        <v>6669765.6200000001</v>
      </c>
    </row>
    <row r="10744" spans="1:10" x14ac:dyDescent="0.2">
      <c r="A10744" s="180" t="s">
        <v>252</v>
      </c>
      <c r="B10744" s="180" t="s">
        <v>333</v>
      </c>
      <c r="C10744" s="180"/>
      <c r="D10744" s="180">
        <v>464294</v>
      </c>
      <c r="E10744" s="180"/>
      <c r="F10744" s="180">
        <v>812513</v>
      </c>
      <c r="G10744" s="180"/>
      <c r="H10744" s="180"/>
      <c r="I10744" s="180">
        <v>4166215</v>
      </c>
      <c r="J10744" s="180">
        <v>3999587.61</v>
      </c>
    </row>
    <row r="10745" spans="1:10" x14ac:dyDescent="0.2">
      <c r="A10745" s="180" t="s">
        <v>252</v>
      </c>
      <c r="B10745" s="180" t="s">
        <v>334</v>
      </c>
      <c r="C10745" s="180"/>
      <c r="D10745" s="180">
        <v>11617</v>
      </c>
      <c r="E10745" s="180"/>
      <c r="F10745" s="180">
        <v>20333</v>
      </c>
      <c r="G10745" s="180"/>
      <c r="H10745" s="180"/>
      <c r="I10745" s="180">
        <v>128395</v>
      </c>
      <c r="J10745" s="180">
        <v>144443.93</v>
      </c>
    </row>
    <row r="10746" spans="1:10" x14ac:dyDescent="0.2">
      <c r="A10746" s="180" t="s">
        <v>252</v>
      </c>
      <c r="B10746" s="180" t="s">
        <v>335</v>
      </c>
      <c r="C10746" s="180"/>
      <c r="D10746" s="180">
        <v>0</v>
      </c>
      <c r="E10746" s="180"/>
      <c r="F10746" s="180"/>
      <c r="G10746" s="180"/>
      <c r="H10746" s="180"/>
      <c r="I10746" s="180">
        <v>227425</v>
      </c>
      <c r="J10746" s="180">
        <v>237864</v>
      </c>
    </row>
    <row r="10747" spans="1:10" x14ac:dyDescent="0.2">
      <c r="A10747" s="180" t="s">
        <v>252</v>
      </c>
      <c r="B10747" s="180" t="s">
        <v>336</v>
      </c>
      <c r="C10747" s="180"/>
      <c r="D10747" s="180"/>
      <c r="E10747" s="180"/>
      <c r="F10747" s="180"/>
      <c r="G10747" s="180"/>
      <c r="H10747" s="180"/>
      <c r="I10747" s="180">
        <v>565595</v>
      </c>
      <c r="J10747" s="180">
        <v>557466.27</v>
      </c>
    </row>
    <row r="10748" spans="1:10" x14ac:dyDescent="0.2">
      <c r="A10748" s="180" t="s">
        <v>252</v>
      </c>
      <c r="B10748" s="180" t="s">
        <v>337</v>
      </c>
      <c r="C10748" s="180">
        <v>9891</v>
      </c>
      <c r="D10748" s="180">
        <v>3091</v>
      </c>
      <c r="E10748" s="180">
        <v>132</v>
      </c>
      <c r="F10748" s="180">
        <v>1189</v>
      </c>
      <c r="G10748" s="180">
        <v>217</v>
      </c>
      <c r="H10748" s="180">
        <v>0</v>
      </c>
      <c r="I10748" s="180">
        <v>26732</v>
      </c>
      <c r="J10748" s="180">
        <v>26337.71</v>
      </c>
    </row>
    <row r="10749" spans="1:10" x14ac:dyDescent="0.2">
      <c r="A10749" s="180" t="s">
        <v>252</v>
      </c>
      <c r="B10749" s="180" t="s">
        <v>338</v>
      </c>
      <c r="C10749" s="180"/>
      <c r="D10749" s="180"/>
      <c r="E10749" s="180"/>
      <c r="F10749" s="180"/>
      <c r="G10749" s="180">
        <v>197950</v>
      </c>
      <c r="H10749" s="180">
        <v>0</v>
      </c>
      <c r="I10749" s="180">
        <v>195025</v>
      </c>
      <c r="J10749" s="180">
        <v>192142.42</v>
      </c>
    </row>
    <row r="10750" spans="1:10" x14ac:dyDescent="0.2">
      <c r="A10750" s="180" t="s">
        <v>252</v>
      </c>
      <c r="B10750" s="180" t="s">
        <v>339</v>
      </c>
      <c r="C10750" s="180"/>
      <c r="D10750" s="180"/>
      <c r="E10750" s="180"/>
      <c r="F10750" s="180"/>
      <c r="G10750" s="180"/>
      <c r="H10750" s="180">
        <v>0</v>
      </c>
      <c r="I10750" s="180">
        <v>300221</v>
      </c>
      <c r="J10750" s="180">
        <v>296011.08</v>
      </c>
    </row>
    <row r="10751" spans="1:10" x14ac:dyDescent="0.2">
      <c r="A10751" s="180" t="s">
        <v>252</v>
      </c>
      <c r="B10751" s="180" t="s">
        <v>340</v>
      </c>
      <c r="C10751" s="180">
        <v>0</v>
      </c>
      <c r="D10751" s="180">
        <v>53992</v>
      </c>
      <c r="E10751" s="180">
        <v>0</v>
      </c>
      <c r="F10751" s="180">
        <v>0</v>
      </c>
      <c r="G10751" s="180">
        <v>4278</v>
      </c>
      <c r="H10751" s="180">
        <v>4930</v>
      </c>
      <c r="I10751" s="180">
        <v>237868</v>
      </c>
      <c r="J10751" s="180">
        <v>234351.3</v>
      </c>
    </row>
    <row r="10752" spans="1:10" x14ac:dyDescent="0.2">
      <c r="A10752" s="180" t="s">
        <v>252</v>
      </c>
      <c r="B10752" s="180" t="s">
        <v>341</v>
      </c>
      <c r="C10752" s="180">
        <v>0</v>
      </c>
      <c r="D10752" s="180">
        <v>0</v>
      </c>
      <c r="E10752" s="180">
        <v>0</v>
      </c>
      <c r="F10752" s="180"/>
      <c r="G10752" s="180">
        <v>0</v>
      </c>
      <c r="H10752" s="180">
        <v>0</v>
      </c>
      <c r="I10752" s="180">
        <v>0</v>
      </c>
      <c r="J10752" s="180">
        <v>0</v>
      </c>
    </row>
    <row r="10753" spans="1:10" x14ac:dyDescent="0.2">
      <c r="A10753" s="180" t="s">
        <v>252</v>
      </c>
      <c r="B10753" s="180" t="s">
        <v>342</v>
      </c>
      <c r="C10753" s="180"/>
      <c r="D10753" s="180"/>
      <c r="E10753" s="180"/>
      <c r="F10753" s="180"/>
      <c r="G10753" s="180"/>
      <c r="H10753" s="180"/>
      <c r="I10753" s="180">
        <v>3069528</v>
      </c>
      <c r="J10753" s="180">
        <v>3001501</v>
      </c>
    </row>
    <row r="10754" spans="1:10" x14ac:dyDescent="0.2">
      <c r="A10754" s="180" t="s">
        <v>252</v>
      </c>
      <c r="B10754" s="180" t="s">
        <v>343</v>
      </c>
      <c r="C10754" s="180"/>
      <c r="D10754" s="180"/>
      <c r="E10754" s="180"/>
      <c r="F10754" s="180"/>
      <c r="G10754" s="180"/>
      <c r="H10754" s="180"/>
      <c r="I10754" s="180">
        <v>0</v>
      </c>
      <c r="J10754" s="180">
        <v>0</v>
      </c>
    </row>
    <row r="10755" spans="1:10" x14ac:dyDescent="0.2">
      <c r="A10755" s="180" t="s">
        <v>252</v>
      </c>
      <c r="B10755" s="180" t="s">
        <v>344</v>
      </c>
      <c r="C10755" s="180">
        <v>576141</v>
      </c>
      <c r="D10755" s="180">
        <v>118</v>
      </c>
      <c r="E10755" s="180">
        <v>0</v>
      </c>
      <c r="F10755" s="180">
        <v>207</v>
      </c>
      <c r="G10755" s="180">
        <v>3026</v>
      </c>
      <c r="H10755" s="180">
        <v>0</v>
      </c>
      <c r="I10755" s="180">
        <v>754415</v>
      </c>
      <c r="J10755" s="180">
        <v>605854.85</v>
      </c>
    </row>
    <row r="10756" spans="1:10" x14ac:dyDescent="0.2">
      <c r="A10756" s="180" t="s">
        <v>252</v>
      </c>
      <c r="B10756" s="180" t="s">
        <v>475</v>
      </c>
      <c r="C10756" s="180"/>
      <c r="D10756" s="180">
        <v>20022</v>
      </c>
      <c r="E10756" s="180"/>
      <c r="F10756" s="180">
        <v>35039</v>
      </c>
      <c r="G10756" s="180"/>
      <c r="H10756" s="180"/>
      <c r="I10756" s="180">
        <v>168586</v>
      </c>
      <c r="J10756" s="180">
        <v>154853.56</v>
      </c>
    </row>
    <row r="10757" spans="1:10" x14ac:dyDescent="0.2">
      <c r="A10757" s="180" t="s">
        <v>252</v>
      </c>
      <c r="B10757" s="180" t="s">
        <v>332</v>
      </c>
      <c r="C10757" s="180"/>
      <c r="D10757" s="180"/>
      <c r="E10757" s="180">
        <v>0</v>
      </c>
      <c r="F10757" s="180"/>
      <c r="G10757" s="180"/>
      <c r="H10757" s="180"/>
      <c r="I10757" s="180">
        <v>58941</v>
      </c>
      <c r="J10757" s="180">
        <v>61335</v>
      </c>
    </row>
    <row r="10758" spans="1:10" x14ac:dyDescent="0.2">
      <c r="A10758" s="180" t="s">
        <v>252</v>
      </c>
      <c r="B10758" s="180" t="s">
        <v>407</v>
      </c>
      <c r="C10758" s="180">
        <v>0</v>
      </c>
      <c r="D10758" s="180">
        <v>0</v>
      </c>
      <c r="E10758" s="180">
        <v>0</v>
      </c>
      <c r="F10758" s="180">
        <v>0</v>
      </c>
      <c r="G10758" s="180">
        <v>136079</v>
      </c>
      <c r="H10758" s="180">
        <v>0</v>
      </c>
      <c r="I10758" s="180">
        <v>249522</v>
      </c>
      <c r="J10758" s="180">
        <v>290738.12</v>
      </c>
    </row>
    <row r="10759" spans="1:10" x14ac:dyDescent="0.2">
      <c r="A10759" s="180" t="s">
        <v>252</v>
      </c>
      <c r="B10759" s="180" t="s">
        <v>345</v>
      </c>
      <c r="C10759" s="180">
        <v>586032</v>
      </c>
      <c r="D10759" s="180">
        <v>553134</v>
      </c>
      <c r="E10759" s="180">
        <v>132</v>
      </c>
      <c r="F10759" s="180">
        <v>869281</v>
      </c>
      <c r="G10759" s="180">
        <v>341550</v>
      </c>
      <c r="H10759" s="180">
        <v>4930</v>
      </c>
      <c r="I10759" s="180">
        <v>10148468</v>
      </c>
      <c r="J10759" s="180">
        <v>9802486.8499999996</v>
      </c>
    </row>
    <row r="10760" spans="1:10" x14ac:dyDescent="0.2">
      <c r="A10760" s="180" t="s">
        <v>252</v>
      </c>
      <c r="B10760" s="180" t="s">
        <v>346</v>
      </c>
      <c r="C10760" s="180">
        <v>0</v>
      </c>
      <c r="D10760" s="180">
        <v>0</v>
      </c>
      <c r="E10760" s="180">
        <v>0</v>
      </c>
      <c r="F10760" s="180">
        <v>0</v>
      </c>
      <c r="G10760" s="180"/>
      <c r="H10760" s="180"/>
      <c r="I10760" s="180">
        <v>0</v>
      </c>
      <c r="J10760" s="180">
        <v>406000</v>
      </c>
    </row>
    <row r="10761" spans="1:10" x14ac:dyDescent="0.2">
      <c r="A10761" s="180" t="s">
        <v>252</v>
      </c>
      <c r="B10761" s="180" t="s">
        <v>446</v>
      </c>
      <c r="C10761" s="180">
        <v>0</v>
      </c>
      <c r="D10761" s="180">
        <v>0</v>
      </c>
      <c r="E10761" s="180">
        <v>0</v>
      </c>
      <c r="F10761" s="180">
        <v>340035</v>
      </c>
      <c r="G10761" s="180">
        <v>21045</v>
      </c>
      <c r="H10761" s="180">
        <v>0</v>
      </c>
      <c r="I10761" s="180">
        <v>362799</v>
      </c>
      <c r="J10761" s="180">
        <v>322461.43999999994</v>
      </c>
    </row>
    <row r="10762" spans="1:10" x14ac:dyDescent="0.2">
      <c r="A10762" s="180" t="s">
        <v>252</v>
      </c>
      <c r="B10762" s="180" t="s">
        <v>347</v>
      </c>
      <c r="C10762" s="180">
        <v>0</v>
      </c>
      <c r="D10762" s="180">
        <v>0</v>
      </c>
      <c r="E10762" s="180">
        <v>0</v>
      </c>
      <c r="F10762" s="180"/>
      <c r="G10762" s="180">
        <v>0</v>
      </c>
      <c r="H10762" s="180">
        <v>0</v>
      </c>
      <c r="I10762" s="180">
        <v>4860</v>
      </c>
      <c r="J10762" s="180">
        <v>81635.75</v>
      </c>
    </row>
    <row r="10763" spans="1:10" x14ac:dyDescent="0.2">
      <c r="A10763" s="180" t="s">
        <v>252</v>
      </c>
      <c r="B10763" s="180" t="s">
        <v>348</v>
      </c>
      <c r="C10763" s="180">
        <v>586032</v>
      </c>
      <c r="D10763" s="180">
        <v>553134</v>
      </c>
      <c r="E10763" s="180">
        <v>132</v>
      </c>
      <c r="F10763" s="180">
        <v>1209316</v>
      </c>
      <c r="G10763" s="180">
        <v>362595</v>
      </c>
      <c r="H10763" s="180">
        <v>4930</v>
      </c>
      <c r="I10763" s="180">
        <v>10516127</v>
      </c>
      <c r="J10763" s="180">
        <v>10612584.039999999</v>
      </c>
    </row>
    <row r="10764" spans="1:10" x14ac:dyDescent="0.2">
      <c r="A10764" s="180" t="s">
        <v>252</v>
      </c>
      <c r="B10764" s="180" t="s">
        <v>349</v>
      </c>
      <c r="C10764" s="180">
        <v>1917857.81</v>
      </c>
      <c r="D10764" s="180">
        <v>515921.59999999986</v>
      </c>
      <c r="E10764" s="180">
        <v>43788</v>
      </c>
      <c r="F10764" s="180">
        <v>183700.84000000032</v>
      </c>
      <c r="G10764" s="180">
        <v>63389.149999999965</v>
      </c>
      <c r="H10764" s="180">
        <v>-1685.1999999999998</v>
      </c>
      <c r="I10764" s="180">
        <v>3970083.1400000006</v>
      </c>
      <c r="J10764" s="180">
        <v>4029929.11</v>
      </c>
    </row>
    <row r="10765" spans="1:10" x14ac:dyDescent="0.2">
      <c r="A10765" s="180" t="s">
        <v>252</v>
      </c>
      <c r="B10765" s="180" t="s">
        <v>350</v>
      </c>
      <c r="C10765" s="180">
        <v>2503889.81</v>
      </c>
      <c r="D10765" s="180">
        <v>1069055.6000000001</v>
      </c>
      <c r="E10765" s="180">
        <v>43920</v>
      </c>
      <c r="F10765" s="180">
        <v>1393016.8400000003</v>
      </c>
      <c r="G10765" s="180">
        <v>425984.15</v>
      </c>
      <c r="H10765" s="180">
        <v>3244.8</v>
      </c>
      <c r="I10765" s="180">
        <v>14486210.140000001</v>
      </c>
      <c r="J10765" s="180">
        <v>14642513.15</v>
      </c>
    </row>
    <row r="10766" spans="1:10" x14ac:dyDescent="0.2">
      <c r="A10766" s="180" t="s">
        <v>252</v>
      </c>
      <c r="B10766" s="180" t="s">
        <v>376</v>
      </c>
      <c r="C10766" s="180"/>
      <c r="D10766" s="180"/>
      <c r="E10766" s="180"/>
      <c r="F10766" s="180"/>
      <c r="G10766" s="180"/>
      <c r="H10766" s="180"/>
      <c r="I10766" s="180"/>
      <c r="J10766" s="180"/>
    </row>
    <row r="10767" spans="1:10" x14ac:dyDescent="0.2">
      <c r="A10767" s="180" t="s">
        <v>252</v>
      </c>
      <c r="B10767" s="180" t="s">
        <v>377</v>
      </c>
      <c r="C10767" s="180">
        <v>2557</v>
      </c>
      <c r="D10767" s="180">
        <v>44532</v>
      </c>
      <c r="E10767" s="180">
        <v>42308</v>
      </c>
      <c r="F10767" s="180"/>
      <c r="G10767" s="180">
        <v>0</v>
      </c>
      <c r="H10767" s="180">
        <v>0</v>
      </c>
      <c r="I10767" s="180">
        <v>5550416</v>
      </c>
      <c r="J10767" s="180">
        <v>5814118.5200000005</v>
      </c>
    </row>
    <row r="10768" spans="1:10" x14ac:dyDescent="0.2">
      <c r="A10768" s="180" t="s">
        <v>252</v>
      </c>
      <c r="B10768" s="180" t="s">
        <v>352</v>
      </c>
      <c r="C10768" s="180">
        <v>0</v>
      </c>
      <c r="D10768" s="180">
        <v>0</v>
      </c>
      <c r="E10768" s="180">
        <v>0</v>
      </c>
      <c r="F10768" s="180"/>
      <c r="G10768" s="180">
        <v>0</v>
      </c>
      <c r="H10768" s="180">
        <v>0</v>
      </c>
      <c r="I10768" s="180">
        <v>246685</v>
      </c>
      <c r="J10768" s="180">
        <v>249227.18</v>
      </c>
    </row>
    <row r="10769" spans="1:10" x14ac:dyDescent="0.2">
      <c r="A10769" s="180" t="s">
        <v>252</v>
      </c>
      <c r="B10769" s="180" t="s">
        <v>353</v>
      </c>
      <c r="C10769" s="180">
        <v>0</v>
      </c>
      <c r="D10769" s="180">
        <v>0</v>
      </c>
      <c r="E10769" s="180">
        <v>0</v>
      </c>
      <c r="F10769" s="180"/>
      <c r="G10769" s="180">
        <v>0</v>
      </c>
      <c r="H10769" s="180">
        <v>0</v>
      </c>
      <c r="I10769" s="180">
        <v>206876</v>
      </c>
      <c r="J10769" s="180">
        <v>203674.35</v>
      </c>
    </row>
    <row r="10770" spans="1:10" x14ac:dyDescent="0.2">
      <c r="A10770" s="180" t="s">
        <v>252</v>
      </c>
      <c r="B10770" s="180" t="s">
        <v>354</v>
      </c>
      <c r="C10770" s="180">
        <v>0</v>
      </c>
      <c r="D10770" s="180">
        <v>32618</v>
      </c>
      <c r="E10770" s="180">
        <v>0</v>
      </c>
      <c r="F10770" s="180"/>
      <c r="G10770" s="180">
        <v>0</v>
      </c>
      <c r="H10770" s="180">
        <v>0</v>
      </c>
      <c r="I10770" s="180">
        <v>307121</v>
      </c>
      <c r="J10770" s="180">
        <v>304604.53000000003</v>
      </c>
    </row>
    <row r="10771" spans="1:10" x14ac:dyDescent="0.2">
      <c r="A10771" s="180" t="s">
        <v>252</v>
      </c>
      <c r="B10771" s="180" t="s">
        <v>408</v>
      </c>
      <c r="C10771" s="180">
        <v>0</v>
      </c>
      <c r="D10771" s="180">
        <v>0</v>
      </c>
      <c r="E10771" s="180">
        <v>0</v>
      </c>
      <c r="F10771" s="180"/>
      <c r="G10771" s="180">
        <v>0</v>
      </c>
      <c r="H10771" s="180">
        <v>0</v>
      </c>
      <c r="I10771" s="180">
        <v>356772</v>
      </c>
      <c r="J10771" s="180">
        <v>353509.57</v>
      </c>
    </row>
    <row r="10772" spans="1:10" x14ac:dyDescent="0.2">
      <c r="A10772" s="180" t="s">
        <v>252</v>
      </c>
      <c r="B10772" s="180" t="s">
        <v>423</v>
      </c>
      <c r="C10772" s="180">
        <v>0</v>
      </c>
      <c r="D10772" s="180">
        <v>0</v>
      </c>
      <c r="E10772" s="180">
        <v>0</v>
      </c>
      <c r="F10772" s="180">
        <v>0</v>
      </c>
      <c r="G10772" s="180">
        <v>0</v>
      </c>
      <c r="H10772" s="180">
        <v>0</v>
      </c>
      <c r="I10772" s="180">
        <v>100317</v>
      </c>
      <c r="J10772" s="180">
        <v>99128.43</v>
      </c>
    </row>
    <row r="10773" spans="1:10" x14ac:dyDescent="0.2">
      <c r="A10773" s="180" t="s">
        <v>252</v>
      </c>
      <c r="B10773" s="180" t="s">
        <v>355</v>
      </c>
      <c r="C10773" s="180">
        <v>0</v>
      </c>
      <c r="D10773" s="180">
        <v>139</v>
      </c>
      <c r="E10773" s="180">
        <v>0</v>
      </c>
      <c r="F10773" s="180"/>
      <c r="G10773" s="180">
        <v>0</v>
      </c>
      <c r="H10773" s="180">
        <v>0</v>
      </c>
      <c r="I10773" s="180">
        <v>682746</v>
      </c>
      <c r="J10773" s="180">
        <v>674561.77</v>
      </c>
    </row>
    <row r="10774" spans="1:10" x14ac:dyDescent="0.2">
      <c r="A10774" s="180" t="s">
        <v>252</v>
      </c>
      <c r="B10774" s="180" t="s">
        <v>356</v>
      </c>
      <c r="C10774" s="180">
        <v>0</v>
      </c>
      <c r="D10774" s="180">
        <v>21260</v>
      </c>
      <c r="E10774" s="180">
        <v>0</v>
      </c>
      <c r="F10774" s="180"/>
      <c r="G10774" s="180">
        <v>0</v>
      </c>
      <c r="H10774" s="180">
        <v>0</v>
      </c>
      <c r="I10774" s="180">
        <v>375886</v>
      </c>
      <c r="J10774" s="180">
        <v>621285.82999999996</v>
      </c>
    </row>
    <row r="10775" spans="1:10" x14ac:dyDescent="0.2">
      <c r="A10775" s="180" t="s">
        <v>252</v>
      </c>
      <c r="B10775" s="180" t="s">
        <v>409</v>
      </c>
      <c r="C10775" s="180"/>
      <c r="D10775" s="180"/>
      <c r="E10775" s="180"/>
      <c r="F10775" s="180"/>
      <c r="G10775" s="180"/>
      <c r="H10775" s="180"/>
      <c r="I10775" s="180">
        <v>0</v>
      </c>
      <c r="J10775" s="180"/>
    </row>
    <row r="10776" spans="1:10" x14ac:dyDescent="0.2">
      <c r="A10776" s="180" t="s">
        <v>252</v>
      </c>
      <c r="B10776" s="180" t="s">
        <v>378</v>
      </c>
      <c r="C10776" s="180">
        <v>0</v>
      </c>
      <c r="D10776" s="180">
        <v>1164</v>
      </c>
      <c r="E10776" s="180">
        <v>0</v>
      </c>
      <c r="F10776" s="180"/>
      <c r="G10776" s="180">
        <v>321831</v>
      </c>
      <c r="H10776" s="180">
        <v>8128</v>
      </c>
      <c r="I10776" s="180">
        <v>328230</v>
      </c>
      <c r="J10776" s="180">
        <v>339283.80000000005</v>
      </c>
    </row>
    <row r="10777" spans="1:10" x14ac:dyDescent="0.2">
      <c r="A10777" s="180" t="s">
        <v>252</v>
      </c>
      <c r="B10777" s="180" t="s">
        <v>360</v>
      </c>
      <c r="C10777" s="180">
        <v>29473</v>
      </c>
      <c r="D10777" s="180">
        <v>370772</v>
      </c>
      <c r="E10777" s="180">
        <v>2979</v>
      </c>
      <c r="F10777" s="180"/>
      <c r="G10777" s="180"/>
      <c r="H10777" s="180">
        <v>0</v>
      </c>
      <c r="I10777" s="180">
        <v>397265</v>
      </c>
      <c r="J10777" s="180">
        <v>429178.36</v>
      </c>
    </row>
    <row r="10778" spans="1:10" x14ac:dyDescent="0.2">
      <c r="A10778" s="180" t="s">
        <v>252</v>
      </c>
      <c r="B10778" s="180" t="s">
        <v>379</v>
      </c>
      <c r="C10778" s="180">
        <v>0</v>
      </c>
      <c r="D10778" s="180">
        <v>0</v>
      </c>
      <c r="E10778" s="180">
        <v>0</v>
      </c>
      <c r="F10778" s="180">
        <v>1209417</v>
      </c>
      <c r="G10778" s="180"/>
      <c r="H10778" s="180"/>
      <c r="I10778" s="180">
        <v>1084154</v>
      </c>
      <c r="J10778" s="180">
        <v>1020312.66</v>
      </c>
    </row>
    <row r="10779" spans="1:10" x14ac:dyDescent="0.2">
      <c r="A10779" s="180" t="s">
        <v>252</v>
      </c>
      <c r="B10779" s="180" t="s">
        <v>362</v>
      </c>
      <c r="C10779" s="180"/>
      <c r="D10779" s="180"/>
      <c r="E10779" s="180"/>
      <c r="F10779" s="180"/>
      <c r="G10779" s="180"/>
      <c r="H10779" s="180"/>
      <c r="I10779" s="180">
        <v>261254</v>
      </c>
      <c r="J10779" s="180">
        <v>261511</v>
      </c>
    </row>
    <row r="10780" spans="1:10" x14ac:dyDescent="0.2">
      <c r="A10780" s="180" t="s">
        <v>252</v>
      </c>
      <c r="B10780" s="180" t="s">
        <v>365</v>
      </c>
      <c r="C10780" s="180">
        <v>32030</v>
      </c>
      <c r="D10780" s="180">
        <v>470485</v>
      </c>
      <c r="E10780" s="180">
        <v>45287</v>
      </c>
      <c r="F10780" s="180">
        <v>1209417</v>
      </c>
      <c r="G10780" s="180">
        <v>321831</v>
      </c>
      <c r="H10780" s="180">
        <v>8128</v>
      </c>
      <c r="I10780" s="180">
        <v>9897722</v>
      </c>
      <c r="J10780" s="180">
        <v>10370396</v>
      </c>
    </row>
    <row r="10781" spans="1:10" x14ac:dyDescent="0.2">
      <c r="A10781" s="180" t="s">
        <v>252</v>
      </c>
      <c r="B10781" s="180" t="s">
        <v>447</v>
      </c>
      <c r="C10781" s="180">
        <v>227976</v>
      </c>
      <c r="D10781" s="180">
        <v>112059</v>
      </c>
      <c r="E10781" s="180">
        <v>0</v>
      </c>
      <c r="F10781" s="180">
        <v>0</v>
      </c>
      <c r="G10781" s="180">
        <v>0</v>
      </c>
      <c r="H10781" s="180">
        <v>0</v>
      </c>
      <c r="I10781" s="180">
        <v>342065</v>
      </c>
      <c r="J10781" s="180">
        <v>302034.01</v>
      </c>
    </row>
    <row r="10782" spans="1:10" x14ac:dyDescent="0.2">
      <c r="A10782" s="180" t="s">
        <v>252</v>
      </c>
      <c r="B10782" s="180" t="s">
        <v>366</v>
      </c>
      <c r="C10782" s="180">
        <v>260006</v>
      </c>
      <c r="D10782" s="180">
        <v>582544</v>
      </c>
      <c r="E10782" s="180">
        <v>45287</v>
      </c>
      <c r="F10782" s="180">
        <v>1209417</v>
      </c>
      <c r="G10782" s="180">
        <v>321831</v>
      </c>
      <c r="H10782" s="180">
        <v>8128</v>
      </c>
      <c r="I10782" s="180">
        <v>10239787</v>
      </c>
      <c r="J10782" s="180">
        <v>10672430.01</v>
      </c>
    </row>
    <row r="10783" spans="1:10" x14ac:dyDescent="0.2">
      <c r="A10783" s="180" t="s">
        <v>252</v>
      </c>
      <c r="B10783" s="180" t="s">
        <v>367</v>
      </c>
      <c r="C10783" s="180">
        <v>2243883.81</v>
      </c>
      <c r="D10783" s="180">
        <v>486511.59999999986</v>
      </c>
      <c r="E10783" s="180">
        <v>-1367</v>
      </c>
      <c r="F10783" s="180">
        <v>183599.84000000032</v>
      </c>
      <c r="G10783" s="180">
        <v>104153.14999999997</v>
      </c>
      <c r="H10783" s="180">
        <v>-4883.2</v>
      </c>
      <c r="I10783" s="180">
        <v>4246423.1400000006</v>
      </c>
      <c r="J10783" s="180">
        <v>3970083.1399999983</v>
      </c>
    </row>
    <row r="10784" spans="1:10" x14ac:dyDescent="0.2">
      <c r="A10784" s="180" t="s">
        <v>252</v>
      </c>
      <c r="B10784" s="180" t="s">
        <v>368</v>
      </c>
      <c r="C10784" s="180">
        <v>2503889.81</v>
      </c>
      <c r="D10784" s="180">
        <v>1069055.6000000001</v>
      </c>
      <c r="E10784" s="180">
        <v>43920</v>
      </c>
      <c r="F10784" s="180">
        <v>1393016.8400000003</v>
      </c>
      <c r="G10784" s="180">
        <v>425984.15</v>
      </c>
      <c r="H10784" s="180">
        <v>3244.8</v>
      </c>
      <c r="I10784" s="180">
        <v>14486210.140000001</v>
      </c>
      <c r="J10784" s="180">
        <v>14642513.15</v>
      </c>
    </row>
    <row r="10785" spans="1:10" x14ac:dyDescent="0.2">
      <c r="A10785" s="180" t="s">
        <v>253</v>
      </c>
      <c r="B10785" s="180" t="s">
        <v>333</v>
      </c>
      <c r="C10785" s="180"/>
      <c r="D10785" s="180">
        <v>1505909</v>
      </c>
      <c r="E10785" s="180"/>
      <c r="F10785" s="180">
        <v>1004757</v>
      </c>
      <c r="G10785" s="180"/>
      <c r="H10785" s="180"/>
      <c r="I10785" s="180">
        <v>10594489</v>
      </c>
      <c r="J10785" s="180">
        <v>9487325.4100000001</v>
      </c>
    </row>
    <row r="10786" spans="1:10" x14ac:dyDescent="0.2">
      <c r="A10786" s="180" t="s">
        <v>253</v>
      </c>
      <c r="B10786" s="180" t="s">
        <v>334</v>
      </c>
      <c r="C10786" s="180"/>
      <c r="D10786" s="180">
        <v>16022</v>
      </c>
      <c r="E10786" s="180"/>
      <c r="F10786" s="180">
        <v>10693</v>
      </c>
      <c r="G10786" s="180"/>
      <c r="H10786" s="180"/>
      <c r="I10786" s="180">
        <v>139772</v>
      </c>
      <c r="J10786" s="180">
        <v>147376.87</v>
      </c>
    </row>
    <row r="10787" spans="1:10" x14ac:dyDescent="0.2">
      <c r="A10787" s="180" t="s">
        <v>253</v>
      </c>
      <c r="B10787" s="180" t="s">
        <v>335</v>
      </c>
      <c r="C10787" s="180"/>
      <c r="D10787" s="180">
        <v>0</v>
      </c>
      <c r="E10787" s="180"/>
      <c r="F10787" s="180"/>
      <c r="G10787" s="180"/>
      <c r="H10787" s="180"/>
      <c r="I10787" s="180">
        <v>0</v>
      </c>
      <c r="J10787" s="180">
        <v>0</v>
      </c>
    </row>
    <row r="10788" spans="1:10" x14ac:dyDescent="0.2">
      <c r="A10788" s="180" t="s">
        <v>253</v>
      </c>
      <c r="B10788" s="180" t="s">
        <v>336</v>
      </c>
      <c r="C10788" s="180"/>
      <c r="D10788" s="180"/>
      <c r="E10788" s="180"/>
      <c r="F10788" s="180"/>
      <c r="G10788" s="180"/>
      <c r="H10788" s="180"/>
      <c r="I10788" s="180">
        <v>2163222</v>
      </c>
      <c r="J10788" s="180">
        <v>2173515.2599999998</v>
      </c>
    </row>
    <row r="10789" spans="1:10" x14ac:dyDescent="0.2">
      <c r="A10789" s="180" t="s">
        <v>253</v>
      </c>
      <c r="B10789" s="180" t="s">
        <v>337</v>
      </c>
      <c r="C10789" s="180">
        <v>25300</v>
      </c>
      <c r="D10789" s="180">
        <v>5263</v>
      </c>
      <c r="E10789" s="180">
        <v>0</v>
      </c>
      <c r="F10789" s="180">
        <v>3177</v>
      </c>
      <c r="G10789" s="180">
        <v>3246</v>
      </c>
      <c r="H10789" s="180">
        <v>815</v>
      </c>
      <c r="I10789" s="180">
        <v>93297</v>
      </c>
      <c r="J10789" s="180">
        <v>90776.00999999998</v>
      </c>
    </row>
    <row r="10790" spans="1:10" x14ac:dyDescent="0.2">
      <c r="A10790" s="180" t="s">
        <v>253</v>
      </c>
      <c r="B10790" s="180" t="s">
        <v>338</v>
      </c>
      <c r="C10790" s="180"/>
      <c r="D10790" s="180"/>
      <c r="E10790" s="180"/>
      <c r="F10790" s="180"/>
      <c r="G10790" s="180">
        <v>238325</v>
      </c>
      <c r="H10790" s="180">
        <v>0</v>
      </c>
      <c r="I10790" s="180">
        <v>234803</v>
      </c>
      <c r="J10790" s="180">
        <v>231332.66</v>
      </c>
    </row>
    <row r="10791" spans="1:10" x14ac:dyDescent="0.2">
      <c r="A10791" s="180" t="s">
        <v>253</v>
      </c>
      <c r="B10791" s="180" t="s">
        <v>339</v>
      </c>
      <c r="C10791" s="180"/>
      <c r="D10791" s="180"/>
      <c r="E10791" s="180"/>
      <c r="F10791" s="180"/>
      <c r="G10791" s="180"/>
      <c r="H10791" s="180">
        <v>0</v>
      </c>
      <c r="I10791" s="180">
        <v>125747</v>
      </c>
      <c r="J10791" s="180">
        <v>124684.14</v>
      </c>
    </row>
    <row r="10792" spans="1:10" x14ac:dyDescent="0.2">
      <c r="A10792" s="180" t="s">
        <v>253</v>
      </c>
      <c r="B10792" s="180" t="s">
        <v>340</v>
      </c>
      <c r="C10792" s="180">
        <v>0</v>
      </c>
      <c r="D10792" s="180">
        <v>63491</v>
      </c>
      <c r="E10792" s="180">
        <v>0</v>
      </c>
      <c r="F10792" s="180">
        <v>1312</v>
      </c>
      <c r="G10792" s="180">
        <v>389</v>
      </c>
      <c r="H10792" s="180">
        <v>149186</v>
      </c>
      <c r="I10792" s="180">
        <v>572699</v>
      </c>
      <c r="J10792" s="180">
        <v>538464.54</v>
      </c>
    </row>
    <row r="10793" spans="1:10" x14ac:dyDescent="0.2">
      <c r="A10793" s="180" t="s">
        <v>253</v>
      </c>
      <c r="B10793" s="180" t="s">
        <v>341</v>
      </c>
      <c r="C10793" s="180">
        <v>0</v>
      </c>
      <c r="D10793" s="180">
        <v>0</v>
      </c>
      <c r="E10793" s="180">
        <v>0</v>
      </c>
      <c r="F10793" s="180"/>
      <c r="G10793" s="180">
        <v>0</v>
      </c>
      <c r="H10793" s="180">
        <v>0</v>
      </c>
      <c r="I10793" s="180">
        <v>17333</v>
      </c>
      <c r="J10793" s="180">
        <v>17333.05</v>
      </c>
    </row>
    <row r="10794" spans="1:10" x14ac:dyDescent="0.2">
      <c r="A10794" s="180" t="s">
        <v>253</v>
      </c>
      <c r="B10794" s="180" t="s">
        <v>342</v>
      </c>
      <c r="C10794" s="180"/>
      <c r="D10794" s="180"/>
      <c r="E10794" s="180"/>
      <c r="F10794" s="180"/>
      <c r="G10794" s="180"/>
      <c r="H10794" s="180"/>
      <c r="I10794" s="180">
        <v>4677502</v>
      </c>
      <c r="J10794" s="180">
        <v>4985540</v>
      </c>
    </row>
    <row r="10795" spans="1:10" x14ac:dyDescent="0.2">
      <c r="A10795" s="180" t="s">
        <v>253</v>
      </c>
      <c r="B10795" s="180" t="s">
        <v>343</v>
      </c>
      <c r="C10795" s="180"/>
      <c r="D10795" s="180"/>
      <c r="E10795" s="180"/>
      <c r="F10795" s="180"/>
      <c r="G10795" s="180"/>
      <c r="H10795" s="180"/>
      <c r="I10795" s="180">
        <v>0</v>
      </c>
      <c r="J10795" s="180">
        <v>0</v>
      </c>
    </row>
    <row r="10796" spans="1:10" x14ac:dyDescent="0.2">
      <c r="A10796" s="180" t="s">
        <v>253</v>
      </c>
      <c r="B10796" s="180" t="s">
        <v>344</v>
      </c>
      <c r="C10796" s="180">
        <v>1129233</v>
      </c>
      <c r="D10796" s="180">
        <v>287</v>
      </c>
      <c r="E10796" s="180">
        <v>0</v>
      </c>
      <c r="F10796" s="180">
        <v>143</v>
      </c>
      <c r="G10796" s="180">
        <v>7473</v>
      </c>
      <c r="H10796" s="180">
        <v>0</v>
      </c>
      <c r="I10796" s="180">
        <v>1231768</v>
      </c>
      <c r="J10796" s="180">
        <v>1158386.26</v>
      </c>
    </row>
    <row r="10797" spans="1:10" x14ac:dyDescent="0.2">
      <c r="A10797" s="180" t="s">
        <v>253</v>
      </c>
      <c r="B10797" s="180" t="s">
        <v>475</v>
      </c>
      <c r="C10797" s="180"/>
      <c r="D10797" s="180">
        <v>114995</v>
      </c>
      <c r="E10797" s="180"/>
      <c r="F10797" s="180">
        <v>76726</v>
      </c>
      <c r="G10797" s="180"/>
      <c r="H10797" s="180"/>
      <c r="I10797" s="180">
        <v>746182</v>
      </c>
      <c r="J10797" s="180">
        <v>695121.11</v>
      </c>
    </row>
    <row r="10798" spans="1:10" x14ac:dyDescent="0.2">
      <c r="A10798" s="180" t="s">
        <v>253</v>
      </c>
      <c r="B10798" s="180" t="s">
        <v>332</v>
      </c>
      <c r="C10798" s="180"/>
      <c r="D10798" s="180"/>
      <c r="E10798" s="180">
        <v>0</v>
      </c>
      <c r="F10798" s="180"/>
      <c r="G10798" s="180"/>
      <c r="H10798" s="180"/>
      <c r="I10798" s="180">
        <v>249439</v>
      </c>
      <c r="J10798" s="180">
        <v>246057</v>
      </c>
    </row>
    <row r="10799" spans="1:10" x14ac:dyDescent="0.2">
      <c r="A10799" s="180" t="s">
        <v>253</v>
      </c>
      <c r="B10799" s="180" t="s">
        <v>407</v>
      </c>
      <c r="C10799" s="180">
        <v>0</v>
      </c>
      <c r="D10799" s="180">
        <v>2549</v>
      </c>
      <c r="E10799" s="180">
        <v>0</v>
      </c>
      <c r="F10799" s="180">
        <v>0</v>
      </c>
      <c r="G10799" s="180">
        <v>731402</v>
      </c>
      <c r="H10799" s="180">
        <v>0</v>
      </c>
      <c r="I10799" s="180">
        <v>1058799</v>
      </c>
      <c r="J10799" s="180">
        <v>1634451.66</v>
      </c>
    </row>
    <row r="10800" spans="1:10" x14ac:dyDescent="0.2">
      <c r="A10800" s="180" t="s">
        <v>253</v>
      </c>
      <c r="B10800" s="180" t="s">
        <v>345</v>
      </c>
      <c r="C10800" s="180">
        <v>1154533</v>
      </c>
      <c r="D10800" s="180">
        <v>1708516</v>
      </c>
      <c r="E10800" s="180">
        <v>0</v>
      </c>
      <c r="F10800" s="180">
        <v>1096808</v>
      </c>
      <c r="G10800" s="180">
        <v>980835</v>
      </c>
      <c r="H10800" s="180">
        <v>150001</v>
      </c>
      <c r="I10800" s="180">
        <v>21905052</v>
      </c>
      <c r="J10800" s="180">
        <v>21530363.970000003</v>
      </c>
    </row>
    <row r="10801" spans="1:10" x14ac:dyDescent="0.2">
      <c r="A10801" s="180" t="s">
        <v>253</v>
      </c>
      <c r="B10801" s="180" t="s">
        <v>346</v>
      </c>
      <c r="C10801" s="180">
        <v>0</v>
      </c>
      <c r="D10801" s="180">
        <v>0</v>
      </c>
      <c r="E10801" s="180">
        <v>0</v>
      </c>
      <c r="F10801" s="180">
        <v>0</v>
      </c>
      <c r="G10801" s="180"/>
      <c r="H10801" s="180"/>
      <c r="I10801" s="180">
        <v>0</v>
      </c>
      <c r="J10801" s="180">
        <v>0</v>
      </c>
    </row>
    <row r="10802" spans="1:10" x14ac:dyDescent="0.2">
      <c r="A10802" s="180" t="s">
        <v>253</v>
      </c>
      <c r="B10802" s="180" t="s">
        <v>446</v>
      </c>
      <c r="C10802" s="180">
        <v>0</v>
      </c>
      <c r="D10802" s="180">
        <v>0</v>
      </c>
      <c r="E10802" s="180">
        <v>0</v>
      </c>
      <c r="F10802" s="180">
        <v>620820</v>
      </c>
      <c r="G10802" s="180">
        <v>0</v>
      </c>
      <c r="H10802" s="180">
        <v>0</v>
      </c>
      <c r="I10802" s="180">
        <v>611645</v>
      </c>
      <c r="J10802" s="180">
        <v>602605.89</v>
      </c>
    </row>
    <row r="10803" spans="1:10" x14ac:dyDescent="0.2">
      <c r="A10803" s="180" t="s">
        <v>253</v>
      </c>
      <c r="B10803" s="180" t="s">
        <v>347</v>
      </c>
      <c r="C10803" s="180">
        <v>0</v>
      </c>
      <c r="D10803" s="180">
        <v>0</v>
      </c>
      <c r="E10803" s="180">
        <v>0</v>
      </c>
      <c r="F10803" s="180"/>
      <c r="G10803" s="180">
        <v>0</v>
      </c>
      <c r="H10803" s="180">
        <v>0</v>
      </c>
      <c r="I10803" s="180">
        <v>0</v>
      </c>
      <c r="J10803" s="180">
        <v>0</v>
      </c>
    </row>
    <row r="10804" spans="1:10" x14ac:dyDescent="0.2">
      <c r="A10804" s="180" t="s">
        <v>253</v>
      </c>
      <c r="B10804" s="180" t="s">
        <v>348</v>
      </c>
      <c r="C10804" s="180">
        <v>1154533</v>
      </c>
      <c r="D10804" s="180">
        <v>1708516</v>
      </c>
      <c r="E10804" s="180">
        <v>0</v>
      </c>
      <c r="F10804" s="180">
        <v>1717628</v>
      </c>
      <c r="G10804" s="180">
        <v>980835</v>
      </c>
      <c r="H10804" s="180">
        <v>150001</v>
      </c>
      <c r="I10804" s="180">
        <v>22516697</v>
      </c>
      <c r="J10804" s="180">
        <v>22132969.860000003</v>
      </c>
    </row>
    <row r="10805" spans="1:10" x14ac:dyDescent="0.2">
      <c r="A10805" s="180" t="s">
        <v>253</v>
      </c>
      <c r="B10805" s="180" t="s">
        <v>349</v>
      </c>
      <c r="C10805" s="180">
        <v>1653255.1200000006</v>
      </c>
      <c r="D10805" s="180">
        <v>1709393.9700000002</v>
      </c>
      <c r="E10805" s="180">
        <v>0</v>
      </c>
      <c r="F10805" s="180">
        <v>305723.25</v>
      </c>
      <c r="G10805" s="180">
        <v>364761.16000000015</v>
      </c>
      <c r="H10805" s="180">
        <v>44843.100000000006</v>
      </c>
      <c r="I10805" s="180">
        <v>9515147.4800000023</v>
      </c>
      <c r="J10805" s="180">
        <v>8213521.0199999996</v>
      </c>
    </row>
    <row r="10806" spans="1:10" x14ac:dyDescent="0.2">
      <c r="A10806" s="180" t="s">
        <v>253</v>
      </c>
      <c r="B10806" s="180" t="s">
        <v>350</v>
      </c>
      <c r="C10806" s="180">
        <v>2807788.1200000006</v>
      </c>
      <c r="D10806" s="180">
        <v>3417909.97</v>
      </c>
      <c r="E10806" s="180">
        <v>0</v>
      </c>
      <c r="F10806" s="180">
        <v>2023351.25</v>
      </c>
      <c r="G10806" s="180">
        <v>1345596.16</v>
      </c>
      <c r="H10806" s="180">
        <v>194844.1</v>
      </c>
      <c r="I10806" s="180">
        <v>32031844.480000004</v>
      </c>
      <c r="J10806" s="180">
        <v>30346490.880000003</v>
      </c>
    </row>
    <row r="10807" spans="1:10" x14ac:dyDescent="0.2">
      <c r="A10807" s="180" t="s">
        <v>253</v>
      </c>
      <c r="B10807" s="180" t="s">
        <v>376</v>
      </c>
      <c r="C10807" s="180"/>
      <c r="D10807" s="180"/>
      <c r="E10807" s="180"/>
      <c r="F10807" s="180"/>
      <c r="G10807" s="180"/>
      <c r="H10807" s="180"/>
      <c r="I10807" s="180"/>
      <c r="J10807" s="180"/>
    </row>
    <row r="10808" spans="1:10" x14ac:dyDescent="0.2">
      <c r="A10808" s="180" t="s">
        <v>253</v>
      </c>
      <c r="B10808" s="180" t="s">
        <v>377</v>
      </c>
      <c r="C10808" s="180">
        <v>0</v>
      </c>
      <c r="D10808" s="180">
        <v>2038</v>
      </c>
      <c r="E10808" s="180">
        <v>0</v>
      </c>
      <c r="F10808" s="180"/>
      <c r="G10808" s="180">
        <v>0</v>
      </c>
      <c r="H10808" s="180">
        <v>0</v>
      </c>
      <c r="I10808" s="180">
        <v>11120661</v>
      </c>
      <c r="J10808" s="180">
        <v>10846192.470000001</v>
      </c>
    </row>
    <row r="10809" spans="1:10" x14ac:dyDescent="0.2">
      <c r="A10809" s="180" t="s">
        <v>253</v>
      </c>
      <c r="B10809" s="180" t="s">
        <v>352</v>
      </c>
      <c r="C10809" s="180">
        <v>0</v>
      </c>
      <c r="D10809" s="180">
        <v>0</v>
      </c>
      <c r="E10809" s="180">
        <v>0</v>
      </c>
      <c r="F10809" s="180"/>
      <c r="G10809" s="180">
        <v>0</v>
      </c>
      <c r="H10809" s="180">
        <v>0</v>
      </c>
      <c r="I10809" s="180">
        <v>465238</v>
      </c>
      <c r="J10809" s="180">
        <v>453423.16</v>
      </c>
    </row>
    <row r="10810" spans="1:10" x14ac:dyDescent="0.2">
      <c r="A10810" s="180" t="s">
        <v>253</v>
      </c>
      <c r="B10810" s="180" t="s">
        <v>353</v>
      </c>
      <c r="C10810" s="180">
        <v>0</v>
      </c>
      <c r="D10810" s="180">
        <v>362134</v>
      </c>
      <c r="E10810" s="180">
        <v>0</v>
      </c>
      <c r="F10810" s="180"/>
      <c r="G10810" s="180">
        <v>0</v>
      </c>
      <c r="H10810" s="180">
        <v>0</v>
      </c>
      <c r="I10810" s="180">
        <v>914160</v>
      </c>
      <c r="J10810" s="180">
        <v>856629.27</v>
      </c>
    </row>
    <row r="10811" spans="1:10" x14ac:dyDescent="0.2">
      <c r="A10811" s="180" t="s">
        <v>253</v>
      </c>
      <c r="B10811" s="180" t="s">
        <v>354</v>
      </c>
      <c r="C10811" s="180">
        <v>0</v>
      </c>
      <c r="D10811" s="180">
        <v>0</v>
      </c>
      <c r="E10811" s="180">
        <v>0</v>
      </c>
      <c r="F10811" s="180"/>
      <c r="G10811" s="180">
        <v>0</v>
      </c>
      <c r="H10811" s="180">
        <v>0</v>
      </c>
      <c r="I10811" s="180">
        <v>569193</v>
      </c>
      <c r="J10811" s="180">
        <v>553865.37</v>
      </c>
    </row>
    <row r="10812" spans="1:10" x14ac:dyDescent="0.2">
      <c r="A10812" s="180" t="s">
        <v>253</v>
      </c>
      <c r="B10812" s="180" t="s">
        <v>408</v>
      </c>
      <c r="C10812" s="180">
        <v>0</v>
      </c>
      <c r="D10812" s="180">
        <v>38627</v>
      </c>
      <c r="E10812" s="180">
        <v>0</v>
      </c>
      <c r="F10812" s="180"/>
      <c r="G10812" s="180">
        <v>0</v>
      </c>
      <c r="H10812" s="180">
        <v>0</v>
      </c>
      <c r="I10812" s="180">
        <v>902021</v>
      </c>
      <c r="J10812" s="180">
        <v>881590.27</v>
      </c>
    </row>
    <row r="10813" spans="1:10" x14ac:dyDescent="0.2">
      <c r="A10813" s="180" t="s">
        <v>253</v>
      </c>
      <c r="B10813" s="180" t="s">
        <v>423</v>
      </c>
      <c r="C10813" s="180">
        <v>0</v>
      </c>
      <c r="D10813" s="180">
        <v>70846</v>
      </c>
      <c r="E10813" s="180">
        <v>0</v>
      </c>
      <c r="F10813" s="180">
        <v>0</v>
      </c>
      <c r="G10813" s="180">
        <v>0</v>
      </c>
      <c r="H10813" s="180">
        <v>321</v>
      </c>
      <c r="I10813" s="180">
        <v>431786</v>
      </c>
      <c r="J10813" s="180">
        <v>420620.65</v>
      </c>
    </row>
    <row r="10814" spans="1:10" x14ac:dyDescent="0.2">
      <c r="A10814" s="180" t="s">
        <v>253</v>
      </c>
      <c r="B10814" s="180" t="s">
        <v>355</v>
      </c>
      <c r="C10814" s="180">
        <v>0</v>
      </c>
      <c r="D10814" s="180">
        <v>111162</v>
      </c>
      <c r="E10814" s="180">
        <v>0</v>
      </c>
      <c r="F10814" s="180"/>
      <c r="G10814" s="180">
        <v>0</v>
      </c>
      <c r="H10814" s="180">
        <v>0</v>
      </c>
      <c r="I10814" s="180">
        <v>1765951</v>
      </c>
      <c r="J10814" s="180">
        <v>1726199.1000000003</v>
      </c>
    </row>
    <row r="10815" spans="1:10" x14ac:dyDescent="0.2">
      <c r="A10815" s="180" t="s">
        <v>253</v>
      </c>
      <c r="B10815" s="180" t="s">
        <v>356</v>
      </c>
      <c r="C10815" s="180">
        <v>0</v>
      </c>
      <c r="D10815" s="180">
        <v>468562</v>
      </c>
      <c r="E10815" s="180">
        <v>0</v>
      </c>
      <c r="F10815" s="180"/>
      <c r="G10815" s="180">
        <v>0</v>
      </c>
      <c r="H10815" s="180">
        <v>3410</v>
      </c>
      <c r="I10815" s="180">
        <v>917764</v>
      </c>
      <c r="J10815" s="180">
        <v>905627.06</v>
      </c>
    </row>
    <row r="10816" spans="1:10" x14ac:dyDescent="0.2">
      <c r="A10816" s="180" t="s">
        <v>253</v>
      </c>
      <c r="B10816" s="180" t="s">
        <v>409</v>
      </c>
      <c r="C10816" s="180"/>
      <c r="D10816" s="180"/>
      <c r="E10816" s="180"/>
      <c r="F10816" s="180"/>
      <c r="G10816" s="180"/>
      <c r="H10816" s="180"/>
      <c r="I10816" s="180">
        <v>0</v>
      </c>
      <c r="J10816" s="180"/>
    </row>
    <row r="10817" spans="1:10" x14ac:dyDescent="0.2">
      <c r="A10817" s="180" t="s">
        <v>253</v>
      </c>
      <c r="B10817" s="180" t="s">
        <v>378</v>
      </c>
      <c r="C10817" s="180">
        <v>0</v>
      </c>
      <c r="D10817" s="180">
        <v>0</v>
      </c>
      <c r="E10817" s="180">
        <v>0</v>
      </c>
      <c r="F10817" s="180"/>
      <c r="G10817" s="180">
        <v>1031106</v>
      </c>
      <c r="H10817" s="180">
        <v>166289</v>
      </c>
      <c r="I10817" s="180">
        <v>1081176</v>
      </c>
      <c r="J10817" s="180">
        <v>1050262.3799999999</v>
      </c>
    </row>
    <row r="10818" spans="1:10" x14ac:dyDescent="0.2">
      <c r="A10818" s="180" t="s">
        <v>253</v>
      </c>
      <c r="B10818" s="180" t="s">
        <v>360</v>
      </c>
      <c r="C10818" s="180">
        <v>1614597</v>
      </c>
      <c r="D10818" s="180">
        <v>615029</v>
      </c>
      <c r="E10818" s="180">
        <v>0</v>
      </c>
      <c r="F10818" s="180"/>
      <c r="G10818" s="180"/>
      <c r="H10818" s="180">
        <v>0</v>
      </c>
      <c r="I10818" s="180">
        <v>1312096</v>
      </c>
      <c r="J10818" s="180">
        <v>1292705.7899999998</v>
      </c>
    </row>
    <row r="10819" spans="1:10" x14ac:dyDescent="0.2">
      <c r="A10819" s="180" t="s">
        <v>253</v>
      </c>
      <c r="B10819" s="180" t="s">
        <v>379</v>
      </c>
      <c r="C10819" s="180">
        <v>0</v>
      </c>
      <c r="D10819" s="180">
        <v>0</v>
      </c>
      <c r="E10819" s="180">
        <v>0</v>
      </c>
      <c r="F10819" s="180">
        <v>1815584</v>
      </c>
      <c r="G10819" s="180"/>
      <c r="H10819" s="180"/>
      <c r="I10819" s="180">
        <v>1788752</v>
      </c>
      <c r="J10819" s="180">
        <v>777095.99</v>
      </c>
    </row>
    <row r="10820" spans="1:10" x14ac:dyDescent="0.2">
      <c r="A10820" s="180" t="s">
        <v>253</v>
      </c>
      <c r="B10820" s="180" t="s">
        <v>362</v>
      </c>
      <c r="C10820" s="180"/>
      <c r="D10820" s="180"/>
      <c r="E10820" s="180"/>
      <c r="F10820" s="180"/>
      <c r="G10820" s="180"/>
      <c r="H10820" s="180"/>
      <c r="I10820" s="180">
        <v>467947</v>
      </c>
      <c r="J10820" s="180">
        <v>464526</v>
      </c>
    </row>
    <row r="10821" spans="1:10" x14ac:dyDescent="0.2">
      <c r="A10821" s="180" t="s">
        <v>253</v>
      </c>
      <c r="B10821" s="180" t="s">
        <v>365</v>
      </c>
      <c r="C10821" s="180">
        <v>1614597</v>
      </c>
      <c r="D10821" s="180">
        <v>1668398</v>
      </c>
      <c r="E10821" s="180">
        <v>0</v>
      </c>
      <c r="F10821" s="180">
        <v>1815584</v>
      </c>
      <c r="G10821" s="180">
        <v>1031106</v>
      </c>
      <c r="H10821" s="180">
        <v>170020</v>
      </c>
      <c r="I10821" s="180">
        <v>21736745</v>
      </c>
      <c r="J10821" s="180">
        <v>20228737.510000002</v>
      </c>
    </row>
    <row r="10822" spans="1:10" x14ac:dyDescent="0.2">
      <c r="A10822" s="180" t="s">
        <v>253</v>
      </c>
      <c r="B10822" s="180" t="s">
        <v>447</v>
      </c>
      <c r="C10822" s="180">
        <v>620820</v>
      </c>
      <c r="D10822" s="180">
        <v>0</v>
      </c>
      <c r="E10822" s="180">
        <v>0</v>
      </c>
      <c r="F10822" s="180">
        <v>0</v>
      </c>
      <c r="G10822" s="180">
        <v>0</v>
      </c>
      <c r="H10822" s="180">
        <v>0</v>
      </c>
      <c r="I10822" s="180">
        <v>611645</v>
      </c>
      <c r="J10822" s="180">
        <v>602605.89</v>
      </c>
    </row>
    <row r="10823" spans="1:10" x14ac:dyDescent="0.2">
      <c r="A10823" s="180" t="s">
        <v>253</v>
      </c>
      <c r="B10823" s="180" t="s">
        <v>366</v>
      </c>
      <c r="C10823" s="180">
        <v>2235417</v>
      </c>
      <c r="D10823" s="180">
        <v>1668398</v>
      </c>
      <c r="E10823" s="180">
        <v>0</v>
      </c>
      <c r="F10823" s="180">
        <v>1815584</v>
      </c>
      <c r="G10823" s="180">
        <v>1031106</v>
      </c>
      <c r="H10823" s="180">
        <v>170020</v>
      </c>
      <c r="I10823" s="180">
        <v>22348390</v>
      </c>
      <c r="J10823" s="180">
        <v>20831343.399999999</v>
      </c>
    </row>
    <row r="10824" spans="1:10" x14ac:dyDescent="0.2">
      <c r="A10824" s="180" t="s">
        <v>253</v>
      </c>
      <c r="B10824" s="180" t="s">
        <v>367</v>
      </c>
      <c r="C10824" s="180">
        <v>572371.12000000058</v>
      </c>
      <c r="D10824" s="180">
        <v>1749511.9700000002</v>
      </c>
      <c r="E10824" s="180">
        <v>0</v>
      </c>
      <c r="F10824" s="180">
        <v>207767.25</v>
      </c>
      <c r="G10824" s="180">
        <v>314490.16000000015</v>
      </c>
      <c r="H10824" s="180">
        <v>24824.100000000009</v>
      </c>
      <c r="I10824" s="180">
        <v>9683454.4800000042</v>
      </c>
      <c r="J10824" s="180">
        <v>9515147.4800000042</v>
      </c>
    </row>
    <row r="10825" spans="1:10" x14ac:dyDescent="0.2">
      <c r="A10825" s="180" t="s">
        <v>253</v>
      </c>
      <c r="B10825" s="180" t="s">
        <v>368</v>
      </c>
      <c r="C10825" s="180">
        <v>2807788.1200000006</v>
      </c>
      <c r="D10825" s="180">
        <v>3417909.97</v>
      </c>
      <c r="E10825" s="180">
        <v>0</v>
      </c>
      <c r="F10825" s="180">
        <v>2023351.25</v>
      </c>
      <c r="G10825" s="180">
        <v>1345596.16</v>
      </c>
      <c r="H10825" s="180">
        <v>194844.1</v>
      </c>
      <c r="I10825" s="180">
        <v>32031844.480000004</v>
      </c>
      <c r="J10825" s="180">
        <v>30346490.880000003</v>
      </c>
    </row>
    <row r="10826" spans="1:10" x14ac:dyDescent="0.2">
      <c r="A10826" s="180" t="s">
        <v>254</v>
      </c>
      <c r="B10826" s="180" t="s">
        <v>333</v>
      </c>
      <c r="C10826" s="180"/>
      <c r="D10826" s="180">
        <v>352564</v>
      </c>
      <c r="E10826" s="180"/>
      <c r="F10826" s="180">
        <v>0</v>
      </c>
      <c r="G10826" s="180"/>
      <c r="H10826" s="180"/>
      <c r="I10826" s="180">
        <v>2558909</v>
      </c>
      <c r="J10826" s="180">
        <v>2409231.27</v>
      </c>
    </row>
    <row r="10827" spans="1:10" x14ac:dyDescent="0.2">
      <c r="A10827" s="180" t="s">
        <v>254</v>
      </c>
      <c r="B10827" s="180" t="s">
        <v>334</v>
      </c>
      <c r="C10827" s="180"/>
      <c r="D10827" s="180">
        <v>6975</v>
      </c>
      <c r="E10827" s="180"/>
      <c r="F10827" s="180">
        <v>0</v>
      </c>
      <c r="G10827" s="180"/>
      <c r="H10827" s="180"/>
      <c r="I10827" s="180">
        <v>52668</v>
      </c>
      <c r="J10827" s="180">
        <v>45314.86</v>
      </c>
    </row>
    <row r="10828" spans="1:10" x14ac:dyDescent="0.2">
      <c r="A10828" s="180" t="s">
        <v>254</v>
      </c>
      <c r="B10828" s="180" t="s">
        <v>335</v>
      </c>
      <c r="C10828" s="180"/>
      <c r="D10828" s="180">
        <v>22627</v>
      </c>
      <c r="E10828" s="180"/>
      <c r="F10828" s="180"/>
      <c r="G10828" s="180"/>
      <c r="H10828" s="180"/>
      <c r="I10828" s="180">
        <v>43729</v>
      </c>
      <c r="J10828" s="180">
        <v>181008</v>
      </c>
    </row>
    <row r="10829" spans="1:10" x14ac:dyDescent="0.2">
      <c r="A10829" s="180" t="s">
        <v>254</v>
      </c>
      <c r="B10829" s="180" t="s">
        <v>336</v>
      </c>
      <c r="C10829" s="180"/>
      <c r="D10829" s="180"/>
      <c r="E10829" s="180"/>
      <c r="F10829" s="180"/>
      <c r="G10829" s="180"/>
      <c r="H10829" s="180"/>
      <c r="I10829" s="180">
        <v>560000</v>
      </c>
      <c r="J10829" s="180">
        <v>646614.49</v>
      </c>
    </row>
    <row r="10830" spans="1:10" x14ac:dyDescent="0.2">
      <c r="A10830" s="180" t="s">
        <v>254</v>
      </c>
      <c r="B10830" s="180" t="s">
        <v>337</v>
      </c>
      <c r="C10830" s="180">
        <v>2700</v>
      </c>
      <c r="D10830" s="180">
        <v>2500</v>
      </c>
      <c r="E10830" s="180"/>
      <c r="F10830" s="180"/>
      <c r="G10830" s="180"/>
      <c r="H10830" s="180"/>
      <c r="I10830" s="180">
        <v>16900</v>
      </c>
      <c r="J10830" s="180">
        <v>16682.399999999998</v>
      </c>
    </row>
    <row r="10831" spans="1:10" x14ac:dyDescent="0.2">
      <c r="A10831" s="180" t="s">
        <v>254</v>
      </c>
      <c r="B10831" s="180" t="s">
        <v>338</v>
      </c>
      <c r="C10831" s="180"/>
      <c r="D10831" s="180"/>
      <c r="E10831" s="180"/>
      <c r="F10831" s="180"/>
      <c r="G10831" s="180">
        <v>130000</v>
      </c>
      <c r="H10831" s="180"/>
      <c r="I10831" s="180">
        <v>125000</v>
      </c>
      <c r="J10831" s="180">
        <v>122969.52</v>
      </c>
    </row>
    <row r="10832" spans="1:10" x14ac:dyDescent="0.2">
      <c r="A10832" s="180" t="s">
        <v>254</v>
      </c>
      <c r="B10832" s="180" t="s">
        <v>339</v>
      </c>
      <c r="C10832" s="180"/>
      <c r="D10832" s="180"/>
      <c r="E10832" s="180"/>
      <c r="F10832" s="180"/>
      <c r="G10832" s="180"/>
      <c r="H10832" s="180"/>
      <c r="I10832" s="180">
        <v>0</v>
      </c>
      <c r="J10832" s="180">
        <v>5567.34</v>
      </c>
    </row>
    <row r="10833" spans="1:10" x14ac:dyDescent="0.2">
      <c r="A10833" s="180" t="s">
        <v>254</v>
      </c>
      <c r="B10833" s="180" t="s">
        <v>340</v>
      </c>
      <c r="C10833" s="180"/>
      <c r="D10833" s="180">
        <v>10000</v>
      </c>
      <c r="E10833" s="180"/>
      <c r="F10833" s="180"/>
      <c r="G10833" s="180"/>
      <c r="H10833" s="180">
        <v>190000</v>
      </c>
      <c r="I10833" s="180">
        <v>200100</v>
      </c>
      <c r="J10833" s="180">
        <v>298556.35000000003</v>
      </c>
    </row>
    <row r="10834" spans="1:10" x14ac:dyDescent="0.2">
      <c r="A10834" s="180" t="s">
        <v>254</v>
      </c>
      <c r="B10834" s="180" t="s">
        <v>341</v>
      </c>
      <c r="C10834" s="180"/>
      <c r="D10834" s="180"/>
      <c r="E10834" s="180"/>
      <c r="F10834" s="180"/>
      <c r="G10834" s="180"/>
      <c r="H10834" s="180"/>
      <c r="I10834" s="180">
        <v>0</v>
      </c>
      <c r="J10834" s="180">
        <v>0</v>
      </c>
    </row>
    <row r="10835" spans="1:10" x14ac:dyDescent="0.2">
      <c r="A10835" s="180" t="s">
        <v>254</v>
      </c>
      <c r="B10835" s="180" t="s">
        <v>342</v>
      </c>
      <c r="C10835" s="180"/>
      <c r="D10835" s="180"/>
      <c r="E10835" s="180"/>
      <c r="F10835" s="180"/>
      <c r="G10835" s="180"/>
      <c r="H10835" s="180"/>
      <c r="I10835" s="180">
        <v>1824346</v>
      </c>
      <c r="J10835" s="180">
        <v>1870569</v>
      </c>
    </row>
    <row r="10836" spans="1:10" x14ac:dyDescent="0.2">
      <c r="A10836" s="180" t="s">
        <v>254</v>
      </c>
      <c r="B10836" s="180" t="s">
        <v>343</v>
      </c>
      <c r="C10836" s="180"/>
      <c r="D10836" s="180"/>
      <c r="E10836" s="180"/>
      <c r="F10836" s="180"/>
      <c r="G10836" s="180"/>
      <c r="H10836" s="180"/>
      <c r="I10836" s="180">
        <v>0</v>
      </c>
      <c r="J10836" s="180">
        <v>0</v>
      </c>
    </row>
    <row r="10837" spans="1:10" x14ac:dyDescent="0.2">
      <c r="A10837" s="180" t="s">
        <v>254</v>
      </c>
      <c r="B10837" s="180" t="s">
        <v>344</v>
      </c>
      <c r="C10837" s="180"/>
      <c r="D10837" s="180"/>
      <c r="E10837" s="180"/>
      <c r="F10837" s="180"/>
      <c r="G10837" s="180"/>
      <c r="H10837" s="180"/>
      <c r="I10837" s="180">
        <v>60000</v>
      </c>
      <c r="J10837" s="180">
        <v>347920.39</v>
      </c>
    </row>
    <row r="10838" spans="1:10" x14ac:dyDescent="0.2">
      <c r="A10838" s="180" t="s">
        <v>254</v>
      </c>
      <c r="B10838" s="180" t="s">
        <v>475</v>
      </c>
      <c r="C10838" s="180"/>
      <c r="D10838" s="180">
        <v>9573</v>
      </c>
      <c r="E10838" s="180"/>
      <c r="F10838" s="180">
        <v>0</v>
      </c>
      <c r="G10838" s="180"/>
      <c r="H10838" s="180"/>
      <c r="I10838" s="180">
        <v>62196</v>
      </c>
      <c r="J10838" s="180">
        <v>526.79</v>
      </c>
    </row>
    <row r="10839" spans="1:10" x14ac:dyDescent="0.2">
      <c r="A10839" s="180" t="s">
        <v>254</v>
      </c>
      <c r="B10839" s="180" t="s">
        <v>332</v>
      </c>
      <c r="C10839" s="180"/>
      <c r="D10839" s="180"/>
      <c r="E10839" s="180"/>
      <c r="F10839" s="180"/>
      <c r="G10839" s="180"/>
      <c r="H10839" s="180"/>
      <c r="I10839" s="180">
        <v>65000</v>
      </c>
      <c r="J10839" s="180">
        <v>63370</v>
      </c>
    </row>
    <row r="10840" spans="1:10" x14ac:dyDescent="0.2">
      <c r="A10840" s="180" t="s">
        <v>254</v>
      </c>
      <c r="B10840" s="180" t="s">
        <v>407</v>
      </c>
      <c r="C10840" s="180"/>
      <c r="D10840" s="180"/>
      <c r="E10840" s="180"/>
      <c r="F10840" s="180"/>
      <c r="G10840" s="180">
        <v>165000</v>
      </c>
      <c r="H10840" s="180">
        <v>20000</v>
      </c>
      <c r="I10840" s="180">
        <v>279000</v>
      </c>
      <c r="J10840" s="180">
        <v>293567.96000000002</v>
      </c>
    </row>
    <row r="10841" spans="1:10" x14ac:dyDescent="0.2">
      <c r="A10841" s="180" t="s">
        <v>254</v>
      </c>
      <c r="B10841" s="180" t="s">
        <v>345</v>
      </c>
      <c r="C10841" s="180">
        <v>2700</v>
      </c>
      <c r="D10841" s="180">
        <v>404239</v>
      </c>
      <c r="E10841" s="180">
        <v>0</v>
      </c>
      <c r="F10841" s="180">
        <v>0</v>
      </c>
      <c r="G10841" s="180">
        <v>295000</v>
      </c>
      <c r="H10841" s="180">
        <v>210000</v>
      </c>
      <c r="I10841" s="180">
        <v>5847848</v>
      </c>
      <c r="J10841" s="180">
        <v>6301898.3700000001</v>
      </c>
    </row>
    <row r="10842" spans="1:10" x14ac:dyDescent="0.2">
      <c r="A10842" s="180" t="s">
        <v>254</v>
      </c>
      <c r="B10842" s="180" t="s">
        <v>346</v>
      </c>
      <c r="C10842" s="180"/>
      <c r="D10842" s="180"/>
      <c r="E10842" s="180"/>
      <c r="F10842" s="180"/>
      <c r="G10842" s="180"/>
      <c r="H10842" s="180"/>
      <c r="I10842" s="180">
        <v>0</v>
      </c>
      <c r="J10842" s="180">
        <v>0</v>
      </c>
    </row>
    <row r="10843" spans="1:10" x14ac:dyDescent="0.2">
      <c r="A10843" s="180" t="s">
        <v>254</v>
      </c>
      <c r="B10843" s="180" t="s">
        <v>446</v>
      </c>
      <c r="C10843" s="180"/>
      <c r="D10843" s="180"/>
      <c r="E10843" s="180"/>
      <c r="F10843" s="180"/>
      <c r="G10843" s="180"/>
      <c r="H10843" s="180"/>
      <c r="I10843" s="180">
        <v>0</v>
      </c>
      <c r="J10843" s="180">
        <v>46184.7</v>
      </c>
    </row>
    <row r="10844" spans="1:10" x14ac:dyDescent="0.2">
      <c r="A10844" s="180" t="s">
        <v>254</v>
      </c>
      <c r="B10844" s="180" t="s">
        <v>347</v>
      </c>
      <c r="C10844" s="180"/>
      <c r="D10844" s="180"/>
      <c r="E10844" s="180"/>
      <c r="F10844" s="180"/>
      <c r="G10844" s="180"/>
      <c r="H10844" s="180"/>
      <c r="I10844" s="180">
        <v>0</v>
      </c>
      <c r="J10844" s="180">
        <v>0</v>
      </c>
    </row>
    <row r="10845" spans="1:10" x14ac:dyDescent="0.2">
      <c r="A10845" s="180" t="s">
        <v>254</v>
      </c>
      <c r="B10845" s="180" t="s">
        <v>348</v>
      </c>
      <c r="C10845" s="180">
        <v>2700</v>
      </c>
      <c r="D10845" s="180">
        <v>404239</v>
      </c>
      <c r="E10845" s="180">
        <v>0</v>
      </c>
      <c r="F10845" s="180">
        <v>0</v>
      </c>
      <c r="G10845" s="180">
        <v>295000</v>
      </c>
      <c r="H10845" s="180">
        <v>210000</v>
      </c>
      <c r="I10845" s="180">
        <v>5847848</v>
      </c>
      <c r="J10845" s="180">
        <v>6348083.0700000003</v>
      </c>
    </row>
    <row r="10846" spans="1:10" x14ac:dyDescent="0.2">
      <c r="A10846" s="180" t="s">
        <v>254</v>
      </c>
      <c r="B10846" s="180" t="s">
        <v>349</v>
      </c>
      <c r="C10846" s="180">
        <v>558576.6</v>
      </c>
      <c r="D10846" s="180">
        <v>857831.03</v>
      </c>
      <c r="E10846" s="180">
        <v>0</v>
      </c>
      <c r="F10846" s="180">
        <v>0</v>
      </c>
      <c r="G10846" s="180">
        <v>13266.239999999993</v>
      </c>
      <c r="H10846" s="180">
        <v>-23730.780000000028</v>
      </c>
      <c r="I10846" s="180">
        <v>4640807.12</v>
      </c>
      <c r="J10846" s="180">
        <v>4099442.05</v>
      </c>
    </row>
    <row r="10847" spans="1:10" x14ac:dyDescent="0.2">
      <c r="A10847" s="180" t="s">
        <v>254</v>
      </c>
      <c r="B10847" s="180" t="s">
        <v>350</v>
      </c>
      <c r="C10847" s="180">
        <v>561276.6</v>
      </c>
      <c r="D10847" s="180">
        <v>1262070.03</v>
      </c>
      <c r="E10847" s="180">
        <v>0</v>
      </c>
      <c r="F10847" s="180">
        <v>0</v>
      </c>
      <c r="G10847" s="180">
        <v>308266.23999999999</v>
      </c>
      <c r="H10847" s="180">
        <v>186269.21999999997</v>
      </c>
      <c r="I10847" s="180">
        <v>10488655.119999999</v>
      </c>
      <c r="J10847" s="180">
        <v>10447525.119999999</v>
      </c>
    </row>
    <row r="10848" spans="1:10" x14ac:dyDescent="0.2">
      <c r="A10848" s="180" t="s">
        <v>254</v>
      </c>
      <c r="B10848" s="180" t="s">
        <v>376</v>
      </c>
      <c r="C10848" s="180"/>
      <c r="D10848" s="180"/>
      <c r="E10848" s="180"/>
      <c r="F10848" s="180"/>
      <c r="G10848" s="180"/>
      <c r="H10848" s="180"/>
      <c r="I10848" s="180"/>
      <c r="J10848" s="180"/>
    </row>
    <row r="10849" spans="1:10" x14ac:dyDescent="0.2">
      <c r="A10849" s="180" t="s">
        <v>254</v>
      </c>
      <c r="B10849" s="180" t="s">
        <v>377</v>
      </c>
      <c r="C10849" s="180"/>
      <c r="D10849" s="180"/>
      <c r="E10849" s="180"/>
      <c r="F10849" s="180"/>
      <c r="G10849" s="180"/>
      <c r="H10849" s="180"/>
      <c r="I10849" s="180">
        <v>3500</v>
      </c>
      <c r="J10849" s="180">
        <v>3336008.33</v>
      </c>
    </row>
    <row r="10850" spans="1:10" x14ac:dyDescent="0.2">
      <c r="A10850" s="180" t="s">
        <v>254</v>
      </c>
      <c r="B10850" s="180" t="s">
        <v>352</v>
      </c>
      <c r="C10850" s="180"/>
      <c r="D10850" s="180"/>
      <c r="E10850" s="180"/>
      <c r="F10850" s="180"/>
      <c r="G10850" s="180"/>
      <c r="H10850" s="180"/>
      <c r="I10850" s="180">
        <v>0</v>
      </c>
      <c r="J10850" s="180">
        <v>76071.73</v>
      </c>
    </row>
    <row r="10851" spans="1:10" x14ac:dyDescent="0.2">
      <c r="A10851" s="180" t="s">
        <v>254</v>
      </c>
      <c r="B10851" s="180" t="s">
        <v>353</v>
      </c>
      <c r="C10851" s="180"/>
      <c r="D10851" s="180"/>
      <c r="E10851" s="180"/>
      <c r="F10851" s="180"/>
      <c r="G10851" s="180"/>
      <c r="H10851" s="180"/>
      <c r="I10851" s="180">
        <v>2000</v>
      </c>
      <c r="J10851" s="180">
        <v>156690.87</v>
      </c>
    </row>
    <row r="10852" spans="1:10" x14ac:dyDescent="0.2">
      <c r="A10852" s="180" t="s">
        <v>254</v>
      </c>
      <c r="B10852" s="180" t="s">
        <v>354</v>
      </c>
      <c r="C10852" s="180"/>
      <c r="D10852" s="180"/>
      <c r="E10852" s="180"/>
      <c r="F10852" s="180"/>
      <c r="G10852" s="180"/>
      <c r="H10852" s="180"/>
      <c r="I10852" s="180">
        <v>2500</v>
      </c>
      <c r="J10852" s="180">
        <v>141063.82</v>
      </c>
    </row>
    <row r="10853" spans="1:10" x14ac:dyDescent="0.2">
      <c r="A10853" s="180" t="s">
        <v>254</v>
      </c>
      <c r="B10853" s="180" t="s">
        <v>408</v>
      </c>
      <c r="C10853" s="180"/>
      <c r="D10853" s="180"/>
      <c r="E10853" s="180"/>
      <c r="F10853" s="180"/>
      <c r="G10853" s="180"/>
      <c r="H10853" s="180"/>
      <c r="I10853" s="180">
        <v>2000</v>
      </c>
      <c r="J10853" s="180">
        <v>202284.07</v>
      </c>
    </row>
    <row r="10854" spans="1:10" x14ac:dyDescent="0.2">
      <c r="A10854" s="180" t="s">
        <v>254</v>
      </c>
      <c r="B10854" s="180" t="s">
        <v>423</v>
      </c>
      <c r="C10854" s="180"/>
      <c r="D10854" s="180"/>
      <c r="E10854" s="180"/>
      <c r="F10854" s="180"/>
      <c r="G10854" s="180"/>
      <c r="H10854" s="180"/>
      <c r="I10854" s="180">
        <v>0</v>
      </c>
      <c r="J10854" s="180">
        <v>107542.04</v>
      </c>
    </row>
    <row r="10855" spans="1:10" x14ac:dyDescent="0.2">
      <c r="A10855" s="180" t="s">
        <v>254</v>
      </c>
      <c r="B10855" s="180" t="s">
        <v>355</v>
      </c>
      <c r="C10855" s="180">
        <v>255000</v>
      </c>
      <c r="D10855" s="180">
        <v>120000</v>
      </c>
      <c r="E10855" s="180"/>
      <c r="F10855" s="180"/>
      <c r="G10855" s="180"/>
      <c r="H10855" s="180"/>
      <c r="I10855" s="180">
        <v>595000</v>
      </c>
      <c r="J10855" s="180">
        <v>344096.31</v>
      </c>
    </row>
    <row r="10856" spans="1:10" x14ac:dyDescent="0.2">
      <c r="A10856" s="180" t="s">
        <v>254</v>
      </c>
      <c r="B10856" s="180" t="s">
        <v>356</v>
      </c>
      <c r="C10856" s="180">
        <v>230000</v>
      </c>
      <c r="D10856" s="180"/>
      <c r="E10856" s="180"/>
      <c r="F10856" s="180"/>
      <c r="G10856" s="180"/>
      <c r="H10856" s="180"/>
      <c r="I10856" s="180">
        <v>380000</v>
      </c>
      <c r="J10856" s="180">
        <v>293342.29000000004</v>
      </c>
    </row>
    <row r="10857" spans="1:10" x14ac:dyDescent="0.2">
      <c r="A10857" s="180" t="s">
        <v>254</v>
      </c>
      <c r="B10857" s="180" t="s">
        <v>409</v>
      </c>
      <c r="C10857" s="180"/>
      <c r="D10857" s="180"/>
      <c r="E10857" s="180"/>
      <c r="F10857" s="180"/>
      <c r="G10857" s="180"/>
      <c r="H10857" s="180"/>
      <c r="I10857" s="180">
        <v>0</v>
      </c>
      <c r="J10857" s="180"/>
    </row>
    <row r="10858" spans="1:10" x14ac:dyDescent="0.2">
      <c r="A10858" s="180" t="s">
        <v>254</v>
      </c>
      <c r="B10858" s="180" t="s">
        <v>378</v>
      </c>
      <c r="C10858" s="180"/>
      <c r="D10858" s="180"/>
      <c r="E10858" s="180"/>
      <c r="F10858" s="180"/>
      <c r="G10858" s="180">
        <v>326400</v>
      </c>
      <c r="H10858" s="180">
        <v>214200</v>
      </c>
      <c r="I10858" s="180">
        <v>530000</v>
      </c>
      <c r="J10858" s="180">
        <v>517003.29</v>
      </c>
    </row>
    <row r="10859" spans="1:10" x14ac:dyDescent="0.2">
      <c r="A10859" s="180" t="s">
        <v>254</v>
      </c>
      <c r="B10859" s="180" t="s">
        <v>360</v>
      </c>
      <c r="C10859" s="180"/>
      <c r="D10859" s="180">
        <v>300000</v>
      </c>
      <c r="E10859" s="180"/>
      <c r="F10859" s="180"/>
      <c r="G10859" s="180"/>
      <c r="H10859" s="180"/>
      <c r="I10859" s="180">
        <v>211000</v>
      </c>
      <c r="J10859" s="180">
        <v>476947.76</v>
      </c>
    </row>
    <row r="10860" spans="1:10" x14ac:dyDescent="0.2">
      <c r="A10860" s="180" t="s">
        <v>254</v>
      </c>
      <c r="B10860" s="180" t="s">
        <v>379</v>
      </c>
      <c r="C10860" s="180"/>
      <c r="D10860" s="180"/>
      <c r="E10860" s="180"/>
      <c r="F10860" s="180"/>
      <c r="G10860" s="180"/>
      <c r="H10860" s="180"/>
      <c r="I10860" s="180">
        <v>0</v>
      </c>
      <c r="J10860" s="180">
        <v>0</v>
      </c>
    </row>
    <row r="10861" spans="1:10" x14ac:dyDescent="0.2">
      <c r="A10861" s="180" t="s">
        <v>254</v>
      </c>
      <c r="B10861" s="180" t="s">
        <v>362</v>
      </c>
      <c r="C10861" s="180"/>
      <c r="D10861" s="180"/>
      <c r="E10861" s="180"/>
      <c r="F10861" s="180"/>
      <c r="G10861" s="180"/>
      <c r="H10861" s="180"/>
      <c r="I10861" s="180">
        <v>154157</v>
      </c>
      <c r="J10861" s="180">
        <v>154563</v>
      </c>
    </row>
    <row r="10862" spans="1:10" x14ac:dyDescent="0.2">
      <c r="A10862" s="180" t="s">
        <v>254</v>
      </c>
      <c r="B10862" s="180" t="s">
        <v>365</v>
      </c>
      <c r="C10862" s="180">
        <v>485000</v>
      </c>
      <c r="D10862" s="180">
        <v>420000</v>
      </c>
      <c r="E10862" s="180">
        <v>0</v>
      </c>
      <c r="F10862" s="180">
        <v>0</v>
      </c>
      <c r="G10862" s="180">
        <v>326400</v>
      </c>
      <c r="H10862" s="180">
        <v>214200</v>
      </c>
      <c r="I10862" s="180">
        <v>1880157</v>
      </c>
      <c r="J10862" s="180">
        <v>5805613.5099999998</v>
      </c>
    </row>
    <row r="10863" spans="1:10" x14ac:dyDescent="0.2">
      <c r="A10863" s="180" t="s">
        <v>254</v>
      </c>
      <c r="B10863" s="180" t="s">
        <v>447</v>
      </c>
      <c r="C10863" s="180"/>
      <c r="D10863" s="180"/>
      <c r="E10863" s="180"/>
      <c r="F10863" s="180"/>
      <c r="G10863" s="180"/>
      <c r="H10863" s="180"/>
      <c r="I10863" s="180">
        <v>0</v>
      </c>
      <c r="J10863" s="180">
        <v>1104.49</v>
      </c>
    </row>
    <row r="10864" spans="1:10" x14ac:dyDescent="0.2">
      <c r="A10864" s="180" t="s">
        <v>254</v>
      </c>
      <c r="B10864" s="180" t="s">
        <v>366</v>
      </c>
      <c r="C10864" s="180">
        <v>485000</v>
      </c>
      <c r="D10864" s="180">
        <v>420000</v>
      </c>
      <c r="E10864" s="180">
        <v>0</v>
      </c>
      <c r="F10864" s="180">
        <v>0</v>
      </c>
      <c r="G10864" s="180">
        <v>326400</v>
      </c>
      <c r="H10864" s="180">
        <v>214200</v>
      </c>
      <c r="I10864" s="180">
        <v>1880157</v>
      </c>
      <c r="J10864" s="180">
        <v>5806718</v>
      </c>
    </row>
    <row r="10865" spans="1:10" x14ac:dyDescent="0.2">
      <c r="A10865" s="180" t="s">
        <v>254</v>
      </c>
      <c r="B10865" s="180" t="s">
        <v>367</v>
      </c>
      <c r="C10865" s="180">
        <v>76276.599999999991</v>
      </c>
      <c r="D10865" s="180">
        <v>842070.03</v>
      </c>
      <c r="E10865" s="180">
        <v>0</v>
      </c>
      <c r="F10865" s="180">
        <v>0</v>
      </c>
      <c r="G10865" s="180">
        <v>-18133.760000000009</v>
      </c>
      <c r="H10865" s="180">
        <v>-27930.780000000028</v>
      </c>
      <c r="I10865" s="180">
        <v>8608498.120000001</v>
      </c>
      <c r="J10865" s="180">
        <v>4640807.120000001</v>
      </c>
    </row>
    <row r="10866" spans="1:10" x14ac:dyDescent="0.2">
      <c r="A10866" s="180" t="s">
        <v>254</v>
      </c>
      <c r="B10866" s="180" t="s">
        <v>368</v>
      </c>
      <c r="C10866" s="180">
        <v>561276.6</v>
      </c>
      <c r="D10866" s="180">
        <v>1262070.03</v>
      </c>
      <c r="E10866" s="180">
        <v>0</v>
      </c>
      <c r="F10866" s="180">
        <v>0</v>
      </c>
      <c r="G10866" s="180">
        <v>308266.23999999999</v>
      </c>
      <c r="H10866" s="180">
        <v>186269.21999999997</v>
      </c>
      <c r="I10866" s="180">
        <v>10488655.119999999</v>
      </c>
      <c r="J10866" s="180">
        <v>10447525.119999999</v>
      </c>
    </row>
    <row r="10867" spans="1:10" x14ac:dyDescent="0.2">
      <c r="A10867" s="180" t="s">
        <v>255</v>
      </c>
      <c r="B10867" s="180" t="s">
        <v>333</v>
      </c>
      <c r="C10867" s="180"/>
      <c r="D10867" s="180">
        <v>177634</v>
      </c>
      <c r="E10867" s="180"/>
      <c r="F10867" s="180">
        <v>479614</v>
      </c>
      <c r="G10867" s="180"/>
      <c r="H10867" s="180"/>
      <c r="I10867" s="180">
        <v>2058542</v>
      </c>
      <c r="J10867" s="180">
        <v>2265943.9900000002</v>
      </c>
    </row>
    <row r="10868" spans="1:10" x14ac:dyDescent="0.2">
      <c r="A10868" s="180" t="s">
        <v>255</v>
      </c>
      <c r="B10868" s="180" t="s">
        <v>334</v>
      </c>
      <c r="C10868" s="180"/>
      <c r="D10868" s="180">
        <v>1709</v>
      </c>
      <c r="E10868" s="180"/>
      <c r="F10868" s="180">
        <v>4613</v>
      </c>
      <c r="G10868" s="180"/>
      <c r="H10868" s="180"/>
      <c r="I10868" s="180">
        <v>20970</v>
      </c>
      <c r="J10868" s="180">
        <v>25051.73</v>
      </c>
    </row>
    <row r="10869" spans="1:10" x14ac:dyDescent="0.2">
      <c r="A10869" s="180" t="s">
        <v>255</v>
      </c>
      <c r="B10869" s="180" t="s">
        <v>335</v>
      </c>
      <c r="C10869" s="180"/>
      <c r="D10869" s="180">
        <v>0</v>
      </c>
      <c r="E10869" s="180"/>
      <c r="F10869" s="180"/>
      <c r="G10869" s="180"/>
      <c r="H10869" s="180"/>
      <c r="I10869" s="180">
        <v>73555</v>
      </c>
      <c r="J10869" s="180">
        <v>83030</v>
      </c>
    </row>
    <row r="10870" spans="1:10" x14ac:dyDescent="0.2">
      <c r="A10870" s="180" t="s">
        <v>255</v>
      </c>
      <c r="B10870" s="180" t="s">
        <v>336</v>
      </c>
      <c r="C10870" s="180"/>
      <c r="D10870" s="180"/>
      <c r="E10870" s="180"/>
      <c r="F10870" s="180"/>
      <c r="G10870" s="180"/>
      <c r="H10870" s="180"/>
      <c r="I10870" s="180">
        <v>180000</v>
      </c>
      <c r="J10870" s="180">
        <v>120579.32</v>
      </c>
    </row>
    <row r="10871" spans="1:10" x14ac:dyDescent="0.2">
      <c r="A10871" s="180" t="s">
        <v>255</v>
      </c>
      <c r="B10871" s="180" t="s">
        <v>337</v>
      </c>
      <c r="C10871" s="180"/>
      <c r="D10871" s="180"/>
      <c r="E10871" s="180"/>
      <c r="F10871" s="180"/>
      <c r="G10871" s="180"/>
      <c r="H10871" s="180"/>
      <c r="I10871" s="180">
        <v>10000</v>
      </c>
      <c r="J10871" s="180">
        <v>14934.570000000002</v>
      </c>
    </row>
    <row r="10872" spans="1:10" x14ac:dyDescent="0.2">
      <c r="A10872" s="180" t="s">
        <v>255</v>
      </c>
      <c r="B10872" s="180" t="s">
        <v>338</v>
      </c>
      <c r="C10872" s="180"/>
      <c r="D10872" s="180"/>
      <c r="E10872" s="180"/>
      <c r="F10872" s="180"/>
      <c r="G10872" s="180">
        <v>55000</v>
      </c>
      <c r="H10872" s="180"/>
      <c r="I10872" s="180">
        <v>50000</v>
      </c>
      <c r="J10872" s="180">
        <v>52951.62</v>
      </c>
    </row>
    <row r="10873" spans="1:10" x14ac:dyDescent="0.2">
      <c r="A10873" s="180" t="s">
        <v>255</v>
      </c>
      <c r="B10873" s="180" t="s">
        <v>339</v>
      </c>
      <c r="C10873" s="180"/>
      <c r="D10873" s="180"/>
      <c r="E10873" s="180"/>
      <c r="F10873" s="180"/>
      <c r="G10873" s="180"/>
      <c r="H10873" s="180"/>
      <c r="I10873" s="180">
        <v>27000</v>
      </c>
      <c r="J10873" s="180">
        <v>27419.07</v>
      </c>
    </row>
    <row r="10874" spans="1:10" x14ac:dyDescent="0.2">
      <c r="A10874" s="180" t="s">
        <v>255</v>
      </c>
      <c r="B10874" s="180" t="s">
        <v>340</v>
      </c>
      <c r="C10874" s="180"/>
      <c r="D10874" s="180"/>
      <c r="E10874" s="180"/>
      <c r="F10874" s="180"/>
      <c r="G10874" s="180"/>
      <c r="H10874" s="180"/>
      <c r="I10874" s="180">
        <v>30000</v>
      </c>
      <c r="J10874" s="180">
        <v>33620.050000000003</v>
      </c>
    </row>
    <row r="10875" spans="1:10" x14ac:dyDescent="0.2">
      <c r="A10875" s="180" t="s">
        <v>255</v>
      </c>
      <c r="B10875" s="180" t="s">
        <v>341</v>
      </c>
      <c r="C10875" s="180"/>
      <c r="D10875" s="180"/>
      <c r="E10875" s="180"/>
      <c r="F10875" s="180"/>
      <c r="G10875" s="180"/>
      <c r="H10875" s="180"/>
      <c r="I10875" s="180">
        <v>0</v>
      </c>
      <c r="J10875" s="180">
        <v>0</v>
      </c>
    </row>
    <row r="10876" spans="1:10" x14ac:dyDescent="0.2">
      <c r="A10876" s="180" t="s">
        <v>255</v>
      </c>
      <c r="B10876" s="180" t="s">
        <v>342</v>
      </c>
      <c r="C10876" s="180"/>
      <c r="D10876" s="180"/>
      <c r="E10876" s="180"/>
      <c r="F10876" s="180"/>
      <c r="G10876" s="180"/>
      <c r="H10876" s="180"/>
      <c r="I10876" s="180">
        <v>1448662</v>
      </c>
      <c r="J10876" s="180">
        <v>1578053</v>
      </c>
    </row>
    <row r="10877" spans="1:10" x14ac:dyDescent="0.2">
      <c r="A10877" s="180" t="s">
        <v>255</v>
      </c>
      <c r="B10877" s="180" t="s">
        <v>343</v>
      </c>
      <c r="C10877" s="180"/>
      <c r="D10877" s="180"/>
      <c r="E10877" s="180"/>
      <c r="F10877" s="180"/>
      <c r="G10877" s="180"/>
      <c r="H10877" s="180"/>
      <c r="I10877" s="180">
        <v>0</v>
      </c>
      <c r="J10877" s="180">
        <v>0</v>
      </c>
    </row>
    <row r="10878" spans="1:10" x14ac:dyDescent="0.2">
      <c r="A10878" s="180" t="s">
        <v>255</v>
      </c>
      <c r="B10878" s="180" t="s">
        <v>344</v>
      </c>
      <c r="C10878" s="180">
        <v>250000</v>
      </c>
      <c r="D10878" s="180"/>
      <c r="E10878" s="180"/>
      <c r="F10878" s="180"/>
      <c r="G10878" s="180"/>
      <c r="H10878" s="180"/>
      <c r="I10878" s="180">
        <v>271000</v>
      </c>
      <c r="J10878" s="180">
        <v>220180.96</v>
      </c>
    </row>
    <row r="10879" spans="1:10" x14ac:dyDescent="0.2">
      <c r="A10879" s="180" t="s">
        <v>255</v>
      </c>
      <c r="B10879" s="180" t="s">
        <v>475</v>
      </c>
      <c r="C10879" s="180"/>
      <c r="D10879" s="180">
        <v>4922</v>
      </c>
      <c r="E10879" s="180"/>
      <c r="F10879" s="180">
        <v>13289</v>
      </c>
      <c r="G10879" s="180"/>
      <c r="H10879" s="180"/>
      <c r="I10879" s="180">
        <v>45398</v>
      </c>
      <c r="J10879" s="180">
        <v>21926.44</v>
      </c>
    </row>
    <row r="10880" spans="1:10" x14ac:dyDescent="0.2">
      <c r="A10880" s="180" t="s">
        <v>255</v>
      </c>
      <c r="B10880" s="180" t="s">
        <v>332</v>
      </c>
      <c r="C10880" s="180"/>
      <c r="D10880" s="180"/>
      <c r="E10880" s="180"/>
      <c r="F10880" s="180"/>
      <c r="G10880" s="180"/>
      <c r="H10880" s="180"/>
      <c r="I10880" s="180">
        <v>57384</v>
      </c>
      <c r="J10880" s="180">
        <v>57338</v>
      </c>
    </row>
    <row r="10881" spans="1:10" x14ac:dyDescent="0.2">
      <c r="A10881" s="180" t="s">
        <v>255</v>
      </c>
      <c r="B10881" s="180" t="s">
        <v>407</v>
      </c>
      <c r="C10881" s="180"/>
      <c r="D10881" s="180"/>
      <c r="E10881" s="180"/>
      <c r="F10881" s="180"/>
      <c r="G10881" s="180">
        <v>65000</v>
      </c>
      <c r="H10881" s="180"/>
      <c r="I10881" s="180">
        <v>112000</v>
      </c>
      <c r="J10881" s="180">
        <v>111587.84</v>
      </c>
    </row>
    <row r="10882" spans="1:10" x14ac:dyDescent="0.2">
      <c r="A10882" s="180" t="s">
        <v>255</v>
      </c>
      <c r="B10882" s="180" t="s">
        <v>345</v>
      </c>
      <c r="C10882" s="180">
        <v>250000</v>
      </c>
      <c r="D10882" s="180">
        <v>184265</v>
      </c>
      <c r="E10882" s="180">
        <v>0</v>
      </c>
      <c r="F10882" s="180">
        <v>497516</v>
      </c>
      <c r="G10882" s="180">
        <v>120000</v>
      </c>
      <c r="H10882" s="180">
        <v>0</v>
      </c>
      <c r="I10882" s="180">
        <v>4384511</v>
      </c>
      <c r="J10882" s="180">
        <v>4612616.59</v>
      </c>
    </row>
    <row r="10883" spans="1:10" x14ac:dyDescent="0.2">
      <c r="A10883" s="180" t="s">
        <v>255</v>
      </c>
      <c r="B10883" s="180" t="s">
        <v>346</v>
      </c>
      <c r="C10883" s="180"/>
      <c r="D10883" s="180"/>
      <c r="E10883" s="180"/>
      <c r="F10883" s="180"/>
      <c r="G10883" s="180"/>
      <c r="H10883" s="180"/>
      <c r="I10883" s="180">
        <v>0</v>
      </c>
      <c r="J10883" s="180">
        <v>0</v>
      </c>
    </row>
    <row r="10884" spans="1:10" x14ac:dyDescent="0.2">
      <c r="A10884" s="180" t="s">
        <v>255</v>
      </c>
      <c r="B10884" s="180" t="s">
        <v>446</v>
      </c>
      <c r="C10884" s="180"/>
      <c r="D10884" s="180"/>
      <c r="E10884" s="180"/>
      <c r="F10884" s="180">
        <v>95577</v>
      </c>
      <c r="G10884" s="180"/>
      <c r="H10884" s="180"/>
      <c r="I10884" s="180">
        <v>95948</v>
      </c>
      <c r="J10884" s="180">
        <v>98994</v>
      </c>
    </row>
    <row r="10885" spans="1:10" x14ac:dyDescent="0.2">
      <c r="A10885" s="180" t="s">
        <v>255</v>
      </c>
      <c r="B10885" s="180" t="s">
        <v>347</v>
      </c>
      <c r="C10885" s="180"/>
      <c r="D10885" s="180"/>
      <c r="E10885" s="180"/>
      <c r="F10885" s="180"/>
      <c r="G10885" s="180"/>
      <c r="H10885" s="180"/>
      <c r="I10885" s="180">
        <v>0</v>
      </c>
      <c r="J10885" s="180">
        <v>0</v>
      </c>
    </row>
    <row r="10886" spans="1:10" x14ac:dyDescent="0.2">
      <c r="A10886" s="180" t="s">
        <v>255</v>
      </c>
      <c r="B10886" s="180" t="s">
        <v>348</v>
      </c>
      <c r="C10886" s="180">
        <v>250000</v>
      </c>
      <c r="D10886" s="180">
        <v>184265</v>
      </c>
      <c r="E10886" s="180">
        <v>0</v>
      </c>
      <c r="F10886" s="180">
        <v>593093</v>
      </c>
      <c r="G10886" s="180">
        <v>120000</v>
      </c>
      <c r="H10886" s="180">
        <v>0</v>
      </c>
      <c r="I10886" s="180">
        <v>4480459</v>
      </c>
      <c r="J10886" s="180">
        <v>4711610.59</v>
      </c>
    </row>
    <row r="10887" spans="1:10" x14ac:dyDescent="0.2">
      <c r="A10887" s="180" t="s">
        <v>255</v>
      </c>
      <c r="B10887" s="180" t="s">
        <v>349</v>
      </c>
      <c r="C10887" s="180">
        <v>388157.42</v>
      </c>
      <c r="D10887" s="180">
        <v>239133.37</v>
      </c>
      <c r="E10887" s="180">
        <v>0</v>
      </c>
      <c r="F10887" s="180">
        <v>234864.73999999987</v>
      </c>
      <c r="G10887" s="180">
        <v>28565.19</v>
      </c>
      <c r="H10887" s="180">
        <v>0</v>
      </c>
      <c r="I10887" s="180">
        <v>2609170.29</v>
      </c>
      <c r="J10887" s="180">
        <v>2444652.1799999997</v>
      </c>
    </row>
    <row r="10888" spans="1:10" x14ac:dyDescent="0.2">
      <c r="A10888" s="180" t="s">
        <v>255</v>
      </c>
      <c r="B10888" s="180" t="s">
        <v>350</v>
      </c>
      <c r="C10888" s="180">
        <v>638157.42000000004</v>
      </c>
      <c r="D10888" s="180">
        <v>423398.37</v>
      </c>
      <c r="E10888" s="180">
        <v>0</v>
      </c>
      <c r="F10888" s="180">
        <v>827957.73999999987</v>
      </c>
      <c r="G10888" s="180">
        <v>148565.19</v>
      </c>
      <c r="H10888" s="180">
        <v>0</v>
      </c>
      <c r="I10888" s="180">
        <v>7089629.29</v>
      </c>
      <c r="J10888" s="180">
        <v>7156262.7699999996</v>
      </c>
    </row>
    <row r="10889" spans="1:10" x14ac:dyDescent="0.2">
      <c r="A10889" s="180" t="s">
        <v>255</v>
      </c>
      <c r="B10889" s="180" t="s">
        <v>376</v>
      </c>
      <c r="C10889" s="180"/>
      <c r="D10889" s="180"/>
      <c r="E10889" s="180"/>
      <c r="F10889" s="180"/>
      <c r="G10889" s="180"/>
      <c r="H10889" s="180"/>
      <c r="I10889" s="180"/>
      <c r="J10889" s="180"/>
    </row>
    <row r="10890" spans="1:10" x14ac:dyDescent="0.2">
      <c r="A10890" s="180" t="s">
        <v>255</v>
      </c>
      <c r="B10890" s="180" t="s">
        <v>377</v>
      </c>
      <c r="C10890" s="180">
        <v>90000</v>
      </c>
      <c r="D10890" s="180">
        <v>55000</v>
      </c>
      <c r="E10890" s="180"/>
      <c r="F10890" s="180"/>
      <c r="G10890" s="180"/>
      <c r="H10890" s="180"/>
      <c r="I10890" s="180">
        <v>2410000</v>
      </c>
      <c r="J10890" s="180">
        <v>2410641.6399999997</v>
      </c>
    </row>
    <row r="10891" spans="1:10" x14ac:dyDescent="0.2">
      <c r="A10891" s="180" t="s">
        <v>255</v>
      </c>
      <c r="B10891" s="180" t="s">
        <v>352</v>
      </c>
      <c r="C10891" s="180"/>
      <c r="D10891" s="180"/>
      <c r="E10891" s="180"/>
      <c r="F10891" s="180"/>
      <c r="G10891" s="180"/>
      <c r="H10891" s="180"/>
      <c r="I10891" s="180">
        <v>40000</v>
      </c>
      <c r="J10891" s="180">
        <v>43901.29</v>
      </c>
    </row>
    <row r="10892" spans="1:10" x14ac:dyDescent="0.2">
      <c r="A10892" s="180" t="s">
        <v>255</v>
      </c>
      <c r="B10892" s="180" t="s">
        <v>353</v>
      </c>
      <c r="C10892" s="180">
        <v>90000</v>
      </c>
      <c r="D10892" s="180">
        <v>55000</v>
      </c>
      <c r="E10892" s="180"/>
      <c r="F10892" s="180"/>
      <c r="G10892" s="180"/>
      <c r="H10892" s="180"/>
      <c r="I10892" s="180">
        <v>205000</v>
      </c>
      <c r="J10892" s="180">
        <v>76785.45</v>
      </c>
    </row>
    <row r="10893" spans="1:10" x14ac:dyDescent="0.2">
      <c r="A10893" s="180" t="s">
        <v>255</v>
      </c>
      <c r="B10893" s="180" t="s">
        <v>354</v>
      </c>
      <c r="C10893" s="180"/>
      <c r="D10893" s="180"/>
      <c r="E10893" s="180"/>
      <c r="F10893" s="180"/>
      <c r="G10893" s="180"/>
      <c r="H10893" s="180"/>
      <c r="I10893" s="180">
        <v>140000</v>
      </c>
      <c r="J10893" s="180">
        <v>134690.97</v>
      </c>
    </row>
    <row r="10894" spans="1:10" x14ac:dyDescent="0.2">
      <c r="A10894" s="180" t="s">
        <v>255</v>
      </c>
      <c r="B10894" s="180" t="s">
        <v>408</v>
      </c>
      <c r="C10894" s="180"/>
      <c r="D10894" s="180"/>
      <c r="E10894" s="180"/>
      <c r="F10894" s="180"/>
      <c r="G10894" s="180"/>
      <c r="H10894" s="180"/>
      <c r="I10894" s="180">
        <v>180000</v>
      </c>
      <c r="J10894" s="180">
        <v>172427.51999999999</v>
      </c>
    </row>
    <row r="10895" spans="1:10" x14ac:dyDescent="0.2">
      <c r="A10895" s="180" t="s">
        <v>255</v>
      </c>
      <c r="B10895" s="180" t="s">
        <v>423</v>
      </c>
      <c r="C10895" s="180"/>
      <c r="D10895" s="180"/>
      <c r="E10895" s="180"/>
      <c r="F10895" s="180"/>
      <c r="G10895" s="180"/>
      <c r="H10895" s="180"/>
      <c r="I10895" s="180">
        <v>118000</v>
      </c>
      <c r="J10895" s="180">
        <v>103771.01</v>
      </c>
    </row>
    <row r="10896" spans="1:10" x14ac:dyDescent="0.2">
      <c r="A10896" s="180" t="s">
        <v>255</v>
      </c>
      <c r="B10896" s="180" t="s">
        <v>355</v>
      </c>
      <c r="C10896" s="180">
        <v>90000</v>
      </c>
      <c r="D10896" s="180">
        <v>55000</v>
      </c>
      <c r="E10896" s="180"/>
      <c r="F10896" s="180"/>
      <c r="G10896" s="180"/>
      <c r="H10896" s="180"/>
      <c r="I10896" s="180">
        <v>387000</v>
      </c>
      <c r="J10896" s="180">
        <v>252818.42</v>
      </c>
    </row>
    <row r="10897" spans="1:10" x14ac:dyDescent="0.2">
      <c r="A10897" s="180" t="s">
        <v>255</v>
      </c>
      <c r="B10897" s="180" t="s">
        <v>356</v>
      </c>
      <c r="C10897" s="180">
        <v>90000</v>
      </c>
      <c r="D10897" s="180">
        <v>55000</v>
      </c>
      <c r="E10897" s="180"/>
      <c r="F10897" s="180"/>
      <c r="G10897" s="180"/>
      <c r="H10897" s="180"/>
      <c r="I10897" s="180">
        <v>206500</v>
      </c>
      <c r="J10897" s="180">
        <v>291475.92000000004</v>
      </c>
    </row>
    <row r="10898" spans="1:10" x14ac:dyDescent="0.2">
      <c r="A10898" s="180" t="s">
        <v>255</v>
      </c>
      <c r="B10898" s="180" t="s">
        <v>409</v>
      </c>
      <c r="C10898" s="180"/>
      <c r="D10898" s="180"/>
      <c r="E10898" s="180"/>
      <c r="F10898" s="180"/>
      <c r="G10898" s="180"/>
      <c r="H10898" s="180"/>
      <c r="I10898" s="180">
        <v>0</v>
      </c>
      <c r="J10898" s="180"/>
    </row>
    <row r="10899" spans="1:10" x14ac:dyDescent="0.2">
      <c r="A10899" s="180" t="s">
        <v>255</v>
      </c>
      <c r="B10899" s="180" t="s">
        <v>378</v>
      </c>
      <c r="C10899" s="180"/>
      <c r="D10899" s="180"/>
      <c r="E10899" s="180"/>
      <c r="F10899" s="180"/>
      <c r="G10899" s="180">
        <v>140000</v>
      </c>
      <c r="H10899" s="180"/>
      <c r="I10899" s="180">
        <v>147000</v>
      </c>
      <c r="J10899" s="180">
        <v>139702.91999999998</v>
      </c>
    </row>
    <row r="10900" spans="1:10" x14ac:dyDescent="0.2">
      <c r="A10900" s="180" t="s">
        <v>255</v>
      </c>
      <c r="B10900" s="180" t="s">
        <v>360</v>
      </c>
      <c r="C10900" s="180">
        <v>180000</v>
      </c>
      <c r="D10900" s="180">
        <v>200000</v>
      </c>
      <c r="E10900" s="180"/>
      <c r="F10900" s="180"/>
      <c r="G10900" s="180"/>
      <c r="H10900" s="180"/>
      <c r="I10900" s="180">
        <v>85000</v>
      </c>
      <c r="J10900" s="180">
        <v>253481.2</v>
      </c>
    </row>
    <row r="10901" spans="1:10" x14ac:dyDescent="0.2">
      <c r="A10901" s="180" t="s">
        <v>255</v>
      </c>
      <c r="B10901" s="180" t="s">
        <v>379</v>
      </c>
      <c r="C10901" s="180"/>
      <c r="D10901" s="180"/>
      <c r="E10901" s="180"/>
      <c r="F10901" s="180">
        <v>579804</v>
      </c>
      <c r="G10901" s="180"/>
      <c r="H10901" s="180"/>
      <c r="I10901" s="180">
        <v>432600</v>
      </c>
      <c r="J10901" s="180">
        <v>433798.14</v>
      </c>
    </row>
    <row r="10902" spans="1:10" x14ac:dyDescent="0.2">
      <c r="A10902" s="180" t="s">
        <v>255</v>
      </c>
      <c r="B10902" s="180" t="s">
        <v>362</v>
      </c>
      <c r="C10902" s="180"/>
      <c r="D10902" s="180"/>
      <c r="E10902" s="180"/>
      <c r="F10902" s="180"/>
      <c r="G10902" s="180"/>
      <c r="H10902" s="180"/>
      <c r="I10902" s="180">
        <v>133491</v>
      </c>
      <c r="J10902" s="180">
        <v>134255</v>
      </c>
    </row>
    <row r="10903" spans="1:10" x14ac:dyDescent="0.2">
      <c r="A10903" s="180" t="s">
        <v>255</v>
      </c>
      <c r="B10903" s="180" t="s">
        <v>365</v>
      </c>
      <c r="C10903" s="180">
        <v>540000</v>
      </c>
      <c r="D10903" s="180">
        <v>420000</v>
      </c>
      <c r="E10903" s="180">
        <v>0</v>
      </c>
      <c r="F10903" s="180">
        <v>579804</v>
      </c>
      <c r="G10903" s="180">
        <v>140000</v>
      </c>
      <c r="H10903" s="180">
        <v>0</v>
      </c>
      <c r="I10903" s="180">
        <v>4484591</v>
      </c>
      <c r="J10903" s="180">
        <v>4447749.4799999995</v>
      </c>
    </row>
    <row r="10904" spans="1:10" x14ac:dyDescent="0.2">
      <c r="A10904" s="180" t="s">
        <v>255</v>
      </c>
      <c r="B10904" s="180" t="s">
        <v>447</v>
      </c>
      <c r="C10904" s="180">
        <v>95577</v>
      </c>
      <c r="D10904" s="180"/>
      <c r="E10904" s="180"/>
      <c r="F10904" s="180"/>
      <c r="G10904" s="180"/>
      <c r="H10904" s="180"/>
      <c r="I10904" s="180">
        <v>95948</v>
      </c>
      <c r="J10904" s="180">
        <v>99343</v>
      </c>
    </row>
    <row r="10905" spans="1:10" x14ac:dyDescent="0.2">
      <c r="A10905" s="180" t="s">
        <v>255</v>
      </c>
      <c r="B10905" s="180" t="s">
        <v>366</v>
      </c>
      <c r="C10905" s="180">
        <v>635577</v>
      </c>
      <c r="D10905" s="180">
        <v>420000</v>
      </c>
      <c r="E10905" s="180">
        <v>0</v>
      </c>
      <c r="F10905" s="180">
        <v>579804</v>
      </c>
      <c r="G10905" s="180">
        <v>140000</v>
      </c>
      <c r="H10905" s="180">
        <v>0</v>
      </c>
      <c r="I10905" s="180">
        <v>4580539</v>
      </c>
      <c r="J10905" s="180">
        <v>4547092.4799999995</v>
      </c>
    </row>
    <row r="10906" spans="1:10" x14ac:dyDescent="0.2">
      <c r="A10906" s="180" t="s">
        <v>255</v>
      </c>
      <c r="B10906" s="180" t="s">
        <v>367</v>
      </c>
      <c r="C10906" s="180">
        <v>2580.4200000000419</v>
      </c>
      <c r="D10906" s="180">
        <v>3398.3699999999953</v>
      </c>
      <c r="E10906" s="180">
        <v>0</v>
      </c>
      <c r="F10906" s="180">
        <v>248153.73999999987</v>
      </c>
      <c r="G10906" s="180">
        <v>8565.1900000000023</v>
      </c>
      <c r="H10906" s="180">
        <v>0</v>
      </c>
      <c r="I10906" s="180">
        <v>2509090.29</v>
      </c>
      <c r="J10906" s="180">
        <v>2609170.29</v>
      </c>
    </row>
    <row r="10907" spans="1:10" x14ac:dyDescent="0.2">
      <c r="A10907" s="180" t="s">
        <v>255</v>
      </c>
      <c r="B10907" s="180" t="s">
        <v>368</v>
      </c>
      <c r="C10907" s="180">
        <v>638157.42000000004</v>
      </c>
      <c r="D10907" s="180">
        <v>423398.37</v>
      </c>
      <c r="E10907" s="180">
        <v>0</v>
      </c>
      <c r="F10907" s="180">
        <v>827957.73999999987</v>
      </c>
      <c r="G10907" s="180">
        <v>148565.19</v>
      </c>
      <c r="H10907" s="180">
        <v>0</v>
      </c>
      <c r="I10907" s="180">
        <v>7089629.29</v>
      </c>
      <c r="J10907" s="180">
        <v>7156262.7699999996</v>
      </c>
    </row>
    <row r="10908" spans="1:10" x14ac:dyDescent="0.2">
      <c r="A10908" s="180" t="s">
        <v>256</v>
      </c>
      <c r="B10908" s="180" t="s">
        <v>333</v>
      </c>
      <c r="C10908" s="180"/>
      <c r="D10908" s="180">
        <v>223833</v>
      </c>
      <c r="E10908" s="180"/>
      <c r="F10908" s="180">
        <v>0</v>
      </c>
      <c r="G10908" s="180"/>
      <c r="H10908" s="180"/>
      <c r="I10908" s="180">
        <v>5488918</v>
      </c>
      <c r="J10908" s="180">
        <v>6313886.54</v>
      </c>
    </row>
    <row r="10909" spans="1:10" x14ac:dyDescent="0.2">
      <c r="A10909" s="180" t="s">
        <v>256</v>
      </c>
      <c r="B10909" s="180" t="s">
        <v>334</v>
      </c>
      <c r="C10909" s="180"/>
      <c r="D10909" s="180">
        <v>72435</v>
      </c>
      <c r="E10909" s="180"/>
      <c r="F10909" s="180">
        <v>0</v>
      </c>
      <c r="G10909" s="180"/>
      <c r="H10909" s="180"/>
      <c r="I10909" s="180">
        <v>2274890</v>
      </c>
      <c r="J10909" s="180">
        <v>1544925.86</v>
      </c>
    </row>
    <row r="10910" spans="1:10" x14ac:dyDescent="0.2">
      <c r="A10910" s="180" t="s">
        <v>256</v>
      </c>
      <c r="B10910" s="180" t="s">
        <v>335</v>
      </c>
      <c r="C10910" s="180"/>
      <c r="D10910" s="180">
        <v>0</v>
      </c>
      <c r="E10910" s="180"/>
      <c r="F10910" s="180"/>
      <c r="G10910" s="180"/>
      <c r="H10910" s="180"/>
      <c r="I10910" s="180">
        <v>0</v>
      </c>
      <c r="J10910" s="180">
        <v>0</v>
      </c>
    </row>
    <row r="10911" spans="1:10" x14ac:dyDescent="0.2">
      <c r="A10911" s="180" t="s">
        <v>256</v>
      </c>
      <c r="B10911" s="180" t="s">
        <v>336</v>
      </c>
      <c r="C10911" s="180"/>
      <c r="D10911" s="180"/>
      <c r="E10911" s="180"/>
      <c r="F10911" s="180"/>
      <c r="G10911" s="180"/>
      <c r="H10911" s="180"/>
      <c r="I10911" s="180">
        <v>2801125</v>
      </c>
      <c r="J10911" s="180">
        <v>2205248.16</v>
      </c>
    </row>
    <row r="10912" spans="1:10" x14ac:dyDescent="0.2">
      <c r="A10912" s="180" t="s">
        <v>256</v>
      </c>
      <c r="B10912" s="180" t="s">
        <v>337</v>
      </c>
      <c r="C10912" s="180">
        <v>39105</v>
      </c>
      <c r="D10912" s="180">
        <v>13505</v>
      </c>
      <c r="E10912" s="180"/>
      <c r="F10912" s="180">
        <v>5000</v>
      </c>
      <c r="G10912" s="180">
        <v>15975</v>
      </c>
      <c r="H10912" s="180">
        <v>9000</v>
      </c>
      <c r="I10912" s="180">
        <v>172040</v>
      </c>
      <c r="J10912" s="180">
        <v>110031.84</v>
      </c>
    </row>
    <row r="10913" spans="1:10" x14ac:dyDescent="0.2">
      <c r="A10913" s="180" t="s">
        <v>256</v>
      </c>
      <c r="B10913" s="180" t="s">
        <v>338</v>
      </c>
      <c r="C10913" s="180"/>
      <c r="D10913" s="180"/>
      <c r="E10913" s="180"/>
      <c r="F10913" s="180"/>
      <c r="G10913" s="180">
        <v>541975</v>
      </c>
      <c r="H10913" s="180"/>
      <c r="I10913" s="180">
        <v>503555</v>
      </c>
      <c r="J10913" s="180">
        <v>415069.77</v>
      </c>
    </row>
    <row r="10914" spans="1:10" x14ac:dyDescent="0.2">
      <c r="A10914" s="180" t="s">
        <v>256</v>
      </c>
      <c r="B10914" s="180" t="s">
        <v>339</v>
      </c>
      <c r="C10914" s="180"/>
      <c r="D10914" s="180"/>
      <c r="E10914" s="180"/>
      <c r="F10914" s="180"/>
      <c r="G10914" s="180"/>
      <c r="H10914" s="180"/>
      <c r="I10914" s="180">
        <v>535825</v>
      </c>
      <c r="J10914" s="180">
        <v>427091.84</v>
      </c>
    </row>
    <row r="10915" spans="1:10" x14ac:dyDescent="0.2">
      <c r="A10915" s="180" t="s">
        <v>256</v>
      </c>
      <c r="B10915" s="180" t="s">
        <v>340</v>
      </c>
      <c r="C10915" s="180">
        <v>37125</v>
      </c>
      <c r="D10915" s="180">
        <v>75525</v>
      </c>
      <c r="E10915" s="180"/>
      <c r="F10915" s="180">
        <v>55000</v>
      </c>
      <c r="G10915" s="180">
        <v>15250</v>
      </c>
      <c r="H10915" s="180">
        <v>420185</v>
      </c>
      <c r="I10915" s="180">
        <v>881020</v>
      </c>
      <c r="J10915" s="180">
        <v>534868.32999999996</v>
      </c>
    </row>
    <row r="10916" spans="1:10" x14ac:dyDescent="0.2">
      <c r="A10916" s="180" t="s">
        <v>256</v>
      </c>
      <c r="B10916" s="180" t="s">
        <v>341</v>
      </c>
      <c r="C10916" s="180"/>
      <c r="D10916" s="180"/>
      <c r="E10916" s="180"/>
      <c r="F10916" s="180"/>
      <c r="G10916" s="180">
        <v>18685</v>
      </c>
      <c r="H10916" s="180"/>
      <c r="I10916" s="180">
        <v>0</v>
      </c>
      <c r="J10916" s="180">
        <v>0</v>
      </c>
    </row>
    <row r="10917" spans="1:10" x14ac:dyDescent="0.2">
      <c r="A10917" s="180" t="s">
        <v>256</v>
      </c>
      <c r="B10917" s="180" t="s">
        <v>342</v>
      </c>
      <c r="C10917" s="180"/>
      <c r="D10917" s="180"/>
      <c r="E10917" s="180"/>
      <c r="F10917" s="180"/>
      <c r="G10917" s="180"/>
      <c r="H10917" s="180"/>
      <c r="I10917" s="180">
        <v>7915819</v>
      </c>
      <c r="J10917" s="180">
        <v>8259326</v>
      </c>
    </row>
    <row r="10918" spans="1:10" x14ac:dyDescent="0.2">
      <c r="A10918" s="180" t="s">
        <v>256</v>
      </c>
      <c r="B10918" s="180" t="s">
        <v>343</v>
      </c>
      <c r="C10918" s="180"/>
      <c r="D10918" s="180"/>
      <c r="E10918" s="180"/>
      <c r="F10918" s="180"/>
      <c r="G10918" s="180"/>
      <c r="H10918" s="180"/>
      <c r="I10918" s="180">
        <v>0</v>
      </c>
      <c r="J10918" s="180">
        <v>0</v>
      </c>
    </row>
    <row r="10919" spans="1:10" x14ac:dyDescent="0.2">
      <c r="A10919" s="180" t="s">
        <v>256</v>
      </c>
      <c r="B10919" s="180" t="s">
        <v>344</v>
      </c>
      <c r="C10919" s="180">
        <v>1591250</v>
      </c>
      <c r="D10919" s="180">
        <v>250</v>
      </c>
      <c r="E10919" s="180"/>
      <c r="F10919" s="180"/>
      <c r="G10919" s="180">
        <v>24005</v>
      </c>
      <c r="H10919" s="180"/>
      <c r="I10919" s="180">
        <v>1989342</v>
      </c>
      <c r="J10919" s="180">
        <v>1389680.3299999996</v>
      </c>
    </row>
    <row r="10920" spans="1:10" x14ac:dyDescent="0.2">
      <c r="A10920" s="180" t="s">
        <v>256</v>
      </c>
      <c r="B10920" s="180" t="s">
        <v>475</v>
      </c>
      <c r="C10920" s="180"/>
      <c r="D10920" s="180">
        <v>15050</v>
      </c>
      <c r="E10920" s="180"/>
      <c r="F10920" s="180">
        <v>0</v>
      </c>
      <c r="G10920" s="180"/>
      <c r="H10920" s="180"/>
      <c r="I10920" s="180">
        <v>291499</v>
      </c>
      <c r="J10920" s="180">
        <v>411702.66</v>
      </c>
    </row>
    <row r="10921" spans="1:10" x14ac:dyDescent="0.2">
      <c r="A10921" s="180" t="s">
        <v>256</v>
      </c>
      <c r="B10921" s="180" t="s">
        <v>332</v>
      </c>
      <c r="C10921" s="180"/>
      <c r="D10921" s="180"/>
      <c r="E10921" s="180"/>
      <c r="F10921" s="180"/>
      <c r="G10921" s="180"/>
      <c r="H10921" s="180"/>
      <c r="I10921" s="180">
        <v>150125</v>
      </c>
      <c r="J10921" s="180">
        <v>136674</v>
      </c>
    </row>
    <row r="10922" spans="1:10" x14ac:dyDescent="0.2">
      <c r="A10922" s="180" t="s">
        <v>256</v>
      </c>
      <c r="B10922" s="180" t="s">
        <v>407</v>
      </c>
      <c r="C10922" s="180"/>
      <c r="D10922" s="180"/>
      <c r="E10922" s="180"/>
      <c r="F10922" s="180"/>
      <c r="G10922" s="180">
        <v>464858</v>
      </c>
      <c r="H10922" s="180"/>
      <c r="I10922" s="180">
        <v>991600</v>
      </c>
      <c r="J10922" s="180">
        <v>682074.09</v>
      </c>
    </row>
    <row r="10923" spans="1:10" x14ac:dyDescent="0.2">
      <c r="A10923" s="180" t="s">
        <v>256</v>
      </c>
      <c r="B10923" s="180" t="s">
        <v>345</v>
      </c>
      <c r="C10923" s="180">
        <v>1667480</v>
      </c>
      <c r="D10923" s="180">
        <v>400598</v>
      </c>
      <c r="E10923" s="180">
        <v>0</v>
      </c>
      <c r="F10923" s="180">
        <v>60000</v>
      </c>
      <c r="G10923" s="180">
        <v>1080748</v>
      </c>
      <c r="H10923" s="180">
        <v>429185</v>
      </c>
      <c r="I10923" s="180">
        <v>23995758</v>
      </c>
      <c r="J10923" s="180">
        <v>22430579.420000002</v>
      </c>
    </row>
    <row r="10924" spans="1:10" x14ac:dyDescent="0.2">
      <c r="A10924" s="180" t="s">
        <v>256</v>
      </c>
      <c r="B10924" s="180" t="s">
        <v>346</v>
      </c>
      <c r="C10924" s="180"/>
      <c r="D10924" s="180"/>
      <c r="E10924" s="180"/>
      <c r="F10924" s="180"/>
      <c r="G10924" s="180"/>
      <c r="H10924" s="180"/>
      <c r="I10924" s="180">
        <v>0</v>
      </c>
      <c r="J10924" s="180">
        <v>0</v>
      </c>
    </row>
    <row r="10925" spans="1:10" x14ac:dyDescent="0.2">
      <c r="A10925" s="180" t="s">
        <v>256</v>
      </c>
      <c r="B10925" s="180" t="s">
        <v>446</v>
      </c>
      <c r="C10925" s="180"/>
      <c r="D10925" s="180"/>
      <c r="E10925" s="180"/>
      <c r="F10925" s="180">
        <v>296604</v>
      </c>
      <c r="G10925" s="180"/>
      <c r="H10925" s="180"/>
      <c r="I10925" s="180">
        <v>305189</v>
      </c>
      <c r="J10925" s="180">
        <v>542169.55000000005</v>
      </c>
    </row>
    <row r="10926" spans="1:10" x14ac:dyDescent="0.2">
      <c r="A10926" s="180" t="s">
        <v>256</v>
      </c>
      <c r="B10926" s="180" t="s">
        <v>347</v>
      </c>
      <c r="C10926" s="180"/>
      <c r="D10926" s="180"/>
      <c r="E10926" s="180"/>
      <c r="F10926" s="180"/>
      <c r="G10926" s="180"/>
      <c r="H10926" s="180"/>
      <c r="I10926" s="180">
        <v>0</v>
      </c>
      <c r="J10926" s="180">
        <v>0</v>
      </c>
    </row>
    <row r="10927" spans="1:10" x14ac:dyDescent="0.2">
      <c r="A10927" s="180" t="s">
        <v>256</v>
      </c>
      <c r="B10927" s="180" t="s">
        <v>348</v>
      </c>
      <c r="C10927" s="180">
        <v>1667480</v>
      </c>
      <c r="D10927" s="180">
        <v>400598</v>
      </c>
      <c r="E10927" s="180">
        <v>0</v>
      </c>
      <c r="F10927" s="180">
        <v>356604</v>
      </c>
      <c r="G10927" s="180">
        <v>1080748</v>
      </c>
      <c r="H10927" s="180">
        <v>429185</v>
      </c>
      <c r="I10927" s="180">
        <v>24300947</v>
      </c>
      <c r="J10927" s="180">
        <v>22972748.969999999</v>
      </c>
    </row>
    <row r="10928" spans="1:10" x14ac:dyDescent="0.2">
      <c r="A10928" s="180" t="s">
        <v>256</v>
      </c>
      <c r="B10928" s="180" t="s">
        <v>349</v>
      </c>
      <c r="C10928" s="180">
        <v>954469.93999999948</v>
      </c>
      <c r="D10928" s="180">
        <v>433508.5</v>
      </c>
      <c r="E10928" s="180">
        <v>0</v>
      </c>
      <c r="F10928" s="180">
        <v>50499.569999999949</v>
      </c>
      <c r="G10928" s="180">
        <v>195895.07999999996</v>
      </c>
      <c r="H10928" s="180">
        <v>334364.25</v>
      </c>
      <c r="I10928" s="180">
        <v>7684905.2600000016</v>
      </c>
      <c r="J10928" s="180">
        <v>6705808.9399999995</v>
      </c>
    </row>
    <row r="10929" spans="1:10" x14ac:dyDescent="0.2">
      <c r="A10929" s="180" t="s">
        <v>256</v>
      </c>
      <c r="B10929" s="180" t="s">
        <v>350</v>
      </c>
      <c r="C10929" s="180">
        <v>2621949.9399999995</v>
      </c>
      <c r="D10929" s="180">
        <v>834106.5</v>
      </c>
      <c r="E10929" s="180">
        <v>0</v>
      </c>
      <c r="F10929" s="180">
        <v>407103.56999999995</v>
      </c>
      <c r="G10929" s="180">
        <v>1276643.08</v>
      </c>
      <c r="H10929" s="180">
        <v>763549.25</v>
      </c>
      <c r="I10929" s="180">
        <v>31985852.260000002</v>
      </c>
      <c r="J10929" s="180">
        <v>29678557.909999996</v>
      </c>
    </row>
    <row r="10930" spans="1:10" x14ac:dyDescent="0.2">
      <c r="A10930" s="180" t="s">
        <v>256</v>
      </c>
      <c r="B10930" s="180" t="s">
        <v>376</v>
      </c>
      <c r="C10930" s="180"/>
      <c r="D10930" s="180"/>
      <c r="E10930" s="180"/>
      <c r="F10930" s="180"/>
      <c r="G10930" s="180"/>
      <c r="H10930" s="180"/>
      <c r="I10930" s="180"/>
      <c r="J10930" s="180"/>
    </row>
    <row r="10931" spans="1:10" x14ac:dyDescent="0.2">
      <c r="A10931" s="180" t="s">
        <v>256</v>
      </c>
      <c r="B10931" s="180" t="s">
        <v>377</v>
      </c>
      <c r="C10931" s="180">
        <v>390125</v>
      </c>
      <c r="D10931" s="180">
        <v>100975</v>
      </c>
      <c r="E10931" s="180"/>
      <c r="F10931" s="180"/>
      <c r="G10931" s="180"/>
      <c r="H10931" s="180"/>
      <c r="I10931" s="180">
        <v>13739711</v>
      </c>
      <c r="J10931" s="180">
        <v>13361582.279999999</v>
      </c>
    </row>
    <row r="10932" spans="1:10" x14ac:dyDescent="0.2">
      <c r="A10932" s="180" t="s">
        <v>256</v>
      </c>
      <c r="B10932" s="180" t="s">
        <v>352</v>
      </c>
      <c r="C10932" s="180">
        <v>185250</v>
      </c>
      <c r="D10932" s="180"/>
      <c r="E10932" s="180"/>
      <c r="F10932" s="180"/>
      <c r="G10932" s="180"/>
      <c r="H10932" s="180"/>
      <c r="I10932" s="180">
        <v>337655</v>
      </c>
      <c r="J10932" s="180">
        <v>310847.35999999999</v>
      </c>
    </row>
    <row r="10933" spans="1:10" x14ac:dyDescent="0.2">
      <c r="A10933" s="180" t="s">
        <v>256</v>
      </c>
      <c r="B10933" s="180" t="s">
        <v>353</v>
      </c>
      <c r="C10933" s="180">
        <v>450250</v>
      </c>
      <c r="D10933" s="180">
        <v>105250</v>
      </c>
      <c r="E10933" s="180"/>
      <c r="F10933" s="180"/>
      <c r="G10933" s="180">
        <v>0</v>
      </c>
      <c r="H10933" s="180"/>
      <c r="I10933" s="180">
        <v>1184724</v>
      </c>
      <c r="J10933" s="180">
        <v>1214680.5</v>
      </c>
    </row>
    <row r="10934" spans="1:10" x14ac:dyDescent="0.2">
      <c r="A10934" s="180" t="s">
        <v>256</v>
      </c>
      <c r="B10934" s="180" t="s">
        <v>354</v>
      </c>
      <c r="C10934" s="180">
        <v>153185</v>
      </c>
      <c r="D10934" s="180"/>
      <c r="E10934" s="180"/>
      <c r="F10934" s="180"/>
      <c r="G10934" s="180">
        <v>40105</v>
      </c>
      <c r="H10934" s="180"/>
      <c r="I10934" s="180">
        <v>407475</v>
      </c>
      <c r="J10934" s="180">
        <v>393652.33</v>
      </c>
    </row>
    <row r="10935" spans="1:10" x14ac:dyDescent="0.2">
      <c r="A10935" s="180" t="s">
        <v>256</v>
      </c>
      <c r="B10935" s="180" t="s">
        <v>408</v>
      </c>
      <c r="C10935" s="180">
        <v>29150</v>
      </c>
      <c r="D10935" s="180">
        <v>40925</v>
      </c>
      <c r="E10935" s="180"/>
      <c r="F10935" s="180"/>
      <c r="G10935" s="180">
        <v>3005</v>
      </c>
      <c r="H10935" s="180">
        <v>52985</v>
      </c>
      <c r="I10935" s="180">
        <v>1031165</v>
      </c>
      <c r="J10935" s="180">
        <v>1029801.29</v>
      </c>
    </row>
    <row r="10936" spans="1:10" x14ac:dyDescent="0.2">
      <c r="A10936" s="180" t="s">
        <v>256</v>
      </c>
      <c r="B10936" s="180" t="s">
        <v>423</v>
      </c>
      <c r="C10936" s="180">
        <v>30150</v>
      </c>
      <c r="D10936" s="180">
        <v>20875</v>
      </c>
      <c r="E10936" s="180"/>
      <c r="F10936" s="180"/>
      <c r="G10936" s="180">
        <v>5151</v>
      </c>
      <c r="H10936" s="180">
        <v>55185</v>
      </c>
      <c r="I10936" s="180">
        <v>194330</v>
      </c>
      <c r="J10936" s="180">
        <v>191837.27</v>
      </c>
    </row>
    <row r="10937" spans="1:10" x14ac:dyDescent="0.2">
      <c r="A10937" s="180" t="s">
        <v>256</v>
      </c>
      <c r="B10937" s="180" t="s">
        <v>355</v>
      </c>
      <c r="C10937" s="180">
        <v>159275</v>
      </c>
      <c r="D10937" s="180">
        <v>135250</v>
      </c>
      <c r="E10937" s="180"/>
      <c r="F10937" s="180"/>
      <c r="G10937" s="180"/>
      <c r="H10937" s="180">
        <v>0</v>
      </c>
      <c r="I10937" s="180">
        <v>1746621</v>
      </c>
      <c r="J10937" s="180">
        <v>1722872.2200000002</v>
      </c>
    </row>
    <row r="10938" spans="1:10" x14ac:dyDescent="0.2">
      <c r="A10938" s="180" t="s">
        <v>256</v>
      </c>
      <c r="B10938" s="180" t="s">
        <v>356</v>
      </c>
      <c r="C10938" s="180">
        <v>201975</v>
      </c>
      <c r="D10938" s="180">
        <v>175260</v>
      </c>
      <c r="E10938" s="180"/>
      <c r="F10938" s="180"/>
      <c r="G10938" s="180"/>
      <c r="H10938" s="180"/>
      <c r="I10938" s="180">
        <v>578591</v>
      </c>
      <c r="J10938" s="180">
        <v>579995.15</v>
      </c>
    </row>
    <row r="10939" spans="1:10" x14ac:dyDescent="0.2">
      <c r="A10939" s="180" t="s">
        <v>256</v>
      </c>
      <c r="B10939" s="180" t="s">
        <v>409</v>
      </c>
      <c r="C10939" s="180"/>
      <c r="D10939" s="180"/>
      <c r="E10939" s="180"/>
      <c r="F10939" s="180"/>
      <c r="G10939" s="180"/>
      <c r="H10939" s="180"/>
      <c r="I10939" s="180">
        <v>0</v>
      </c>
      <c r="J10939" s="180"/>
    </row>
    <row r="10940" spans="1:10" x14ac:dyDescent="0.2">
      <c r="A10940" s="180" t="s">
        <v>256</v>
      </c>
      <c r="B10940" s="180" t="s">
        <v>378</v>
      </c>
      <c r="C10940" s="180"/>
      <c r="D10940" s="180"/>
      <c r="E10940" s="180"/>
      <c r="F10940" s="180"/>
      <c r="G10940" s="180">
        <v>1213975</v>
      </c>
      <c r="H10940" s="180">
        <v>635155</v>
      </c>
      <c r="I10940" s="180">
        <v>1021215</v>
      </c>
      <c r="J10940" s="180">
        <v>1002331.12</v>
      </c>
    </row>
    <row r="10941" spans="1:10" x14ac:dyDescent="0.2">
      <c r="A10941" s="180" t="s">
        <v>256</v>
      </c>
      <c r="B10941" s="180" t="s">
        <v>360</v>
      </c>
      <c r="C10941" s="180">
        <v>706715</v>
      </c>
      <c r="D10941" s="180">
        <v>241000</v>
      </c>
      <c r="E10941" s="180"/>
      <c r="F10941" s="180"/>
      <c r="G10941" s="180"/>
      <c r="H10941" s="180"/>
      <c r="I10941" s="180">
        <v>1027772</v>
      </c>
      <c r="J10941" s="180">
        <v>479482.18</v>
      </c>
    </row>
    <row r="10942" spans="1:10" x14ac:dyDescent="0.2">
      <c r="A10942" s="180" t="s">
        <v>256</v>
      </c>
      <c r="B10942" s="180" t="s">
        <v>379</v>
      </c>
      <c r="C10942" s="180"/>
      <c r="D10942" s="180"/>
      <c r="E10942" s="180"/>
      <c r="F10942" s="180">
        <v>375000</v>
      </c>
      <c r="G10942" s="180"/>
      <c r="H10942" s="180"/>
      <c r="I10942" s="180">
        <v>305189</v>
      </c>
      <c r="J10942" s="180">
        <v>520805</v>
      </c>
    </row>
    <row r="10943" spans="1:10" x14ac:dyDescent="0.2">
      <c r="A10943" s="180" t="s">
        <v>256</v>
      </c>
      <c r="B10943" s="180" t="s">
        <v>362</v>
      </c>
      <c r="C10943" s="180"/>
      <c r="D10943" s="180"/>
      <c r="E10943" s="180"/>
      <c r="F10943" s="180"/>
      <c r="G10943" s="180"/>
      <c r="H10943" s="180"/>
      <c r="I10943" s="180">
        <v>671085</v>
      </c>
      <c r="J10943" s="180">
        <v>656904</v>
      </c>
    </row>
    <row r="10944" spans="1:10" x14ac:dyDescent="0.2">
      <c r="A10944" s="180" t="s">
        <v>256</v>
      </c>
      <c r="B10944" s="180" t="s">
        <v>365</v>
      </c>
      <c r="C10944" s="180">
        <v>2306075</v>
      </c>
      <c r="D10944" s="180">
        <v>819535</v>
      </c>
      <c r="E10944" s="180">
        <v>0</v>
      </c>
      <c r="F10944" s="180">
        <v>375000</v>
      </c>
      <c r="G10944" s="180">
        <v>1262236</v>
      </c>
      <c r="H10944" s="180">
        <v>743325</v>
      </c>
      <c r="I10944" s="180">
        <v>22245533</v>
      </c>
      <c r="J10944" s="180">
        <v>21464790.699999996</v>
      </c>
    </row>
    <row r="10945" spans="1:10" x14ac:dyDescent="0.2">
      <c r="A10945" s="180" t="s">
        <v>256</v>
      </c>
      <c r="B10945" s="180" t="s">
        <v>447</v>
      </c>
      <c r="C10945" s="180">
        <v>296064</v>
      </c>
      <c r="D10945" s="180"/>
      <c r="E10945" s="180"/>
      <c r="F10945" s="180"/>
      <c r="G10945" s="180"/>
      <c r="H10945" s="180"/>
      <c r="I10945" s="180">
        <v>305189</v>
      </c>
      <c r="J10945" s="180">
        <v>528861.95000000007</v>
      </c>
    </row>
    <row r="10946" spans="1:10" x14ac:dyDescent="0.2">
      <c r="A10946" s="180" t="s">
        <v>256</v>
      </c>
      <c r="B10946" s="180" t="s">
        <v>366</v>
      </c>
      <c r="C10946" s="180">
        <v>2602139</v>
      </c>
      <c r="D10946" s="180">
        <v>819535</v>
      </c>
      <c r="E10946" s="180">
        <v>0</v>
      </c>
      <c r="F10946" s="180">
        <v>375000</v>
      </c>
      <c r="G10946" s="180">
        <v>1262236</v>
      </c>
      <c r="H10946" s="180">
        <v>743325</v>
      </c>
      <c r="I10946" s="180">
        <v>22550722</v>
      </c>
      <c r="J10946" s="180">
        <v>21993652.649999995</v>
      </c>
    </row>
    <row r="10947" spans="1:10" x14ac:dyDescent="0.2">
      <c r="A10947" s="180" t="s">
        <v>256</v>
      </c>
      <c r="B10947" s="180" t="s">
        <v>367</v>
      </c>
      <c r="C10947" s="180">
        <v>19810.939999999478</v>
      </c>
      <c r="D10947" s="180">
        <v>14571.5</v>
      </c>
      <c r="E10947" s="180">
        <v>0</v>
      </c>
      <c r="F10947" s="180">
        <v>32103.569999999949</v>
      </c>
      <c r="G10947" s="180">
        <v>14407.080000000076</v>
      </c>
      <c r="H10947" s="180">
        <v>20224.25</v>
      </c>
      <c r="I10947" s="180">
        <v>9435130.2600000016</v>
      </c>
      <c r="J10947" s="180">
        <v>7684905.2600000016</v>
      </c>
    </row>
    <row r="10948" spans="1:10" x14ac:dyDescent="0.2">
      <c r="A10948" s="180" t="s">
        <v>256</v>
      </c>
      <c r="B10948" s="180" t="s">
        <v>368</v>
      </c>
      <c r="C10948" s="180">
        <v>2621949.9399999995</v>
      </c>
      <c r="D10948" s="180">
        <v>834106.5</v>
      </c>
      <c r="E10948" s="180">
        <v>0</v>
      </c>
      <c r="F10948" s="180">
        <v>407103.56999999995</v>
      </c>
      <c r="G10948" s="180">
        <v>1276643.08</v>
      </c>
      <c r="H10948" s="180">
        <v>763549.25</v>
      </c>
      <c r="I10948" s="180">
        <v>31985852.260000002</v>
      </c>
      <c r="J10948" s="180">
        <v>29678557.909999996</v>
      </c>
    </row>
    <row r="10949" spans="1:10" x14ac:dyDescent="0.2">
      <c r="A10949" s="180" t="s">
        <v>257</v>
      </c>
      <c r="B10949" s="180" t="s">
        <v>333</v>
      </c>
      <c r="C10949" s="180"/>
      <c r="D10949" s="180">
        <v>34340</v>
      </c>
      <c r="E10949" s="180"/>
      <c r="F10949" s="180">
        <v>125771</v>
      </c>
      <c r="G10949" s="180"/>
      <c r="H10949" s="180"/>
      <c r="I10949" s="180">
        <v>1211098</v>
      </c>
      <c r="J10949" s="180">
        <v>1070112.57</v>
      </c>
    </row>
    <row r="10950" spans="1:10" x14ac:dyDescent="0.2">
      <c r="A10950" s="180" t="s">
        <v>257</v>
      </c>
      <c r="B10950" s="180" t="s">
        <v>334</v>
      </c>
      <c r="C10950" s="180"/>
      <c r="D10950" s="180">
        <v>806</v>
      </c>
      <c r="E10950" s="180"/>
      <c r="F10950" s="180">
        <v>2952</v>
      </c>
      <c r="G10950" s="180"/>
      <c r="H10950" s="180"/>
      <c r="I10950" s="180">
        <v>30594</v>
      </c>
      <c r="J10950" s="180">
        <v>30064.400000000001</v>
      </c>
    </row>
    <row r="10951" spans="1:10" x14ac:dyDescent="0.2">
      <c r="A10951" s="180" t="s">
        <v>257</v>
      </c>
      <c r="B10951" s="180" t="s">
        <v>335</v>
      </c>
      <c r="C10951" s="180"/>
      <c r="D10951" s="180">
        <v>0</v>
      </c>
      <c r="E10951" s="180"/>
      <c r="F10951" s="180"/>
      <c r="G10951" s="180"/>
      <c r="H10951" s="180"/>
      <c r="I10951" s="180">
        <v>108649</v>
      </c>
      <c r="J10951" s="180">
        <v>97974</v>
      </c>
    </row>
    <row r="10952" spans="1:10" x14ac:dyDescent="0.2">
      <c r="A10952" s="180" t="s">
        <v>257</v>
      </c>
      <c r="B10952" s="180" t="s">
        <v>336</v>
      </c>
      <c r="C10952" s="180"/>
      <c r="D10952" s="180"/>
      <c r="E10952" s="180"/>
      <c r="F10952" s="180"/>
      <c r="G10952" s="180"/>
      <c r="H10952" s="180"/>
      <c r="I10952" s="180">
        <v>180000</v>
      </c>
      <c r="J10952" s="180">
        <v>139555.84</v>
      </c>
    </row>
    <row r="10953" spans="1:10" x14ac:dyDescent="0.2">
      <c r="A10953" s="180" t="s">
        <v>257</v>
      </c>
      <c r="B10953" s="180" t="s">
        <v>337</v>
      </c>
      <c r="C10953" s="180">
        <v>7500</v>
      </c>
      <c r="D10953" s="180">
        <v>3500</v>
      </c>
      <c r="E10953" s="180"/>
      <c r="F10953" s="180"/>
      <c r="G10953" s="180">
        <v>85</v>
      </c>
      <c r="H10953" s="180"/>
      <c r="I10953" s="180">
        <v>59485</v>
      </c>
      <c r="J10953" s="180">
        <v>21606.01</v>
      </c>
    </row>
    <row r="10954" spans="1:10" x14ac:dyDescent="0.2">
      <c r="A10954" s="180" t="s">
        <v>257</v>
      </c>
      <c r="B10954" s="180" t="s">
        <v>338</v>
      </c>
      <c r="C10954" s="180"/>
      <c r="D10954" s="180"/>
      <c r="E10954" s="180"/>
      <c r="F10954" s="180"/>
      <c r="G10954" s="180">
        <v>70000</v>
      </c>
      <c r="H10954" s="180"/>
      <c r="I10954" s="180">
        <v>65000</v>
      </c>
      <c r="J10954" s="180">
        <v>48095.5</v>
      </c>
    </row>
    <row r="10955" spans="1:10" x14ac:dyDescent="0.2">
      <c r="A10955" s="180" t="s">
        <v>257</v>
      </c>
      <c r="B10955" s="180" t="s">
        <v>339</v>
      </c>
      <c r="C10955" s="180"/>
      <c r="D10955" s="180"/>
      <c r="E10955" s="180"/>
      <c r="F10955" s="180"/>
      <c r="G10955" s="180"/>
      <c r="H10955" s="180"/>
      <c r="I10955" s="180">
        <v>152000</v>
      </c>
      <c r="J10955" s="180">
        <v>75573.399999999994</v>
      </c>
    </row>
    <row r="10956" spans="1:10" x14ac:dyDescent="0.2">
      <c r="A10956" s="180" t="s">
        <v>257</v>
      </c>
      <c r="B10956" s="180" t="s">
        <v>340</v>
      </c>
      <c r="C10956" s="180"/>
      <c r="D10956" s="180">
        <v>1250000</v>
      </c>
      <c r="E10956" s="180"/>
      <c r="F10956" s="180"/>
      <c r="G10956" s="180">
        <v>2750</v>
      </c>
      <c r="H10956" s="180"/>
      <c r="I10956" s="180">
        <v>2587750</v>
      </c>
      <c r="J10956" s="180">
        <v>139099.82999999999</v>
      </c>
    </row>
    <row r="10957" spans="1:10" x14ac:dyDescent="0.2">
      <c r="A10957" s="180" t="s">
        <v>257</v>
      </c>
      <c r="B10957" s="180" t="s">
        <v>341</v>
      </c>
      <c r="C10957" s="180"/>
      <c r="D10957" s="180"/>
      <c r="E10957" s="180"/>
      <c r="F10957" s="180"/>
      <c r="G10957" s="180"/>
      <c r="H10957" s="180"/>
      <c r="I10957" s="180">
        <v>27500</v>
      </c>
      <c r="J10957" s="180">
        <v>18039</v>
      </c>
    </row>
    <row r="10958" spans="1:10" x14ac:dyDescent="0.2">
      <c r="A10958" s="180" t="s">
        <v>257</v>
      </c>
      <c r="B10958" s="180" t="s">
        <v>342</v>
      </c>
      <c r="C10958" s="180"/>
      <c r="D10958" s="180"/>
      <c r="E10958" s="180"/>
      <c r="F10958" s="180"/>
      <c r="G10958" s="180"/>
      <c r="H10958" s="180"/>
      <c r="I10958" s="180">
        <v>1891047</v>
      </c>
      <c r="J10958" s="180">
        <v>1996455</v>
      </c>
    </row>
    <row r="10959" spans="1:10" x14ac:dyDescent="0.2">
      <c r="A10959" s="180" t="s">
        <v>257</v>
      </c>
      <c r="B10959" s="180" t="s">
        <v>343</v>
      </c>
      <c r="C10959" s="180"/>
      <c r="D10959" s="180"/>
      <c r="E10959" s="180"/>
      <c r="F10959" s="180"/>
      <c r="G10959" s="180"/>
      <c r="H10959" s="180"/>
      <c r="I10959" s="180">
        <v>0</v>
      </c>
      <c r="J10959" s="180">
        <v>0</v>
      </c>
    </row>
    <row r="10960" spans="1:10" x14ac:dyDescent="0.2">
      <c r="A10960" s="180" t="s">
        <v>257</v>
      </c>
      <c r="B10960" s="180" t="s">
        <v>344</v>
      </c>
      <c r="C10960" s="180">
        <v>285000</v>
      </c>
      <c r="D10960" s="180"/>
      <c r="E10960" s="180"/>
      <c r="F10960" s="180"/>
      <c r="G10960" s="180">
        <v>1250</v>
      </c>
      <c r="H10960" s="180"/>
      <c r="I10960" s="180">
        <v>517050</v>
      </c>
      <c r="J10960" s="180">
        <v>296775.59999999998</v>
      </c>
    </row>
    <row r="10961" spans="1:10" x14ac:dyDescent="0.2">
      <c r="A10961" s="180" t="s">
        <v>257</v>
      </c>
      <c r="B10961" s="180" t="s">
        <v>475</v>
      </c>
      <c r="C10961" s="180"/>
      <c r="D10961" s="180">
        <v>104</v>
      </c>
      <c r="E10961" s="180"/>
      <c r="F10961" s="180">
        <v>381</v>
      </c>
      <c r="G10961" s="180"/>
      <c r="H10961" s="180"/>
      <c r="I10961" s="180">
        <v>3398</v>
      </c>
      <c r="J10961" s="180">
        <v>1770.42</v>
      </c>
    </row>
    <row r="10962" spans="1:10" x14ac:dyDescent="0.2">
      <c r="A10962" s="180" t="s">
        <v>257</v>
      </c>
      <c r="B10962" s="180" t="s">
        <v>332</v>
      </c>
      <c r="C10962" s="180"/>
      <c r="D10962" s="180"/>
      <c r="E10962" s="180"/>
      <c r="F10962" s="180"/>
      <c r="G10962" s="180"/>
      <c r="H10962" s="180"/>
      <c r="I10962" s="180">
        <v>135000</v>
      </c>
      <c r="J10962" s="180">
        <v>184495</v>
      </c>
    </row>
    <row r="10963" spans="1:10" x14ac:dyDescent="0.2">
      <c r="A10963" s="180" t="s">
        <v>257</v>
      </c>
      <c r="B10963" s="180" t="s">
        <v>407</v>
      </c>
      <c r="C10963" s="180"/>
      <c r="D10963" s="180"/>
      <c r="E10963" s="180"/>
      <c r="F10963" s="180"/>
      <c r="G10963" s="180">
        <v>150000</v>
      </c>
      <c r="H10963" s="180"/>
      <c r="I10963" s="180">
        <v>240000</v>
      </c>
      <c r="J10963" s="180">
        <v>166790.38</v>
      </c>
    </row>
    <row r="10964" spans="1:10" x14ac:dyDescent="0.2">
      <c r="A10964" s="180" t="s">
        <v>257</v>
      </c>
      <c r="B10964" s="180" t="s">
        <v>345</v>
      </c>
      <c r="C10964" s="180">
        <v>292500</v>
      </c>
      <c r="D10964" s="180">
        <v>1288750</v>
      </c>
      <c r="E10964" s="180">
        <v>0</v>
      </c>
      <c r="F10964" s="180">
        <v>129104</v>
      </c>
      <c r="G10964" s="180">
        <v>224085</v>
      </c>
      <c r="H10964" s="180">
        <v>0</v>
      </c>
      <c r="I10964" s="180">
        <v>7208571</v>
      </c>
      <c r="J10964" s="180">
        <v>4286406.95</v>
      </c>
    </row>
    <row r="10965" spans="1:10" x14ac:dyDescent="0.2">
      <c r="A10965" s="180" t="s">
        <v>257</v>
      </c>
      <c r="B10965" s="180" t="s">
        <v>346</v>
      </c>
      <c r="C10965" s="180"/>
      <c r="D10965" s="180"/>
      <c r="E10965" s="180"/>
      <c r="F10965" s="180"/>
      <c r="G10965" s="180"/>
      <c r="H10965" s="180"/>
      <c r="I10965" s="180">
        <v>0</v>
      </c>
      <c r="J10965" s="180">
        <v>3505502.25</v>
      </c>
    </row>
    <row r="10966" spans="1:10" x14ac:dyDescent="0.2">
      <c r="A10966" s="180" t="s">
        <v>257</v>
      </c>
      <c r="B10966" s="180" t="s">
        <v>446</v>
      </c>
      <c r="C10966" s="180"/>
      <c r="D10966" s="180">
        <v>750000</v>
      </c>
      <c r="E10966" s="180"/>
      <c r="F10966" s="180">
        <v>157271</v>
      </c>
      <c r="G10966" s="180"/>
      <c r="H10966" s="180"/>
      <c r="I10966" s="180">
        <v>27206</v>
      </c>
      <c r="J10966" s="180">
        <v>2558854.7000000002</v>
      </c>
    </row>
    <row r="10967" spans="1:10" x14ac:dyDescent="0.2">
      <c r="A10967" s="180" t="s">
        <v>257</v>
      </c>
      <c r="B10967" s="180" t="s">
        <v>347</v>
      </c>
      <c r="C10967" s="180"/>
      <c r="D10967" s="180"/>
      <c r="E10967" s="180"/>
      <c r="F10967" s="180"/>
      <c r="G10967" s="180"/>
      <c r="H10967" s="180"/>
      <c r="I10967" s="180">
        <v>0</v>
      </c>
      <c r="J10967" s="180">
        <v>74317.850000000006</v>
      </c>
    </row>
    <row r="10968" spans="1:10" x14ac:dyDescent="0.2">
      <c r="A10968" s="180" t="s">
        <v>257</v>
      </c>
      <c r="B10968" s="180" t="s">
        <v>348</v>
      </c>
      <c r="C10968" s="180">
        <v>292500</v>
      </c>
      <c r="D10968" s="180">
        <v>2038750</v>
      </c>
      <c r="E10968" s="180">
        <v>0</v>
      </c>
      <c r="F10968" s="180">
        <v>286375</v>
      </c>
      <c r="G10968" s="180">
        <v>224085</v>
      </c>
      <c r="H10968" s="180">
        <v>0</v>
      </c>
      <c r="I10968" s="180">
        <v>7235777</v>
      </c>
      <c r="J10968" s="180">
        <v>10425081.75</v>
      </c>
    </row>
    <row r="10969" spans="1:10" x14ac:dyDescent="0.2">
      <c r="A10969" s="180" t="s">
        <v>257</v>
      </c>
      <c r="B10969" s="180" t="s">
        <v>349</v>
      </c>
      <c r="C10969" s="180">
        <v>157483.6100000001</v>
      </c>
      <c r="D10969" s="180">
        <v>1095.5400000000373</v>
      </c>
      <c r="E10969" s="180">
        <v>0</v>
      </c>
      <c r="F10969" s="180">
        <v>3745.9899999999902</v>
      </c>
      <c r="G10969" s="180">
        <v>5677.8500000000058</v>
      </c>
      <c r="H10969" s="180">
        <v>0</v>
      </c>
      <c r="I10969" s="180">
        <v>4210599.9500000011</v>
      </c>
      <c r="J10969" s="180">
        <v>1863983.4499999995</v>
      </c>
    </row>
    <row r="10970" spans="1:10" x14ac:dyDescent="0.2">
      <c r="A10970" s="180" t="s">
        <v>257</v>
      </c>
      <c r="B10970" s="180" t="s">
        <v>350</v>
      </c>
      <c r="C10970" s="180">
        <v>449983.6100000001</v>
      </c>
      <c r="D10970" s="180">
        <v>2039845.54</v>
      </c>
      <c r="E10970" s="180">
        <v>0</v>
      </c>
      <c r="F10970" s="180">
        <v>290120.99</v>
      </c>
      <c r="G10970" s="180">
        <v>229762.85</v>
      </c>
      <c r="H10970" s="180">
        <v>0</v>
      </c>
      <c r="I10970" s="180">
        <v>11446376.949999999</v>
      </c>
      <c r="J10970" s="180">
        <v>12289065.199999999</v>
      </c>
    </row>
    <row r="10971" spans="1:10" x14ac:dyDescent="0.2">
      <c r="A10971" s="180" t="s">
        <v>257</v>
      </c>
      <c r="B10971" s="180" t="s">
        <v>376</v>
      </c>
      <c r="C10971" s="180"/>
      <c r="D10971" s="180"/>
      <c r="E10971" s="180"/>
      <c r="F10971" s="180"/>
      <c r="G10971" s="180"/>
      <c r="H10971" s="180"/>
      <c r="I10971" s="180"/>
      <c r="J10971" s="180"/>
    </row>
    <row r="10972" spans="1:10" x14ac:dyDescent="0.2">
      <c r="A10972" s="180" t="s">
        <v>257</v>
      </c>
      <c r="B10972" s="180" t="s">
        <v>377</v>
      </c>
      <c r="C10972" s="180">
        <v>20000</v>
      </c>
      <c r="D10972" s="180"/>
      <c r="E10972" s="180"/>
      <c r="F10972" s="180"/>
      <c r="G10972" s="180"/>
      <c r="H10972" s="180"/>
      <c r="I10972" s="180">
        <v>3010000</v>
      </c>
      <c r="J10972" s="180">
        <v>2675367.0900000003</v>
      </c>
    </row>
    <row r="10973" spans="1:10" x14ac:dyDescent="0.2">
      <c r="A10973" s="180" t="s">
        <v>257</v>
      </c>
      <c r="B10973" s="180" t="s">
        <v>352</v>
      </c>
      <c r="C10973" s="180"/>
      <c r="D10973" s="180">
        <v>15000</v>
      </c>
      <c r="E10973" s="180"/>
      <c r="F10973" s="180"/>
      <c r="G10973" s="180"/>
      <c r="H10973" s="180"/>
      <c r="I10973" s="180">
        <v>65000</v>
      </c>
      <c r="J10973" s="180">
        <v>37077.54</v>
      </c>
    </row>
    <row r="10974" spans="1:10" x14ac:dyDescent="0.2">
      <c r="A10974" s="180" t="s">
        <v>257</v>
      </c>
      <c r="B10974" s="180" t="s">
        <v>353</v>
      </c>
      <c r="C10974" s="180"/>
      <c r="D10974" s="180"/>
      <c r="E10974" s="180"/>
      <c r="F10974" s="180"/>
      <c r="G10974" s="180"/>
      <c r="H10974" s="180"/>
      <c r="I10974" s="180">
        <v>135000</v>
      </c>
      <c r="J10974" s="180">
        <v>134444.42000000001</v>
      </c>
    </row>
    <row r="10975" spans="1:10" x14ac:dyDescent="0.2">
      <c r="A10975" s="180" t="s">
        <v>257</v>
      </c>
      <c r="B10975" s="180" t="s">
        <v>354</v>
      </c>
      <c r="C10975" s="180"/>
      <c r="D10975" s="180"/>
      <c r="E10975" s="180"/>
      <c r="F10975" s="180"/>
      <c r="G10975" s="180"/>
      <c r="H10975" s="180"/>
      <c r="I10975" s="180">
        <v>185000</v>
      </c>
      <c r="J10975" s="180">
        <v>179940.19999999998</v>
      </c>
    </row>
    <row r="10976" spans="1:10" x14ac:dyDescent="0.2">
      <c r="A10976" s="180" t="s">
        <v>257</v>
      </c>
      <c r="B10976" s="180" t="s">
        <v>408</v>
      </c>
      <c r="C10976" s="180"/>
      <c r="D10976" s="180"/>
      <c r="E10976" s="180"/>
      <c r="F10976" s="180"/>
      <c r="G10976" s="180"/>
      <c r="H10976" s="180"/>
      <c r="I10976" s="180">
        <v>145000</v>
      </c>
      <c r="J10976" s="180">
        <v>139440.43</v>
      </c>
    </row>
    <row r="10977" spans="1:10" x14ac:dyDescent="0.2">
      <c r="A10977" s="180" t="s">
        <v>257</v>
      </c>
      <c r="B10977" s="180" t="s">
        <v>423</v>
      </c>
      <c r="C10977" s="180"/>
      <c r="D10977" s="180"/>
      <c r="E10977" s="180"/>
      <c r="F10977" s="180"/>
      <c r="G10977" s="180"/>
      <c r="H10977" s="180"/>
      <c r="I10977" s="180">
        <v>65000</v>
      </c>
      <c r="J10977" s="180">
        <v>49850.68</v>
      </c>
    </row>
    <row r="10978" spans="1:10" x14ac:dyDescent="0.2">
      <c r="A10978" s="180" t="s">
        <v>257</v>
      </c>
      <c r="B10978" s="180" t="s">
        <v>355</v>
      </c>
      <c r="C10978" s="180">
        <v>35000</v>
      </c>
      <c r="D10978" s="180"/>
      <c r="E10978" s="180"/>
      <c r="F10978" s="180"/>
      <c r="G10978" s="180"/>
      <c r="H10978" s="180"/>
      <c r="I10978" s="180">
        <v>310000</v>
      </c>
      <c r="J10978" s="180">
        <v>336938.49</v>
      </c>
    </row>
    <row r="10979" spans="1:10" x14ac:dyDescent="0.2">
      <c r="A10979" s="180" t="s">
        <v>257</v>
      </c>
      <c r="B10979" s="180" t="s">
        <v>356</v>
      </c>
      <c r="C10979" s="180">
        <v>50000</v>
      </c>
      <c r="D10979" s="180"/>
      <c r="E10979" s="180"/>
      <c r="F10979" s="180"/>
      <c r="G10979" s="180"/>
      <c r="H10979" s="180"/>
      <c r="I10979" s="180">
        <v>289000</v>
      </c>
      <c r="J10979" s="180">
        <v>241461.84</v>
      </c>
    </row>
    <row r="10980" spans="1:10" x14ac:dyDescent="0.2">
      <c r="A10980" s="180" t="s">
        <v>257</v>
      </c>
      <c r="B10980" s="180" t="s">
        <v>409</v>
      </c>
      <c r="C10980" s="180"/>
      <c r="D10980" s="180"/>
      <c r="E10980" s="180"/>
      <c r="F10980" s="180"/>
      <c r="G10980" s="180"/>
      <c r="H10980" s="180"/>
      <c r="I10980" s="180">
        <v>0</v>
      </c>
      <c r="J10980" s="180"/>
    </row>
    <row r="10981" spans="1:10" x14ac:dyDescent="0.2">
      <c r="A10981" s="180" t="s">
        <v>257</v>
      </c>
      <c r="B10981" s="180" t="s">
        <v>378</v>
      </c>
      <c r="C10981" s="180"/>
      <c r="D10981" s="180"/>
      <c r="E10981" s="180"/>
      <c r="F10981" s="180"/>
      <c r="G10981" s="180">
        <v>225000</v>
      </c>
      <c r="H10981" s="180"/>
      <c r="I10981" s="180">
        <v>185500</v>
      </c>
      <c r="J10981" s="180">
        <v>175656.56</v>
      </c>
    </row>
    <row r="10982" spans="1:10" x14ac:dyDescent="0.2">
      <c r="A10982" s="180" t="s">
        <v>257</v>
      </c>
      <c r="B10982" s="180" t="s">
        <v>360</v>
      </c>
      <c r="C10982" s="180">
        <v>25000</v>
      </c>
      <c r="D10982" s="180">
        <v>2000000</v>
      </c>
      <c r="E10982" s="180"/>
      <c r="F10982" s="180"/>
      <c r="G10982" s="180"/>
      <c r="H10982" s="180"/>
      <c r="I10982" s="180">
        <v>5380795</v>
      </c>
      <c r="J10982" s="180">
        <v>3800336.03</v>
      </c>
    </row>
    <row r="10983" spans="1:10" x14ac:dyDescent="0.2">
      <c r="A10983" s="180" t="s">
        <v>257</v>
      </c>
      <c r="B10983" s="180" t="s">
        <v>379</v>
      </c>
      <c r="C10983" s="180"/>
      <c r="D10983" s="180"/>
      <c r="E10983" s="180"/>
      <c r="F10983" s="180">
        <v>285994</v>
      </c>
      <c r="G10983" s="180"/>
      <c r="H10983" s="180"/>
      <c r="I10983" s="180">
        <v>153329</v>
      </c>
      <c r="J10983" s="180">
        <v>176261.97000000003</v>
      </c>
    </row>
    <row r="10984" spans="1:10" x14ac:dyDescent="0.2">
      <c r="A10984" s="180" t="s">
        <v>257</v>
      </c>
      <c r="B10984" s="180" t="s">
        <v>362</v>
      </c>
      <c r="C10984" s="180"/>
      <c r="D10984" s="180"/>
      <c r="E10984" s="180"/>
      <c r="F10984" s="180"/>
      <c r="G10984" s="180"/>
      <c r="H10984" s="180"/>
      <c r="I10984" s="180">
        <v>119123</v>
      </c>
      <c r="J10984" s="180">
        <v>121088</v>
      </c>
    </row>
    <row r="10985" spans="1:10" x14ac:dyDescent="0.2">
      <c r="A10985" s="180" t="s">
        <v>257</v>
      </c>
      <c r="B10985" s="180" t="s">
        <v>365</v>
      </c>
      <c r="C10985" s="180">
        <v>130000</v>
      </c>
      <c r="D10985" s="180">
        <v>2015000</v>
      </c>
      <c r="E10985" s="180">
        <v>0</v>
      </c>
      <c r="F10985" s="180">
        <v>285994</v>
      </c>
      <c r="G10985" s="180">
        <v>225000</v>
      </c>
      <c r="H10985" s="180">
        <v>0</v>
      </c>
      <c r="I10985" s="180">
        <v>10042747</v>
      </c>
      <c r="J10985" s="180">
        <v>8067863.2500000019</v>
      </c>
    </row>
    <row r="10986" spans="1:10" x14ac:dyDescent="0.2">
      <c r="A10986" s="180" t="s">
        <v>257</v>
      </c>
      <c r="B10986" s="180" t="s">
        <v>447</v>
      </c>
      <c r="C10986" s="180">
        <v>157271</v>
      </c>
      <c r="D10986" s="180"/>
      <c r="E10986" s="180"/>
      <c r="F10986" s="180"/>
      <c r="G10986" s="180"/>
      <c r="H10986" s="180"/>
      <c r="I10986" s="180">
        <v>27206</v>
      </c>
      <c r="J10986" s="180">
        <v>10602</v>
      </c>
    </row>
    <row r="10987" spans="1:10" x14ac:dyDescent="0.2">
      <c r="A10987" s="180" t="s">
        <v>257</v>
      </c>
      <c r="B10987" s="180" t="s">
        <v>366</v>
      </c>
      <c r="C10987" s="180">
        <v>287271</v>
      </c>
      <c r="D10987" s="180">
        <v>2015000</v>
      </c>
      <c r="E10987" s="180">
        <v>0</v>
      </c>
      <c r="F10987" s="180">
        <v>285994</v>
      </c>
      <c r="G10987" s="180">
        <v>225000</v>
      </c>
      <c r="H10987" s="180">
        <v>0</v>
      </c>
      <c r="I10987" s="180">
        <v>10069953</v>
      </c>
      <c r="J10987" s="180">
        <v>8078465.2500000019</v>
      </c>
    </row>
    <row r="10988" spans="1:10" x14ac:dyDescent="0.2">
      <c r="A10988" s="180" t="s">
        <v>257</v>
      </c>
      <c r="B10988" s="180" t="s">
        <v>367</v>
      </c>
      <c r="C10988" s="180">
        <v>162712.6100000001</v>
      </c>
      <c r="D10988" s="180">
        <v>24845.540000000037</v>
      </c>
      <c r="E10988" s="180">
        <v>0</v>
      </c>
      <c r="F10988" s="180">
        <v>4126.9899999999907</v>
      </c>
      <c r="G10988" s="180">
        <v>4762.8500000000058</v>
      </c>
      <c r="H10988" s="180">
        <v>0</v>
      </c>
      <c r="I10988" s="180">
        <v>1376423.9500000011</v>
      </c>
      <c r="J10988" s="180">
        <v>4210599.9499999983</v>
      </c>
    </row>
    <row r="10989" spans="1:10" x14ac:dyDescent="0.2">
      <c r="A10989" s="180" t="s">
        <v>257</v>
      </c>
      <c r="B10989" s="180" t="s">
        <v>368</v>
      </c>
      <c r="C10989" s="180">
        <v>449983.6100000001</v>
      </c>
      <c r="D10989" s="180">
        <v>2039845.54</v>
      </c>
      <c r="E10989" s="180">
        <v>0</v>
      </c>
      <c r="F10989" s="180">
        <v>290120.99</v>
      </c>
      <c r="G10989" s="180">
        <v>229762.85</v>
      </c>
      <c r="H10989" s="180">
        <v>0</v>
      </c>
      <c r="I10989" s="180">
        <v>11446376.949999999</v>
      </c>
      <c r="J10989" s="180">
        <v>12289065.199999999</v>
      </c>
    </row>
    <row r="10990" spans="1:10" x14ac:dyDescent="0.2">
      <c r="A10990" s="180" t="s">
        <v>258</v>
      </c>
      <c r="B10990" s="180" t="s">
        <v>333</v>
      </c>
      <c r="C10990" s="180"/>
      <c r="D10990" s="180">
        <v>399546</v>
      </c>
      <c r="E10990" s="180"/>
      <c r="F10990" s="180">
        <v>0</v>
      </c>
      <c r="G10990" s="180"/>
      <c r="H10990" s="180"/>
      <c r="I10990" s="180">
        <v>3929165</v>
      </c>
      <c r="J10990" s="180">
        <v>3723321.74</v>
      </c>
    </row>
    <row r="10991" spans="1:10" x14ac:dyDescent="0.2">
      <c r="A10991" s="180" t="s">
        <v>258</v>
      </c>
      <c r="B10991" s="180" t="s">
        <v>334</v>
      </c>
      <c r="C10991" s="180"/>
      <c r="D10991" s="180">
        <v>10029</v>
      </c>
      <c r="E10991" s="180"/>
      <c r="F10991" s="180">
        <v>0</v>
      </c>
      <c r="G10991" s="180"/>
      <c r="H10991" s="180"/>
      <c r="I10991" s="180">
        <v>69639</v>
      </c>
      <c r="J10991" s="180">
        <v>68256.23</v>
      </c>
    </row>
    <row r="10992" spans="1:10" x14ac:dyDescent="0.2">
      <c r="A10992" s="180" t="s">
        <v>258</v>
      </c>
      <c r="B10992" s="180" t="s">
        <v>335</v>
      </c>
      <c r="C10992" s="180"/>
      <c r="D10992" s="180">
        <v>0</v>
      </c>
      <c r="E10992" s="180"/>
      <c r="F10992" s="180"/>
      <c r="G10992" s="180"/>
      <c r="H10992" s="180"/>
      <c r="I10992" s="180">
        <v>45822</v>
      </c>
      <c r="J10992" s="180">
        <v>46924</v>
      </c>
    </row>
    <row r="10993" spans="1:10" x14ac:dyDescent="0.2">
      <c r="A10993" s="180" t="s">
        <v>258</v>
      </c>
      <c r="B10993" s="180" t="s">
        <v>336</v>
      </c>
      <c r="C10993" s="180"/>
      <c r="D10993" s="180"/>
      <c r="E10993" s="180"/>
      <c r="F10993" s="180"/>
      <c r="G10993" s="180"/>
      <c r="H10993" s="180"/>
      <c r="I10993" s="180">
        <v>330000</v>
      </c>
      <c r="J10993" s="180">
        <v>352646.55</v>
      </c>
    </row>
    <row r="10994" spans="1:10" x14ac:dyDescent="0.2">
      <c r="A10994" s="180" t="s">
        <v>258</v>
      </c>
      <c r="B10994" s="180" t="s">
        <v>337</v>
      </c>
      <c r="C10994" s="180">
        <v>2000</v>
      </c>
      <c r="D10994" s="180">
        <v>1000</v>
      </c>
      <c r="E10994" s="180"/>
      <c r="F10994" s="180"/>
      <c r="G10994" s="180">
        <v>500</v>
      </c>
      <c r="H10994" s="180">
        <v>300</v>
      </c>
      <c r="I10994" s="180">
        <v>13940</v>
      </c>
      <c r="J10994" s="180">
        <v>13439.510000000002</v>
      </c>
    </row>
    <row r="10995" spans="1:10" x14ac:dyDescent="0.2">
      <c r="A10995" s="180" t="s">
        <v>258</v>
      </c>
      <c r="B10995" s="180" t="s">
        <v>338</v>
      </c>
      <c r="C10995" s="180"/>
      <c r="D10995" s="180"/>
      <c r="E10995" s="180"/>
      <c r="F10995" s="180"/>
      <c r="G10995" s="180">
        <v>250000</v>
      </c>
      <c r="H10995" s="180"/>
      <c r="I10995" s="180">
        <v>250000</v>
      </c>
      <c r="J10995" s="180">
        <v>199090.49</v>
      </c>
    </row>
    <row r="10996" spans="1:10" x14ac:dyDescent="0.2">
      <c r="A10996" s="180" t="s">
        <v>258</v>
      </c>
      <c r="B10996" s="180" t="s">
        <v>339</v>
      </c>
      <c r="C10996" s="180"/>
      <c r="D10996" s="180"/>
      <c r="E10996" s="180"/>
      <c r="F10996" s="180"/>
      <c r="G10996" s="180"/>
      <c r="H10996" s="180"/>
      <c r="I10996" s="180">
        <v>225000</v>
      </c>
      <c r="J10996" s="180">
        <v>194707.11</v>
      </c>
    </row>
    <row r="10997" spans="1:10" x14ac:dyDescent="0.2">
      <c r="A10997" s="180" t="s">
        <v>258</v>
      </c>
      <c r="B10997" s="180" t="s">
        <v>340</v>
      </c>
      <c r="C10997" s="180">
        <v>3000</v>
      </c>
      <c r="D10997" s="180">
        <v>1000</v>
      </c>
      <c r="E10997" s="180"/>
      <c r="F10997" s="180"/>
      <c r="G10997" s="180">
        <v>800</v>
      </c>
      <c r="H10997" s="180">
        <v>49700</v>
      </c>
      <c r="I10997" s="180">
        <v>137800</v>
      </c>
      <c r="J10997" s="180">
        <v>102816.81</v>
      </c>
    </row>
    <row r="10998" spans="1:10" x14ac:dyDescent="0.2">
      <c r="A10998" s="180" t="s">
        <v>258</v>
      </c>
      <c r="B10998" s="180" t="s">
        <v>341</v>
      </c>
      <c r="C10998" s="180"/>
      <c r="D10998" s="180"/>
      <c r="E10998" s="180"/>
      <c r="F10998" s="180"/>
      <c r="G10998" s="180"/>
      <c r="H10998" s="180"/>
      <c r="I10998" s="180">
        <v>0</v>
      </c>
      <c r="J10998" s="180">
        <v>0</v>
      </c>
    </row>
    <row r="10999" spans="1:10" x14ac:dyDescent="0.2">
      <c r="A10999" s="180" t="s">
        <v>258</v>
      </c>
      <c r="B10999" s="180" t="s">
        <v>342</v>
      </c>
      <c r="C10999" s="180"/>
      <c r="D10999" s="180"/>
      <c r="E10999" s="180"/>
      <c r="F10999" s="180"/>
      <c r="G10999" s="180"/>
      <c r="H10999" s="180"/>
      <c r="I10999" s="180">
        <v>3951046</v>
      </c>
      <c r="J10999" s="180">
        <v>3883021</v>
      </c>
    </row>
    <row r="11000" spans="1:10" x14ac:dyDescent="0.2">
      <c r="A11000" s="180" t="s">
        <v>258</v>
      </c>
      <c r="B11000" s="180" t="s">
        <v>343</v>
      </c>
      <c r="C11000" s="180"/>
      <c r="D11000" s="180"/>
      <c r="E11000" s="180"/>
      <c r="F11000" s="180"/>
      <c r="G11000" s="180"/>
      <c r="H11000" s="180"/>
      <c r="I11000" s="180">
        <v>0</v>
      </c>
      <c r="J11000" s="180">
        <v>0</v>
      </c>
    </row>
    <row r="11001" spans="1:10" x14ac:dyDescent="0.2">
      <c r="A11001" s="180" t="s">
        <v>258</v>
      </c>
      <c r="B11001" s="180" t="s">
        <v>344</v>
      </c>
      <c r="C11001" s="180">
        <v>670000</v>
      </c>
      <c r="D11001" s="180">
        <v>150</v>
      </c>
      <c r="E11001" s="180"/>
      <c r="F11001" s="180"/>
      <c r="G11001" s="180">
        <v>3000</v>
      </c>
      <c r="H11001" s="180"/>
      <c r="I11001" s="180">
        <v>750756</v>
      </c>
      <c r="J11001" s="180">
        <v>690389.45000000007</v>
      </c>
    </row>
    <row r="11002" spans="1:10" x14ac:dyDescent="0.2">
      <c r="A11002" s="180" t="s">
        <v>258</v>
      </c>
      <c r="B11002" s="180" t="s">
        <v>475</v>
      </c>
      <c r="C11002" s="180"/>
      <c r="D11002" s="180">
        <v>4131</v>
      </c>
      <c r="E11002" s="180"/>
      <c r="F11002" s="180">
        <v>0</v>
      </c>
      <c r="G11002" s="180"/>
      <c r="H11002" s="180"/>
      <c r="I11002" s="180">
        <v>33916</v>
      </c>
      <c r="J11002" s="180">
        <v>33250.979999999996</v>
      </c>
    </row>
    <row r="11003" spans="1:10" x14ac:dyDescent="0.2">
      <c r="A11003" s="180" t="s">
        <v>258</v>
      </c>
      <c r="B11003" s="180" t="s">
        <v>332</v>
      </c>
      <c r="C11003" s="180"/>
      <c r="D11003" s="180"/>
      <c r="E11003" s="180"/>
      <c r="F11003" s="180"/>
      <c r="G11003" s="180"/>
      <c r="H11003" s="180"/>
      <c r="I11003" s="180">
        <v>71985</v>
      </c>
      <c r="J11003" s="180">
        <v>65394</v>
      </c>
    </row>
    <row r="11004" spans="1:10" x14ac:dyDescent="0.2">
      <c r="A11004" s="180" t="s">
        <v>258</v>
      </c>
      <c r="B11004" s="180" t="s">
        <v>407</v>
      </c>
      <c r="C11004" s="180"/>
      <c r="D11004" s="180"/>
      <c r="E11004" s="180"/>
      <c r="F11004" s="180"/>
      <c r="G11004" s="180">
        <v>125000</v>
      </c>
      <c r="H11004" s="180"/>
      <c r="I11004" s="180">
        <v>230000</v>
      </c>
      <c r="J11004" s="180">
        <v>305641.86</v>
      </c>
    </row>
    <row r="11005" spans="1:10" x14ac:dyDescent="0.2">
      <c r="A11005" s="180" t="s">
        <v>258</v>
      </c>
      <c r="B11005" s="180" t="s">
        <v>345</v>
      </c>
      <c r="C11005" s="180">
        <v>675000</v>
      </c>
      <c r="D11005" s="180">
        <v>415856</v>
      </c>
      <c r="E11005" s="180">
        <v>0</v>
      </c>
      <c r="F11005" s="180">
        <v>0</v>
      </c>
      <c r="G11005" s="180">
        <v>379300</v>
      </c>
      <c r="H11005" s="180">
        <v>50000</v>
      </c>
      <c r="I11005" s="180">
        <v>10039069</v>
      </c>
      <c r="J11005" s="180">
        <v>9678899.7299999986</v>
      </c>
    </row>
    <row r="11006" spans="1:10" x14ac:dyDescent="0.2">
      <c r="A11006" s="180" t="s">
        <v>258</v>
      </c>
      <c r="B11006" s="180" t="s">
        <v>346</v>
      </c>
      <c r="C11006" s="180"/>
      <c r="D11006" s="180"/>
      <c r="E11006" s="180"/>
      <c r="F11006" s="180"/>
      <c r="G11006" s="180"/>
      <c r="H11006" s="180"/>
      <c r="I11006" s="180">
        <v>0</v>
      </c>
      <c r="J11006" s="180">
        <v>86257</v>
      </c>
    </row>
    <row r="11007" spans="1:10" x14ac:dyDescent="0.2">
      <c r="A11007" s="180" t="s">
        <v>258</v>
      </c>
      <c r="B11007" s="180" t="s">
        <v>446</v>
      </c>
      <c r="C11007" s="180"/>
      <c r="D11007" s="180"/>
      <c r="E11007" s="180"/>
      <c r="F11007" s="180">
        <v>392711</v>
      </c>
      <c r="G11007" s="180"/>
      <c r="H11007" s="180"/>
      <c r="I11007" s="180">
        <v>393000</v>
      </c>
      <c r="J11007" s="180">
        <v>486619.98</v>
      </c>
    </row>
    <row r="11008" spans="1:10" x14ac:dyDescent="0.2">
      <c r="A11008" s="180" t="s">
        <v>258</v>
      </c>
      <c r="B11008" s="180" t="s">
        <v>347</v>
      </c>
      <c r="C11008" s="180"/>
      <c r="D11008" s="180"/>
      <c r="E11008" s="180"/>
      <c r="F11008" s="180"/>
      <c r="G11008" s="180"/>
      <c r="H11008" s="180"/>
      <c r="I11008" s="180">
        <v>0</v>
      </c>
      <c r="J11008" s="180">
        <v>87358.5</v>
      </c>
    </row>
    <row r="11009" spans="1:10" x14ac:dyDescent="0.2">
      <c r="A11009" s="180" t="s">
        <v>258</v>
      </c>
      <c r="B11009" s="180" t="s">
        <v>348</v>
      </c>
      <c r="C11009" s="180">
        <v>675000</v>
      </c>
      <c r="D11009" s="180">
        <v>415856</v>
      </c>
      <c r="E11009" s="180">
        <v>0</v>
      </c>
      <c r="F11009" s="180">
        <v>392711</v>
      </c>
      <c r="G11009" s="180">
        <v>379300</v>
      </c>
      <c r="H11009" s="180">
        <v>50000</v>
      </c>
      <c r="I11009" s="180">
        <v>10432069</v>
      </c>
      <c r="J11009" s="180">
        <v>10339135.210000001</v>
      </c>
    </row>
    <row r="11010" spans="1:10" x14ac:dyDescent="0.2">
      <c r="A11010" s="180" t="s">
        <v>258</v>
      </c>
      <c r="B11010" s="180" t="s">
        <v>349</v>
      </c>
      <c r="C11010" s="180">
        <v>799795.64000000013</v>
      </c>
      <c r="D11010" s="180">
        <v>269440.16999999993</v>
      </c>
      <c r="E11010" s="180">
        <v>0</v>
      </c>
      <c r="F11010" s="180">
        <v>115801.32999999996</v>
      </c>
      <c r="G11010" s="180">
        <v>-73771.050000000047</v>
      </c>
      <c r="H11010" s="180">
        <v>5300</v>
      </c>
      <c r="I11010" s="180">
        <v>2952952.6399999978</v>
      </c>
      <c r="J11010" s="180">
        <v>3528562.27</v>
      </c>
    </row>
    <row r="11011" spans="1:10" x14ac:dyDescent="0.2">
      <c r="A11011" s="180" t="s">
        <v>258</v>
      </c>
      <c r="B11011" s="180" t="s">
        <v>350</v>
      </c>
      <c r="C11011" s="180">
        <v>1474795.64</v>
      </c>
      <c r="D11011" s="180">
        <v>685296.16999999993</v>
      </c>
      <c r="E11011" s="180">
        <v>0</v>
      </c>
      <c r="F11011" s="180">
        <v>508512.33</v>
      </c>
      <c r="G11011" s="180">
        <v>305528.94999999995</v>
      </c>
      <c r="H11011" s="180">
        <v>55300</v>
      </c>
      <c r="I11011" s="180">
        <v>13385021.639999997</v>
      </c>
      <c r="J11011" s="180">
        <v>13867697.48</v>
      </c>
    </row>
    <row r="11012" spans="1:10" x14ac:dyDescent="0.2">
      <c r="A11012" s="180" t="s">
        <v>258</v>
      </c>
      <c r="B11012" s="180" t="s">
        <v>376</v>
      </c>
      <c r="C11012" s="180"/>
      <c r="D11012" s="180"/>
      <c r="E11012" s="180"/>
      <c r="F11012" s="180"/>
      <c r="G11012" s="180"/>
      <c r="H11012" s="180"/>
      <c r="I11012" s="180"/>
      <c r="J11012" s="180"/>
    </row>
    <row r="11013" spans="1:10" x14ac:dyDescent="0.2">
      <c r="A11013" s="180" t="s">
        <v>258</v>
      </c>
      <c r="B11013" s="180" t="s">
        <v>377</v>
      </c>
      <c r="C11013" s="180"/>
      <c r="D11013" s="180"/>
      <c r="E11013" s="180"/>
      <c r="F11013" s="180"/>
      <c r="G11013" s="180"/>
      <c r="H11013" s="180">
        <v>20000</v>
      </c>
      <c r="I11013" s="180">
        <v>6490000</v>
      </c>
      <c r="J11013" s="180">
        <v>6327792.8000000007</v>
      </c>
    </row>
    <row r="11014" spans="1:10" x14ac:dyDescent="0.2">
      <c r="A11014" s="180" t="s">
        <v>258</v>
      </c>
      <c r="B11014" s="180" t="s">
        <v>352</v>
      </c>
      <c r="C11014" s="180"/>
      <c r="D11014" s="180"/>
      <c r="E11014" s="180"/>
      <c r="F11014" s="180"/>
      <c r="G11014" s="180"/>
      <c r="H11014" s="180"/>
      <c r="I11014" s="180">
        <v>235000</v>
      </c>
      <c r="J11014" s="180">
        <v>233225.78</v>
      </c>
    </row>
    <row r="11015" spans="1:10" x14ac:dyDescent="0.2">
      <c r="A11015" s="180" t="s">
        <v>258</v>
      </c>
      <c r="B11015" s="180" t="s">
        <v>353</v>
      </c>
      <c r="C11015" s="180">
        <v>50000</v>
      </c>
      <c r="D11015" s="180"/>
      <c r="E11015" s="180"/>
      <c r="F11015" s="180"/>
      <c r="G11015" s="180"/>
      <c r="H11015" s="180"/>
      <c r="I11015" s="180">
        <v>83000</v>
      </c>
      <c r="J11015" s="180">
        <v>108233.63</v>
      </c>
    </row>
    <row r="11016" spans="1:10" x14ac:dyDescent="0.2">
      <c r="A11016" s="180" t="s">
        <v>258</v>
      </c>
      <c r="B11016" s="180" t="s">
        <v>354</v>
      </c>
      <c r="C11016" s="180"/>
      <c r="D11016" s="180"/>
      <c r="E11016" s="180"/>
      <c r="F11016" s="180"/>
      <c r="G11016" s="180"/>
      <c r="H11016" s="180"/>
      <c r="I11016" s="180">
        <v>470000</v>
      </c>
      <c r="J11016" s="180">
        <v>449205.61</v>
      </c>
    </row>
    <row r="11017" spans="1:10" x14ac:dyDescent="0.2">
      <c r="A11017" s="180" t="s">
        <v>258</v>
      </c>
      <c r="B11017" s="180" t="s">
        <v>408</v>
      </c>
      <c r="C11017" s="180"/>
      <c r="D11017" s="180"/>
      <c r="E11017" s="180"/>
      <c r="F11017" s="180"/>
      <c r="G11017" s="180"/>
      <c r="H11017" s="180"/>
      <c r="I11017" s="180">
        <v>380000</v>
      </c>
      <c r="J11017" s="180">
        <v>376231.23</v>
      </c>
    </row>
    <row r="11018" spans="1:10" x14ac:dyDescent="0.2">
      <c r="A11018" s="180" t="s">
        <v>258</v>
      </c>
      <c r="B11018" s="180" t="s">
        <v>423</v>
      </c>
      <c r="C11018" s="180">
        <v>30000</v>
      </c>
      <c r="D11018" s="180">
        <v>220000</v>
      </c>
      <c r="E11018" s="180"/>
      <c r="F11018" s="180"/>
      <c r="G11018" s="180"/>
      <c r="H11018" s="180"/>
      <c r="I11018" s="180">
        <v>442000</v>
      </c>
      <c r="J11018" s="180">
        <v>479964.02</v>
      </c>
    </row>
    <row r="11019" spans="1:10" x14ac:dyDescent="0.2">
      <c r="A11019" s="180" t="s">
        <v>258</v>
      </c>
      <c r="B11019" s="180" t="s">
        <v>355</v>
      </c>
      <c r="C11019" s="180">
        <v>100000</v>
      </c>
      <c r="D11019" s="180">
        <v>100000</v>
      </c>
      <c r="E11019" s="180"/>
      <c r="F11019" s="180"/>
      <c r="G11019" s="180"/>
      <c r="H11019" s="180">
        <v>25000</v>
      </c>
      <c r="I11019" s="180">
        <v>567000</v>
      </c>
      <c r="J11019" s="180">
        <v>452382.27</v>
      </c>
    </row>
    <row r="11020" spans="1:10" x14ac:dyDescent="0.2">
      <c r="A11020" s="180" t="s">
        <v>258</v>
      </c>
      <c r="B11020" s="180" t="s">
        <v>356</v>
      </c>
      <c r="C11020" s="180"/>
      <c r="D11020" s="180"/>
      <c r="E11020" s="180"/>
      <c r="F11020" s="180"/>
      <c r="G11020" s="180"/>
      <c r="H11020" s="180"/>
      <c r="I11020" s="180">
        <v>571000</v>
      </c>
      <c r="J11020" s="180">
        <v>646760.32000000007</v>
      </c>
    </row>
    <row r="11021" spans="1:10" x14ac:dyDescent="0.2">
      <c r="A11021" s="180" t="s">
        <v>258</v>
      </c>
      <c r="B11021" s="180" t="s">
        <v>409</v>
      </c>
      <c r="C11021" s="180"/>
      <c r="D11021" s="180"/>
      <c r="E11021" s="180"/>
      <c r="F11021" s="180"/>
      <c r="G11021" s="180"/>
      <c r="H11021" s="180"/>
      <c r="I11021" s="180">
        <v>0</v>
      </c>
      <c r="J11021" s="180"/>
    </row>
    <row r="11022" spans="1:10" x14ac:dyDescent="0.2">
      <c r="A11022" s="180" t="s">
        <v>258</v>
      </c>
      <c r="B11022" s="180" t="s">
        <v>378</v>
      </c>
      <c r="C11022" s="180"/>
      <c r="D11022" s="180"/>
      <c r="E11022" s="180"/>
      <c r="F11022" s="180"/>
      <c r="G11022" s="180">
        <v>402000</v>
      </c>
      <c r="H11022" s="180"/>
      <c r="I11022" s="180">
        <v>402000</v>
      </c>
      <c r="J11022" s="180">
        <v>400900.33</v>
      </c>
    </row>
    <row r="11023" spans="1:10" x14ac:dyDescent="0.2">
      <c r="A11023" s="180" t="s">
        <v>258</v>
      </c>
      <c r="B11023" s="180" t="s">
        <v>360</v>
      </c>
      <c r="C11023" s="180">
        <v>75000</v>
      </c>
      <c r="D11023" s="180">
        <v>175000</v>
      </c>
      <c r="E11023" s="180"/>
      <c r="F11023" s="180"/>
      <c r="G11023" s="180"/>
      <c r="H11023" s="180"/>
      <c r="I11023" s="180">
        <v>170000</v>
      </c>
      <c r="J11023" s="180">
        <v>166238.88999999998</v>
      </c>
    </row>
    <row r="11024" spans="1:10" x14ac:dyDescent="0.2">
      <c r="A11024" s="180" t="s">
        <v>258</v>
      </c>
      <c r="B11024" s="180" t="s">
        <v>379</v>
      </c>
      <c r="C11024" s="180">
        <v>392711</v>
      </c>
      <c r="D11024" s="180"/>
      <c r="E11024" s="180"/>
      <c r="F11024" s="180"/>
      <c r="G11024" s="180"/>
      <c r="H11024" s="180"/>
      <c r="I11024" s="180">
        <v>393000</v>
      </c>
      <c r="J11024" s="180">
        <v>477782.98</v>
      </c>
    </row>
    <row r="11025" spans="1:10" x14ac:dyDescent="0.2">
      <c r="A11025" s="180" t="s">
        <v>258</v>
      </c>
      <c r="B11025" s="180" t="s">
        <v>362</v>
      </c>
      <c r="C11025" s="180"/>
      <c r="D11025" s="180"/>
      <c r="E11025" s="180"/>
      <c r="F11025" s="180"/>
      <c r="G11025" s="180"/>
      <c r="H11025" s="180"/>
      <c r="I11025" s="180">
        <v>320921</v>
      </c>
      <c r="J11025" s="180">
        <v>318244</v>
      </c>
    </row>
    <row r="11026" spans="1:10" x14ac:dyDescent="0.2">
      <c r="A11026" s="180" t="s">
        <v>258</v>
      </c>
      <c r="B11026" s="180" t="s">
        <v>365</v>
      </c>
      <c r="C11026" s="180">
        <v>647711</v>
      </c>
      <c r="D11026" s="180">
        <v>495000</v>
      </c>
      <c r="E11026" s="180">
        <v>0</v>
      </c>
      <c r="F11026" s="180">
        <v>0</v>
      </c>
      <c r="G11026" s="180">
        <v>402000</v>
      </c>
      <c r="H11026" s="180">
        <v>45000</v>
      </c>
      <c r="I11026" s="180">
        <v>10523921</v>
      </c>
      <c r="J11026" s="180">
        <v>10436961.859999999</v>
      </c>
    </row>
    <row r="11027" spans="1:10" x14ac:dyDescent="0.2">
      <c r="A11027" s="180" t="s">
        <v>258</v>
      </c>
      <c r="B11027" s="180" t="s">
        <v>447</v>
      </c>
      <c r="C11027" s="180"/>
      <c r="D11027" s="180"/>
      <c r="E11027" s="180"/>
      <c r="F11027" s="180">
        <v>392711</v>
      </c>
      <c r="G11027" s="180"/>
      <c r="H11027" s="180"/>
      <c r="I11027" s="180">
        <v>393000</v>
      </c>
      <c r="J11027" s="180">
        <v>477782.98</v>
      </c>
    </row>
    <row r="11028" spans="1:10" x14ac:dyDescent="0.2">
      <c r="A11028" s="180" t="s">
        <v>258</v>
      </c>
      <c r="B11028" s="180" t="s">
        <v>366</v>
      </c>
      <c r="C11028" s="180">
        <v>647711</v>
      </c>
      <c r="D11028" s="180">
        <v>495000</v>
      </c>
      <c r="E11028" s="180">
        <v>0</v>
      </c>
      <c r="F11028" s="180">
        <v>392711</v>
      </c>
      <c r="G11028" s="180">
        <v>402000</v>
      </c>
      <c r="H11028" s="180">
        <v>45000</v>
      </c>
      <c r="I11028" s="180">
        <v>10916921</v>
      </c>
      <c r="J11028" s="180">
        <v>10914744.840000002</v>
      </c>
    </row>
    <row r="11029" spans="1:10" x14ac:dyDescent="0.2">
      <c r="A11029" s="180" t="s">
        <v>258</v>
      </c>
      <c r="B11029" s="180" t="s">
        <v>367</v>
      </c>
      <c r="C11029" s="180">
        <v>827084.64000000013</v>
      </c>
      <c r="D11029" s="180">
        <v>190296.16999999993</v>
      </c>
      <c r="E11029" s="180">
        <v>0</v>
      </c>
      <c r="F11029" s="180">
        <v>115801.32999999996</v>
      </c>
      <c r="G11029" s="180">
        <v>-96471.050000000047</v>
      </c>
      <c r="H11029" s="180">
        <v>10300</v>
      </c>
      <c r="I11029" s="180">
        <v>2468100.6399999969</v>
      </c>
      <c r="J11029" s="180">
        <v>2952952.6399999969</v>
      </c>
    </row>
    <row r="11030" spans="1:10" x14ac:dyDescent="0.2">
      <c r="A11030" s="180" t="s">
        <v>258</v>
      </c>
      <c r="B11030" s="180" t="s">
        <v>368</v>
      </c>
      <c r="C11030" s="180">
        <v>1474795.64</v>
      </c>
      <c r="D11030" s="180">
        <v>685296.16999999993</v>
      </c>
      <c r="E11030" s="180">
        <v>0</v>
      </c>
      <c r="F11030" s="180">
        <v>508512.33</v>
      </c>
      <c r="G11030" s="180">
        <v>305528.94999999995</v>
      </c>
      <c r="H11030" s="180">
        <v>55300</v>
      </c>
      <c r="I11030" s="180">
        <v>13385021.639999997</v>
      </c>
      <c r="J11030" s="180">
        <v>13867697.48</v>
      </c>
    </row>
    <row r="11031" spans="1:10" x14ac:dyDescent="0.2">
      <c r="A11031" s="180" t="s">
        <v>259</v>
      </c>
      <c r="B11031" s="180" t="s">
        <v>333</v>
      </c>
      <c r="C11031" s="180"/>
      <c r="D11031" s="180">
        <v>790435</v>
      </c>
      <c r="E11031" s="180"/>
      <c r="F11031" s="180">
        <v>0</v>
      </c>
      <c r="G11031" s="180"/>
      <c r="H11031" s="180"/>
      <c r="I11031" s="180">
        <v>4424945</v>
      </c>
      <c r="J11031" s="180">
        <v>4608437.3</v>
      </c>
    </row>
    <row r="11032" spans="1:10" x14ac:dyDescent="0.2">
      <c r="A11032" s="180" t="s">
        <v>259</v>
      </c>
      <c r="B11032" s="180" t="s">
        <v>334</v>
      </c>
      <c r="C11032" s="180"/>
      <c r="D11032" s="180">
        <v>26642</v>
      </c>
      <c r="E11032" s="180"/>
      <c r="F11032" s="180">
        <v>0</v>
      </c>
      <c r="G11032" s="180"/>
      <c r="H11032" s="180"/>
      <c r="I11032" s="180">
        <v>155163</v>
      </c>
      <c r="J11032" s="180">
        <v>317256.77999999997</v>
      </c>
    </row>
    <row r="11033" spans="1:10" x14ac:dyDescent="0.2">
      <c r="A11033" s="180" t="s">
        <v>259</v>
      </c>
      <c r="B11033" s="180" t="s">
        <v>335</v>
      </c>
      <c r="C11033" s="180"/>
      <c r="D11033" s="180">
        <v>0</v>
      </c>
      <c r="E11033" s="180"/>
      <c r="F11033" s="180"/>
      <c r="G11033" s="180"/>
      <c r="H11033" s="180"/>
      <c r="I11033" s="180">
        <v>567622</v>
      </c>
      <c r="J11033" s="180">
        <v>535120</v>
      </c>
    </row>
    <row r="11034" spans="1:10" x14ac:dyDescent="0.2">
      <c r="A11034" s="180" t="s">
        <v>259</v>
      </c>
      <c r="B11034" s="180" t="s">
        <v>336</v>
      </c>
      <c r="C11034" s="180"/>
      <c r="D11034" s="180"/>
      <c r="E11034" s="180"/>
      <c r="F11034" s="180"/>
      <c r="G11034" s="180"/>
      <c r="H11034" s="180"/>
      <c r="I11034" s="180">
        <v>270000</v>
      </c>
      <c r="J11034" s="180">
        <v>262772.08</v>
      </c>
    </row>
    <row r="11035" spans="1:10" x14ac:dyDescent="0.2">
      <c r="A11035" s="180" t="s">
        <v>259</v>
      </c>
      <c r="B11035" s="180" t="s">
        <v>337</v>
      </c>
      <c r="C11035" s="180">
        <v>30000</v>
      </c>
      <c r="D11035" s="180">
        <v>12000</v>
      </c>
      <c r="E11035" s="180"/>
      <c r="F11035" s="180"/>
      <c r="G11035" s="180">
        <v>5000</v>
      </c>
      <c r="H11035" s="180">
        <v>500</v>
      </c>
      <c r="I11035" s="180">
        <v>111500</v>
      </c>
      <c r="J11035" s="180">
        <v>76276.33</v>
      </c>
    </row>
    <row r="11036" spans="1:10" x14ac:dyDescent="0.2">
      <c r="A11036" s="180" t="s">
        <v>259</v>
      </c>
      <c r="B11036" s="180" t="s">
        <v>338</v>
      </c>
      <c r="C11036" s="180"/>
      <c r="D11036" s="180"/>
      <c r="E11036" s="180"/>
      <c r="F11036" s="180"/>
      <c r="G11036" s="180">
        <v>410000</v>
      </c>
      <c r="H11036" s="180"/>
      <c r="I11036" s="180">
        <v>400000</v>
      </c>
      <c r="J11036" s="180">
        <v>378106.27</v>
      </c>
    </row>
    <row r="11037" spans="1:10" x14ac:dyDescent="0.2">
      <c r="A11037" s="180" t="s">
        <v>259</v>
      </c>
      <c r="B11037" s="180" t="s">
        <v>339</v>
      </c>
      <c r="C11037" s="180"/>
      <c r="D11037" s="180"/>
      <c r="E11037" s="180"/>
      <c r="F11037" s="180"/>
      <c r="G11037" s="180"/>
      <c r="H11037" s="180">
        <v>50000</v>
      </c>
      <c r="I11037" s="180">
        <v>400000</v>
      </c>
      <c r="J11037" s="180">
        <v>380732.13</v>
      </c>
    </row>
    <row r="11038" spans="1:10" x14ac:dyDescent="0.2">
      <c r="A11038" s="180" t="s">
        <v>259</v>
      </c>
      <c r="B11038" s="180" t="s">
        <v>340</v>
      </c>
      <c r="C11038" s="180"/>
      <c r="D11038" s="180"/>
      <c r="E11038" s="180"/>
      <c r="F11038" s="180"/>
      <c r="G11038" s="180">
        <v>2000</v>
      </c>
      <c r="H11038" s="180">
        <v>5000</v>
      </c>
      <c r="I11038" s="180">
        <v>126500</v>
      </c>
      <c r="J11038" s="180">
        <v>117567.21</v>
      </c>
    </row>
    <row r="11039" spans="1:10" x14ac:dyDescent="0.2">
      <c r="A11039" s="180" t="s">
        <v>259</v>
      </c>
      <c r="B11039" s="180" t="s">
        <v>341</v>
      </c>
      <c r="C11039" s="180"/>
      <c r="D11039" s="180"/>
      <c r="E11039" s="180"/>
      <c r="F11039" s="180"/>
      <c r="G11039" s="180"/>
      <c r="H11039" s="180"/>
      <c r="I11039" s="180">
        <v>0</v>
      </c>
      <c r="J11039" s="180">
        <v>0</v>
      </c>
    </row>
    <row r="11040" spans="1:10" x14ac:dyDescent="0.2">
      <c r="A11040" s="180" t="s">
        <v>259</v>
      </c>
      <c r="B11040" s="180" t="s">
        <v>342</v>
      </c>
      <c r="C11040" s="180"/>
      <c r="D11040" s="180"/>
      <c r="E11040" s="180"/>
      <c r="F11040" s="180"/>
      <c r="G11040" s="180"/>
      <c r="H11040" s="180"/>
      <c r="I11040" s="180">
        <v>7101313</v>
      </c>
      <c r="J11040" s="180">
        <v>6850383</v>
      </c>
    </row>
    <row r="11041" spans="1:10" x14ac:dyDescent="0.2">
      <c r="A11041" s="180" t="s">
        <v>259</v>
      </c>
      <c r="B11041" s="180" t="s">
        <v>343</v>
      </c>
      <c r="C11041" s="180"/>
      <c r="D11041" s="180"/>
      <c r="E11041" s="180"/>
      <c r="F11041" s="180"/>
      <c r="G11041" s="180"/>
      <c r="H11041" s="180"/>
      <c r="I11041" s="180">
        <v>0</v>
      </c>
      <c r="J11041" s="180">
        <v>0</v>
      </c>
    </row>
    <row r="11042" spans="1:10" x14ac:dyDescent="0.2">
      <c r="A11042" s="180" t="s">
        <v>259</v>
      </c>
      <c r="B11042" s="180" t="s">
        <v>344</v>
      </c>
      <c r="C11042" s="180">
        <v>1000000</v>
      </c>
      <c r="D11042" s="180">
        <v>500</v>
      </c>
      <c r="E11042" s="180"/>
      <c r="F11042" s="180"/>
      <c r="G11042" s="180">
        <v>4000</v>
      </c>
      <c r="H11042" s="180"/>
      <c r="I11042" s="180">
        <v>1105000</v>
      </c>
      <c r="J11042" s="180">
        <v>1078244.25</v>
      </c>
    </row>
    <row r="11043" spans="1:10" x14ac:dyDescent="0.2">
      <c r="A11043" s="180" t="s">
        <v>259</v>
      </c>
      <c r="B11043" s="180" t="s">
        <v>475</v>
      </c>
      <c r="C11043" s="180"/>
      <c r="D11043" s="180">
        <v>17723</v>
      </c>
      <c r="E11043" s="180"/>
      <c r="F11043" s="180">
        <v>0</v>
      </c>
      <c r="G11043" s="180"/>
      <c r="H11043" s="180"/>
      <c r="I11043" s="180">
        <v>107978</v>
      </c>
      <c r="J11043" s="180">
        <v>122192.04</v>
      </c>
    </row>
    <row r="11044" spans="1:10" x14ac:dyDescent="0.2">
      <c r="A11044" s="180" t="s">
        <v>259</v>
      </c>
      <c r="B11044" s="180" t="s">
        <v>332</v>
      </c>
      <c r="C11044" s="180"/>
      <c r="D11044" s="180"/>
      <c r="E11044" s="180"/>
      <c r="F11044" s="180"/>
      <c r="G11044" s="180"/>
      <c r="H11044" s="180"/>
      <c r="I11044" s="180">
        <v>161180</v>
      </c>
      <c r="J11044" s="180">
        <v>184986</v>
      </c>
    </row>
    <row r="11045" spans="1:10" x14ac:dyDescent="0.2">
      <c r="A11045" s="180" t="s">
        <v>259</v>
      </c>
      <c r="B11045" s="180" t="s">
        <v>407</v>
      </c>
      <c r="C11045" s="180"/>
      <c r="D11045" s="180"/>
      <c r="E11045" s="180"/>
      <c r="F11045" s="180"/>
      <c r="G11045" s="180">
        <v>300000</v>
      </c>
      <c r="H11045" s="180"/>
      <c r="I11045" s="180">
        <v>418000</v>
      </c>
      <c r="J11045" s="180">
        <v>462803.24</v>
      </c>
    </row>
    <row r="11046" spans="1:10" x14ac:dyDescent="0.2">
      <c r="A11046" s="180" t="s">
        <v>259</v>
      </c>
      <c r="B11046" s="180" t="s">
        <v>345</v>
      </c>
      <c r="C11046" s="180">
        <v>1030000</v>
      </c>
      <c r="D11046" s="180">
        <v>847300</v>
      </c>
      <c r="E11046" s="180">
        <v>0</v>
      </c>
      <c r="F11046" s="180">
        <v>0</v>
      </c>
      <c r="G11046" s="180">
        <v>721000</v>
      </c>
      <c r="H11046" s="180">
        <v>55500</v>
      </c>
      <c r="I11046" s="180">
        <v>15349201</v>
      </c>
      <c r="J11046" s="180">
        <v>15374876.630000001</v>
      </c>
    </row>
    <row r="11047" spans="1:10" x14ac:dyDescent="0.2">
      <c r="A11047" s="180" t="s">
        <v>259</v>
      </c>
      <c r="B11047" s="180" t="s">
        <v>346</v>
      </c>
      <c r="C11047" s="180"/>
      <c r="D11047" s="180"/>
      <c r="E11047" s="180"/>
      <c r="F11047" s="180"/>
      <c r="G11047" s="180"/>
      <c r="H11047" s="180"/>
      <c r="I11047" s="180">
        <v>0</v>
      </c>
      <c r="J11047" s="180">
        <v>0</v>
      </c>
    </row>
    <row r="11048" spans="1:10" x14ac:dyDescent="0.2">
      <c r="A11048" s="180" t="s">
        <v>259</v>
      </c>
      <c r="B11048" s="180" t="s">
        <v>446</v>
      </c>
      <c r="C11048" s="180"/>
      <c r="D11048" s="180"/>
      <c r="E11048" s="180"/>
      <c r="F11048" s="180">
        <v>1007298</v>
      </c>
      <c r="G11048" s="180"/>
      <c r="H11048" s="180"/>
      <c r="I11048" s="180">
        <v>1057488</v>
      </c>
      <c r="J11048" s="180">
        <v>1101903.3</v>
      </c>
    </row>
    <row r="11049" spans="1:10" x14ac:dyDescent="0.2">
      <c r="A11049" s="180" t="s">
        <v>259</v>
      </c>
      <c r="B11049" s="180" t="s">
        <v>347</v>
      </c>
      <c r="C11049" s="180"/>
      <c r="D11049" s="180"/>
      <c r="E11049" s="180"/>
      <c r="F11049" s="180"/>
      <c r="G11049" s="180"/>
      <c r="H11049" s="180"/>
      <c r="I11049" s="180">
        <v>337</v>
      </c>
      <c r="J11049" s="180">
        <v>87827.839999999997</v>
      </c>
    </row>
    <row r="11050" spans="1:10" x14ac:dyDescent="0.2">
      <c r="A11050" s="180" t="s">
        <v>259</v>
      </c>
      <c r="B11050" s="180" t="s">
        <v>348</v>
      </c>
      <c r="C11050" s="180">
        <v>1030000</v>
      </c>
      <c r="D11050" s="180">
        <v>847300</v>
      </c>
      <c r="E11050" s="180">
        <v>0</v>
      </c>
      <c r="F11050" s="180">
        <v>1007298</v>
      </c>
      <c r="G11050" s="180">
        <v>721000</v>
      </c>
      <c r="H11050" s="180">
        <v>55500</v>
      </c>
      <c r="I11050" s="180">
        <v>16407026</v>
      </c>
      <c r="J11050" s="180">
        <v>16564607.77</v>
      </c>
    </row>
    <row r="11051" spans="1:10" x14ac:dyDescent="0.2">
      <c r="A11051" s="180" t="s">
        <v>259</v>
      </c>
      <c r="B11051" s="180" t="s">
        <v>349</v>
      </c>
      <c r="C11051" s="180">
        <v>891974.96</v>
      </c>
      <c r="D11051" s="180">
        <v>336723.26</v>
      </c>
      <c r="E11051" s="180">
        <v>0</v>
      </c>
      <c r="F11051" s="180">
        <v>2.6899999999441206</v>
      </c>
      <c r="G11051" s="180">
        <v>248765.32999999996</v>
      </c>
      <c r="H11051" s="180">
        <v>44809.820000000007</v>
      </c>
      <c r="I11051" s="180">
        <v>5469838.4600000009</v>
      </c>
      <c r="J11051" s="180">
        <v>4763442.34</v>
      </c>
    </row>
    <row r="11052" spans="1:10" x14ac:dyDescent="0.2">
      <c r="A11052" s="180" t="s">
        <v>259</v>
      </c>
      <c r="B11052" s="180" t="s">
        <v>350</v>
      </c>
      <c r="C11052" s="180">
        <v>1921974.96</v>
      </c>
      <c r="D11052" s="180">
        <v>1184023.26</v>
      </c>
      <c r="E11052" s="180">
        <v>0</v>
      </c>
      <c r="F11052" s="180">
        <v>1007300.69</v>
      </c>
      <c r="G11052" s="180">
        <v>969765.33</v>
      </c>
      <c r="H11052" s="180">
        <v>100309.82</v>
      </c>
      <c r="I11052" s="180">
        <v>21876864.460000001</v>
      </c>
      <c r="J11052" s="180">
        <v>21328050.109999999</v>
      </c>
    </row>
    <row r="11053" spans="1:10" x14ac:dyDescent="0.2">
      <c r="A11053" s="180" t="s">
        <v>259</v>
      </c>
      <c r="B11053" s="180" t="s">
        <v>376</v>
      </c>
      <c r="C11053" s="180"/>
      <c r="D11053" s="180"/>
      <c r="E11053" s="180"/>
      <c r="F11053" s="180"/>
      <c r="G11053" s="180"/>
      <c r="H11053" s="180"/>
      <c r="I11053" s="180"/>
      <c r="J11053" s="180"/>
    </row>
    <row r="11054" spans="1:10" x14ac:dyDescent="0.2">
      <c r="A11054" s="180" t="s">
        <v>259</v>
      </c>
      <c r="B11054" s="180" t="s">
        <v>377</v>
      </c>
      <c r="C11054" s="180"/>
      <c r="D11054" s="180"/>
      <c r="E11054" s="180"/>
      <c r="F11054" s="180"/>
      <c r="G11054" s="180"/>
      <c r="H11054" s="180">
        <v>25000</v>
      </c>
      <c r="I11054" s="180">
        <v>8475000</v>
      </c>
      <c r="J11054" s="180">
        <v>8092380.54</v>
      </c>
    </row>
    <row r="11055" spans="1:10" x14ac:dyDescent="0.2">
      <c r="A11055" s="180" t="s">
        <v>259</v>
      </c>
      <c r="B11055" s="180" t="s">
        <v>352</v>
      </c>
      <c r="C11055" s="180"/>
      <c r="D11055" s="180"/>
      <c r="E11055" s="180"/>
      <c r="F11055" s="180"/>
      <c r="G11055" s="180">
        <v>5000</v>
      </c>
      <c r="H11055" s="180"/>
      <c r="I11055" s="180">
        <v>205000</v>
      </c>
      <c r="J11055" s="180">
        <v>172006.81</v>
      </c>
    </row>
    <row r="11056" spans="1:10" x14ac:dyDescent="0.2">
      <c r="A11056" s="180" t="s">
        <v>259</v>
      </c>
      <c r="B11056" s="180" t="s">
        <v>353</v>
      </c>
      <c r="C11056" s="180">
        <v>275000</v>
      </c>
      <c r="D11056" s="180"/>
      <c r="E11056" s="180"/>
      <c r="F11056" s="180"/>
      <c r="G11056" s="180"/>
      <c r="H11056" s="180"/>
      <c r="I11056" s="180">
        <v>886125</v>
      </c>
      <c r="J11056" s="180">
        <v>940514.34</v>
      </c>
    </row>
    <row r="11057" spans="1:10" x14ac:dyDescent="0.2">
      <c r="A11057" s="180" t="s">
        <v>259</v>
      </c>
      <c r="B11057" s="180" t="s">
        <v>354</v>
      </c>
      <c r="C11057" s="180"/>
      <c r="D11057" s="180"/>
      <c r="E11057" s="180"/>
      <c r="F11057" s="180"/>
      <c r="G11057" s="180"/>
      <c r="H11057" s="180"/>
      <c r="I11057" s="180">
        <v>440000</v>
      </c>
      <c r="J11057" s="180">
        <v>361125.27</v>
      </c>
    </row>
    <row r="11058" spans="1:10" x14ac:dyDescent="0.2">
      <c r="A11058" s="180" t="s">
        <v>259</v>
      </c>
      <c r="B11058" s="180" t="s">
        <v>408</v>
      </c>
      <c r="C11058" s="180"/>
      <c r="D11058" s="180"/>
      <c r="E11058" s="180"/>
      <c r="F11058" s="180"/>
      <c r="G11058" s="180"/>
      <c r="H11058" s="180"/>
      <c r="I11058" s="180">
        <v>640000</v>
      </c>
      <c r="J11058" s="180">
        <v>595009.9</v>
      </c>
    </row>
    <row r="11059" spans="1:10" x14ac:dyDescent="0.2">
      <c r="A11059" s="180" t="s">
        <v>259</v>
      </c>
      <c r="B11059" s="180" t="s">
        <v>423</v>
      </c>
      <c r="C11059" s="180"/>
      <c r="D11059" s="180"/>
      <c r="E11059" s="180"/>
      <c r="F11059" s="180"/>
      <c r="G11059" s="180"/>
      <c r="H11059" s="180"/>
      <c r="I11059" s="180">
        <v>250000</v>
      </c>
      <c r="J11059" s="180">
        <v>184677.49</v>
      </c>
    </row>
    <row r="11060" spans="1:10" x14ac:dyDescent="0.2">
      <c r="A11060" s="180" t="s">
        <v>259</v>
      </c>
      <c r="B11060" s="180" t="s">
        <v>355</v>
      </c>
      <c r="C11060" s="180">
        <v>75000</v>
      </c>
      <c r="D11060" s="180">
        <v>200000</v>
      </c>
      <c r="E11060" s="180"/>
      <c r="F11060" s="180"/>
      <c r="G11060" s="180"/>
      <c r="H11060" s="180">
        <v>25000</v>
      </c>
      <c r="I11060" s="180">
        <v>1505000</v>
      </c>
      <c r="J11060" s="180">
        <v>1362380.56</v>
      </c>
    </row>
    <row r="11061" spans="1:10" x14ac:dyDescent="0.2">
      <c r="A11061" s="180" t="s">
        <v>259</v>
      </c>
      <c r="B11061" s="180" t="s">
        <v>356</v>
      </c>
      <c r="C11061" s="180">
        <v>140000</v>
      </c>
      <c r="D11061" s="180"/>
      <c r="E11061" s="180"/>
      <c r="F11061" s="180"/>
      <c r="G11061" s="180"/>
      <c r="H11061" s="180"/>
      <c r="I11061" s="180">
        <v>783000</v>
      </c>
      <c r="J11061" s="180">
        <v>621545.25</v>
      </c>
    </row>
    <row r="11062" spans="1:10" x14ac:dyDescent="0.2">
      <c r="A11062" s="180" t="s">
        <v>259</v>
      </c>
      <c r="B11062" s="180" t="s">
        <v>409</v>
      </c>
      <c r="C11062" s="180"/>
      <c r="D11062" s="180"/>
      <c r="E11062" s="180"/>
      <c r="F11062" s="180"/>
      <c r="G11062" s="180"/>
      <c r="H11062" s="180"/>
      <c r="I11062" s="180">
        <v>0</v>
      </c>
      <c r="J11062" s="180"/>
    </row>
    <row r="11063" spans="1:10" x14ac:dyDescent="0.2">
      <c r="A11063" s="180" t="s">
        <v>259</v>
      </c>
      <c r="B11063" s="180" t="s">
        <v>378</v>
      </c>
      <c r="C11063" s="180"/>
      <c r="D11063" s="180"/>
      <c r="E11063" s="180"/>
      <c r="F11063" s="180"/>
      <c r="G11063" s="180">
        <v>775000</v>
      </c>
      <c r="H11063" s="180"/>
      <c r="I11063" s="180">
        <v>750000</v>
      </c>
      <c r="J11063" s="180">
        <v>724196.11</v>
      </c>
    </row>
    <row r="11064" spans="1:10" x14ac:dyDescent="0.2">
      <c r="A11064" s="180" t="s">
        <v>259</v>
      </c>
      <c r="B11064" s="180" t="s">
        <v>360</v>
      </c>
      <c r="C11064" s="180">
        <v>500000</v>
      </c>
      <c r="D11064" s="180">
        <v>500000</v>
      </c>
      <c r="E11064" s="180"/>
      <c r="F11064" s="180"/>
      <c r="G11064" s="180"/>
      <c r="H11064" s="180"/>
      <c r="I11064" s="180">
        <v>125000</v>
      </c>
      <c r="J11064" s="180">
        <v>184229.58</v>
      </c>
    </row>
    <row r="11065" spans="1:10" x14ac:dyDescent="0.2">
      <c r="A11065" s="180" t="s">
        <v>259</v>
      </c>
      <c r="B11065" s="180" t="s">
        <v>379</v>
      </c>
      <c r="C11065" s="180"/>
      <c r="D11065" s="180"/>
      <c r="E11065" s="180"/>
      <c r="F11065" s="180">
        <v>1007298</v>
      </c>
      <c r="G11065" s="180"/>
      <c r="H11065" s="180"/>
      <c r="I11065" s="180">
        <v>1017488</v>
      </c>
      <c r="J11065" s="180">
        <v>1015837.5</v>
      </c>
    </row>
    <row r="11066" spans="1:10" x14ac:dyDescent="0.2">
      <c r="A11066" s="180" t="s">
        <v>259</v>
      </c>
      <c r="B11066" s="180" t="s">
        <v>362</v>
      </c>
      <c r="C11066" s="180"/>
      <c r="D11066" s="180"/>
      <c r="E11066" s="180"/>
      <c r="F11066" s="180"/>
      <c r="G11066" s="180"/>
      <c r="H11066" s="180"/>
      <c r="I11066" s="180">
        <v>513758</v>
      </c>
      <c r="J11066" s="180">
        <v>502405</v>
      </c>
    </row>
    <row r="11067" spans="1:10" x14ac:dyDescent="0.2">
      <c r="A11067" s="180" t="s">
        <v>259</v>
      </c>
      <c r="B11067" s="180" t="s">
        <v>365</v>
      </c>
      <c r="C11067" s="180">
        <v>990000</v>
      </c>
      <c r="D11067" s="180">
        <v>700000</v>
      </c>
      <c r="E11067" s="180">
        <v>0</v>
      </c>
      <c r="F11067" s="180">
        <v>1007298</v>
      </c>
      <c r="G11067" s="180">
        <v>780000</v>
      </c>
      <c r="H11067" s="180">
        <v>50000</v>
      </c>
      <c r="I11067" s="180">
        <v>15590371</v>
      </c>
      <c r="J11067" s="180">
        <v>14756308.35</v>
      </c>
    </row>
    <row r="11068" spans="1:10" x14ac:dyDescent="0.2">
      <c r="A11068" s="180" t="s">
        <v>259</v>
      </c>
      <c r="B11068" s="180" t="s">
        <v>447</v>
      </c>
      <c r="C11068" s="180">
        <v>668630</v>
      </c>
      <c r="D11068" s="180">
        <v>338668</v>
      </c>
      <c r="E11068" s="180"/>
      <c r="F11068" s="180"/>
      <c r="G11068" s="180">
        <v>35000</v>
      </c>
      <c r="H11068" s="180"/>
      <c r="I11068" s="180">
        <v>1057488</v>
      </c>
      <c r="J11068" s="180">
        <v>1101903.3</v>
      </c>
    </row>
    <row r="11069" spans="1:10" x14ac:dyDescent="0.2">
      <c r="A11069" s="180" t="s">
        <v>259</v>
      </c>
      <c r="B11069" s="180" t="s">
        <v>366</v>
      </c>
      <c r="C11069" s="180">
        <v>1658630</v>
      </c>
      <c r="D11069" s="180">
        <v>1038668</v>
      </c>
      <c r="E11069" s="180">
        <v>0</v>
      </c>
      <c r="F11069" s="180">
        <v>1007298</v>
      </c>
      <c r="G11069" s="180">
        <v>815000</v>
      </c>
      <c r="H11069" s="180">
        <v>50000</v>
      </c>
      <c r="I11069" s="180">
        <v>16647859</v>
      </c>
      <c r="J11069" s="180">
        <v>15858211.65</v>
      </c>
    </row>
    <row r="11070" spans="1:10" x14ac:dyDescent="0.2">
      <c r="A11070" s="180" t="s">
        <v>259</v>
      </c>
      <c r="B11070" s="180" t="s">
        <v>367</v>
      </c>
      <c r="C11070" s="180">
        <v>263344.95999999996</v>
      </c>
      <c r="D11070" s="180">
        <v>145355.26</v>
      </c>
      <c r="E11070" s="180">
        <v>0</v>
      </c>
      <c r="F11070" s="180">
        <v>2.6899999999441206</v>
      </c>
      <c r="G11070" s="180">
        <v>154765.32999999996</v>
      </c>
      <c r="H11070" s="180">
        <v>50309.820000000007</v>
      </c>
      <c r="I11070" s="180">
        <v>5229005.4600000009</v>
      </c>
      <c r="J11070" s="180">
        <v>5469838.459999999</v>
      </c>
    </row>
    <row r="11071" spans="1:10" x14ac:dyDescent="0.2">
      <c r="A11071" s="180" t="s">
        <v>259</v>
      </c>
      <c r="B11071" s="180" t="s">
        <v>368</v>
      </c>
      <c r="C11071" s="180">
        <v>1921974.96</v>
      </c>
      <c r="D11071" s="180">
        <v>1184023.26</v>
      </c>
      <c r="E11071" s="180">
        <v>0</v>
      </c>
      <c r="F11071" s="180">
        <v>1007300.69</v>
      </c>
      <c r="G11071" s="180">
        <v>969765.33</v>
      </c>
      <c r="H11071" s="180">
        <v>100309.82</v>
      </c>
      <c r="I11071" s="180">
        <v>21876864.460000001</v>
      </c>
      <c r="J11071" s="180">
        <v>21328050.109999999</v>
      </c>
    </row>
    <row r="11072" spans="1:10" x14ac:dyDescent="0.2">
      <c r="A11072" s="180" t="s">
        <v>260</v>
      </c>
      <c r="B11072" s="180" t="s">
        <v>333</v>
      </c>
      <c r="C11072" s="180"/>
      <c r="D11072" s="180">
        <v>399869</v>
      </c>
      <c r="E11072" s="180"/>
      <c r="F11072" s="180">
        <v>0</v>
      </c>
      <c r="G11072" s="180"/>
      <c r="H11072" s="180"/>
      <c r="I11072" s="180">
        <v>5132395</v>
      </c>
      <c r="J11072" s="180">
        <v>5161471.32</v>
      </c>
    </row>
    <row r="11073" spans="1:10" x14ac:dyDescent="0.2">
      <c r="A11073" s="180" t="s">
        <v>260</v>
      </c>
      <c r="B11073" s="180" t="s">
        <v>334</v>
      </c>
      <c r="C11073" s="180"/>
      <c r="D11073" s="180">
        <v>9769</v>
      </c>
      <c r="E11073" s="180"/>
      <c r="F11073" s="180">
        <v>0</v>
      </c>
      <c r="G11073" s="180"/>
      <c r="H11073" s="180"/>
      <c r="I11073" s="180">
        <v>130668</v>
      </c>
      <c r="J11073" s="180">
        <v>124622.3</v>
      </c>
    </row>
    <row r="11074" spans="1:10" x14ac:dyDescent="0.2">
      <c r="A11074" s="180" t="s">
        <v>260</v>
      </c>
      <c r="B11074" s="180" t="s">
        <v>335</v>
      </c>
      <c r="C11074" s="180"/>
      <c r="D11074" s="180">
        <v>418184</v>
      </c>
      <c r="E11074" s="180"/>
      <c r="F11074" s="180"/>
      <c r="G11074" s="180"/>
      <c r="H11074" s="180"/>
      <c r="I11074" s="180">
        <v>414736</v>
      </c>
      <c r="J11074" s="180">
        <v>260751</v>
      </c>
    </row>
    <row r="11075" spans="1:10" x14ac:dyDescent="0.2">
      <c r="A11075" s="180" t="s">
        <v>260</v>
      </c>
      <c r="B11075" s="180" t="s">
        <v>336</v>
      </c>
      <c r="C11075" s="180"/>
      <c r="D11075" s="180"/>
      <c r="E11075" s="180"/>
      <c r="F11075" s="180"/>
      <c r="G11075" s="180"/>
      <c r="H11075" s="180"/>
      <c r="I11075" s="180">
        <v>545000</v>
      </c>
      <c r="J11075" s="180">
        <v>441741.65</v>
      </c>
    </row>
    <row r="11076" spans="1:10" x14ac:dyDescent="0.2">
      <c r="A11076" s="180" t="s">
        <v>260</v>
      </c>
      <c r="B11076" s="180" t="s">
        <v>337</v>
      </c>
      <c r="C11076" s="180">
        <v>20000</v>
      </c>
      <c r="D11076" s="180">
        <v>1500</v>
      </c>
      <c r="E11076" s="180"/>
      <c r="F11076" s="180">
        <v>500</v>
      </c>
      <c r="G11076" s="180">
        <v>500</v>
      </c>
      <c r="H11076" s="180"/>
      <c r="I11076" s="180">
        <v>65650</v>
      </c>
      <c r="J11076" s="180">
        <v>42377.72</v>
      </c>
    </row>
    <row r="11077" spans="1:10" x14ac:dyDescent="0.2">
      <c r="A11077" s="180" t="s">
        <v>260</v>
      </c>
      <c r="B11077" s="180" t="s">
        <v>338</v>
      </c>
      <c r="C11077" s="180"/>
      <c r="D11077" s="180"/>
      <c r="E11077" s="180"/>
      <c r="F11077" s="180"/>
      <c r="G11077" s="180">
        <v>280000</v>
      </c>
      <c r="H11077" s="180"/>
      <c r="I11077" s="180">
        <v>240000</v>
      </c>
      <c r="J11077" s="180">
        <v>260800.07</v>
      </c>
    </row>
    <row r="11078" spans="1:10" x14ac:dyDescent="0.2">
      <c r="A11078" s="180" t="s">
        <v>260</v>
      </c>
      <c r="B11078" s="180" t="s">
        <v>339</v>
      </c>
      <c r="C11078" s="180"/>
      <c r="D11078" s="180"/>
      <c r="E11078" s="180"/>
      <c r="F11078" s="180"/>
      <c r="G11078" s="180"/>
      <c r="H11078" s="180"/>
      <c r="I11078" s="180">
        <v>223000</v>
      </c>
      <c r="J11078" s="180">
        <v>220509.23</v>
      </c>
    </row>
    <row r="11079" spans="1:10" x14ac:dyDescent="0.2">
      <c r="A11079" s="180" t="s">
        <v>260</v>
      </c>
      <c r="B11079" s="180" t="s">
        <v>340</v>
      </c>
      <c r="C11079" s="180"/>
      <c r="D11079" s="180"/>
      <c r="E11079" s="180"/>
      <c r="F11079" s="180"/>
      <c r="G11079" s="180">
        <v>5000</v>
      </c>
      <c r="H11079" s="180"/>
      <c r="I11079" s="180">
        <v>222000</v>
      </c>
      <c r="J11079" s="180">
        <v>347983.81999999995</v>
      </c>
    </row>
    <row r="11080" spans="1:10" x14ac:dyDescent="0.2">
      <c r="A11080" s="180" t="s">
        <v>260</v>
      </c>
      <c r="B11080" s="180" t="s">
        <v>341</v>
      </c>
      <c r="C11080" s="180"/>
      <c r="D11080" s="180"/>
      <c r="E11080" s="180"/>
      <c r="F11080" s="180"/>
      <c r="G11080" s="180"/>
      <c r="H11080" s="180"/>
      <c r="I11080" s="180">
        <v>0</v>
      </c>
      <c r="J11080" s="180">
        <v>0</v>
      </c>
    </row>
    <row r="11081" spans="1:10" x14ac:dyDescent="0.2">
      <c r="A11081" s="180" t="s">
        <v>260</v>
      </c>
      <c r="B11081" s="180" t="s">
        <v>342</v>
      </c>
      <c r="C11081" s="180"/>
      <c r="D11081" s="180"/>
      <c r="E11081" s="180"/>
      <c r="F11081" s="180"/>
      <c r="G11081" s="180"/>
      <c r="H11081" s="180"/>
      <c r="I11081" s="180">
        <v>7134988</v>
      </c>
      <c r="J11081" s="180">
        <v>6818657</v>
      </c>
    </row>
    <row r="11082" spans="1:10" x14ac:dyDescent="0.2">
      <c r="A11082" s="180" t="s">
        <v>260</v>
      </c>
      <c r="B11082" s="180" t="s">
        <v>343</v>
      </c>
      <c r="C11082" s="180"/>
      <c r="D11082" s="180"/>
      <c r="E11082" s="180"/>
      <c r="F11082" s="180"/>
      <c r="G11082" s="180"/>
      <c r="H11082" s="180"/>
      <c r="I11082" s="180">
        <v>0</v>
      </c>
      <c r="J11082" s="180">
        <v>0</v>
      </c>
    </row>
    <row r="11083" spans="1:10" x14ac:dyDescent="0.2">
      <c r="A11083" s="180" t="s">
        <v>260</v>
      </c>
      <c r="B11083" s="180" t="s">
        <v>344</v>
      </c>
      <c r="C11083" s="180">
        <v>1040000</v>
      </c>
      <c r="D11083" s="180"/>
      <c r="E11083" s="180"/>
      <c r="F11083" s="180"/>
      <c r="G11083" s="180">
        <v>5200</v>
      </c>
      <c r="H11083" s="180"/>
      <c r="I11083" s="180">
        <v>1075600</v>
      </c>
      <c r="J11083" s="180">
        <v>1060913.22</v>
      </c>
    </row>
    <row r="11084" spans="1:10" x14ac:dyDescent="0.2">
      <c r="A11084" s="180" t="s">
        <v>260</v>
      </c>
      <c r="B11084" s="180" t="s">
        <v>475</v>
      </c>
      <c r="C11084" s="180"/>
      <c r="D11084" s="180">
        <v>7577</v>
      </c>
      <c r="E11084" s="180"/>
      <c r="F11084" s="180">
        <v>0</v>
      </c>
      <c r="G11084" s="180"/>
      <c r="H11084" s="180"/>
      <c r="I11084" s="180">
        <v>91232</v>
      </c>
      <c r="J11084" s="180">
        <v>199818.51</v>
      </c>
    </row>
    <row r="11085" spans="1:10" x14ac:dyDescent="0.2">
      <c r="A11085" s="180" t="s">
        <v>260</v>
      </c>
      <c r="B11085" s="180" t="s">
        <v>332</v>
      </c>
      <c r="C11085" s="180"/>
      <c r="D11085" s="180"/>
      <c r="E11085" s="180"/>
      <c r="F11085" s="180"/>
      <c r="G11085" s="180"/>
      <c r="H11085" s="180"/>
      <c r="I11085" s="180">
        <v>270382</v>
      </c>
      <c r="J11085" s="180">
        <v>274889</v>
      </c>
    </row>
    <row r="11086" spans="1:10" x14ac:dyDescent="0.2">
      <c r="A11086" s="180" t="s">
        <v>260</v>
      </c>
      <c r="B11086" s="180" t="s">
        <v>407</v>
      </c>
      <c r="C11086" s="180"/>
      <c r="D11086" s="180"/>
      <c r="E11086" s="180"/>
      <c r="F11086" s="180"/>
      <c r="G11086" s="180">
        <v>455000</v>
      </c>
      <c r="H11086" s="180"/>
      <c r="I11086" s="180">
        <v>670000</v>
      </c>
      <c r="J11086" s="180">
        <v>638774.64</v>
      </c>
    </row>
    <row r="11087" spans="1:10" x14ac:dyDescent="0.2">
      <c r="A11087" s="180" t="s">
        <v>260</v>
      </c>
      <c r="B11087" s="180" t="s">
        <v>345</v>
      </c>
      <c r="C11087" s="180">
        <v>1060000</v>
      </c>
      <c r="D11087" s="180">
        <v>836899</v>
      </c>
      <c r="E11087" s="180">
        <v>0</v>
      </c>
      <c r="F11087" s="180">
        <v>500</v>
      </c>
      <c r="G11087" s="180">
        <v>745700</v>
      </c>
      <c r="H11087" s="180">
        <v>0</v>
      </c>
      <c r="I11087" s="180">
        <v>16215651</v>
      </c>
      <c r="J11087" s="180">
        <v>15853309.480000002</v>
      </c>
    </row>
    <row r="11088" spans="1:10" x14ac:dyDescent="0.2">
      <c r="A11088" s="180" t="s">
        <v>260</v>
      </c>
      <c r="B11088" s="180" t="s">
        <v>346</v>
      </c>
      <c r="C11088" s="180"/>
      <c r="D11088" s="180"/>
      <c r="E11088" s="180"/>
      <c r="F11088" s="180"/>
      <c r="G11088" s="180"/>
      <c r="H11088" s="180"/>
      <c r="I11088" s="180">
        <v>0</v>
      </c>
      <c r="J11088" s="180">
        <v>0</v>
      </c>
    </row>
    <row r="11089" spans="1:10" x14ac:dyDescent="0.2">
      <c r="A11089" s="180" t="s">
        <v>260</v>
      </c>
      <c r="B11089" s="180" t="s">
        <v>446</v>
      </c>
      <c r="C11089" s="180"/>
      <c r="D11089" s="180"/>
      <c r="E11089" s="180"/>
      <c r="F11089" s="180">
        <v>420000</v>
      </c>
      <c r="G11089" s="180"/>
      <c r="H11089" s="180"/>
      <c r="I11089" s="180">
        <v>430000</v>
      </c>
      <c r="J11089" s="180">
        <v>474011.39</v>
      </c>
    </row>
    <row r="11090" spans="1:10" x14ac:dyDescent="0.2">
      <c r="A11090" s="180" t="s">
        <v>260</v>
      </c>
      <c r="B11090" s="180" t="s">
        <v>347</v>
      </c>
      <c r="C11090" s="180"/>
      <c r="D11090" s="180"/>
      <c r="E11090" s="180"/>
      <c r="F11090" s="180"/>
      <c r="G11090" s="180"/>
      <c r="H11090" s="180"/>
      <c r="I11090" s="180">
        <v>30000</v>
      </c>
      <c r="J11090" s="180">
        <v>24108.2</v>
      </c>
    </row>
    <row r="11091" spans="1:10" x14ac:dyDescent="0.2">
      <c r="A11091" s="180" t="s">
        <v>260</v>
      </c>
      <c r="B11091" s="180" t="s">
        <v>348</v>
      </c>
      <c r="C11091" s="180">
        <v>1060000</v>
      </c>
      <c r="D11091" s="180">
        <v>836899</v>
      </c>
      <c r="E11091" s="180">
        <v>0</v>
      </c>
      <c r="F11091" s="180">
        <v>420500</v>
      </c>
      <c r="G11091" s="180">
        <v>745700</v>
      </c>
      <c r="H11091" s="180">
        <v>0</v>
      </c>
      <c r="I11091" s="180">
        <v>16675651</v>
      </c>
      <c r="J11091" s="180">
        <v>16351429.070000002</v>
      </c>
    </row>
    <row r="11092" spans="1:10" x14ac:dyDescent="0.2">
      <c r="A11092" s="180" t="s">
        <v>260</v>
      </c>
      <c r="B11092" s="180" t="s">
        <v>349</v>
      </c>
      <c r="C11092" s="180">
        <v>1816376.6900000004</v>
      </c>
      <c r="D11092" s="180">
        <v>14737.990000000107</v>
      </c>
      <c r="E11092" s="180">
        <v>0</v>
      </c>
      <c r="F11092" s="180">
        <v>116160.12000000013</v>
      </c>
      <c r="G11092" s="180">
        <v>-78991.859999999986</v>
      </c>
      <c r="H11092" s="180">
        <v>0</v>
      </c>
      <c r="I11092" s="180">
        <v>5850907.1799999988</v>
      </c>
      <c r="J11092" s="180">
        <v>6116680.0500000007</v>
      </c>
    </row>
    <row r="11093" spans="1:10" x14ac:dyDescent="0.2">
      <c r="A11093" s="180" t="s">
        <v>260</v>
      </c>
      <c r="B11093" s="180" t="s">
        <v>350</v>
      </c>
      <c r="C11093" s="180">
        <v>2876376.6900000004</v>
      </c>
      <c r="D11093" s="180">
        <v>851636.99000000011</v>
      </c>
      <c r="E11093" s="180">
        <v>0</v>
      </c>
      <c r="F11093" s="180">
        <v>536660.12000000011</v>
      </c>
      <c r="G11093" s="180">
        <v>666708.14</v>
      </c>
      <c r="H11093" s="180">
        <v>0</v>
      </c>
      <c r="I11093" s="180">
        <v>22526558.18</v>
      </c>
      <c r="J11093" s="180">
        <v>22468109.120000005</v>
      </c>
    </row>
    <row r="11094" spans="1:10" x14ac:dyDescent="0.2">
      <c r="A11094" s="180" t="s">
        <v>260</v>
      </c>
      <c r="B11094" s="180" t="s">
        <v>376</v>
      </c>
      <c r="C11094" s="180"/>
      <c r="D11094" s="180"/>
      <c r="E11094" s="180"/>
      <c r="F11094" s="180"/>
      <c r="G11094" s="180"/>
      <c r="H11094" s="180"/>
      <c r="I11094" s="180"/>
      <c r="J11094" s="180"/>
    </row>
    <row r="11095" spans="1:10" x14ac:dyDescent="0.2">
      <c r="A11095" s="180" t="s">
        <v>260</v>
      </c>
      <c r="B11095" s="180" t="s">
        <v>377</v>
      </c>
      <c r="C11095" s="180"/>
      <c r="D11095" s="180">
        <v>10000</v>
      </c>
      <c r="E11095" s="180"/>
      <c r="F11095" s="180"/>
      <c r="G11095" s="180"/>
      <c r="H11095" s="180"/>
      <c r="I11095" s="180">
        <v>9210000</v>
      </c>
      <c r="J11095" s="180">
        <v>8958135.5899999999</v>
      </c>
    </row>
    <row r="11096" spans="1:10" x14ac:dyDescent="0.2">
      <c r="A11096" s="180" t="s">
        <v>260</v>
      </c>
      <c r="B11096" s="180" t="s">
        <v>352</v>
      </c>
      <c r="C11096" s="180"/>
      <c r="D11096" s="180"/>
      <c r="E11096" s="180"/>
      <c r="F11096" s="180"/>
      <c r="G11096" s="180"/>
      <c r="H11096" s="180"/>
      <c r="I11096" s="180">
        <v>430000</v>
      </c>
      <c r="J11096" s="180">
        <v>422452.05</v>
      </c>
    </row>
    <row r="11097" spans="1:10" x14ac:dyDescent="0.2">
      <c r="A11097" s="180" t="s">
        <v>260</v>
      </c>
      <c r="B11097" s="180" t="s">
        <v>353</v>
      </c>
      <c r="C11097" s="180">
        <v>75000</v>
      </c>
      <c r="D11097" s="180">
        <v>300000</v>
      </c>
      <c r="E11097" s="180"/>
      <c r="F11097" s="180"/>
      <c r="G11097" s="180">
        <v>1000</v>
      </c>
      <c r="H11097" s="180"/>
      <c r="I11097" s="180">
        <v>1126000</v>
      </c>
      <c r="J11097" s="180">
        <v>1092150.1399999999</v>
      </c>
    </row>
    <row r="11098" spans="1:10" x14ac:dyDescent="0.2">
      <c r="A11098" s="180" t="s">
        <v>260</v>
      </c>
      <c r="B11098" s="180" t="s">
        <v>354</v>
      </c>
      <c r="C11098" s="180"/>
      <c r="D11098" s="180"/>
      <c r="E11098" s="180"/>
      <c r="F11098" s="180"/>
      <c r="G11098" s="180">
        <v>100</v>
      </c>
      <c r="H11098" s="180"/>
      <c r="I11098" s="180">
        <v>362100</v>
      </c>
      <c r="J11098" s="180">
        <v>392356.66</v>
      </c>
    </row>
    <row r="11099" spans="1:10" x14ac:dyDescent="0.2">
      <c r="A11099" s="180" t="s">
        <v>260</v>
      </c>
      <c r="B11099" s="180" t="s">
        <v>408</v>
      </c>
      <c r="C11099" s="180"/>
      <c r="D11099" s="180"/>
      <c r="E11099" s="180"/>
      <c r="F11099" s="180"/>
      <c r="G11099" s="180"/>
      <c r="H11099" s="180"/>
      <c r="I11099" s="180">
        <v>685000</v>
      </c>
      <c r="J11099" s="180">
        <v>622622.39999999991</v>
      </c>
    </row>
    <row r="11100" spans="1:10" x14ac:dyDescent="0.2">
      <c r="A11100" s="180" t="s">
        <v>260</v>
      </c>
      <c r="B11100" s="180" t="s">
        <v>423</v>
      </c>
      <c r="C11100" s="180"/>
      <c r="D11100" s="180">
        <v>75000</v>
      </c>
      <c r="E11100" s="180"/>
      <c r="F11100" s="180"/>
      <c r="G11100" s="180"/>
      <c r="H11100" s="180"/>
      <c r="I11100" s="180">
        <v>260300</v>
      </c>
      <c r="J11100" s="180">
        <v>206851.93</v>
      </c>
    </row>
    <row r="11101" spans="1:10" x14ac:dyDescent="0.2">
      <c r="A11101" s="180" t="s">
        <v>260</v>
      </c>
      <c r="B11101" s="180" t="s">
        <v>355</v>
      </c>
      <c r="C11101" s="180">
        <v>30000</v>
      </c>
      <c r="D11101" s="180">
        <v>50000</v>
      </c>
      <c r="E11101" s="180"/>
      <c r="F11101" s="180"/>
      <c r="G11101" s="180"/>
      <c r="H11101" s="180"/>
      <c r="I11101" s="180">
        <v>1317500</v>
      </c>
      <c r="J11101" s="180">
        <v>1104171.33</v>
      </c>
    </row>
    <row r="11102" spans="1:10" x14ac:dyDescent="0.2">
      <c r="A11102" s="180" t="s">
        <v>260</v>
      </c>
      <c r="B11102" s="180" t="s">
        <v>356</v>
      </c>
      <c r="C11102" s="180">
        <v>165000</v>
      </c>
      <c r="D11102" s="180">
        <v>20000</v>
      </c>
      <c r="E11102" s="180"/>
      <c r="F11102" s="180"/>
      <c r="G11102" s="180"/>
      <c r="H11102" s="180"/>
      <c r="I11102" s="180">
        <v>865000</v>
      </c>
      <c r="J11102" s="180">
        <v>668687.61</v>
      </c>
    </row>
    <row r="11103" spans="1:10" x14ac:dyDescent="0.2">
      <c r="A11103" s="180" t="s">
        <v>260</v>
      </c>
      <c r="B11103" s="180" t="s">
        <v>409</v>
      </c>
      <c r="C11103" s="180"/>
      <c r="D11103" s="180"/>
      <c r="E11103" s="180"/>
      <c r="F11103" s="180"/>
      <c r="G11103" s="180"/>
      <c r="H11103" s="180"/>
      <c r="I11103" s="180">
        <v>0</v>
      </c>
      <c r="J11103" s="180"/>
    </row>
    <row r="11104" spans="1:10" x14ac:dyDescent="0.2">
      <c r="A11104" s="180" t="s">
        <v>260</v>
      </c>
      <c r="B11104" s="180" t="s">
        <v>378</v>
      </c>
      <c r="C11104" s="180"/>
      <c r="D11104" s="180"/>
      <c r="E11104" s="180"/>
      <c r="F11104" s="180"/>
      <c r="G11104" s="180">
        <v>750000</v>
      </c>
      <c r="H11104" s="180"/>
      <c r="I11104" s="180">
        <v>732000</v>
      </c>
      <c r="J11104" s="180">
        <v>765628.1100000001</v>
      </c>
    </row>
    <row r="11105" spans="1:10" x14ac:dyDescent="0.2">
      <c r="A11105" s="180" t="s">
        <v>260</v>
      </c>
      <c r="B11105" s="180" t="s">
        <v>360</v>
      </c>
      <c r="C11105" s="180">
        <v>2175000</v>
      </c>
      <c r="D11105" s="180">
        <v>390000</v>
      </c>
      <c r="E11105" s="180"/>
      <c r="F11105" s="180"/>
      <c r="G11105" s="180"/>
      <c r="H11105" s="180"/>
      <c r="I11105" s="180">
        <v>760000</v>
      </c>
      <c r="J11105" s="180">
        <v>390319.22</v>
      </c>
    </row>
    <row r="11106" spans="1:10" x14ac:dyDescent="0.2">
      <c r="A11106" s="180" t="s">
        <v>260</v>
      </c>
      <c r="B11106" s="180" t="s">
        <v>379</v>
      </c>
      <c r="C11106" s="180"/>
      <c r="D11106" s="180"/>
      <c r="E11106" s="180"/>
      <c r="F11106" s="180">
        <v>430000</v>
      </c>
      <c r="G11106" s="180"/>
      <c r="H11106" s="180"/>
      <c r="I11106" s="180">
        <v>1200000</v>
      </c>
      <c r="J11106" s="180">
        <v>1066814</v>
      </c>
    </row>
    <row r="11107" spans="1:10" x14ac:dyDescent="0.2">
      <c r="A11107" s="180" t="s">
        <v>260</v>
      </c>
      <c r="B11107" s="180" t="s">
        <v>362</v>
      </c>
      <c r="C11107" s="180"/>
      <c r="D11107" s="180"/>
      <c r="E11107" s="180"/>
      <c r="F11107" s="180"/>
      <c r="G11107" s="180"/>
      <c r="H11107" s="180"/>
      <c r="I11107" s="180">
        <v>470419</v>
      </c>
      <c r="J11107" s="180">
        <v>467767</v>
      </c>
    </row>
    <row r="11108" spans="1:10" x14ac:dyDescent="0.2">
      <c r="A11108" s="180" t="s">
        <v>260</v>
      </c>
      <c r="B11108" s="180" t="s">
        <v>365</v>
      </c>
      <c r="C11108" s="180">
        <v>2445000</v>
      </c>
      <c r="D11108" s="180">
        <v>845000</v>
      </c>
      <c r="E11108" s="180">
        <v>0</v>
      </c>
      <c r="F11108" s="180">
        <v>430000</v>
      </c>
      <c r="G11108" s="180">
        <v>751100</v>
      </c>
      <c r="H11108" s="180">
        <v>0</v>
      </c>
      <c r="I11108" s="180">
        <v>17418319</v>
      </c>
      <c r="J11108" s="180">
        <v>16157956.039999999</v>
      </c>
    </row>
    <row r="11109" spans="1:10" x14ac:dyDescent="0.2">
      <c r="A11109" s="180" t="s">
        <v>260</v>
      </c>
      <c r="B11109" s="180" t="s">
        <v>447</v>
      </c>
      <c r="C11109" s="180">
        <v>420000</v>
      </c>
      <c r="D11109" s="180"/>
      <c r="E11109" s="180"/>
      <c r="F11109" s="180"/>
      <c r="G11109" s="180"/>
      <c r="H11109" s="180"/>
      <c r="I11109" s="180">
        <v>420000</v>
      </c>
      <c r="J11109" s="180">
        <v>459245.9</v>
      </c>
    </row>
    <row r="11110" spans="1:10" x14ac:dyDescent="0.2">
      <c r="A11110" s="180" t="s">
        <v>260</v>
      </c>
      <c r="B11110" s="180" t="s">
        <v>366</v>
      </c>
      <c r="C11110" s="180">
        <v>2865000</v>
      </c>
      <c r="D11110" s="180">
        <v>845000</v>
      </c>
      <c r="E11110" s="180">
        <v>0</v>
      </c>
      <c r="F11110" s="180">
        <v>430000</v>
      </c>
      <c r="G11110" s="180">
        <v>751100</v>
      </c>
      <c r="H11110" s="180">
        <v>0</v>
      </c>
      <c r="I11110" s="180">
        <v>17838319</v>
      </c>
      <c r="J11110" s="180">
        <v>16617201.939999999</v>
      </c>
    </row>
    <row r="11111" spans="1:10" x14ac:dyDescent="0.2">
      <c r="A11111" s="180" t="s">
        <v>260</v>
      </c>
      <c r="B11111" s="180" t="s">
        <v>367</v>
      </c>
      <c r="C11111" s="180">
        <v>11376.69000000041</v>
      </c>
      <c r="D11111" s="180">
        <v>6636.9900000001071</v>
      </c>
      <c r="E11111" s="180">
        <v>0</v>
      </c>
      <c r="F11111" s="180">
        <v>106660.12000000013</v>
      </c>
      <c r="G11111" s="180">
        <v>-84391.859999999986</v>
      </c>
      <c r="H11111" s="180">
        <v>0</v>
      </c>
      <c r="I11111" s="180">
        <v>4688239.18</v>
      </c>
      <c r="J11111" s="180">
        <v>5850907.1800000034</v>
      </c>
    </row>
    <row r="11112" spans="1:10" x14ac:dyDescent="0.2">
      <c r="A11112" s="180" t="s">
        <v>260</v>
      </c>
      <c r="B11112" s="180" t="s">
        <v>368</v>
      </c>
      <c r="C11112" s="180">
        <v>2876376.6900000004</v>
      </c>
      <c r="D11112" s="180">
        <v>851636.99000000011</v>
      </c>
      <c r="E11112" s="180">
        <v>0</v>
      </c>
      <c r="F11112" s="180">
        <v>536660.12000000011</v>
      </c>
      <c r="G11112" s="180">
        <v>666708.14</v>
      </c>
      <c r="H11112" s="180">
        <v>0</v>
      </c>
      <c r="I11112" s="180">
        <v>22526558.18</v>
      </c>
      <c r="J11112" s="180">
        <v>22468109.120000005</v>
      </c>
    </row>
    <row r="11113" spans="1:10" x14ac:dyDescent="0.2">
      <c r="A11113" s="180" t="s">
        <v>261</v>
      </c>
      <c r="B11113" s="180" t="s">
        <v>333</v>
      </c>
      <c r="C11113" s="180"/>
      <c r="D11113" s="180">
        <v>182456</v>
      </c>
      <c r="E11113" s="180"/>
      <c r="F11113" s="180">
        <v>0</v>
      </c>
      <c r="G11113" s="180"/>
      <c r="H11113" s="180"/>
      <c r="I11113" s="180">
        <v>3379163</v>
      </c>
      <c r="J11113" s="180">
        <v>3283858.21</v>
      </c>
    </row>
    <row r="11114" spans="1:10" x14ac:dyDescent="0.2">
      <c r="A11114" s="180" t="s">
        <v>261</v>
      </c>
      <c r="B11114" s="180" t="s">
        <v>334</v>
      </c>
      <c r="C11114" s="180"/>
      <c r="D11114" s="180">
        <v>1509</v>
      </c>
      <c r="E11114" s="180"/>
      <c r="F11114" s="180">
        <v>0</v>
      </c>
      <c r="G11114" s="180"/>
      <c r="H11114" s="180"/>
      <c r="I11114" s="180">
        <v>31824</v>
      </c>
      <c r="J11114" s="180">
        <v>32397.24</v>
      </c>
    </row>
    <row r="11115" spans="1:10" x14ac:dyDescent="0.2">
      <c r="A11115" s="180" t="s">
        <v>261</v>
      </c>
      <c r="B11115" s="180" t="s">
        <v>335</v>
      </c>
      <c r="C11115" s="180"/>
      <c r="D11115" s="180">
        <v>147627</v>
      </c>
      <c r="E11115" s="180"/>
      <c r="F11115" s="180"/>
      <c r="G11115" s="180"/>
      <c r="H11115" s="180"/>
      <c r="I11115" s="180">
        <v>384958</v>
      </c>
      <c r="J11115" s="180">
        <v>442441</v>
      </c>
    </row>
    <row r="11116" spans="1:10" x14ac:dyDescent="0.2">
      <c r="A11116" s="180" t="s">
        <v>261</v>
      </c>
      <c r="B11116" s="180" t="s">
        <v>336</v>
      </c>
      <c r="C11116" s="180"/>
      <c r="D11116" s="180"/>
      <c r="E11116" s="180"/>
      <c r="F11116" s="180"/>
      <c r="G11116" s="180"/>
      <c r="H11116" s="180"/>
      <c r="I11116" s="180">
        <v>300500</v>
      </c>
      <c r="J11116" s="180">
        <v>306877.13</v>
      </c>
    </row>
    <row r="11117" spans="1:10" x14ac:dyDescent="0.2">
      <c r="A11117" s="180" t="s">
        <v>261</v>
      </c>
      <c r="B11117" s="180" t="s">
        <v>337</v>
      </c>
      <c r="C11117" s="180">
        <v>125</v>
      </c>
      <c r="D11117" s="180">
        <v>0</v>
      </c>
      <c r="E11117" s="180">
        <v>0</v>
      </c>
      <c r="F11117" s="180">
        <v>0</v>
      </c>
      <c r="G11117" s="180">
        <v>200</v>
      </c>
      <c r="H11117" s="180">
        <v>0</v>
      </c>
      <c r="I11117" s="180">
        <v>1475</v>
      </c>
      <c r="J11117" s="180">
        <v>1681.21</v>
      </c>
    </row>
    <row r="11118" spans="1:10" x14ac:dyDescent="0.2">
      <c r="A11118" s="180" t="s">
        <v>261</v>
      </c>
      <c r="B11118" s="180" t="s">
        <v>338</v>
      </c>
      <c r="C11118" s="180"/>
      <c r="D11118" s="180"/>
      <c r="E11118" s="180"/>
      <c r="F11118" s="180"/>
      <c r="G11118" s="180">
        <v>300000</v>
      </c>
      <c r="H11118" s="180">
        <v>0</v>
      </c>
      <c r="I11118" s="180">
        <v>300000</v>
      </c>
      <c r="J11118" s="180">
        <v>283188</v>
      </c>
    </row>
    <row r="11119" spans="1:10" x14ac:dyDescent="0.2">
      <c r="A11119" s="180" t="s">
        <v>261</v>
      </c>
      <c r="B11119" s="180" t="s">
        <v>339</v>
      </c>
      <c r="C11119" s="180"/>
      <c r="D11119" s="180"/>
      <c r="E11119" s="180"/>
      <c r="F11119" s="180"/>
      <c r="G11119" s="180"/>
      <c r="H11119" s="180">
        <v>0</v>
      </c>
      <c r="I11119" s="180">
        <v>260000</v>
      </c>
      <c r="J11119" s="180">
        <v>219877.38</v>
      </c>
    </row>
    <row r="11120" spans="1:10" x14ac:dyDescent="0.2">
      <c r="A11120" s="180" t="s">
        <v>261</v>
      </c>
      <c r="B11120" s="180" t="s">
        <v>340</v>
      </c>
      <c r="C11120" s="180">
        <v>0</v>
      </c>
      <c r="D11120" s="180">
        <v>0</v>
      </c>
      <c r="E11120" s="180">
        <v>0</v>
      </c>
      <c r="F11120" s="180">
        <v>0</v>
      </c>
      <c r="G11120" s="180">
        <v>2500</v>
      </c>
      <c r="H11120" s="180">
        <v>0</v>
      </c>
      <c r="I11120" s="180">
        <v>2965000</v>
      </c>
      <c r="J11120" s="180">
        <v>218066.86</v>
      </c>
    </row>
    <row r="11121" spans="1:10" x14ac:dyDescent="0.2">
      <c r="A11121" s="180" t="s">
        <v>261</v>
      </c>
      <c r="B11121" s="180" t="s">
        <v>341</v>
      </c>
      <c r="C11121" s="180">
        <v>0</v>
      </c>
      <c r="D11121" s="180">
        <v>0</v>
      </c>
      <c r="E11121" s="180">
        <v>0</v>
      </c>
      <c r="F11121" s="180">
        <v>0</v>
      </c>
      <c r="G11121" s="180">
        <v>0</v>
      </c>
      <c r="H11121" s="180">
        <v>0</v>
      </c>
      <c r="I11121" s="180">
        <v>0</v>
      </c>
      <c r="J11121" s="180">
        <v>0</v>
      </c>
    </row>
    <row r="11122" spans="1:10" x14ac:dyDescent="0.2">
      <c r="A11122" s="180" t="s">
        <v>261</v>
      </c>
      <c r="B11122" s="180" t="s">
        <v>342</v>
      </c>
      <c r="C11122" s="180"/>
      <c r="D11122" s="180"/>
      <c r="E11122" s="180"/>
      <c r="F11122" s="180"/>
      <c r="G11122" s="180"/>
      <c r="H11122" s="180"/>
      <c r="I11122" s="180">
        <v>4671685</v>
      </c>
      <c r="J11122" s="180">
        <v>4521491</v>
      </c>
    </row>
    <row r="11123" spans="1:10" x14ac:dyDescent="0.2">
      <c r="A11123" s="180" t="s">
        <v>261</v>
      </c>
      <c r="B11123" s="180" t="s">
        <v>343</v>
      </c>
      <c r="C11123" s="180"/>
      <c r="D11123" s="180"/>
      <c r="E11123" s="180"/>
      <c r="F11123" s="180"/>
      <c r="G11123" s="180"/>
      <c r="H11123" s="180"/>
      <c r="I11123" s="180">
        <v>0</v>
      </c>
      <c r="J11123" s="180">
        <v>0</v>
      </c>
    </row>
    <row r="11124" spans="1:10" x14ac:dyDescent="0.2">
      <c r="A11124" s="180" t="s">
        <v>261</v>
      </c>
      <c r="B11124" s="180" t="s">
        <v>344</v>
      </c>
      <c r="C11124" s="180">
        <v>775000</v>
      </c>
      <c r="D11124" s="180">
        <v>0</v>
      </c>
      <c r="E11124" s="180">
        <v>0</v>
      </c>
      <c r="F11124" s="180">
        <v>0</v>
      </c>
      <c r="G11124" s="180">
        <v>5000</v>
      </c>
      <c r="H11124" s="180">
        <v>0</v>
      </c>
      <c r="I11124" s="180">
        <v>791080</v>
      </c>
      <c r="J11124" s="180">
        <v>775695.9</v>
      </c>
    </row>
    <row r="11125" spans="1:10" x14ac:dyDescent="0.2">
      <c r="A11125" s="180" t="s">
        <v>261</v>
      </c>
      <c r="B11125" s="180" t="s">
        <v>475</v>
      </c>
      <c r="C11125" s="180"/>
      <c r="D11125" s="180">
        <v>2588</v>
      </c>
      <c r="E11125" s="180"/>
      <c r="F11125" s="180">
        <v>0</v>
      </c>
      <c r="G11125" s="180"/>
      <c r="H11125" s="180"/>
      <c r="I11125" s="180">
        <v>46545</v>
      </c>
      <c r="J11125" s="180">
        <v>49487.62</v>
      </c>
    </row>
    <row r="11126" spans="1:10" x14ac:dyDescent="0.2">
      <c r="A11126" s="180" t="s">
        <v>261</v>
      </c>
      <c r="B11126" s="180" t="s">
        <v>332</v>
      </c>
      <c r="C11126" s="180"/>
      <c r="D11126" s="180"/>
      <c r="E11126" s="180">
        <v>0</v>
      </c>
      <c r="F11126" s="180"/>
      <c r="G11126" s="180"/>
      <c r="H11126" s="180"/>
      <c r="I11126" s="180">
        <v>167556</v>
      </c>
      <c r="J11126" s="180">
        <v>164536</v>
      </c>
    </row>
    <row r="11127" spans="1:10" x14ac:dyDescent="0.2">
      <c r="A11127" s="180" t="s">
        <v>261</v>
      </c>
      <c r="B11127" s="180" t="s">
        <v>407</v>
      </c>
      <c r="C11127" s="180">
        <v>0</v>
      </c>
      <c r="D11127" s="180">
        <v>0</v>
      </c>
      <c r="E11127" s="180">
        <v>0</v>
      </c>
      <c r="F11127" s="180">
        <v>0</v>
      </c>
      <c r="G11127" s="180">
        <v>285000</v>
      </c>
      <c r="H11127" s="180">
        <v>0</v>
      </c>
      <c r="I11127" s="180">
        <v>375000</v>
      </c>
      <c r="J11127" s="180">
        <v>402216.4499999999</v>
      </c>
    </row>
    <row r="11128" spans="1:10" x14ac:dyDescent="0.2">
      <c r="A11128" s="180" t="s">
        <v>261</v>
      </c>
      <c r="B11128" s="180" t="s">
        <v>345</v>
      </c>
      <c r="C11128" s="180">
        <v>775125</v>
      </c>
      <c r="D11128" s="180">
        <v>334180</v>
      </c>
      <c r="E11128" s="180">
        <v>0</v>
      </c>
      <c r="F11128" s="180">
        <v>0</v>
      </c>
      <c r="G11128" s="180">
        <v>592700</v>
      </c>
      <c r="H11128" s="180">
        <v>0</v>
      </c>
      <c r="I11128" s="180">
        <v>13674786</v>
      </c>
      <c r="J11128" s="180">
        <v>10701814</v>
      </c>
    </row>
    <row r="11129" spans="1:10" x14ac:dyDescent="0.2">
      <c r="A11129" s="180" t="s">
        <v>261</v>
      </c>
      <c r="B11129" s="180" t="s">
        <v>346</v>
      </c>
      <c r="C11129" s="180">
        <v>0</v>
      </c>
      <c r="D11129" s="180">
        <v>0</v>
      </c>
      <c r="E11129" s="180">
        <v>0</v>
      </c>
      <c r="F11129" s="180">
        <v>0</v>
      </c>
      <c r="G11129" s="180"/>
      <c r="H11129" s="180"/>
      <c r="I11129" s="180">
        <v>0</v>
      </c>
      <c r="J11129" s="180">
        <v>0</v>
      </c>
    </row>
    <row r="11130" spans="1:10" x14ac:dyDescent="0.2">
      <c r="A11130" s="180" t="s">
        <v>261</v>
      </c>
      <c r="B11130" s="180" t="s">
        <v>446</v>
      </c>
      <c r="C11130" s="180">
        <v>0</v>
      </c>
      <c r="D11130" s="180">
        <v>0</v>
      </c>
      <c r="E11130" s="180">
        <v>0</v>
      </c>
      <c r="F11130" s="180">
        <v>135000</v>
      </c>
      <c r="G11130" s="180">
        <v>0</v>
      </c>
      <c r="H11130" s="180">
        <v>0</v>
      </c>
      <c r="I11130" s="180">
        <v>114750</v>
      </c>
      <c r="J11130" s="180">
        <v>559825.21000000008</v>
      </c>
    </row>
    <row r="11131" spans="1:10" x14ac:dyDescent="0.2">
      <c r="A11131" s="180" t="s">
        <v>261</v>
      </c>
      <c r="B11131" s="180" t="s">
        <v>347</v>
      </c>
      <c r="C11131" s="180">
        <v>0</v>
      </c>
      <c r="D11131" s="180">
        <v>0</v>
      </c>
      <c r="E11131" s="180">
        <v>0</v>
      </c>
      <c r="F11131" s="180"/>
      <c r="G11131" s="180">
        <v>0</v>
      </c>
      <c r="H11131" s="180">
        <v>0</v>
      </c>
      <c r="I11131" s="180">
        <v>5000</v>
      </c>
      <c r="J11131" s="180">
        <v>219781.06</v>
      </c>
    </row>
    <row r="11132" spans="1:10" x14ac:dyDescent="0.2">
      <c r="A11132" s="180" t="s">
        <v>261</v>
      </c>
      <c r="B11132" s="180" t="s">
        <v>348</v>
      </c>
      <c r="C11132" s="180">
        <v>775125</v>
      </c>
      <c r="D11132" s="180">
        <v>334180</v>
      </c>
      <c r="E11132" s="180">
        <v>0</v>
      </c>
      <c r="F11132" s="180">
        <v>135000</v>
      </c>
      <c r="G11132" s="180">
        <v>592700</v>
      </c>
      <c r="H11132" s="180">
        <v>0</v>
      </c>
      <c r="I11132" s="180">
        <v>13794536</v>
      </c>
      <c r="J11132" s="180">
        <v>11481420.27</v>
      </c>
    </row>
    <row r="11133" spans="1:10" x14ac:dyDescent="0.2">
      <c r="A11133" s="180" t="s">
        <v>261</v>
      </c>
      <c r="B11133" s="180" t="s">
        <v>349</v>
      </c>
      <c r="C11133" s="180">
        <v>2348763.9900000002</v>
      </c>
      <c r="D11133" s="180">
        <v>13224.79999999993</v>
      </c>
      <c r="E11133" s="180">
        <v>0</v>
      </c>
      <c r="F11133" s="180">
        <v>50.510000000009313</v>
      </c>
      <c r="G11133" s="180">
        <v>83815.999999999884</v>
      </c>
      <c r="H11133" s="180">
        <v>0</v>
      </c>
      <c r="I11133" s="180">
        <v>4887218.22</v>
      </c>
      <c r="J11133" s="180">
        <v>4209204.59</v>
      </c>
    </row>
    <row r="11134" spans="1:10" x14ac:dyDescent="0.2">
      <c r="A11134" s="180" t="s">
        <v>261</v>
      </c>
      <c r="B11134" s="180" t="s">
        <v>350</v>
      </c>
      <c r="C11134" s="180">
        <v>3123888.99</v>
      </c>
      <c r="D11134" s="180">
        <v>347404.79999999993</v>
      </c>
      <c r="E11134" s="180">
        <v>0</v>
      </c>
      <c r="F11134" s="180">
        <v>135050.51</v>
      </c>
      <c r="G11134" s="180">
        <v>676515.99999999988</v>
      </c>
      <c r="H11134" s="180">
        <v>0</v>
      </c>
      <c r="I11134" s="180">
        <v>18681754.219999999</v>
      </c>
      <c r="J11134" s="180">
        <v>15690624.859999999</v>
      </c>
    </row>
    <row r="11135" spans="1:10" x14ac:dyDescent="0.2">
      <c r="A11135" s="180" t="s">
        <v>261</v>
      </c>
      <c r="B11135" s="180" t="s">
        <v>376</v>
      </c>
      <c r="C11135" s="180"/>
      <c r="D11135" s="180"/>
      <c r="E11135" s="180"/>
      <c r="F11135" s="180"/>
      <c r="G11135" s="180"/>
      <c r="H11135" s="180"/>
      <c r="I11135" s="180"/>
      <c r="J11135" s="180"/>
    </row>
    <row r="11136" spans="1:10" x14ac:dyDescent="0.2">
      <c r="A11136" s="180" t="s">
        <v>261</v>
      </c>
      <c r="B11136" s="180" t="s">
        <v>377</v>
      </c>
      <c r="C11136" s="180">
        <v>300000</v>
      </c>
      <c r="D11136" s="180">
        <v>100000</v>
      </c>
      <c r="E11136" s="180">
        <v>0</v>
      </c>
      <c r="F11136" s="180"/>
      <c r="G11136" s="180">
        <v>0</v>
      </c>
      <c r="H11136" s="180">
        <v>0</v>
      </c>
      <c r="I11136" s="180">
        <v>6345000</v>
      </c>
      <c r="J11136" s="180">
        <v>5506080.7200000007</v>
      </c>
    </row>
    <row r="11137" spans="1:10" x14ac:dyDescent="0.2">
      <c r="A11137" s="180" t="s">
        <v>261</v>
      </c>
      <c r="B11137" s="180" t="s">
        <v>352</v>
      </c>
      <c r="C11137" s="180">
        <v>0</v>
      </c>
      <c r="D11137" s="180">
        <v>0</v>
      </c>
      <c r="E11137" s="180">
        <v>0</v>
      </c>
      <c r="F11137" s="180"/>
      <c r="G11137" s="180">
        <v>0</v>
      </c>
      <c r="H11137" s="180">
        <v>0</v>
      </c>
      <c r="I11137" s="180">
        <v>351250</v>
      </c>
      <c r="J11137" s="180">
        <v>293233.34999999998</v>
      </c>
    </row>
    <row r="11138" spans="1:10" x14ac:dyDescent="0.2">
      <c r="A11138" s="180" t="s">
        <v>261</v>
      </c>
      <c r="B11138" s="180" t="s">
        <v>353</v>
      </c>
      <c r="C11138" s="180">
        <v>40000</v>
      </c>
      <c r="D11138" s="180">
        <v>20000</v>
      </c>
      <c r="E11138" s="180">
        <v>0</v>
      </c>
      <c r="F11138" s="180"/>
      <c r="G11138" s="180">
        <v>0</v>
      </c>
      <c r="H11138" s="180">
        <v>0</v>
      </c>
      <c r="I11138" s="180">
        <v>580000</v>
      </c>
      <c r="J11138" s="180">
        <v>496000.6</v>
      </c>
    </row>
    <row r="11139" spans="1:10" x14ac:dyDescent="0.2">
      <c r="A11139" s="180" t="s">
        <v>261</v>
      </c>
      <c r="B11139" s="180" t="s">
        <v>354</v>
      </c>
      <c r="C11139" s="180">
        <v>0</v>
      </c>
      <c r="D11139" s="180">
        <v>0</v>
      </c>
      <c r="E11139" s="180">
        <v>0</v>
      </c>
      <c r="F11139" s="180"/>
      <c r="G11139" s="180">
        <v>0</v>
      </c>
      <c r="H11139" s="180">
        <v>0</v>
      </c>
      <c r="I11139" s="180">
        <v>300000</v>
      </c>
      <c r="J11139" s="180">
        <v>243920.45</v>
      </c>
    </row>
    <row r="11140" spans="1:10" x14ac:dyDescent="0.2">
      <c r="A11140" s="180" t="s">
        <v>261</v>
      </c>
      <c r="B11140" s="180" t="s">
        <v>408</v>
      </c>
      <c r="C11140" s="180">
        <v>0</v>
      </c>
      <c r="D11140" s="180">
        <v>0</v>
      </c>
      <c r="E11140" s="180">
        <v>0</v>
      </c>
      <c r="F11140" s="180"/>
      <c r="G11140" s="180">
        <v>0</v>
      </c>
      <c r="H11140" s="180">
        <v>0</v>
      </c>
      <c r="I11140" s="180">
        <v>460000</v>
      </c>
      <c r="J11140" s="180">
        <v>425819.32</v>
      </c>
    </row>
    <row r="11141" spans="1:10" x14ac:dyDescent="0.2">
      <c r="A11141" s="180" t="s">
        <v>261</v>
      </c>
      <c r="B11141" s="180" t="s">
        <v>423</v>
      </c>
      <c r="C11141" s="180">
        <v>50000</v>
      </c>
      <c r="D11141" s="180">
        <v>30000</v>
      </c>
      <c r="E11141" s="180">
        <v>0</v>
      </c>
      <c r="F11141" s="180">
        <v>0</v>
      </c>
      <c r="G11141" s="180">
        <v>5500</v>
      </c>
      <c r="H11141" s="180">
        <v>0</v>
      </c>
      <c r="I11141" s="180">
        <v>210500</v>
      </c>
      <c r="J11141" s="180">
        <v>244682.07</v>
      </c>
    </row>
    <row r="11142" spans="1:10" x14ac:dyDescent="0.2">
      <c r="A11142" s="180" t="s">
        <v>261</v>
      </c>
      <c r="B11142" s="180" t="s">
        <v>355</v>
      </c>
      <c r="C11142" s="180">
        <v>50000</v>
      </c>
      <c r="D11142" s="180">
        <v>25000</v>
      </c>
      <c r="E11142" s="180">
        <v>0</v>
      </c>
      <c r="F11142" s="180"/>
      <c r="G11142" s="180">
        <v>1000</v>
      </c>
      <c r="H11142" s="180">
        <v>0</v>
      </c>
      <c r="I11142" s="180">
        <v>1026000</v>
      </c>
      <c r="J11142" s="180">
        <v>920422.26</v>
      </c>
    </row>
    <row r="11143" spans="1:10" x14ac:dyDescent="0.2">
      <c r="A11143" s="180" t="s">
        <v>261</v>
      </c>
      <c r="B11143" s="180" t="s">
        <v>356</v>
      </c>
      <c r="C11143" s="180">
        <v>125000</v>
      </c>
      <c r="D11143" s="180">
        <v>40000</v>
      </c>
      <c r="E11143" s="180">
        <v>0</v>
      </c>
      <c r="F11143" s="180"/>
      <c r="G11143" s="180">
        <v>0</v>
      </c>
      <c r="H11143" s="180">
        <v>0</v>
      </c>
      <c r="I11143" s="180">
        <v>550000</v>
      </c>
      <c r="J11143" s="180">
        <v>462845.63</v>
      </c>
    </row>
    <row r="11144" spans="1:10" x14ac:dyDescent="0.2">
      <c r="A11144" s="180" t="s">
        <v>261</v>
      </c>
      <c r="B11144" s="180" t="s">
        <v>409</v>
      </c>
      <c r="C11144" s="180"/>
      <c r="D11144" s="180"/>
      <c r="E11144" s="180"/>
      <c r="F11144" s="180"/>
      <c r="G11144" s="180"/>
      <c r="H11144" s="180"/>
      <c r="I11144" s="180">
        <v>0</v>
      </c>
      <c r="J11144" s="180"/>
    </row>
    <row r="11145" spans="1:10" x14ac:dyDescent="0.2">
      <c r="A11145" s="180" t="s">
        <v>261</v>
      </c>
      <c r="B11145" s="180" t="s">
        <v>378</v>
      </c>
      <c r="C11145" s="180">
        <v>0</v>
      </c>
      <c r="D11145" s="180">
        <v>0</v>
      </c>
      <c r="E11145" s="180">
        <v>0</v>
      </c>
      <c r="F11145" s="180"/>
      <c r="G11145" s="180">
        <v>625000</v>
      </c>
      <c r="H11145" s="180">
        <v>0</v>
      </c>
      <c r="I11145" s="180">
        <v>650000</v>
      </c>
      <c r="J11145" s="180">
        <v>524590.01</v>
      </c>
    </row>
    <row r="11146" spans="1:10" x14ac:dyDescent="0.2">
      <c r="A11146" s="180" t="s">
        <v>261</v>
      </c>
      <c r="B11146" s="180" t="s">
        <v>360</v>
      </c>
      <c r="C11146" s="180">
        <v>2000000</v>
      </c>
      <c r="D11146" s="180">
        <v>130000</v>
      </c>
      <c r="E11146" s="180">
        <v>0</v>
      </c>
      <c r="F11146" s="180"/>
      <c r="G11146" s="180"/>
      <c r="H11146" s="180">
        <v>0</v>
      </c>
      <c r="I11146" s="180">
        <v>1515000</v>
      </c>
      <c r="J11146" s="180">
        <v>269700.47999999998</v>
      </c>
    </row>
    <row r="11147" spans="1:10" x14ac:dyDescent="0.2">
      <c r="A11147" s="180" t="s">
        <v>261</v>
      </c>
      <c r="B11147" s="180" t="s">
        <v>379</v>
      </c>
      <c r="C11147" s="180">
        <v>0</v>
      </c>
      <c r="D11147" s="180">
        <v>0</v>
      </c>
      <c r="E11147" s="180">
        <v>0</v>
      </c>
      <c r="F11147" s="180">
        <v>135000</v>
      </c>
      <c r="G11147" s="180"/>
      <c r="H11147" s="180"/>
      <c r="I11147" s="180">
        <v>77250</v>
      </c>
      <c r="J11147" s="180">
        <v>532779.54</v>
      </c>
    </row>
    <row r="11148" spans="1:10" x14ac:dyDescent="0.2">
      <c r="A11148" s="180" t="s">
        <v>261</v>
      </c>
      <c r="B11148" s="180" t="s">
        <v>362</v>
      </c>
      <c r="C11148" s="180"/>
      <c r="D11148" s="180"/>
      <c r="E11148" s="180"/>
      <c r="F11148" s="180"/>
      <c r="G11148" s="180"/>
      <c r="H11148" s="180"/>
      <c r="I11148" s="180">
        <v>332425</v>
      </c>
      <c r="J11148" s="180">
        <v>323507</v>
      </c>
    </row>
    <row r="11149" spans="1:10" x14ac:dyDescent="0.2">
      <c r="A11149" s="180" t="s">
        <v>261</v>
      </c>
      <c r="B11149" s="180" t="s">
        <v>365</v>
      </c>
      <c r="C11149" s="180">
        <v>2565000</v>
      </c>
      <c r="D11149" s="180">
        <v>345000</v>
      </c>
      <c r="E11149" s="180">
        <v>0</v>
      </c>
      <c r="F11149" s="180">
        <v>135000</v>
      </c>
      <c r="G11149" s="180">
        <v>631500</v>
      </c>
      <c r="H11149" s="180">
        <v>0</v>
      </c>
      <c r="I11149" s="180">
        <v>12397425</v>
      </c>
      <c r="J11149" s="180">
        <v>10243581.43</v>
      </c>
    </row>
    <row r="11150" spans="1:10" x14ac:dyDescent="0.2">
      <c r="A11150" s="180" t="s">
        <v>261</v>
      </c>
      <c r="B11150" s="180" t="s">
        <v>447</v>
      </c>
      <c r="C11150" s="180">
        <v>135000</v>
      </c>
      <c r="D11150" s="180">
        <v>0</v>
      </c>
      <c r="E11150" s="180">
        <v>0</v>
      </c>
      <c r="F11150" s="180">
        <v>0</v>
      </c>
      <c r="G11150" s="180">
        <v>27500</v>
      </c>
      <c r="H11150" s="180">
        <v>0</v>
      </c>
      <c r="I11150" s="180">
        <v>114750</v>
      </c>
      <c r="J11150" s="180">
        <v>559825.21000000008</v>
      </c>
    </row>
    <row r="11151" spans="1:10" x14ac:dyDescent="0.2">
      <c r="A11151" s="180" t="s">
        <v>261</v>
      </c>
      <c r="B11151" s="180" t="s">
        <v>366</v>
      </c>
      <c r="C11151" s="180">
        <v>2700000</v>
      </c>
      <c r="D11151" s="180">
        <v>345000</v>
      </c>
      <c r="E11151" s="180">
        <v>0</v>
      </c>
      <c r="F11151" s="180">
        <v>135000</v>
      </c>
      <c r="G11151" s="180">
        <v>659000</v>
      </c>
      <c r="H11151" s="180">
        <v>0</v>
      </c>
      <c r="I11151" s="180">
        <v>12512175</v>
      </c>
      <c r="J11151" s="180">
        <v>10803406.640000001</v>
      </c>
    </row>
    <row r="11152" spans="1:10" x14ac:dyDescent="0.2">
      <c r="A11152" s="180" t="s">
        <v>261</v>
      </c>
      <c r="B11152" s="180" t="s">
        <v>367</v>
      </c>
      <c r="C11152" s="180">
        <v>423888.99000000022</v>
      </c>
      <c r="D11152" s="180">
        <v>2404.7999999999306</v>
      </c>
      <c r="E11152" s="180">
        <v>0</v>
      </c>
      <c r="F11152" s="180">
        <v>50.510000000009313</v>
      </c>
      <c r="G11152" s="180">
        <v>17515.999999999884</v>
      </c>
      <c r="H11152" s="180">
        <v>0</v>
      </c>
      <c r="I11152" s="180">
        <v>6169579.2199999988</v>
      </c>
      <c r="J11152" s="180">
        <v>4887218.2200000007</v>
      </c>
    </row>
    <row r="11153" spans="1:10" x14ac:dyDescent="0.2">
      <c r="A11153" s="180" t="s">
        <v>261</v>
      </c>
      <c r="B11153" s="180" t="s">
        <v>368</v>
      </c>
      <c r="C11153" s="180">
        <v>3123888.99</v>
      </c>
      <c r="D11153" s="180">
        <v>347404.79999999993</v>
      </c>
      <c r="E11153" s="180">
        <v>0</v>
      </c>
      <c r="F11153" s="180">
        <v>135050.51</v>
      </c>
      <c r="G11153" s="180">
        <v>676515.99999999988</v>
      </c>
      <c r="H11153" s="180">
        <v>0</v>
      </c>
      <c r="I11153" s="180">
        <v>18681754.219999999</v>
      </c>
      <c r="J11153" s="180">
        <v>15690624.859999999</v>
      </c>
    </row>
    <row r="11154" spans="1:10" x14ac:dyDescent="0.2">
      <c r="A11154" s="180" t="s">
        <v>262</v>
      </c>
      <c r="B11154" s="180" t="s">
        <v>333</v>
      </c>
      <c r="C11154" s="180"/>
      <c r="D11154" s="180">
        <v>142572</v>
      </c>
      <c r="E11154" s="180"/>
      <c r="F11154" s="180">
        <v>0</v>
      </c>
      <c r="G11154" s="180"/>
      <c r="H11154" s="180"/>
      <c r="I11154" s="180">
        <v>2127629</v>
      </c>
      <c r="J11154" s="180">
        <v>2118750.35</v>
      </c>
    </row>
    <row r="11155" spans="1:10" x14ac:dyDescent="0.2">
      <c r="A11155" s="180" t="s">
        <v>262</v>
      </c>
      <c r="B11155" s="180" t="s">
        <v>334</v>
      </c>
      <c r="C11155" s="180"/>
      <c r="D11155" s="180">
        <v>4398</v>
      </c>
      <c r="E11155" s="180"/>
      <c r="F11155" s="180">
        <v>0</v>
      </c>
      <c r="G11155" s="180"/>
      <c r="H11155" s="180"/>
      <c r="I11155" s="180">
        <v>68532</v>
      </c>
      <c r="J11155" s="180">
        <v>66239.62</v>
      </c>
    </row>
    <row r="11156" spans="1:10" x14ac:dyDescent="0.2">
      <c r="A11156" s="180" t="s">
        <v>262</v>
      </c>
      <c r="B11156" s="180" t="s">
        <v>335</v>
      </c>
      <c r="C11156" s="180"/>
      <c r="D11156" s="180">
        <v>154322</v>
      </c>
      <c r="E11156" s="180"/>
      <c r="F11156" s="180"/>
      <c r="G11156" s="180"/>
      <c r="H11156" s="180"/>
      <c r="I11156" s="180">
        <v>305584</v>
      </c>
      <c r="J11156" s="180">
        <v>154358</v>
      </c>
    </row>
    <row r="11157" spans="1:10" x14ac:dyDescent="0.2">
      <c r="A11157" s="180" t="s">
        <v>262</v>
      </c>
      <c r="B11157" s="180" t="s">
        <v>336</v>
      </c>
      <c r="C11157" s="180"/>
      <c r="D11157" s="180"/>
      <c r="E11157" s="180"/>
      <c r="F11157" s="180"/>
      <c r="G11157" s="180"/>
      <c r="H11157" s="180"/>
      <c r="I11157" s="180">
        <v>1218180</v>
      </c>
      <c r="J11157" s="180">
        <v>1206118.8500000001</v>
      </c>
    </row>
    <row r="11158" spans="1:10" x14ac:dyDescent="0.2">
      <c r="A11158" s="180" t="s">
        <v>262</v>
      </c>
      <c r="B11158" s="180" t="s">
        <v>337</v>
      </c>
      <c r="C11158" s="180">
        <v>499</v>
      </c>
      <c r="D11158" s="180">
        <v>208</v>
      </c>
      <c r="E11158" s="180">
        <v>0</v>
      </c>
      <c r="F11158" s="180">
        <v>0</v>
      </c>
      <c r="G11158" s="180">
        <v>4</v>
      </c>
      <c r="H11158" s="180">
        <v>0</v>
      </c>
      <c r="I11158" s="180">
        <v>5044</v>
      </c>
      <c r="J11158" s="180">
        <v>4994.9799999999996</v>
      </c>
    </row>
    <row r="11159" spans="1:10" x14ac:dyDescent="0.2">
      <c r="A11159" s="180" t="s">
        <v>262</v>
      </c>
      <c r="B11159" s="180" t="s">
        <v>338</v>
      </c>
      <c r="C11159" s="180"/>
      <c r="D11159" s="180"/>
      <c r="E11159" s="180"/>
      <c r="F11159" s="180"/>
      <c r="G11159" s="180">
        <v>92791</v>
      </c>
      <c r="H11159" s="180">
        <v>0</v>
      </c>
      <c r="I11159" s="180">
        <v>91420</v>
      </c>
      <c r="J11159" s="180">
        <v>90514.559999999998</v>
      </c>
    </row>
    <row r="11160" spans="1:10" x14ac:dyDescent="0.2">
      <c r="A11160" s="180" t="s">
        <v>262</v>
      </c>
      <c r="B11160" s="180" t="s">
        <v>339</v>
      </c>
      <c r="C11160" s="180"/>
      <c r="D11160" s="180"/>
      <c r="E11160" s="180"/>
      <c r="F11160" s="180"/>
      <c r="G11160" s="180"/>
      <c r="H11160" s="180">
        <v>0</v>
      </c>
      <c r="I11160" s="180">
        <v>204214</v>
      </c>
      <c r="J11160" s="180">
        <v>202192.04</v>
      </c>
    </row>
    <row r="11161" spans="1:10" x14ac:dyDescent="0.2">
      <c r="A11161" s="180" t="s">
        <v>262</v>
      </c>
      <c r="B11161" s="180" t="s">
        <v>340</v>
      </c>
      <c r="C11161" s="180">
        <v>88069</v>
      </c>
      <c r="D11161" s="180">
        <v>18082</v>
      </c>
      <c r="E11161" s="180">
        <v>0</v>
      </c>
      <c r="F11161" s="180">
        <v>0</v>
      </c>
      <c r="G11161" s="180">
        <v>1329</v>
      </c>
      <c r="H11161" s="180">
        <v>0</v>
      </c>
      <c r="I11161" s="180">
        <v>420383</v>
      </c>
      <c r="J11161" s="180">
        <v>416220.69</v>
      </c>
    </row>
    <row r="11162" spans="1:10" x14ac:dyDescent="0.2">
      <c r="A11162" s="180" t="s">
        <v>262</v>
      </c>
      <c r="B11162" s="180" t="s">
        <v>341</v>
      </c>
      <c r="C11162" s="180">
        <v>0</v>
      </c>
      <c r="D11162" s="180">
        <v>0</v>
      </c>
      <c r="E11162" s="180">
        <v>0</v>
      </c>
      <c r="F11162" s="180"/>
      <c r="G11162" s="180">
        <v>0</v>
      </c>
      <c r="H11162" s="180">
        <v>0</v>
      </c>
      <c r="I11162" s="180">
        <v>0</v>
      </c>
      <c r="J11162" s="180">
        <v>0</v>
      </c>
    </row>
    <row r="11163" spans="1:10" x14ac:dyDescent="0.2">
      <c r="A11163" s="180" t="s">
        <v>262</v>
      </c>
      <c r="B11163" s="180" t="s">
        <v>342</v>
      </c>
      <c r="C11163" s="180"/>
      <c r="D11163" s="180"/>
      <c r="E11163" s="180"/>
      <c r="F11163" s="180"/>
      <c r="G11163" s="180"/>
      <c r="H11163" s="180"/>
      <c r="I11163" s="180">
        <v>2681637</v>
      </c>
      <c r="J11163" s="180">
        <v>2615616</v>
      </c>
    </row>
    <row r="11164" spans="1:10" x14ac:dyDescent="0.2">
      <c r="A11164" s="180" t="s">
        <v>262</v>
      </c>
      <c r="B11164" s="180" t="s">
        <v>343</v>
      </c>
      <c r="C11164" s="180"/>
      <c r="D11164" s="180"/>
      <c r="E11164" s="180"/>
      <c r="F11164" s="180"/>
      <c r="G11164" s="180"/>
      <c r="H11164" s="180"/>
      <c r="I11164" s="180">
        <v>0</v>
      </c>
      <c r="J11164" s="180">
        <v>0</v>
      </c>
    </row>
    <row r="11165" spans="1:10" x14ac:dyDescent="0.2">
      <c r="A11165" s="180" t="s">
        <v>262</v>
      </c>
      <c r="B11165" s="180" t="s">
        <v>344</v>
      </c>
      <c r="C11165" s="180">
        <v>389948</v>
      </c>
      <c r="D11165" s="180">
        <v>55</v>
      </c>
      <c r="E11165" s="180">
        <v>0</v>
      </c>
      <c r="F11165" s="180">
        <v>0</v>
      </c>
      <c r="G11165" s="180">
        <v>2530</v>
      </c>
      <c r="H11165" s="180">
        <v>0</v>
      </c>
      <c r="I11165" s="180">
        <v>408601</v>
      </c>
      <c r="J11165" s="180">
        <v>401260.26</v>
      </c>
    </row>
    <row r="11166" spans="1:10" x14ac:dyDescent="0.2">
      <c r="A11166" s="180" t="s">
        <v>262</v>
      </c>
      <c r="B11166" s="180" t="s">
        <v>475</v>
      </c>
      <c r="C11166" s="180"/>
      <c r="D11166" s="180">
        <v>573</v>
      </c>
      <c r="E11166" s="180"/>
      <c r="F11166" s="180">
        <v>0</v>
      </c>
      <c r="G11166" s="180"/>
      <c r="H11166" s="180"/>
      <c r="I11166" s="180">
        <v>8120</v>
      </c>
      <c r="J11166" s="180">
        <v>7888.02</v>
      </c>
    </row>
    <row r="11167" spans="1:10" x14ac:dyDescent="0.2">
      <c r="A11167" s="180" t="s">
        <v>262</v>
      </c>
      <c r="B11167" s="180" t="s">
        <v>332</v>
      </c>
      <c r="C11167" s="180"/>
      <c r="D11167" s="180"/>
      <c r="E11167" s="180">
        <v>0</v>
      </c>
      <c r="F11167" s="180"/>
      <c r="G11167" s="180"/>
      <c r="H11167" s="180"/>
      <c r="I11167" s="180">
        <v>87579</v>
      </c>
      <c r="J11167" s="180">
        <v>86712</v>
      </c>
    </row>
    <row r="11168" spans="1:10" x14ac:dyDescent="0.2">
      <c r="A11168" s="180" t="s">
        <v>262</v>
      </c>
      <c r="B11168" s="180" t="s">
        <v>407</v>
      </c>
      <c r="C11168" s="180">
        <v>0</v>
      </c>
      <c r="D11168" s="180">
        <v>0</v>
      </c>
      <c r="E11168" s="180">
        <v>0</v>
      </c>
      <c r="F11168" s="180">
        <v>0</v>
      </c>
      <c r="G11168" s="180">
        <v>224326</v>
      </c>
      <c r="H11168" s="180">
        <v>0</v>
      </c>
      <c r="I11168" s="180">
        <v>330312</v>
      </c>
      <c r="J11168" s="180">
        <v>327041.27</v>
      </c>
    </row>
    <row r="11169" spans="1:10" x14ac:dyDescent="0.2">
      <c r="A11169" s="180" t="s">
        <v>262</v>
      </c>
      <c r="B11169" s="180" t="s">
        <v>345</v>
      </c>
      <c r="C11169" s="180">
        <v>478516</v>
      </c>
      <c r="D11169" s="180">
        <v>320210</v>
      </c>
      <c r="E11169" s="180">
        <v>0</v>
      </c>
      <c r="F11169" s="180">
        <v>0</v>
      </c>
      <c r="G11169" s="180">
        <v>320980</v>
      </c>
      <c r="H11169" s="180">
        <v>0</v>
      </c>
      <c r="I11169" s="180">
        <v>7957235</v>
      </c>
      <c r="J11169" s="180">
        <v>7697906.6399999997</v>
      </c>
    </row>
    <row r="11170" spans="1:10" x14ac:dyDescent="0.2">
      <c r="A11170" s="180" t="s">
        <v>262</v>
      </c>
      <c r="B11170" s="180" t="s">
        <v>346</v>
      </c>
      <c r="C11170" s="180">
        <v>0</v>
      </c>
      <c r="D11170" s="180">
        <v>0</v>
      </c>
      <c r="E11170" s="180">
        <v>0</v>
      </c>
      <c r="F11170" s="180">
        <v>0</v>
      </c>
      <c r="G11170" s="180"/>
      <c r="H11170" s="180"/>
      <c r="I11170" s="180">
        <v>0</v>
      </c>
      <c r="J11170" s="180">
        <v>0</v>
      </c>
    </row>
    <row r="11171" spans="1:10" x14ac:dyDescent="0.2">
      <c r="A11171" s="180" t="s">
        <v>262</v>
      </c>
      <c r="B11171" s="180" t="s">
        <v>446</v>
      </c>
      <c r="C11171" s="180">
        <v>0</v>
      </c>
      <c r="D11171" s="180">
        <v>0</v>
      </c>
      <c r="E11171" s="180">
        <v>0</v>
      </c>
      <c r="F11171" s="180">
        <v>0</v>
      </c>
      <c r="G11171" s="180">
        <v>0</v>
      </c>
      <c r="H11171" s="180">
        <v>0</v>
      </c>
      <c r="I11171" s="180">
        <v>5444</v>
      </c>
      <c r="J11171" s="180">
        <v>49020.15</v>
      </c>
    </row>
    <row r="11172" spans="1:10" x14ac:dyDescent="0.2">
      <c r="A11172" s="180" t="s">
        <v>262</v>
      </c>
      <c r="B11172" s="180" t="s">
        <v>347</v>
      </c>
      <c r="C11172" s="180">
        <v>0</v>
      </c>
      <c r="D11172" s="180">
        <v>0</v>
      </c>
      <c r="E11172" s="180">
        <v>0</v>
      </c>
      <c r="F11172" s="180"/>
      <c r="G11172" s="180">
        <v>0</v>
      </c>
      <c r="H11172" s="180">
        <v>0</v>
      </c>
      <c r="I11172" s="180">
        <v>0</v>
      </c>
      <c r="J11172" s="180">
        <v>0</v>
      </c>
    </row>
    <row r="11173" spans="1:10" x14ac:dyDescent="0.2">
      <c r="A11173" s="180" t="s">
        <v>262</v>
      </c>
      <c r="B11173" s="180" t="s">
        <v>348</v>
      </c>
      <c r="C11173" s="180">
        <v>478516</v>
      </c>
      <c r="D11173" s="180">
        <v>320210</v>
      </c>
      <c r="E11173" s="180">
        <v>0</v>
      </c>
      <c r="F11173" s="180">
        <v>0</v>
      </c>
      <c r="G11173" s="180">
        <v>320980</v>
      </c>
      <c r="H11173" s="180">
        <v>0</v>
      </c>
      <c r="I11173" s="180">
        <v>7962679</v>
      </c>
      <c r="J11173" s="180">
        <v>7746926.790000001</v>
      </c>
    </row>
    <row r="11174" spans="1:10" x14ac:dyDescent="0.2">
      <c r="A11174" s="180" t="s">
        <v>262</v>
      </c>
      <c r="B11174" s="180" t="s">
        <v>349</v>
      </c>
      <c r="C11174" s="180">
        <v>213867.77999999991</v>
      </c>
      <c r="D11174" s="180">
        <v>190467.29000000004</v>
      </c>
      <c r="E11174" s="180">
        <v>0</v>
      </c>
      <c r="F11174" s="180">
        <v>-8487.4000000000015</v>
      </c>
      <c r="G11174" s="180">
        <v>146225.22999999998</v>
      </c>
      <c r="H11174" s="180">
        <v>0</v>
      </c>
      <c r="I11174" s="180">
        <v>1798172.2999999991</v>
      </c>
      <c r="J11174" s="180">
        <v>1559482.7999999998</v>
      </c>
    </row>
    <row r="11175" spans="1:10" x14ac:dyDescent="0.2">
      <c r="A11175" s="180" t="s">
        <v>262</v>
      </c>
      <c r="B11175" s="180" t="s">
        <v>350</v>
      </c>
      <c r="C11175" s="180">
        <v>692383.77999999991</v>
      </c>
      <c r="D11175" s="180">
        <v>510677.29</v>
      </c>
      <c r="E11175" s="180">
        <v>0</v>
      </c>
      <c r="F11175" s="180">
        <v>-8487.4000000000015</v>
      </c>
      <c r="G11175" s="180">
        <v>467205.23</v>
      </c>
      <c r="H11175" s="180">
        <v>0</v>
      </c>
      <c r="I11175" s="180">
        <v>9760851.2999999989</v>
      </c>
      <c r="J11175" s="180">
        <v>9306409.5899999999</v>
      </c>
    </row>
    <row r="11176" spans="1:10" x14ac:dyDescent="0.2">
      <c r="A11176" s="180" t="s">
        <v>262</v>
      </c>
      <c r="B11176" s="180" t="s">
        <v>376</v>
      </c>
      <c r="C11176" s="180"/>
      <c r="D11176" s="180"/>
      <c r="E11176" s="180"/>
      <c r="F11176" s="180"/>
      <c r="G11176" s="180"/>
      <c r="H11176" s="180"/>
      <c r="I11176" s="180"/>
      <c r="J11176" s="180"/>
    </row>
    <row r="11177" spans="1:10" x14ac:dyDescent="0.2">
      <c r="A11177" s="180" t="s">
        <v>262</v>
      </c>
      <c r="B11177" s="180" t="s">
        <v>377</v>
      </c>
      <c r="C11177" s="180">
        <v>17046</v>
      </c>
      <c r="D11177" s="180">
        <v>47200</v>
      </c>
      <c r="E11177" s="180">
        <v>0</v>
      </c>
      <c r="F11177" s="180"/>
      <c r="G11177" s="180">
        <v>0</v>
      </c>
      <c r="H11177" s="180">
        <v>0</v>
      </c>
      <c r="I11177" s="180">
        <v>4654822</v>
      </c>
      <c r="J11177" s="180">
        <v>4568679.47</v>
      </c>
    </row>
    <row r="11178" spans="1:10" x14ac:dyDescent="0.2">
      <c r="A11178" s="180" t="s">
        <v>262</v>
      </c>
      <c r="B11178" s="180" t="s">
        <v>352</v>
      </c>
      <c r="C11178" s="180">
        <v>0</v>
      </c>
      <c r="D11178" s="180">
        <v>0</v>
      </c>
      <c r="E11178" s="180">
        <v>0</v>
      </c>
      <c r="F11178" s="180"/>
      <c r="G11178" s="180">
        <v>0</v>
      </c>
      <c r="H11178" s="180">
        <v>0</v>
      </c>
      <c r="I11178" s="180">
        <v>73754</v>
      </c>
      <c r="J11178" s="180">
        <v>73024</v>
      </c>
    </row>
    <row r="11179" spans="1:10" x14ac:dyDescent="0.2">
      <c r="A11179" s="180" t="s">
        <v>262</v>
      </c>
      <c r="B11179" s="180" t="s">
        <v>353</v>
      </c>
      <c r="C11179" s="180">
        <v>115060</v>
      </c>
      <c r="D11179" s="180">
        <v>42342</v>
      </c>
      <c r="E11179" s="180">
        <v>0</v>
      </c>
      <c r="F11179" s="180"/>
      <c r="G11179" s="180">
        <v>0</v>
      </c>
      <c r="H11179" s="180">
        <v>0</v>
      </c>
      <c r="I11179" s="180">
        <v>383223</v>
      </c>
      <c r="J11179" s="180">
        <v>364770.33</v>
      </c>
    </row>
    <row r="11180" spans="1:10" x14ac:dyDescent="0.2">
      <c r="A11180" s="180" t="s">
        <v>262</v>
      </c>
      <c r="B11180" s="180" t="s">
        <v>354</v>
      </c>
      <c r="C11180" s="180">
        <v>0</v>
      </c>
      <c r="D11180" s="180">
        <v>0</v>
      </c>
      <c r="E11180" s="180">
        <v>0</v>
      </c>
      <c r="F11180" s="180"/>
      <c r="G11180" s="180">
        <v>0</v>
      </c>
      <c r="H11180" s="180">
        <v>0</v>
      </c>
      <c r="I11180" s="180">
        <v>242619</v>
      </c>
      <c r="J11180" s="180">
        <v>240216.48</v>
      </c>
    </row>
    <row r="11181" spans="1:10" x14ac:dyDescent="0.2">
      <c r="A11181" s="180" t="s">
        <v>262</v>
      </c>
      <c r="B11181" s="180" t="s">
        <v>408</v>
      </c>
      <c r="C11181" s="180">
        <v>0</v>
      </c>
      <c r="D11181" s="180">
        <v>0</v>
      </c>
      <c r="E11181" s="180">
        <v>0</v>
      </c>
      <c r="F11181" s="180"/>
      <c r="G11181" s="180">
        <v>0</v>
      </c>
      <c r="H11181" s="180">
        <v>0</v>
      </c>
      <c r="I11181" s="180">
        <v>307210</v>
      </c>
      <c r="J11181" s="180">
        <v>304168.32000000001</v>
      </c>
    </row>
    <row r="11182" spans="1:10" x14ac:dyDescent="0.2">
      <c r="A11182" s="180" t="s">
        <v>262</v>
      </c>
      <c r="B11182" s="180" t="s">
        <v>423</v>
      </c>
      <c r="C11182" s="180">
        <v>132</v>
      </c>
      <c r="D11182" s="180">
        <v>31635</v>
      </c>
      <c r="E11182" s="180">
        <v>0</v>
      </c>
      <c r="F11182" s="180">
        <v>0</v>
      </c>
      <c r="G11182" s="180">
        <v>0</v>
      </c>
      <c r="H11182" s="180">
        <v>0</v>
      </c>
      <c r="I11182" s="180">
        <v>130020</v>
      </c>
      <c r="J11182" s="180">
        <v>128731.88</v>
      </c>
    </row>
    <row r="11183" spans="1:10" x14ac:dyDescent="0.2">
      <c r="A11183" s="180" t="s">
        <v>262</v>
      </c>
      <c r="B11183" s="180" t="s">
        <v>355</v>
      </c>
      <c r="C11183" s="180">
        <v>236193</v>
      </c>
      <c r="D11183" s="180">
        <v>2802</v>
      </c>
      <c r="E11183" s="180">
        <v>0</v>
      </c>
      <c r="F11183" s="180"/>
      <c r="G11183" s="180">
        <v>0</v>
      </c>
      <c r="H11183" s="180">
        <v>0</v>
      </c>
      <c r="I11183" s="180">
        <v>805139</v>
      </c>
      <c r="J11183" s="180">
        <v>797166.71</v>
      </c>
    </row>
    <row r="11184" spans="1:10" x14ac:dyDescent="0.2">
      <c r="A11184" s="180" t="s">
        <v>262</v>
      </c>
      <c r="B11184" s="180" t="s">
        <v>356</v>
      </c>
      <c r="C11184" s="180">
        <v>28118</v>
      </c>
      <c r="D11184" s="180">
        <v>0</v>
      </c>
      <c r="E11184" s="180">
        <v>0</v>
      </c>
      <c r="F11184" s="180"/>
      <c r="G11184" s="180">
        <v>0</v>
      </c>
      <c r="H11184" s="180">
        <v>0</v>
      </c>
      <c r="I11184" s="180">
        <v>372542</v>
      </c>
      <c r="J11184" s="180">
        <v>368853.74</v>
      </c>
    </row>
    <row r="11185" spans="1:10" x14ac:dyDescent="0.2">
      <c r="A11185" s="180" t="s">
        <v>262</v>
      </c>
      <c r="B11185" s="180" t="s">
        <v>409</v>
      </c>
      <c r="C11185" s="180"/>
      <c r="D11185" s="180"/>
      <c r="E11185" s="180"/>
      <c r="F11185" s="180"/>
      <c r="G11185" s="180"/>
      <c r="H11185" s="180"/>
      <c r="I11185" s="180">
        <v>0</v>
      </c>
      <c r="J11185" s="180"/>
    </row>
    <row r="11186" spans="1:10" x14ac:dyDescent="0.2">
      <c r="A11186" s="180" t="s">
        <v>262</v>
      </c>
      <c r="B11186" s="180" t="s">
        <v>378</v>
      </c>
      <c r="C11186" s="180">
        <v>0</v>
      </c>
      <c r="D11186" s="180">
        <v>0</v>
      </c>
      <c r="E11186" s="180">
        <v>0</v>
      </c>
      <c r="F11186" s="180"/>
      <c r="G11186" s="180">
        <v>259102</v>
      </c>
      <c r="H11186" s="180">
        <v>0</v>
      </c>
      <c r="I11186" s="180">
        <v>243450</v>
      </c>
      <c r="J11186" s="180">
        <v>241039.52</v>
      </c>
    </row>
    <row r="11187" spans="1:10" x14ac:dyDescent="0.2">
      <c r="A11187" s="180" t="s">
        <v>262</v>
      </c>
      <c r="B11187" s="180" t="s">
        <v>360</v>
      </c>
      <c r="C11187" s="180">
        <v>120709</v>
      </c>
      <c r="D11187" s="180">
        <v>36541</v>
      </c>
      <c r="E11187" s="180">
        <v>20000</v>
      </c>
      <c r="F11187" s="180"/>
      <c r="G11187" s="180"/>
      <c r="H11187" s="180">
        <v>0</v>
      </c>
      <c r="I11187" s="180">
        <v>154926</v>
      </c>
      <c r="J11187" s="180">
        <v>153391.99</v>
      </c>
    </row>
    <row r="11188" spans="1:10" x14ac:dyDescent="0.2">
      <c r="A11188" s="180" t="s">
        <v>262</v>
      </c>
      <c r="B11188" s="180" t="s">
        <v>379</v>
      </c>
      <c r="C11188" s="180">
        <v>0</v>
      </c>
      <c r="D11188" s="180">
        <v>0</v>
      </c>
      <c r="E11188" s="180">
        <v>0</v>
      </c>
      <c r="F11188" s="180">
        <v>0</v>
      </c>
      <c r="G11188" s="180"/>
      <c r="H11188" s="180"/>
      <c r="I11188" s="180">
        <v>0</v>
      </c>
      <c r="J11188" s="180">
        <v>43629.71</v>
      </c>
    </row>
    <row r="11189" spans="1:10" x14ac:dyDescent="0.2">
      <c r="A11189" s="180" t="s">
        <v>262</v>
      </c>
      <c r="B11189" s="180" t="s">
        <v>362</v>
      </c>
      <c r="C11189" s="180"/>
      <c r="D11189" s="180"/>
      <c r="E11189" s="180"/>
      <c r="F11189" s="180"/>
      <c r="G11189" s="180"/>
      <c r="H11189" s="180"/>
      <c r="I11189" s="180">
        <v>176603</v>
      </c>
      <c r="J11189" s="180">
        <v>177065</v>
      </c>
    </row>
    <row r="11190" spans="1:10" x14ac:dyDescent="0.2">
      <c r="A11190" s="180" t="s">
        <v>262</v>
      </c>
      <c r="B11190" s="180" t="s">
        <v>365</v>
      </c>
      <c r="C11190" s="180">
        <v>517258</v>
      </c>
      <c r="D11190" s="180">
        <v>160520</v>
      </c>
      <c r="E11190" s="180">
        <v>20000</v>
      </c>
      <c r="F11190" s="180">
        <v>0</v>
      </c>
      <c r="G11190" s="180">
        <v>259102</v>
      </c>
      <c r="H11190" s="180">
        <v>0</v>
      </c>
      <c r="I11190" s="180">
        <v>7544308</v>
      </c>
      <c r="J11190" s="180">
        <v>7460737.1500000004</v>
      </c>
    </row>
    <row r="11191" spans="1:10" x14ac:dyDescent="0.2">
      <c r="A11191" s="180" t="s">
        <v>262</v>
      </c>
      <c r="B11191" s="180" t="s">
        <v>447</v>
      </c>
      <c r="C11191" s="180">
        <v>44727</v>
      </c>
      <c r="D11191" s="180">
        <v>0</v>
      </c>
      <c r="E11191" s="180">
        <v>0</v>
      </c>
      <c r="F11191" s="180">
        <v>0</v>
      </c>
      <c r="G11191" s="180">
        <v>496</v>
      </c>
      <c r="H11191" s="180">
        <v>0</v>
      </c>
      <c r="I11191" s="180">
        <v>47975</v>
      </c>
      <c r="J11191" s="180">
        <v>47500.14</v>
      </c>
    </row>
    <row r="11192" spans="1:10" x14ac:dyDescent="0.2">
      <c r="A11192" s="180" t="s">
        <v>262</v>
      </c>
      <c r="B11192" s="180" t="s">
        <v>366</v>
      </c>
      <c r="C11192" s="180">
        <v>561985</v>
      </c>
      <c r="D11192" s="180">
        <v>160520</v>
      </c>
      <c r="E11192" s="180">
        <v>20000</v>
      </c>
      <c r="F11192" s="180">
        <v>0</v>
      </c>
      <c r="G11192" s="180">
        <v>259598</v>
      </c>
      <c r="H11192" s="180">
        <v>0</v>
      </c>
      <c r="I11192" s="180">
        <v>7592283</v>
      </c>
      <c r="J11192" s="180">
        <v>7508237.29</v>
      </c>
    </row>
    <row r="11193" spans="1:10" x14ac:dyDescent="0.2">
      <c r="A11193" s="180" t="s">
        <v>262</v>
      </c>
      <c r="B11193" s="180" t="s">
        <v>367</v>
      </c>
      <c r="C11193" s="180">
        <v>130398.77999999993</v>
      </c>
      <c r="D11193" s="180">
        <v>350157.29000000004</v>
      </c>
      <c r="E11193" s="180">
        <v>-20000</v>
      </c>
      <c r="F11193" s="180">
        <v>-8487.4000000000015</v>
      </c>
      <c r="G11193" s="180">
        <v>207607.23</v>
      </c>
      <c r="H11193" s="180">
        <v>0</v>
      </c>
      <c r="I11193" s="180">
        <v>2168568.2999999989</v>
      </c>
      <c r="J11193" s="180">
        <v>1798172.2999999998</v>
      </c>
    </row>
    <row r="11194" spans="1:10" x14ac:dyDescent="0.2">
      <c r="A11194" s="180" t="s">
        <v>262</v>
      </c>
      <c r="B11194" s="180" t="s">
        <v>368</v>
      </c>
      <c r="C11194" s="180">
        <v>692383.77999999991</v>
      </c>
      <c r="D11194" s="180">
        <v>510677.29</v>
      </c>
      <c r="E11194" s="180">
        <v>0</v>
      </c>
      <c r="F11194" s="180">
        <v>-8487.4000000000015</v>
      </c>
      <c r="G11194" s="180">
        <v>467205.23</v>
      </c>
      <c r="H11194" s="180">
        <v>0</v>
      </c>
      <c r="I11194" s="180">
        <v>9760851.2999999989</v>
      </c>
      <c r="J11194" s="180">
        <v>9306409.5899999999</v>
      </c>
    </row>
    <row r="11195" spans="1:10" x14ac:dyDescent="0.2">
      <c r="A11195" s="180" t="s">
        <v>263</v>
      </c>
      <c r="B11195" s="180" t="s">
        <v>333</v>
      </c>
      <c r="C11195" s="180"/>
      <c r="D11195" s="180">
        <v>314313</v>
      </c>
      <c r="E11195" s="180"/>
      <c r="F11195" s="180">
        <v>0</v>
      </c>
      <c r="G11195" s="180"/>
      <c r="H11195" s="180"/>
      <c r="I11195" s="180">
        <v>2317838</v>
      </c>
      <c r="J11195" s="180">
        <v>2360154.29</v>
      </c>
    </row>
    <row r="11196" spans="1:10" x14ac:dyDescent="0.2">
      <c r="A11196" s="180" t="s">
        <v>263</v>
      </c>
      <c r="B11196" s="180" t="s">
        <v>334</v>
      </c>
      <c r="C11196" s="180"/>
      <c r="D11196" s="180">
        <v>8105</v>
      </c>
      <c r="E11196" s="180"/>
      <c r="F11196" s="180">
        <v>0</v>
      </c>
      <c r="G11196" s="180"/>
      <c r="H11196" s="180"/>
      <c r="I11196" s="180">
        <v>65513</v>
      </c>
      <c r="J11196" s="180">
        <v>64946.2</v>
      </c>
    </row>
    <row r="11197" spans="1:10" x14ac:dyDescent="0.2">
      <c r="A11197" s="180" t="s">
        <v>263</v>
      </c>
      <c r="B11197" s="180" t="s">
        <v>335</v>
      </c>
      <c r="C11197" s="180"/>
      <c r="D11197" s="180">
        <v>0</v>
      </c>
      <c r="E11197" s="180"/>
      <c r="F11197" s="180"/>
      <c r="G11197" s="180"/>
      <c r="H11197" s="180"/>
      <c r="I11197" s="180">
        <v>26426</v>
      </c>
      <c r="J11197" s="180">
        <v>28158</v>
      </c>
    </row>
    <row r="11198" spans="1:10" x14ac:dyDescent="0.2">
      <c r="A11198" s="180" t="s">
        <v>263</v>
      </c>
      <c r="B11198" s="180" t="s">
        <v>336</v>
      </c>
      <c r="C11198" s="180"/>
      <c r="D11198" s="180"/>
      <c r="E11198" s="180"/>
      <c r="F11198" s="180"/>
      <c r="G11198" s="180"/>
      <c r="H11198" s="180"/>
      <c r="I11198" s="180">
        <v>259457</v>
      </c>
      <c r="J11198" s="180">
        <v>283726.15999999997</v>
      </c>
    </row>
    <row r="11199" spans="1:10" x14ac:dyDescent="0.2">
      <c r="A11199" s="180" t="s">
        <v>263</v>
      </c>
      <c r="B11199" s="180" t="s">
        <v>337</v>
      </c>
      <c r="C11199" s="180">
        <v>500</v>
      </c>
      <c r="D11199" s="180">
        <v>5200</v>
      </c>
      <c r="E11199" s="180"/>
      <c r="F11199" s="180"/>
      <c r="G11199" s="180">
        <v>25</v>
      </c>
      <c r="H11199" s="180"/>
      <c r="I11199" s="180">
        <v>64225</v>
      </c>
      <c r="J11199" s="180">
        <v>50702.95</v>
      </c>
    </row>
    <row r="11200" spans="1:10" x14ac:dyDescent="0.2">
      <c r="A11200" s="180" t="s">
        <v>263</v>
      </c>
      <c r="B11200" s="180" t="s">
        <v>338</v>
      </c>
      <c r="C11200" s="180"/>
      <c r="D11200" s="180"/>
      <c r="E11200" s="180"/>
      <c r="F11200" s="180"/>
      <c r="G11200" s="180">
        <v>142557</v>
      </c>
      <c r="H11200" s="180"/>
      <c r="I11200" s="180">
        <v>138405</v>
      </c>
      <c r="J11200" s="180">
        <v>134692.94</v>
      </c>
    </row>
    <row r="11201" spans="1:10" x14ac:dyDescent="0.2">
      <c r="A11201" s="180" t="s">
        <v>263</v>
      </c>
      <c r="B11201" s="180" t="s">
        <v>339</v>
      </c>
      <c r="C11201" s="180"/>
      <c r="D11201" s="180"/>
      <c r="E11201" s="180"/>
      <c r="F11201" s="180"/>
      <c r="G11201" s="180"/>
      <c r="H11201" s="180"/>
      <c r="I11201" s="180">
        <v>206531</v>
      </c>
      <c r="J11201" s="180">
        <v>202700.61</v>
      </c>
    </row>
    <row r="11202" spans="1:10" x14ac:dyDescent="0.2">
      <c r="A11202" s="180" t="s">
        <v>263</v>
      </c>
      <c r="B11202" s="180" t="s">
        <v>340</v>
      </c>
      <c r="C11202" s="180"/>
      <c r="D11202" s="180"/>
      <c r="E11202" s="180"/>
      <c r="F11202" s="180"/>
      <c r="G11202" s="180">
        <v>5000</v>
      </c>
      <c r="H11202" s="180"/>
      <c r="I11202" s="180">
        <v>217081</v>
      </c>
      <c r="J11202" s="180">
        <v>300122.82</v>
      </c>
    </row>
    <row r="11203" spans="1:10" x14ac:dyDescent="0.2">
      <c r="A11203" s="180" t="s">
        <v>263</v>
      </c>
      <c r="B11203" s="180" t="s">
        <v>341</v>
      </c>
      <c r="C11203" s="180"/>
      <c r="D11203" s="180"/>
      <c r="E11203" s="180"/>
      <c r="F11203" s="180"/>
      <c r="G11203" s="180"/>
      <c r="H11203" s="180"/>
      <c r="I11203" s="180">
        <v>0</v>
      </c>
      <c r="J11203" s="180">
        <v>0</v>
      </c>
    </row>
    <row r="11204" spans="1:10" x14ac:dyDescent="0.2">
      <c r="A11204" s="180" t="s">
        <v>263</v>
      </c>
      <c r="B11204" s="180" t="s">
        <v>342</v>
      </c>
      <c r="C11204" s="180"/>
      <c r="D11204" s="180"/>
      <c r="E11204" s="180"/>
      <c r="F11204" s="180"/>
      <c r="G11204" s="180"/>
      <c r="H11204" s="180"/>
      <c r="I11204" s="180">
        <v>3673272</v>
      </c>
      <c r="J11204" s="180">
        <v>3571998</v>
      </c>
    </row>
    <row r="11205" spans="1:10" x14ac:dyDescent="0.2">
      <c r="A11205" s="180" t="s">
        <v>263</v>
      </c>
      <c r="B11205" s="180" t="s">
        <v>343</v>
      </c>
      <c r="C11205" s="180"/>
      <c r="D11205" s="180"/>
      <c r="E11205" s="180"/>
      <c r="F11205" s="180"/>
      <c r="G11205" s="180"/>
      <c r="H11205" s="180"/>
      <c r="I11205" s="180">
        <v>0</v>
      </c>
      <c r="J11205" s="180">
        <v>0</v>
      </c>
    </row>
    <row r="11206" spans="1:10" x14ac:dyDescent="0.2">
      <c r="A11206" s="180" t="s">
        <v>263</v>
      </c>
      <c r="B11206" s="180" t="s">
        <v>344</v>
      </c>
      <c r="C11206" s="180">
        <v>556125</v>
      </c>
      <c r="D11206" s="180"/>
      <c r="E11206" s="180"/>
      <c r="F11206" s="180"/>
      <c r="G11206" s="180">
        <v>1800</v>
      </c>
      <c r="H11206" s="180"/>
      <c r="I11206" s="180">
        <v>567156</v>
      </c>
      <c r="J11206" s="180">
        <v>522576.63</v>
      </c>
    </row>
    <row r="11207" spans="1:10" x14ac:dyDescent="0.2">
      <c r="A11207" s="180" t="s">
        <v>263</v>
      </c>
      <c r="B11207" s="180" t="s">
        <v>475</v>
      </c>
      <c r="C11207" s="180"/>
      <c r="D11207" s="180">
        <v>3298</v>
      </c>
      <c r="E11207" s="180"/>
      <c r="F11207" s="180">
        <v>0</v>
      </c>
      <c r="G11207" s="180"/>
      <c r="H11207" s="180"/>
      <c r="I11207" s="180">
        <v>22698</v>
      </c>
      <c r="J11207" s="180">
        <v>24153.78</v>
      </c>
    </row>
    <row r="11208" spans="1:10" x14ac:dyDescent="0.2">
      <c r="A11208" s="180" t="s">
        <v>263</v>
      </c>
      <c r="B11208" s="180" t="s">
        <v>332</v>
      </c>
      <c r="C11208" s="180"/>
      <c r="D11208" s="180"/>
      <c r="E11208" s="180"/>
      <c r="F11208" s="180"/>
      <c r="G11208" s="180"/>
      <c r="H11208" s="180"/>
      <c r="I11208" s="180">
        <v>85880</v>
      </c>
      <c r="J11208" s="180">
        <v>95690</v>
      </c>
    </row>
    <row r="11209" spans="1:10" x14ac:dyDescent="0.2">
      <c r="A11209" s="180" t="s">
        <v>263</v>
      </c>
      <c r="B11209" s="180" t="s">
        <v>407</v>
      </c>
      <c r="C11209" s="180"/>
      <c r="D11209" s="180"/>
      <c r="E11209" s="180"/>
      <c r="F11209" s="180"/>
      <c r="G11209" s="180">
        <v>147300</v>
      </c>
      <c r="H11209" s="180"/>
      <c r="I11209" s="180">
        <v>402791</v>
      </c>
      <c r="J11209" s="180">
        <v>305811.90000000002</v>
      </c>
    </row>
    <row r="11210" spans="1:10" x14ac:dyDescent="0.2">
      <c r="A11210" s="180" t="s">
        <v>263</v>
      </c>
      <c r="B11210" s="180" t="s">
        <v>345</v>
      </c>
      <c r="C11210" s="180">
        <v>556625</v>
      </c>
      <c r="D11210" s="180">
        <v>330916</v>
      </c>
      <c r="E11210" s="180">
        <v>0</v>
      </c>
      <c r="F11210" s="180">
        <v>0</v>
      </c>
      <c r="G11210" s="180">
        <v>296682</v>
      </c>
      <c r="H11210" s="180">
        <v>0</v>
      </c>
      <c r="I11210" s="180">
        <v>8047273</v>
      </c>
      <c r="J11210" s="180">
        <v>7945434.2800000012</v>
      </c>
    </row>
    <row r="11211" spans="1:10" x14ac:dyDescent="0.2">
      <c r="A11211" s="180" t="s">
        <v>263</v>
      </c>
      <c r="B11211" s="180" t="s">
        <v>346</v>
      </c>
      <c r="C11211" s="180"/>
      <c r="D11211" s="180"/>
      <c r="E11211" s="180"/>
      <c r="F11211" s="180"/>
      <c r="G11211" s="180"/>
      <c r="H11211" s="180"/>
      <c r="I11211" s="180">
        <v>0</v>
      </c>
      <c r="J11211" s="180">
        <v>305969.78000000003</v>
      </c>
    </row>
    <row r="11212" spans="1:10" x14ac:dyDescent="0.2">
      <c r="A11212" s="180" t="s">
        <v>263</v>
      </c>
      <c r="B11212" s="180" t="s">
        <v>446</v>
      </c>
      <c r="C11212" s="180"/>
      <c r="D11212" s="180">
        <v>600000</v>
      </c>
      <c r="E11212" s="180"/>
      <c r="F11212" s="180">
        <v>403166</v>
      </c>
      <c r="G11212" s="180">
        <v>7500</v>
      </c>
      <c r="H11212" s="180"/>
      <c r="I11212" s="180">
        <v>1026361</v>
      </c>
      <c r="J11212" s="180">
        <v>589415.88</v>
      </c>
    </row>
    <row r="11213" spans="1:10" x14ac:dyDescent="0.2">
      <c r="A11213" s="180" t="s">
        <v>263</v>
      </c>
      <c r="B11213" s="180" t="s">
        <v>347</v>
      </c>
      <c r="C11213" s="180"/>
      <c r="D11213" s="180"/>
      <c r="E11213" s="180"/>
      <c r="F11213" s="180"/>
      <c r="G11213" s="180"/>
      <c r="H11213" s="180"/>
      <c r="I11213" s="180">
        <v>63187</v>
      </c>
      <c r="J11213" s="180">
        <v>4965.1499999999996</v>
      </c>
    </row>
    <row r="11214" spans="1:10" x14ac:dyDescent="0.2">
      <c r="A11214" s="180" t="s">
        <v>263</v>
      </c>
      <c r="B11214" s="180" t="s">
        <v>348</v>
      </c>
      <c r="C11214" s="180">
        <v>556625</v>
      </c>
      <c r="D11214" s="180">
        <v>930916</v>
      </c>
      <c r="E11214" s="180">
        <v>0</v>
      </c>
      <c r="F11214" s="180">
        <v>403166</v>
      </c>
      <c r="G11214" s="180">
        <v>304182</v>
      </c>
      <c r="H11214" s="180">
        <v>0</v>
      </c>
      <c r="I11214" s="180">
        <v>9136821</v>
      </c>
      <c r="J11214" s="180">
        <v>8845785.0900000017</v>
      </c>
    </row>
    <row r="11215" spans="1:10" x14ac:dyDescent="0.2">
      <c r="A11215" s="180" t="s">
        <v>263</v>
      </c>
      <c r="B11215" s="180" t="s">
        <v>349</v>
      </c>
      <c r="C11215" s="180">
        <v>292862.18000000005</v>
      </c>
      <c r="D11215" s="180">
        <v>9607.8999999999069</v>
      </c>
      <c r="E11215" s="180">
        <v>0</v>
      </c>
      <c r="F11215" s="180">
        <v>0</v>
      </c>
      <c r="G11215" s="180">
        <v>807.4100000000326</v>
      </c>
      <c r="H11215" s="180">
        <v>0</v>
      </c>
      <c r="I11215" s="180">
        <v>5403151.3000000007</v>
      </c>
      <c r="J11215" s="180">
        <v>5724059.7599999998</v>
      </c>
    </row>
    <row r="11216" spans="1:10" x14ac:dyDescent="0.2">
      <c r="A11216" s="180" t="s">
        <v>263</v>
      </c>
      <c r="B11216" s="180" t="s">
        <v>350</v>
      </c>
      <c r="C11216" s="180">
        <v>849487.18</v>
      </c>
      <c r="D11216" s="180">
        <v>940523.89999999979</v>
      </c>
      <c r="E11216" s="180">
        <v>0</v>
      </c>
      <c r="F11216" s="180">
        <v>403166</v>
      </c>
      <c r="G11216" s="180">
        <v>304989.41000000003</v>
      </c>
      <c r="H11216" s="180">
        <v>0</v>
      </c>
      <c r="I11216" s="180">
        <v>14539972.300000001</v>
      </c>
      <c r="J11216" s="180">
        <v>14569844.85</v>
      </c>
    </row>
    <row r="11217" spans="1:10" x14ac:dyDescent="0.2">
      <c r="A11217" s="180" t="s">
        <v>263</v>
      </c>
      <c r="B11217" s="180" t="s">
        <v>376</v>
      </c>
      <c r="C11217" s="180"/>
      <c r="D11217" s="180"/>
      <c r="E11217" s="180"/>
      <c r="F11217" s="180"/>
      <c r="G11217" s="180"/>
      <c r="H11217" s="180"/>
      <c r="I11217" s="180"/>
      <c r="J11217" s="180"/>
    </row>
    <row r="11218" spans="1:10" x14ac:dyDescent="0.2">
      <c r="A11218" s="180" t="s">
        <v>263</v>
      </c>
      <c r="B11218" s="180" t="s">
        <v>377</v>
      </c>
      <c r="C11218" s="180"/>
      <c r="D11218" s="180">
        <v>20000</v>
      </c>
      <c r="E11218" s="180"/>
      <c r="F11218" s="180"/>
      <c r="G11218" s="180"/>
      <c r="H11218" s="180"/>
      <c r="I11218" s="180">
        <v>5137000</v>
      </c>
      <c r="J11218" s="180">
        <v>4583632.58</v>
      </c>
    </row>
    <row r="11219" spans="1:10" x14ac:dyDescent="0.2">
      <c r="A11219" s="180" t="s">
        <v>263</v>
      </c>
      <c r="B11219" s="180" t="s">
        <v>352</v>
      </c>
      <c r="C11219" s="180"/>
      <c r="D11219" s="180"/>
      <c r="E11219" s="180"/>
      <c r="F11219" s="180"/>
      <c r="G11219" s="180"/>
      <c r="H11219" s="180"/>
      <c r="I11219" s="180">
        <v>141309</v>
      </c>
      <c r="J11219" s="180">
        <v>139160.24</v>
      </c>
    </row>
    <row r="11220" spans="1:10" x14ac:dyDescent="0.2">
      <c r="A11220" s="180" t="s">
        <v>263</v>
      </c>
      <c r="B11220" s="180" t="s">
        <v>353</v>
      </c>
      <c r="C11220" s="180"/>
      <c r="D11220" s="180">
        <v>15000</v>
      </c>
      <c r="E11220" s="180"/>
      <c r="F11220" s="180"/>
      <c r="G11220" s="180"/>
      <c r="H11220" s="180"/>
      <c r="I11220" s="180">
        <v>301800</v>
      </c>
      <c r="J11220" s="180">
        <v>289835.05</v>
      </c>
    </row>
    <row r="11221" spans="1:10" x14ac:dyDescent="0.2">
      <c r="A11221" s="180" t="s">
        <v>263</v>
      </c>
      <c r="B11221" s="180" t="s">
        <v>354</v>
      </c>
      <c r="C11221" s="180"/>
      <c r="D11221" s="180">
        <v>3000</v>
      </c>
      <c r="E11221" s="180"/>
      <c r="F11221" s="180"/>
      <c r="G11221" s="180"/>
      <c r="H11221" s="180"/>
      <c r="I11221" s="180">
        <v>323900</v>
      </c>
      <c r="J11221" s="180">
        <v>275153.21000000002</v>
      </c>
    </row>
    <row r="11222" spans="1:10" x14ac:dyDescent="0.2">
      <c r="A11222" s="180" t="s">
        <v>263</v>
      </c>
      <c r="B11222" s="180" t="s">
        <v>408</v>
      </c>
      <c r="C11222" s="180"/>
      <c r="D11222" s="180">
        <v>2000</v>
      </c>
      <c r="E11222" s="180"/>
      <c r="F11222" s="180"/>
      <c r="G11222" s="180"/>
      <c r="H11222" s="180"/>
      <c r="I11222" s="180">
        <v>308192</v>
      </c>
      <c r="J11222" s="180">
        <v>294758.92</v>
      </c>
    </row>
    <row r="11223" spans="1:10" x14ac:dyDescent="0.2">
      <c r="A11223" s="180" t="s">
        <v>263</v>
      </c>
      <c r="B11223" s="180" t="s">
        <v>423</v>
      </c>
      <c r="C11223" s="180"/>
      <c r="D11223" s="180">
        <v>500</v>
      </c>
      <c r="E11223" s="180"/>
      <c r="F11223" s="180"/>
      <c r="G11223" s="180"/>
      <c r="H11223" s="180"/>
      <c r="I11223" s="180">
        <v>135463</v>
      </c>
      <c r="J11223" s="180">
        <v>132357.64000000001</v>
      </c>
    </row>
    <row r="11224" spans="1:10" x14ac:dyDescent="0.2">
      <c r="A11224" s="180" t="s">
        <v>263</v>
      </c>
      <c r="B11224" s="180" t="s">
        <v>355</v>
      </c>
      <c r="C11224" s="180"/>
      <c r="D11224" s="180">
        <v>27000</v>
      </c>
      <c r="E11224" s="180"/>
      <c r="F11224" s="180"/>
      <c r="G11224" s="180"/>
      <c r="H11224" s="180"/>
      <c r="I11224" s="180">
        <v>609215</v>
      </c>
      <c r="J11224" s="180">
        <v>601715.07000000007</v>
      </c>
    </row>
    <row r="11225" spans="1:10" x14ac:dyDescent="0.2">
      <c r="A11225" s="180" t="s">
        <v>263</v>
      </c>
      <c r="B11225" s="180" t="s">
        <v>356</v>
      </c>
      <c r="C11225" s="180"/>
      <c r="D11225" s="180">
        <v>100000</v>
      </c>
      <c r="E11225" s="180"/>
      <c r="F11225" s="180"/>
      <c r="G11225" s="180"/>
      <c r="H11225" s="180"/>
      <c r="I11225" s="180">
        <v>333500</v>
      </c>
      <c r="J11225" s="180">
        <v>227970.82</v>
      </c>
    </row>
    <row r="11226" spans="1:10" x14ac:dyDescent="0.2">
      <c r="A11226" s="180" t="s">
        <v>263</v>
      </c>
      <c r="B11226" s="180" t="s">
        <v>409</v>
      </c>
      <c r="C11226" s="180"/>
      <c r="D11226" s="180"/>
      <c r="E11226" s="180"/>
      <c r="F11226" s="180"/>
      <c r="G11226" s="180"/>
      <c r="H11226" s="180"/>
      <c r="I11226" s="180">
        <v>0</v>
      </c>
      <c r="J11226" s="180"/>
    </row>
    <row r="11227" spans="1:10" x14ac:dyDescent="0.2">
      <c r="A11227" s="180" t="s">
        <v>263</v>
      </c>
      <c r="B11227" s="180" t="s">
        <v>378</v>
      </c>
      <c r="C11227" s="180"/>
      <c r="D11227" s="180">
        <v>10000</v>
      </c>
      <c r="E11227" s="180"/>
      <c r="F11227" s="180"/>
      <c r="G11227" s="180">
        <v>304500</v>
      </c>
      <c r="H11227" s="180"/>
      <c r="I11227" s="180">
        <v>284000</v>
      </c>
      <c r="J11227" s="180">
        <v>285179.64</v>
      </c>
    </row>
    <row r="11228" spans="1:10" x14ac:dyDescent="0.2">
      <c r="A11228" s="180" t="s">
        <v>263</v>
      </c>
      <c r="B11228" s="180" t="s">
        <v>360</v>
      </c>
      <c r="C11228" s="180"/>
      <c r="D11228" s="180">
        <v>500000</v>
      </c>
      <c r="E11228" s="180"/>
      <c r="F11228" s="180"/>
      <c r="G11228" s="180"/>
      <c r="H11228" s="180"/>
      <c r="I11228" s="180">
        <v>1097432</v>
      </c>
      <c r="J11228" s="180">
        <v>1218848.6499999999</v>
      </c>
    </row>
    <row r="11229" spans="1:10" x14ac:dyDescent="0.2">
      <c r="A11229" s="180" t="s">
        <v>263</v>
      </c>
      <c r="B11229" s="180" t="s">
        <v>379</v>
      </c>
      <c r="C11229" s="180"/>
      <c r="D11229" s="180">
        <v>217423</v>
      </c>
      <c r="E11229" s="180"/>
      <c r="F11229" s="180">
        <v>403166</v>
      </c>
      <c r="G11229" s="180"/>
      <c r="H11229" s="180"/>
      <c r="I11229" s="180">
        <v>624879</v>
      </c>
      <c r="J11229" s="180">
        <v>321641.88</v>
      </c>
    </row>
    <row r="11230" spans="1:10" x14ac:dyDescent="0.2">
      <c r="A11230" s="180" t="s">
        <v>263</v>
      </c>
      <c r="B11230" s="180" t="s">
        <v>362</v>
      </c>
      <c r="C11230" s="180"/>
      <c r="D11230" s="180"/>
      <c r="E11230" s="180"/>
      <c r="F11230" s="180"/>
      <c r="G11230" s="180"/>
      <c r="H11230" s="180"/>
      <c r="I11230" s="180">
        <v>229965</v>
      </c>
      <c r="J11230" s="180">
        <v>222162</v>
      </c>
    </row>
    <row r="11231" spans="1:10" x14ac:dyDescent="0.2">
      <c r="A11231" s="180" t="s">
        <v>263</v>
      </c>
      <c r="B11231" s="180" t="s">
        <v>365</v>
      </c>
      <c r="C11231" s="180">
        <v>0</v>
      </c>
      <c r="D11231" s="180">
        <v>894923</v>
      </c>
      <c r="E11231" s="180">
        <v>0</v>
      </c>
      <c r="F11231" s="180">
        <v>403166</v>
      </c>
      <c r="G11231" s="180">
        <v>304500</v>
      </c>
      <c r="H11231" s="180">
        <v>0</v>
      </c>
      <c r="I11231" s="180">
        <v>9526655</v>
      </c>
      <c r="J11231" s="180">
        <v>8592415.6999999993</v>
      </c>
    </row>
    <row r="11232" spans="1:10" x14ac:dyDescent="0.2">
      <c r="A11232" s="180" t="s">
        <v>263</v>
      </c>
      <c r="B11232" s="180" t="s">
        <v>447</v>
      </c>
      <c r="C11232" s="180">
        <v>705175</v>
      </c>
      <c r="D11232" s="180"/>
      <c r="E11232" s="180"/>
      <c r="F11232" s="180"/>
      <c r="G11232" s="180"/>
      <c r="H11232" s="180"/>
      <c r="I11232" s="180">
        <v>730675</v>
      </c>
      <c r="J11232" s="180">
        <v>574277.85</v>
      </c>
    </row>
    <row r="11233" spans="1:10" x14ac:dyDescent="0.2">
      <c r="A11233" s="180" t="s">
        <v>263</v>
      </c>
      <c r="B11233" s="180" t="s">
        <v>366</v>
      </c>
      <c r="C11233" s="180">
        <v>705175</v>
      </c>
      <c r="D11233" s="180">
        <v>894923</v>
      </c>
      <c r="E11233" s="180">
        <v>0</v>
      </c>
      <c r="F11233" s="180">
        <v>403166</v>
      </c>
      <c r="G11233" s="180">
        <v>304500</v>
      </c>
      <c r="H11233" s="180">
        <v>0</v>
      </c>
      <c r="I11233" s="180">
        <v>10257330</v>
      </c>
      <c r="J11233" s="180">
        <v>9166693.5499999989</v>
      </c>
    </row>
    <row r="11234" spans="1:10" x14ac:dyDescent="0.2">
      <c r="A11234" s="180" t="s">
        <v>263</v>
      </c>
      <c r="B11234" s="180" t="s">
        <v>367</v>
      </c>
      <c r="C11234" s="180">
        <v>144312.18000000005</v>
      </c>
      <c r="D11234" s="180">
        <v>45600.899999999907</v>
      </c>
      <c r="E11234" s="180">
        <v>0</v>
      </c>
      <c r="F11234" s="180">
        <v>0</v>
      </c>
      <c r="G11234" s="180">
        <v>489.4100000000326</v>
      </c>
      <c r="H11234" s="180">
        <v>0</v>
      </c>
      <c r="I11234" s="180">
        <v>4282642.3000000007</v>
      </c>
      <c r="J11234" s="180">
        <v>5403151.3000000026</v>
      </c>
    </row>
    <row r="11235" spans="1:10" x14ac:dyDescent="0.2">
      <c r="A11235" s="180" t="s">
        <v>263</v>
      </c>
      <c r="B11235" s="180" t="s">
        <v>368</v>
      </c>
      <c r="C11235" s="180">
        <v>849487.18</v>
      </c>
      <c r="D11235" s="180">
        <v>940523.89999999979</v>
      </c>
      <c r="E11235" s="180">
        <v>0</v>
      </c>
      <c r="F11235" s="180">
        <v>403166</v>
      </c>
      <c r="G11235" s="180">
        <v>304989.41000000003</v>
      </c>
      <c r="H11235" s="180">
        <v>0</v>
      </c>
      <c r="I11235" s="180">
        <v>14539972.300000001</v>
      </c>
      <c r="J11235" s="180">
        <v>14569844.85</v>
      </c>
    </row>
    <row r="11236" spans="1:10" x14ac:dyDescent="0.2">
      <c r="A11236" s="180" t="s">
        <v>264</v>
      </c>
      <c r="B11236" s="180" t="s">
        <v>333</v>
      </c>
      <c r="C11236" s="180"/>
      <c r="D11236" s="180">
        <v>793868</v>
      </c>
      <c r="E11236" s="180"/>
      <c r="F11236" s="180">
        <v>2364092</v>
      </c>
      <c r="G11236" s="180"/>
      <c r="H11236" s="180"/>
      <c r="I11236" s="180">
        <v>7634763</v>
      </c>
      <c r="J11236" s="180">
        <v>7138309</v>
      </c>
    </row>
    <row r="11237" spans="1:10" x14ac:dyDescent="0.2">
      <c r="A11237" s="180" t="s">
        <v>264</v>
      </c>
      <c r="B11237" s="180" t="s">
        <v>334</v>
      </c>
      <c r="C11237" s="180"/>
      <c r="D11237" s="180">
        <v>6129</v>
      </c>
      <c r="E11237" s="180"/>
      <c r="F11237" s="180">
        <v>18249</v>
      </c>
      <c r="G11237" s="180"/>
      <c r="H11237" s="180"/>
      <c r="I11237" s="180">
        <v>72585</v>
      </c>
      <c r="J11237" s="180">
        <v>152091</v>
      </c>
    </row>
    <row r="11238" spans="1:10" x14ac:dyDescent="0.2">
      <c r="A11238" s="180" t="s">
        <v>264</v>
      </c>
      <c r="B11238" s="180" t="s">
        <v>335</v>
      </c>
      <c r="C11238" s="180"/>
      <c r="D11238" s="180">
        <v>0</v>
      </c>
      <c r="E11238" s="180"/>
      <c r="F11238" s="180"/>
      <c r="G11238" s="180"/>
      <c r="H11238" s="180"/>
      <c r="I11238" s="180">
        <v>526771</v>
      </c>
      <c r="J11238" s="180">
        <v>498444</v>
      </c>
    </row>
    <row r="11239" spans="1:10" x14ac:dyDescent="0.2">
      <c r="A11239" s="180" t="s">
        <v>264</v>
      </c>
      <c r="B11239" s="180" t="s">
        <v>336</v>
      </c>
      <c r="C11239" s="180"/>
      <c r="D11239" s="180"/>
      <c r="E11239" s="180"/>
      <c r="F11239" s="180"/>
      <c r="G11239" s="180"/>
      <c r="H11239" s="180"/>
      <c r="I11239" s="180">
        <v>945000</v>
      </c>
      <c r="J11239" s="180">
        <v>943868</v>
      </c>
    </row>
    <row r="11240" spans="1:10" x14ac:dyDescent="0.2">
      <c r="A11240" s="180" t="s">
        <v>264</v>
      </c>
      <c r="B11240" s="180" t="s">
        <v>337</v>
      </c>
      <c r="C11240" s="180">
        <v>3000</v>
      </c>
      <c r="D11240" s="180">
        <v>1700</v>
      </c>
      <c r="E11240" s="180"/>
      <c r="F11240" s="180">
        <v>3000</v>
      </c>
      <c r="G11240" s="180">
        <v>1000</v>
      </c>
      <c r="H11240" s="180"/>
      <c r="I11240" s="180">
        <v>23850</v>
      </c>
      <c r="J11240" s="180">
        <v>32086</v>
      </c>
    </row>
    <row r="11241" spans="1:10" x14ac:dyDescent="0.2">
      <c r="A11241" s="180" t="s">
        <v>264</v>
      </c>
      <c r="B11241" s="180" t="s">
        <v>338</v>
      </c>
      <c r="C11241" s="180"/>
      <c r="D11241" s="180"/>
      <c r="E11241" s="180"/>
      <c r="F11241" s="180"/>
      <c r="G11241" s="180">
        <v>450000</v>
      </c>
      <c r="H11241" s="180"/>
      <c r="I11241" s="180">
        <v>425000</v>
      </c>
      <c r="J11241" s="180">
        <v>352157</v>
      </c>
    </row>
    <row r="11242" spans="1:10" x14ac:dyDescent="0.2">
      <c r="A11242" s="180" t="s">
        <v>264</v>
      </c>
      <c r="B11242" s="180" t="s">
        <v>339</v>
      </c>
      <c r="C11242" s="180"/>
      <c r="D11242" s="180"/>
      <c r="E11242" s="180"/>
      <c r="F11242" s="180"/>
      <c r="G11242" s="180"/>
      <c r="H11242" s="180"/>
      <c r="I11242" s="180">
        <v>325000</v>
      </c>
      <c r="J11242" s="180">
        <v>319160</v>
      </c>
    </row>
    <row r="11243" spans="1:10" x14ac:dyDescent="0.2">
      <c r="A11243" s="180" t="s">
        <v>264</v>
      </c>
      <c r="B11243" s="180" t="s">
        <v>340</v>
      </c>
      <c r="C11243" s="180">
        <v>30000</v>
      </c>
      <c r="D11243" s="180"/>
      <c r="E11243" s="180">
        <v>17370000</v>
      </c>
      <c r="F11243" s="180"/>
      <c r="G11243" s="180"/>
      <c r="H11243" s="180"/>
      <c r="I11243" s="180">
        <v>283800</v>
      </c>
      <c r="J11243" s="180">
        <v>270886</v>
      </c>
    </row>
    <row r="11244" spans="1:10" x14ac:dyDescent="0.2">
      <c r="A11244" s="180" t="s">
        <v>264</v>
      </c>
      <c r="B11244" s="180" t="s">
        <v>341</v>
      </c>
      <c r="C11244" s="180"/>
      <c r="D11244" s="180"/>
      <c r="E11244" s="180"/>
      <c r="F11244" s="180"/>
      <c r="G11244" s="180"/>
      <c r="H11244" s="180"/>
      <c r="I11244" s="180">
        <v>0</v>
      </c>
      <c r="J11244" s="180">
        <v>0</v>
      </c>
    </row>
    <row r="11245" spans="1:10" x14ac:dyDescent="0.2">
      <c r="A11245" s="180" t="s">
        <v>264</v>
      </c>
      <c r="B11245" s="180" t="s">
        <v>342</v>
      </c>
      <c r="C11245" s="180"/>
      <c r="D11245" s="180"/>
      <c r="E11245" s="180"/>
      <c r="F11245" s="180"/>
      <c r="G11245" s="180"/>
      <c r="H11245" s="180"/>
      <c r="I11245" s="180">
        <v>8782306</v>
      </c>
      <c r="J11245" s="180">
        <v>8297953</v>
      </c>
    </row>
    <row r="11246" spans="1:10" x14ac:dyDescent="0.2">
      <c r="A11246" s="180" t="s">
        <v>264</v>
      </c>
      <c r="B11246" s="180" t="s">
        <v>343</v>
      </c>
      <c r="C11246" s="180"/>
      <c r="D11246" s="180"/>
      <c r="E11246" s="180"/>
      <c r="F11246" s="180"/>
      <c r="G11246" s="180"/>
      <c r="H11246" s="180"/>
      <c r="I11246" s="180">
        <v>0</v>
      </c>
      <c r="J11246" s="180">
        <v>0</v>
      </c>
    </row>
    <row r="11247" spans="1:10" x14ac:dyDescent="0.2">
      <c r="A11247" s="180" t="s">
        <v>264</v>
      </c>
      <c r="B11247" s="180" t="s">
        <v>344</v>
      </c>
      <c r="C11247" s="180">
        <v>1350000</v>
      </c>
      <c r="D11247" s="180"/>
      <c r="E11247" s="180"/>
      <c r="F11247" s="180"/>
      <c r="G11247" s="180">
        <v>6000</v>
      </c>
      <c r="H11247" s="180"/>
      <c r="I11247" s="180">
        <v>1470300</v>
      </c>
      <c r="J11247" s="180">
        <v>1428260</v>
      </c>
    </row>
    <row r="11248" spans="1:10" x14ac:dyDescent="0.2">
      <c r="A11248" s="180" t="s">
        <v>264</v>
      </c>
      <c r="B11248" s="180" t="s">
        <v>475</v>
      </c>
      <c r="C11248" s="180"/>
      <c r="D11248" s="180">
        <v>21826</v>
      </c>
      <c r="E11248" s="180"/>
      <c r="F11248" s="180">
        <v>64997</v>
      </c>
      <c r="G11248" s="180"/>
      <c r="H11248" s="180"/>
      <c r="I11248" s="180">
        <v>230374</v>
      </c>
      <c r="J11248" s="180">
        <v>238113</v>
      </c>
    </row>
    <row r="11249" spans="1:10" x14ac:dyDescent="0.2">
      <c r="A11249" s="180" t="s">
        <v>264</v>
      </c>
      <c r="B11249" s="180" t="s">
        <v>332</v>
      </c>
      <c r="C11249" s="180"/>
      <c r="D11249" s="180"/>
      <c r="E11249" s="180"/>
      <c r="F11249" s="180"/>
      <c r="G11249" s="180"/>
      <c r="H11249" s="180"/>
      <c r="I11249" s="180">
        <v>162000</v>
      </c>
      <c r="J11249" s="180">
        <v>174625</v>
      </c>
    </row>
    <row r="11250" spans="1:10" x14ac:dyDescent="0.2">
      <c r="A11250" s="180" t="s">
        <v>264</v>
      </c>
      <c r="B11250" s="180" t="s">
        <v>407</v>
      </c>
      <c r="C11250" s="180"/>
      <c r="D11250" s="180"/>
      <c r="E11250" s="180"/>
      <c r="F11250" s="180"/>
      <c r="G11250" s="180"/>
      <c r="H11250" s="180"/>
      <c r="I11250" s="180">
        <v>575000</v>
      </c>
      <c r="J11250" s="180">
        <v>557871</v>
      </c>
    </row>
    <row r="11251" spans="1:10" x14ac:dyDescent="0.2">
      <c r="A11251" s="180" t="s">
        <v>264</v>
      </c>
      <c r="B11251" s="180" t="s">
        <v>345</v>
      </c>
      <c r="C11251" s="180">
        <v>1383000</v>
      </c>
      <c r="D11251" s="180">
        <v>823523</v>
      </c>
      <c r="E11251" s="180">
        <v>17370000</v>
      </c>
      <c r="F11251" s="180">
        <v>2450338</v>
      </c>
      <c r="G11251" s="180">
        <v>457000</v>
      </c>
      <c r="H11251" s="180">
        <v>0</v>
      </c>
      <c r="I11251" s="180">
        <v>21456749</v>
      </c>
      <c r="J11251" s="180">
        <v>20403823</v>
      </c>
    </row>
    <row r="11252" spans="1:10" x14ac:dyDescent="0.2">
      <c r="A11252" s="180" t="s">
        <v>264</v>
      </c>
      <c r="B11252" s="180" t="s">
        <v>346</v>
      </c>
      <c r="C11252" s="180"/>
      <c r="D11252" s="180"/>
      <c r="E11252" s="180"/>
      <c r="F11252" s="180"/>
      <c r="G11252" s="180"/>
      <c r="H11252" s="180"/>
      <c r="I11252" s="180">
        <v>484742</v>
      </c>
      <c r="J11252" s="180">
        <v>0</v>
      </c>
    </row>
    <row r="11253" spans="1:10" x14ac:dyDescent="0.2">
      <c r="A11253" s="180" t="s">
        <v>264</v>
      </c>
      <c r="B11253" s="180" t="s">
        <v>446</v>
      </c>
      <c r="C11253" s="180"/>
      <c r="D11253" s="180"/>
      <c r="E11253" s="180"/>
      <c r="F11253" s="180">
        <v>484152</v>
      </c>
      <c r="G11253" s="180"/>
      <c r="H11253" s="180"/>
      <c r="I11253" s="180">
        <v>0</v>
      </c>
      <c r="J11253" s="180">
        <v>753058</v>
      </c>
    </row>
    <row r="11254" spans="1:10" x14ac:dyDescent="0.2">
      <c r="A11254" s="180" t="s">
        <v>264</v>
      </c>
      <c r="B11254" s="180" t="s">
        <v>347</v>
      </c>
      <c r="C11254" s="180"/>
      <c r="D11254" s="180"/>
      <c r="E11254" s="180"/>
      <c r="F11254" s="180"/>
      <c r="G11254" s="180"/>
      <c r="H11254" s="180"/>
      <c r="I11254" s="180">
        <v>0</v>
      </c>
      <c r="J11254" s="180">
        <v>0</v>
      </c>
    </row>
    <row r="11255" spans="1:10" x14ac:dyDescent="0.2">
      <c r="A11255" s="180" t="s">
        <v>264</v>
      </c>
      <c r="B11255" s="180" t="s">
        <v>348</v>
      </c>
      <c r="C11255" s="180">
        <v>1383000</v>
      </c>
      <c r="D11255" s="180">
        <v>823523</v>
      </c>
      <c r="E11255" s="180">
        <v>17370000</v>
      </c>
      <c r="F11255" s="180">
        <v>2934490</v>
      </c>
      <c r="G11255" s="180">
        <v>457000</v>
      </c>
      <c r="H11255" s="180">
        <v>0</v>
      </c>
      <c r="I11255" s="180">
        <v>21941491</v>
      </c>
      <c r="J11255" s="180">
        <v>21156881</v>
      </c>
    </row>
    <row r="11256" spans="1:10" x14ac:dyDescent="0.2">
      <c r="A11256" s="180" t="s">
        <v>264</v>
      </c>
      <c r="B11256" s="180" t="s">
        <v>349</v>
      </c>
      <c r="C11256" s="180">
        <v>80872</v>
      </c>
      <c r="D11256" s="180">
        <v>226506</v>
      </c>
      <c r="E11256" s="180">
        <v>0</v>
      </c>
      <c r="F11256" s="180">
        <v>293815.5</v>
      </c>
      <c r="G11256" s="180">
        <v>270931</v>
      </c>
      <c r="H11256" s="180">
        <v>271</v>
      </c>
      <c r="I11256" s="180">
        <v>4287036</v>
      </c>
      <c r="J11256" s="180">
        <v>7562041</v>
      </c>
    </row>
    <row r="11257" spans="1:10" x14ac:dyDescent="0.2">
      <c r="A11257" s="180" t="s">
        <v>264</v>
      </c>
      <c r="B11257" s="180" t="s">
        <v>350</v>
      </c>
      <c r="C11257" s="180">
        <v>1463872</v>
      </c>
      <c r="D11257" s="180">
        <v>1050029</v>
      </c>
      <c r="E11257" s="180">
        <v>17370000</v>
      </c>
      <c r="F11257" s="180">
        <v>3228305.5</v>
      </c>
      <c r="G11257" s="180">
        <v>727931</v>
      </c>
      <c r="H11257" s="180">
        <v>271</v>
      </c>
      <c r="I11257" s="180">
        <v>26228527</v>
      </c>
      <c r="J11257" s="180">
        <v>28718922</v>
      </c>
    </row>
    <row r="11258" spans="1:10" x14ac:dyDescent="0.2">
      <c r="A11258" s="180" t="s">
        <v>264</v>
      </c>
      <c r="B11258" s="180" t="s">
        <v>376</v>
      </c>
      <c r="C11258" s="180"/>
      <c r="D11258" s="180"/>
      <c r="E11258" s="180"/>
      <c r="F11258" s="180"/>
      <c r="G11258" s="180"/>
      <c r="H11258" s="180"/>
      <c r="I11258" s="180"/>
      <c r="J11258" s="180"/>
    </row>
    <row r="11259" spans="1:10" x14ac:dyDescent="0.2">
      <c r="A11259" s="180" t="s">
        <v>264</v>
      </c>
      <c r="B11259" s="180" t="s">
        <v>377</v>
      </c>
      <c r="C11259" s="180">
        <v>40000</v>
      </c>
      <c r="D11259" s="180">
        <v>100000</v>
      </c>
      <c r="E11259" s="180"/>
      <c r="F11259" s="180"/>
      <c r="G11259" s="180"/>
      <c r="H11259" s="180"/>
      <c r="I11259" s="180">
        <v>13121425</v>
      </c>
      <c r="J11259" s="180">
        <v>11470577</v>
      </c>
    </row>
    <row r="11260" spans="1:10" x14ac:dyDescent="0.2">
      <c r="A11260" s="180" t="s">
        <v>264</v>
      </c>
      <c r="B11260" s="180" t="s">
        <v>352</v>
      </c>
      <c r="C11260" s="180"/>
      <c r="D11260" s="180"/>
      <c r="E11260" s="180"/>
      <c r="F11260" s="180"/>
      <c r="G11260" s="180">
        <v>2000</v>
      </c>
      <c r="H11260" s="180"/>
      <c r="I11260" s="180">
        <v>420393</v>
      </c>
      <c r="J11260" s="180">
        <v>309769</v>
      </c>
    </row>
    <row r="11261" spans="1:10" x14ac:dyDescent="0.2">
      <c r="A11261" s="180" t="s">
        <v>264</v>
      </c>
      <c r="B11261" s="180" t="s">
        <v>353</v>
      </c>
      <c r="C11261" s="180"/>
      <c r="D11261" s="180">
        <v>500000</v>
      </c>
      <c r="E11261" s="180"/>
      <c r="F11261" s="180"/>
      <c r="G11261" s="180"/>
      <c r="H11261" s="180"/>
      <c r="I11261" s="180">
        <v>1300965</v>
      </c>
      <c r="J11261" s="180">
        <v>1113707</v>
      </c>
    </row>
    <row r="11262" spans="1:10" x14ac:dyDescent="0.2">
      <c r="A11262" s="180" t="s">
        <v>264</v>
      </c>
      <c r="B11262" s="180" t="s">
        <v>354</v>
      </c>
      <c r="C11262" s="180"/>
      <c r="D11262" s="180"/>
      <c r="E11262" s="180"/>
      <c r="F11262" s="180"/>
      <c r="G11262" s="180"/>
      <c r="H11262" s="180"/>
      <c r="I11262" s="180">
        <v>467922</v>
      </c>
      <c r="J11262" s="180">
        <v>439829</v>
      </c>
    </row>
    <row r="11263" spans="1:10" x14ac:dyDescent="0.2">
      <c r="A11263" s="180" t="s">
        <v>264</v>
      </c>
      <c r="B11263" s="180" t="s">
        <v>408</v>
      </c>
      <c r="C11263" s="180"/>
      <c r="D11263" s="180"/>
      <c r="E11263" s="180"/>
      <c r="F11263" s="180"/>
      <c r="G11263" s="180"/>
      <c r="H11263" s="180"/>
      <c r="I11263" s="180">
        <v>1022750</v>
      </c>
      <c r="J11263" s="180">
        <v>923945</v>
      </c>
    </row>
    <row r="11264" spans="1:10" x14ac:dyDescent="0.2">
      <c r="A11264" s="180" t="s">
        <v>264</v>
      </c>
      <c r="B11264" s="180" t="s">
        <v>423</v>
      </c>
      <c r="C11264" s="180">
        <v>50000</v>
      </c>
      <c r="D11264" s="180"/>
      <c r="E11264" s="180"/>
      <c r="F11264" s="180">
        <v>3800</v>
      </c>
      <c r="G11264" s="180"/>
      <c r="H11264" s="180"/>
      <c r="I11264" s="180">
        <v>185973</v>
      </c>
      <c r="J11264" s="180">
        <v>154913</v>
      </c>
    </row>
    <row r="11265" spans="1:10" x14ac:dyDescent="0.2">
      <c r="A11265" s="180" t="s">
        <v>264</v>
      </c>
      <c r="B11265" s="180" t="s">
        <v>355</v>
      </c>
      <c r="C11265" s="180">
        <v>150000</v>
      </c>
      <c r="D11265" s="180">
        <v>2500</v>
      </c>
      <c r="E11265" s="180"/>
      <c r="F11265" s="180"/>
      <c r="G11265" s="180"/>
      <c r="H11265" s="180"/>
      <c r="I11265" s="180">
        <v>1514452</v>
      </c>
      <c r="J11265" s="180">
        <v>1172508</v>
      </c>
    </row>
    <row r="11266" spans="1:10" x14ac:dyDescent="0.2">
      <c r="A11266" s="180" t="s">
        <v>264</v>
      </c>
      <c r="B11266" s="180" t="s">
        <v>356</v>
      </c>
      <c r="C11266" s="180">
        <v>50000</v>
      </c>
      <c r="D11266" s="180">
        <v>100000</v>
      </c>
      <c r="E11266" s="180"/>
      <c r="F11266" s="180"/>
      <c r="G11266" s="180"/>
      <c r="H11266" s="180"/>
      <c r="I11266" s="180">
        <v>1093461</v>
      </c>
      <c r="J11266" s="180">
        <v>718642</v>
      </c>
    </row>
    <row r="11267" spans="1:10" x14ac:dyDescent="0.2">
      <c r="A11267" s="180" t="s">
        <v>264</v>
      </c>
      <c r="B11267" s="180" t="s">
        <v>409</v>
      </c>
      <c r="C11267" s="180"/>
      <c r="D11267" s="180"/>
      <c r="E11267" s="180"/>
      <c r="F11267" s="180"/>
      <c r="G11267" s="180"/>
      <c r="H11267" s="180"/>
      <c r="I11267" s="180">
        <v>0</v>
      </c>
      <c r="J11267" s="180"/>
    </row>
    <row r="11268" spans="1:10" x14ac:dyDescent="0.2">
      <c r="A11268" s="180" t="s">
        <v>264</v>
      </c>
      <c r="B11268" s="180" t="s">
        <v>378</v>
      </c>
      <c r="C11268" s="180"/>
      <c r="D11268" s="180"/>
      <c r="E11268" s="180"/>
      <c r="F11268" s="180"/>
      <c r="G11268" s="180">
        <v>700000</v>
      </c>
      <c r="H11268" s="180"/>
      <c r="I11268" s="180">
        <v>700000</v>
      </c>
      <c r="J11268" s="180">
        <v>660460</v>
      </c>
    </row>
    <row r="11269" spans="1:10" x14ac:dyDescent="0.2">
      <c r="A11269" s="180" t="s">
        <v>264</v>
      </c>
      <c r="B11269" s="180" t="s">
        <v>360</v>
      </c>
      <c r="C11269" s="180">
        <v>650000</v>
      </c>
      <c r="D11269" s="180">
        <v>3000</v>
      </c>
      <c r="E11269" s="180">
        <v>17000000</v>
      </c>
      <c r="F11269" s="180"/>
      <c r="G11269" s="180"/>
      <c r="H11269" s="180"/>
      <c r="I11269" s="180">
        <v>1173942</v>
      </c>
      <c r="J11269" s="180">
        <v>3293726</v>
      </c>
    </row>
    <row r="11270" spans="1:10" x14ac:dyDescent="0.2">
      <c r="A11270" s="180" t="s">
        <v>264</v>
      </c>
      <c r="B11270" s="180" t="s">
        <v>379</v>
      </c>
      <c r="C11270" s="180"/>
      <c r="D11270" s="180"/>
      <c r="E11270" s="180"/>
      <c r="F11270" s="180">
        <v>2864087</v>
      </c>
      <c r="G11270" s="180"/>
      <c r="H11270" s="180"/>
      <c r="I11270" s="180">
        <v>2507054.5</v>
      </c>
      <c r="J11270" s="180">
        <v>2772230</v>
      </c>
    </row>
    <row r="11271" spans="1:10" x14ac:dyDescent="0.2">
      <c r="A11271" s="180" t="s">
        <v>264</v>
      </c>
      <c r="B11271" s="180" t="s">
        <v>362</v>
      </c>
      <c r="C11271" s="180"/>
      <c r="D11271" s="180"/>
      <c r="E11271" s="180"/>
      <c r="F11271" s="180"/>
      <c r="G11271" s="180"/>
      <c r="H11271" s="180"/>
      <c r="I11271" s="180">
        <v>682818</v>
      </c>
      <c r="J11271" s="180">
        <v>648522</v>
      </c>
    </row>
    <row r="11272" spans="1:10" x14ac:dyDescent="0.2">
      <c r="A11272" s="180" t="s">
        <v>264</v>
      </c>
      <c r="B11272" s="180" t="s">
        <v>365</v>
      </c>
      <c r="C11272" s="180">
        <v>940000</v>
      </c>
      <c r="D11272" s="180">
        <v>705500</v>
      </c>
      <c r="E11272" s="180">
        <v>17000000</v>
      </c>
      <c r="F11272" s="180">
        <v>2867887</v>
      </c>
      <c r="G11272" s="180">
        <v>702000</v>
      </c>
      <c r="H11272" s="180">
        <v>0</v>
      </c>
      <c r="I11272" s="180">
        <v>24191155.5</v>
      </c>
      <c r="J11272" s="180">
        <v>23678828</v>
      </c>
    </row>
    <row r="11273" spans="1:10" x14ac:dyDescent="0.2">
      <c r="A11273" s="180" t="s">
        <v>264</v>
      </c>
      <c r="B11273" s="180" t="s">
        <v>447</v>
      </c>
      <c r="C11273" s="180">
        <v>484152</v>
      </c>
      <c r="D11273" s="180"/>
      <c r="E11273" s="180"/>
      <c r="F11273" s="180"/>
      <c r="G11273" s="180"/>
      <c r="H11273" s="180"/>
      <c r="I11273" s="180">
        <v>484742</v>
      </c>
      <c r="J11273" s="180">
        <v>753058</v>
      </c>
    </row>
    <row r="11274" spans="1:10" x14ac:dyDescent="0.2">
      <c r="A11274" s="180" t="s">
        <v>264</v>
      </c>
      <c r="B11274" s="180" t="s">
        <v>366</v>
      </c>
      <c r="C11274" s="180">
        <v>1424152</v>
      </c>
      <c r="D11274" s="180">
        <v>705500</v>
      </c>
      <c r="E11274" s="180">
        <v>17000000</v>
      </c>
      <c r="F11274" s="180">
        <v>2867887</v>
      </c>
      <c r="G11274" s="180">
        <v>702000</v>
      </c>
      <c r="H11274" s="180">
        <v>0</v>
      </c>
      <c r="I11274" s="180">
        <v>24675897.5</v>
      </c>
      <c r="J11274" s="180">
        <v>24431886</v>
      </c>
    </row>
    <row r="11275" spans="1:10" x14ac:dyDescent="0.2">
      <c r="A11275" s="180" t="s">
        <v>264</v>
      </c>
      <c r="B11275" s="180" t="s">
        <v>367</v>
      </c>
      <c r="C11275" s="180">
        <v>39720</v>
      </c>
      <c r="D11275" s="180">
        <v>344529</v>
      </c>
      <c r="E11275" s="180">
        <v>370000</v>
      </c>
      <c r="F11275" s="180">
        <v>360418.5</v>
      </c>
      <c r="G11275" s="180">
        <v>25931</v>
      </c>
      <c r="H11275" s="180">
        <v>271</v>
      </c>
      <c r="I11275" s="180">
        <v>1552629.5</v>
      </c>
      <c r="J11275" s="180">
        <v>4287036</v>
      </c>
    </row>
    <row r="11276" spans="1:10" x14ac:dyDescent="0.2">
      <c r="A11276" s="180" t="s">
        <v>264</v>
      </c>
      <c r="B11276" s="180" t="s">
        <v>368</v>
      </c>
      <c r="C11276" s="180">
        <v>1463872</v>
      </c>
      <c r="D11276" s="180">
        <v>1050029</v>
      </c>
      <c r="E11276" s="180">
        <v>17370000</v>
      </c>
      <c r="F11276" s="180">
        <v>3228305.5</v>
      </c>
      <c r="G11276" s="180">
        <v>727931</v>
      </c>
      <c r="H11276" s="180">
        <v>271</v>
      </c>
      <c r="I11276" s="180">
        <v>26228527</v>
      </c>
      <c r="J11276" s="180">
        <v>28718922</v>
      </c>
    </row>
    <row r="11277" spans="1:10" x14ac:dyDescent="0.2">
      <c r="A11277" s="180" t="s">
        <v>265</v>
      </c>
      <c r="B11277" s="180" t="s">
        <v>333</v>
      </c>
      <c r="C11277" s="180"/>
      <c r="D11277" s="180">
        <v>911789</v>
      </c>
      <c r="E11277" s="180"/>
      <c r="F11277" s="180">
        <v>0</v>
      </c>
      <c r="G11277" s="180"/>
      <c r="H11277" s="180"/>
      <c r="I11277" s="180">
        <v>38507903</v>
      </c>
      <c r="J11277" s="180">
        <v>35915925.890000001</v>
      </c>
    </row>
    <row r="11278" spans="1:10" x14ac:dyDescent="0.2">
      <c r="A11278" s="180" t="s">
        <v>265</v>
      </c>
      <c r="B11278" s="180" t="s">
        <v>334</v>
      </c>
      <c r="C11278" s="180"/>
      <c r="D11278" s="180">
        <v>35260</v>
      </c>
      <c r="E11278" s="180"/>
      <c r="F11278" s="180">
        <v>0</v>
      </c>
      <c r="G11278" s="180"/>
      <c r="H11278" s="180"/>
      <c r="I11278" s="180">
        <v>1729840</v>
      </c>
      <c r="J11278" s="180">
        <v>1747089.48</v>
      </c>
    </row>
    <row r="11279" spans="1:10" x14ac:dyDescent="0.2">
      <c r="A11279" s="180" t="s">
        <v>265</v>
      </c>
      <c r="B11279" s="180" t="s">
        <v>335</v>
      </c>
      <c r="C11279" s="180"/>
      <c r="D11279" s="180">
        <v>0</v>
      </c>
      <c r="E11279" s="180"/>
      <c r="F11279" s="180"/>
      <c r="G11279" s="180"/>
      <c r="H11279" s="180"/>
      <c r="I11279" s="180">
        <v>1907667</v>
      </c>
      <c r="J11279" s="180">
        <v>1864817</v>
      </c>
    </row>
    <row r="11280" spans="1:10" x14ac:dyDescent="0.2">
      <c r="A11280" s="180" t="s">
        <v>265</v>
      </c>
      <c r="B11280" s="180" t="s">
        <v>336</v>
      </c>
      <c r="C11280" s="180"/>
      <c r="D11280" s="180"/>
      <c r="E11280" s="180"/>
      <c r="F11280" s="180"/>
      <c r="G11280" s="180"/>
      <c r="H11280" s="180"/>
      <c r="I11280" s="180">
        <v>2100000</v>
      </c>
      <c r="J11280" s="180">
        <v>2015616.35</v>
      </c>
    </row>
    <row r="11281" spans="1:10" x14ac:dyDescent="0.2">
      <c r="A11281" s="180" t="s">
        <v>265</v>
      </c>
      <c r="B11281" s="180" t="s">
        <v>337</v>
      </c>
      <c r="C11281" s="180">
        <v>32000</v>
      </c>
      <c r="D11281" s="180"/>
      <c r="E11281" s="180"/>
      <c r="F11281" s="180">
        <v>25000</v>
      </c>
      <c r="G11281" s="180"/>
      <c r="H11281" s="180"/>
      <c r="I11281" s="180">
        <v>143850</v>
      </c>
      <c r="J11281" s="180">
        <v>166070.68</v>
      </c>
    </row>
    <row r="11282" spans="1:10" x14ac:dyDescent="0.2">
      <c r="A11282" s="180" t="s">
        <v>265</v>
      </c>
      <c r="B11282" s="180" t="s">
        <v>338</v>
      </c>
      <c r="C11282" s="180"/>
      <c r="D11282" s="180"/>
      <c r="E11282" s="180"/>
      <c r="F11282" s="180"/>
      <c r="G11282" s="180">
        <v>2272644</v>
      </c>
      <c r="H11282" s="180"/>
      <c r="I11282" s="180">
        <v>2193672</v>
      </c>
      <c r="J11282" s="180">
        <v>2020558.65</v>
      </c>
    </row>
    <row r="11283" spans="1:10" x14ac:dyDescent="0.2">
      <c r="A11283" s="180" t="s">
        <v>265</v>
      </c>
      <c r="B11283" s="180" t="s">
        <v>339</v>
      </c>
      <c r="C11283" s="180"/>
      <c r="D11283" s="180"/>
      <c r="E11283" s="180"/>
      <c r="F11283" s="180"/>
      <c r="G11283" s="180"/>
      <c r="H11283" s="180"/>
      <c r="I11283" s="180">
        <v>2284240</v>
      </c>
      <c r="J11283" s="180">
        <v>2217321.91</v>
      </c>
    </row>
    <row r="11284" spans="1:10" x14ac:dyDescent="0.2">
      <c r="A11284" s="180" t="s">
        <v>265</v>
      </c>
      <c r="B11284" s="180" t="s">
        <v>340</v>
      </c>
      <c r="C11284" s="180"/>
      <c r="D11284" s="180"/>
      <c r="E11284" s="180"/>
      <c r="F11284" s="180"/>
      <c r="G11284" s="180">
        <v>25000</v>
      </c>
      <c r="H11284" s="180"/>
      <c r="I11284" s="180">
        <v>1128150</v>
      </c>
      <c r="J11284" s="180">
        <v>2253278.89</v>
      </c>
    </row>
    <row r="11285" spans="1:10" x14ac:dyDescent="0.2">
      <c r="A11285" s="180" t="s">
        <v>265</v>
      </c>
      <c r="B11285" s="180" t="s">
        <v>341</v>
      </c>
      <c r="C11285" s="180"/>
      <c r="D11285" s="180"/>
      <c r="E11285" s="180"/>
      <c r="F11285" s="180"/>
      <c r="G11285" s="180"/>
      <c r="H11285" s="180"/>
      <c r="I11285" s="180">
        <v>0</v>
      </c>
      <c r="J11285" s="180">
        <v>0</v>
      </c>
    </row>
    <row r="11286" spans="1:10" x14ac:dyDescent="0.2">
      <c r="A11286" s="180" t="s">
        <v>265</v>
      </c>
      <c r="B11286" s="180" t="s">
        <v>342</v>
      </c>
      <c r="C11286" s="180"/>
      <c r="D11286" s="180"/>
      <c r="E11286" s="180"/>
      <c r="F11286" s="180"/>
      <c r="G11286" s="180"/>
      <c r="H11286" s="180"/>
      <c r="I11286" s="180">
        <v>116398300</v>
      </c>
      <c r="J11286" s="180">
        <v>116106931</v>
      </c>
    </row>
    <row r="11287" spans="1:10" x14ac:dyDescent="0.2">
      <c r="A11287" s="180" t="s">
        <v>265</v>
      </c>
      <c r="B11287" s="180" t="s">
        <v>343</v>
      </c>
      <c r="C11287" s="180"/>
      <c r="D11287" s="180"/>
      <c r="E11287" s="180"/>
      <c r="F11287" s="180"/>
      <c r="G11287" s="180"/>
      <c r="H11287" s="180"/>
      <c r="I11287" s="180">
        <v>0</v>
      </c>
      <c r="J11287" s="180">
        <v>0</v>
      </c>
    </row>
    <row r="11288" spans="1:10" x14ac:dyDescent="0.2">
      <c r="A11288" s="180" t="s">
        <v>265</v>
      </c>
      <c r="B11288" s="180" t="s">
        <v>344</v>
      </c>
      <c r="C11288" s="180">
        <v>15052419</v>
      </c>
      <c r="D11288" s="180"/>
      <c r="E11288" s="180"/>
      <c r="F11288" s="180"/>
      <c r="G11288" s="180">
        <v>63240</v>
      </c>
      <c r="H11288" s="180"/>
      <c r="I11288" s="180">
        <v>16735513</v>
      </c>
      <c r="J11288" s="180">
        <v>15113234.859999999</v>
      </c>
    </row>
    <row r="11289" spans="1:10" x14ac:dyDescent="0.2">
      <c r="A11289" s="180" t="s">
        <v>265</v>
      </c>
      <c r="B11289" s="180" t="s">
        <v>475</v>
      </c>
      <c r="C11289" s="180"/>
      <c r="D11289" s="180">
        <v>29508</v>
      </c>
      <c r="E11289" s="180"/>
      <c r="F11289" s="180">
        <v>0</v>
      </c>
      <c r="G11289" s="180"/>
      <c r="H11289" s="180"/>
      <c r="I11289" s="180">
        <v>1053954</v>
      </c>
      <c r="J11289" s="180">
        <v>1481874</v>
      </c>
    </row>
    <row r="11290" spans="1:10" x14ac:dyDescent="0.2">
      <c r="A11290" s="180" t="s">
        <v>265</v>
      </c>
      <c r="B11290" s="180" t="s">
        <v>332</v>
      </c>
      <c r="C11290" s="180"/>
      <c r="D11290" s="180"/>
      <c r="E11290" s="180"/>
      <c r="F11290" s="180"/>
      <c r="G11290" s="180"/>
      <c r="H11290" s="180"/>
      <c r="I11290" s="180">
        <v>4600000</v>
      </c>
      <c r="J11290" s="180">
        <v>4417088.18</v>
      </c>
    </row>
    <row r="11291" spans="1:10" x14ac:dyDescent="0.2">
      <c r="A11291" s="180" t="s">
        <v>265</v>
      </c>
      <c r="B11291" s="180" t="s">
        <v>407</v>
      </c>
      <c r="C11291" s="180"/>
      <c r="D11291" s="180"/>
      <c r="E11291" s="180"/>
      <c r="F11291" s="180"/>
      <c r="G11291" s="180">
        <v>6555700</v>
      </c>
      <c r="H11291" s="180"/>
      <c r="I11291" s="180">
        <v>11045000</v>
      </c>
      <c r="J11291" s="180">
        <v>11856351.23</v>
      </c>
    </row>
    <row r="11292" spans="1:10" x14ac:dyDescent="0.2">
      <c r="A11292" s="180" t="s">
        <v>265</v>
      </c>
      <c r="B11292" s="180" t="s">
        <v>345</v>
      </c>
      <c r="C11292" s="180">
        <v>15084419</v>
      </c>
      <c r="D11292" s="180">
        <v>976557</v>
      </c>
      <c r="E11292" s="180">
        <v>0</v>
      </c>
      <c r="F11292" s="180">
        <v>25000</v>
      </c>
      <c r="G11292" s="180">
        <v>8916584</v>
      </c>
      <c r="H11292" s="180">
        <v>0</v>
      </c>
      <c r="I11292" s="180">
        <v>199828089</v>
      </c>
      <c r="J11292" s="180">
        <v>197176158.11999995</v>
      </c>
    </row>
    <row r="11293" spans="1:10" x14ac:dyDescent="0.2">
      <c r="A11293" s="180" t="s">
        <v>265</v>
      </c>
      <c r="B11293" s="180" t="s">
        <v>346</v>
      </c>
      <c r="C11293" s="180">
        <v>9900000</v>
      </c>
      <c r="D11293" s="180"/>
      <c r="E11293" s="180"/>
      <c r="F11293" s="180"/>
      <c r="G11293" s="180"/>
      <c r="H11293" s="180"/>
      <c r="I11293" s="180">
        <v>10000000</v>
      </c>
      <c r="J11293" s="180">
        <v>7375000</v>
      </c>
    </row>
    <row r="11294" spans="1:10" x14ac:dyDescent="0.2">
      <c r="A11294" s="180" t="s">
        <v>265</v>
      </c>
      <c r="B11294" s="180" t="s">
        <v>446</v>
      </c>
      <c r="C11294" s="180"/>
      <c r="D11294" s="180"/>
      <c r="E11294" s="180"/>
      <c r="F11294" s="180">
        <v>10213770</v>
      </c>
      <c r="G11294" s="180"/>
      <c r="H11294" s="180"/>
      <c r="I11294" s="180">
        <v>7281470</v>
      </c>
      <c r="J11294" s="180">
        <v>7332810.6399999997</v>
      </c>
    </row>
    <row r="11295" spans="1:10" x14ac:dyDescent="0.2">
      <c r="A11295" s="180" t="s">
        <v>265</v>
      </c>
      <c r="B11295" s="180" t="s">
        <v>347</v>
      </c>
      <c r="C11295" s="180"/>
      <c r="D11295" s="180"/>
      <c r="E11295" s="180"/>
      <c r="F11295" s="180"/>
      <c r="G11295" s="180"/>
      <c r="H11295" s="180"/>
      <c r="I11295" s="180">
        <v>0</v>
      </c>
      <c r="J11295" s="180">
        <v>1298788.8700000001</v>
      </c>
    </row>
    <row r="11296" spans="1:10" x14ac:dyDescent="0.2">
      <c r="A11296" s="180" t="s">
        <v>265</v>
      </c>
      <c r="B11296" s="180" t="s">
        <v>348</v>
      </c>
      <c r="C11296" s="180">
        <v>24984419</v>
      </c>
      <c r="D11296" s="180">
        <v>976557</v>
      </c>
      <c r="E11296" s="180">
        <v>0</v>
      </c>
      <c r="F11296" s="180">
        <v>10238770</v>
      </c>
      <c r="G11296" s="180">
        <v>8916584</v>
      </c>
      <c r="H11296" s="180">
        <v>0</v>
      </c>
      <c r="I11296" s="180">
        <v>217109559</v>
      </c>
      <c r="J11296" s="180">
        <v>213182757.63</v>
      </c>
    </row>
    <row r="11297" spans="1:10" x14ac:dyDescent="0.2">
      <c r="A11297" s="180" t="s">
        <v>265</v>
      </c>
      <c r="B11297" s="180" t="s">
        <v>349</v>
      </c>
      <c r="C11297" s="180">
        <v>20816417.07</v>
      </c>
      <c r="D11297" s="180">
        <v>472859.23999999976</v>
      </c>
      <c r="E11297" s="180">
        <v>0</v>
      </c>
      <c r="F11297" s="180">
        <v>4743330.75</v>
      </c>
      <c r="G11297" s="180">
        <v>2389823.290000001</v>
      </c>
      <c r="H11297" s="180">
        <v>0</v>
      </c>
      <c r="I11297" s="180">
        <v>62721206.919999994</v>
      </c>
      <c r="J11297" s="180">
        <v>58182372.710000001</v>
      </c>
    </row>
    <row r="11298" spans="1:10" x14ac:dyDescent="0.2">
      <c r="A11298" s="180" t="s">
        <v>265</v>
      </c>
      <c r="B11298" s="180" t="s">
        <v>350</v>
      </c>
      <c r="C11298" s="180">
        <v>45800836.07</v>
      </c>
      <c r="D11298" s="180">
        <v>1449416.2399999998</v>
      </c>
      <c r="E11298" s="180">
        <v>0</v>
      </c>
      <c r="F11298" s="180">
        <v>14982100.75</v>
      </c>
      <c r="G11298" s="180">
        <v>11306407.289999999</v>
      </c>
      <c r="H11298" s="180">
        <v>0</v>
      </c>
      <c r="I11298" s="180">
        <v>279830765.92000002</v>
      </c>
      <c r="J11298" s="180">
        <v>271365130.33999997</v>
      </c>
    </row>
    <row r="11299" spans="1:10" x14ac:dyDescent="0.2">
      <c r="A11299" s="180" t="s">
        <v>265</v>
      </c>
      <c r="B11299" s="180" t="s">
        <v>376</v>
      </c>
      <c r="C11299" s="180"/>
      <c r="D11299" s="180"/>
      <c r="E11299" s="180"/>
      <c r="F11299" s="180"/>
      <c r="G11299" s="180"/>
      <c r="H11299" s="180"/>
      <c r="I11299" s="180"/>
      <c r="J11299" s="180"/>
    </row>
    <row r="11300" spans="1:10" x14ac:dyDescent="0.2">
      <c r="A11300" s="180" t="s">
        <v>265</v>
      </c>
      <c r="B11300" s="180" t="s">
        <v>377</v>
      </c>
      <c r="C11300" s="180">
        <v>605000</v>
      </c>
      <c r="D11300" s="180">
        <v>525000</v>
      </c>
      <c r="E11300" s="180"/>
      <c r="F11300" s="180"/>
      <c r="G11300" s="180"/>
      <c r="H11300" s="180"/>
      <c r="I11300" s="180">
        <v>114797589</v>
      </c>
      <c r="J11300" s="180">
        <v>113177446.68000001</v>
      </c>
    </row>
    <row r="11301" spans="1:10" x14ac:dyDescent="0.2">
      <c r="A11301" s="180" t="s">
        <v>265</v>
      </c>
      <c r="B11301" s="180" t="s">
        <v>352</v>
      </c>
      <c r="C11301" s="180"/>
      <c r="D11301" s="180"/>
      <c r="E11301" s="180"/>
      <c r="F11301" s="180"/>
      <c r="G11301" s="180"/>
      <c r="H11301" s="180"/>
      <c r="I11301" s="180">
        <v>7959457</v>
      </c>
      <c r="J11301" s="180">
        <v>5789991.3200000003</v>
      </c>
    </row>
    <row r="11302" spans="1:10" x14ac:dyDescent="0.2">
      <c r="A11302" s="180" t="s">
        <v>265</v>
      </c>
      <c r="B11302" s="180" t="s">
        <v>353</v>
      </c>
      <c r="C11302" s="180"/>
      <c r="D11302" s="180"/>
      <c r="E11302" s="180"/>
      <c r="F11302" s="180"/>
      <c r="G11302" s="180"/>
      <c r="H11302" s="180"/>
      <c r="I11302" s="180">
        <v>11086951</v>
      </c>
      <c r="J11302" s="180">
        <v>12794356.119999999</v>
      </c>
    </row>
    <row r="11303" spans="1:10" x14ac:dyDescent="0.2">
      <c r="A11303" s="180" t="s">
        <v>265</v>
      </c>
      <c r="B11303" s="180" t="s">
        <v>354</v>
      </c>
      <c r="C11303" s="180"/>
      <c r="D11303" s="180"/>
      <c r="E11303" s="180"/>
      <c r="F11303" s="180"/>
      <c r="G11303" s="180"/>
      <c r="H11303" s="180"/>
      <c r="I11303" s="180">
        <v>3174354</v>
      </c>
      <c r="J11303" s="180">
        <v>2992715.0799999996</v>
      </c>
    </row>
    <row r="11304" spans="1:10" x14ac:dyDescent="0.2">
      <c r="A11304" s="180" t="s">
        <v>265</v>
      </c>
      <c r="B11304" s="180" t="s">
        <v>408</v>
      </c>
      <c r="C11304" s="180"/>
      <c r="D11304" s="180"/>
      <c r="E11304" s="180"/>
      <c r="F11304" s="180"/>
      <c r="G11304" s="180"/>
      <c r="H11304" s="180"/>
      <c r="I11304" s="180">
        <v>9498867</v>
      </c>
      <c r="J11304" s="180">
        <v>9378258.3499999996</v>
      </c>
    </row>
    <row r="11305" spans="1:10" x14ac:dyDescent="0.2">
      <c r="A11305" s="180" t="s">
        <v>265</v>
      </c>
      <c r="B11305" s="180" t="s">
        <v>423</v>
      </c>
      <c r="C11305" s="180"/>
      <c r="D11305" s="180"/>
      <c r="E11305" s="180"/>
      <c r="F11305" s="180"/>
      <c r="G11305" s="180"/>
      <c r="H11305" s="180"/>
      <c r="I11305" s="180">
        <v>2966040</v>
      </c>
      <c r="J11305" s="180">
        <v>1895066.89</v>
      </c>
    </row>
    <row r="11306" spans="1:10" x14ac:dyDescent="0.2">
      <c r="A11306" s="180" t="s">
        <v>265</v>
      </c>
      <c r="B11306" s="180" t="s">
        <v>355</v>
      </c>
      <c r="C11306" s="180">
        <v>355944</v>
      </c>
      <c r="D11306" s="180">
        <v>31000</v>
      </c>
      <c r="E11306" s="180"/>
      <c r="F11306" s="180"/>
      <c r="G11306" s="180"/>
      <c r="H11306" s="180"/>
      <c r="I11306" s="180">
        <v>14246008</v>
      </c>
      <c r="J11306" s="180">
        <v>14065688.380000001</v>
      </c>
    </row>
    <row r="11307" spans="1:10" x14ac:dyDescent="0.2">
      <c r="A11307" s="180" t="s">
        <v>265</v>
      </c>
      <c r="B11307" s="180" t="s">
        <v>356</v>
      </c>
      <c r="C11307" s="180"/>
      <c r="D11307" s="180">
        <v>429000</v>
      </c>
      <c r="E11307" s="180"/>
      <c r="F11307" s="180"/>
      <c r="G11307" s="180"/>
      <c r="H11307" s="180"/>
      <c r="I11307" s="180">
        <v>5255119</v>
      </c>
      <c r="J11307" s="180">
        <v>5153149.82</v>
      </c>
    </row>
    <row r="11308" spans="1:10" x14ac:dyDescent="0.2">
      <c r="A11308" s="180" t="s">
        <v>265</v>
      </c>
      <c r="B11308" s="180" t="s">
        <v>409</v>
      </c>
      <c r="C11308" s="180"/>
      <c r="D11308" s="180"/>
      <c r="E11308" s="180"/>
      <c r="F11308" s="180"/>
      <c r="G11308" s="180"/>
      <c r="H11308" s="180"/>
      <c r="I11308" s="180">
        <v>0</v>
      </c>
      <c r="J11308" s="180"/>
    </row>
    <row r="11309" spans="1:10" x14ac:dyDescent="0.2">
      <c r="A11309" s="180" t="s">
        <v>265</v>
      </c>
      <c r="B11309" s="180" t="s">
        <v>378</v>
      </c>
      <c r="C11309" s="180"/>
      <c r="D11309" s="180"/>
      <c r="E11309" s="180"/>
      <c r="F11309" s="180"/>
      <c r="G11309" s="180">
        <v>9321347</v>
      </c>
      <c r="H11309" s="180"/>
      <c r="I11309" s="180">
        <v>9073614</v>
      </c>
      <c r="J11309" s="180">
        <v>7760785.5999999996</v>
      </c>
    </row>
    <row r="11310" spans="1:10" x14ac:dyDescent="0.2">
      <c r="A11310" s="180" t="s">
        <v>265</v>
      </c>
      <c r="B11310" s="180" t="s">
        <v>360</v>
      </c>
      <c r="C11310" s="180">
        <v>16885400</v>
      </c>
      <c r="D11310" s="180"/>
      <c r="E11310" s="180"/>
      <c r="F11310" s="180"/>
      <c r="G11310" s="180"/>
      <c r="H11310" s="180"/>
      <c r="I11310" s="180">
        <v>11690356</v>
      </c>
      <c r="J11310" s="180">
        <v>14591439.91</v>
      </c>
    </row>
    <row r="11311" spans="1:10" x14ac:dyDescent="0.2">
      <c r="A11311" s="180" t="s">
        <v>265</v>
      </c>
      <c r="B11311" s="180" t="s">
        <v>379</v>
      </c>
      <c r="C11311" s="180">
        <v>150000</v>
      </c>
      <c r="D11311" s="180"/>
      <c r="E11311" s="180"/>
      <c r="F11311" s="180">
        <v>9765750</v>
      </c>
      <c r="G11311" s="180"/>
      <c r="H11311" s="180"/>
      <c r="I11311" s="180">
        <v>6830020</v>
      </c>
      <c r="J11311" s="180">
        <v>6416632.25</v>
      </c>
    </row>
    <row r="11312" spans="1:10" x14ac:dyDescent="0.2">
      <c r="A11312" s="180" t="s">
        <v>265</v>
      </c>
      <c r="B11312" s="180" t="s">
        <v>362</v>
      </c>
      <c r="C11312" s="180"/>
      <c r="D11312" s="180"/>
      <c r="E11312" s="180"/>
      <c r="F11312" s="180"/>
      <c r="G11312" s="180"/>
      <c r="H11312" s="180"/>
      <c r="I11312" s="180">
        <v>6870505</v>
      </c>
      <c r="J11312" s="180">
        <v>6808310</v>
      </c>
    </row>
    <row r="11313" spans="1:10" x14ac:dyDescent="0.2">
      <c r="A11313" s="180" t="s">
        <v>265</v>
      </c>
      <c r="B11313" s="180" t="s">
        <v>365</v>
      </c>
      <c r="C11313" s="180">
        <v>17996344</v>
      </c>
      <c r="D11313" s="180">
        <v>985000</v>
      </c>
      <c r="E11313" s="180">
        <v>0</v>
      </c>
      <c r="F11313" s="180">
        <v>9765750</v>
      </c>
      <c r="G11313" s="180">
        <v>9321347</v>
      </c>
      <c r="H11313" s="180">
        <v>0</v>
      </c>
      <c r="I11313" s="180">
        <v>203448880</v>
      </c>
      <c r="J11313" s="180">
        <v>200823840.40000001</v>
      </c>
    </row>
    <row r="11314" spans="1:10" x14ac:dyDescent="0.2">
      <c r="A11314" s="180" t="s">
        <v>265</v>
      </c>
      <c r="B11314" s="180" t="s">
        <v>447</v>
      </c>
      <c r="C11314" s="180">
        <v>10020486</v>
      </c>
      <c r="D11314" s="180"/>
      <c r="E11314" s="180"/>
      <c r="F11314" s="180"/>
      <c r="G11314" s="180"/>
      <c r="H11314" s="180"/>
      <c r="I11314" s="180">
        <v>7788356</v>
      </c>
      <c r="J11314" s="180">
        <v>7820083.0199999996</v>
      </c>
    </row>
    <row r="11315" spans="1:10" x14ac:dyDescent="0.2">
      <c r="A11315" s="180" t="s">
        <v>265</v>
      </c>
      <c r="B11315" s="180" t="s">
        <v>366</v>
      </c>
      <c r="C11315" s="180">
        <v>28016830</v>
      </c>
      <c r="D11315" s="180">
        <v>985000</v>
      </c>
      <c r="E11315" s="180">
        <v>0</v>
      </c>
      <c r="F11315" s="180">
        <v>9765750</v>
      </c>
      <c r="G11315" s="180">
        <v>9321347</v>
      </c>
      <c r="H11315" s="180">
        <v>0</v>
      </c>
      <c r="I11315" s="180">
        <v>211237236</v>
      </c>
      <c r="J11315" s="180">
        <v>208643923.41999999</v>
      </c>
    </row>
    <row r="11316" spans="1:10" x14ac:dyDescent="0.2">
      <c r="A11316" s="180" t="s">
        <v>265</v>
      </c>
      <c r="B11316" s="180" t="s">
        <v>367</v>
      </c>
      <c r="C11316" s="180">
        <v>17784006.07</v>
      </c>
      <c r="D11316" s="180">
        <v>464416.23999999976</v>
      </c>
      <c r="E11316" s="180">
        <v>0</v>
      </c>
      <c r="F11316" s="180">
        <v>5216350.75</v>
      </c>
      <c r="G11316" s="180">
        <v>1985060.290000001</v>
      </c>
      <c r="H11316" s="180">
        <v>0</v>
      </c>
      <c r="I11316" s="180">
        <v>68593529.920000017</v>
      </c>
      <c r="J11316" s="180">
        <v>62721206.919999987</v>
      </c>
    </row>
    <row r="11317" spans="1:10" x14ac:dyDescent="0.2">
      <c r="A11317" s="180" t="s">
        <v>265</v>
      </c>
      <c r="B11317" s="180" t="s">
        <v>368</v>
      </c>
      <c r="C11317" s="180">
        <v>45800836.07</v>
      </c>
      <c r="D11317" s="180">
        <v>1449416.2399999998</v>
      </c>
      <c r="E11317" s="180">
        <v>0</v>
      </c>
      <c r="F11317" s="180">
        <v>14982100.75</v>
      </c>
      <c r="G11317" s="180">
        <v>11306407.289999999</v>
      </c>
      <c r="H11317" s="180">
        <v>0</v>
      </c>
      <c r="I11317" s="180">
        <v>279830765.92000002</v>
      </c>
      <c r="J11317" s="180">
        <v>271365130.33999997</v>
      </c>
    </row>
    <row r="11318" spans="1:10" x14ac:dyDescent="0.2">
      <c r="A11318" s="180" t="s">
        <v>266</v>
      </c>
      <c r="B11318" s="180" t="s">
        <v>333</v>
      </c>
      <c r="C11318" s="180"/>
      <c r="D11318" s="180">
        <v>92570</v>
      </c>
      <c r="E11318" s="180"/>
      <c r="F11318" s="180">
        <v>503318</v>
      </c>
      <c r="G11318" s="180"/>
      <c r="H11318" s="180"/>
      <c r="I11318" s="180">
        <v>3218941</v>
      </c>
      <c r="J11318" s="180">
        <v>2973334.4800000004</v>
      </c>
    </row>
    <row r="11319" spans="1:10" x14ac:dyDescent="0.2">
      <c r="A11319" s="180" t="s">
        <v>266</v>
      </c>
      <c r="B11319" s="180" t="s">
        <v>334</v>
      </c>
      <c r="C11319" s="180"/>
      <c r="D11319" s="180">
        <v>1455</v>
      </c>
      <c r="E11319" s="180"/>
      <c r="F11319" s="180">
        <v>7907</v>
      </c>
      <c r="G11319" s="180"/>
      <c r="H11319" s="180"/>
      <c r="I11319" s="180">
        <v>54438</v>
      </c>
      <c r="J11319" s="180">
        <v>115718.76</v>
      </c>
    </row>
    <row r="11320" spans="1:10" x14ac:dyDescent="0.2">
      <c r="A11320" s="180" t="s">
        <v>266</v>
      </c>
      <c r="B11320" s="180" t="s">
        <v>335</v>
      </c>
      <c r="C11320" s="180"/>
      <c r="D11320" s="180">
        <v>0</v>
      </c>
      <c r="E11320" s="180"/>
      <c r="F11320" s="180"/>
      <c r="G11320" s="180"/>
      <c r="H11320" s="180"/>
      <c r="I11320" s="180">
        <v>0</v>
      </c>
      <c r="J11320" s="180">
        <v>0</v>
      </c>
    </row>
    <row r="11321" spans="1:10" x14ac:dyDescent="0.2">
      <c r="A11321" s="180" t="s">
        <v>266</v>
      </c>
      <c r="B11321" s="180" t="s">
        <v>336</v>
      </c>
      <c r="C11321" s="180"/>
      <c r="D11321" s="180"/>
      <c r="E11321" s="180"/>
      <c r="F11321" s="180"/>
      <c r="G11321" s="180"/>
      <c r="H11321" s="180"/>
      <c r="I11321" s="180">
        <v>1100000</v>
      </c>
      <c r="J11321" s="180">
        <v>1402661.56</v>
      </c>
    </row>
    <row r="11322" spans="1:10" x14ac:dyDescent="0.2">
      <c r="A11322" s="180" t="s">
        <v>266</v>
      </c>
      <c r="B11322" s="180" t="s">
        <v>337</v>
      </c>
      <c r="C11322" s="180">
        <v>7000</v>
      </c>
      <c r="D11322" s="180"/>
      <c r="E11322" s="180"/>
      <c r="F11322" s="180"/>
      <c r="G11322" s="180">
        <v>200</v>
      </c>
      <c r="H11322" s="180"/>
      <c r="I11322" s="180">
        <v>22753</v>
      </c>
      <c r="J11322" s="180">
        <v>28487.86</v>
      </c>
    </row>
    <row r="11323" spans="1:10" x14ac:dyDescent="0.2">
      <c r="A11323" s="180" t="s">
        <v>266</v>
      </c>
      <c r="B11323" s="180" t="s">
        <v>338</v>
      </c>
      <c r="C11323" s="180"/>
      <c r="D11323" s="180"/>
      <c r="E11323" s="180"/>
      <c r="F11323" s="180"/>
      <c r="G11323" s="180">
        <v>156838</v>
      </c>
      <c r="H11323" s="180"/>
      <c r="I11323" s="180">
        <v>156838</v>
      </c>
      <c r="J11323" s="180">
        <v>178273.65</v>
      </c>
    </row>
    <row r="11324" spans="1:10" x14ac:dyDescent="0.2">
      <c r="A11324" s="180" t="s">
        <v>266</v>
      </c>
      <c r="B11324" s="180" t="s">
        <v>339</v>
      </c>
      <c r="C11324" s="180"/>
      <c r="D11324" s="180"/>
      <c r="E11324" s="180"/>
      <c r="F11324" s="180"/>
      <c r="G11324" s="180"/>
      <c r="H11324" s="180"/>
      <c r="I11324" s="180">
        <v>227141</v>
      </c>
      <c r="J11324" s="180">
        <v>194018.23</v>
      </c>
    </row>
    <row r="11325" spans="1:10" x14ac:dyDescent="0.2">
      <c r="A11325" s="180" t="s">
        <v>266</v>
      </c>
      <c r="B11325" s="180" t="s">
        <v>340</v>
      </c>
      <c r="C11325" s="180">
        <v>20000</v>
      </c>
      <c r="D11325" s="180"/>
      <c r="E11325" s="180"/>
      <c r="F11325" s="180"/>
      <c r="G11325" s="180">
        <v>9115</v>
      </c>
      <c r="H11325" s="180"/>
      <c r="I11325" s="180">
        <v>174440</v>
      </c>
      <c r="J11325" s="180">
        <v>264873.52</v>
      </c>
    </row>
    <row r="11326" spans="1:10" x14ac:dyDescent="0.2">
      <c r="A11326" s="180" t="s">
        <v>266</v>
      </c>
      <c r="B11326" s="180" t="s">
        <v>341</v>
      </c>
      <c r="C11326" s="180"/>
      <c r="D11326" s="180"/>
      <c r="E11326" s="180"/>
      <c r="F11326" s="180"/>
      <c r="G11326" s="180"/>
      <c r="H11326" s="180"/>
      <c r="I11326" s="180">
        <v>0</v>
      </c>
      <c r="J11326" s="180">
        <v>0</v>
      </c>
    </row>
    <row r="11327" spans="1:10" x14ac:dyDescent="0.2">
      <c r="A11327" s="180" t="s">
        <v>266</v>
      </c>
      <c r="B11327" s="180" t="s">
        <v>342</v>
      </c>
      <c r="C11327" s="180"/>
      <c r="D11327" s="180"/>
      <c r="E11327" s="180"/>
      <c r="F11327" s="180"/>
      <c r="G11327" s="180"/>
      <c r="H11327" s="180"/>
      <c r="I11327" s="180">
        <v>2791906</v>
      </c>
      <c r="J11327" s="180">
        <v>2401445</v>
      </c>
    </row>
    <row r="11328" spans="1:10" x14ac:dyDescent="0.2">
      <c r="A11328" s="180" t="s">
        <v>266</v>
      </c>
      <c r="B11328" s="180" t="s">
        <v>343</v>
      </c>
      <c r="C11328" s="180"/>
      <c r="D11328" s="180"/>
      <c r="E11328" s="180"/>
      <c r="F11328" s="180"/>
      <c r="G11328" s="180"/>
      <c r="H11328" s="180"/>
      <c r="I11328" s="180">
        <v>0</v>
      </c>
      <c r="J11328" s="180">
        <v>0</v>
      </c>
    </row>
    <row r="11329" spans="1:10" x14ac:dyDescent="0.2">
      <c r="A11329" s="180" t="s">
        <v>266</v>
      </c>
      <c r="B11329" s="180" t="s">
        <v>344</v>
      </c>
      <c r="C11329" s="180">
        <v>397242</v>
      </c>
      <c r="D11329" s="180"/>
      <c r="E11329" s="180"/>
      <c r="F11329" s="180"/>
      <c r="G11329" s="180">
        <v>1918</v>
      </c>
      <c r="H11329" s="180"/>
      <c r="I11329" s="180">
        <v>581384</v>
      </c>
      <c r="J11329" s="180">
        <v>504319.91999999993</v>
      </c>
    </row>
    <row r="11330" spans="1:10" x14ac:dyDescent="0.2">
      <c r="A11330" s="180" t="s">
        <v>266</v>
      </c>
      <c r="B11330" s="180" t="s">
        <v>475</v>
      </c>
      <c r="C11330" s="180"/>
      <c r="D11330" s="180">
        <v>1191</v>
      </c>
      <c r="E11330" s="180"/>
      <c r="F11330" s="180">
        <v>6478</v>
      </c>
      <c r="G11330" s="180"/>
      <c r="H11330" s="180"/>
      <c r="I11330" s="180">
        <v>38154</v>
      </c>
      <c r="J11330" s="180">
        <v>76994.100000000006</v>
      </c>
    </row>
    <row r="11331" spans="1:10" x14ac:dyDescent="0.2">
      <c r="A11331" s="180" t="s">
        <v>266</v>
      </c>
      <c r="B11331" s="180" t="s">
        <v>332</v>
      </c>
      <c r="C11331" s="180"/>
      <c r="D11331" s="180"/>
      <c r="E11331" s="180"/>
      <c r="F11331" s="180"/>
      <c r="G11331" s="180"/>
      <c r="H11331" s="180"/>
      <c r="I11331" s="180">
        <v>98361</v>
      </c>
      <c r="J11331" s="180">
        <v>101555</v>
      </c>
    </row>
    <row r="11332" spans="1:10" x14ac:dyDescent="0.2">
      <c r="A11332" s="180" t="s">
        <v>266</v>
      </c>
      <c r="B11332" s="180" t="s">
        <v>407</v>
      </c>
      <c r="C11332" s="180"/>
      <c r="D11332" s="180"/>
      <c r="E11332" s="180"/>
      <c r="F11332" s="180"/>
      <c r="G11332" s="180">
        <v>105088</v>
      </c>
      <c r="H11332" s="180"/>
      <c r="I11332" s="180">
        <v>223446</v>
      </c>
      <c r="J11332" s="180">
        <v>390975.87</v>
      </c>
    </row>
    <row r="11333" spans="1:10" x14ac:dyDescent="0.2">
      <c r="A11333" s="180" t="s">
        <v>266</v>
      </c>
      <c r="B11333" s="180" t="s">
        <v>345</v>
      </c>
      <c r="C11333" s="180">
        <v>424242</v>
      </c>
      <c r="D11333" s="180">
        <v>95216</v>
      </c>
      <c r="E11333" s="180">
        <v>0</v>
      </c>
      <c r="F11333" s="180">
        <v>517703</v>
      </c>
      <c r="G11333" s="180">
        <v>273159</v>
      </c>
      <c r="H11333" s="180">
        <v>0</v>
      </c>
      <c r="I11333" s="180">
        <v>8687802</v>
      </c>
      <c r="J11333" s="180">
        <v>8632657.9500000011</v>
      </c>
    </row>
    <row r="11334" spans="1:10" x14ac:dyDescent="0.2">
      <c r="A11334" s="180" t="s">
        <v>266</v>
      </c>
      <c r="B11334" s="180" t="s">
        <v>346</v>
      </c>
      <c r="C11334" s="180"/>
      <c r="D11334" s="180"/>
      <c r="E11334" s="180"/>
      <c r="F11334" s="180"/>
      <c r="G11334" s="180"/>
      <c r="H11334" s="180"/>
      <c r="I11334" s="180">
        <v>2400</v>
      </c>
      <c r="J11334" s="180">
        <v>0</v>
      </c>
    </row>
    <row r="11335" spans="1:10" x14ac:dyDescent="0.2">
      <c r="A11335" s="180" t="s">
        <v>266</v>
      </c>
      <c r="B11335" s="180" t="s">
        <v>446</v>
      </c>
      <c r="C11335" s="180"/>
      <c r="D11335" s="180"/>
      <c r="E11335" s="180"/>
      <c r="F11335" s="180">
        <v>120562</v>
      </c>
      <c r="G11335" s="180"/>
      <c r="H11335" s="180"/>
      <c r="I11335" s="180">
        <v>128079</v>
      </c>
      <c r="J11335" s="180">
        <v>300432.06</v>
      </c>
    </row>
    <row r="11336" spans="1:10" x14ac:dyDescent="0.2">
      <c r="A11336" s="180" t="s">
        <v>266</v>
      </c>
      <c r="B11336" s="180" t="s">
        <v>347</v>
      </c>
      <c r="C11336" s="180"/>
      <c r="D11336" s="180"/>
      <c r="E11336" s="180"/>
      <c r="F11336" s="180"/>
      <c r="G11336" s="180"/>
      <c r="H11336" s="180"/>
      <c r="I11336" s="180">
        <v>33096</v>
      </c>
      <c r="J11336" s="180">
        <v>3652.5</v>
      </c>
    </row>
    <row r="11337" spans="1:10" x14ac:dyDescent="0.2">
      <c r="A11337" s="180" t="s">
        <v>266</v>
      </c>
      <c r="B11337" s="180" t="s">
        <v>348</v>
      </c>
      <c r="C11337" s="180">
        <v>424242</v>
      </c>
      <c r="D11337" s="180">
        <v>95216</v>
      </c>
      <c r="E11337" s="180">
        <v>0</v>
      </c>
      <c r="F11337" s="180">
        <v>638265</v>
      </c>
      <c r="G11337" s="180">
        <v>273159</v>
      </c>
      <c r="H11337" s="180">
        <v>0</v>
      </c>
      <c r="I11337" s="180">
        <v>8851377</v>
      </c>
      <c r="J11337" s="180">
        <v>8936742.5100000016</v>
      </c>
    </row>
    <row r="11338" spans="1:10" x14ac:dyDescent="0.2">
      <c r="A11338" s="180" t="s">
        <v>266</v>
      </c>
      <c r="B11338" s="180" t="s">
        <v>349</v>
      </c>
      <c r="C11338" s="180">
        <v>618433.62000000011</v>
      </c>
      <c r="D11338" s="180">
        <v>35612.329999999987</v>
      </c>
      <c r="E11338" s="180">
        <v>0</v>
      </c>
      <c r="F11338" s="180">
        <v>372731.14000000019</v>
      </c>
      <c r="G11338" s="180">
        <v>1679.6900000000023</v>
      </c>
      <c r="H11338" s="180">
        <v>0</v>
      </c>
      <c r="I11338" s="180">
        <v>3973651.600000001</v>
      </c>
      <c r="J11338" s="180">
        <v>3789750.44</v>
      </c>
    </row>
    <row r="11339" spans="1:10" x14ac:dyDescent="0.2">
      <c r="A11339" s="180" t="s">
        <v>266</v>
      </c>
      <c r="B11339" s="180" t="s">
        <v>350</v>
      </c>
      <c r="C11339" s="180">
        <v>1042675.62</v>
      </c>
      <c r="D11339" s="180">
        <v>130828.33</v>
      </c>
      <c r="E11339" s="180">
        <v>0</v>
      </c>
      <c r="F11339" s="180">
        <v>1010996.14</v>
      </c>
      <c r="G11339" s="180">
        <v>274838.69</v>
      </c>
      <c r="H11339" s="180">
        <v>0</v>
      </c>
      <c r="I11339" s="180">
        <v>12825028.6</v>
      </c>
      <c r="J11339" s="180">
        <v>12726492.950000005</v>
      </c>
    </row>
    <row r="11340" spans="1:10" x14ac:dyDescent="0.2">
      <c r="A11340" s="180" t="s">
        <v>266</v>
      </c>
      <c r="B11340" s="180" t="s">
        <v>376</v>
      </c>
      <c r="C11340" s="180"/>
      <c r="D11340" s="180"/>
      <c r="E11340" s="180"/>
      <c r="F11340" s="180"/>
      <c r="G11340" s="180"/>
      <c r="H11340" s="180"/>
      <c r="I11340" s="180"/>
      <c r="J11340" s="180"/>
    </row>
    <row r="11341" spans="1:10" x14ac:dyDescent="0.2">
      <c r="A11341" s="180" t="s">
        <v>266</v>
      </c>
      <c r="B11341" s="180" t="s">
        <v>377</v>
      </c>
      <c r="C11341" s="180">
        <v>146000</v>
      </c>
      <c r="D11341" s="180">
        <v>24000</v>
      </c>
      <c r="E11341" s="180"/>
      <c r="F11341" s="180"/>
      <c r="G11341" s="180"/>
      <c r="H11341" s="180"/>
      <c r="I11341" s="180">
        <v>4907550</v>
      </c>
      <c r="J11341" s="180">
        <v>4590818.4300000006</v>
      </c>
    </row>
    <row r="11342" spans="1:10" x14ac:dyDescent="0.2">
      <c r="A11342" s="180" t="s">
        <v>266</v>
      </c>
      <c r="B11342" s="180" t="s">
        <v>352</v>
      </c>
      <c r="C11342" s="180"/>
      <c r="D11342" s="180"/>
      <c r="E11342" s="180"/>
      <c r="F11342" s="180"/>
      <c r="G11342" s="180"/>
      <c r="H11342" s="180"/>
      <c r="I11342" s="180">
        <v>221552</v>
      </c>
      <c r="J11342" s="180">
        <v>162527.75</v>
      </c>
    </row>
    <row r="11343" spans="1:10" x14ac:dyDescent="0.2">
      <c r="A11343" s="180" t="s">
        <v>266</v>
      </c>
      <c r="B11343" s="180" t="s">
        <v>353</v>
      </c>
      <c r="C11343" s="180">
        <v>71000</v>
      </c>
      <c r="D11343" s="180">
        <v>21000</v>
      </c>
      <c r="E11343" s="180"/>
      <c r="F11343" s="180"/>
      <c r="G11343" s="180"/>
      <c r="H11343" s="180"/>
      <c r="I11343" s="180">
        <v>382710</v>
      </c>
      <c r="J11343" s="180">
        <v>295430.37</v>
      </c>
    </row>
    <row r="11344" spans="1:10" x14ac:dyDescent="0.2">
      <c r="A11344" s="180" t="s">
        <v>266</v>
      </c>
      <c r="B11344" s="180" t="s">
        <v>354</v>
      </c>
      <c r="C11344" s="180"/>
      <c r="D11344" s="180"/>
      <c r="E11344" s="180"/>
      <c r="F11344" s="180"/>
      <c r="G11344" s="180"/>
      <c r="H11344" s="180"/>
      <c r="I11344" s="180">
        <v>245250</v>
      </c>
      <c r="J11344" s="180">
        <v>230017.89</v>
      </c>
    </row>
    <row r="11345" spans="1:10" x14ac:dyDescent="0.2">
      <c r="A11345" s="180" t="s">
        <v>266</v>
      </c>
      <c r="B11345" s="180" t="s">
        <v>408</v>
      </c>
      <c r="C11345" s="180"/>
      <c r="D11345" s="180"/>
      <c r="E11345" s="180"/>
      <c r="F11345" s="180"/>
      <c r="G11345" s="180"/>
      <c r="H11345" s="180"/>
      <c r="I11345" s="180">
        <v>387617</v>
      </c>
      <c r="J11345" s="180">
        <v>322323.65999999997</v>
      </c>
    </row>
    <row r="11346" spans="1:10" x14ac:dyDescent="0.2">
      <c r="A11346" s="180" t="s">
        <v>266</v>
      </c>
      <c r="B11346" s="180" t="s">
        <v>423</v>
      </c>
      <c r="C11346" s="180">
        <v>82000</v>
      </c>
      <c r="D11346" s="180">
        <v>11000</v>
      </c>
      <c r="E11346" s="180"/>
      <c r="F11346" s="180"/>
      <c r="G11346" s="180"/>
      <c r="H11346" s="180"/>
      <c r="I11346" s="180">
        <v>294815</v>
      </c>
      <c r="J11346" s="180">
        <v>293807.23</v>
      </c>
    </row>
    <row r="11347" spans="1:10" x14ac:dyDescent="0.2">
      <c r="A11347" s="180" t="s">
        <v>266</v>
      </c>
      <c r="B11347" s="180" t="s">
        <v>355</v>
      </c>
      <c r="C11347" s="180">
        <v>175200</v>
      </c>
      <c r="D11347" s="180">
        <v>13000</v>
      </c>
      <c r="E11347" s="180"/>
      <c r="F11347" s="180"/>
      <c r="G11347" s="180"/>
      <c r="H11347" s="180"/>
      <c r="I11347" s="180">
        <v>748399</v>
      </c>
      <c r="J11347" s="180">
        <v>610368.35000000009</v>
      </c>
    </row>
    <row r="11348" spans="1:10" x14ac:dyDescent="0.2">
      <c r="A11348" s="180" t="s">
        <v>266</v>
      </c>
      <c r="B11348" s="180" t="s">
        <v>356</v>
      </c>
      <c r="C11348" s="180">
        <v>17000</v>
      </c>
      <c r="D11348" s="180">
        <v>2000</v>
      </c>
      <c r="E11348" s="180"/>
      <c r="F11348" s="180"/>
      <c r="G11348" s="180"/>
      <c r="H11348" s="180"/>
      <c r="I11348" s="180">
        <v>355675</v>
      </c>
      <c r="J11348" s="180">
        <v>394291.98</v>
      </c>
    </row>
    <row r="11349" spans="1:10" x14ac:dyDescent="0.2">
      <c r="A11349" s="180" t="s">
        <v>266</v>
      </c>
      <c r="B11349" s="180" t="s">
        <v>409</v>
      </c>
      <c r="C11349" s="180"/>
      <c r="D11349" s="180"/>
      <c r="E11349" s="180"/>
      <c r="F11349" s="180"/>
      <c r="G11349" s="180"/>
      <c r="H11349" s="180"/>
      <c r="I11349" s="180">
        <v>0</v>
      </c>
      <c r="J11349" s="180"/>
    </row>
    <row r="11350" spans="1:10" x14ac:dyDescent="0.2">
      <c r="A11350" s="180" t="s">
        <v>266</v>
      </c>
      <c r="B11350" s="180" t="s">
        <v>378</v>
      </c>
      <c r="C11350" s="180"/>
      <c r="D11350" s="180"/>
      <c r="E11350" s="180"/>
      <c r="F11350" s="180"/>
      <c r="G11350" s="180">
        <v>276434</v>
      </c>
      <c r="H11350" s="180"/>
      <c r="I11350" s="180">
        <v>271013</v>
      </c>
      <c r="J11350" s="180">
        <v>368904.76</v>
      </c>
    </row>
    <row r="11351" spans="1:10" x14ac:dyDescent="0.2">
      <c r="A11351" s="180" t="s">
        <v>266</v>
      </c>
      <c r="B11351" s="180" t="s">
        <v>360</v>
      </c>
      <c r="C11351" s="180">
        <v>393000</v>
      </c>
      <c r="D11351" s="180"/>
      <c r="E11351" s="180"/>
      <c r="F11351" s="180"/>
      <c r="G11351" s="180"/>
      <c r="H11351" s="180"/>
      <c r="I11351" s="180">
        <v>384421</v>
      </c>
      <c r="J11351" s="180">
        <v>434281.51</v>
      </c>
    </row>
    <row r="11352" spans="1:10" x14ac:dyDescent="0.2">
      <c r="A11352" s="180" t="s">
        <v>266</v>
      </c>
      <c r="B11352" s="180" t="s">
        <v>379</v>
      </c>
      <c r="C11352" s="180"/>
      <c r="D11352" s="180"/>
      <c r="E11352" s="180"/>
      <c r="F11352" s="180">
        <v>631787</v>
      </c>
      <c r="G11352" s="180"/>
      <c r="H11352" s="180"/>
      <c r="I11352" s="180">
        <v>631787</v>
      </c>
      <c r="J11352" s="180">
        <v>675174.21</v>
      </c>
    </row>
    <row r="11353" spans="1:10" x14ac:dyDescent="0.2">
      <c r="A11353" s="180" t="s">
        <v>266</v>
      </c>
      <c r="B11353" s="180" t="s">
        <v>362</v>
      </c>
      <c r="C11353" s="180"/>
      <c r="D11353" s="180"/>
      <c r="E11353" s="180"/>
      <c r="F11353" s="180"/>
      <c r="G11353" s="180"/>
      <c r="H11353" s="180"/>
      <c r="I11353" s="180">
        <v>218699</v>
      </c>
      <c r="J11353" s="180">
        <v>213092</v>
      </c>
    </row>
    <row r="11354" spans="1:10" x14ac:dyDescent="0.2">
      <c r="A11354" s="180" t="s">
        <v>266</v>
      </c>
      <c r="B11354" s="180" t="s">
        <v>365</v>
      </c>
      <c r="C11354" s="180">
        <v>884200</v>
      </c>
      <c r="D11354" s="180">
        <v>71000</v>
      </c>
      <c r="E11354" s="180">
        <v>0</v>
      </c>
      <c r="F11354" s="180">
        <v>631787</v>
      </c>
      <c r="G11354" s="180">
        <v>276434</v>
      </c>
      <c r="H11354" s="180">
        <v>0</v>
      </c>
      <c r="I11354" s="180">
        <v>9049488</v>
      </c>
      <c r="J11354" s="180">
        <v>8591038.1400000006</v>
      </c>
    </row>
    <row r="11355" spans="1:10" x14ac:dyDescent="0.2">
      <c r="A11355" s="180" t="s">
        <v>266</v>
      </c>
      <c r="B11355" s="180" t="s">
        <v>447</v>
      </c>
      <c r="C11355" s="180">
        <v>66137</v>
      </c>
      <c r="D11355" s="180">
        <v>54425</v>
      </c>
      <c r="E11355" s="180"/>
      <c r="F11355" s="180"/>
      <c r="G11355" s="180"/>
      <c r="H11355" s="180"/>
      <c r="I11355" s="180">
        <v>120679</v>
      </c>
      <c r="J11355" s="180">
        <v>161803.21</v>
      </c>
    </row>
    <row r="11356" spans="1:10" x14ac:dyDescent="0.2">
      <c r="A11356" s="180" t="s">
        <v>266</v>
      </c>
      <c r="B11356" s="180" t="s">
        <v>366</v>
      </c>
      <c r="C11356" s="180">
        <v>950337</v>
      </c>
      <c r="D11356" s="180">
        <v>125425</v>
      </c>
      <c r="E11356" s="180">
        <v>0</v>
      </c>
      <c r="F11356" s="180">
        <v>631787</v>
      </c>
      <c r="G11356" s="180">
        <v>276434</v>
      </c>
      <c r="H11356" s="180">
        <v>0</v>
      </c>
      <c r="I11356" s="180">
        <v>9170167</v>
      </c>
      <c r="J11356" s="180">
        <v>8752841.3500000015</v>
      </c>
    </row>
    <row r="11357" spans="1:10" x14ac:dyDescent="0.2">
      <c r="A11357" s="180" t="s">
        <v>266</v>
      </c>
      <c r="B11357" s="180" t="s">
        <v>367</v>
      </c>
      <c r="C11357" s="180">
        <v>92338.620000000112</v>
      </c>
      <c r="D11357" s="180">
        <v>5403.3299999999872</v>
      </c>
      <c r="E11357" s="180">
        <v>0</v>
      </c>
      <c r="F11357" s="180">
        <v>379209.14000000019</v>
      </c>
      <c r="G11357" s="180">
        <v>-1595.3099999999977</v>
      </c>
      <c r="H11357" s="180">
        <v>0</v>
      </c>
      <c r="I11357" s="180">
        <v>3654861.6000000015</v>
      </c>
      <c r="J11357" s="180">
        <v>3973651.6000000015</v>
      </c>
    </row>
    <row r="11358" spans="1:10" x14ac:dyDescent="0.2">
      <c r="A11358" s="180" t="s">
        <v>266</v>
      </c>
      <c r="B11358" s="180" t="s">
        <v>368</v>
      </c>
      <c r="C11358" s="180">
        <v>1042675.62</v>
      </c>
      <c r="D11358" s="180">
        <v>130828.33</v>
      </c>
      <c r="E11358" s="180">
        <v>0</v>
      </c>
      <c r="F11358" s="180">
        <v>1010996.14</v>
      </c>
      <c r="G11358" s="180">
        <v>274838.69</v>
      </c>
      <c r="H11358" s="180">
        <v>0</v>
      </c>
      <c r="I11358" s="180">
        <v>12825028.6</v>
      </c>
      <c r="J11358" s="180">
        <v>12726492.950000005</v>
      </c>
    </row>
    <row r="11359" spans="1:10" x14ac:dyDescent="0.2">
      <c r="A11359" s="180" t="s">
        <v>500</v>
      </c>
      <c r="B11359" s="180" t="s">
        <v>333</v>
      </c>
      <c r="C11359" s="180"/>
      <c r="D11359" s="180">
        <v>831115</v>
      </c>
      <c r="E11359" s="180"/>
      <c r="F11359" s="180">
        <v>0</v>
      </c>
      <c r="G11359" s="180"/>
      <c r="H11359" s="180"/>
      <c r="I11359" s="180">
        <v>5194948</v>
      </c>
      <c r="J11359" s="180">
        <v>4235166.1500000004</v>
      </c>
    </row>
    <row r="11360" spans="1:10" x14ac:dyDescent="0.2">
      <c r="A11360" s="180" t="s">
        <v>500</v>
      </c>
      <c r="B11360" s="180" t="s">
        <v>334</v>
      </c>
      <c r="C11360" s="180"/>
      <c r="D11360" s="180">
        <v>18642</v>
      </c>
      <c r="E11360" s="180"/>
      <c r="F11360" s="180">
        <v>0</v>
      </c>
      <c r="G11360" s="180"/>
      <c r="H11360" s="180"/>
      <c r="I11360" s="180">
        <v>129903</v>
      </c>
      <c r="J11360" s="180">
        <v>187092.99</v>
      </c>
    </row>
    <row r="11361" spans="1:10" x14ac:dyDescent="0.2">
      <c r="A11361" s="180" t="s">
        <v>500</v>
      </c>
      <c r="B11361" s="180" t="s">
        <v>335</v>
      </c>
      <c r="C11361" s="180"/>
      <c r="D11361" s="180">
        <v>0</v>
      </c>
      <c r="E11361" s="180"/>
      <c r="F11361" s="180"/>
      <c r="G11361" s="180"/>
      <c r="H11361" s="180"/>
      <c r="I11361" s="180">
        <v>0</v>
      </c>
      <c r="J11361" s="180">
        <v>0</v>
      </c>
    </row>
    <row r="11362" spans="1:10" x14ac:dyDescent="0.2">
      <c r="A11362" s="180" t="s">
        <v>500</v>
      </c>
      <c r="B11362" s="180" t="s">
        <v>336</v>
      </c>
      <c r="C11362" s="180"/>
      <c r="D11362" s="180"/>
      <c r="E11362" s="180"/>
      <c r="F11362" s="180"/>
      <c r="G11362" s="180"/>
      <c r="H11362" s="180"/>
      <c r="I11362" s="180">
        <v>288400</v>
      </c>
      <c r="J11362" s="180">
        <v>358332.89</v>
      </c>
    </row>
    <row r="11363" spans="1:10" x14ac:dyDescent="0.2">
      <c r="A11363" s="180" t="s">
        <v>500</v>
      </c>
      <c r="B11363" s="180" t="s">
        <v>337</v>
      </c>
      <c r="C11363" s="180">
        <v>1500</v>
      </c>
      <c r="D11363" s="180">
        <v>80000</v>
      </c>
      <c r="E11363" s="180"/>
      <c r="F11363" s="180">
        <v>5500</v>
      </c>
      <c r="G11363" s="180">
        <v>1300</v>
      </c>
      <c r="H11363" s="180"/>
      <c r="I11363" s="180">
        <v>183500</v>
      </c>
      <c r="J11363" s="180">
        <v>61616.46</v>
      </c>
    </row>
    <row r="11364" spans="1:10" x14ac:dyDescent="0.2">
      <c r="A11364" s="180" t="s">
        <v>500</v>
      </c>
      <c r="B11364" s="180" t="s">
        <v>338</v>
      </c>
      <c r="C11364" s="180"/>
      <c r="D11364" s="180"/>
      <c r="E11364" s="180"/>
      <c r="F11364" s="180"/>
      <c r="G11364" s="180">
        <v>275000</v>
      </c>
      <c r="H11364" s="180"/>
      <c r="I11364" s="180">
        <v>260000</v>
      </c>
      <c r="J11364" s="180">
        <v>261290.25</v>
      </c>
    </row>
    <row r="11365" spans="1:10" x14ac:dyDescent="0.2">
      <c r="A11365" s="180" t="s">
        <v>500</v>
      </c>
      <c r="B11365" s="180" t="s">
        <v>339</v>
      </c>
      <c r="C11365" s="180"/>
      <c r="D11365" s="180"/>
      <c r="E11365" s="180"/>
      <c r="F11365" s="180"/>
      <c r="G11365" s="180"/>
      <c r="H11365" s="180"/>
      <c r="I11365" s="180">
        <v>331300</v>
      </c>
      <c r="J11365" s="180">
        <v>326485.28000000003</v>
      </c>
    </row>
    <row r="11366" spans="1:10" x14ac:dyDescent="0.2">
      <c r="A11366" s="180" t="s">
        <v>500</v>
      </c>
      <c r="B11366" s="180" t="s">
        <v>340</v>
      </c>
      <c r="C11366" s="180">
        <v>1000</v>
      </c>
      <c r="D11366" s="180">
        <v>0</v>
      </c>
      <c r="E11366" s="180"/>
      <c r="F11366" s="180">
        <v>0</v>
      </c>
      <c r="G11366" s="180">
        <v>2500</v>
      </c>
      <c r="H11366" s="180"/>
      <c r="I11366" s="180">
        <v>200171</v>
      </c>
      <c r="J11366" s="180">
        <v>332807.46999999997</v>
      </c>
    </row>
    <row r="11367" spans="1:10" x14ac:dyDescent="0.2">
      <c r="A11367" s="180" t="s">
        <v>500</v>
      </c>
      <c r="B11367" s="180" t="s">
        <v>341</v>
      </c>
      <c r="C11367" s="180">
        <v>0</v>
      </c>
      <c r="D11367" s="180">
        <v>0</v>
      </c>
      <c r="E11367" s="180"/>
      <c r="F11367" s="180">
        <v>0</v>
      </c>
      <c r="G11367" s="180">
        <v>0</v>
      </c>
      <c r="H11367" s="180"/>
      <c r="I11367" s="180">
        <v>0</v>
      </c>
      <c r="J11367" s="180">
        <v>0</v>
      </c>
    </row>
    <row r="11368" spans="1:10" x14ac:dyDescent="0.2">
      <c r="A11368" s="180" t="s">
        <v>500</v>
      </c>
      <c r="B11368" s="180" t="s">
        <v>342</v>
      </c>
      <c r="C11368" s="180"/>
      <c r="D11368" s="180"/>
      <c r="E11368" s="180"/>
      <c r="F11368" s="180"/>
      <c r="G11368" s="180"/>
      <c r="H11368" s="180"/>
      <c r="I11368" s="180">
        <v>5073363</v>
      </c>
      <c r="J11368" s="180">
        <v>5737219</v>
      </c>
    </row>
    <row r="11369" spans="1:10" x14ac:dyDescent="0.2">
      <c r="A11369" s="180" t="s">
        <v>500</v>
      </c>
      <c r="B11369" s="180" t="s">
        <v>343</v>
      </c>
      <c r="C11369" s="180"/>
      <c r="D11369" s="180"/>
      <c r="E11369" s="180"/>
      <c r="F11369" s="180"/>
      <c r="G11369" s="180"/>
      <c r="H11369" s="180"/>
      <c r="I11369" s="180">
        <v>0</v>
      </c>
      <c r="J11369" s="180">
        <v>0</v>
      </c>
    </row>
    <row r="11370" spans="1:10" x14ac:dyDescent="0.2">
      <c r="A11370" s="180" t="s">
        <v>500</v>
      </c>
      <c r="B11370" s="180" t="s">
        <v>344</v>
      </c>
      <c r="C11370" s="180">
        <v>925000</v>
      </c>
      <c r="D11370" s="180">
        <v>12500</v>
      </c>
      <c r="E11370" s="180"/>
      <c r="F11370" s="180">
        <v>0</v>
      </c>
      <c r="G11370" s="180">
        <v>3000</v>
      </c>
      <c r="H11370" s="180"/>
      <c r="I11370" s="180">
        <v>1042550</v>
      </c>
      <c r="J11370" s="180">
        <v>897229.53</v>
      </c>
    </row>
    <row r="11371" spans="1:10" x14ac:dyDescent="0.2">
      <c r="A11371" s="180" t="s">
        <v>500</v>
      </c>
      <c r="B11371" s="180" t="s">
        <v>475</v>
      </c>
      <c r="C11371" s="180"/>
      <c r="D11371" s="180">
        <v>6766</v>
      </c>
      <c r="E11371" s="180"/>
      <c r="F11371" s="180">
        <v>0</v>
      </c>
      <c r="G11371" s="180"/>
      <c r="H11371" s="180"/>
      <c r="I11371" s="180">
        <v>40369</v>
      </c>
      <c r="J11371" s="180">
        <v>61544.05</v>
      </c>
    </row>
    <row r="11372" spans="1:10" x14ac:dyDescent="0.2">
      <c r="A11372" s="180" t="s">
        <v>500</v>
      </c>
      <c r="B11372" s="180" t="s">
        <v>332</v>
      </c>
      <c r="C11372" s="180"/>
      <c r="D11372" s="180"/>
      <c r="E11372" s="180"/>
      <c r="F11372" s="180"/>
      <c r="G11372" s="180"/>
      <c r="H11372" s="180"/>
      <c r="I11372" s="180">
        <v>161060</v>
      </c>
      <c r="J11372" s="180">
        <v>162882</v>
      </c>
    </row>
    <row r="11373" spans="1:10" x14ac:dyDescent="0.2">
      <c r="A11373" s="180" t="s">
        <v>500</v>
      </c>
      <c r="B11373" s="180" t="s">
        <v>407</v>
      </c>
      <c r="C11373" s="180">
        <v>0</v>
      </c>
      <c r="D11373" s="180">
        <v>0</v>
      </c>
      <c r="E11373" s="180"/>
      <c r="F11373" s="180"/>
      <c r="G11373" s="180">
        <v>325000</v>
      </c>
      <c r="H11373" s="180"/>
      <c r="I11373" s="180">
        <v>498156</v>
      </c>
      <c r="J11373" s="180">
        <v>462155.86</v>
      </c>
    </row>
    <row r="11374" spans="1:10" x14ac:dyDescent="0.2">
      <c r="A11374" s="180" t="s">
        <v>500</v>
      </c>
      <c r="B11374" s="180" t="s">
        <v>345</v>
      </c>
      <c r="C11374" s="180">
        <v>927500</v>
      </c>
      <c r="D11374" s="180">
        <v>949023</v>
      </c>
      <c r="E11374" s="180">
        <v>0</v>
      </c>
      <c r="F11374" s="180">
        <v>5500</v>
      </c>
      <c r="G11374" s="180">
        <v>606800</v>
      </c>
      <c r="H11374" s="180">
        <v>0</v>
      </c>
      <c r="I11374" s="180">
        <v>13403720</v>
      </c>
      <c r="J11374" s="180">
        <v>13083821.93</v>
      </c>
    </row>
    <row r="11375" spans="1:10" x14ac:dyDescent="0.2">
      <c r="A11375" s="180" t="s">
        <v>500</v>
      </c>
      <c r="B11375" s="180" t="s">
        <v>346</v>
      </c>
      <c r="C11375" s="180">
        <v>0</v>
      </c>
      <c r="D11375" s="180">
        <v>0</v>
      </c>
      <c r="E11375" s="180"/>
      <c r="F11375" s="180">
        <v>0</v>
      </c>
      <c r="G11375" s="180"/>
      <c r="H11375" s="180"/>
      <c r="I11375" s="180">
        <v>4880000</v>
      </c>
      <c r="J11375" s="180">
        <v>0</v>
      </c>
    </row>
    <row r="11376" spans="1:10" x14ac:dyDescent="0.2">
      <c r="A11376" s="180" t="s">
        <v>500</v>
      </c>
      <c r="B11376" s="180" t="s">
        <v>446</v>
      </c>
      <c r="C11376" s="180">
        <v>0</v>
      </c>
      <c r="D11376" s="180">
        <v>0</v>
      </c>
      <c r="E11376" s="180"/>
      <c r="F11376" s="180">
        <v>1152000</v>
      </c>
      <c r="G11376" s="180">
        <v>0</v>
      </c>
      <c r="H11376" s="180"/>
      <c r="I11376" s="180">
        <v>902826</v>
      </c>
      <c r="J11376" s="180">
        <v>276916.8</v>
      </c>
    </row>
    <row r="11377" spans="1:10" x14ac:dyDescent="0.2">
      <c r="A11377" s="180" t="s">
        <v>500</v>
      </c>
      <c r="B11377" s="180" t="s">
        <v>347</v>
      </c>
      <c r="C11377" s="180">
        <v>0</v>
      </c>
      <c r="D11377" s="180">
        <v>3000</v>
      </c>
      <c r="E11377" s="180"/>
      <c r="F11377" s="180"/>
      <c r="G11377" s="180">
        <v>0</v>
      </c>
      <c r="H11377" s="180"/>
      <c r="I11377" s="180">
        <v>5000</v>
      </c>
      <c r="J11377" s="180">
        <v>15083</v>
      </c>
    </row>
    <row r="11378" spans="1:10" x14ac:dyDescent="0.2">
      <c r="A11378" s="180" t="s">
        <v>500</v>
      </c>
      <c r="B11378" s="180" t="s">
        <v>348</v>
      </c>
      <c r="C11378" s="180">
        <v>927500</v>
      </c>
      <c r="D11378" s="180">
        <v>952023</v>
      </c>
      <c r="E11378" s="180">
        <v>0</v>
      </c>
      <c r="F11378" s="180">
        <v>1157500</v>
      </c>
      <c r="G11378" s="180">
        <v>606800</v>
      </c>
      <c r="H11378" s="180">
        <v>0</v>
      </c>
      <c r="I11378" s="180">
        <v>19191546</v>
      </c>
      <c r="J11378" s="180">
        <v>13375821.73</v>
      </c>
    </row>
    <row r="11379" spans="1:10" x14ac:dyDescent="0.2">
      <c r="A11379" s="180" t="s">
        <v>500</v>
      </c>
      <c r="B11379" s="180" t="s">
        <v>349</v>
      </c>
      <c r="C11379" s="180">
        <v>1104488.1299999999</v>
      </c>
      <c r="D11379" s="180">
        <v>3267114.5</v>
      </c>
      <c r="E11379" s="180">
        <v>0</v>
      </c>
      <c r="F11379" s="180">
        <v>959908.51</v>
      </c>
      <c r="G11379" s="180">
        <v>340749.29999999993</v>
      </c>
      <c r="H11379" s="180">
        <v>0</v>
      </c>
      <c r="I11379" s="180">
        <v>11336675.310000001</v>
      </c>
      <c r="J11379" s="180">
        <v>10227785.4</v>
      </c>
    </row>
    <row r="11380" spans="1:10" x14ac:dyDescent="0.2">
      <c r="A11380" s="180" t="s">
        <v>500</v>
      </c>
      <c r="B11380" s="180" t="s">
        <v>350</v>
      </c>
      <c r="C11380" s="180">
        <v>2031988.13</v>
      </c>
      <c r="D11380" s="180">
        <v>4219137.5</v>
      </c>
      <c r="E11380" s="180">
        <v>0</v>
      </c>
      <c r="F11380" s="180">
        <v>2117408.5099999998</v>
      </c>
      <c r="G11380" s="180">
        <v>947549.3</v>
      </c>
      <c r="H11380" s="180">
        <v>0</v>
      </c>
      <c r="I11380" s="180">
        <v>30528221.309999999</v>
      </c>
      <c r="J11380" s="180">
        <v>23603607.130000003</v>
      </c>
    </row>
    <row r="11381" spans="1:10" x14ac:dyDescent="0.2">
      <c r="A11381" s="180" t="s">
        <v>500</v>
      </c>
      <c r="B11381" s="180" t="s">
        <v>376</v>
      </c>
      <c r="C11381" s="180"/>
      <c r="D11381" s="180"/>
      <c r="E11381" s="180"/>
      <c r="F11381" s="180"/>
      <c r="G11381" s="180"/>
      <c r="H11381" s="180"/>
      <c r="I11381" s="180"/>
      <c r="J11381" s="180"/>
    </row>
    <row r="11382" spans="1:10" x14ac:dyDescent="0.2">
      <c r="A11382" s="180" t="s">
        <v>500</v>
      </c>
      <c r="B11382" s="180" t="s">
        <v>377</v>
      </c>
      <c r="C11382" s="180">
        <v>175000</v>
      </c>
      <c r="D11382" s="180">
        <v>0</v>
      </c>
      <c r="E11382" s="180"/>
      <c r="F11382" s="180"/>
      <c r="G11382" s="180">
        <v>0</v>
      </c>
      <c r="H11382" s="180"/>
      <c r="I11382" s="180">
        <v>7993800</v>
      </c>
      <c r="J11382" s="180">
        <v>7206764.0300000003</v>
      </c>
    </row>
    <row r="11383" spans="1:10" x14ac:dyDescent="0.2">
      <c r="A11383" s="180" t="s">
        <v>500</v>
      </c>
      <c r="B11383" s="180" t="s">
        <v>352</v>
      </c>
      <c r="C11383" s="180">
        <v>25000</v>
      </c>
      <c r="D11383" s="180">
        <v>0</v>
      </c>
      <c r="E11383" s="180"/>
      <c r="F11383" s="180"/>
      <c r="G11383" s="180">
        <v>0</v>
      </c>
      <c r="H11383" s="180"/>
      <c r="I11383" s="180">
        <v>220000</v>
      </c>
      <c r="J11383" s="180">
        <v>302069.67000000004</v>
      </c>
    </row>
    <row r="11384" spans="1:10" x14ac:dyDescent="0.2">
      <c r="A11384" s="180" t="s">
        <v>500</v>
      </c>
      <c r="B11384" s="180" t="s">
        <v>353</v>
      </c>
      <c r="C11384" s="180">
        <v>0</v>
      </c>
      <c r="D11384" s="180">
        <v>0</v>
      </c>
      <c r="E11384" s="180"/>
      <c r="F11384" s="180"/>
      <c r="G11384" s="180">
        <v>0</v>
      </c>
      <c r="H11384" s="180"/>
      <c r="I11384" s="180">
        <v>515500</v>
      </c>
      <c r="J11384" s="180">
        <v>477304.31</v>
      </c>
    </row>
    <row r="11385" spans="1:10" x14ac:dyDescent="0.2">
      <c r="A11385" s="180" t="s">
        <v>500</v>
      </c>
      <c r="B11385" s="180" t="s">
        <v>354</v>
      </c>
      <c r="C11385" s="180">
        <v>0</v>
      </c>
      <c r="D11385" s="180">
        <v>0</v>
      </c>
      <c r="E11385" s="180"/>
      <c r="F11385" s="180"/>
      <c r="G11385" s="180">
        <v>0</v>
      </c>
      <c r="H11385" s="180"/>
      <c r="I11385" s="180">
        <v>286000</v>
      </c>
      <c r="J11385" s="180">
        <v>274548.58</v>
      </c>
    </row>
    <row r="11386" spans="1:10" x14ac:dyDescent="0.2">
      <c r="A11386" s="180" t="s">
        <v>500</v>
      </c>
      <c r="B11386" s="180" t="s">
        <v>408</v>
      </c>
      <c r="C11386" s="180">
        <v>0</v>
      </c>
      <c r="D11386" s="180">
        <v>0</v>
      </c>
      <c r="E11386" s="180"/>
      <c r="F11386" s="180"/>
      <c r="G11386" s="180">
        <v>0</v>
      </c>
      <c r="H11386" s="180"/>
      <c r="I11386" s="180">
        <v>445000</v>
      </c>
      <c r="J11386" s="180">
        <v>436389.82</v>
      </c>
    </row>
    <row r="11387" spans="1:10" x14ac:dyDescent="0.2">
      <c r="A11387" s="180" t="s">
        <v>500</v>
      </c>
      <c r="B11387" s="180" t="s">
        <v>423</v>
      </c>
      <c r="C11387" s="180">
        <v>60000</v>
      </c>
      <c r="D11387" s="180">
        <v>0</v>
      </c>
      <c r="E11387" s="180"/>
      <c r="F11387" s="180">
        <v>0</v>
      </c>
      <c r="G11387" s="180">
        <v>0</v>
      </c>
      <c r="H11387" s="180"/>
      <c r="I11387" s="180">
        <v>384810</v>
      </c>
      <c r="J11387" s="180">
        <v>363953.74</v>
      </c>
    </row>
    <row r="11388" spans="1:10" x14ac:dyDescent="0.2">
      <c r="A11388" s="180" t="s">
        <v>500</v>
      </c>
      <c r="B11388" s="180" t="s">
        <v>355</v>
      </c>
      <c r="C11388" s="180">
        <v>200000</v>
      </c>
      <c r="D11388" s="180">
        <v>0</v>
      </c>
      <c r="E11388" s="180"/>
      <c r="F11388" s="180"/>
      <c r="G11388" s="180">
        <v>225000</v>
      </c>
      <c r="H11388" s="180"/>
      <c r="I11388" s="180">
        <v>986000</v>
      </c>
      <c r="J11388" s="180">
        <v>920650.12</v>
      </c>
    </row>
    <row r="11389" spans="1:10" x14ac:dyDescent="0.2">
      <c r="A11389" s="180" t="s">
        <v>500</v>
      </c>
      <c r="B11389" s="180" t="s">
        <v>356</v>
      </c>
      <c r="C11389" s="180">
        <v>0</v>
      </c>
      <c r="D11389" s="180">
        <v>300000</v>
      </c>
      <c r="E11389" s="180"/>
      <c r="F11389" s="180"/>
      <c r="G11389" s="180">
        <v>0</v>
      </c>
      <c r="H11389" s="180"/>
      <c r="I11389" s="180">
        <v>729000</v>
      </c>
      <c r="J11389" s="180">
        <v>659158.19999999995</v>
      </c>
    </row>
    <row r="11390" spans="1:10" x14ac:dyDescent="0.2">
      <c r="A11390" s="180" t="s">
        <v>500</v>
      </c>
      <c r="B11390" s="180" t="s">
        <v>409</v>
      </c>
      <c r="C11390" s="180"/>
      <c r="D11390" s="180"/>
      <c r="E11390" s="180"/>
      <c r="F11390" s="180"/>
      <c r="G11390" s="180"/>
      <c r="H11390" s="180"/>
      <c r="I11390" s="180">
        <v>0</v>
      </c>
      <c r="J11390" s="180"/>
    </row>
    <row r="11391" spans="1:10" x14ac:dyDescent="0.2">
      <c r="A11391" s="180" t="s">
        <v>500</v>
      </c>
      <c r="B11391" s="180" t="s">
        <v>378</v>
      </c>
      <c r="C11391" s="180">
        <v>5000</v>
      </c>
      <c r="D11391" s="180">
        <v>3237137</v>
      </c>
      <c r="E11391" s="180"/>
      <c r="F11391" s="180"/>
      <c r="G11391" s="180">
        <v>698549</v>
      </c>
      <c r="H11391" s="180"/>
      <c r="I11391" s="180">
        <v>506500</v>
      </c>
      <c r="J11391" s="180">
        <v>508718.66</v>
      </c>
    </row>
    <row r="11392" spans="1:10" x14ac:dyDescent="0.2">
      <c r="A11392" s="180" t="s">
        <v>500</v>
      </c>
      <c r="B11392" s="180" t="s">
        <v>360</v>
      </c>
      <c r="C11392" s="180">
        <v>1096988</v>
      </c>
      <c r="D11392" s="180">
        <v>0</v>
      </c>
      <c r="E11392" s="180"/>
      <c r="F11392" s="180"/>
      <c r="G11392" s="180"/>
      <c r="H11392" s="180"/>
      <c r="I11392" s="180">
        <v>2250000</v>
      </c>
      <c r="J11392" s="180">
        <v>456318.15</v>
      </c>
    </row>
    <row r="11393" spans="1:10" x14ac:dyDescent="0.2">
      <c r="A11393" s="180" t="s">
        <v>500</v>
      </c>
      <c r="B11393" s="180" t="s">
        <v>379</v>
      </c>
      <c r="C11393" s="180">
        <v>0</v>
      </c>
      <c r="D11393" s="180">
        <v>0</v>
      </c>
      <c r="E11393" s="180"/>
      <c r="F11393" s="180">
        <v>1091290</v>
      </c>
      <c r="G11393" s="180"/>
      <c r="H11393" s="180"/>
      <c r="I11393" s="180">
        <v>340053</v>
      </c>
      <c r="J11393" s="180">
        <v>0</v>
      </c>
    </row>
    <row r="11394" spans="1:10" x14ac:dyDescent="0.2">
      <c r="A11394" s="180" t="s">
        <v>500</v>
      </c>
      <c r="B11394" s="180" t="s">
        <v>362</v>
      </c>
      <c r="C11394" s="180"/>
      <c r="D11394" s="180"/>
      <c r="E11394" s="180"/>
      <c r="F11394" s="180"/>
      <c r="G11394" s="180"/>
      <c r="H11394" s="180"/>
      <c r="I11394" s="180">
        <v>403214</v>
      </c>
      <c r="J11394" s="180">
        <v>403220</v>
      </c>
    </row>
    <row r="11395" spans="1:10" x14ac:dyDescent="0.2">
      <c r="A11395" s="180" t="s">
        <v>500</v>
      </c>
      <c r="B11395" s="180" t="s">
        <v>365</v>
      </c>
      <c r="C11395" s="180">
        <v>1561988</v>
      </c>
      <c r="D11395" s="180">
        <v>3537137</v>
      </c>
      <c r="E11395" s="180">
        <v>0</v>
      </c>
      <c r="F11395" s="180">
        <v>1091290</v>
      </c>
      <c r="G11395" s="180">
        <v>923549</v>
      </c>
      <c r="H11395" s="180">
        <v>0</v>
      </c>
      <c r="I11395" s="180">
        <v>15059877</v>
      </c>
      <c r="J11395" s="180">
        <v>12009095.279999996</v>
      </c>
    </row>
    <row r="11396" spans="1:10" x14ac:dyDescent="0.2">
      <c r="A11396" s="180" t="s">
        <v>500</v>
      </c>
      <c r="B11396" s="180" t="s">
        <v>447</v>
      </c>
      <c r="C11396" s="180">
        <v>470000</v>
      </c>
      <c r="D11396" s="180">
        <v>682000</v>
      </c>
      <c r="E11396" s="180"/>
      <c r="F11396" s="180">
        <v>0</v>
      </c>
      <c r="G11396" s="180">
        <v>24000</v>
      </c>
      <c r="H11396" s="180"/>
      <c r="I11396" s="180">
        <v>902826</v>
      </c>
      <c r="J11396" s="180">
        <v>257836.54</v>
      </c>
    </row>
    <row r="11397" spans="1:10" x14ac:dyDescent="0.2">
      <c r="A11397" s="180" t="s">
        <v>500</v>
      </c>
      <c r="B11397" s="180" t="s">
        <v>366</v>
      </c>
      <c r="C11397" s="180">
        <v>2031988</v>
      </c>
      <c r="D11397" s="180">
        <v>4219137</v>
      </c>
      <c r="E11397" s="180">
        <v>0</v>
      </c>
      <c r="F11397" s="180">
        <v>1091290</v>
      </c>
      <c r="G11397" s="180">
        <v>947549</v>
      </c>
      <c r="H11397" s="180">
        <v>0</v>
      </c>
      <c r="I11397" s="180">
        <v>15962703</v>
      </c>
      <c r="J11397" s="180">
        <v>12266931.819999997</v>
      </c>
    </row>
    <row r="11398" spans="1:10" x14ac:dyDescent="0.2">
      <c r="A11398" s="180" t="s">
        <v>500</v>
      </c>
      <c r="B11398" s="180" t="s">
        <v>367</v>
      </c>
      <c r="C11398" s="180">
        <v>0.12999999988824129</v>
      </c>
      <c r="D11398" s="180">
        <v>0.5</v>
      </c>
      <c r="E11398" s="180">
        <v>0</v>
      </c>
      <c r="F11398" s="180">
        <v>1026118.5099999998</v>
      </c>
      <c r="G11398" s="180">
        <v>0.29999999993015081</v>
      </c>
      <c r="H11398" s="180">
        <v>0</v>
      </c>
      <c r="I11398" s="180">
        <v>14565518.310000001</v>
      </c>
      <c r="J11398" s="180">
        <v>11336675.310000006</v>
      </c>
    </row>
    <row r="11399" spans="1:10" x14ac:dyDescent="0.2">
      <c r="A11399" s="180" t="s">
        <v>500</v>
      </c>
      <c r="B11399" s="180" t="s">
        <v>368</v>
      </c>
      <c r="C11399" s="180">
        <v>2031988.13</v>
      </c>
      <c r="D11399" s="180">
        <v>4219137.5</v>
      </c>
      <c r="E11399" s="180">
        <v>0</v>
      </c>
      <c r="F11399" s="180">
        <v>2117408.5099999998</v>
      </c>
      <c r="G11399" s="180">
        <v>947549.3</v>
      </c>
      <c r="H11399" s="180">
        <v>0</v>
      </c>
      <c r="I11399" s="180">
        <v>30528221.309999999</v>
      </c>
      <c r="J11399" s="180">
        <v>23603607.130000003</v>
      </c>
    </row>
    <row r="11400" spans="1:10" x14ac:dyDescent="0.2">
      <c r="A11400" s="180" t="s">
        <v>267</v>
      </c>
      <c r="B11400" s="180" t="s">
        <v>333</v>
      </c>
      <c r="C11400" s="180"/>
      <c r="D11400" s="180">
        <v>841593</v>
      </c>
      <c r="E11400" s="180"/>
      <c r="F11400" s="180">
        <v>2040276</v>
      </c>
      <c r="G11400" s="180"/>
      <c r="H11400" s="180"/>
      <c r="I11400" s="180">
        <v>7506108</v>
      </c>
      <c r="J11400" s="180">
        <v>7329441.4400000004</v>
      </c>
    </row>
    <row r="11401" spans="1:10" x14ac:dyDescent="0.2">
      <c r="A11401" s="180" t="s">
        <v>267</v>
      </c>
      <c r="B11401" s="180" t="s">
        <v>334</v>
      </c>
      <c r="C11401" s="180"/>
      <c r="D11401" s="180">
        <v>4778</v>
      </c>
      <c r="E11401" s="180"/>
      <c r="F11401" s="180">
        <v>11587</v>
      </c>
      <c r="G11401" s="180"/>
      <c r="H11401" s="180"/>
      <c r="I11401" s="180">
        <v>46010</v>
      </c>
      <c r="J11401" s="180">
        <v>48187.33</v>
      </c>
    </row>
    <row r="11402" spans="1:10" x14ac:dyDescent="0.2">
      <c r="A11402" s="180" t="s">
        <v>267</v>
      </c>
      <c r="B11402" s="180" t="s">
        <v>335</v>
      </c>
      <c r="C11402" s="180"/>
      <c r="D11402" s="180">
        <v>0</v>
      </c>
      <c r="E11402" s="180"/>
      <c r="F11402" s="180"/>
      <c r="G11402" s="180"/>
      <c r="H11402" s="180"/>
      <c r="I11402" s="180">
        <v>657997</v>
      </c>
      <c r="J11402" s="180">
        <v>672876</v>
      </c>
    </row>
    <row r="11403" spans="1:10" x14ac:dyDescent="0.2">
      <c r="A11403" s="180" t="s">
        <v>267</v>
      </c>
      <c r="B11403" s="180" t="s">
        <v>336</v>
      </c>
      <c r="C11403" s="180"/>
      <c r="D11403" s="180"/>
      <c r="E11403" s="180"/>
      <c r="F11403" s="180"/>
      <c r="G11403" s="180"/>
      <c r="H11403" s="180"/>
      <c r="I11403" s="180">
        <v>1164273</v>
      </c>
      <c r="J11403" s="180">
        <v>1336822.24</v>
      </c>
    </row>
    <row r="11404" spans="1:10" x14ac:dyDescent="0.2">
      <c r="A11404" s="180" t="s">
        <v>267</v>
      </c>
      <c r="B11404" s="180" t="s">
        <v>337</v>
      </c>
      <c r="C11404" s="180">
        <v>13000</v>
      </c>
      <c r="D11404" s="180">
        <v>6500</v>
      </c>
      <c r="E11404" s="180">
        <v>75</v>
      </c>
      <c r="F11404" s="180">
        <v>8500</v>
      </c>
      <c r="G11404" s="180">
        <v>1250</v>
      </c>
      <c r="H11404" s="180">
        <v>775</v>
      </c>
      <c r="I11404" s="180">
        <v>66906</v>
      </c>
      <c r="J11404" s="180">
        <v>44980.95</v>
      </c>
    </row>
    <row r="11405" spans="1:10" x14ac:dyDescent="0.2">
      <c r="A11405" s="180" t="s">
        <v>267</v>
      </c>
      <c r="B11405" s="180" t="s">
        <v>338</v>
      </c>
      <c r="C11405" s="180"/>
      <c r="D11405" s="180"/>
      <c r="E11405" s="180"/>
      <c r="F11405" s="180"/>
      <c r="G11405" s="180">
        <v>575000</v>
      </c>
      <c r="H11405" s="180"/>
      <c r="I11405" s="180">
        <v>569000</v>
      </c>
      <c r="J11405" s="180">
        <v>556998.68999999994</v>
      </c>
    </row>
    <row r="11406" spans="1:10" x14ac:dyDescent="0.2">
      <c r="A11406" s="180" t="s">
        <v>267</v>
      </c>
      <c r="B11406" s="180" t="s">
        <v>339</v>
      </c>
      <c r="C11406" s="180"/>
      <c r="D11406" s="180"/>
      <c r="E11406" s="180"/>
      <c r="F11406" s="180"/>
      <c r="G11406" s="180"/>
      <c r="H11406" s="180">
        <v>625</v>
      </c>
      <c r="I11406" s="180">
        <v>503675</v>
      </c>
      <c r="J11406" s="180">
        <v>476849.33</v>
      </c>
    </row>
    <row r="11407" spans="1:10" x14ac:dyDescent="0.2">
      <c r="A11407" s="180" t="s">
        <v>267</v>
      </c>
      <c r="B11407" s="180" t="s">
        <v>340</v>
      </c>
      <c r="C11407" s="180"/>
      <c r="D11407" s="180">
        <v>25</v>
      </c>
      <c r="E11407" s="180"/>
      <c r="F11407" s="180">
        <v>35</v>
      </c>
      <c r="G11407" s="180">
        <v>22000</v>
      </c>
      <c r="H11407" s="180">
        <v>455372</v>
      </c>
      <c r="I11407" s="180">
        <v>698072</v>
      </c>
      <c r="J11407" s="180">
        <v>742851.7</v>
      </c>
    </row>
    <row r="11408" spans="1:10" x14ac:dyDescent="0.2">
      <c r="A11408" s="180" t="s">
        <v>267</v>
      </c>
      <c r="B11408" s="180" t="s">
        <v>341</v>
      </c>
      <c r="C11408" s="180"/>
      <c r="D11408" s="180"/>
      <c r="E11408" s="180"/>
      <c r="F11408" s="180"/>
      <c r="G11408" s="180"/>
      <c r="H11408" s="180"/>
      <c r="I11408" s="180">
        <v>0</v>
      </c>
      <c r="J11408" s="180">
        <v>0</v>
      </c>
    </row>
    <row r="11409" spans="1:10" x14ac:dyDescent="0.2">
      <c r="A11409" s="180" t="s">
        <v>267</v>
      </c>
      <c r="B11409" s="180" t="s">
        <v>342</v>
      </c>
      <c r="C11409" s="180"/>
      <c r="D11409" s="180"/>
      <c r="E11409" s="180"/>
      <c r="F11409" s="180"/>
      <c r="G11409" s="180"/>
      <c r="H11409" s="180"/>
      <c r="I11409" s="180">
        <v>8087896</v>
      </c>
      <c r="J11409" s="180">
        <v>7837246</v>
      </c>
    </row>
    <row r="11410" spans="1:10" x14ac:dyDescent="0.2">
      <c r="A11410" s="180" t="s">
        <v>267</v>
      </c>
      <c r="B11410" s="180" t="s">
        <v>343</v>
      </c>
      <c r="C11410" s="180"/>
      <c r="D11410" s="180"/>
      <c r="E11410" s="180"/>
      <c r="F11410" s="180"/>
      <c r="G11410" s="180"/>
      <c r="H11410" s="180"/>
      <c r="I11410" s="180">
        <v>0</v>
      </c>
      <c r="J11410" s="180">
        <v>0</v>
      </c>
    </row>
    <row r="11411" spans="1:10" x14ac:dyDescent="0.2">
      <c r="A11411" s="180" t="s">
        <v>267</v>
      </c>
      <c r="B11411" s="180" t="s">
        <v>344</v>
      </c>
      <c r="C11411" s="180">
        <v>1310000</v>
      </c>
      <c r="D11411" s="180">
        <v>230</v>
      </c>
      <c r="E11411" s="180"/>
      <c r="F11411" s="180">
        <v>565</v>
      </c>
      <c r="G11411" s="180">
        <v>5200</v>
      </c>
      <c r="H11411" s="180"/>
      <c r="I11411" s="180">
        <v>1341229</v>
      </c>
      <c r="J11411" s="180">
        <v>1282000.6800000002</v>
      </c>
    </row>
    <row r="11412" spans="1:10" x14ac:dyDescent="0.2">
      <c r="A11412" s="180" t="s">
        <v>267</v>
      </c>
      <c r="B11412" s="180" t="s">
        <v>475</v>
      </c>
      <c r="C11412" s="180"/>
      <c r="D11412" s="180">
        <v>6223</v>
      </c>
      <c r="E11412" s="180"/>
      <c r="F11412" s="180">
        <v>15085</v>
      </c>
      <c r="G11412" s="180"/>
      <c r="H11412" s="180"/>
      <c r="I11412" s="180">
        <v>51122</v>
      </c>
      <c r="J11412" s="180">
        <v>50918.720000000001</v>
      </c>
    </row>
    <row r="11413" spans="1:10" x14ac:dyDescent="0.2">
      <c r="A11413" s="180" t="s">
        <v>267</v>
      </c>
      <c r="B11413" s="180" t="s">
        <v>332</v>
      </c>
      <c r="C11413" s="180"/>
      <c r="D11413" s="180"/>
      <c r="E11413" s="180"/>
      <c r="F11413" s="180"/>
      <c r="G11413" s="180"/>
      <c r="H11413" s="180"/>
      <c r="I11413" s="180">
        <v>26500</v>
      </c>
      <c r="J11413" s="180">
        <v>51952</v>
      </c>
    </row>
    <row r="11414" spans="1:10" x14ac:dyDescent="0.2">
      <c r="A11414" s="180" t="s">
        <v>267</v>
      </c>
      <c r="B11414" s="180" t="s">
        <v>407</v>
      </c>
      <c r="C11414" s="180"/>
      <c r="D11414" s="180"/>
      <c r="E11414" s="180"/>
      <c r="F11414" s="180"/>
      <c r="G11414" s="180">
        <v>179000</v>
      </c>
      <c r="H11414" s="180"/>
      <c r="I11414" s="180">
        <v>482800</v>
      </c>
      <c r="J11414" s="180">
        <v>465257.84</v>
      </c>
    </row>
    <row r="11415" spans="1:10" x14ac:dyDescent="0.2">
      <c r="A11415" s="180" t="s">
        <v>267</v>
      </c>
      <c r="B11415" s="180" t="s">
        <v>345</v>
      </c>
      <c r="C11415" s="180">
        <v>1323000</v>
      </c>
      <c r="D11415" s="180">
        <v>859349</v>
      </c>
      <c r="E11415" s="180">
        <v>75</v>
      </c>
      <c r="F11415" s="180">
        <v>2076048</v>
      </c>
      <c r="G11415" s="180">
        <v>782450</v>
      </c>
      <c r="H11415" s="180">
        <v>456772</v>
      </c>
      <c r="I11415" s="180">
        <v>21201588</v>
      </c>
      <c r="J11415" s="180">
        <v>20896382.920000002</v>
      </c>
    </row>
    <row r="11416" spans="1:10" x14ac:dyDescent="0.2">
      <c r="A11416" s="180" t="s">
        <v>267</v>
      </c>
      <c r="B11416" s="180" t="s">
        <v>346</v>
      </c>
      <c r="C11416" s="180"/>
      <c r="D11416" s="180"/>
      <c r="E11416" s="180"/>
      <c r="F11416" s="180"/>
      <c r="G11416" s="180"/>
      <c r="H11416" s="180"/>
      <c r="I11416" s="180">
        <v>0</v>
      </c>
      <c r="J11416" s="180">
        <v>0</v>
      </c>
    </row>
    <row r="11417" spans="1:10" x14ac:dyDescent="0.2">
      <c r="A11417" s="180" t="s">
        <v>267</v>
      </c>
      <c r="B11417" s="180" t="s">
        <v>446</v>
      </c>
      <c r="C11417" s="180"/>
      <c r="D11417" s="180"/>
      <c r="E11417" s="180"/>
      <c r="F11417" s="180">
        <v>1121392</v>
      </c>
      <c r="G11417" s="180"/>
      <c r="H11417" s="180"/>
      <c r="I11417" s="180">
        <v>1139312</v>
      </c>
      <c r="J11417" s="180">
        <v>4976630.4400000004</v>
      </c>
    </row>
    <row r="11418" spans="1:10" x14ac:dyDescent="0.2">
      <c r="A11418" s="180" t="s">
        <v>267</v>
      </c>
      <c r="B11418" s="180" t="s">
        <v>347</v>
      </c>
      <c r="C11418" s="180"/>
      <c r="D11418" s="180"/>
      <c r="E11418" s="180"/>
      <c r="F11418" s="180"/>
      <c r="G11418" s="180"/>
      <c r="H11418" s="180"/>
      <c r="I11418" s="180">
        <v>0</v>
      </c>
      <c r="J11418" s="180">
        <v>0</v>
      </c>
    </row>
    <row r="11419" spans="1:10" x14ac:dyDescent="0.2">
      <c r="A11419" s="180" t="s">
        <v>267</v>
      </c>
      <c r="B11419" s="180" t="s">
        <v>348</v>
      </c>
      <c r="C11419" s="180">
        <v>1323000</v>
      </c>
      <c r="D11419" s="180">
        <v>859349</v>
      </c>
      <c r="E11419" s="180">
        <v>75</v>
      </c>
      <c r="F11419" s="180">
        <v>3197440</v>
      </c>
      <c r="G11419" s="180">
        <v>782450</v>
      </c>
      <c r="H11419" s="180">
        <v>456772</v>
      </c>
      <c r="I11419" s="180">
        <v>22340900</v>
      </c>
      <c r="J11419" s="180">
        <v>25873013.359999999</v>
      </c>
    </row>
    <row r="11420" spans="1:10" x14ac:dyDescent="0.2">
      <c r="A11420" s="180" t="s">
        <v>267</v>
      </c>
      <c r="B11420" s="180" t="s">
        <v>349</v>
      </c>
      <c r="C11420" s="180">
        <v>2260160.09</v>
      </c>
      <c r="D11420" s="180">
        <v>857232.18000000017</v>
      </c>
      <c r="E11420" s="180">
        <v>8297</v>
      </c>
      <c r="F11420" s="180">
        <v>138275.2200000002</v>
      </c>
      <c r="G11420" s="180">
        <v>532016.62000000011</v>
      </c>
      <c r="H11420" s="180">
        <v>115156.93999999994</v>
      </c>
      <c r="I11420" s="180">
        <v>8298997.3999999985</v>
      </c>
      <c r="J11420" s="180">
        <v>16490265.6</v>
      </c>
    </row>
    <row r="11421" spans="1:10" x14ac:dyDescent="0.2">
      <c r="A11421" s="180" t="s">
        <v>267</v>
      </c>
      <c r="B11421" s="180" t="s">
        <v>350</v>
      </c>
      <c r="C11421" s="180">
        <v>3583160.09</v>
      </c>
      <c r="D11421" s="180">
        <v>1716581.1800000002</v>
      </c>
      <c r="E11421" s="180">
        <v>8372</v>
      </c>
      <c r="F11421" s="180">
        <v>3335715.22</v>
      </c>
      <c r="G11421" s="180">
        <v>1314466.6200000001</v>
      </c>
      <c r="H11421" s="180">
        <v>571928.93999999994</v>
      </c>
      <c r="I11421" s="180">
        <v>30639897.399999999</v>
      </c>
      <c r="J11421" s="180">
        <v>42363278.960000001</v>
      </c>
    </row>
    <row r="11422" spans="1:10" x14ac:dyDescent="0.2">
      <c r="A11422" s="180" t="s">
        <v>267</v>
      </c>
      <c r="B11422" s="180" t="s">
        <v>376</v>
      </c>
      <c r="C11422" s="180"/>
      <c r="D11422" s="180"/>
      <c r="E11422" s="180"/>
      <c r="F11422" s="180"/>
      <c r="G11422" s="180"/>
      <c r="H11422" s="180"/>
      <c r="I11422" s="180"/>
      <c r="J11422" s="180"/>
    </row>
    <row r="11423" spans="1:10" x14ac:dyDescent="0.2">
      <c r="A11423" s="180" t="s">
        <v>267</v>
      </c>
      <c r="B11423" s="180" t="s">
        <v>377</v>
      </c>
      <c r="C11423" s="180"/>
      <c r="D11423" s="180">
        <v>300000</v>
      </c>
      <c r="E11423" s="180"/>
      <c r="F11423" s="180"/>
      <c r="G11423" s="180"/>
      <c r="H11423" s="180">
        <v>100000</v>
      </c>
      <c r="I11423" s="180">
        <v>10962161</v>
      </c>
      <c r="J11423" s="180">
        <v>10237394.32</v>
      </c>
    </row>
    <row r="11424" spans="1:10" x14ac:dyDescent="0.2">
      <c r="A11424" s="180" t="s">
        <v>267</v>
      </c>
      <c r="B11424" s="180" t="s">
        <v>352</v>
      </c>
      <c r="C11424" s="180"/>
      <c r="D11424" s="180"/>
      <c r="E11424" s="180"/>
      <c r="F11424" s="180"/>
      <c r="G11424" s="180"/>
      <c r="H11424" s="180"/>
      <c r="I11424" s="180">
        <v>426610</v>
      </c>
      <c r="J11424" s="180">
        <v>411213.92</v>
      </c>
    </row>
    <row r="11425" spans="1:10" x14ac:dyDescent="0.2">
      <c r="A11425" s="180" t="s">
        <v>267</v>
      </c>
      <c r="B11425" s="180" t="s">
        <v>353</v>
      </c>
      <c r="C11425" s="180"/>
      <c r="D11425" s="180"/>
      <c r="E11425" s="180"/>
      <c r="F11425" s="180"/>
      <c r="G11425" s="180"/>
      <c r="H11425" s="180">
        <v>350</v>
      </c>
      <c r="I11425" s="180">
        <v>944410</v>
      </c>
      <c r="J11425" s="180">
        <v>875068.3</v>
      </c>
    </row>
    <row r="11426" spans="1:10" x14ac:dyDescent="0.2">
      <c r="A11426" s="180" t="s">
        <v>267</v>
      </c>
      <c r="B11426" s="180" t="s">
        <v>354</v>
      </c>
      <c r="C11426" s="180"/>
      <c r="D11426" s="180"/>
      <c r="E11426" s="180"/>
      <c r="F11426" s="180"/>
      <c r="G11426" s="180"/>
      <c r="H11426" s="180"/>
      <c r="I11426" s="180">
        <v>382000</v>
      </c>
      <c r="J11426" s="180">
        <v>343790.11</v>
      </c>
    </row>
    <row r="11427" spans="1:10" x14ac:dyDescent="0.2">
      <c r="A11427" s="180" t="s">
        <v>267</v>
      </c>
      <c r="B11427" s="180" t="s">
        <v>408</v>
      </c>
      <c r="C11427" s="180"/>
      <c r="D11427" s="180"/>
      <c r="E11427" s="180"/>
      <c r="F11427" s="180"/>
      <c r="G11427" s="180">
        <v>1500</v>
      </c>
      <c r="H11427" s="180">
        <v>6500</v>
      </c>
      <c r="I11427" s="180">
        <v>1007630</v>
      </c>
      <c r="J11427" s="180">
        <v>832012.35000000021</v>
      </c>
    </row>
    <row r="11428" spans="1:10" x14ac:dyDescent="0.2">
      <c r="A11428" s="180" t="s">
        <v>267</v>
      </c>
      <c r="B11428" s="180" t="s">
        <v>423</v>
      </c>
      <c r="C11428" s="180"/>
      <c r="D11428" s="180"/>
      <c r="E11428" s="180"/>
      <c r="F11428" s="180"/>
      <c r="G11428" s="180"/>
      <c r="H11428" s="180">
        <v>6500</v>
      </c>
      <c r="I11428" s="180">
        <v>325950</v>
      </c>
      <c r="J11428" s="180">
        <v>307555.28999999998</v>
      </c>
    </row>
    <row r="11429" spans="1:10" x14ac:dyDescent="0.2">
      <c r="A11429" s="180" t="s">
        <v>267</v>
      </c>
      <c r="B11429" s="180" t="s">
        <v>355</v>
      </c>
      <c r="C11429" s="180"/>
      <c r="D11429" s="180">
        <v>100000</v>
      </c>
      <c r="E11429" s="180"/>
      <c r="F11429" s="180"/>
      <c r="G11429" s="180"/>
      <c r="H11429" s="180">
        <v>2500</v>
      </c>
      <c r="I11429" s="180">
        <v>2357315</v>
      </c>
      <c r="J11429" s="180">
        <v>1939765.67</v>
      </c>
    </row>
    <row r="11430" spans="1:10" x14ac:dyDescent="0.2">
      <c r="A11430" s="180" t="s">
        <v>267</v>
      </c>
      <c r="B11430" s="180" t="s">
        <v>356</v>
      </c>
      <c r="C11430" s="180"/>
      <c r="D11430" s="180">
        <v>175000</v>
      </c>
      <c r="E11430" s="180"/>
      <c r="F11430" s="180"/>
      <c r="G11430" s="180"/>
      <c r="H11430" s="180"/>
      <c r="I11430" s="180">
        <v>707000</v>
      </c>
      <c r="J11430" s="180">
        <v>652853.18999999994</v>
      </c>
    </row>
    <row r="11431" spans="1:10" x14ac:dyDescent="0.2">
      <c r="A11431" s="180" t="s">
        <v>267</v>
      </c>
      <c r="B11431" s="180" t="s">
        <v>409</v>
      </c>
      <c r="C11431" s="180"/>
      <c r="D11431" s="180"/>
      <c r="E11431" s="180"/>
      <c r="F11431" s="180"/>
      <c r="G11431" s="180"/>
      <c r="H11431" s="180"/>
      <c r="I11431" s="180">
        <v>0</v>
      </c>
      <c r="J11431" s="180"/>
    </row>
    <row r="11432" spans="1:10" x14ac:dyDescent="0.2">
      <c r="A11432" s="180" t="s">
        <v>267</v>
      </c>
      <c r="B11432" s="180" t="s">
        <v>378</v>
      </c>
      <c r="C11432" s="180"/>
      <c r="D11432" s="180"/>
      <c r="E11432" s="180"/>
      <c r="F11432" s="180"/>
      <c r="G11432" s="180">
        <v>725000</v>
      </c>
      <c r="H11432" s="180">
        <v>392500</v>
      </c>
      <c r="I11432" s="180">
        <v>1055000</v>
      </c>
      <c r="J11432" s="180">
        <v>980745.17</v>
      </c>
    </row>
    <row r="11433" spans="1:10" x14ac:dyDescent="0.2">
      <c r="A11433" s="180" t="s">
        <v>267</v>
      </c>
      <c r="B11433" s="180" t="s">
        <v>360</v>
      </c>
      <c r="C11433" s="180">
        <v>250000</v>
      </c>
      <c r="D11433" s="180">
        <v>500000</v>
      </c>
      <c r="E11433" s="180">
        <v>8372</v>
      </c>
      <c r="F11433" s="180"/>
      <c r="G11433" s="180"/>
      <c r="H11433" s="180"/>
      <c r="I11433" s="180">
        <v>953200</v>
      </c>
      <c r="J11433" s="180">
        <v>14718103.289999999</v>
      </c>
    </row>
    <row r="11434" spans="1:10" x14ac:dyDescent="0.2">
      <c r="A11434" s="180" t="s">
        <v>267</v>
      </c>
      <c r="B11434" s="180" t="s">
        <v>379</v>
      </c>
      <c r="C11434" s="180"/>
      <c r="D11434" s="180"/>
      <c r="E11434" s="180"/>
      <c r="F11434" s="180">
        <v>3200000</v>
      </c>
      <c r="G11434" s="180"/>
      <c r="H11434" s="180"/>
      <c r="I11434" s="180">
        <v>3320000</v>
      </c>
      <c r="J11434" s="180">
        <v>1988380.5</v>
      </c>
    </row>
    <row r="11435" spans="1:10" x14ac:dyDescent="0.2">
      <c r="A11435" s="180" t="s">
        <v>267</v>
      </c>
      <c r="B11435" s="180" t="s">
        <v>362</v>
      </c>
      <c r="C11435" s="180"/>
      <c r="D11435" s="180"/>
      <c r="E11435" s="180"/>
      <c r="F11435" s="180"/>
      <c r="G11435" s="180"/>
      <c r="H11435" s="180"/>
      <c r="I11435" s="180">
        <v>581308</v>
      </c>
      <c r="J11435" s="180">
        <v>564931</v>
      </c>
    </row>
    <row r="11436" spans="1:10" x14ac:dyDescent="0.2">
      <c r="A11436" s="180" t="s">
        <v>267</v>
      </c>
      <c r="B11436" s="180" t="s">
        <v>365</v>
      </c>
      <c r="C11436" s="180">
        <v>250000</v>
      </c>
      <c r="D11436" s="180">
        <v>1075000</v>
      </c>
      <c r="E11436" s="180">
        <v>8372</v>
      </c>
      <c r="F11436" s="180">
        <v>3200000</v>
      </c>
      <c r="G11436" s="180">
        <v>726500</v>
      </c>
      <c r="H11436" s="180">
        <v>508350</v>
      </c>
      <c r="I11436" s="180">
        <v>23022584</v>
      </c>
      <c r="J11436" s="180">
        <v>33851813.109999999</v>
      </c>
    </row>
    <row r="11437" spans="1:10" x14ac:dyDescent="0.2">
      <c r="A11437" s="180" t="s">
        <v>267</v>
      </c>
      <c r="B11437" s="180" t="s">
        <v>447</v>
      </c>
      <c r="C11437" s="180">
        <v>1121392</v>
      </c>
      <c r="D11437" s="180"/>
      <c r="E11437" s="180"/>
      <c r="F11437" s="180"/>
      <c r="G11437" s="180">
        <v>15000</v>
      </c>
      <c r="H11437" s="180"/>
      <c r="I11437" s="180">
        <v>1140979</v>
      </c>
      <c r="J11437" s="180">
        <v>212468.45</v>
      </c>
    </row>
    <row r="11438" spans="1:10" x14ac:dyDescent="0.2">
      <c r="A11438" s="180" t="s">
        <v>267</v>
      </c>
      <c r="B11438" s="180" t="s">
        <v>366</v>
      </c>
      <c r="C11438" s="180">
        <v>1371392</v>
      </c>
      <c r="D11438" s="180">
        <v>1075000</v>
      </c>
      <c r="E11438" s="180">
        <v>8372</v>
      </c>
      <c r="F11438" s="180">
        <v>3200000</v>
      </c>
      <c r="G11438" s="180">
        <v>741500</v>
      </c>
      <c r="H11438" s="180">
        <v>508350</v>
      </c>
      <c r="I11438" s="180">
        <v>24163563</v>
      </c>
      <c r="J11438" s="180">
        <v>34064281.560000002</v>
      </c>
    </row>
    <row r="11439" spans="1:10" x14ac:dyDescent="0.2">
      <c r="A11439" s="180" t="s">
        <v>267</v>
      </c>
      <c r="B11439" s="180" t="s">
        <v>367</v>
      </c>
      <c r="C11439" s="180">
        <v>2211768.09</v>
      </c>
      <c r="D11439" s="180">
        <v>641581.18000000017</v>
      </c>
      <c r="E11439" s="180">
        <v>0</v>
      </c>
      <c r="F11439" s="180">
        <v>135715.2200000002</v>
      </c>
      <c r="G11439" s="180">
        <v>572966.62000000011</v>
      </c>
      <c r="H11439" s="180">
        <v>63578.939999999944</v>
      </c>
      <c r="I11439" s="180">
        <v>6476334.3999999985</v>
      </c>
      <c r="J11439" s="180">
        <v>8298997.3999999985</v>
      </c>
    </row>
    <row r="11440" spans="1:10" x14ac:dyDescent="0.2">
      <c r="A11440" s="180" t="s">
        <v>267</v>
      </c>
      <c r="B11440" s="180" t="s">
        <v>368</v>
      </c>
      <c r="C11440" s="180">
        <v>3583160.09</v>
      </c>
      <c r="D11440" s="180">
        <v>1716581.1800000002</v>
      </c>
      <c r="E11440" s="180">
        <v>8372</v>
      </c>
      <c r="F11440" s="180">
        <v>3335715.22</v>
      </c>
      <c r="G11440" s="180">
        <v>1314466.6200000001</v>
      </c>
      <c r="H11440" s="180">
        <v>571928.93999999994</v>
      </c>
      <c r="I11440" s="180">
        <v>30639897.399999999</v>
      </c>
      <c r="J11440" s="180">
        <v>42363278.960000001</v>
      </c>
    </row>
    <row r="11441" spans="1:10" x14ac:dyDescent="0.2">
      <c r="A11441" s="180" t="s">
        <v>268</v>
      </c>
      <c r="B11441" s="180" t="s">
        <v>333</v>
      </c>
      <c r="C11441" s="180"/>
      <c r="D11441" s="180">
        <v>255347</v>
      </c>
      <c r="E11441" s="180"/>
      <c r="F11441" s="180">
        <v>0</v>
      </c>
      <c r="G11441" s="180"/>
      <c r="H11441" s="180"/>
      <c r="I11441" s="180">
        <v>2532653</v>
      </c>
      <c r="J11441" s="180">
        <v>2497731.36</v>
      </c>
    </row>
    <row r="11442" spans="1:10" x14ac:dyDescent="0.2">
      <c r="A11442" s="180" t="s">
        <v>268</v>
      </c>
      <c r="B11442" s="180" t="s">
        <v>334</v>
      </c>
      <c r="C11442" s="180"/>
      <c r="D11442" s="180">
        <v>8640</v>
      </c>
      <c r="E11442" s="180"/>
      <c r="F11442" s="180">
        <v>0</v>
      </c>
      <c r="G11442" s="180"/>
      <c r="H11442" s="180"/>
      <c r="I11442" s="180">
        <v>88961</v>
      </c>
      <c r="J11442" s="180">
        <v>92576.670000000013</v>
      </c>
    </row>
    <row r="11443" spans="1:10" x14ac:dyDescent="0.2">
      <c r="A11443" s="180" t="s">
        <v>268</v>
      </c>
      <c r="B11443" s="180" t="s">
        <v>335</v>
      </c>
      <c r="C11443" s="180"/>
      <c r="D11443" s="180">
        <v>0</v>
      </c>
      <c r="E11443" s="180"/>
      <c r="F11443" s="180"/>
      <c r="G11443" s="180"/>
      <c r="H11443" s="180"/>
      <c r="I11443" s="180">
        <v>264639</v>
      </c>
      <c r="J11443" s="180">
        <v>256172</v>
      </c>
    </row>
    <row r="11444" spans="1:10" x14ac:dyDescent="0.2">
      <c r="A11444" s="180" t="s">
        <v>268</v>
      </c>
      <c r="B11444" s="180" t="s">
        <v>336</v>
      </c>
      <c r="C11444" s="180"/>
      <c r="D11444" s="180"/>
      <c r="E11444" s="180"/>
      <c r="F11444" s="180"/>
      <c r="G11444" s="180"/>
      <c r="H11444" s="180"/>
      <c r="I11444" s="180">
        <v>406647</v>
      </c>
      <c r="J11444" s="180">
        <v>290313.31</v>
      </c>
    </row>
    <row r="11445" spans="1:10" x14ac:dyDescent="0.2">
      <c r="A11445" s="180" t="s">
        <v>268</v>
      </c>
      <c r="B11445" s="180" t="s">
        <v>337</v>
      </c>
      <c r="C11445" s="180">
        <v>5000</v>
      </c>
      <c r="D11445" s="180"/>
      <c r="E11445" s="180"/>
      <c r="F11445" s="180">
        <v>2560</v>
      </c>
      <c r="G11445" s="180">
        <v>490</v>
      </c>
      <c r="H11445" s="180">
        <v>15</v>
      </c>
      <c r="I11445" s="180">
        <v>49453</v>
      </c>
      <c r="J11445" s="180">
        <v>25533.26</v>
      </c>
    </row>
    <row r="11446" spans="1:10" x14ac:dyDescent="0.2">
      <c r="A11446" s="180" t="s">
        <v>268</v>
      </c>
      <c r="B11446" s="180" t="s">
        <v>338</v>
      </c>
      <c r="C11446" s="180"/>
      <c r="D11446" s="180"/>
      <c r="E11446" s="180"/>
      <c r="F11446" s="180"/>
      <c r="G11446" s="180">
        <v>190000</v>
      </c>
      <c r="H11446" s="180"/>
      <c r="I11446" s="180">
        <v>171960</v>
      </c>
      <c r="J11446" s="180">
        <v>160958.73000000001</v>
      </c>
    </row>
    <row r="11447" spans="1:10" x14ac:dyDescent="0.2">
      <c r="A11447" s="180" t="s">
        <v>268</v>
      </c>
      <c r="B11447" s="180" t="s">
        <v>339</v>
      </c>
      <c r="C11447" s="180"/>
      <c r="D11447" s="180"/>
      <c r="E11447" s="180"/>
      <c r="F11447" s="180"/>
      <c r="G11447" s="180"/>
      <c r="H11447" s="180"/>
      <c r="I11447" s="180">
        <v>219070</v>
      </c>
      <c r="J11447" s="180">
        <v>151939.35999999999</v>
      </c>
    </row>
    <row r="11448" spans="1:10" x14ac:dyDescent="0.2">
      <c r="A11448" s="180" t="s">
        <v>268</v>
      </c>
      <c r="B11448" s="180" t="s">
        <v>340</v>
      </c>
      <c r="C11448" s="180"/>
      <c r="D11448" s="180"/>
      <c r="E11448" s="180"/>
      <c r="F11448" s="180"/>
      <c r="G11448" s="180">
        <v>20</v>
      </c>
      <c r="H11448" s="180">
        <v>396030</v>
      </c>
      <c r="I11448" s="180">
        <v>460324</v>
      </c>
      <c r="J11448" s="180">
        <v>364073.39</v>
      </c>
    </row>
    <row r="11449" spans="1:10" x14ac:dyDescent="0.2">
      <c r="A11449" s="180" t="s">
        <v>268</v>
      </c>
      <c r="B11449" s="180" t="s">
        <v>341</v>
      </c>
      <c r="C11449" s="180"/>
      <c r="D11449" s="180"/>
      <c r="E11449" s="180"/>
      <c r="F11449" s="180"/>
      <c r="G11449" s="180"/>
      <c r="H11449" s="180">
        <v>100</v>
      </c>
      <c r="I11449" s="180">
        <v>52</v>
      </c>
      <c r="J11449" s="180">
        <v>3000</v>
      </c>
    </row>
    <row r="11450" spans="1:10" x14ac:dyDescent="0.2">
      <c r="A11450" s="180" t="s">
        <v>268</v>
      </c>
      <c r="B11450" s="180" t="s">
        <v>342</v>
      </c>
      <c r="C11450" s="180"/>
      <c r="D11450" s="180"/>
      <c r="E11450" s="180"/>
      <c r="F11450" s="180"/>
      <c r="G11450" s="180"/>
      <c r="H11450" s="180"/>
      <c r="I11450" s="180">
        <v>3894082</v>
      </c>
      <c r="J11450" s="180">
        <v>4078263</v>
      </c>
    </row>
    <row r="11451" spans="1:10" x14ac:dyDescent="0.2">
      <c r="A11451" s="180" t="s">
        <v>268</v>
      </c>
      <c r="B11451" s="180" t="s">
        <v>343</v>
      </c>
      <c r="C11451" s="180"/>
      <c r="D11451" s="180"/>
      <c r="E11451" s="180"/>
      <c r="F11451" s="180"/>
      <c r="G11451" s="180"/>
      <c r="H11451" s="180"/>
      <c r="I11451" s="180">
        <v>0</v>
      </c>
      <c r="J11451" s="180">
        <v>0</v>
      </c>
    </row>
    <row r="11452" spans="1:10" x14ac:dyDescent="0.2">
      <c r="A11452" s="180" t="s">
        <v>268</v>
      </c>
      <c r="B11452" s="180" t="s">
        <v>344</v>
      </c>
      <c r="C11452" s="180">
        <v>625000</v>
      </c>
      <c r="D11452" s="180"/>
      <c r="E11452" s="180"/>
      <c r="F11452" s="180"/>
      <c r="G11452" s="180">
        <v>1865</v>
      </c>
      <c r="H11452" s="180"/>
      <c r="I11452" s="180">
        <v>603497</v>
      </c>
      <c r="J11452" s="180">
        <v>564307.89</v>
      </c>
    </row>
    <row r="11453" spans="1:10" x14ac:dyDescent="0.2">
      <c r="A11453" s="180" t="s">
        <v>268</v>
      </c>
      <c r="B11453" s="180" t="s">
        <v>475</v>
      </c>
      <c r="C11453" s="180"/>
      <c r="D11453" s="180">
        <v>717</v>
      </c>
      <c r="E11453" s="180"/>
      <c r="F11453" s="180">
        <v>0</v>
      </c>
      <c r="G11453" s="180"/>
      <c r="H11453" s="180"/>
      <c r="I11453" s="180">
        <v>6315</v>
      </c>
      <c r="J11453" s="180">
        <v>6961.48</v>
      </c>
    </row>
    <row r="11454" spans="1:10" x14ac:dyDescent="0.2">
      <c r="A11454" s="180" t="s">
        <v>268</v>
      </c>
      <c r="B11454" s="180" t="s">
        <v>332</v>
      </c>
      <c r="C11454" s="180"/>
      <c r="D11454" s="180"/>
      <c r="E11454" s="180"/>
      <c r="F11454" s="180"/>
      <c r="G11454" s="180"/>
      <c r="H11454" s="180"/>
      <c r="I11454" s="180">
        <v>43506</v>
      </c>
      <c r="J11454" s="180">
        <v>43999</v>
      </c>
    </row>
    <row r="11455" spans="1:10" x14ac:dyDescent="0.2">
      <c r="A11455" s="180" t="s">
        <v>268</v>
      </c>
      <c r="B11455" s="180" t="s">
        <v>407</v>
      </c>
      <c r="C11455" s="180"/>
      <c r="D11455" s="180"/>
      <c r="E11455" s="180"/>
      <c r="F11455" s="180"/>
      <c r="G11455" s="180">
        <v>119900</v>
      </c>
      <c r="H11455" s="180">
        <v>19800</v>
      </c>
      <c r="I11455" s="180">
        <v>247221</v>
      </c>
      <c r="J11455" s="180">
        <v>237698.38</v>
      </c>
    </row>
    <row r="11456" spans="1:10" x14ac:dyDescent="0.2">
      <c r="A11456" s="180" t="s">
        <v>268</v>
      </c>
      <c r="B11456" s="180" t="s">
        <v>345</v>
      </c>
      <c r="C11456" s="180">
        <v>630000</v>
      </c>
      <c r="D11456" s="180">
        <v>264704</v>
      </c>
      <c r="E11456" s="180">
        <v>0</v>
      </c>
      <c r="F11456" s="180">
        <v>2560</v>
      </c>
      <c r="G11456" s="180">
        <v>312275</v>
      </c>
      <c r="H11456" s="180">
        <v>415945</v>
      </c>
      <c r="I11456" s="180">
        <v>8988380</v>
      </c>
      <c r="J11456" s="180">
        <v>8773527.8300000019</v>
      </c>
    </row>
    <row r="11457" spans="1:10" x14ac:dyDescent="0.2">
      <c r="A11457" s="180" t="s">
        <v>268</v>
      </c>
      <c r="B11457" s="180" t="s">
        <v>346</v>
      </c>
      <c r="C11457" s="180"/>
      <c r="D11457" s="180"/>
      <c r="E11457" s="180"/>
      <c r="F11457" s="180"/>
      <c r="G11457" s="180"/>
      <c r="H11457" s="180"/>
      <c r="I11457" s="180">
        <v>0</v>
      </c>
      <c r="J11457" s="180">
        <v>0</v>
      </c>
    </row>
    <row r="11458" spans="1:10" x14ac:dyDescent="0.2">
      <c r="A11458" s="180" t="s">
        <v>268</v>
      </c>
      <c r="B11458" s="180" t="s">
        <v>446</v>
      </c>
      <c r="C11458" s="180"/>
      <c r="D11458" s="180"/>
      <c r="E11458" s="180"/>
      <c r="F11458" s="180">
        <v>125145</v>
      </c>
      <c r="G11458" s="180"/>
      <c r="H11458" s="180"/>
      <c r="I11458" s="180">
        <v>142205</v>
      </c>
      <c r="J11458" s="180">
        <v>143855.98000000001</v>
      </c>
    </row>
    <row r="11459" spans="1:10" x14ac:dyDescent="0.2">
      <c r="A11459" s="180" t="s">
        <v>268</v>
      </c>
      <c r="B11459" s="180" t="s">
        <v>347</v>
      </c>
      <c r="C11459" s="180"/>
      <c r="D11459" s="180"/>
      <c r="E11459" s="180"/>
      <c r="F11459" s="180"/>
      <c r="G11459" s="180"/>
      <c r="H11459" s="180"/>
      <c r="I11459" s="180">
        <v>200</v>
      </c>
      <c r="J11459" s="180">
        <v>4076.99</v>
      </c>
    </row>
    <row r="11460" spans="1:10" x14ac:dyDescent="0.2">
      <c r="A11460" s="180" t="s">
        <v>268</v>
      </c>
      <c r="B11460" s="180" t="s">
        <v>348</v>
      </c>
      <c r="C11460" s="180">
        <v>630000</v>
      </c>
      <c r="D11460" s="180">
        <v>264704</v>
      </c>
      <c r="E11460" s="180">
        <v>0</v>
      </c>
      <c r="F11460" s="180">
        <v>127705</v>
      </c>
      <c r="G11460" s="180">
        <v>312275</v>
      </c>
      <c r="H11460" s="180">
        <v>415945</v>
      </c>
      <c r="I11460" s="180">
        <v>9130785</v>
      </c>
      <c r="J11460" s="180">
        <v>8921460.8000000026</v>
      </c>
    </row>
    <row r="11461" spans="1:10" x14ac:dyDescent="0.2">
      <c r="A11461" s="180" t="s">
        <v>268</v>
      </c>
      <c r="B11461" s="180" t="s">
        <v>349</v>
      </c>
      <c r="C11461" s="180">
        <v>186702.95000000019</v>
      </c>
      <c r="D11461" s="180">
        <v>99418.770000000019</v>
      </c>
      <c r="E11461" s="180">
        <v>0</v>
      </c>
      <c r="F11461" s="180">
        <v>61377.820000000007</v>
      </c>
      <c r="G11461" s="180">
        <v>10672.5</v>
      </c>
      <c r="H11461" s="180">
        <v>-301484.92999999993</v>
      </c>
      <c r="I11461" s="180">
        <v>2448039.9700000007</v>
      </c>
      <c r="J11461" s="180">
        <v>2119641.9499999997</v>
      </c>
    </row>
    <row r="11462" spans="1:10" x14ac:dyDescent="0.2">
      <c r="A11462" s="180" t="s">
        <v>268</v>
      </c>
      <c r="B11462" s="180" t="s">
        <v>350</v>
      </c>
      <c r="C11462" s="180">
        <v>816702.95000000019</v>
      </c>
      <c r="D11462" s="180">
        <v>364122.77</v>
      </c>
      <c r="E11462" s="180">
        <v>0</v>
      </c>
      <c r="F11462" s="180">
        <v>189082.82</v>
      </c>
      <c r="G11462" s="180">
        <v>322947.5</v>
      </c>
      <c r="H11462" s="180">
        <v>114460.07000000008</v>
      </c>
      <c r="I11462" s="180">
        <v>11578824.970000001</v>
      </c>
      <c r="J11462" s="180">
        <v>11041102.750000002</v>
      </c>
    </row>
    <row r="11463" spans="1:10" x14ac:dyDescent="0.2">
      <c r="A11463" s="180" t="s">
        <v>268</v>
      </c>
      <c r="B11463" s="180" t="s">
        <v>376</v>
      </c>
      <c r="C11463" s="180"/>
      <c r="D11463" s="180"/>
      <c r="E11463" s="180"/>
      <c r="F11463" s="180"/>
      <c r="G11463" s="180"/>
      <c r="H11463" s="180"/>
      <c r="I11463" s="180"/>
      <c r="J11463" s="180"/>
    </row>
    <row r="11464" spans="1:10" x14ac:dyDescent="0.2">
      <c r="A11464" s="180" t="s">
        <v>268</v>
      </c>
      <c r="B11464" s="180" t="s">
        <v>377</v>
      </c>
      <c r="C11464" s="180"/>
      <c r="D11464" s="180"/>
      <c r="E11464" s="180"/>
      <c r="F11464" s="180"/>
      <c r="G11464" s="180"/>
      <c r="H11464" s="180"/>
      <c r="I11464" s="180">
        <v>4964664</v>
      </c>
      <c r="J11464" s="180">
        <v>4821401.07</v>
      </c>
    </row>
    <row r="11465" spans="1:10" x14ac:dyDescent="0.2">
      <c r="A11465" s="180" t="s">
        <v>268</v>
      </c>
      <c r="B11465" s="180" t="s">
        <v>352</v>
      </c>
      <c r="C11465" s="180"/>
      <c r="D11465" s="180"/>
      <c r="E11465" s="180"/>
      <c r="F11465" s="180"/>
      <c r="G11465" s="180"/>
      <c r="H11465" s="180"/>
      <c r="I11465" s="180">
        <v>143649</v>
      </c>
      <c r="J11465" s="180">
        <v>135944.25</v>
      </c>
    </row>
    <row r="11466" spans="1:10" x14ac:dyDescent="0.2">
      <c r="A11466" s="180" t="s">
        <v>268</v>
      </c>
      <c r="B11466" s="180" t="s">
        <v>353</v>
      </c>
      <c r="C11466" s="180">
        <v>35000</v>
      </c>
      <c r="D11466" s="180">
        <v>85000</v>
      </c>
      <c r="E11466" s="180"/>
      <c r="F11466" s="180"/>
      <c r="G11466" s="180"/>
      <c r="H11466" s="180"/>
      <c r="I11466" s="180">
        <v>276427</v>
      </c>
      <c r="J11466" s="180">
        <v>285791.57</v>
      </c>
    </row>
    <row r="11467" spans="1:10" x14ac:dyDescent="0.2">
      <c r="A11467" s="180" t="s">
        <v>268</v>
      </c>
      <c r="B11467" s="180" t="s">
        <v>354</v>
      </c>
      <c r="C11467" s="180"/>
      <c r="D11467" s="180"/>
      <c r="E11467" s="180"/>
      <c r="F11467" s="180"/>
      <c r="G11467" s="180"/>
      <c r="H11467" s="180"/>
      <c r="I11467" s="180">
        <v>165862</v>
      </c>
      <c r="J11467" s="180">
        <v>160322.01</v>
      </c>
    </row>
    <row r="11468" spans="1:10" x14ac:dyDescent="0.2">
      <c r="A11468" s="180" t="s">
        <v>268</v>
      </c>
      <c r="B11468" s="180" t="s">
        <v>408</v>
      </c>
      <c r="C11468" s="180"/>
      <c r="D11468" s="180"/>
      <c r="E11468" s="180"/>
      <c r="F11468" s="180"/>
      <c r="G11468" s="180"/>
      <c r="H11468" s="180"/>
      <c r="I11468" s="180">
        <v>344166</v>
      </c>
      <c r="J11468" s="180">
        <v>336251</v>
      </c>
    </row>
    <row r="11469" spans="1:10" x14ac:dyDescent="0.2">
      <c r="A11469" s="180" t="s">
        <v>268</v>
      </c>
      <c r="B11469" s="180" t="s">
        <v>423</v>
      </c>
      <c r="C11469" s="180"/>
      <c r="D11469" s="180"/>
      <c r="E11469" s="180"/>
      <c r="F11469" s="180"/>
      <c r="G11469" s="180"/>
      <c r="H11469" s="180">
        <v>3500</v>
      </c>
      <c r="I11469" s="180">
        <v>128940</v>
      </c>
      <c r="J11469" s="180">
        <v>116777.73</v>
      </c>
    </row>
    <row r="11470" spans="1:10" x14ac:dyDescent="0.2">
      <c r="A11470" s="180" t="s">
        <v>268</v>
      </c>
      <c r="B11470" s="180" t="s">
        <v>355</v>
      </c>
      <c r="C11470" s="180"/>
      <c r="D11470" s="180"/>
      <c r="E11470" s="180"/>
      <c r="F11470" s="180"/>
      <c r="G11470" s="180"/>
      <c r="H11470" s="180"/>
      <c r="I11470" s="180">
        <v>573909</v>
      </c>
      <c r="J11470" s="180">
        <v>573421.1</v>
      </c>
    </row>
    <row r="11471" spans="1:10" x14ac:dyDescent="0.2">
      <c r="A11471" s="180" t="s">
        <v>268</v>
      </c>
      <c r="B11471" s="180" t="s">
        <v>356</v>
      </c>
      <c r="C11471" s="180">
        <v>100000</v>
      </c>
      <c r="D11471" s="180"/>
      <c r="E11471" s="180"/>
      <c r="F11471" s="180"/>
      <c r="G11471" s="180"/>
      <c r="H11471" s="180"/>
      <c r="I11471" s="180">
        <v>371694</v>
      </c>
      <c r="J11471" s="180">
        <v>407843.14</v>
      </c>
    </row>
    <row r="11472" spans="1:10" x14ac:dyDescent="0.2">
      <c r="A11472" s="180" t="s">
        <v>268</v>
      </c>
      <c r="B11472" s="180" t="s">
        <v>409</v>
      </c>
      <c r="C11472" s="180"/>
      <c r="D11472" s="180"/>
      <c r="E11472" s="180"/>
      <c r="F11472" s="180"/>
      <c r="G11472" s="180"/>
      <c r="H11472" s="180"/>
      <c r="I11472" s="180">
        <v>0</v>
      </c>
      <c r="J11472" s="180"/>
    </row>
    <row r="11473" spans="1:10" x14ac:dyDescent="0.2">
      <c r="A11473" s="180" t="s">
        <v>268</v>
      </c>
      <c r="B11473" s="180" t="s">
        <v>378</v>
      </c>
      <c r="C11473" s="180"/>
      <c r="D11473" s="180"/>
      <c r="E11473" s="180"/>
      <c r="F11473" s="180"/>
      <c r="G11473" s="180">
        <v>315247</v>
      </c>
      <c r="H11473" s="180">
        <v>502445</v>
      </c>
      <c r="I11473" s="180">
        <v>696500</v>
      </c>
      <c r="J11473" s="180">
        <v>630751.21000000008</v>
      </c>
    </row>
    <row r="11474" spans="1:10" x14ac:dyDescent="0.2">
      <c r="A11474" s="180" t="s">
        <v>268</v>
      </c>
      <c r="B11474" s="180" t="s">
        <v>360</v>
      </c>
      <c r="C11474" s="180">
        <v>546558</v>
      </c>
      <c r="D11474" s="180">
        <v>269123</v>
      </c>
      <c r="E11474" s="180"/>
      <c r="F11474" s="180"/>
      <c r="G11474" s="180"/>
      <c r="H11474" s="180"/>
      <c r="I11474" s="180">
        <v>824298</v>
      </c>
      <c r="J11474" s="180">
        <v>270339.61</v>
      </c>
    </row>
    <row r="11475" spans="1:10" x14ac:dyDescent="0.2">
      <c r="A11475" s="180" t="s">
        <v>268</v>
      </c>
      <c r="B11475" s="180" t="s">
        <v>379</v>
      </c>
      <c r="C11475" s="180"/>
      <c r="D11475" s="180"/>
      <c r="E11475" s="180"/>
      <c r="F11475" s="180">
        <v>125145</v>
      </c>
      <c r="G11475" s="180"/>
      <c r="H11475" s="180"/>
      <c r="I11475" s="180">
        <v>250505</v>
      </c>
      <c r="J11475" s="180">
        <v>438855</v>
      </c>
    </row>
    <row r="11476" spans="1:10" x14ac:dyDescent="0.2">
      <c r="A11476" s="180" t="s">
        <v>268</v>
      </c>
      <c r="B11476" s="180" t="s">
        <v>362</v>
      </c>
      <c r="C11476" s="180"/>
      <c r="D11476" s="180"/>
      <c r="E11476" s="180"/>
      <c r="F11476" s="180"/>
      <c r="G11476" s="180"/>
      <c r="H11476" s="180"/>
      <c r="I11476" s="180">
        <v>242945</v>
      </c>
      <c r="J11476" s="180">
        <v>245676</v>
      </c>
    </row>
    <row r="11477" spans="1:10" x14ac:dyDescent="0.2">
      <c r="A11477" s="180" t="s">
        <v>268</v>
      </c>
      <c r="B11477" s="180" t="s">
        <v>365</v>
      </c>
      <c r="C11477" s="180">
        <v>681558</v>
      </c>
      <c r="D11477" s="180">
        <v>354123</v>
      </c>
      <c r="E11477" s="180">
        <v>0</v>
      </c>
      <c r="F11477" s="180">
        <v>125145</v>
      </c>
      <c r="G11477" s="180">
        <v>315247</v>
      </c>
      <c r="H11477" s="180">
        <v>505945</v>
      </c>
      <c r="I11477" s="180">
        <v>8983559</v>
      </c>
      <c r="J11477" s="180">
        <v>8423373.6900000013</v>
      </c>
    </row>
    <row r="11478" spans="1:10" x14ac:dyDescent="0.2">
      <c r="A11478" s="180" t="s">
        <v>268</v>
      </c>
      <c r="B11478" s="180" t="s">
        <v>447</v>
      </c>
      <c r="C11478" s="180">
        <v>125145</v>
      </c>
      <c r="D11478" s="180"/>
      <c r="E11478" s="180"/>
      <c r="F11478" s="180"/>
      <c r="G11478" s="180">
        <v>7700</v>
      </c>
      <c r="H11478" s="180"/>
      <c r="I11478" s="180">
        <v>142205</v>
      </c>
      <c r="J11478" s="180">
        <v>169689.09</v>
      </c>
    </row>
    <row r="11479" spans="1:10" x14ac:dyDescent="0.2">
      <c r="A11479" s="180" t="s">
        <v>268</v>
      </c>
      <c r="B11479" s="180" t="s">
        <v>366</v>
      </c>
      <c r="C11479" s="180">
        <v>806703</v>
      </c>
      <c r="D11479" s="180">
        <v>354123</v>
      </c>
      <c r="E11479" s="180">
        <v>0</v>
      </c>
      <c r="F11479" s="180">
        <v>125145</v>
      </c>
      <c r="G11479" s="180">
        <v>322947</v>
      </c>
      <c r="H11479" s="180">
        <v>505945</v>
      </c>
      <c r="I11479" s="180">
        <v>9125764</v>
      </c>
      <c r="J11479" s="180">
        <v>8593062.7800000012</v>
      </c>
    </row>
    <row r="11480" spans="1:10" x14ac:dyDescent="0.2">
      <c r="A11480" s="180" t="s">
        <v>268</v>
      </c>
      <c r="B11480" s="180" t="s">
        <v>367</v>
      </c>
      <c r="C11480" s="180">
        <v>9999.9500000001863</v>
      </c>
      <c r="D11480" s="180">
        <v>9999.7700000000186</v>
      </c>
      <c r="E11480" s="180">
        <v>0</v>
      </c>
      <c r="F11480" s="180">
        <v>63937.820000000007</v>
      </c>
      <c r="G11480" s="180">
        <v>0.5</v>
      </c>
      <c r="H11480" s="180">
        <v>-391484.92999999993</v>
      </c>
      <c r="I11480" s="180">
        <v>2453060.9700000007</v>
      </c>
      <c r="J11480" s="180">
        <v>2448039.9700000007</v>
      </c>
    </row>
    <row r="11481" spans="1:10" x14ac:dyDescent="0.2">
      <c r="A11481" s="180" t="s">
        <v>268</v>
      </c>
      <c r="B11481" s="180" t="s">
        <v>368</v>
      </c>
      <c r="C11481" s="180">
        <v>816702.95000000019</v>
      </c>
      <c r="D11481" s="180">
        <v>364122.77</v>
      </c>
      <c r="E11481" s="180">
        <v>0</v>
      </c>
      <c r="F11481" s="180">
        <v>189082.82</v>
      </c>
      <c r="G11481" s="180">
        <v>322947.5</v>
      </c>
      <c r="H11481" s="180">
        <v>114460.07000000008</v>
      </c>
      <c r="I11481" s="180">
        <v>11578824.970000001</v>
      </c>
      <c r="J11481" s="180">
        <v>11041102.750000002</v>
      </c>
    </row>
    <row r="11482" spans="1:10" x14ac:dyDescent="0.2">
      <c r="A11482" s="180" t="s">
        <v>269</v>
      </c>
      <c r="B11482" s="180" t="s">
        <v>333</v>
      </c>
      <c r="C11482" s="180"/>
      <c r="D11482" s="180">
        <v>402797</v>
      </c>
      <c r="E11482" s="180"/>
      <c r="F11482" s="180">
        <v>815033</v>
      </c>
      <c r="G11482" s="180"/>
      <c r="H11482" s="180"/>
      <c r="I11482" s="180">
        <v>4243411</v>
      </c>
      <c r="J11482" s="180">
        <v>4431750.3499999996</v>
      </c>
    </row>
    <row r="11483" spans="1:10" x14ac:dyDescent="0.2">
      <c r="A11483" s="180" t="s">
        <v>269</v>
      </c>
      <c r="B11483" s="180" t="s">
        <v>334</v>
      </c>
      <c r="C11483" s="180"/>
      <c r="D11483" s="180">
        <v>15472</v>
      </c>
      <c r="E11483" s="180"/>
      <c r="F11483" s="180">
        <v>31305</v>
      </c>
      <c r="G11483" s="180"/>
      <c r="H11483" s="180"/>
      <c r="I11483" s="180">
        <v>145485</v>
      </c>
      <c r="J11483" s="180">
        <v>147209.26</v>
      </c>
    </row>
    <row r="11484" spans="1:10" x14ac:dyDescent="0.2">
      <c r="A11484" s="180" t="s">
        <v>269</v>
      </c>
      <c r="B11484" s="180" t="s">
        <v>335</v>
      </c>
      <c r="C11484" s="180"/>
      <c r="D11484" s="180">
        <v>0</v>
      </c>
      <c r="E11484" s="180"/>
      <c r="F11484" s="180"/>
      <c r="G11484" s="180"/>
      <c r="H11484" s="180"/>
      <c r="I11484" s="180">
        <v>335058</v>
      </c>
      <c r="J11484" s="180">
        <v>328276</v>
      </c>
    </row>
    <row r="11485" spans="1:10" x14ac:dyDescent="0.2">
      <c r="A11485" s="180" t="s">
        <v>269</v>
      </c>
      <c r="B11485" s="180" t="s">
        <v>336</v>
      </c>
      <c r="C11485" s="180"/>
      <c r="D11485" s="180"/>
      <c r="E11485" s="180"/>
      <c r="F11485" s="180"/>
      <c r="G11485" s="180"/>
      <c r="H11485" s="180"/>
      <c r="I11485" s="180">
        <v>1225000</v>
      </c>
      <c r="J11485" s="180">
        <v>1223961.8799999999</v>
      </c>
    </row>
    <row r="11486" spans="1:10" x14ac:dyDescent="0.2">
      <c r="A11486" s="180" t="s">
        <v>269</v>
      </c>
      <c r="B11486" s="180" t="s">
        <v>337</v>
      </c>
      <c r="C11486" s="180">
        <v>10000</v>
      </c>
      <c r="D11486" s="180">
        <v>3250</v>
      </c>
      <c r="E11486" s="180"/>
      <c r="F11486" s="180">
        <v>1500</v>
      </c>
      <c r="G11486" s="180">
        <v>225</v>
      </c>
      <c r="H11486" s="180"/>
      <c r="I11486" s="180">
        <v>32720</v>
      </c>
      <c r="J11486" s="180">
        <v>13968.61</v>
      </c>
    </row>
    <row r="11487" spans="1:10" x14ac:dyDescent="0.2">
      <c r="A11487" s="180" t="s">
        <v>269</v>
      </c>
      <c r="B11487" s="180" t="s">
        <v>338</v>
      </c>
      <c r="C11487" s="180"/>
      <c r="D11487" s="180"/>
      <c r="E11487" s="180"/>
      <c r="F11487" s="180"/>
      <c r="G11487" s="180">
        <v>253000</v>
      </c>
      <c r="H11487" s="180"/>
      <c r="I11487" s="180">
        <v>250000</v>
      </c>
      <c r="J11487" s="180">
        <v>247090.56</v>
      </c>
    </row>
    <row r="11488" spans="1:10" x14ac:dyDescent="0.2">
      <c r="A11488" s="180" t="s">
        <v>269</v>
      </c>
      <c r="B11488" s="180" t="s">
        <v>339</v>
      </c>
      <c r="C11488" s="180"/>
      <c r="D11488" s="180"/>
      <c r="E11488" s="180"/>
      <c r="F11488" s="180"/>
      <c r="G11488" s="180"/>
      <c r="H11488" s="180">
        <v>15000</v>
      </c>
      <c r="I11488" s="180">
        <v>272000</v>
      </c>
      <c r="J11488" s="180">
        <v>256236.07</v>
      </c>
    </row>
    <row r="11489" spans="1:10" x14ac:dyDescent="0.2">
      <c r="A11489" s="180" t="s">
        <v>269</v>
      </c>
      <c r="B11489" s="180" t="s">
        <v>340</v>
      </c>
      <c r="C11489" s="180"/>
      <c r="D11489" s="180"/>
      <c r="E11489" s="180"/>
      <c r="F11489" s="180"/>
      <c r="G11489" s="180">
        <v>3500</v>
      </c>
      <c r="H11489" s="180"/>
      <c r="I11489" s="180">
        <v>227700</v>
      </c>
      <c r="J11489" s="180">
        <v>192704.84000000003</v>
      </c>
    </row>
    <row r="11490" spans="1:10" x14ac:dyDescent="0.2">
      <c r="A11490" s="180" t="s">
        <v>269</v>
      </c>
      <c r="B11490" s="180" t="s">
        <v>341</v>
      </c>
      <c r="C11490" s="180"/>
      <c r="D11490" s="180"/>
      <c r="E11490" s="180"/>
      <c r="F11490" s="180"/>
      <c r="G11490" s="180"/>
      <c r="H11490" s="180"/>
      <c r="I11490" s="180">
        <v>0</v>
      </c>
      <c r="J11490" s="180">
        <v>0</v>
      </c>
    </row>
    <row r="11491" spans="1:10" x14ac:dyDescent="0.2">
      <c r="A11491" s="180" t="s">
        <v>269</v>
      </c>
      <c r="B11491" s="180" t="s">
        <v>342</v>
      </c>
      <c r="C11491" s="180"/>
      <c r="D11491" s="180"/>
      <c r="E11491" s="180"/>
      <c r="F11491" s="180"/>
      <c r="G11491" s="180"/>
      <c r="H11491" s="180"/>
      <c r="I11491" s="180">
        <v>3720926</v>
      </c>
      <c r="J11491" s="180">
        <v>3754998</v>
      </c>
    </row>
    <row r="11492" spans="1:10" x14ac:dyDescent="0.2">
      <c r="A11492" s="180" t="s">
        <v>269</v>
      </c>
      <c r="B11492" s="180" t="s">
        <v>343</v>
      </c>
      <c r="C11492" s="180"/>
      <c r="D11492" s="180"/>
      <c r="E11492" s="180"/>
      <c r="F11492" s="180"/>
      <c r="G11492" s="180"/>
      <c r="H11492" s="180"/>
      <c r="I11492" s="180">
        <v>0</v>
      </c>
      <c r="J11492" s="180">
        <v>0</v>
      </c>
    </row>
    <row r="11493" spans="1:10" x14ac:dyDescent="0.2">
      <c r="A11493" s="180" t="s">
        <v>269</v>
      </c>
      <c r="B11493" s="180" t="s">
        <v>344</v>
      </c>
      <c r="C11493" s="180">
        <v>603000</v>
      </c>
      <c r="D11493" s="180"/>
      <c r="E11493" s="180"/>
      <c r="F11493" s="180"/>
      <c r="G11493" s="180">
        <v>3700</v>
      </c>
      <c r="H11493" s="180"/>
      <c r="I11493" s="180">
        <v>623575</v>
      </c>
      <c r="J11493" s="180">
        <v>616728.34</v>
      </c>
    </row>
    <row r="11494" spans="1:10" x14ac:dyDescent="0.2">
      <c r="A11494" s="180" t="s">
        <v>269</v>
      </c>
      <c r="B11494" s="180" t="s">
        <v>475</v>
      </c>
      <c r="C11494" s="180"/>
      <c r="D11494" s="180">
        <v>6964</v>
      </c>
      <c r="E11494" s="180"/>
      <c r="F11494" s="180">
        <v>14091</v>
      </c>
      <c r="G11494" s="180"/>
      <c r="H11494" s="180"/>
      <c r="I11494" s="180">
        <v>57748</v>
      </c>
      <c r="J11494" s="180">
        <v>28654.35</v>
      </c>
    </row>
    <row r="11495" spans="1:10" x14ac:dyDescent="0.2">
      <c r="A11495" s="180" t="s">
        <v>269</v>
      </c>
      <c r="B11495" s="180" t="s">
        <v>332</v>
      </c>
      <c r="C11495" s="180"/>
      <c r="D11495" s="180"/>
      <c r="E11495" s="180"/>
      <c r="F11495" s="180"/>
      <c r="G11495" s="180"/>
      <c r="H11495" s="180"/>
      <c r="I11495" s="180">
        <v>75000</v>
      </c>
      <c r="J11495" s="180">
        <v>83484</v>
      </c>
    </row>
    <row r="11496" spans="1:10" x14ac:dyDescent="0.2">
      <c r="A11496" s="180" t="s">
        <v>269</v>
      </c>
      <c r="B11496" s="180" t="s">
        <v>407</v>
      </c>
      <c r="C11496" s="180"/>
      <c r="D11496" s="180"/>
      <c r="E11496" s="180"/>
      <c r="F11496" s="180"/>
      <c r="G11496" s="180">
        <v>198000</v>
      </c>
      <c r="H11496" s="180"/>
      <c r="I11496" s="180">
        <v>275000</v>
      </c>
      <c r="J11496" s="180">
        <v>269068.18</v>
      </c>
    </row>
    <row r="11497" spans="1:10" x14ac:dyDescent="0.2">
      <c r="A11497" s="180" t="s">
        <v>269</v>
      </c>
      <c r="B11497" s="180" t="s">
        <v>345</v>
      </c>
      <c r="C11497" s="180">
        <v>613000</v>
      </c>
      <c r="D11497" s="180">
        <v>428483</v>
      </c>
      <c r="E11497" s="180">
        <v>0</v>
      </c>
      <c r="F11497" s="180">
        <v>861929</v>
      </c>
      <c r="G11497" s="180">
        <v>458425</v>
      </c>
      <c r="H11497" s="180">
        <v>15000</v>
      </c>
      <c r="I11497" s="180">
        <v>11483623</v>
      </c>
      <c r="J11497" s="180">
        <v>11594130.439999999</v>
      </c>
    </row>
    <row r="11498" spans="1:10" x14ac:dyDescent="0.2">
      <c r="A11498" s="180" t="s">
        <v>269</v>
      </c>
      <c r="B11498" s="180" t="s">
        <v>346</v>
      </c>
      <c r="C11498" s="180"/>
      <c r="D11498" s="180"/>
      <c r="E11498" s="180"/>
      <c r="F11498" s="180"/>
      <c r="G11498" s="180"/>
      <c r="H11498" s="180"/>
      <c r="I11498" s="180">
        <v>0</v>
      </c>
      <c r="J11498" s="180">
        <v>0</v>
      </c>
    </row>
    <row r="11499" spans="1:10" x14ac:dyDescent="0.2">
      <c r="A11499" s="180" t="s">
        <v>269</v>
      </c>
      <c r="B11499" s="180" t="s">
        <v>446</v>
      </c>
      <c r="C11499" s="180"/>
      <c r="D11499" s="180"/>
      <c r="E11499" s="180"/>
      <c r="F11499" s="180">
        <v>208263</v>
      </c>
      <c r="G11499" s="180"/>
      <c r="H11499" s="180"/>
      <c r="I11499" s="180">
        <v>210275</v>
      </c>
      <c r="J11499" s="180">
        <v>224320.77</v>
      </c>
    </row>
    <row r="11500" spans="1:10" x14ac:dyDescent="0.2">
      <c r="A11500" s="180" t="s">
        <v>269</v>
      </c>
      <c r="B11500" s="180" t="s">
        <v>347</v>
      </c>
      <c r="C11500" s="180"/>
      <c r="D11500" s="180"/>
      <c r="E11500" s="180"/>
      <c r="F11500" s="180"/>
      <c r="G11500" s="180"/>
      <c r="H11500" s="180"/>
      <c r="I11500" s="180">
        <v>0</v>
      </c>
      <c r="J11500" s="180">
        <v>0</v>
      </c>
    </row>
    <row r="11501" spans="1:10" x14ac:dyDescent="0.2">
      <c r="A11501" s="180" t="s">
        <v>269</v>
      </c>
      <c r="B11501" s="180" t="s">
        <v>348</v>
      </c>
      <c r="C11501" s="180">
        <v>613000</v>
      </c>
      <c r="D11501" s="180">
        <v>428483</v>
      </c>
      <c r="E11501" s="180">
        <v>0</v>
      </c>
      <c r="F11501" s="180">
        <v>1070192</v>
      </c>
      <c r="G11501" s="180">
        <v>458425</v>
      </c>
      <c r="H11501" s="180">
        <v>15000</v>
      </c>
      <c r="I11501" s="180">
        <v>11693898</v>
      </c>
      <c r="J11501" s="180">
        <v>11818451.210000001</v>
      </c>
    </row>
    <row r="11502" spans="1:10" x14ac:dyDescent="0.2">
      <c r="A11502" s="180" t="s">
        <v>269</v>
      </c>
      <c r="B11502" s="180" t="s">
        <v>349</v>
      </c>
      <c r="C11502" s="180">
        <v>726182.80000000028</v>
      </c>
      <c r="D11502" s="180">
        <v>357195.84000000008</v>
      </c>
      <c r="E11502" s="180">
        <v>0</v>
      </c>
      <c r="F11502" s="180">
        <v>251355.82999999996</v>
      </c>
      <c r="G11502" s="180">
        <v>90289.170000000042</v>
      </c>
      <c r="H11502" s="180">
        <v>17269.22</v>
      </c>
      <c r="I11502" s="180">
        <v>5370613.620000001</v>
      </c>
      <c r="J11502" s="180">
        <v>6608423.1099999994</v>
      </c>
    </row>
    <row r="11503" spans="1:10" x14ac:dyDescent="0.2">
      <c r="A11503" s="180" t="s">
        <v>269</v>
      </c>
      <c r="B11503" s="180" t="s">
        <v>350</v>
      </c>
      <c r="C11503" s="180">
        <v>1339182.8000000005</v>
      </c>
      <c r="D11503" s="180">
        <v>785678.84</v>
      </c>
      <c r="E11503" s="180">
        <v>0</v>
      </c>
      <c r="F11503" s="180">
        <v>1321547.83</v>
      </c>
      <c r="G11503" s="180">
        <v>548714.17000000004</v>
      </c>
      <c r="H11503" s="180">
        <v>32269.22</v>
      </c>
      <c r="I11503" s="180">
        <v>17064511.620000001</v>
      </c>
      <c r="J11503" s="180">
        <v>18426874.32</v>
      </c>
    </row>
    <row r="11504" spans="1:10" x14ac:dyDescent="0.2">
      <c r="A11504" s="180" t="s">
        <v>269</v>
      </c>
      <c r="B11504" s="180" t="s">
        <v>376</v>
      </c>
      <c r="C11504" s="180"/>
      <c r="D11504" s="180"/>
      <c r="E11504" s="180"/>
      <c r="F11504" s="180"/>
      <c r="G11504" s="180"/>
      <c r="H11504" s="180"/>
      <c r="I11504" s="180"/>
      <c r="J11504" s="180"/>
    </row>
    <row r="11505" spans="1:10" x14ac:dyDescent="0.2">
      <c r="A11505" s="180" t="s">
        <v>269</v>
      </c>
      <c r="B11505" s="180" t="s">
        <v>377</v>
      </c>
      <c r="C11505" s="180">
        <v>300000</v>
      </c>
      <c r="D11505" s="180">
        <v>100000</v>
      </c>
      <c r="E11505" s="180"/>
      <c r="F11505" s="180"/>
      <c r="G11505" s="180"/>
      <c r="H11505" s="180"/>
      <c r="I11505" s="180">
        <v>6922000</v>
      </c>
      <c r="J11505" s="180">
        <v>6264339.5100000007</v>
      </c>
    </row>
    <row r="11506" spans="1:10" x14ac:dyDescent="0.2">
      <c r="A11506" s="180" t="s">
        <v>269</v>
      </c>
      <c r="B11506" s="180" t="s">
        <v>352</v>
      </c>
      <c r="C11506" s="180"/>
      <c r="D11506" s="180"/>
      <c r="E11506" s="180"/>
      <c r="F11506" s="180"/>
      <c r="G11506" s="180"/>
      <c r="H11506" s="180"/>
      <c r="I11506" s="180">
        <v>178000</v>
      </c>
      <c r="J11506" s="180">
        <v>168471.01</v>
      </c>
    </row>
    <row r="11507" spans="1:10" x14ac:dyDescent="0.2">
      <c r="A11507" s="180" t="s">
        <v>269</v>
      </c>
      <c r="B11507" s="180" t="s">
        <v>353</v>
      </c>
      <c r="C11507" s="180"/>
      <c r="D11507" s="180"/>
      <c r="E11507" s="180"/>
      <c r="F11507" s="180"/>
      <c r="G11507" s="180"/>
      <c r="H11507" s="180"/>
      <c r="I11507" s="180">
        <v>533000</v>
      </c>
      <c r="J11507" s="180">
        <v>414453.49</v>
      </c>
    </row>
    <row r="11508" spans="1:10" x14ac:dyDescent="0.2">
      <c r="A11508" s="180" t="s">
        <v>269</v>
      </c>
      <c r="B11508" s="180" t="s">
        <v>354</v>
      </c>
      <c r="C11508" s="180"/>
      <c r="D11508" s="180"/>
      <c r="E11508" s="180"/>
      <c r="F11508" s="180"/>
      <c r="G11508" s="180"/>
      <c r="H11508" s="180"/>
      <c r="I11508" s="180">
        <v>273000</v>
      </c>
      <c r="J11508" s="180">
        <v>268189.27</v>
      </c>
    </row>
    <row r="11509" spans="1:10" x14ac:dyDescent="0.2">
      <c r="A11509" s="180" t="s">
        <v>269</v>
      </c>
      <c r="B11509" s="180" t="s">
        <v>408</v>
      </c>
      <c r="C11509" s="180"/>
      <c r="D11509" s="180"/>
      <c r="E11509" s="180"/>
      <c r="F11509" s="180"/>
      <c r="G11509" s="180"/>
      <c r="H11509" s="180"/>
      <c r="I11509" s="180">
        <v>445000</v>
      </c>
      <c r="J11509" s="180">
        <v>404561.8</v>
      </c>
    </row>
    <row r="11510" spans="1:10" x14ac:dyDescent="0.2">
      <c r="A11510" s="180" t="s">
        <v>269</v>
      </c>
      <c r="B11510" s="180" t="s">
        <v>423</v>
      </c>
      <c r="C11510" s="180"/>
      <c r="D11510" s="180"/>
      <c r="E11510" s="180"/>
      <c r="F11510" s="180"/>
      <c r="G11510" s="180"/>
      <c r="H11510" s="180"/>
      <c r="I11510" s="180">
        <v>103000</v>
      </c>
      <c r="J11510" s="180">
        <v>103307.99</v>
      </c>
    </row>
    <row r="11511" spans="1:10" x14ac:dyDescent="0.2">
      <c r="A11511" s="180" t="s">
        <v>269</v>
      </c>
      <c r="B11511" s="180" t="s">
        <v>355</v>
      </c>
      <c r="C11511" s="180">
        <v>400000</v>
      </c>
      <c r="D11511" s="180">
        <v>101000</v>
      </c>
      <c r="E11511" s="180"/>
      <c r="F11511" s="180"/>
      <c r="G11511" s="180">
        <v>2500</v>
      </c>
      <c r="H11511" s="180"/>
      <c r="I11511" s="180">
        <v>964100</v>
      </c>
      <c r="J11511" s="180">
        <v>780432.62999999989</v>
      </c>
    </row>
    <row r="11512" spans="1:10" x14ac:dyDescent="0.2">
      <c r="A11512" s="180" t="s">
        <v>269</v>
      </c>
      <c r="B11512" s="180" t="s">
        <v>356</v>
      </c>
      <c r="C11512" s="180"/>
      <c r="D11512" s="180"/>
      <c r="E11512" s="180"/>
      <c r="F11512" s="180"/>
      <c r="G11512" s="180"/>
      <c r="H11512" s="180"/>
      <c r="I11512" s="180">
        <v>550000</v>
      </c>
      <c r="J11512" s="180">
        <v>421499.37</v>
      </c>
    </row>
    <row r="11513" spans="1:10" x14ac:dyDescent="0.2">
      <c r="A11513" s="180" t="s">
        <v>269</v>
      </c>
      <c r="B11513" s="180" t="s">
        <v>409</v>
      </c>
      <c r="C11513" s="180"/>
      <c r="D11513" s="180"/>
      <c r="E11513" s="180"/>
      <c r="F11513" s="180"/>
      <c r="G11513" s="180"/>
      <c r="H11513" s="180"/>
      <c r="I11513" s="180">
        <v>0</v>
      </c>
      <c r="J11513" s="180"/>
    </row>
    <row r="11514" spans="1:10" x14ac:dyDescent="0.2">
      <c r="A11514" s="180" t="s">
        <v>269</v>
      </c>
      <c r="B11514" s="180" t="s">
        <v>378</v>
      </c>
      <c r="C11514" s="180"/>
      <c r="D11514" s="180"/>
      <c r="E11514" s="180"/>
      <c r="F11514" s="180"/>
      <c r="G11514" s="180">
        <v>480000</v>
      </c>
      <c r="H11514" s="180">
        <v>21000</v>
      </c>
      <c r="I11514" s="180">
        <v>477000</v>
      </c>
      <c r="J11514" s="180">
        <v>455811.26</v>
      </c>
    </row>
    <row r="11515" spans="1:10" x14ac:dyDescent="0.2">
      <c r="A11515" s="180" t="s">
        <v>269</v>
      </c>
      <c r="B11515" s="180" t="s">
        <v>360</v>
      </c>
      <c r="C11515" s="180">
        <v>639183</v>
      </c>
      <c r="D11515" s="180">
        <v>376416</v>
      </c>
      <c r="E11515" s="180"/>
      <c r="F11515" s="180"/>
      <c r="G11515" s="180"/>
      <c r="H11515" s="180"/>
      <c r="I11515" s="180">
        <v>1350000</v>
      </c>
      <c r="J11515" s="180">
        <v>2456654.37</v>
      </c>
    </row>
    <row r="11516" spans="1:10" x14ac:dyDescent="0.2">
      <c r="A11516" s="180" t="s">
        <v>269</v>
      </c>
      <c r="B11516" s="180" t="s">
        <v>379</v>
      </c>
      <c r="C11516" s="180"/>
      <c r="D11516" s="180"/>
      <c r="E11516" s="180"/>
      <c r="F11516" s="180">
        <v>846338</v>
      </c>
      <c r="G11516" s="180"/>
      <c r="H11516" s="180"/>
      <c r="I11516" s="180">
        <v>729538</v>
      </c>
      <c r="J11516" s="180">
        <v>837512.5</v>
      </c>
    </row>
    <row r="11517" spans="1:10" x14ac:dyDescent="0.2">
      <c r="A11517" s="180" t="s">
        <v>269</v>
      </c>
      <c r="B11517" s="180" t="s">
        <v>362</v>
      </c>
      <c r="C11517" s="180"/>
      <c r="D11517" s="180"/>
      <c r="E11517" s="180"/>
      <c r="F11517" s="180"/>
      <c r="G11517" s="180"/>
      <c r="H11517" s="180"/>
      <c r="I11517" s="180">
        <v>280900</v>
      </c>
      <c r="J11517" s="180">
        <v>280515</v>
      </c>
    </row>
    <row r="11518" spans="1:10" x14ac:dyDescent="0.2">
      <c r="A11518" s="180" t="s">
        <v>269</v>
      </c>
      <c r="B11518" s="180" t="s">
        <v>365</v>
      </c>
      <c r="C11518" s="180">
        <v>1339183</v>
      </c>
      <c r="D11518" s="180">
        <v>577416</v>
      </c>
      <c r="E11518" s="180">
        <v>0</v>
      </c>
      <c r="F11518" s="180">
        <v>846338</v>
      </c>
      <c r="G11518" s="180">
        <v>482500</v>
      </c>
      <c r="H11518" s="180">
        <v>21000</v>
      </c>
      <c r="I11518" s="180">
        <v>12805538</v>
      </c>
      <c r="J11518" s="180">
        <v>12855748.199999999</v>
      </c>
    </row>
    <row r="11519" spans="1:10" x14ac:dyDescent="0.2">
      <c r="A11519" s="180" t="s">
        <v>269</v>
      </c>
      <c r="B11519" s="180" t="s">
        <v>447</v>
      </c>
      <c r="C11519" s="180"/>
      <c r="D11519" s="180">
        <v>208263</v>
      </c>
      <c r="E11519" s="180"/>
      <c r="F11519" s="180"/>
      <c r="G11519" s="180"/>
      <c r="H11519" s="180"/>
      <c r="I11519" s="180">
        <v>210275</v>
      </c>
      <c r="J11519" s="180">
        <v>200512.5</v>
      </c>
    </row>
    <row r="11520" spans="1:10" x14ac:dyDescent="0.2">
      <c r="A11520" s="180" t="s">
        <v>269</v>
      </c>
      <c r="B11520" s="180" t="s">
        <v>366</v>
      </c>
      <c r="C11520" s="180">
        <v>1339183</v>
      </c>
      <c r="D11520" s="180">
        <v>785679</v>
      </c>
      <c r="E11520" s="180">
        <v>0</v>
      </c>
      <c r="F11520" s="180">
        <v>846338</v>
      </c>
      <c r="G11520" s="180">
        <v>482500</v>
      </c>
      <c r="H11520" s="180">
        <v>21000</v>
      </c>
      <c r="I11520" s="180">
        <v>13015813</v>
      </c>
      <c r="J11520" s="180">
        <v>13056260.699999999</v>
      </c>
    </row>
    <row r="11521" spans="1:10" x14ac:dyDescent="0.2">
      <c r="A11521" s="180" t="s">
        <v>269</v>
      </c>
      <c r="B11521" s="180" t="s">
        <v>367</v>
      </c>
      <c r="C11521" s="180">
        <v>-0.19999999972060323</v>
      </c>
      <c r="D11521" s="180">
        <v>-0.15999999991618097</v>
      </c>
      <c r="E11521" s="180">
        <v>0</v>
      </c>
      <c r="F11521" s="180">
        <v>475209.83000000007</v>
      </c>
      <c r="G11521" s="180">
        <v>66214.170000000042</v>
      </c>
      <c r="H11521" s="180">
        <v>11269.22</v>
      </c>
      <c r="I11521" s="180">
        <v>4048698.620000001</v>
      </c>
      <c r="J11521" s="180">
        <v>5370613.620000001</v>
      </c>
    </row>
    <row r="11522" spans="1:10" x14ac:dyDescent="0.2">
      <c r="A11522" s="180" t="s">
        <v>269</v>
      </c>
      <c r="B11522" s="180" t="s">
        <v>368</v>
      </c>
      <c r="C11522" s="180">
        <v>1339182.8000000005</v>
      </c>
      <c r="D11522" s="180">
        <v>785678.84</v>
      </c>
      <c r="E11522" s="180">
        <v>0</v>
      </c>
      <c r="F11522" s="180">
        <v>1321547.83</v>
      </c>
      <c r="G11522" s="180">
        <v>548714.17000000004</v>
      </c>
      <c r="H11522" s="180">
        <v>32269.22</v>
      </c>
      <c r="I11522" s="180">
        <v>17064511.620000001</v>
      </c>
      <c r="J11522" s="180">
        <v>18426874.32</v>
      </c>
    </row>
    <row r="11523" spans="1:10" x14ac:dyDescent="0.2">
      <c r="A11523" s="180" t="s">
        <v>443</v>
      </c>
      <c r="B11523" s="180" t="s">
        <v>333</v>
      </c>
      <c r="C11523" s="180"/>
      <c r="D11523" s="180">
        <v>386779</v>
      </c>
      <c r="E11523" s="180"/>
      <c r="F11523" s="180">
        <v>0</v>
      </c>
      <c r="G11523" s="180"/>
      <c r="H11523" s="180"/>
      <c r="I11523" s="180">
        <v>2906426</v>
      </c>
      <c r="J11523" s="180">
        <v>2501673.4099999997</v>
      </c>
    </row>
    <row r="11524" spans="1:10" x14ac:dyDescent="0.2">
      <c r="A11524" s="180" t="s">
        <v>443</v>
      </c>
      <c r="B11524" s="180" t="s">
        <v>334</v>
      </c>
      <c r="C11524" s="180"/>
      <c r="D11524" s="180">
        <v>12135</v>
      </c>
      <c r="E11524" s="180"/>
      <c r="F11524" s="180">
        <v>0</v>
      </c>
      <c r="G11524" s="180"/>
      <c r="H11524" s="180"/>
      <c r="I11524" s="180">
        <v>112669</v>
      </c>
      <c r="J11524" s="180">
        <v>219877.74</v>
      </c>
    </row>
    <row r="11525" spans="1:10" x14ac:dyDescent="0.2">
      <c r="A11525" s="180" t="s">
        <v>443</v>
      </c>
      <c r="B11525" s="180" t="s">
        <v>335</v>
      </c>
      <c r="C11525" s="180"/>
      <c r="D11525" s="180">
        <v>26133</v>
      </c>
      <c r="E11525" s="180"/>
      <c r="F11525" s="180"/>
      <c r="G11525" s="180"/>
      <c r="H11525" s="180"/>
      <c r="I11525" s="180">
        <v>56419</v>
      </c>
      <c r="J11525" s="180">
        <v>130574</v>
      </c>
    </row>
    <row r="11526" spans="1:10" x14ac:dyDescent="0.2">
      <c r="A11526" s="180" t="s">
        <v>443</v>
      </c>
      <c r="B11526" s="180" t="s">
        <v>336</v>
      </c>
      <c r="C11526" s="180"/>
      <c r="D11526" s="180"/>
      <c r="E11526" s="180"/>
      <c r="F11526" s="180"/>
      <c r="G11526" s="180"/>
      <c r="H11526" s="180"/>
      <c r="I11526" s="180">
        <v>900000</v>
      </c>
      <c r="J11526" s="180">
        <v>914871.89</v>
      </c>
    </row>
    <row r="11527" spans="1:10" x14ac:dyDescent="0.2">
      <c r="A11527" s="180" t="s">
        <v>443</v>
      </c>
      <c r="B11527" s="180" t="s">
        <v>337</v>
      </c>
      <c r="C11527" s="180"/>
      <c r="D11527" s="180">
        <v>0</v>
      </c>
      <c r="E11527" s="180"/>
      <c r="F11527" s="180"/>
      <c r="G11527" s="180">
        <v>1500</v>
      </c>
      <c r="H11527" s="180"/>
      <c r="I11527" s="180">
        <v>66600</v>
      </c>
      <c r="J11527" s="180">
        <v>81847.929999999993</v>
      </c>
    </row>
    <row r="11528" spans="1:10" x14ac:dyDescent="0.2">
      <c r="A11528" s="180" t="s">
        <v>443</v>
      </c>
      <c r="B11528" s="180" t="s">
        <v>338</v>
      </c>
      <c r="C11528" s="180"/>
      <c r="D11528" s="180"/>
      <c r="E11528" s="180"/>
      <c r="F11528" s="180"/>
      <c r="G11528" s="180">
        <v>175000</v>
      </c>
      <c r="H11528" s="180"/>
      <c r="I11528" s="180">
        <v>170000</v>
      </c>
      <c r="J11528" s="180">
        <v>161306.98000000001</v>
      </c>
    </row>
    <row r="11529" spans="1:10" x14ac:dyDescent="0.2">
      <c r="A11529" s="180" t="s">
        <v>443</v>
      </c>
      <c r="B11529" s="180" t="s">
        <v>339</v>
      </c>
      <c r="C11529" s="180"/>
      <c r="D11529" s="180"/>
      <c r="E11529" s="180"/>
      <c r="F11529" s="180"/>
      <c r="G11529" s="180"/>
      <c r="H11529" s="180"/>
      <c r="I11529" s="180">
        <v>25500</v>
      </c>
      <c r="J11529" s="180">
        <v>26070.28</v>
      </c>
    </row>
    <row r="11530" spans="1:10" x14ac:dyDescent="0.2">
      <c r="A11530" s="180" t="s">
        <v>443</v>
      </c>
      <c r="B11530" s="180" t="s">
        <v>340</v>
      </c>
      <c r="C11530" s="180"/>
      <c r="D11530" s="180"/>
      <c r="E11530" s="180"/>
      <c r="F11530" s="180"/>
      <c r="G11530" s="180">
        <v>1000</v>
      </c>
      <c r="H11530" s="180">
        <v>250000</v>
      </c>
      <c r="I11530" s="180">
        <v>426000</v>
      </c>
      <c r="J11530" s="180">
        <v>626563.83999999997</v>
      </c>
    </row>
    <row r="11531" spans="1:10" x14ac:dyDescent="0.2">
      <c r="A11531" s="180" t="s">
        <v>443</v>
      </c>
      <c r="B11531" s="180" t="s">
        <v>341</v>
      </c>
      <c r="C11531" s="180"/>
      <c r="D11531" s="180"/>
      <c r="E11531" s="180"/>
      <c r="F11531" s="180"/>
      <c r="G11531" s="180">
        <v>0</v>
      </c>
      <c r="H11531" s="180"/>
      <c r="I11531" s="180">
        <v>0</v>
      </c>
      <c r="J11531" s="180">
        <v>0</v>
      </c>
    </row>
    <row r="11532" spans="1:10" x14ac:dyDescent="0.2">
      <c r="A11532" s="180" t="s">
        <v>443</v>
      </c>
      <c r="B11532" s="180" t="s">
        <v>342</v>
      </c>
      <c r="C11532" s="180"/>
      <c r="D11532" s="180"/>
      <c r="E11532" s="180"/>
      <c r="F11532" s="180"/>
      <c r="G11532" s="180"/>
      <c r="H11532" s="180"/>
      <c r="I11532" s="180">
        <v>3632581</v>
      </c>
      <c r="J11532" s="180">
        <v>3424347</v>
      </c>
    </row>
    <row r="11533" spans="1:10" x14ac:dyDescent="0.2">
      <c r="A11533" s="180" t="s">
        <v>443</v>
      </c>
      <c r="B11533" s="180" t="s">
        <v>343</v>
      </c>
      <c r="C11533" s="180"/>
      <c r="D11533" s="180"/>
      <c r="E11533" s="180"/>
      <c r="F11533" s="180"/>
      <c r="G11533" s="180"/>
      <c r="H11533" s="180"/>
      <c r="I11533" s="180">
        <v>0</v>
      </c>
      <c r="J11533" s="180">
        <v>0</v>
      </c>
    </row>
    <row r="11534" spans="1:10" x14ac:dyDescent="0.2">
      <c r="A11534" s="180" t="s">
        <v>443</v>
      </c>
      <c r="B11534" s="180" t="s">
        <v>344</v>
      </c>
      <c r="C11534" s="180">
        <v>520000</v>
      </c>
      <c r="D11534" s="180"/>
      <c r="E11534" s="180"/>
      <c r="F11534" s="180"/>
      <c r="G11534" s="180">
        <v>3500</v>
      </c>
      <c r="H11534" s="180"/>
      <c r="I11534" s="180">
        <v>612500</v>
      </c>
      <c r="J11534" s="180">
        <v>609286.3600000001</v>
      </c>
    </row>
    <row r="11535" spans="1:10" x14ac:dyDescent="0.2">
      <c r="A11535" s="180" t="s">
        <v>443</v>
      </c>
      <c r="B11535" s="180" t="s">
        <v>475</v>
      </c>
      <c r="C11535" s="180"/>
      <c r="D11535" s="180">
        <v>5086</v>
      </c>
      <c r="E11535" s="180"/>
      <c r="F11535" s="180">
        <v>0</v>
      </c>
      <c r="G11535" s="180"/>
      <c r="H11535" s="180"/>
      <c r="I11535" s="180">
        <v>34093</v>
      </c>
      <c r="J11535" s="180">
        <v>19956.960000000003</v>
      </c>
    </row>
    <row r="11536" spans="1:10" x14ac:dyDescent="0.2">
      <c r="A11536" s="180" t="s">
        <v>443</v>
      </c>
      <c r="B11536" s="180" t="s">
        <v>332</v>
      </c>
      <c r="C11536" s="180"/>
      <c r="D11536" s="180"/>
      <c r="E11536" s="180"/>
      <c r="F11536" s="180"/>
      <c r="G11536" s="180"/>
      <c r="H11536" s="180"/>
      <c r="I11536" s="180">
        <v>75000</v>
      </c>
      <c r="J11536" s="180">
        <v>71847</v>
      </c>
    </row>
    <row r="11537" spans="1:10" x14ac:dyDescent="0.2">
      <c r="A11537" s="180" t="s">
        <v>443</v>
      </c>
      <c r="B11537" s="180" t="s">
        <v>407</v>
      </c>
      <c r="C11537" s="180"/>
      <c r="D11537" s="180"/>
      <c r="E11537" s="180"/>
      <c r="F11537" s="180"/>
      <c r="G11537" s="180">
        <v>220000</v>
      </c>
      <c r="H11537" s="180"/>
      <c r="I11537" s="180">
        <v>300000</v>
      </c>
      <c r="J11537" s="180">
        <v>293747.36</v>
      </c>
    </row>
    <row r="11538" spans="1:10" x14ac:dyDescent="0.2">
      <c r="A11538" s="180" t="s">
        <v>443</v>
      </c>
      <c r="B11538" s="180" t="s">
        <v>345</v>
      </c>
      <c r="C11538" s="180">
        <v>520000</v>
      </c>
      <c r="D11538" s="180">
        <v>430133</v>
      </c>
      <c r="E11538" s="180">
        <v>0</v>
      </c>
      <c r="F11538" s="180">
        <v>0</v>
      </c>
      <c r="G11538" s="180">
        <v>401000</v>
      </c>
      <c r="H11538" s="180">
        <v>250000</v>
      </c>
      <c r="I11538" s="180">
        <v>9317788</v>
      </c>
      <c r="J11538" s="180">
        <v>9081970.75</v>
      </c>
    </row>
    <row r="11539" spans="1:10" x14ac:dyDescent="0.2">
      <c r="A11539" s="180" t="s">
        <v>443</v>
      </c>
      <c r="B11539" s="180" t="s">
        <v>346</v>
      </c>
      <c r="C11539" s="180"/>
      <c r="D11539" s="180"/>
      <c r="E11539" s="180"/>
      <c r="F11539" s="180"/>
      <c r="G11539" s="180"/>
      <c r="H11539" s="180"/>
      <c r="I11539" s="180">
        <v>0</v>
      </c>
      <c r="J11539" s="180">
        <v>0</v>
      </c>
    </row>
    <row r="11540" spans="1:10" x14ac:dyDescent="0.2">
      <c r="A11540" s="180" t="s">
        <v>443</v>
      </c>
      <c r="B11540" s="180" t="s">
        <v>446</v>
      </c>
      <c r="C11540" s="180">
        <v>0</v>
      </c>
      <c r="D11540" s="180"/>
      <c r="E11540" s="180"/>
      <c r="F11540" s="180">
        <v>500000</v>
      </c>
      <c r="G11540" s="180">
        <v>9000</v>
      </c>
      <c r="H11540" s="180"/>
      <c r="I11540" s="180">
        <v>509000</v>
      </c>
      <c r="J11540" s="180">
        <v>542937.48</v>
      </c>
    </row>
    <row r="11541" spans="1:10" x14ac:dyDescent="0.2">
      <c r="A11541" s="180" t="s">
        <v>443</v>
      </c>
      <c r="B11541" s="180" t="s">
        <v>347</v>
      </c>
      <c r="C11541" s="180"/>
      <c r="D11541" s="180"/>
      <c r="E11541" s="180"/>
      <c r="F11541" s="180"/>
      <c r="G11541" s="180"/>
      <c r="H11541" s="180"/>
      <c r="I11541" s="180">
        <v>0</v>
      </c>
      <c r="J11541" s="180">
        <v>0</v>
      </c>
    </row>
    <row r="11542" spans="1:10" x14ac:dyDescent="0.2">
      <c r="A11542" s="180" t="s">
        <v>443</v>
      </c>
      <c r="B11542" s="180" t="s">
        <v>348</v>
      </c>
      <c r="C11542" s="180">
        <v>520000</v>
      </c>
      <c r="D11542" s="180">
        <v>430133</v>
      </c>
      <c r="E11542" s="180">
        <v>0</v>
      </c>
      <c r="F11542" s="180">
        <v>500000</v>
      </c>
      <c r="G11542" s="180">
        <v>410000</v>
      </c>
      <c r="H11542" s="180">
        <v>250000</v>
      </c>
      <c r="I11542" s="180">
        <v>9826788</v>
      </c>
      <c r="J11542" s="180">
        <v>9624908.2300000004</v>
      </c>
    </row>
    <row r="11543" spans="1:10" x14ac:dyDescent="0.2">
      <c r="A11543" s="180" t="s">
        <v>443</v>
      </c>
      <c r="B11543" s="180" t="s">
        <v>349</v>
      </c>
      <c r="C11543" s="180">
        <v>546981.99</v>
      </c>
      <c r="D11543" s="180">
        <v>507466.8899999999</v>
      </c>
      <c r="E11543" s="180">
        <v>0</v>
      </c>
      <c r="F11543" s="180">
        <v>46065.81</v>
      </c>
      <c r="G11543" s="180">
        <v>117745.11</v>
      </c>
      <c r="H11543" s="180">
        <v>-220845.50000000009</v>
      </c>
      <c r="I11543" s="180">
        <v>4564387.2199999988</v>
      </c>
      <c r="J11543" s="180">
        <v>4341095.8899999997</v>
      </c>
    </row>
    <row r="11544" spans="1:10" x14ac:dyDescent="0.2">
      <c r="A11544" s="180" t="s">
        <v>443</v>
      </c>
      <c r="B11544" s="180" t="s">
        <v>350</v>
      </c>
      <c r="C11544" s="180">
        <v>1066981.99</v>
      </c>
      <c r="D11544" s="180">
        <v>937599.89</v>
      </c>
      <c r="E11544" s="180">
        <v>0</v>
      </c>
      <c r="F11544" s="180">
        <v>546065.81000000006</v>
      </c>
      <c r="G11544" s="180">
        <v>527745.11</v>
      </c>
      <c r="H11544" s="180">
        <v>29154.499999999945</v>
      </c>
      <c r="I11544" s="180">
        <v>14391175.220000001</v>
      </c>
      <c r="J11544" s="180">
        <v>13966004.119999999</v>
      </c>
    </row>
    <row r="11545" spans="1:10" x14ac:dyDescent="0.2">
      <c r="A11545" s="180" t="s">
        <v>443</v>
      </c>
      <c r="B11545" s="180" t="s">
        <v>376</v>
      </c>
      <c r="C11545" s="180"/>
      <c r="D11545" s="180"/>
      <c r="E11545" s="180"/>
      <c r="F11545" s="180"/>
      <c r="G11545" s="180"/>
      <c r="H11545" s="180"/>
      <c r="I11545" s="180"/>
      <c r="J11545" s="180"/>
    </row>
    <row r="11546" spans="1:10" x14ac:dyDescent="0.2">
      <c r="A11546" s="180" t="s">
        <v>443</v>
      </c>
      <c r="B11546" s="180" t="s">
        <v>377</v>
      </c>
      <c r="C11546" s="180"/>
      <c r="D11546" s="180"/>
      <c r="E11546" s="180"/>
      <c r="F11546" s="180"/>
      <c r="G11546" s="180"/>
      <c r="H11546" s="180"/>
      <c r="I11546" s="180">
        <v>5310000</v>
      </c>
      <c r="J11546" s="180">
        <v>5192446.66</v>
      </c>
    </row>
    <row r="11547" spans="1:10" x14ac:dyDescent="0.2">
      <c r="A11547" s="180" t="s">
        <v>443</v>
      </c>
      <c r="B11547" s="180" t="s">
        <v>352</v>
      </c>
      <c r="C11547" s="180"/>
      <c r="D11547" s="180"/>
      <c r="E11547" s="180"/>
      <c r="F11547" s="180"/>
      <c r="G11547" s="180"/>
      <c r="H11547" s="180"/>
      <c r="I11547" s="180">
        <v>67000</v>
      </c>
      <c r="J11547" s="180">
        <v>56099.93</v>
      </c>
    </row>
    <row r="11548" spans="1:10" x14ac:dyDescent="0.2">
      <c r="A11548" s="180" t="s">
        <v>443</v>
      </c>
      <c r="B11548" s="180" t="s">
        <v>353</v>
      </c>
      <c r="C11548" s="180"/>
      <c r="D11548" s="180">
        <v>60000</v>
      </c>
      <c r="E11548" s="180"/>
      <c r="F11548" s="180"/>
      <c r="G11548" s="180"/>
      <c r="H11548" s="180"/>
      <c r="I11548" s="180">
        <v>170000</v>
      </c>
      <c r="J11548" s="180">
        <v>162162.62</v>
      </c>
    </row>
    <row r="11549" spans="1:10" x14ac:dyDescent="0.2">
      <c r="A11549" s="180" t="s">
        <v>443</v>
      </c>
      <c r="B11549" s="180" t="s">
        <v>354</v>
      </c>
      <c r="C11549" s="180"/>
      <c r="D11549" s="180">
        <v>1500</v>
      </c>
      <c r="E11549" s="180"/>
      <c r="F11549" s="180"/>
      <c r="G11549" s="180"/>
      <c r="H11549" s="180"/>
      <c r="I11549" s="180">
        <v>256000</v>
      </c>
      <c r="J11549" s="180">
        <v>167968.58</v>
      </c>
    </row>
    <row r="11550" spans="1:10" x14ac:dyDescent="0.2">
      <c r="A11550" s="180" t="s">
        <v>443</v>
      </c>
      <c r="B11550" s="180" t="s">
        <v>408</v>
      </c>
      <c r="C11550" s="180"/>
      <c r="D11550" s="180"/>
      <c r="E11550" s="180"/>
      <c r="F11550" s="180"/>
      <c r="G11550" s="180"/>
      <c r="H11550" s="180"/>
      <c r="I11550" s="180">
        <v>330000</v>
      </c>
      <c r="J11550" s="180">
        <v>322287.65000000002</v>
      </c>
    </row>
    <row r="11551" spans="1:10" x14ac:dyDescent="0.2">
      <c r="A11551" s="180" t="s">
        <v>443</v>
      </c>
      <c r="B11551" s="180" t="s">
        <v>423</v>
      </c>
      <c r="C11551" s="180"/>
      <c r="D11551" s="180"/>
      <c r="E11551" s="180"/>
      <c r="F11551" s="180"/>
      <c r="G11551" s="180"/>
      <c r="H11551" s="180"/>
      <c r="I11551" s="180">
        <v>120000</v>
      </c>
      <c r="J11551" s="180">
        <v>108315.55</v>
      </c>
    </row>
    <row r="11552" spans="1:10" x14ac:dyDescent="0.2">
      <c r="A11552" s="180" t="s">
        <v>443</v>
      </c>
      <c r="B11552" s="180" t="s">
        <v>355</v>
      </c>
      <c r="C11552" s="180"/>
      <c r="D11552" s="180">
        <v>100000</v>
      </c>
      <c r="E11552" s="180"/>
      <c r="F11552" s="180"/>
      <c r="G11552" s="180"/>
      <c r="H11552" s="180"/>
      <c r="I11552" s="180">
        <v>585000</v>
      </c>
      <c r="J11552" s="180">
        <v>541819.85</v>
      </c>
    </row>
    <row r="11553" spans="1:10" x14ac:dyDescent="0.2">
      <c r="A11553" s="180" t="s">
        <v>443</v>
      </c>
      <c r="B11553" s="180" t="s">
        <v>356</v>
      </c>
      <c r="C11553" s="180"/>
      <c r="D11553" s="180">
        <v>200000</v>
      </c>
      <c r="E11553" s="180"/>
      <c r="F11553" s="180"/>
      <c r="G11553" s="180"/>
      <c r="H11553" s="180"/>
      <c r="I11553" s="180">
        <v>675000</v>
      </c>
      <c r="J11553" s="180">
        <v>635349.18999999994</v>
      </c>
    </row>
    <row r="11554" spans="1:10" x14ac:dyDescent="0.2">
      <c r="A11554" s="180" t="s">
        <v>443</v>
      </c>
      <c r="B11554" s="180" t="s">
        <v>409</v>
      </c>
      <c r="C11554" s="180"/>
      <c r="D11554" s="180"/>
      <c r="E11554" s="180"/>
      <c r="F11554" s="180"/>
      <c r="G11554" s="180"/>
      <c r="H11554" s="180"/>
      <c r="I11554" s="180">
        <v>0</v>
      </c>
      <c r="J11554" s="180"/>
    </row>
    <row r="11555" spans="1:10" x14ac:dyDescent="0.2">
      <c r="A11555" s="180" t="s">
        <v>443</v>
      </c>
      <c r="B11555" s="180" t="s">
        <v>378</v>
      </c>
      <c r="C11555" s="180"/>
      <c r="D11555" s="180"/>
      <c r="E11555" s="180"/>
      <c r="F11555" s="180"/>
      <c r="G11555" s="180">
        <v>375000</v>
      </c>
      <c r="H11555" s="180">
        <v>240000</v>
      </c>
      <c r="I11555" s="180">
        <v>590000</v>
      </c>
      <c r="J11555" s="180">
        <v>565455.5</v>
      </c>
    </row>
    <row r="11556" spans="1:10" x14ac:dyDescent="0.2">
      <c r="A11556" s="180" t="s">
        <v>443</v>
      </c>
      <c r="B11556" s="180" t="s">
        <v>360</v>
      </c>
      <c r="C11556" s="180"/>
      <c r="D11556" s="180">
        <v>350000</v>
      </c>
      <c r="E11556" s="180"/>
      <c r="F11556" s="180"/>
      <c r="G11556" s="180"/>
      <c r="H11556" s="180"/>
      <c r="I11556" s="180">
        <v>340000</v>
      </c>
      <c r="J11556" s="180">
        <v>339984.33</v>
      </c>
    </row>
    <row r="11557" spans="1:10" x14ac:dyDescent="0.2">
      <c r="A11557" s="180" t="s">
        <v>443</v>
      </c>
      <c r="B11557" s="180" t="s">
        <v>379</v>
      </c>
      <c r="C11557" s="180"/>
      <c r="D11557" s="180"/>
      <c r="E11557" s="180"/>
      <c r="F11557" s="180">
        <v>476000</v>
      </c>
      <c r="G11557" s="180"/>
      <c r="H11557" s="180"/>
      <c r="I11557" s="180">
        <v>476000</v>
      </c>
      <c r="J11557" s="180">
        <v>475772.52</v>
      </c>
    </row>
    <row r="11558" spans="1:10" x14ac:dyDescent="0.2">
      <c r="A11558" s="180" t="s">
        <v>443</v>
      </c>
      <c r="B11558" s="180" t="s">
        <v>362</v>
      </c>
      <c r="C11558" s="180"/>
      <c r="D11558" s="180"/>
      <c r="E11558" s="180"/>
      <c r="F11558" s="180"/>
      <c r="G11558" s="180"/>
      <c r="H11558" s="180"/>
      <c r="I11558" s="180">
        <v>248014</v>
      </c>
      <c r="J11558" s="180">
        <v>240310</v>
      </c>
    </row>
    <row r="11559" spans="1:10" x14ac:dyDescent="0.2">
      <c r="A11559" s="180" t="s">
        <v>443</v>
      </c>
      <c r="B11559" s="180" t="s">
        <v>365</v>
      </c>
      <c r="C11559" s="180">
        <v>0</v>
      </c>
      <c r="D11559" s="180">
        <v>711500</v>
      </c>
      <c r="E11559" s="180">
        <v>0</v>
      </c>
      <c r="F11559" s="180">
        <v>476000</v>
      </c>
      <c r="G11559" s="180">
        <v>375000</v>
      </c>
      <c r="H11559" s="180">
        <v>240000</v>
      </c>
      <c r="I11559" s="180">
        <v>9167014</v>
      </c>
      <c r="J11559" s="180">
        <v>8807972.379999999</v>
      </c>
    </row>
    <row r="11560" spans="1:10" x14ac:dyDescent="0.2">
      <c r="A11560" s="180" t="s">
        <v>443</v>
      </c>
      <c r="B11560" s="180" t="s">
        <v>447</v>
      </c>
      <c r="C11560" s="180">
        <v>400000</v>
      </c>
      <c r="D11560" s="180">
        <v>113000</v>
      </c>
      <c r="E11560" s="180"/>
      <c r="F11560" s="180"/>
      <c r="G11560" s="180"/>
      <c r="H11560" s="180"/>
      <c r="I11560" s="180">
        <v>475913</v>
      </c>
      <c r="J11560" s="180">
        <v>593644.52</v>
      </c>
    </row>
    <row r="11561" spans="1:10" x14ac:dyDescent="0.2">
      <c r="A11561" s="180" t="s">
        <v>443</v>
      </c>
      <c r="B11561" s="180" t="s">
        <v>366</v>
      </c>
      <c r="C11561" s="180">
        <v>400000</v>
      </c>
      <c r="D11561" s="180">
        <v>824500</v>
      </c>
      <c r="E11561" s="180">
        <v>0</v>
      </c>
      <c r="F11561" s="180">
        <v>476000</v>
      </c>
      <c r="G11561" s="180">
        <v>375000</v>
      </c>
      <c r="H11561" s="180">
        <v>240000</v>
      </c>
      <c r="I11561" s="180">
        <v>9642927</v>
      </c>
      <c r="J11561" s="180">
        <v>9401616.8999999985</v>
      </c>
    </row>
    <row r="11562" spans="1:10" x14ac:dyDescent="0.2">
      <c r="A11562" s="180" t="s">
        <v>443</v>
      </c>
      <c r="B11562" s="180" t="s">
        <v>367</v>
      </c>
      <c r="C11562" s="180">
        <v>666981.99</v>
      </c>
      <c r="D11562" s="180">
        <v>113099.8899999999</v>
      </c>
      <c r="E11562" s="180">
        <v>0</v>
      </c>
      <c r="F11562" s="180">
        <v>70065.810000000056</v>
      </c>
      <c r="G11562" s="180">
        <v>152745.10999999999</v>
      </c>
      <c r="H11562" s="180">
        <v>-210845.50000000009</v>
      </c>
      <c r="I11562" s="180">
        <v>4748248.2199999988</v>
      </c>
      <c r="J11562" s="180">
        <v>4564387.2200000025</v>
      </c>
    </row>
    <row r="11563" spans="1:10" x14ac:dyDescent="0.2">
      <c r="A11563" s="180" t="s">
        <v>443</v>
      </c>
      <c r="B11563" s="180" t="s">
        <v>368</v>
      </c>
      <c r="C11563" s="180">
        <v>1066981.99</v>
      </c>
      <c r="D11563" s="180">
        <v>937599.89</v>
      </c>
      <c r="E11563" s="180">
        <v>0</v>
      </c>
      <c r="F11563" s="180">
        <v>546065.81000000006</v>
      </c>
      <c r="G11563" s="180">
        <v>527745.11</v>
      </c>
      <c r="H11563" s="180">
        <v>29154.499999999945</v>
      </c>
      <c r="I11563" s="180">
        <v>14391175.220000001</v>
      </c>
      <c r="J11563" s="180">
        <v>13966004.119999999</v>
      </c>
    </row>
    <row r="11564" spans="1:10" x14ac:dyDescent="0.2">
      <c r="A11564" s="180" t="s">
        <v>270</v>
      </c>
      <c r="B11564" s="180" t="s">
        <v>333</v>
      </c>
      <c r="C11564" s="180"/>
      <c r="D11564" s="180">
        <v>36152</v>
      </c>
      <c r="E11564" s="180"/>
      <c r="F11564" s="180">
        <v>0</v>
      </c>
      <c r="G11564" s="180"/>
      <c r="H11564" s="180"/>
      <c r="I11564" s="180">
        <v>1322501</v>
      </c>
      <c r="J11564" s="180">
        <v>1282112.8799999999</v>
      </c>
    </row>
    <row r="11565" spans="1:10" x14ac:dyDescent="0.2">
      <c r="A11565" s="180" t="s">
        <v>270</v>
      </c>
      <c r="B11565" s="180" t="s">
        <v>334</v>
      </c>
      <c r="C11565" s="180"/>
      <c r="D11565" s="180">
        <v>993</v>
      </c>
      <c r="E11565" s="180"/>
      <c r="F11565" s="180">
        <v>0</v>
      </c>
      <c r="G11565" s="180"/>
      <c r="H11565" s="180"/>
      <c r="I11565" s="180">
        <v>37244</v>
      </c>
      <c r="J11565" s="180">
        <v>35094.01</v>
      </c>
    </row>
    <row r="11566" spans="1:10" x14ac:dyDescent="0.2">
      <c r="A11566" s="180" t="s">
        <v>270</v>
      </c>
      <c r="B11566" s="180" t="s">
        <v>335</v>
      </c>
      <c r="C11566" s="180"/>
      <c r="D11566" s="180">
        <v>0</v>
      </c>
      <c r="E11566" s="180"/>
      <c r="F11566" s="180"/>
      <c r="G11566" s="180"/>
      <c r="H11566" s="180"/>
      <c r="I11566" s="180">
        <v>105773</v>
      </c>
      <c r="J11566" s="180">
        <v>122869</v>
      </c>
    </row>
    <row r="11567" spans="1:10" x14ac:dyDescent="0.2">
      <c r="A11567" s="180" t="s">
        <v>270</v>
      </c>
      <c r="B11567" s="180" t="s">
        <v>336</v>
      </c>
      <c r="C11567" s="180"/>
      <c r="D11567" s="180"/>
      <c r="E11567" s="180"/>
      <c r="F11567" s="180"/>
      <c r="G11567" s="180"/>
      <c r="H11567" s="180"/>
      <c r="I11567" s="180">
        <v>123875</v>
      </c>
      <c r="J11567" s="180">
        <v>122346.12</v>
      </c>
    </row>
    <row r="11568" spans="1:10" x14ac:dyDescent="0.2">
      <c r="A11568" s="180" t="s">
        <v>270</v>
      </c>
      <c r="B11568" s="180" t="s">
        <v>337</v>
      </c>
      <c r="C11568" s="180">
        <v>1988</v>
      </c>
      <c r="D11568" s="180">
        <v>29</v>
      </c>
      <c r="E11568" s="180">
        <v>0</v>
      </c>
      <c r="F11568" s="180">
        <v>0</v>
      </c>
      <c r="G11568" s="180">
        <v>0</v>
      </c>
      <c r="H11568" s="180">
        <v>0</v>
      </c>
      <c r="I11568" s="180">
        <v>6935</v>
      </c>
      <c r="J11568" s="180">
        <v>6849.01</v>
      </c>
    </row>
    <row r="11569" spans="1:10" x14ac:dyDescent="0.2">
      <c r="A11569" s="180" t="s">
        <v>270</v>
      </c>
      <c r="B11569" s="180" t="s">
        <v>338</v>
      </c>
      <c r="C11569" s="180"/>
      <c r="D11569" s="180"/>
      <c r="E11569" s="180"/>
      <c r="F11569" s="180"/>
      <c r="G11569" s="180">
        <v>19442</v>
      </c>
      <c r="H11569" s="180">
        <v>0</v>
      </c>
      <c r="I11569" s="180">
        <v>19154</v>
      </c>
      <c r="J11569" s="180">
        <v>18917.95</v>
      </c>
    </row>
    <row r="11570" spans="1:10" x14ac:dyDescent="0.2">
      <c r="A11570" s="180" t="s">
        <v>270</v>
      </c>
      <c r="B11570" s="180" t="s">
        <v>339</v>
      </c>
      <c r="C11570" s="180"/>
      <c r="D11570" s="180"/>
      <c r="E11570" s="180"/>
      <c r="F11570" s="180"/>
      <c r="G11570" s="180"/>
      <c r="H11570" s="180">
        <v>0</v>
      </c>
      <c r="I11570" s="180">
        <v>48087</v>
      </c>
      <c r="J11570" s="180">
        <v>47493.17</v>
      </c>
    </row>
    <row r="11571" spans="1:10" x14ac:dyDescent="0.2">
      <c r="A11571" s="180" t="s">
        <v>270</v>
      </c>
      <c r="B11571" s="180" t="s">
        <v>340</v>
      </c>
      <c r="C11571" s="180">
        <v>0</v>
      </c>
      <c r="D11571" s="180">
        <v>0</v>
      </c>
      <c r="E11571" s="180">
        <v>0</v>
      </c>
      <c r="F11571" s="180">
        <v>0</v>
      </c>
      <c r="G11571" s="180">
        <v>451</v>
      </c>
      <c r="H11571" s="180">
        <v>9197</v>
      </c>
      <c r="I11571" s="180">
        <v>117639</v>
      </c>
      <c r="J11571" s="180">
        <v>116185.83</v>
      </c>
    </row>
    <row r="11572" spans="1:10" x14ac:dyDescent="0.2">
      <c r="A11572" s="180" t="s">
        <v>270</v>
      </c>
      <c r="B11572" s="180" t="s">
        <v>341</v>
      </c>
      <c r="C11572" s="180">
        <v>0</v>
      </c>
      <c r="D11572" s="180">
        <v>0</v>
      </c>
      <c r="E11572" s="180">
        <v>0</v>
      </c>
      <c r="F11572" s="180"/>
      <c r="G11572" s="180">
        <v>0</v>
      </c>
      <c r="H11572" s="180">
        <v>0</v>
      </c>
      <c r="I11572" s="180">
        <v>0</v>
      </c>
      <c r="J11572" s="180">
        <v>0</v>
      </c>
    </row>
    <row r="11573" spans="1:10" x14ac:dyDescent="0.2">
      <c r="A11573" s="180" t="s">
        <v>270</v>
      </c>
      <c r="B11573" s="180" t="s">
        <v>342</v>
      </c>
      <c r="C11573" s="180"/>
      <c r="D11573" s="180"/>
      <c r="E11573" s="180"/>
      <c r="F11573" s="180"/>
      <c r="G11573" s="180"/>
      <c r="H11573" s="180"/>
      <c r="I11573" s="180">
        <v>1330801</v>
      </c>
      <c r="J11573" s="180">
        <v>1245460</v>
      </c>
    </row>
    <row r="11574" spans="1:10" x14ac:dyDescent="0.2">
      <c r="A11574" s="180" t="s">
        <v>270</v>
      </c>
      <c r="B11574" s="180" t="s">
        <v>343</v>
      </c>
      <c r="C11574" s="180"/>
      <c r="D11574" s="180"/>
      <c r="E11574" s="180"/>
      <c r="F11574" s="180"/>
      <c r="G11574" s="180"/>
      <c r="H11574" s="180"/>
      <c r="I11574" s="180">
        <v>0</v>
      </c>
      <c r="J11574" s="180">
        <v>0</v>
      </c>
    </row>
    <row r="11575" spans="1:10" x14ac:dyDescent="0.2">
      <c r="A11575" s="180" t="s">
        <v>270</v>
      </c>
      <c r="B11575" s="180" t="s">
        <v>344</v>
      </c>
      <c r="C11575" s="180">
        <v>189190</v>
      </c>
      <c r="D11575" s="180">
        <v>0</v>
      </c>
      <c r="E11575" s="180">
        <v>0</v>
      </c>
      <c r="F11575" s="180">
        <v>0</v>
      </c>
      <c r="G11575" s="180">
        <v>766</v>
      </c>
      <c r="H11575" s="180">
        <v>0</v>
      </c>
      <c r="I11575" s="180">
        <v>205081</v>
      </c>
      <c r="J11575" s="180">
        <v>199217.82</v>
      </c>
    </row>
    <row r="11576" spans="1:10" x14ac:dyDescent="0.2">
      <c r="A11576" s="180" t="s">
        <v>270</v>
      </c>
      <c r="B11576" s="180" t="s">
        <v>475</v>
      </c>
      <c r="C11576" s="180"/>
      <c r="D11576" s="180">
        <v>125</v>
      </c>
      <c r="E11576" s="180"/>
      <c r="F11576" s="180">
        <v>0</v>
      </c>
      <c r="G11576" s="180"/>
      <c r="H11576" s="180"/>
      <c r="I11576" s="180">
        <v>4260</v>
      </c>
      <c r="J11576" s="180">
        <v>7984.5</v>
      </c>
    </row>
    <row r="11577" spans="1:10" x14ac:dyDescent="0.2">
      <c r="A11577" s="180" t="s">
        <v>270</v>
      </c>
      <c r="B11577" s="180" t="s">
        <v>332</v>
      </c>
      <c r="C11577" s="180"/>
      <c r="D11577" s="180"/>
      <c r="E11577" s="180">
        <v>0</v>
      </c>
      <c r="F11577" s="180"/>
      <c r="G11577" s="180"/>
      <c r="H11577" s="180"/>
      <c r="I11577" s="180">
        <v>136375</v>
      </c>
      <c r="J11577" s="180">
        <v>93725</v>
      </c>
    </row>
    <row r="11578" spans="1:10" x14ac:dyDescent="0.2">
      <c r="A11578" s="180" t="s">
        <v>270</v>
      </c>
      <c r="B11578" s="180" t="s">
        <v>407</v>
      </c>
      <c r="C11578" s="180">
        <v>0</v>
      </c>
      <c r="D11578" s="180">
        <v>0</v>
      </c>
      <c r="E11578" s="180">
        <v>0</v>
      </c>
      <c r="F11578" s="180">
        <v>0</v>
      </c>
      <c r="G11578" s="180">
        <v>66835</v>
      </c>
      <c r="H11578" s="180">
        <v>0</v>
      </c>
      <c r="I11578" s="180">
        <v>125274</v>
      </c>
      <c r="J11578" s="180">
        <v>123727.44</v>
      </c>
    </row>
    <row r="11579" spans="1:10" x14ac:dyDescent="0.2">
      <c r="A11579" s="180" t="s">
        <v>270</v>
      </c>
      <c r="B11579" s="180" t="s">
        <v>345</v>
      </c>
      <c r="C11579" s="180">
        <v>191178</v>
      </c>
      <c r="D11579" s="180">
        <v>37299</v>
      </c>
      <c r="E11579" s="180">
        <v>0</v>
      </c>
      <c r="F11579" s="180">
        <v>0</v>
      </c>
      <c r="G11579" s="180">
        <v>87494</v>
      </c>
      <c r="H11579" s="180">
        <v>9197</v>
      </c>
      <c r="I11579" s="180">
        <v>3582999</v>
      </c>
      <c r="J11579" s="180">
        <v>3421982.7299999995</v>
      </c>
    </row>
    <row r="11580" spans="1:10" x14ac:dyDescent="0.2">
      <c r="A11580" s="180" t="s">
        <v>270</v>
      </c>
      <c r="B11580" s="180" t="s">
        <v>346</v>
      </c>
      <c r="C11580" s="180">
        <v>0</v>
      </c>
      <c r="D11580" s="180">
        <v>0</v>
      </c>
      <c r="E11580" s="180">
        <v>0</v>
      </c>
      <c r="F11580" s="180">
        <v>0</v>
      </c>
      <c r="G11580" s="180"/>
      <c r="H11580" s="180"/>
      <c r="I11580" s="180">
        <v>0</v>
      </c>
      <c r="J11580" s="180">
        <v>0</v>
      </c>
    </row>
    <row r="11581" spans="1:10" x14ac:dyDescent="0.2">
      <c r="A11581" s="180" t="s">
        <v>270</v>
      </c>
      <c r="B11581" s="180" t="s">
        <v>446</v>
      </c>
      <c r="C11581" s="180">
        <v>0</v>
      </c>
      <c r="D11581" s="180">
        <v>0</v>
      </c>
      <c r="E11581" s="180">
        <v>0</v>
      </c>
      <c r="F11581" s="180">
        <v>21140</v>
      </c>
      <c r="G11581" s="180">
        <v>0</v>
      </c>
      <c r="H11581" s="180">
        <v>0</v>
      </c>
      <c r="I11581" s="180">
        <v>20827</v>
      </c>
      <c r="J11581" s="180">
        <v>20569.97</v>
      </c>
    </row>
    <row r="11582" spans="1:10" x14ac:dyDescent="0.2">
      <c r="A11582" s="180" t="s">
        <v>270</v>
      </c>
      <c r="B11582" s="180" t="s">
        <v>347</v>
      </c>
      <c r="C11582" s="180">
        <v>0</v>
      </c>
      <c r="D11582" s="180">
        <v>0</v>
      </c>
      <c r="E11582" s="180">
        <v>0</v>
      </c>
      <c r="F11582" s="180"/>
      <c r="G11582" s="180">
        <v>0</v>
      </c>
      <c r="H11582" s="180">
        <v>0</v>
      </c>
      <c r="I11582" s="180">
        <v>5669</v>
      </c>
      <c r="J11582" s="180">
        <v>5599.43</v>
      </c>
    </row>
    <row r="11583" spans="1:10" x14ac:dyDescent="0.2">
      <c r="A11583" s="180" t="s">
        <v>270</v>
      </c>
      <c r="B11583" s="180" t="s">
        <v>348</v>
      </c>
      <c r="C11583" s="180">
        <v>191178</v>
      </c>
      <c r="D11583" s="180">
        <v>37299</v>
      </c>
      <c r="E11583" s="180">
        <v>0</v>
      </c>
      <c r="F11583" s="180">
        <v>21140</v>
      </c>
      <c r="G11583" s="180">
        <v>87494</v>
      </c>
      <c r="H11583" s="180">
        <v>9197</v>
      </c>
      <c r="I11583" s="180">
        <v>3609495</v>
      </c>
      <c r="J11583" s="180">
        <v>3448152.13</v>
      </c>
    </row>
    <row r="11584" spans="1:10" x14ac:dyDescent="0.2">
      <c r="A11584" s="180" t="s">
        <v>270</v>
      </c>
      <c r="B11584" s="180" t="s">
        <v>349</v>
      </c>
      <c r="C11584" s="180">
        <v>306413.37</v>
      </c>
      <c r="D11584" s="180">
        <v>33054.26</v>
      </c>
      <c r="E11584" s="180">
        <v>0</v>
      </c>
      <c r="F11584" s="180">
        <v>0</v>
      </c>
      <c r="G11584" s="180">
        <v>-45794.19</v>
      </c>
      <c r="H11584" s="180">
        <v>10517.839999999997</v>
      </c>
      <c r="I11584" s="180">
        <v>456270.09000000014</v>
      </c>
      <c r="J11584" s="180">
        <v>589186.42999999993</v>
      </c>
    </row>
    <row r="11585" spans="1:10" x14ac:dyDescent="0.2">
      <c r="A11585" s="180" t="s">
        <v>270</v>
      </c>
      <c r="B11585" s="180" t="s">
        <v>350</v>
      </c>
      <c r="C11585" s="180">
        <v>497591.37</v>
      </c>
      <c r="D11585" s="180">
        <v>70353.260000000009</v>
      </c>
      <c r="E11585" s="180">
        <v>0</v>
      </c>
      <c r="F11585" s="180">
        <v>21140</v>
      </c>
      <c r="G11585" s="180">
        <v>41699.81</v>
      </c>
      <c r="H11585" s="180">
        <v>19714.839999999997</v>
      </c>
      <c r="I11585" s="180">
        <v>4065765.09</v>
      </c>
      <c r="J11585" s="180">
        <v>4037338.56</v>
      </c>
    </row>
    <row r="11586" spans="1:10" x14ac:dyDescent="0.2">
      <c r="A11586" s="180" t="s">
        <v>270</v>
      </c>
      <c r="B11586" s="180" t="s">
        <v>376</v>
      </c>
      <c r="C11586" s="180"/>
      <c r="D11586" s="180"/>
      <c r="E11586" s="180"/>
      <c r="F11586" s="180"/>
      <c r="G11586" s="180"/>
      <c r="H11586" s="180"/>
      <c r="I11586" s="180"/>
      <c r="J11586" s="180"/>
    </row>
    <row r="11587" spans="1:10" x14ac:dyDescent="0.2">
      <c r="A11587" s="180" t="s">
        <v>270</v>
      </c>
      <c r="B11587" s="180" t="s">
        <v>377</v>
      </c>
      <c r="C11587" s="180">
        <v>0</v>
      </c>
      <c r="D11587" s="180">
        <v>0</v>
      </c>
      <c r="E11587" s="180">
        <v>0</v>
      </c>
      <c r="F11587" s="180"/>
      <c r="G11587" s="180">
        <v>0</v>
      </c>
      <c r="H11587" s="180">
        <v>0</v>
      </c>
      <c r="I11587" s="180">
        <v>2379235</v>
      </c>
      <c r="J11587" s="180">
        <v>2285171.4900000002</v>
      </c>
    </row>
    <row r="11588" spans="1:10" x14ac:dyDescent="0.2">
      <c r="A11588" s="180" t="s">
        <v>270</v>
      </c>
      <c r="B11588" s="180" t="s">
        <v>352</v>
      </c>
      <c r="C11588" s="180">
        <v>0</v>
      </c>
      <c r="D11588" s="180">
        <v>0</v>
      </c>
      <c r="E11588" s="180">
        <v>0</v>
      </c>
      <c r="F11588" s="180"/>
      <c r="G11588" s="180">
        <v>0</v>
      </c>
      <c r="H11588" s="180">
        <v>0</v>
      </c>
      <c r="I11588" s="180">
        <v>46177</v>
      </c>
      <c r="J11588" s="180">
        <v>45607.14</v>
      </c>
    </row>
    <row r="11589" spans="1:10" x14ac:dyDescent="0.2">
      <c r="A11589" s="180" t="s">
        <v>270</v>
      </c>
      <c r="B11589" s="180" t="s">
        <v>353</v>
      </c>
      <c r="C11589" s="180">
        <v>45073</v>
      </c>
      <c r="D11589" s="180">
        <v>4855</v>
      </c>
      <c r="E11589" s="180">
        <v>0</v>
      </c>
      <c r="F11589" s="180"/>
      <c r="G11589" s="180">
        <v>0</v>
      </c>
      <c r="H11589" s="180">
        <v>0</v>
      </c>
      <c r="I11589" s="180">
        <v>123791</v>
      </c>
      <c r="J11589" s="180">
        <v>122263.61</v>
      </c>
    </row>
    <row r="11590" spans="1:10" x14ac:dyDescent="0.2">
      <c r="A11590" s="180" t="s">
        <v>270</v>
      </c>
      <c r="B11590" s="180" t="s">
        <v>354</v>
      </c>
      <c r="C11590" s="180">
        <v>0</v>
      </c>
      <c r="D11590" s="180">
        <v>0</v>
      </c>
      <c r="E11590" s="180">
        <v>0</v>
      </c>
      <c r="F11590" s="180"/>
      <c r="G11590" s="180">
        <v>0</v>
      </c>
      <c r="H11590" s="180">
        <v>0</v>
      </c>
      <c r="I11590" s="180">
        <v>110544</v>
      </c>
      <c r="J11590" s="180">
        <v>109081.95</v>
      </c>
    </row>
    <row r="11591" spans="1:10" x14ac:dyDescent="0.2">
      <c r="A11591" s="180" t="s">
        <v>270</v>
      </c>
      <c r="B11591" s="180" t="s">
        <v>408</v>
      </c>
      <c r="C11591" s="180">
        <v>0</v>
      </c>
      <c r="D11591" s="180">
        <v>0</v>
      </c>
      <c r="E11591" s="180">
        <v>0</v>
      </c>
      <c r="F11591" s="180"/>
      <c r="G11591" s="180">
        <v>0</v>
      </c>
      <c r="H11591" s="180">
        <v>0</v>
      </c>
      <c r="I11591" s="180">
        <v>146554</v>
      </c>
      <c r="J11591" s="180">
        <v>146664.97</v>
      </c>
    </row>
    <row r="11592" spans="1:10" x14ac:dyDescent="0.2">
      <c r="A11592" s="180" t="s">
        <v>270</v>
      </c>
      <c r="B11592" s="180" t="s">
        <v>423</v>
      </c>
      <c r="C11592" s="180">
        <v>0</v>
      </c>
      <c r="D11592" s="180">
        <v>5387</v>
      </c>
      <c r="E11592" s="180">
        <v>0</v>
      </c>
      <c r="F11592" s="180">
        <v>0</v>
      </c>
      <c r="G11592" s="180">
        <v>0</v>
      </c>
      <c r="H11592" s="180">
        <v>0</v>
      </c>
      <c r="I11592" s="180">
        <v>40479</v>
      </c>
      <c r="J11592" s="180">
        <v>39978.630000000005</v>
      </c>
    </row>
    <row r="11593" spans="1:10" x14ac:dyDescent="0.2">
      <c r="A11593" s="180" t="s">
        <v>270</v>
      </c>
      <c r="B11593" s="180" t="s">
        <v>355</v>
      </c>
      <c r="C11593" s="180">
        <v>3649</v>
      </c>
      <c r="D11593" s="180">
        <v>588</v>
      </c>
      <c r="E11593" s="180">
        <v>0</v>
      </c>
      <c r="F11593" s="180"/>
      <c r="G11593" s="180">
        <v>0</v>
      </c>
      <c r="H11593" s="180">
        <v>0</v>
      </c>
      <c r="I11593" s="180">
        <v>261130</v>
      </c>
      <c r="J11593" s="180">
        <v>248029.75</v>
      </c>
    </row>
    <row r="11594" spans="1:10" x14ac:dyDescent="0.2">
      <c r="A11594" s="180" t="s">
        <v>270</v>
      </c>
      <c r="B11594" s="180" t="s">
        <v>356</v>
      </c>
      <c r="C11594" s="180">
        <v>23020</v>
      </c>
      <c r="D11594" s="180">
        <v>2902</v>
      </c>
      <c r="E11594" s="180">
        <v>0</v>
      </c>
      <c r="F11594" s="180"/>
      <c r="G11594" s="180">
        <v>0</v>
      </c>
      <c r="H11594" s="180">
        <v>0</v>
      </c>
      <c r="I11594" s="180">
        <v>177545</v>
      </c>
      <c r="J11594" s="180">
        <v>175353.24</v>
      </c>
    </row>
    <row r="11595" spans="1:10" x14ac:dyDescent="0.2">
      <c r="A11595" s="180" t="s">
        <v>270</v>
      </c>
      <c r="B11595" s="180" t="s">
        <v>409</v>
      </c>
      <c r="C11595" s="180"/>
      <c r="D11595" s="180"/>
      <c r="E11595" s="180"/>
      <c r="F11595" s="180"/>
      <c r="G11595" s="180"/>
      <c r="H11595" s="180"/>
      <c r="I11595" s="180">
        <v>0</v>
      </c>
      <c r="J11595" s="180"/>
    </row>
    <row r="11596" spans="1:10" x14ac:dyDescent="0.2">
      <c r="A11596" s="180" t="s">
        <v>270</v>
      </c>
      <c r="B11596" s="180" t="s">
        <v>378</v>
      </c>
      <c r="C11596" s="180">
        <v>0</v>
      </c>
      <c r="D11596" s="180">
        <v>0</v>
      </c>
      <c r="E11596" s="180">
        <v>0</v>
      </c>
      <c r="F11596" s="180"/>
      <c r="G11596" s="180">
        <v>109505</v>
      </c>
      <c r="H11596" s="180">
        <v>7910</v>
      </c>
      <c r="I11596" s="180">
        <v>105828</v>
      </c>
      <c r="J11596" s="180">
        <v>104521.15</v>
      </c>
    </row>
    <row r="11597" spans="1:10" x14ac:dyDescent="0.2">
      <c r="A11597" s="180" t="s">
        <v>270</v>
      </c>
      <c r="B11597" s="180" t="s">
        <v>360</v>
      </c>
      <c r="C11597" s="180">
        <v>96465</v>
      </c>
      <c r="D11597" s="180">
        <v>867</v>
      </c>
      <c r="E11597" s="180"/>
      <c r="F11597" s="180"/>
      <c r="G11597" s="180"/>
      <c r="H11597" s="180">
        <v>0</v>
      </c>
      <c r="I11597" s="180">
        <v>95893</v>
      </c>
      <c r="J11597" s="180">
        <v>168783.6</v>
      </c>
    </row>
    <row r="11598" spans="1:10" x14ac:dyDescent="0.2">
      <c r="A11598" s="180" t="s">
        <v>270</v>
      </c>
      <c r="B11598" s="180" t="s">
        <v>379</v>
      </c>
      <c r="C11598" s="180">
        <v>0</v>
      </c>
      <c r="D11598" s="180">
        <v>0</v>
      </c>
      <c r="E11598" s="180">
        <v>0</v>
      </c>
      <c r="F11598" s="180">
        <v>21140</v>
      </c>
      <c r="G11598" s="180"/>
      <c r="H11598" s="180"/>
      <c r="I11598" s="180">
        <v>20827</v>
      </c>
      <c r="J11598" s="180">
        <v>20569.97</v>
      </c>
    </row>
    <row r="11599" spans="1:10" x14ac:dyDescent="0.2">
      <c r="A11599" s="180" t="s">
        <v>270</v>
      </c>
      <c r="B11599" s="180" t="s">
        <v>362</v>
      </c>
      <c r="C11599" s="180"/>
      <c r="D11599" s="180"/>
      <c r="E11599" s="180"/>
      <c r="F11599" s="180"/>
      <c r="G11599" s="180"/>
      <c r="H11599" s="180"/>
      <c r="I11599" s="180">
        <v>95858</v>
      </c>
      <c r="J11599" s="180">
        <v>94473</v>
      </c>
    </row>
    <row r="11600" spans="1:10" x14ac:dyDescent="0.2">
      <c r="A11600" s="180" t="s">
        <v>270</v>
      </c>
      <c r="B11600" s="180" t="s">
        <v>365</v>
      </c>
      <c r="C11600" s="180">
        <v>168207</v>
      </c>
      <c r="D11600" s="180">
        <v>14599</v>
      </c>
      <c r="E11600" s="180">
        <v>0</v>
      </c>
      <c r="F11600" s="180">
        <v>21140</v>
      </c>
      <c r="G11600" s="180">
        <v>109505</v>
      </c>
      <c r="H11600" s="180">
        <v>7910</v>
      </c>
      <c r="I11600" s="180">
        <v>3603861</v>
      </c>
      <c r="J11600" s="180">
        <v>3560498.5000000005</v>
      </c>
    </row>
    <row r="11601" spans="1:10" x14ac:dyDescent="0.2">
      <c r="A11601" s="180" t="s">
        <v>270</v>
      </c>
      <c r="B11601" s="180" t="s">
        <v>447</v>
      </c>
      <c r="C11601" s="180">
        <v>21140</v>
      </c>
      <c r="D11601" s="180">
        <v>0</v>
      </c>
      <c r="E11601" s="180">
        <v>0</v>
      </c>
      <c r="F11601" s="180">
        <v>0</v>
      </c>
      <c r="G11601" s="180">
        <v>0</v>
      </c>
      <c r="H11601" s="180">
        <v>0</v>
      </c>
      <c r="I11601" s="180">
        <v>20827</v>
      </c>
      <c r="J11601" s="180">
        <v>20569.97</v>
      </c>
    </row>
    <row r="11602" spans="1:10" x14ac:dyDescent="0.2">
      <c r="A11602" s="180" t="s">
        <v>270</v>
      </c>
      <c r="B11602" s="180" t="s">
        <v>366</v>
      </c>
      <c r="C11602" s="180">
        <v>189347</v>
      </c>
      <c r="D11602" s="180">
        <v>14599</v>
      </c>
      <c r="E11602" s="180">
        <v>0</v>
      </c>
      <c r="F11602" s="180">
        <v>21140</v>
      </c>
      <c r="G11602" s="180">
        <v>109505</v>
      </c>
      <c r="H11602" s="180">
        <v>7910</v>
      </c>
      <c r="I11602" s="180">
        <v>3624688</v>
      </c>
      <c r="J11602" s="180">
        <v>3581068.4700000007</v>
      </c>
    </row>
    <row r="11603" spans="1:10" x14ac:dyDescent="0.2">
      <c r="A11603" s="180" t="s">
        <v>270</v>
      </c>
      <c r="B11603" s="180" t="s">
        <v>367</v>
      </c>
      <c r="C11603" s="180">
        <v>308244.37</v>
      </c>
      <c r="D11603" s="180">
        <v>55754.260000000009</v>
      </c>
      <c r="E11603" s="180">
        <v>0</v>
      </c>
      <c r="F11603" s="180">
        <v>0</v>
      </c>
      <c r="G11603" s="180">
        <v>-67805.19</v>
      </c>
      <c r="H11603" s="180">
        <v>11804.839999999997</v>
      </c>
      <c r="I11603" s="180">
        <v>441077.09000000032</v>
      </c>
      <c r="J11603" s="180">
        <v>456270.08999999886</v>
      </c>
    </row>
    <row r="11604" spans="1:10" x14ac:dyDescent="0.2">
      <c r="A11604" s="180" t="s">
        <v>270</v>
      </c>
      <c r="B11604" s="180" t="s">
        <v>368</v>
      </c>
      <c r="C11604" s="180">
        <v>497591.37</v>
      </c>
      <c r="D11604" s="180">
        <v>70353.260000000009</v>
      </c>
      <c r="E11604" s="180">
        <v>0</v>
      </c>
      <c r="F11604" s="180">
        <v>21140</v>
      </c>
      <c r="G11604" s="180">
        <v>41699.81</v>
      </c>
      <c r="H11604" s="180">
        <v>19714.839999999997</v>
      </c>
      <c r="I11604" s="180">
        <v>4065765.09</v>
      </c>
      <c r="J11604" s="180">
        <v>4037338.56</v>
      </c>
    </row>
    <row r="11605" spans="1:10" x14ac:dyDescent="0.2">
      <c r="A11605" s="180" t="s">
        <v>271</v>
      </c>
      <c r="B11605" s="180" t="s">
        <v>333</v>
      </c>
      <c r="C11605" s="180"/>
      <c r="D11605" s="180">
        <v>118876</v>
      </c>
      <c r="E11605" s="180"/>
      <c r="F11605" s="180">
        <v>637534</v>
      </c>
      <c r="G11605" s="180"/>
      <c r="H11605" s="180"/>
      <c r="I11605" s="180">
        <v>5615441</v>
      </c>
      <c r="J11605" s="180">
        <v>5335660</v>
      </c>
    </row>
    <row r="11606" spans="1:10" x14ac:dyDescent="0.2">
      <c r="A11606" s="180" t="s">
        <v>271</v>
      </c>
      <c r="B11606" s="180" t="s">
        <v>334</v>
      </c>
      <c r="C11606" s="180"/>
      <c r="D11606" s="180">
        <v>3137</v>
      </c>
      <c r="E11606" s="180"/>
      <c r="F11606" s="180">
        <v>16826</v>
      </c>
      <c r="G11606" s="180"/>
      <c r="H11606" s="180"/>
      <c r="I11606" s="180">
        <v>161091</v>
      </c>
      <c r="J11606" s="180">
        <v>306391</v>
      </c>
    </row>
    <row r="11607" spans="1:10" x14ac:dyDescent="0.2">
      <c r="A11607" s="180" t="s">
        <v>271</v>
      </c>
      <c r="B11607" s="180" t="s">
        <v>335</v>
      </c>
      <c r="C11607" s="180"/>
      <c r="D11607" s="180">
        <v>0</v>
      </c>
      <c r="E11607" s="180"/>
      <c r="F11607" s="180"/>
      <c r="G11607" s="180"/>
      <c r="H11607" s="180"/>
      <c r="I11607" s="180">
        <v>547371</v>
      </c>
      <c r="J11607" s="180">
        <v>518190</v>
      </c>
    </row>
    <row r="11608" spans="1:10" x14ac:dyDescent="0.2">
      <c r="A11608" s="180" t="s">
        <v>271</v>
      </c>
      <c r="B11608" s="180" t="s">
        <v>336</v>
      </c>
      <c r="C11608" s="180"/>
      <c r="D11608" s="180"/>
      <c r="E11608" s="180"/>
      <c r="F11608" s="180"/>
      <c r="G11608" s="180"/>
      <c r="H11608" s="180"/>
      <c r="I11608" s="180">
        <v>267131</v>
      </c>
      <c r="J11608" s="180">
        <v>316315</v>
      </c>
    </row>
    <row r="11609" spans="1:10" x14ac:dyDescent="0.2">
      <c r="A11609" s="180" t="s">
        <v>271</v>
      </c>
      <c r="B11609" s="180" t="s">
        <v>337</v>
      </c>
      <c r="C11609" s="180"/>
      <c r="D11609" s="180"/>
      <c r="E11609" s="180"/>
      <c r="F11609" s="180"/>
      <c r="G11609" s="180"/>
      <c r="H11609" s="180"/>
      <c r="I11609" s="180">
        <v>40000</v>
      </c>
      <c r="J11609" s="180">
        <v>38239</v>
      </c>
    </row>
    <row r="11610" spans="1:10" x14ac:dyDescent="0.2">
      <c r="A11610" s="180" t="s">
        <v>271</v>
      </c>
      <c r="B11610" s="180" t="s">
        <v>338</v>
      </c>
      <c r="C11610" s="180"/>
      <c r="D11610" s="180"/>
      <c r="E11610" s="180"/>
      <c r="F11610" s="180"/>
      <c r="G11610" s="180">
        <v>254900</v>
      </c>
      <c r="H11610" s="180"/>
      <c r="I11610" s="180">
        <v>254900</v>
      </c>
      <c r="J11610" s="180">
        <v>241131</v>
      </c>
    </row>
    <row r="11611" spans="1:10" x14ac:dyDescent="0.2">
      <c r="A11611" s="180" t="s">
        <v>271</v>
      </c>
      <c r="B11611" s="180" t="s">
        <v>339</v>
      </c>
      <c r="C11611" s="180"/>
      <c r="D11611" s="180"/>
      <c r="E11611" s="180"/>
      <c r="F11611" s="180"/>
      <c r="G11611" s="180"/>
      <c r="H11611" s="180"/>
      <c r="I11611" s="180">
        <v>329100</v>
      </c>
      <c r="J11611" s="180">
        <v>338588</v>
      </c>
    </row>
    <row r="11612" spans="1:10" x14ac:dyDescent="0.2">
      <c r="A11612" s="180" t="s">
        <v>271</v>
      </c>
      <c r="B11612" s="180" t="s">
        <v>340</v>
      </c>
      <c r="C11612" s="180"/>
      <c r="D11612" s="180"/>
      <c r="E11612" s="180"/>
      <c r="F11612" s="180"/>
      <c r="G11612" s="180">
        <v>3000</v>
      </c>
      <c r="H11612" s="180"/>
      <c r="I11612" s="180">
        <v>284483</v>
      </c>
      <c r="J11612" s="180">
        <v>181498</v>
      </c>
    </row>
    <row r="11613" spans="1:10" x14ac:dyDescent="0.2">
      <c r="A11613" s="180" t="s">
        <v>271</v>
      </c>
      <c r="B11613" s="180" t="s">
        <v>341</v>
      </c>
      <c r="C11613" s="180"/>
      <c r="D11613" s="180"/>
      <c r="E11613" s="180"/>
      <c r="F11613" s="180"/>
      <c r="G11613" s="180"/>
      <c r="H11613" s="180"/>
      <c r="I11613" s="180">
        <v>0</v>
      </c>
      <c r="J11613" s="180">
        <v>0</v>
      </c>
    </row>
    <row r="11614" spans="1:10" x14ac:dyDescent="0.2">
      <c r="A11614" s="180" t="s">
        <v>271</v>
      </c>
      <c r="B11614" s="180" t="s">
        <v>342</v>
      </c>
      <c r="C11614" s="180"/>
      <c r="D11614" s="180"/>
      <c r="E11614" s="180"/>
      <c r="F11614" s="180"/>
      <c r="G11614" s="180"/>
      <c r="H11614" s="180"/>
      <c r="I11614" s="180">
        <v>11620426</v>
      </c>
      <c r="J11614" s="180">
        <v>11831836</v>
      </c>
    </row>
    <row r="11615" spans="1:10" x14ac:dyDescent="0.2">
      <c r="A11615" s="180" t="s">
        <v>271</v>
      </c>
      <c r="B11615" s="180" t="s">
        <v>343</v>
      </c>
      <c r="C11615" s="180"/>
      <c r="D11615" s="180"/>
      <c r="E11615" s="180"/>
      <c r="F11615" s="180"/>
      <c r="G11615" s="180"/>
      <c r="H11615" s="180"/>
      <c r="I11615" s="180">
        <v>0</v>
      </c>
      <c r="J11615" s="180">
        <v>0</v>
      </c>
    </row>
    <row r="11616" spans="1:10" x14ac:dyDescent="0.2">
      <c r="A11616" s="180" t="s">
        <v>271</v>
      </c>
      <c r="B11616" s="180" t="s">
        <v>344</v>
      </c>
      <c r="C11616" s="180">
        <v>1487574</v>
      </c>
      <c r="D11616" s="180"/>
      <c r="E11616" s="180"/>
      <c r="F11616" s="180"/>
      <c r="G11616" s="180">
        <v>6600</v>
      </c>
      <c r="H11616" s="180"/>
      <c r="I11616" s="180">
        <v>2142654</v>
      </c>
      <c r="J11616" s="180">
        <v>1582410</v>
      </c>
    </row>
    <row r="11617" spans="1:10" x14ac:dyDescent="0.2">
      <c r="A11617" s="180" t="s">
        <v>271</v>
      </c>
      <c r="B11617" s="180" t="s">
        <v>475</v>
      </c>
      <c r="C11617" s="180"/>
      <c r="D11617" s="180">
        <v>1897</v>
      </c>
      <c r="E11617" s="180"/>
      <c r="F11617" s="180">
        <v>10173</v>
      </c>
      <c r="G11617" s="180"/>
      <c r="H11617" s="180"/>
      <c r="I11617" s="180">
        <v>94027</v>
      </c>
      <c r="J11617" s="180">
        <v>45199</v>
      </c>
    </row>
    <row r="11618" spans="1:10" x14ac:dyDescent="0.2">
      <c r="A11618" s="180" t="s">
        <v>271</v>
      </c>
      <c r="B11618" s="180" t="s">
        <v>332</v>
      </c>
      <c r="C11618" s="180"/>
      <c r="D11618" s="180"/>
      <c r="E11618" s="180"/>
      <c r="F11618" s="180"/>
      <c r="G11618" s="180"/>
      <c r="H11618" s="180"/>
      <c r="I11618" s="180">
        <v>481510</v>
      </c>
      <c r="J11618" s="180">
        <v>447222</v>
      </c>
    </row>
    <row r="11619" spans="1:10" x14ac:dyDescent="0.2">
      <c r="A11619" s="180" t="s">
        <v>271</v>
      </c>
      <c r="B11619" s="180" t="s">
        <v>407</v>
      </c>
      <c r="C11619" s="180"/>
      <c r="D11619" s="180"/>
      <c r="E11619" s="180"/>
      <c r="F11619" s="180"/>
      <c r="G11619" s="180">
        <v>564000</v>
      </c>
      <c r="H11619" s="180"/>
      <c r="I11619" s="180">
        <v>1149482</v>
      </c>
      <c r="J11619" s="180">
        <v>1138038</v>
      </c>
    </row>
    <row r="11620" spans="1:10" x14ac:dyDescent="0.2">
      <c r="A11620" s="180" t="s">
        <v>271</v>
      </c>
      <c r="B11620" s="180" t="s">
        <v>345</v>
      </c>
      <c r="C11620" s="180">
        <v>1487574</v>
      </c>
      <c r="D11620" s="180">
        <v>123910</v>
      </c>
      <c r="E11620" s="180">
        <v>0</v>
      </c>
      <c r="F11620" s="180">
        <v>664533</v>
      </c>
      <c r="G11620" s="180">
        <v>828500</v>
      </c>
      <c r="H11620" s="180">
        <v>0</v>
      </c>
      <c r="I11620" s="180">
        <v>22987616</v>
      </c>
      <c r="J11620" s="180">
        <v>22320717</v>
      </c>
    </row>
    <row r="11621" spans="1:10" x14ac:dyDescent="0.2">
      <c r="A11621" s="180" t="s">
        <v>271</v>
      </c>
      <c r="B11621" s="180" t="s">
        <v>346</v>
      </c>
      <c r="C11621" s="180"/>
      <c r="D11621" s="180"/>
      <c r="E11621" s="180"/>
      <c r="F11621" s="180"/>
      <c r="G11621" s="180"/>
      <c r="H11621" s="180"/>
      <c r="I11621" s="180">
        <v>0</v>
      </c>
      <c r="J11621" s="180">
        <v>0</v>
      </c>
    </row>
    <row r="11622" spans="1:10" x14ac:dyDescent="0.2">
      <c r="A11622" s="180" t="s">
        <v>271</v>
      </c>
      <c r="B11622" s="180" t="s">
        <v>446</v>
      </c>
      <c r="C11622" s="180"/>
      <c r="D11622" s="180"/>
      <c r="E11622" s="180"/>
      <c r="F11622" s="180">
        <v>330723</v>
      </c>
      <c r="G11622" s="180"/>
      <c r="H11622" s="180"/>
      <c r="I11622" s="180">
        <v>974433</v>
      </c>
      <c r="J11622" s="180">
        <v>977065</v>
      </c>
    </row>
    <row r="11623" spans="1:10" x14ac:dyDescent="0.2">
      <c r="A11623" s="180" t="s">
        <v>271</v>
      </c>
      <c r="B11623" s="180" t="s">
        <v>347</v>
      </c>
      <c r="C11623" s="180"/>
      <c r="D11623" s="180"/>
      <c r="E11623" s="180"/>
      <c r="F11623" s="180"/>
      <c r="G11623" s="180"/>
      <c r="H11623" s="180"/>
      <c r="I11623" s="180">
        <v>2500</v>
      </c>
      <c r="J11623" s="180">
        <v>2453</v>
      </c>
    </row>
    <row r="11624" spans="1:10" x14ac:dyDescent="0.2">
      <c r="A11624" s="180" t="s">
        <v>271</v>
      </c>
      <c r="B11624" s="180" t="s">
        <v>348</v>
      </c>
      <c r="C11624" s="180">
        <v>1487574</v>
      </c>
      <c r="D11624" s="180">
        <v>123910</v>
      </c>
      <c r="E11624" s="180">
        <v>0</v>
      </c>
      <c r="F11624" s="180">
        <v>995256</v>
      </c>
      <c r="G11624" s="180">
        <v>828500</v>
      </c>
      <c r="H11624" s="180">
        <v>0</v>
      </c>
      <c r="I11624" s="180">
        <v>23964549</v>
      </c>
      <c r="J11624" s="180">
        <v>23300235</v>
      </c>
    </row>
    <row r="11625" spans="1:10" x14ac:dyDescent="0.2">
      <c r="A11625" s="180" t="s">
        <v>271</v>
      </c>
      <c r="B11625" s="180" t="s">
        <v>349</v>
      </c>
      <c r="C11625" s="180">
        <v>2615891</v>
      </c>
      <c r="D11625" s="180">
        <v>6061</v>
      </c>
      <c r="E11625" s="180">
        <v>0</v>
      </c>
      <c r="F11625" s="180">
        <v>19721</v>
      </c>
      <c r="G11625" s="180">
        <v>444</v>
      </c>
      <c r="H11625" s="180">
        <v>0</v>
      </c>
      <c r="I11625" s="180">
        <v>7485633</v>
      </c>
      <c r="J11625" s="180">
        <v>5777640</v>
      </c>
    </row>
    <row r="11626" spans="1:10" x14ac:dyDescent="0.2">
      <c r="A11626" s="180" t="s">
        <v>271</v>
      </c>
      <c r="B11626" s="180" t="s">
        <v>350</v>
      </c>
      <c r="C11626" s="180">
        <v>4103465</v>
      </c>
      <c r="D11626" s="180">
        <v>129971</v>
      </c>
      <c r="E11626" s="180">
        <v>0</v>
      </c>
      <c r="F11626" s="180">
        <v>1014977</v>
      </c>
      <c r="G11626" s="180">
        <v>828944</v>
      </c>
      <c r="H11626" s="180">
        <v>0</v>
      </c>
      <c r="I11626" s="180">
        <v>31450182</v>
      </c>
      <c r="J11626" s="180">
        <v>29077875</v>
      </c>
    </row>
    <row r="11627" spans="1:10" x14ac:dyDescent="0.2">
      <c r="A11627" s="180" t="s">
        <v>271</v>
      </c>
      <c r="B11627" s="180" t="s">
        <v>376</v>
      </c>
      <c r="C11627" s="180"/>
      <c r="D11627" s="180"/>
      <c r="E11627" s="180"/>
      <c r="F11627" s="180"/>
      <c r="G11627" s="180"/>
      <c r="H11627" s="180"/>
      <c r="I11627" s="180"/>
      <c r="J11627" s="180"/>
    </row>
    <row r="11628" spans="1:10" x14ac:dyDescent="0.2">
      <c r="A11628" s="180" t="s">
        <v>271</v>
      </c>
      <c r="B11628" s="180" t="s">
        <v>377</v>
      </c>
      <c r="C11628" s="180"/>
      <c r="D11628" s="180"/>
      <c r="E11628" s="180"/>
      <c r="F11628" s="180"/>
      <c r="G11628" s="180"/>
      <c r="H11628" s="180"/>
      <c r="I11628" s="180">
        <v>12092609</v>
      </c>
      <c r="J11628" s="180">
        <v>11511309</v>
      </c>
    </row>
    <row r="11629" spans="1:10" x14ac:dyDescent="0.2">
      <c r="A11629" s="180" t="s">
        <v>271</v>
      </c>
      <c r="B11629" s="180" t="s">
        <v>352</v>
      </c>
      <c r="C11629" s="180"/>
      <c r="D11629" s="180"/>
      <c r="E11629" s="180"/>
      <c r="F11629" s="180"/>
      <c r="G11629" s="180"/>
      <c r="H11629" s="180"/>
      <c r="I11629" s="180">
        <v>700227</v>
      </c>
      <c r="J11629" s="180">
        <v>657990</v>
      </c>
    </row>
    <row r="11630" spans="1:10" x14ac:dyDescent="0.2">
      <c r="A11630" s="180" t="s">
        <v>271</v>
      </c>
      <c r="B11630" s="180" t="s">
        <v>353</v>
      </c>
      <c r="C11630" s="180">
        <v>150000</v>
      </c>
      <c r="D11630" s="180"/>
      <c r="E11630" s="180"/>
      <c r="F11630" s="180"/>
      <c r="G11630" s="180"/>
      <c r="H11630" s="180"/>
      <c r="I11630" s="180">
        <v>820645</v>
      </c>
      <c r="J11630" s="180">
        <v>598948</v>
      </c>
    </row>
    <row r="11631" spans="1:10" x14ac:dyDescent="0.2">
      <c r="A11631" s="180" t="s">
        <v>271</v>
      </c>
      <c r="B11631" s="180" t="s">
        <v>354</v>
      </c>
      <c r="C11631" s="180"/>
      <c r="D11631" s="180"/>
      <c r="E11631" s="180"/>
      <c r="F11631" s="180"/>
      <c r="G11631" s="180"/>
      <c r="H11631" s="180"/>
      <c r="I11631" s="180">
        <v>669890</v>
      </c>
      <c r="J11631" s="180">
        <v>611744</v>
      </c>
    </row>
    <row r="11632" spans="1:10" x14ac:dyDescent="0.2">
      <c r="A11632" s="180" t="s">
        <v>271</v>
      </c>
      <c r="B11632" s="180" t="s">
        <v>408</v>
      </c>
      <c r="C11632" s="180"/>
      <c r="D11632" s="180"/>
      <c r="E11632" s="180"/>
      <c r="F11632" s="180"/>
      <c r="G11632" s="180"/>
      <c r="H11632" s="180"/>
      <c r="I11632" s="180">
        <v>1185762</v>
      </c>
      <c r="J11632" s="180">
        <v>1160036</v>
      </c>
    </row>
    <row r="11633" spans="1:10" x14ac:dyDescent="0.2">
      <c r="A11633" s="180" t="s">
        <v>271</v>
      </c>
      <c r="B11633" s="180" t="s">
        <v>423</v>
      </c>
      <c r="C11633" s="180"/>
      <c r="D11633" s="180"/>
      <c r="E11633" s="180"/>
      <c r="F11633" s="180"/>
      <c r="G11633" s="180"/>
      <c r="H11633" s="180"/>
      <c r="I11633" s="180">
        <v>507054</v>
      </c>
      <c r="J11633" s="180">
        <v>454973</v>
      </c>
    </row>
    <row r="11634" spans="1:10" x14ac:dyDescent="0.2">
      <c r="A11634" s="180" t="s">
        <v>271</v>
      </c>
      <c r="B11634" s="180" t="s">
        <v>355</v>
      </c>
      <c r="C11634" s="180"/>
      <c r="D11634" s="180">
        <v>14000</v>
      </c>
      <c r="E11634" s="180"/>
      <c r="F11634" s="180"/>
      <c r="G11634" s="180"/>
      <c r="H11634" s="180"/>
      <c r="I11634" s="180">
        <v>1604414</v>
      </c>
      <c r="J11634" s="180">
        <v>1477520</v>
      </c>
    </row>
    <row r="11635" spans="1:10" x14ac:dyDescent="0.2">
      <c r="A11635" s="180" t="s">
        <v>271</v>
      </c>
      <c r="B11635" s="180" t="s">
        <v>356</v>
      </c>
      <c r="C11635" s="180">
        <v>100000</v>
      </c>
      <c r="D11635" s="180"/>
      <c r="E11635" s="180"/>
      <c r="F11635" s="180"/>
      <c r="G11635" s="180"/>
      <c r="H11635" s="180"/>
      <c r="I11635" s="180">
        <v>878300</v>
      </c>
      <c r="J11635" s="180">
        <v>782066</v>
      </c>
    </row>
    <row r="11636" spans="1:10" x14ac:dyDescent="0.2">
      <c r="A11636" s="180" t="s">
        <v>271</v>
      </c>
      <c r="B11636" s="180" t="s">
        <v>409</v>
      </c>
      <c r="C11636" s="180"/>
      <c r="D11636" s="180"/>
      <c r="E11636" s="180"/>
      <c r="F11636" s="180"/>
      <c r="G11636" s="180"/>
      <c r="H11636" s="180"/>
      <c r="I11636" s="180">
        <v>0</v>
      </c>
      <c r="J11636" s="180"/>
    </row>
    <row r="11637" spans="1:10" x14ac:dyDescent="0.2">
      <c r="A11637" s="180" t="s">
        <v>271</v>
      </c>
      <c r="B11637" s="180" t="s">
        <v>378</v>
      </c>
      <c r="C11637" s="180"/>
      <c r="D11637" s="180"/>
      <c r="E11637" s="180"/>
      <c r="F11637" s="180"/>
      <c r="G11637" s="180">
        <v>825000</v>
      </c>
      <c r="H11637" s="180"/>
      <c r="I11637" s="180">
        <v>790500</v>
      </c>
      <c r="J11637" s="180">
        <v>785157</v>
      </c>
    </row>
    <row r="11638" spans="1:10" x14ac:dyDescent="0.2">
      <c r="A11638" s="180" t="s">
        <v>271</v>
      </c>
      <c r="B11638" s="180" t="s">
        <v>360</v>
      </c>
      <c r="C11638" s="180">
        <v>975000</v>
      </c>
      <c r="D11638" s="180">
        <v>115000</v>
      </c>
      <c r="E11638" s="180"/>
      <c r="F11638" s="180"/>
      <c r="G11638" s="180"/>
      <c r="H11638" s="180"/>
      <c r="I11638" s="180">
        <v>930000</v>
      </c>
      <c r="J11638" s="180">
        <v>855944</v>
      </c>
    </row>
    <row r="11639" spans="1:10" x14ac:dyDescent="0.2">
      <c r="A11639" s="180" t="s">
        <v>271</v>
      </c>
      <c r="B11639" s="180" t="s">
        <v>379</v>
      </c>
      <c r="C11639" s="180"/>
      <c r="D11639" s="180"/>
      <c r="E11639" s="180"/>
      <c r="F11639" s="180">
        <v>985083</v>
      </c>
      <c r="G11639" s="180"/>
      <c r="H11639" s="180"/>
      <c r="I11639" s="180">
        <v>974433</v>
      </c>
      <c r="J11639" s="180">
        <v>977065</v>
      </c>
    </row>
    <row r="11640" spans="1:10" x14ac:dyDescent="0.2">
      <c r="A11640" s="180" t="s">
        <v>271</v>
      </c>
      <c r="B11640" s="180" t="s">
        <v>362</v>
      </c>
      <c r="C11640" s="180"/>
      <c r="D11640" s="180"/>
      <c r="E11640" s="180"/>
      <c r="F11640" s="180"/>
      <c r="G11640" s="180"/>
      <c r="H11640" s="180"/>
      <c r="I11640" s="180">
        <v>717169</v>
      </c>
      <c r="J11640" s="180">
        <v>718527</v>
      </c>
    </row>
    <row r="11641" spans="1:10" x14ac:dyDescent="0.2">
      <c r="A11641" s="180" t="s">
        <v>271</v>
      </c>
      <c r="B11641" s="180" t="s">
        <v>365</v>
      </c>
      <c r="C11641" s="180">
        <v>1225000</v>
      </c>
      <c r="D11641" s="180">
        <v>129000</v>
      </c>
      <c r="E11641" s="180">
        <v>0</v>
      </c>
      <c r="F11641" s="180">
        <v>985083</v>
      </c>
      <c r="G11641" s="180">
        <v>825000</v>
      </c>
      <c r="H11641" s="180">
        <v>0</v>
      </c>
      <c r="I11641" s="180">
        <v>21871003</v>
      </c>
      <c r="J11641" s="180">
        <v>20591279</v>
      </c>
    </row>
    <row r="11642" spans="1:10" x14ac:dyDescent="0.2">
      <c r="A11642" s="180" t="s">
        <v>271</v>
      </c>
      <c r="B11642" s="180" t="s">
        <v>447</v>
      </c>
      <c r="C11642" s="180">
        <v>330723</v>
      </c>
      <c r="D11642" s="180"/>
      <c r="E11642" s="180"/>
      <c r="F11642" s="180"/>
      <c r="G11642" s="180"/>
      <c r="H11642" s="180"/>
      <c r="I11642" s="180">
        <v>974433</v>
      </c>
      <c r="J11642" s="180">
        <v>1000963</v>
      </c>
    </row>
    <row r="11643" spans="1:10" x14ac:dyDescent="0.2">
      <c r="A11643" s="180" t="s">
        <v>271</v>
      </c>
      <c r="B11643" s="180" t="s">
        <v>366</v>
      </c>
      <c r="C11643" s="180">
        <v>1555723</v>
      </c>
      <c r="D11643" s="180">
        <v>129000</v>
      </c>
      <c r="E11643" s="180">
        <v>0</v>
      </c>
      <c r="F11643" s="180">
        <v>985083</v>
      </c>
      <c r="G11643" s="180">
        <v>825000</v>
      </c>
      <c r="H11643" s="180">
        <v>0</v>
      </c>
      <c r="I11643" s="180">
        <v>22845436</v>
      </c>
      <c r="J11643" s="180">
        <v>21592242</v>
      </c>
    </row>
    <row r="11644" spans="1:10" x14ac:dyDescent="0.2">
      <c r="A11644" s="180" t="s">
        <v>271</v>
      </c>
      <c r="B11644" s="180" t="s">
        <v>367</v>
      </c>
      <c r="C11644" s="180">
        <v>2547742</v>
      </c>
      <c r="D11644" s="180">
        <v>971</v>
      </c>
      <c r="E11644" s="180">
        <v>0</v>
      </c>
      <c r="F11644" s="180">
        <v>29894</v>
      </c>
      <c r="G11644" s="180">
        <v>3944</v>
      </c>
      <c r="H11644" s="180">
        <v>0</v>
      </c>
      <c r="I11644" s="180">
        <v>8604746</v>
      </c>
      <c r="J11644" s="180">
        <v>7485633</v>
      </c>
    </row>
    <row r="11645" spans="1:10" x14ac:dyDescent="0.2">
      <c r="A11645" s="180" t="s">
        <v>271</v>
      </c>
      <c r="B11645" s="180" t="s">
        <v>368</v>
      </c>
      <c r="C11645" s="180">
        <v>4103465</v>
      </c>
      <c r="D11645" s="180">
        <v>129971</v>
      </c>
      <c r="E11645" s="180">
        <v>0</v>
      </c>
      <c r="F11645" s="180">
        <v>1014977</v>
      </c>
      <c r="G11645" s="180">
        <v>828944</v>
      </c>
      <c r="H11645" s="180">
        <v>0</v>
      </c>
      <c r="I11645" s="180">
        <v>31450182</v>
      </c>
      <c r="J11645" s="180">
        <v>29077875</v>
      </c>
    </row>
    <row r="11646" spans="1:10" x14ac:dyDescent="0.2">
      <c r="A11646" s="180" t="s">
        <v>272</v>
      </c>
      <c r="B11646" s="180" t="s">
        <v>333</v>
      </c>
      <c r="C11646" s="180"/>
      <c r="D11646" s="180">
        <v>165516</v>
      </c>
      <c r="E11646" s="180"/>
      <c r="F11646" s="180">
        <v>0</v>
      </c>
      <c r="G11646" s="180"/>
      <c r="H11646" s="180"/>
      <c r="I11646" s="180">
        <v>3346780</v>
      </c>
      <c r="J11646" s="180">
        <v>3314322.2</v>
      </c>
    </row>
    <row r="11647" spans="1:10" x14ac:dyDescent="0.2">
      <c r="A11647" s="180" t="s">
        <v>272</v>
      </c>
      <c r="B11647" s="180" t="s">
        <v>334</v>
      </c>
      <c r="C11647" s="180"/>
      <c r="D11647" s="180">
        <v>1870</v>
      </c>
      <c r="E11647" s="180"/>
      <c r="F11647" s="180">
        <v>0</v>
      </c>
      <c r="G11647" s="180"/>
      <c r="H11647" s="180"/>
      <c r="I11647" s="180">
        <v>40471</v>
      </c>
      <c r="J11647" s="180">
        <v>19216.270000000004</v>
      </c>
    </row>
    <row r="11648" spans="1:10" x14ac:dyDescent="0.2">
      <c r="A11648" s="180" t="s">
        <v>272</v>
      </c>
      <c r="B11648" s="180" t="s">
        <v>335</v>
      </c>
      <c r="C11648" s="180"/>
      <c r="D11648" s="180">
        <v>112654</v>
      </c>
      <c r="E11648" s="180"/>
      <c r="F11648" s="180"/>
      <c r="G11648" s="180"/>
      <c r="H11648" s="180"/>
      <c r="I11648" s="180">
        <v>231647</v>
      </c>
      <c r="J11648" s="180">
        <v>225346</v>
      </c>
    </row>
    <row r="11649" spans="1:10" x14ac:dyDescent="0.2">
      <c r="A11649" s="180" t="s">
        <v>272</v>
      </c>
      <c r="B11649" s="180" t="s">
        <v>336</v>
      </c>
      <c r="C11649" s="180"/>
      <c r="D11649" s="180"/>
      <c r="E11649" s="180"/>
      <c r="F11649" s="180"/>
      <c r="G11649" s="180"/>
      <c r="H11649" s="180"/>
      <c r="I11649" s="180">
        <v>324035</v>
      </c>
      <c r="J11649" s="180">
        <v>320386.28999999998</v>
      </c>
    </row>
    <row r="11650" spans="1:10" x14ac:dyDescent="0.2">
      <c r="A11650" s="180" t="s">
        <v>272</v>
      </c>
      <c r="B11650" s="180" t="s">
        <v>337</v>
      </c>
      <c r="C11650" s="180">
        <v>689</v>
      </c>
      <c r="D11650" s="180">
        <v>763</v>
      </c>
      <c r="E11650" s="180">
        <v>0</v>
      </c>
      <c r="F11650" s="180">
        <v>0</v>
      </c>
      <c r="G11650" s="180">
        <v>804</v>
      </c>
      <c r="H11650" s="180">
        <v>0</v>
      </c>
      <c r="I11650" s="180">
        <v>15588</v>
      </c>
      <c r="J11650" s="180">
        <v>15357.509999999998</v>
      </c>
    </row>
    <row r="11651" spans="1:10" x14ac:dyDescent="0.2">
      <c r="A11651" s="180" t="s">
        <v>272</v>
      </c>
      <c r="B11651" s="180" t="s">
        <v>338</v>
      </c>
      <c r="C11651" s="180"/>
      <c r="D11651" s="180"/>
      <c r="E11651" s="180"/>
      <c r="F11651" s="180"/>
      <c r="G11651" s="180">
        <v>191419</v>
      </c>
      <c r="H11651" s="180">
        <v>0</v>
      </c>
      <c r="I11651" s="180">
        <v>188591</v>
      </c>
      <c r="J11651" s="180">
        <v>185803.47</v>
      </c>
    </row>
    <row r="11652" spans="1:10" x14ac:dyDescent="0.2">
      <c r="A11652" s="180" t="s">
        <v>272</v>
      </c>
      <c r="B11652" s="180" t="s">
        <v>339</v>
      </c>
      <c r="C11652" s="180"/>
      <c r="D11652" s="180"/>
      <c r="E11652" s="180"/>
      <c r="F11652" s="180"/>
      <c r="G11652" s="180"/>
      <c r="H11652" s="180">
        <v>0</v>
      </c>
      <c r="I11652" s="180">
        <v>214828</v>
      </c>
      <c r="J11652" s="180">
        <v>211999.96</v>
      </c>
    </row>
    <row r="11653" spans="1:10" x14ac:dyDescent="0.2">
      <c r="A11653" s="180" t="s">
        <v>272</v>
      </c>
      <c r="B11653" s="180" t="s">
        <v>340</v>
      </c>
      <c r="C11653" s="180">
        <v>0</v>
      </c>
      <c r="D11653" s="180">
        <v>36</v>
      </c>
      <c r="E11653" s="180">
        <v>0</v>
      </c>
      <c r="F11653" s="180">
        <v>0</v>
      </c>
      <c r="G11653" s="180">
        <v>704</v>
      </c>
      <c r="H11653" s="180">
        <v>40223</v>
      </c>
      <c r="I11653" s="180">
        <v>110177</v>
      </c>
      <c r="J11653" s="180">
        <v>108558.14</v>
      </c>
    </row>
    <row r="11654" spans="1:10" x14ac:dyDescent="0.2">
      <c r="A11654" s="180" t="s">
        <v>272</v>
      </c>
      <c r="B11654" s="180" t="s">
        <v>341</v>
      </c>
      <c r="C11654" s="180">
        <v>0</v>
      </c>
      <c r="D11654" s="180">
        <v>0</v>
      </c>
      <c r="E11654" s="180">
        <v>0</v>
      </c>
      <c r="F11654" s="180"/>
      <c r="G11654" s="180">
        <v>0</v>
      </c>
      <c r="H11654" s="180">
        <v>0</v>
      </c>
      <c r="I11654" s="180">
        <v>0</v>
      </c>
      <c r="J11654" s="180">
        <v>0</v>
      </c>
    </row>
    <row r="11655" spans="1:10" x14ac:dyDescent="0.2">
      <c r="A11655" s="180" t="s">
        <v>272</v>
      </c>
      <c r="B11655" s="180" t="s">
        <v>342</v>
      </c>
      <c r="C11655" s="180"/>
      <c r="D11655" s="180"/>
      <c r="E11655" s="180"/>
      <c r="F11655" s="180"/>
      <c r="G11655" s="180"/>
      <c r="H11655" s="180"/>
      <c r="I11655" s="180">
        <v>3065336</v>
      </c>
      <c r="J11655" s="180">
        <v>3154331</v>
      </c>
    </row>
    <row r="11656" spans="1:10" x14ac:dyDescent="0.2">
      <c r="A11656" s="180" t="s">
        <v>272</v>
      </c>
      <c r="B11656" s="180" t="s">
        <v>343</v>
      </c>
      <c r="C11656" s="180"/>
      <c r="D11656" s="180"/>
      <c r="E11656" s="180"/>
      <c r="F11656" s="180"/>
      <c r="G11656" s="180"/>
      <c r="H11656" s="180"/>
      <c r="I11656" s="180">
        <v>0</v>
      </c>
      <c r="J11656" s="180">
        <v>0</v>
      </c>
    </row>
    <row r="11657" spans="1:10" x14ac:dyDescent="0.2">
      <c r="A11657" s="180" t="s">
        <v>272</v>
      </c>
      <c r="B11657" s="180" t="s">
        <v>344</v>
      </c>
      <c r="C11657" s="180">
        <v>491009</v>
      </c>
      <c r="D11657" s="180">
        <v>66</v>
      </c>
      <c r="E11657" s="180">
        <v>0</v>
      </c>
      <c r="F11657" s="180">
        <v>0</v>
      </c>
      <c r="G11657" s="180">
        <v>2584</v>
      </c>
      <c r="H11657" s="180">
        <v>0</v>
      </c>
      <c r="I11657" s="180">
        <v>593679</v>
      </c>
      <c r="J11657" s="180">
        <v>578583.1</v>
      </c>
    </row>
    <row r="11658" spans="1:10" x14ac:dyDescent="0.2">
      <c r="A11658" s="180" t="s">
        <v>272</v>
      </c>
      <c r="B11658" s="180" t="s">
        <v>475</v>
      </c>
      <c r="C11658" s="180"/>
      <c r="D11658" s="180">
        <v>1443</v>
      </c>
      <c r="E11658" s="180"/>
      <c r="F11658" s="180">
        <v>0</v>
      </c>
      <c r="G11658" s="180"/>
      <c r="H11658" s="180"/>
      <c r="I11658" s="180">
        <v>23160</v>
      </c>
      <c r="J11658" s="180">
        <v>26460.34</v>
      </c>
    </row>
    <row r="11659" spans="1:10" x14ac:dyDescent="0.2">
      <c r="A11659" s="180" t="s">
        <v>272</v>
      </c>
      <c r="B11659" s="180" t="s">
        <v>332</v>
      </c>
      <c r="C11659" s="180"/>
      <c r="D11659" s="180"/>
      <c r="E11659" s="180">
        <v>0</v>
      </c>
      <c r="F11659" s="180"/>
      <c r="G11659" s="180"/>
      <c r="H11659" s="180"/>
      <c r="I11659" s="180">
        <v>74779</v>
      </c>
      <c r="J11659" s="180">
        <v>69885</v>
      </c>
    </row>
    <row r="11660" spans="1:10" x14ac:dyDescent="0.2">
      <c r="A11660" s="180" t="s">
        <v>272</v>
      </c>
      <c r="B11660" s="180" t="s">
        <v>407</v>
      </c>
      <c r="C11660" s="180">
        <v>0</v>
      </c>
      <c r="D11660" s="180">
        <v>0</v>
      </c>
      <c r="E11660" s="180">
        <v>0</v>
      </c>
      <c r="F11660" s="180">
        <v>0</v>
      </c>
      <c r="G11660" s="180">
        <v>129230</v>
      </c>
      <c r="H11660" s="180">
        <v>0</v>
      </c>
      <c r="I11660" s="180">
        <v>318191</v>
      </c>
      <c r="J11660" s="180">
        <v>309391.06</v>
      </c>
    </row>
    <row r="11661" spans="1:10" x14ac:dyDescent="0.2">
      <c r="A11661" s="180" t="s">
        <v>272</v>
      </c>
      <c r="B11661" s="180" t="s">
        <v>345</v>
      </c>
      <c r="C11661" s="180">
        <v>491698</v>
      </c>
      <c r="D11661" s="180">
        <v>282348</v>
      </c>
      <c r="E11661" s="180">
        <v>0</v>
      </c>
      <c r="F11661" s="180">
        <v>0</v>
      </c>
      <c r="G11661" s="180">
        <v>324741</v>
      </c>
      <c r="H11661" s="180">
        <v>40223</v>
      </c>
      <c r="I11661" s="180">
        <v>8547262</v>
      </c>
      <c r="J11661" s="180">
        <v>8539640.3399999999</v>
      </c>
    </row>
    <row r="11662" spans="1:10" x14ac:dyDescent="0.2">
      <c r="A11662" s="180" t="s">
        <v>272</v>
      </c>
      <c r="B11662" s="180" t="s">
        <v>346</v>
      </c>
      <c r="C11662" s="180">
        <v>0</v>
      </c>
      <c r="D11662" s="180">
        <v>0</v>
      </c>
      <c r="E11662" s="180">
        <v>0</v>
      </c>
      <c r="F11662" s="180">
        <v>0</v>
      </c>
      <c r="G11662" s="180"/>
      <c r="H11662" s="180"/>
      <c r="I11662" s="180">
        <v>0</v>
      </c>
      <c r="J11662" s="180">
        <v>0</v>
      </c>
    </row>
    <row r="11663" spans="1:10" x14ac:dyDescent="0.2">
      <c r="A11663" s="180" t="s">
        <v>272</v>
      </c>
      <c r="B11663" s="180" t="s">
        <v>446</v>
      </c>
      <c r="C11663" s="180">
        <v>0</v>
      </c>
      <c r="D11663" s="180">
        <v>0</v>
      </c>
      <c r="E11663" s="180">
        <v>0</v>
      </c>
      <c r="F11663" s="180">
        <v>0</v>
      </c>
      <c r="G11663" s="180">
        <v>0</v>
      </c>
      <c r="H11663" s="180">
        <v>3509</v>
      </c>
      <c r="I11663" s="180">
        <v>7315</v>
      </c>
      <c r="J11663" s="180">
        <v>26888.76</v>
      </c>
    </row>
    <row r="11664" spans="1:10" x14ac:dyDescent="0.2">
      <c r="A11664" s="180" t="s">
        <v>272</v>
      </c>
      <c r="B11664" s="180" t="s">
        <v>347</v>
      </c>
      <c r="C11664" s="180">
        <v>0</v>
      </c>
      <c r="D11664" s="180">
        <v>0</v>
      </c>
      <c r="E11664" s="180">
        <v>0</v>
      </c>
      <c r="F11664" s="180"/>
      <c r="G11664" s="180">
        <v>0</v>
      </c>
      <c r="H11664" s="180">
        <v>0</v>
      </c>
      <c r="I11664" s="180">
        <v>47237</v>
      </c>
      <c r="J11664" s="180">
        <v>46539.15</v>
      </c>
    </row>
    <row r="11665" spans="1:10" x14ac:dyDescent="0.2">
      <c r="A11665" s="180" t="s">
        <v>272</v>
      </c>
      <c r="B11665" s="180" t="s">
        <v>348</v>
      </c>
      <c r="C11665" s="180">
        <v>491698</v>
      </c>
      <c r="D11665" s="180">
        <v>282348</v>
      </c>
      <c r="E11665" s="180">
        <v>0</v>
      </c>
      <c r="F11665" s="180">
        <v>0</v>
      </c>
      <c r="G11665" s="180">
        <v>324741</v>
      </c>
      <c r="H11665" s="180">
        <v>43732</v>
      </c>
      <c r="I11665" s="180">
        <v>8601814</v>
      </c>
      <c r="J11665" s="180">
        <v>8613068.25</v>
      </c>
    </row>
    <row r="11666" spans="1:10" x14ac:dyDescent="0.2">
      <c r="A11666" s="180" t="s">
        <v>272</v>
      </c>
      <c r="B11666" s="180" t="s">
        <v>349</v>
      </c>
      <c r="C11666" s="180">
        <v>500543.17999999993</v>
      </c>
      <c r="D11666" s="180">
        <v>86980.019999999902</v>
      </c>
      <c r="E11666" s="180">
        <v>0</v>
      </c>
      <c r="F11666" s="180">
        <v>0</v>
      </c>
      <c r="G11666" s="180">
        <v>119779.34000000004</v>
      </c>
      <c r="H11666" s="180">
        <v>-4981</v>
      </c>
      <c r="I11666" s="180">
        <v>2662552.6599999992</v>
      </c>
      <c r="J11666" s="180">
        <v>2392617.23</v>
      </c>
    </row>
    <row r="11667" spans="1:10" x14ac:dyDescent="0.2">
      <c r="A11667" s="180" t="s">
        <v>272</v>
      </c>
      <c r="B11667" s="180" t="s">
        <v>350</v>
      </c>
      <c r="C11667" s="180">
        <v>992241.18</v>
      </c>
      <c r="D11667" s="180">
        <v>369328.0199999999</v>
      </c>
      <c r="E11667" s="180">
        <v>0</v>
      </c>
      <c r="F11667" s="180">
        <v>0</v>
      </c>
      <c r="G11667" s="180">
        <v>444520.34</v>
      </c>
      <c r="H11667" s="180">
        <v>38751</v>
      </c>
      <c r="I11667" s="180">
        <v>11264366.66</v>
      </c>
      <c r="J11667" s="180">
        <v>11005685.48</v>
      </c>
    </row>
    <row r="11668" spans="1:10" x14ac:dyDescent="0.2">
      <c r="A11668" s="180" t="s">
        <v>272</v>
      </c>
      <c r="B11668" s="180" t="s">
        <v>376</v>
      </c>
      <c r="C11668" s="180"/>
      <c r="D11668" s="180"/>
      <c r="E11668" s="180"/>
      <c r="F11668" s="180"/>
      <c r="G11668" s="180"/>
      <c r="H11668" s="180"/>
      <c r="I11668" s="180"/>
      <c r="J11668" s="180"/>
    </row>
    <row r="11669" spans="1:10" x14ac:dyDescent="0.2">
      <c r="A11669" s="180" t="s">
        <v>272</v>
      </c>
      <c r="B11669" s="180" t="s">
        <v>377</v>
      </c>
      <c r="C11669" s="180">
        <v>5006</v>
      </c>
      <c r="D11669" s="180">
        <v>76204</v>
      </c>
      <c r="E11669" s="180">
        <v>50000</v>
      </c>
      <c r="F11669" s="180"/>
      <c r="G11669" s="180">
        <v>0</v>
      </c>
      <c r="H11669" s="180">
        <v>47441</v>
      </c>
      <c r="I11669" s="180">
        <v>5245826</v>
      </c>
      <c r="J11669" s="180">
        <v>5123379.25</v>
      </c>
    </row>
    <row r="11670" spans="1:10" x14ac:dyDescent="0.2">
      <c r="A11670" s="180" t="s">
        <v>272</v>
      </c>
      <c r="B11670" s="180" t="s">
        <v>352</v>
      </c>
      <c r="C11670" s="180">
        <v>0</v>
      </c>
      <c r="D11670" s="180">
        <v>0</v>
      </c>
      <c r="E11670" s="180">
        <v>100000</v>
      </c>
      <c r="F11670" s="180"/>
      <c r="G11670" s="180">
        <v>0</v>
      </c>
      <c r="H11670" s="180">
        <v>0</v>
      </c>
      <c r="I11670" s="180">
        <v>286213</v>
      </c>
      <c r="J11670" s="180">
        <v>276376.8</v>
      </c>
    </row>
    <row r="11671" spans="1:10" x14ac:dyDescent="0.2">
      <c r="A11671" s="180" t="s">
        <v>272</v>
      </c>
      <c r="B11671" s="180" t="s">
        <v>353</v>
      </c>
      <c r="C11671" s="180">
        <v>0</v>
      </c>
      <c r="D11671" s="180">
        <v>118820</v>
      </c>
      <c r="E11671" s="180">
        <v>0</v>
      </c>
      <c r="F11671" s="180"/>
      <c r="G11671" s="180">
        <v>0</v>
      </c>
      <c r="H11671" s="180">
        <v>0</v>
      </c>
      <c r="I11671" s="180">
        <v>392739</v>
      </c>
      <c r="J11671" s="180">
        <v>367539.79</v>
      </c>
    </row>
    <row r="11672" spans="1:10" x14ac:dyDescent="0.2">
      <c r="A11672" s="180" t="s">
        <v>272</v>
      </c>
      <c r="B11672" s="180" t="s">
        <v>354</v>
      </c>
      <c r="C11672" s="180">
        <v>0</v>
      </c>
      <c r="D11672" s="180">
        <v>0</v>
      </c>
      <c r="E11672" s="180">
        <v>0</v>
      </c>
      <c r="F11672" s="180"/>
      <c r="G11672" s="180">
        <v>0</v>
      </c>
      <c r="H11672" s="180">
        <v>0</v>
      </c>
      <c r="I11672" s="180">
        <v>165507</v>
      </c>
      <c r="J11672" s="180">
        <v>158656.48000000001</v>
      </c>
    </row>
    <row r="11673" spans="1:10" x14ac:dyDescent="0.2">
      <c r="A11673" s="180" t="s">
        <v>272</v>
      </c>
      <c r="B11673" s="180" t="s">
        <v>408</v>
      </c>
      <c r="C11673" s="180">
        <v>0</v>
      </c>
      <c r="D11673" s="180">
        <v>0</v>
      </c>
      <c r="E11673" s="180">
        <v>0</v>
      </c>
      <c r="F11673" s="180"/>
      <c r="G11673" s="180">
        <v>0</v>
      </c>
      <c r="H11673" s="180">
        <v>0</v>
      </c>
      <c r="I11673" s="180">
        <v>336435</v>
      </c>
      <c r="J11673" s="180">
        <v>320090.49</v>
      </c>
    </row>
    <row r="11674" spans="1:10" x14ac:dyDescent="0.2">
      <c r="A11674" s="180" t="s">
        <v>272</v>
      </c>
      <c r="B11674" s="180" t="s">
        <v>423</v>
      </c>
      <c r="C11674" s="180">
        <v>2188</v>
      </c>
      <c r="D11674" s="180">
        <v>29151</v>
      </c>
      <c r="E11674" s="180">
        <v>0</v>
      </c>
      <c r="F11674" s="180">
        <v>0</v>
      </c>
      <c r="G11674" s="180">
        <v>0</v>
      </c>
      <c r="H11674" s="180">
        <v>0</v>
      </c>
      <c r="I11674" s="180">
        <v>178586</v>
      </c>
      <c r="J11674" s="180">
        <v>173839.58000000002</v>
      </c>
    </row>
    <row r="11675" spans="1:10" x14ac:dyDescent="0.2">
      <c r="A11675" s="180" t="s">
        <v>272</v>
      </c>
      <c r="B11675" s="180" t="s">
        <v>355</v>
      </c>
      <c r="C11675" s="180">
        <v>1778</v>
      </c>
      <c r="D11675" s="180">
        <v>3021</v>
      </c>
      <c r="E11675" s="180">
        <v>0</v>
      </c>
      <c r="F11675" s="180"/>
      <c r="G11675" s="180">
        <v>0</v>
      </c>
      <c r="H11675" s="180">
        <v>0</v>
      </c>
      <c r="I11675" s="180">
        <v>544967</v>
      </c>
      <c r="J11675" s="180">
        <v>527598.98</v>
      </c>
    </row>
    <row r="11676" spans="1:10" x14ac:dyDescent="0.2">
      <c r="A11676" s="180" t="s">
        <v>272</v>
      </c>
      <c r="B11676" s="180" t="s">
        <v>356</v>
      </c>
      <c r="C11676" s="180">
        <v>165832</v>
      </c>
      <c r="D11676" s="180">
        <v>0</v>
      </c>
      <c r="E11676" s="180">
        <v>0</v>
      </c>
      <c r="F11676" s="180"/>
      <c r="G11676" s="180">
        <v>0</v>
      </c>
      <c r="H11676" s="180">
        <v>0</v>
      </c>
      <c r="I11676" s="180">
        <v>509323</v>
      </c>
      <c r="J11676" s="180">
        <v>494227.18000000005</v>
      </c>
    </row>
    <row r="11677" spans="1:10" x14ac:dyDescent="0.2">
      <c r="A11677" s="180" t="s">
        <v>272</v>
      </c>
      <c r="B11677" s="180" t="s">
        <v>409</v>
      </c>
      <c r="C11677" s="180"/>
      <c r="D11677" s="180"/>
      <c r="E11677" s="180"/>
      <c r="F11677" s="180"/>
      <c r="G11677" s="180"/>
      <c r="H11677" s="180"/>
      <c r="I11677" s="180">
        <v>0</v>
      </c>
      <c r="J11677" s="180"/>
    </row>
    <row r="11678" spans="1:10" x14ac:dyDescent="0.2">
      <c r="A11678" s="180" t="s">
        <v>272</v>
      </c>
      <c r="B11678" s="180" t="s">
        <v>378</v>
      </c>
      <c r="C11678" s="180">
        <v>0</v>
      </c>
      <c r="D11678" s="180">
        <v>50000</v>
      </c>
      <c r="E11678" s="180">
        <v>100000</v>
      </c>
      <c r="F11678" s="180"/>
      <c r="G11678" s="180">
        <v>352578</v>
      </c>
      <c r="H11678" s="180">
        <v>0</v>
      </c>
      <c r="I11678" s="180">
        <v>298107</v>
      </c>
      <c r="J11678" s="180">
        <v>293701.33</v>
      </c>
    </row>
    <row r="11679" spans="1:10" x14ac:dyDescent="0.2">
      <c r="A11679" s="180" t="s">
        <v>272</v>
      </c>
      <c r="B11679" s="180" t="s">
        <v>360</v>
      </c>
      <c r="C11679" s="180">
        <v>269471</v>
      </c>
      <c r="D11679" s="180">
        <v>482094</v>
      </c>
      <c r="E11679" s="180">
        <v>125000</v>
      </c>
      <c r="F11679" s="180"/>
      <c r="G11679" s="180"/>
      <c r="H11679" s="180">
        <v>0</v>
      </c>
      <c r="I11679" s="180">
        <v>297107</v>
      </c>
      <c r="J11679" s="180">
        <v>292716.79000000004</v>
      </c>
    </row>
    <row r="11680" spans="1:10" x14ac:dyDescent="0.2">
      <c r="A11680" s="180" t="s">
        <v>272</v>
      </c>
      <c r="B11680" s="180" t="s">
        <v>379</v>
      </c>
      <c r="C11680" s="180">
        <v>0</v>
      </c>
      <c r="D11680" s="180">
        <v>0</v>
      </c>
      <c r="E11680" s="180">
        <v>0</v>
      </c>
      <c r="F11680" s="180">
        <v>0</v>
      </c>
      <c r="G11680" s="180"/>
      <c r="H11680" s="180"/>
      <c r="I11680" s="180">
        <v>0</v>
      </c>
      <c r="J11680" s="180">
        <v>19681.37</v>
      </c>
    </row>
    <row r="11681" spans="1:10" x14ac:dyDescent="0.2">
      <c r="A11681" s="180" t="s">
        <v>272</v>
      </c>
      <c r="B11681" s="180" t="s">
        <v>362</v>
      </c>
      <c r="C11681" s="180"/>
      <c r="D11681" s="180"/>
      <c r="E11681" s="180"/>
      <c r="F11681" s="180"/>
      <c r="G11681" s="180"/>
      <c r="H11681" s="180"/>
      <c r="I11681" s="180">
        <v>256708</v>
      </c>
      <c r="J11681" s="180">
        <v>257849</v>
      </c>
    </row>
    <row r="11682" spans="1:10" x14ac:dyDescent="0.2">
      <c r="A11682" s="180" t="s">
        <v>272</v>
      </c>
      <c r="B11682" s="180" t="s">
        <v>365</v>
      </c>
      <c r="C11682" s="180">
        <v>444275</v>
      </c>
      <c r="D11682" s="180">
        <v>759290</v>
      </c>
      <c r="E11682" s="180">
        <v>375000</v>
      </c>
      <c r="F11682" s="180">
        <v>0</v>
      </c>
      <c r="G11682" s="180">
        <v>352578</v>
      </c>
      <c r="H11682" s="180">
        <v>47441</v>
      </c>
      <c r="I11682" s="180">
        <v>8511518</v>
      </c>
      <c r="J11682" s="180">
        <v>8305657.040000001</v>
      </c>
    </row>
    <row r="11683" spans="1:10" x14ac:dyDescent="0.2">
      <c r="A11683" s="180" t="s">
        <v>272</v>
      </c>
      <c r="B11683" s="180" t="s">
        <v>447</v>
      </c>
      <c r="C11683" s="180">
        <v>0</v>
      </c>
      <c r="D11683" s="180">
        <v>20276</v>
      </c>
      <c r="E11683" s="180">
        <v>0</v>
      </c>
      <c r="F11683" s="180">
        <v>0</v>
      </c>
      <c r="G11683" s="180">
        <v>11865</v>
      </c>
      <c r="H11683" s="180">
        <v>1347</v>
      </c>
      <c r="I11683" s="180">
        <v>37964</v>
      </c>
      <c r="J11683" s="180">
        <v>37475.78</v>
      </c>
    </row>
    <row r="11684" spans="1:10" x14ac:dyDescent="0.2">
      <c r="A11684" s="180" t="s">
        <v>272</v>
      </c>
      <c r="B11684" s="180" t="s">
        <v>366</v>
      </c>
      <c r="C11684" s="180">
        <v>444275</v>
      </c>
      <c r="D11684" s="180">
        <v>779566</v>
      </c>
      <c r="E11684" s="180">
        <v>375000</v>
      </c>
      <c r="F11684" s="180">
        <v>0</v>
      </c>
      <c r="G11684" s="180">
        <v>364443</v>
      </c>
      <c r="H11684" s="180">
        <v>48788</v>
      </c>
      <c r="I11684" s="180">
        <v>8549482</v>
      </c>
      <c r="J11684" s="180">
        <v>8343132.8200000012</v>
      </c>
    </row>
    <row r="11685" spans="1:10" x14ac:dyDescent="0.2">
      <c r="A11685" s="180" t="s">
        <v>272</v>
      </c>
      <c r="B11685" s="180" t="s">
        <v>367</v>
      </c>
      <c r="C11685" s="180">
        <v>547966.17999999993</v>
      </c>
      <c r="D11685" s="180">
        <v>-410237.9800000001</v>
      </c>
      <c r="E11685" s="180">
        <v>-375000</v>
      </c>
      <c r="F11685" s="180">
        <v>0</v>
      </c>
      <c r="G11685" s="180">
        <v>80077.340000000026</v>
      </c>
      <c r="H11685" s="180">
        <v>-10037</v>
      </c>
      <c r="I11685" s="180">
        <v>2714884.66</v>
      </c>
      <c r="J11685" s="180">
        <v>2662552.6599999992</v>
      </c>
    </row>
    <row r="11686" spans="1:10" x14ac:dyDescent="0.2">
      <c r="A11686" s="180" t="s">
        <v>272</v>
      </c>
      <c r="B11686" s="180" t="s">
        <v>368</v>
      </c>
      <c r="C11686" s="180">
        <v>992241.18</v>
      </c>
      <c r="D11686" s="180">
        <v>369328.0199999999</v>
      </c>
      <c r="E11686" s="180">
        <v>0</v>
      </c>
      <c r="F11686" s="180">
        <v>0</v>
      </c>
      <c r="G11686" s="180">
        <v>444520.34</v>
      </c>
      <c r="H11686" s="180">
        <v>38751</v>
      </c>
      <c r="I11686" s="180">
        <v>11264366.66</v>
      </c>
      <c r="J11686" s="180">
        <v>11005685.48</v>
      </c>
    </row>
    <row r="11687" spans="1:10" x14ac:dyDescent="0.2">
      <c r="A11687" s="180" t="s">
        <v>273</v>
      </c>
      <c r="B11687" s="180" t="s">
        <v>333</v>
      </c>
      <c r="C11687" s="180"/>
      <c r="D11687" s="180">
        <v>2155704</v>
      </c>
      <c r="E11687" s="180"/>
      <c r="F11687" s="180">
        <v>6393968</v>
      </c>
      <c r="G11687" s="180"/>
      <c r="H11687" s="180"/>
      <c r="I11687" s="180">
        <v>29350000</v>
      </c>
      <c r="J11687" s="180">
        <v>30345444.829999998</v>
      </c>
    </row>
    <row r="11688" spans="1:10" x14ac:dyDescent="0.2">
      <c r="A11688" s="180" t="s">
        <v>273</v>
      </c>
      <c r="B11688" s="180" t="s">
        <v>334</v>
      </c>
      <c r="C11688" s="180"/>
      <c r="D11688" s="180">
        <v>95505</v>
      </c>
      <c r="E11688" s="180"/>
      <c r="F11688" s="180">
        <v>283282</v>
      </c>
      <c r="G11688" s="180"/>
      <c r="H11688" s="180"/>
      <c r="I11688" s="180">
        <v>1534000</v>
      </c>
      <c r="J11688" s="180">
        <v>1700398.71</v>
      </c>
    </row>
    <row r="11689" spans="1:10" x14ac:dyDescent="0.2">
      <c r="A11689" s="180" t="s">
        <v>273</v>
      </c>
      <c r="B11689" s="180" t="s">
        <v>335</v>
      </c>
      <c r="C11689" s="180"/>
      <c r="D11689" s="180">
        <v>0</v>
      </c>
      <c r="E11689" s="180"/>
      <c r="F11689" s="180"/>
      <c r="G11689" s="180"/>
      <c r="H11689" s="180"/>
      <c r="I11689" s="180">
        <v>2270000</v>
      </c>
      <c r="J11689" s="180">
        <v>2268548</v>
      </c>
    </row>
    <row r="11690" spans="1:10" x14ac:dyDescent="0.2">
      <c r="A11690" s="180" t="s">
        <v>273</v>
      </c>
      <c r="B11690" s="180" t="s">
        <v>336</v>
      </c>
      <c r="C11690" s="180"/>
      <c r="D11690" s="180"/>
      <c r="E11690" s="180"/>
      <c r="F11690" s="180"/>
      <c r="G11690" s="180"/>
      <c r="H11690" s="180"/>
      <c r="I11690" s="180">
        <v>3653000</v>
      </c>
      <c r="J11690" s="180">
        <v>3563257.43</v>
      </c>
    </row>
    <row r="11691" spans="1:10" x14ac:dyDescent="0.2">
      <c r="A11691" s="180" t="s">
        <v>273</v>
      </c>
      <c r="B11691" s="180" t="s">
        <v>337</v>
      </c>
      <c r="C11691" s="180">
        <v>45000</v>
      </c>
      <c r="D11691" s="180">
        <v>500</v>
      </c>
      <c r="E11691" s="180"/>
      <c r="F11691" s="180">
        <v>50000</v>
      </c>
      <c r="G11691" s="180">
        <v>50000</v>
      </c>
      <c r="H11691" s="180">
        <v>7000</v>
      </c>
      <c r="I11691" s="180">
        <v>686250</v>
      </c>
      <c r="J11691" s="180">
        <v>466935.81999999995</v>
      </c>
    </row>
    <row r="11692" spans="1:10" x14ac:dyDescent="0.2">
      <c r="A11692" s="180" t="s">
        <v>273</v>
      </c>
      <c r="B11692" s="180" t="s">
        <v>338</v>
      </c>
      <c r="C11692" s="180"/>
      <c r="D11692" s="180"/>
      <c r="E11692" s="180"/>
      <c r="F11692" s="180"/>
      <c r="G11692" s="180">
        <v>2362000</v>
      </c>
      <c r="H11692" s="180"/>
      <c r="I11692" s="180">
        <v>2350000</v>
      </c>
      <c r="J11692" s="180">
        <v>2475656</v>
      </c>
    </row>
    <row r="11693" spans="1:10" x14ac:dyDescent="0.2">
      <c r="A11693" s="180" t="s">
        <v>273</v>
      </c>
      <c r="B11693" s="180" t="s">
        <v>339</v>
      </c>
      <c r="C11693" s="180"/>
      <c r="D11693" s="180"/>
      <c r="E11693" s="180"/>
      <c r="F11693" s="180"/>
      <c r="G11693" s="180"/>
      <c r="H11693" s="180">
        <v>2000</v>
      </c>
      <c r="I11693" s="180">
        <v>937000</v>
      </c>
      <c r="J11693" s="180">
        <v>928709.59</v>
      </c>
    </row>
    <row r="11694" spans="1:10" x14ac:dyDescent="0.2">
      <c r="A11694" s="180" t="s">
        <v>273</v>
      </c>
      <c r="B11694" s="180" t="s">
        <v>340</v>
      </c>
      <c r="C11694" s="180"/>
      <c r="D11694" s="180">
        <v>1500</v>
      </c>
      <c r="E11694" s="180"/>
      <c r="F11694" s="180">
        <v>5000</v>
      </c>
      <c r="G11694" s="180">
        <v>10000</v>
      </c>
      <c r="H11694" s="180">
        <v>250000</v>
      </c>
      <c r="I11694" s="180">
        <v>1585600</v>
      </c>
      <c r="J11694" s="180">
        <v>2116110.66</v>
      </c>
    </row>
    <row r="11695" spans="1:10" x14ac:dyDescent="0.2">
      <c r="A11695" s="180" t="s">
        <v>273</v>
      </c>
      <c r="B11695" s="180" t="s">
        <v>341</v>
      </c>
      <c r="C11695" s="180"/>
      <c r="D11695" s="180"/>
      <c r="E11695" s="180"/>
      <c r="F11695" s="180"/>
      <c r="G11695" s="180"/>
      <c r="H11695" s="180"/>
      <c r="I11695" s="180">
        <v>0</v>
      </c>
      <c r="J11695" s="180">
        <v>0</v>
      </c>
    </row>
    <row r="11696" spans="1:10" x14ac:dyDescent="0.2">
      <c r="A11696" s="180" t="s">
        <v>273</v>
      </c>
      <c r="B11696" s="180" t="s">
        <v>342</v>
      </c>
      <c r="C11696" s="180"/>
      <c r="D11696" s="180"/>
      <c r="E11696" s="180"/>
      <c r="F11696" s="180"/>
      <c r="G11696" s="180"/>
      <c r="H11696" s="180"/>
      <c r="I11696" s="180">
        <v>45890903</v>
      </c>
      <c r="J11696" s="180">
        <v>46269315</v>
      </c>
    </row>
    <row r="11697" spans="1:10" x14ac:dyDescent="0.2">
      <c r="A11697" s="180" t="s">
        <v>273</v>
      </c>
      <c r="B11697" s="180" t="s">
        <v>343</v>
      </c>
      <c r="C11697" s="180"/>
      <c r="D11697" s="180"/>
      <c r="E11697" s="180"/>
      <c r="F11697" s="180"/>
      <c r="G11697" s="180"/>
      <c r="H11697" s="180"/>
      <c r="I11697" s="180">
        <v>0</v>
      </c>
      <c r="J11697" s="180">
        <v>0</v>
      </c>
    </row>
    <row r="11698" spans="1:10" x14ac:dyDescent="0.2">
      <c r="A11698" s="180" t="s">
        <v>273</v>
      </c>
      <c r="B11698" s="180" t="s">
        <v>344</v>
      </c>
      <c r="C11698" s="180">
        <v>6630000</v>
      </c>
      <c r="D11698" s="180">
        <v>1000</v>
      </c>
      <c r="E11698" s="180"/>
      <c r="F11698" s="180">
        <v>5000</v>
      </c>
      <c r="G11698" s="180">
        <v>31000</v>
      </c>
      <c r="H11698" s="180"/>
      <c r="I11698" s="180">
        <v>6787564</v>
      </c>
      <c r="J11698" s="180">
        <v>6695608.1799999997</v>
      </c>
    </row>
    <row r="11699" spans="1:10" x14ac:dyDescent="0.2">
      <c r="A11699" s="180" t="s">
        <v>273</v>
      </c>
      <c r="B11699" s="180" t="s">
        <v>475</v>
      </c>
      <c r="C11699" s="180"/>
      <c r="D11699" s="180">
        <v>66403</v>
      </c>
      <c r="E11699" s="180"/>
      <c r="F11699" s="180">
        <v>196954</v>
      </c>
      <c r="G11699" s="180"/>
      <c r="H11699" s="180"/>
      <c r="I11699" s="180">
        <v>930000</v>
      </c>
      <c r="J11699" s="180">
        <v>862439.18</v>
      </c>
    </row>
    <row r="11700" spans="1:10" x14ac:dyDescent="0.2">
      <c r="A11700" s="180" t="s">
        <v>273</v>
      </c>
      <c r="B11700" s="180" t="s">
        <v>332</v>
      </c>
      <c r="C11700" s="180"/>
      <c r="D11700" s="180"/>
      <c r="E11700" s="180"/>
      <c r="F11700" s="180"/>
      <c r="G11700" s="180"/>
      <c r="H11700" s="180"/>
      <c r="I11700" s="180">
        <v>530000</v>
      </c>
      <c r="J11700" s="180">
        <v>569211</v>
      </c>
    </row>
    <row r="11701" spans="1:10" x14ac:dyDescent="0.2">
      <c r="A11701" s="180" t="s">
        <v>273</v>
      </c>
      <c r="B11701" s="180" t="s">
        <v>407</v>
      </c>
      <c r="C11701" s="180"/>
      <c r="D11701" s="180"/>
      <c r="E11701" s="180"/>
      <c r="F11701" s="180"/>
      <c r="G11701" s="180">
        <v>1800000</v>
      </c>
      <c r="H11701" s="180"/>
      <c r="I11701" s="180">
        <v>3982909</v>
      </c>
      <c r="J11701" s="180">
        <v>3921022.79</v>
      </c>
    </row>
    <row r="11702" spans="1:10" x14ac:dyDescent="0.2">
      <c r="A11702" s="180" t="s">
        <v>273</v>
      </c>
      <c r="B11702" s="180" t="s">
        <v>345</v>
      </c>
      <c r="C11702" s="180">
        <v>6675000</v>
      </c>
      <c r="D11702" s="180">
        <v>2320612</v>
      </c>
      <c r="E11702" s="180">
        <v>0</v>
      </c>
      <c r="F11702" s="180">
        <v>6934204</v>
      </c>
      <c r="G11702" s="180">
        <v>4253000</v>
      </c>
      <c r="H11702" s="180">
        <v>259000</v>
      </c>
      <c r="I11702" s="180">
        <v>100487226</v>
      </c>
      <c r="J11702" s="180">
        <v>102182657.19</v>
      </c>
    </row>
    <row r="11703" spans="1:10" x14ac:dyDescent="0.2">
      <c r="A11703" s="180" t="s">
        <v>273</v>
      </c>
      <c r="B11703" s="180" t="s">
        <v>346</v>
      </c>
      <c r="C11703" s="180"/>
      <c r="D11703" s="180"/>
      <c r="E11703" s="180"/>
      <c r="F11703" s="180"/>
      <c r="G11703" s="180"/>
      <c r="H11703" s="180"/>
      <c r="I11703" s="180">
        <v>5045000</v>
      </c>
      <c r="J11703" s="180">
        <v>0</v>
      </c>
    </row>
    <row r="11704" spans="1:10" x14ac:dyDescent="0.2">
      <c r="A11704" s="180" t="s">
        <v>273</v>
      </c>
      <c r="B11704" s="180" t="s">
        <v>446</v>
      </c>
      <c r="C11704" s="180"/>
      <c r="D11704" s="180"/>
      <c r="E11704" s="180"/>
      <c r="F11704" s="180">
        <v>4182158</v>
      </c>
      <c r="G11704" s="180"/>
      <c r="H11704" s="180"/>
      <c r="I11704" s="180">
        <v>9456733</v>
      </c>
      <c r="J11704" s="180">
        <v>4623994.04</v>
      </c>
    </row>
    <row r="11705" spans="1:10" x14ac:dyDescent="0.2">
      <c r="A11705" s="180" t="s">
        <v>273</v>
      </c>
      <c r="B11705" s="180" t="s">
        <v>347</v>
      </c>
      <c r="C11705" s="180"/>
      <c r="D11705" s="180"/>
      <c r="E11705" s="180"/>
      <c r="F11705" s="180"/>
      <c r="G11705" s="180"/>
      <c r="H11705" s="180"/>
      <c r="I11705" s="180">
        <v>15325</v>
      </c>
      <c r="J11705" s="180">
        <v>15836.5</v>
      </c>
    </row>
    <row r="11706" spans="1:10" x14ac:dyDescent="0.2">
      <c r="A11706" s="180" t="s">
        <v>273</v>
      </c>
      <c r="B11706" s="180" t="s">
        <v>348</v>
      </c>
      <c r="C11706" s="180">
        <v>6675000</v>
      </c>
      <c r="D11706" s="180">
        <v>2320612</v>
      </c>
      <c r="E11706" s="180">
        <v>0</v>
      </c>
      <c r="F11706" s="180">
        <v>11116362</v>
      </c>
      <c r="G11706" s="180">
        <v>4253000</v>
      </c>
      <c r="H11706" s="180">
        <v>259000</v>
      </c>
      <c r="I11706" s="180">
        <v>115004284</v>
      </c>
      <c r="J11706" s="180">
        <v>106822487.73000002</v>
      </c>
    </row>
    <row r="11707" spans="1:10" x14ac:dyDescent="0.2">
      <c r="A11707" s="180" t="s">
        <v>273</v>
      </c>
      <c r="B11707" s="180" t="s">
        <v>349</v>
      </c>
      <c r="C11707" s="180">
        <v>5239840.6099999994</v>
      </c>
      <c r="D11707" s="180">
        <v>61401.949999999721</v>
      </c>
      <c r="E11707" s="180">
        <v>0</v>
      </c>
      <c r="F11707" s="180">
        <v>10451426.91</v>
      </c>
      <c r="G11707" s="180">
        <v>1914342.8100000003</v>
      </c>
      <c r="H11707" s="180">
        <v>360024.39000000013</v>
      </c>
      <c r="I11707" s="180">
        <v>34381078.299999997</v>
      </c>
      <c r="J11707" s="180">
        <v>51502878.340000004</v>
      </c>
    </row>
    <row r="11708" spans="1:10" x14ac:dyDescent="0.2">
      <c r="A11708" s="180" t="s">
        <v>273</v>
      </c>
      <c r="B11708" s="180" t="s">
        <v>350</v>
      </c>
      <c r="C11708" s="180">
        <v>11914840.609999999</v>
      </c>
      <c r="D11708" s="180">
        <v>2382013.9499999997</v>
      </c>
      <c r="E11708" s="180">
        <v>0</v>
      </c>
      <c r="F11708" s="180">
        <v>21567788.91</v>
      </c>
      <c r="G11708" s="180">
        <v>6167342.8100000005</v>
      </c>
      <c r="H11708" s="180">
        <v>619024.39000000013</v>
      </c>
      <c r="I11708" s="180">
        <v>149385362.30000001</v>
      </c>
      <c r="J11708" s="180">
        <v>158325366.07000002</v>
      </c>
    </row>
    <row r="11709" spans="1:10" x14ac:dyDescent="0.2">
      <c r="A11709" s="180" t="s">
        <v>273</v>
      </c>
      <c r="B11709" s="180" t="s">
        <v>376</v>
      </c>
      <c r="C11709" s="180"/>
      <c r="D11709" s="180"/>
      <c r="E11709" s="180"/>
      <c r="F11709" s="180"/>
      <c r="G11709" s="180"/>
      <c r="H11709" s="180"/>
      <c r="I11709" s="180"/>
      <c r="J11709" s="180"/>
    </row>
    <row r="11710" spans="1:10" x14ac:dyDescent="0.2">
      <c r="A11710" s="180" t="s">
        <v>273</v>
      </c>
      <c r="B11710" s="180" t="s">
        <v>377</v>
      </c>
      <c r="C11710" s="180"/>
      <c r="D11710" s="180">
        <v>50000</v>
      </c>
      <c r="E11710" s="180"/>
      <c r="F11710" s="180"/>
      <c r="G11710" s="180"/>
      <c r="H11710" s="180">
        <v>215000</v>
      </c>
      <c r="I11710" s="180">
        <v>51910000</v>
      </c>
      <c r="J11710" s="180">
        <v>51141173.75</v>
      </c>
    </row>
    <row r="11711" spans="1:10" x14ac:dyDescent="0.2">
      <c r="A11711" s="180" t="s">
        <v>273</v>
      </c>
      <c r="B11711" s="180" t="s">
        <v>352</v>
      </c>
      <c r="C11711" s="180"/>
      <c r="D11711" s="180"/>
      <c r="E11711" s="180"/>
      <c r="F11711" s="180"/>
      <c r="G11711" s="180"/>
      <c r="H11711" s="180"/>
      <c r="I11711" s="180">
        <v>3060000</v>
      </c>
      <c r="J11711" s="180">
        <v>3027200.58</v>
      </c>
    </row>
    <row r="11712" spans="1:10" x14ac:dyDescent="0.2">
      <c r="A11712" s="180" t="s">
        <v>273</v>
      </c>
      <c r="B11712" s="180" t="s">
        <v>353</v>
      </c>
      <c r="C11712" s="180"/>
      <c r="D11712" s="180">
        <v>50000</v>
      </c>
      <c r="E11712" s="180"/>
      <c r="F11712" s="180"/>
      <c r="G11712" s="180"/>
      <c r="H11712" s="180">
        <v>10000</v>
      </c>
      <c r="I11712" s="180">
        <v>3749200</v>
      </c>
      <c r="J11712" s="180">
        <v>3562967.58</v>
      </c>
    </row>
    <row r="11713" spans="1:10" x14ac:dyDescent="0.2">
      <c r="A11713" s="180" t="s">
        <v>273</v>
      </c>
      <c r="B11713" s="180" t="s">
        <v>354</v>
      </c>
      <c r="C11713" s="180"/>
      <c r="D11713" s="180"/>
      <c r="E11713" s="180"/>
      <c r="F11713" s="180"/>
      <c r="G11713" s="180"/>
      <c r="H11713" s="180"/>
      <c r="I11713" s="180">
        <v>1380000</v>
      </c>
      <c r="J11713" s="180">
        <v>1195127.6200000001</v>
      </c>
    </row>
    <row r="11714" spans="1:10" x14ac:dyDescent="0.2">
      <c r="A11714" s="180" t="s">
        <v>273</v>
      </c>
      <c r="B11714" s="180" t="s">
        <v>408</v>
      </c>
      <c r="C11714" s="180"/>
      <c r="D11714" s="180"/>
      <c r="E11714" s="180"/>
      <c r="F11714" s="180"/>
      <c r="G11714" s="180"/>
      <c r="H11714" s="180"/>
      <c r="I11714" s="180">
        <v>4185000</v>
      </c>
      <c r="J11714" s="180">
        <v>4117625.38</v>
      </c>
    </row>
    <row r="11715" spans="1:10" x14ac:dyDescent="0.2">
      <c r="A11715" s="180" t="s">
        <v>273</v>
      </c>
      <c r="B11715" s="180" t="s">
        <v>423</v>
      </c>
      <c r="C11715" s="180"/>
      <c r="D11715" s="180">
        <v>1300000</v>
      </c>
      <c r="E11715" s="180"/>
      <c r="F11715" s="180"/>
      <c r="G11715" s="180">
        <v>7500</v>
      </c>
      <c r="H11715" s="180"/>
      <c r="I11715" s="180">
        <v>4753500</v>
      </c>
      <c r="J11715" s="180">
        <v>3447020.54</v>
      </c>
    </row>
    <row r="11716" spans="1:10" x14ac:dyDescent="0.2">
      <c r="A11716" s="180" t="s">
        <v>273</v>
      </c>
      <c r="B11716" s="180" t="s">
        <v>355</v>
      </c>
      <c r="C11716" s="180"/>
      <c r="D11716" s="180">
        <v>75000</v>
      </c>
      <c r="E11716" s="180"/>
      <c r="F11716" s="180"/>
      <c r="G11716" s="180"/>
      <c r="H11716" s="180"/>
      <c r="I11716" s="180">
        <v>6562000</v>
      </c>
      <c r="J11716" s="180">
        <v>6571682.1500000004</v>
      </c>
    </row>
    <row r="11717" spans="1:10" x14ac:dyDescent="0.2">
      <c r="A11717" s="180" t="s">
        <v>273</v>
      </c>
      <c r="B11717" s="180" t="s">
        <v>356</v>
      </c>
      <c r="C11717" s="180"/>
      <c r="D11717" s="180">
        <v>600000</v>
      </c>
      <c r="E11717" s="180"/>
      <c r="F11717" s="180"/>
      <c r="G11717" s="180"/>
      <c r="H11717" s="180">
        <v>10000</v>
      </c>
      <c r="I11717" s="180">
        <v>4390000</v>
      </c>
      <c r="J11717" s="180">
        <v>3949203.07</v>
      </c>
    </row>
    <row r="11718" spans="1:10" x14ac:dyDescent="0.2">
      <c r="A11718" s="180" t="s">
        <v>273</v>
      </c>
      <c r="B11718" s="180" t="s">
        <v>409</v>
      </c>
      <c r="C11718" s="180"/>
      <c r="D11718" s="180"/>
      <c r="E11718" s="180"/>
      <c r="F11718" s="180"/>
      <c r="G11718" s="180"/>
      <c r="H11718" s="180"/>
      <c r="I11718" s="180">
        <v>0</v>
      </c>
      <c r="J11718" s="180"/>
    </row>
    <row r="11719" spans="1:10" x14ac:dyDescent="0.2">
      <c r="A11719" s="180" t="s">
        <v>273</v>
      </c>
      <c r="B11719" s="180" t="s">
        <v>378</v>
      </c>
      <c r="C11719" s="180"/>
      <c r="D11719" s="180"/>
      <c r="E11719" s="180"/>
      <c r="F11719" s="180"/>
      <c r="G11719" s="180">
        <v>3774000</v>
      </c>
      <c r="H11719" s="180">
        <v>22000</v>
      </c>
      <c r="I11719" s="180">
        <v>3740000</v>
      </c>
      <c r="J11719" s="180">
        <v>3799378.57</v>
      </c>
    </row>
    <row r="11720" spans="1:10" x14ac:dyDescent="0.2">
      <c r="A11720" s="180" t="s">
        <v>273</v>
      </c>
      <c r="B11720" s="180" t="s">
        <v>360</v>
      </c>
      <c r="C11720" s="180">
        <v>1105000</v>
      </c>
      <c r="D11720" s="180">
        <v>300000</v>
      </c>
      <c r="E11720" s="180"/>
      <c r="F11720" s="180"/>
      <c r="G11720" s="180"/>
      <c r="H11720" s="180"/>
      <c r="I11720" s="180">
        <v>2150000</v>
      </c>
      <c r="J11720" s="180">
        <v>2684816.4</v>
      </c>
    </row>
    <row r="11721" spans="1:10" x14ac:dyDescent="0.2">
      <c r="A11721" s="180" t="s">
        <v>273</v>
      </c>
      <c r="B11721" s="180" t="s">
        <v>379</v>
      </c>
      <c r="C11721" s="180"/>
      <c r="D11721" s="180"/>
      <c r="E11721" s="180"/>
      <c r="F11721" s="180">
        <v>7363408</v>
      </c>
      <c r="G11721" s="180"/>
      <c r="H11721" s="180"/>
      <c r="I11721" s="180">
        <v>14172483</v>
      </c>
      <c r="J11721" s="180">
        <v>32894038.760000002</v>
      </c>
    </row>
    <row r="11722" spans="1:10" x14ac:dyDescent="0.2">
      <c r="A11722" s="180" t="s">
        <v>273</v>
      </c>
      <c r="B11722" s="180" t="s">
        <v>362</v>
      </c>
      <c r="C11722" s="180"/>
      <c r="D11722" s="180"/>
      <c r="E11722" s="180"/>
      <c r="F11722" s="180"/>
      <c r="G11722" s="180"/>
      <c r="H11722" s="180"/>
      <c r="I11722" s="180">
        <v>2994193</v>
      </c>
      <c r="J11722" s="180">
        <v>2930059</v>
      </c>
    </row>
    <row r="11723" spans="1:10" x14ac:dyDescent="0.2">
      <c r="A11723" s="180" t="s">
        <v>273</v>
      </c>
      <c r="B11723" s="180" t="s">
        <v>365</v>
      </c>
      <c r="C11723" s="180">
        <v>1105000</v>
      </c>
      <c r="D11723" s="180">
        <v>2375000</v>
      </c>
      <c r="E11723" s="180">
        <v>0</v>
      </c>
      <c r="F11723" s="180">
        <v>7363408</v>
      </c>
      <c r="G11723" s="180">
        <v>3781500</v>
      </c>
      <c r="H11723" s="180">
        <v>257000</v>
      </c>
      <c r="I11723" s="180">
        <v>103046376</v>
      </c>
      <c r="J11723" s="180">
        <v>119320293.40000001</v>
      </c>
    </row>
    <row r="11724" spans="1:10" x14ac:dyDescent="0.2">
      <c r="A11724" s="180" t="s">
        <v>273</v>
      </c>
      <c r="B11724" s="180" t="s">
        <v>447</v>
      </c>
      <c r="C11724" s="180">
        <v>4182158</v>
      </c>
      <c r="D11724" s="180"/>
      <c r="E11724" s="180"/>
      <c r="F11724" s="180"/>
      <c r="G11724" s="180">
        <v>140000</v>
      </c>
      <c r="H11724" s="180"/>
      <c r="I11724" s="180">
        <v>9456733</v>
      </c>
      <c r="J11724" s="180">
        <v>4623994.37</v>
      </c>
    </row>
    <row r="11725" spans="1:10" x14ac:dyDescent="0.2">
      <c r="A11725" s="180" t="s">
        <v>273</v>
      </c>
      <c r="B11725" s="180" t="s">
        <v>366</v>
      </c>
      <c r="C11725" s="180">
        <v>5287158</v>
      </c>
      <c r="D11725" s="180">
        <v>2375000</v>
      </c>
      <c r="E11725" s="180">
        <v>0</v>
      </c>
      <c r="F11725" s="180">
        <v>7363408</v>
      </c>
      <c r="G11725" s="180">
        <v>3921500</v>
      </c>
      <c r="H11725" s="180">
        <v>257000</v>
      </c>
      <c r="I11725" s="180">
        <v>112503109</v>
      </c>
      <c r="J11725" s="180">
        <v>123944287.77</v>
      </c>
    </row>
    <row r="11726" spans="1:10" x14ac:dyDescent="0.2">
      <c r="A11726" s="180" t="s">
        <v>273</v>
      </c>
      <c r="B11726" s="180" t="s">
        <v>367</v>
      </c>
      <c r="C11726" s="180">
        <v>6627682.6099999994</v>
      </c>
      <c r="D11726" s="180">
        <v>7013.9499999997206</v>
      </c>
      <c r="E11726" s="180">
        <v>0</v>
      </c>
      <c r="F11726" s="180">
        <v>14204380.91</v>
      </c>
      <c r="G11726" s="180">
        <v>2245842.8100000005</v>
      </c>
      <c r="H11726" s="180">
        <v>362024.39000000019</v>
      </c>
      <c r="I11726" s="180">
        <v>36882253.300000019</v>
      </c>
      <c r="J11726" s="180">
        <v>34381078.300000027</v>
      </c>
    </row>
    <row r="11727" spans="1:10" x14ac:dyDescent="0.2">
      <c r="A11727" s="180" t="s">
        <v>273</v>
      </c>
      <c r="B11727" s="180" t="s">
        <v>368</v>
      </c>
      <c r="C11727" s="180">
        <v>11914840.609999999</v>
      </c>
      <c r="D11727" s="180">
        <v>2382013.9499999997</v>
      </c>
      <c r="E11727" s="180">
        <v>0</v>
      </c>
      <c r="F11727" s="180">
        <v>21567788.91</v>
      </c>
      <c r="G11727" s="180">
        <v>6167342.8100000005</v>
      </c>
      <c r="H11727" s="180">
        <v>619024.39000000013</v>
      </c>
      <c r="I11727" s="180">
        <v>149385362.30000001</v>
      </c>
      <c r="J11727" s="180">
        <v>158325366.07000002</v>
      </c>
    </row>
    <row r="11728" spans="1:10" x14ac:dyDescent="0.2">
      <c r="A11728" s="180" t="s">
        <v>274</v>
      </c>
      <c r="B11728" s="180" t="s">
        <v>333</v>
      </c>
      <c r="C11728" s="180"/>
      <c r="D11728" s="180">
        <v>720742</v>
      </c>
      <c r="E11728" s="180"/>
      <c r="F11728" s="180">
        <v>0</v>
      </c>
      <c r="G11728" s="180"/>
      <c r="H11728" s="180"/>
      <c r="I11728" s="180">
        <v>8930644</v>
      </c>
      <c r="J11728" s="180">
        <v>9062142.6500000004</v>
      </c>
    </row>
    <row r="11729" spans="1:10" x14ac:dyDescent="0.2">
      <c r="A11729" s="180" t="s">
        <v>274</v>
      </c>
      <c r="B11729" s="180" t="s">
        <v>334</v>
      </c>
      <c r="C11729" s="180"/>
      <c r="D11729" s="180">
        <v>21691</v>
      </c>
      <c r="E11729" s="180"/>
      <c r="F11729" s="180">
        <v>0</v>
      </c>
      <c r="G11729" s="180"/>
      <c r="H11729" s="180"/>
      <c r="I11729" s="180">
        <v>283326</v>
      </c>
      <c r="J11729" s="180">
        <v>283404.57999999996</v>
      </c>
    </row>
    <row r="11730" spans="1:10" x14ac:dyDescent="0.2">
      <c r="A11730" s="180" t="s">
        <v>274</v>
      </c>
      <c r="B11730" s="180" t="s">
        <v>335</v>
      </c>
      <c r="C11730" s="180"/>
      <c r="D11730" s="180">
        <v>0</v>
      </c>
      <c r="E11730" s="180"/>
      <c r="F11730" s="180"/>
      <c r="G11730" s="180"/>
      <c r="H11730" s="180"/>
      <c r="I11730" s="180">
        <v>526256</v>
      </c>
      <c r="J11730" s="180">
        <v>540332</v>
      </c>
    </row>
    <row r="11731" spans="1:10" x14ac:dyDescent="0.2">
      <c r="A11731" s="180" t="s">
        <v>274</v>
      </c>
      <c r="B11731" s="180" t="s">
        <v>336</v>
      </c>
      <c r="C11731" s="180"/>
      <c r="D11731" s="180"/>
      <c r="E11731" s="180"/>
      <c r="F11731" s="180"/>
      <c r="G11731" s="180"/>
      <c r="H11731" s="180"/>
      <c r="I11731" s="180">
        <v>1492717</v>
      </c>
      <c r="J11731" s="180">
        <v>1377024.03</v>
      </c>
    </row>
    <row r="11732" spans="1:10" x14ac:dyDescent="0.2">
      <c r="A11732" s="180" t="s">
        <v>274</v>
      </c>
      <c r="B11732" s="180" t="s">
        <v>337</v>
      </c>
      <c r="C11732" s="180">
        <v>500</v>
      </c>
      <c r="D11732" s="180">
        <v>3000</v>
      </c>
      <c r="E11732" s="180">
        <v>800</v>
      </c>
      <c r="F11732" s="180">
        <v>25000</v>
      </c>
      <c r="G11732" s="180">
        <v>4500</v>
      </c>
      <c r="H11732" s="180"/>
      <c r="I11732" s="180">
        <v>162100</v>
      </c>
      <c r="J11732" s="180">
        <v>174766.19999999998</v>
      </c>
    </row>
    <row r="11733" spans="1:10" x14ac:dyDescent="0.2">
      <c r="A11733" s="180" t="s">
        <v>274</v>
      </c>
      <c r="B11733" s="180" t="s">
        <v>338</v>
      </c>
      <c r="C11733" s="180"/>
      <c r="D11733" s="180"/>
      <c r="E11733" s="180"/>
      <c r="F11733" s="180"/>
      <c r="G11733" s="180">
        <v>550000</v>
      </c>
      <c r="H11733" s="180"/>
      <c r="I11733" s="180">
        <v>548550</v>
      </c>
      <c r="J11733" s="180">
        <v>545590</v>
      </c>
    </row>
    <row r="11734" spans="1:10" x14ac:dyDescent="0.2">
      <c r="A11734" s="180" t="s">
        <v>274</v>
      </c>
      <c r="B11734" s="180" t="s">
        <v>339</v>
      </c>
      <c r="C11734" s="180"/>
      <c r="D11734" s="180"/>
      <c r="E11734" s="180"/>
      <c r="F11734" s="180"/>
      <c r="G11734" s="180"/>
      <c r="H11734" s="180"/>
      <c r="I11734" s="180">
        <v>112729</v>
      </c>
      <c r="J11734" s="180">
        <v>52060.6</v>
      </c>
    </row>
    <row r="11735" spans="1:10" x14ac:dyDescent="0.2">
      <c r="A11735" s="180" t="s">
        <v>274</v>
      </c>
      <c r="B11735" s="180" t="s">
        <v>340</v>
      </c>
      <c r="C11735" s="180"/>
      <c r="D11735" s="180">
        <v>5000</v>
      </c>
      <c r="E11735" s="180"/>
      <c r="F11735" s="180"/>
      <c r="G11735" s="180">
        <v>14000</v>
      </c>
      <c r="H11735" s="180"/>
      <c r="I11735" s="180">
        <v>465335</v>
      </c>
      <c r="J11735" s="180">
        <v>581576.69999999995</v>
      </c>
    </row>
    <row r="11736" spans="1:10" x14ac:dyDescent="0.2">
      <c r="A11736" s="180" t="s">
        <v>274</v>
      </c>
      <c r="B11736" s="180" t="s">
        <v>341</v>
      </c>
      <c r="C11736" s="180"/>
      <c r="D11736" s="180"/>
      <c r="E11736" s="180">
        <v>480000</v>
      </c>
      <c r="F11736" s="180">
        <v>750</v>
      </c>
      <c r="G11736" s="180"/>
      <c r="H11736" s="180"/>
      <c r="I11736" s="180">
        <v>481000</v>
      </c>
      <c r="J11736" s="180">
        <v>481406.57</v>
      </c>
    </row>
    <row r="11737" spans="1:10" x14ac:dyDescent="0.2">
      <c r="A11737" s="180" t="s">
        <v>274</v>
      </c>
      <c r="B11737" s="180" t="s">
        <v>342</v>
      </c>
      <c r="C11737" s="180"/>
      <c r="D11737" s="180"/>
      <c r="E11737" s="180"/>
      <c r="F11737" s="180"/>
      <c r="G11737" s="180"/>
      <c r="H11737" s="180"/>
      <c r="I11737" s="180">
        <v>12861594</v>
      </c>
      <c r="J11737" s="180">
        <v>12196095</v>
      </c>
    </row>
    <row r="11738" spans="1:10" x14ac:dyDescent="0.2">
      <c r="A11738" s="180" t="s">
        <v>274</v>
      </c>
      <c r="B11738" s="180" t="s">
        <v>343</v>
      </c>
      <c r="C11738" s="180"/>
      <c r="D11738" s="180"/>
      <c r="E11738" s="180"/>
      <c r="F11738" s="180"/>
      <c r="G11738" s="180"/>
      <c r="H11738" s="180"/>
      <c r="I11738" s="180">
        <v>0</v>
      </c>
      <c r="J11738" s="180">
        <v>0</v>
      </c>
    </row>
    <row r="11739" spans="1:10" x14ac:dyDescent="0.2">
      <c r="A11739" s="180" t="s">
        <v>274</v>
      </c>
      <c r="B11739" s="180" t="s">
        <v>344</v>
      </c>
      <c r="C11739" s="180">
        <v>1800000</v>
      </c>
      <c r="D11739" s="180">
        <v>300</v>
      </c>
      <c r="E11739" s="180"/>
      <c r="F11739" s="180">
        <v>400</v>
      </c>
      <c r="G11739" s="180">
        <v>7500</v>
      </c>
      <c r="H11739" s="180"/>
      <c r="I11739" s="180">
        <v>1991846</v>
      </c>
      <c r="J11739" s="180">
        <v>1883512.74</v>
      </c>
    </row>
    <row r="11740" spans="1:10" x14ac:dyDescent="0.2">
      <c r="A11740" s="180" t="s">
        <v>274</v>
      </c>
      <c r="B11740" s="180" t="s">
        <v>475</v>
      </c>
      <c r="C11740" s="180"/>
      <c r="D11740" s="180">
        <v>24334</v>
      </c>
      <c r="E11740" s="180"/>
      <c r="F11740" s="180">
        <v>0</v>
      </c>
      <c r="G11740" s="180"/>
      <c r="H11740" s="180"/>
      <c r="I11740" s="180">
        <v>291744</v>
      </c>
      <c r="J11740" s="180">
        <v>311824.07999999996</v>
      </c>
    </row>
    <row r="11741" spans="1:10" x14ac:dyDescent="0.2">
      <c r="A11741" s="180" t="s">
        <v>274</v>
      </c>
      <c r="B11741" s="180" t="s">
        <v>332</v>
      </c>
      <c r="C11741" s="180"/>
      <c r="D11741" s="180"/>
      <c r="E11741" s="180"/>
      <c r="F11741" s="180"/>
      <c r="G11741" s="180"/>
      <c r="H11741" s="180"/>
      <c r="I11741" s="180">
        <v>277924</v>
      </c>
      <c r="J11741" s="180">
        <v>303050</v>
      </c>
    </row>
    <row r="11742" spans="1:10" x14ac:dyDescent="0.2">
      <c r="A11742" s="180" t="s">
        <v>274</v>
      </c>
      <c r="B11742" s="180" t="s">
        <v>407</v>
      </c>
      <c r="C11742" s="180"/>
      <c r="D11742" s="180"/>
      <c r="E11742" s="180"/>
      <c r="F11742" s="180"/>
      <c r="G11742" s="180">
        <v>585000</v>
      </c>
      <c r="H11742" s="180"/>
      <c r="I11742" s="180">
        <v>1090479</v>
      </c>
      <c r="J11742" s="180">
        <v>1114013.33</v>
      </c>
    </row>
    <row r="11743" spans="1:10" x14ac:dyDescent="0.2">
      <c r="A11743" s="180" t="s">
        <v>274</v>
      </c>
      <c r="B11743" s="180" t="s">
        <v>345</v>
      </c>
      <c r="C11743" s="180">
        <v>1800500</v>
      </c>
      <c r="D11743" s="180">
        <v>775067</v>
      </c>
      <c r="E11743" s="180">
        <v>480800</v>
      </c>
      <c r="F11743" s="180">
        <v>26150</v>
      </c>
      <c r="G11743" s="180">
        <v>1161000</v>
      </c>
      <c r="H11743" s="180">
        <v>0</v>
      </c>
      <c r="I11743" s="180">
        <v>29516244</v>
      </c>
      <c r="J11743" s="180">
        <v>28906798.479999997</v>
      </c>
    </row>
    <row r="11744" spans="1:10" x14ac:dyDescent="0.2">
      <c r="A11744" s="180" t="s">
        <v>274</v>
      </c>
      <c r="B11744" s="180" t="s">
        <v>346</v>
      </c>
      <c r="C11744" s="180"/>
      <c r="D11744" s="180"/>
      <c r="E11744" s="180"/>
      <c r="F11744" s="180"/>
      <c r="G11744" s="180"/>
      <c r="H11744" s="180"/>
      <c r="I11744" s="180">
        <v>0</v>
      </c>
      <c r="J11744" s="180">
        <v>0</v>
      </c>
    </row>
    <row r="11745" spans="1:10" x14ac:dyDescent="0.2">
      <c r="A11745" s="180" t="s">
        <v>274</v>
      </c>
      <c r="B11745" s="180" t="s">
        <v>446</v>
      </c>
      <c r="C11745" s="180"/>
      <c r="D11745" s="180"/>
      <c r="E11745" s="180"/>
      <c r="F11745" s="180">
        <v>1368657</v>
      </c>
      <c r="G11745" s="180"/>
      <c r="H11745" s="180"/>
      <c r="I11745" s="180">
        <v>1438789</v>
      </c>
      <c r="J11745" s="180">
        <v>1663723.6700000002</v>
      </c>
    </row>
    <row r="11746" spans="1:10" x14ac:dyDescent="0.2">
      <c r="A11746" s="180" t="s">
        <v>274</v>
      </c>
      <c r="B11746" s="180" t="s">
        <v>347</v>
      </c>
      <c r="C11746" s="180"/>
      <c r="D11746" s="180"/>
      <c r="E11746" s="180"/>
      <c r="F11746" s="180"/>
      <c r="G11746" s="180"/>
      <c r="H11746" s="180"/>
      <c r="I11746" s="180">
        <v>2000</v>
      </c>
      <c r="J11746" s="180">
        <v>28096.09</v>
      </c>
    </row>
    <row r="11747" spans="1:10" x14ac:dyDescent="0.2">
      <c r="A11747" s="180" t="s">
        <v>274</v>
      </c>
      <c r="B11747" s="180" t="s">
        <v>348</v>
      </c>
      <c r="C11747" s="180">
        <v>1800500</v>
      </c>
      <c r="D11747" s="180">
        <v>775067</v>
      </c>
      <c r="E11747" s="180">
        <v>480800</v>
      </c>
      <c r="F11747" s="180">
        <v>1394807</v>
      </c>
      <c r="G11747" s="180">
        <v>1161000</v>
      </c>
      <c r="H11747" s="180">
        <v>0</v>
      </c>
      <c r="I11747" s="180">
        <v>30957033</v>
      </c>
      <c r="J11747" s="180">
        <v>30598618.239999998</v>
      </c>
    </row>
    <row r="11748" spans="1:10" x14ac:dyDescent="0.2">
      <c r="A11748" s="180" t="s">
        <v>274</v>
      </c>
      <c r="B11748" s="180" t="s">
        <v>349</v>
      </c>
      <c r="C11748" s="180">
        <v>1096793.73</v>
      </c>
      <c r="D11748" s="180">
        <v>711038.39999999991</v>
      </c>
      <c r="E11748" s="180">
        <v>881031</v>
      </c>
      <c r="F11748" s="180">
        <v>663776.36000000034</v>
      </c>
      <c r="G11748" s="180">
        <v>-250493.94999999995</v>
      </c>
      <c r="H11748" s="180">
        <v>0</v>
      </c>
      <c r="I11748" s="180">
        <v>8250137.879999998</v>
      </c>
      <c r="J11748" s="180">
        <v>8839324.7899999991</v>
      </c>
    </row>
    <row r="11749" spans="1:10" x14ac:dyDescent="0.2">
      <c r="A11749" s="180" t="s">
        <v>274</v>
      </c>
      <c r="B11749" s="180" t="s">
        <v>350</v>
      </c>
      <c r="C11749" s="180">
        <v>2897293.73</v>
      </c>
      <c r="D11749" s="180">
        <v>1486105.4</v>
      </c>
      <c r="E11749" s="180">
        <v>1361831</v>
      </c>
      <c r="F11749" s="180">
        <v>2058583.3600000003</v>
      </c>
      <c r="G11749" s="180">
        <v>910506.05</v>
      </c>
      <c r="H11749" s="180">
        <v>0</v>
      </c>
      <c r="I11749" s="180">
        <v>39207170.879999995</v>
      </c>
      <c r="J11749" s="180">
        <v>39437943.030000001</v>
      </c>
    </row>
    <row r="11750" spans="1:10" x14ac:dyDescent="0.2">
      <c r="A11750" s="180" t="s">
        <v>274</v>
      </c>
      <c r="B11750" s="180" t="s">
        <v>376</v>
      </c>
      <c r="C11750" s="180"/>
      <c r="D11750" s="180"/>
      <c r="E11750" s="180"/>
      <c r="F11750" s="180"/>
      <c r="G11750" s="180"/>
      <c r="H11750" s="180"/>
      <c r="I11750" s="180"/>
      <c r="J11750" s="180"/>
    </row>
    <row r="11751" spans="1:10" x14ac:dyDescent="0.2">
      <c r="A11751" s="180" t="s">
        <v>274</v>
      </c>
      <c r="B11751" s="180" t="s">
        <v>377</v>
      </c>
      <c r="C11751" s="180"/>
      <c r="D11751" s="180"/>
      <c r="E11751" s="180"/>
      <c r="F11751" s="180"/>
      <c r="G11751" s="180"/>
      <c r="H11751" s="180"/>
      <c r="I11751" s="180">
        <v>16587088</v>
      </c>
      <c r="J11751" s="180">
        <v>16641968.569999998</v>
      </c>
    </row>
    <row r="11752" spans="1:10" x14ac:dyDescent="0.2">
      <c r="A11752" s="180" t="s">
        <v>274</v>
      </c>
      <c r="B11752" s="180" t="s">
        <v>352</v>
      </c>
      <c r="C11752" s="180"/>
      <c r="D11752" s="180"/>
      <c r="E11752" s="180"/>
      <c r="F11752" s="180"/>
      <c r="G11752" s="180"/>
      <c r="H11752" s="180"/>
      <c r="I11752" s="180">
        <v>676477</v>
      </c>
      <c r="J11752" s="180">
        <v>711124.11</v>
      </c>
    </row>
    <row r="11753" spans="1:10" x14ac:dyDescent="0.2">
      <c r="A11753" s="180" t="s">
        <v>274</v>
      </c>
      <c r="B11753" s="180" t="s">
        <v>353</v>
      </c>
      <c r="C11753" s="180"/>
      <c r="D11753" s="180"/>
      <c r="E11753" s="180"/>
      <c r="F11753" s="180"/>
      <c r="G11753" s="180"/>
      <c r="H11753" s="180"/>
      <c r="I11753" s="180">
        <v>1102767</v>
      </c>
      <c r="J11753" s="180">
        <v>936334.19</v>
      </c>
    </row>
    <row r="11754" spans="1:10" x14ac:dyDescent="0.2">
      <c r="A11754" s="180" t="s">
        <v>274</v>
      </c>
      <c r="B11754" s="180" t="s">
        <v>354</v>
      </c>
      <c r="C11754" s="180"/>
      <c r="D11754" s="180"/>
      <c r="E11754" s="180"/>
      <c r="F11754" s="180"/>
      <c r="G11754" s="180"/>
      <c r="H11754" s="180"/>
      <c r="I11754" s="180">
        <v>444831</v>
      </c>
      <c r="J11754" s="180">
        <v>386977.68</v>
      </c>
    </row>
    <row r="11755" spans="1:10" x14ac:dyDescent="0.2">
      <c r="A11755" s="180" t="s">
        <v>274</v>
      </c>
      <c r="B11755" s="180" t="s">
        <v>408</v>
      </c>
      <c r="C11755" s="180"/>
      <c r="D11755" s="180"/>
      <c r="E11755" s="180"/>
      <c r="F11755" s="180"/>
      <c r="G11755" s="180"/>
      <c r="H11755" s="180"/>
      <c r="I11755" s="180">
        <v>1150558</v>
      </c>
      <c r="J11755" s="180">
        <v>1190117.2</v>
      </c>
    </row>
    <row r="11756" spans="1:10" x14ac:dyDescent="0.2">
      <c r="A11756" s="180" t="s">
        <v>274</v>
      </c>
      <c r="B11756" s="180" t="s">
        <v>423</v>
      </c>
      <c r="C11756" s="180"/>
      <c r="D11756" s="180">
        <v>200000</v>
      </c>
      <c r="E11756" s="180"/>
      <c r="F11756" s="180"/>
      <c r="G11756" s="180">
        <v>300</v>
      </c>
      <c r="H11756" s="180"/>
      <c r="I11756" s="180">
        <v>1170556</v>
      </c>
      <c r="J11756" s="180">
        <v>1067542.75</v>
      </c>
    </row>
    <row r="11757" spans="1:10" x14ac:dyDescent="0.2">
      <c r="A11757" s="180" t="s">
        <v>274</v>
      </c>
      <c r="B11757" s="180" t="s">
        <v>355</v>
      </c>
      <c r="C11757" s="180"/>
      <c r="D11757" s="180">
        <v>100000</v>
      </c>
      <c r="E11757" s="180"/>
      <c r="F11757" s="180"/>
      <c r="G11757" s="180"/>
      <c r="H11757" s="180"/>
      <c r="I11757" s="180">
        <v>2150423</v>
      </c>
      <c r="J11757" s="180">
        <v>2066782.98</v>
      </c>
    </row>
    <row r="11758" spans="1:10" x14ac:dyDescent="0.2">
      <c r="A11758" s="180" t="s">
        <v>274</v>
      </c>
      <c r="B11758" s="180" t="s">
        <v>356</v>
      </c>
      <c r="C11758" s="180"/>
      <c r="D11758" s="180">
        <v>200000</v>
      </c>
      <c r="E11758" s="180"/>
      <c r="F11758" s="180"/>
      <c r="G11758" s="180"/>
      <c r="H11758" s="180"/>
      <c r="I11758" s="180">
        <v>781753</v>
      </c>
      <c r="J11758" s="180">
        <v>847906.43</v>
      </c>
    </row>
    <row r="11759" spans="1:10" x14ac:dyDescent="0.2">
      <c r="A11759" s="180" t="s">
        <v>274</v>
      </c>
      <c r="B11759" s="180" t="s">
        <v>409</v>
      </c>
      <c r="C11759" s="180"/>
      <c r="D11759" s="180"/>
      <c r="E11759" s="180"/>
      <c r="F11759" s="180"/>
      <c r="G11759" s="180"/>
      <c r="H11759" s="180"/>
      <c r="I11759" s="180">
        <v>0</v>
      </c>
      <c r="J11759" s="180"/>
    </row>
    <row r="11760" spans="1:10" x14ac:dyDescent="0.2">
      <c r="A11760" s="180" t="s">
        <v>274</v>
      </c>
      <c r="B11760" s="180" t="s">
        <v>378</v>
      </c>
      <c r="C11760" s="180"/>
      <c r="D11760" s="180"/>
      <c r="E11760" s="180"/>
      <c r="F11760" s="180"/>
      <c r="G11760" s="180">
        <v>1250000</v>
      </c>
      <c r="H11760" s="180"/>
      <c r="I11760" s="180">
        <v>1165936</v>
      </c>
      <c r="J11760" s="180">
        <v>1201700.99</v>
      </c>
    </row>
    <row r="11761" spans="1:10" x14ac:dyDescent="0.2">
      <c r="A11761" s="180" t="s">
        <v>274</v>
      </c>
      <c r="B11761" s="180" t="s">
        <v>360</v>
      </c>
      <c r="C11761" s="180">
        <v>25000</v>
      </c>
      <c r="D11761" s="180">
        <v>250000</v>
      </c>
      <c r="E11761" s="180">
        <v>750000</v>
      </c>
      <c r="F11761" s="180"/>
      <c r="G11761" s="180"/>
      <c r="H11761" s="180"/>
      <c r="I11761" s="180">
        <v>700650</v>
      </c>
      <c r="J11761" s="180">
        <v>1070433.06</v>
      </c>
    </row>
    <row r="11762" spans="1:10" x14ac:dyDescent="0.2">
      <c r="A11762" s="180" t="s">
        <v>274</v>
      </c>
      <c r="B11762" s="180" t="s">
        <v>379</v>
      </c>
      <c r="C11762" s="180"/>
      <c r="D11762" s="180"/>
      <c r="E11762" s="180"/>
      <c r="F11762" s="180">
        <v>1373657</v>
      </c>
      <c r="G11762" s="180"/>
      <c r="H11762" s="180"/>
      <c r="I11762" s="180">
        <v>1978000</v>
      </c>
      <c r="J11762" s="180">
        <v>2517792.61</v>
      </c>
    </row>
    <row r="11763" spans="1:10" x14ac:dyDescent="0.2">
      <c r="A11763" s="180" t="s">
        <v>274</v>
      </c>
      <c r="B11763" s="180" t="s">
        <v>362</v>
      </c>
      <c r="C11763" s="180"/>
      <c r="D11763" s="180"/>
      <c r="E11763" s="180"/>
      <c r="F11763" s="180"/>
      <c r="G11763" s="180"/>
      <c r="H11763" s="180"/>
      <c r="I11763" s="180">
        <v>910500</v>
      </c>
      <c r="J11763" s="180">
        <v>888283</v>
      </c>
    </row>
    <row r="11764" spans="1:10" x14ac:dyDescent="0.2">
      <c r="A11764" s="180" t="s">
        <v>274</v>
      </c>
      <c r="B11764" s="180" t="s">
        <v>365</v>
      </c>
      <c r="C11764" s="180">
        <v>25000</v>
      </c>
      <c r="D11764" s="180">
        <v>750000</v>
      </c>
      <c r="E11764" s="180">
        <v>750000</v>
      </c>
      <c r="F11764" s="180">
        <v>1373657</v>
      </c>
      <c r="G11764" s="180">
        <v>1250300</v>
      </c>
      <c r="H11764" s="180">
        <v>0</v>
      </c>
      <c r="I11764" s="180">
        <v>28819539</v>
      </c>
      <c r="J11764" s="180">
        <v>29526963.569999997</v>
      </c>
    </row>
    <row r="11765" spans="1:10" x14ac:dyDescent="0.2">
      <c r="A11765" s="180" t="s">
        <v>274</v>
      </c>
      <c r="B11765" s="180" t="s">
        <v>447</v>
      </c>
      <c r="C11765" s="180">
        <v>1346817</v>
      </c>
      <c r="D11765" s="180">
        <v>21840</v>
      </c>
      <c r="E11765" s="180"/>
      <c r="F11765" s="180"/>
      <c r="G11765" s="180">
        <v>40000</v>
      </c>
      <c r="H11765" s="180"/>
      <c r="I11765" s="180">
        <v>1438789</v>
      </c>
      <c r="J11765" s="180">
        <v>1660841.58</v>
      </c>
    </row>
    <row r="11766" spans="1:10" x14ac:dyDescent="0.2">
      <c r="A11766" s="180" t="s">
        <v>274</v>
      </c>
      <c r="B11766" s="180" t="s">
        <v>366</v>
      </c>
      <c r="C11766" s="180">
        <v>1371817</v>
      </c>
      <c r="D11766" s="180">
        <v>771840</v>
      </c>
      <c r="E11766" s="180">
        <v>750000</v>
      </c>
      <c r="F11766" s="180">
        <v>1373657</v>
      </c>
      <c r="G11766" s="180">
        <v>1290300</v>
      </c>
      <c r="H11766" s="180">
        <v>0</v>
      </c>
      <c r="I11766" s="180">
        <v>30258328</v>
      </c>
      <c r="J11766" s="180">
        <v>31187805.149999999</v>
      </c>
    </row>
    <row r="11767" spans="1:10" x14ac:dyDescent="0.2">
      <c r="A11767" s="180" t="s">
        <v>274</v>
      </c>
      <c r="B11767" s="180" t="s">
        <v>367</v>
      </c>
      <c r="C11767" s="180">
        <v>1525476.73</v>
      </c>
      <c r="D11767" s="180">
        <v>714265.39999999991</v>
      </c>
      <c r="E11767" s="180">
        <v>611831</v>
      </c>
      <c r="F11767" s="180">
        <v>684926.36000000034</v>
      </c>
      <c r="G11767" s="180">
        <v>-379793.9499999999</v>
      </c>
      <c r="H11767" s="180">
        <v>0</v>
      </c>
      <c r="I11767" s="180">
        <v>8948842.8799999952</v>
      </c>
      <c r="J11767" s="180">
        <v>8250137.8800000036</v>
      </c>
    </row>
    <row r="11768" spans="1:10" x14ac:dyDescent="0.2">
      <c r="A11768" s="180" t="s">
        <v>274</v>
      </c>
      <c r="B11768" s="180" t="s">
        <v>368</v>
      </c>
      <c r="C11768" s="180">
        <v>2897293.73</v>
      </c>
      <c r="D11768" s="180">
        <v>1486105.4</v>
      </c>
      <c r="E11768" s="180">
        <v>1361831</v>
      </c>
      <c r="F11768" s="180">
        <v>2058583.3600000003</v>
      </c>
      <c r="G11768" s="180">
        <v>910506.05</v>
      </c>
      <c r="H11768" s="180">
        <v>0</v>
      </c>
      <c r="I11768" s="180">
        <v>39207170.879999995</v>
      </c>
      <c r="J11768" s="180">
        <v>39437943.030000001</v>
      </c>
    </row>
    <row r="11769" spans="1:10" x14ac:dyDescent="0.2">
      <c r="A11769" s="180" t="s">
        <v>275</v>
      </c>
      <c r="B11769" s="180" t="s">
        <v>333</v>
      </c>
      <c r="C11769" s="180"/>
      <c r="D11769" s="180">
        <v>422031</v>
      </c>
      <c r="E11769" s="180"/>
      <c r="F11769" s="180">
        <v>0</v>
      </c>
      <c r="G11769" s="180"/>
      <c r="H11769" s="180"/>
      <c r="I11769" s="180">
        <v>9120620</v>
      </c>
      <c r="J11769" s="180">
        <v>8604860.3100000005</v>
      </c>
    </row>
    <row r="11770" spans="1:10" x14ac:dyDescent="0.2">
      <c r="A11770" s="180" t="s">
        <v>275</v>
      </c>
      <c r="B11770" s="180" t="s">
        <v>334</v>
      </c>
      <c r="C11770" s="180"/>
      <c r="D11770" s="180">
        <v>6517</v>
      </c>
      <c r="E11770" s="180"/>
      <c r="F11770" s="180">
        <v>0</v>
      </c>
      <c r="G11770" s="180"/>
      <c r="H11770" s="180"/>
      <c r="I11770" s="180">
        <v>157912</v>
      </c>
      <c r="J11770" s="180">
        <v>168534.64999999997</v>
      </c>
    </row>
    <row r="11771" spans="1:10" x14ac:dyDescent="0.2">
      <c r="A11771" s="180" t="s">
        <v>275</v>
      </c>
      <c r="B11771" s="180" t="s">
        <v>335</v>
      </c>
      <c r="C11771" s="180"/>
      <c r="D11771" s="180">
        <v>0</v>
      </c>
      <c r="E11771" s="180"/>
      <c r="F11771" s="180"/>
      <c r="G11771" s="180"/>
      <c r="H11771" s="180"/>
      <c r="I11771" s="180">
        <v>689046</v>
      </c>
      <c r="J11771" s="180">
        <v>671802</v>
      </c>
    </row>
    <row r="11772" spans="1:10" x14ac:dyDescent="0.2">
      <c r="A11772" s="180" t="s">
        <v>275</v>
      </c>
      <c r="B11772" s="180" t="s">
        <v>336</v>
      </c>
      <c r="C11772" s="180"/>
      <c r="D11772" s="180"/>
      <c r="E11772" s="180"/>
      <c r="F11772" s="180"/>
      <c r="G11772" s="180"/>
      <c r="H11772" s="180"/>
      <c r="I11772" s="180">
        <v>1104737</v>
      </c>
      <c r="J11772" s="180">
        <v>962325.26</v>
      </c>
    </row>
    <row r="11773" spans="1:10" x14ac:dyDescent="0.2">
      <c r="A11773" s="180" t="s">
        <v>275</v>
      </c>
      <c r="B11773" s="180" t="s">
        <v>337</v>
      </c>
      <c r="C11773" s="180">
        <v>1800</v>
      </c>
      <c r="D11773" s="180">
        <v>500</v>
      </c>
      <c r="E11773" s="180"/>
      <c r="F11773" s="180">
        <v>20000</v>
      </c>
      <c r="G11773" s="180">
        <v>600</v>
      </c>
      <c r="H11773" s="180"/>
      <c r="I11773" s="180">
        <v>41540</v>
      </c>
      <c r="J11773" s="180">
        <v>32924.380000000005</v>
      </c>
    </row>
    <row r="11774" spans="1:10" x14ac:dyDescent="0.2">
      <c r="A11774" s="180" t="s">
        <v>275</v>
      </c>
      <c r="B11774" s="180" t="s">
        <v>338</v>
      </c>
      <c r="C11774" s="180"/>
      <c r="D11774" s="180"/>
      <c r="E11774" s="180"/>
      <c r="F11774" s="180"/>
      <c r="G11774" s="180">
        <v>355000</v>
      </c>
      <c r="H11774" s="180"/>
      <c r="I11774" s="180">
        <v>352000</v>
      </c>
      <c r="J11774" s="180">
        <v>348196.14</v>
      </c>
    </row>
    <row r="11775" spans="1:10" x14ac:dyDescent="0.2">
      <c r="A11775" s="180" t="s">
        <v>275</v>
      </c>
      <c r="B11775" s="180" t="s">
        <v>339</v>
      </c>
      <c r="C11775" s="180"/>
      <c r="D11775" s="180"/>
      <c r="E11775" s="180"/>
      <c r="F11775" s="180"/>
      <c r="G11775" s="180"/>
      <c r="H11775" s="180"/>
      <c r="I11775" s="180">
        <v>128335</v>
      </c>
      <c r="J11775" s="180">
        <v>124639.73</v>
      </c>
    </row>
    <row r="11776" spans="1:10" x14ac:dyDescent="0.2">
      <c r="A11776" s="180" t="s">
        <v>275</v>
      </c>
      <c r="B11776" s="180" t="s">
        <v>340</v>
      </c>
      <c r="C11776" s="180"/>
      <c r="D11776" s="180">
        <v>100</v>
      </c>
      <c r="E11776" s="180"/>
      <c r="F11776" s="180"/>
      <c r="G11776" s="180">
        <v>8000</v>
      </c>
      <c r="H11776" s="180"/>
      <c r="I11776" s="180">
        <v>453647</v>
      </c>
      <c r="J11776" s="180">
        <v>377273.59999999998</v>
      </c>
    </row>
    <row r="11777" spans="1:10" x14ac:dyDescent="0.2">
      <c r="A11777" s="180" t="s">
        <v>275</v>
      </c>
      <c r="B11777" s="180" t="s">
        <v>341</v>
      </c>
      <c r="C11777" s="180"/>
      <c r="D11777" s="180"/>
      <c r="E11777" s="180"/>
      <c r="F11777" s="180"/>
      <c r="G11777" s="180"/>
      <c r="H11777" s="180"/>
      <c r="I11777" s="180">
        <v>0</v>
      </c>
      <c r="J11777" s="180">
        <v>0</v>
      </c>
    </row>
    <row r="11778" spans="1:10" x14ac:dyDescent="0.2">
      <c r="A11778" s="180" t="s">
        <v>275</v>
      </c>
      <c r="B11778" s="180" t="s">
        <v>342</v>
      </c>
      <c r="C11778" s="180"/>
      <c r="D11778" s="180"/>
      <c r="E11778" s="180"/>
      <c r="F11778" s="180"/>
      <c r="G11778" s="180"/>
      <c r="H11778" s="180"/>
      <c r="I11778" s="180">
        <v>3160212</v>
      </c>
      <c r="J11778" s="180">
        <v>3461216</v>
      </c>
    </row>
    <row r="11779" spans="1:10" x14ac:dyDescent="0.2">
      <c r="A11779" s="180" t="s">
        <v>275</v>
      </c>
      <c r="B11779" s="180" t="s">
        <v>343</v>
      </c>
      <c r="C11779" s="180"/>
      <c r="D11779" s="180"/>
      <c r="E11779" s="180"/>
      <c r="F11779" s="180"/>
      <c r="G11779" s="180"/>
      <c r="H11779" s="180"/>
      <c r="I11779" s="180">
        <v>0</v>
      </c>
      <c r="J11779" s="180">
        <v>0</v>
      </c>
    </row>
    <row r="11780" spans="1:10" x14ac:dyDescent="0.2">
      <c r="A11780" s="180" t="s">
        <v>275</v>
      </c>
      <c r="B11780" s="180" t="s">
        <v>344</v>
      </c>
      <c r="C11780" s="180">
        <v>1220000</v>
      </c>
      <c r="D11780" s="180"/>
      <c r="E11780" s="180"/>
      <c r="F11780" s="180"/>
      <c r="G11780" s="180">
        <v>4500</v>
      </c>
      <c r="H11780" s="180"/>
      <c r="I11780" s="180">
        <v>1220482</v>
      </c>
      <c r="J11780" s="180">
        <v>1154227.3600000001</v>
      </c>
    </row>
    <row r="11781" spans="1:10" x14ac:dyDescent="0.2">
      <c r="A11781" s="180" t="s">
        <v>275</v>
      </c>
      <c r="B11781" s="180" t="s">
        <v>475</v>
      </c>
      <c r="C11781" s="180"/>
      <c r="D11781" s="180">
        <v>7389</v>
      </c>
      <c r="E11781" s="180"/>
      <c r="F11781" s="180">
        <v>0</v>
      </c>
      <c r="G11781" s="180"/>
      <c r="H11781" s="180"/>
      <c r="I11781" s="180">
        <v>155872</v>
      </c>
      <c r="J11781" s="180">
        <v>160639.49</v>
      </c>
    </row>
    <row r="11782" spans="1:10" x14ac:dyDescent="0.2">
      <c r="A11782" s="180" t="s">
        <v>275</v>
      </c>
      <c r="B11782" s="180" t="s">
        <v>332</v>
      </c>
      <c r="C11782" s="180"/>
      <c r="D11782" s="180"/>
      <c r="E11782" s="180"/>
      <c r="F11782" s="180"/>
      <c r="G11782" s="180"/>
      <c r="H11782" s="180"/>
      <c r="I11782" s="180">
        <v>109803</v>
      </c>
      <c r="J11782" s="180">
        <v>122236</v>
      </c>
    </row>
    <row r="11783" spans="1:10" x14ac:dyDescent="0.2">
      <c r="A11783" s="180" t="s">
        <v>275</v>
      </c>
      <c r="B11783" s="180" t="s">
        <v>407</v>
      </c>
      <c r="C11783" s="180"/>
      <c r="D11783" s="180"/>
      <c r="E11783" s="180"/>
      <c r="F11783" s="180"/>
      <c r="G11783" s="180">
        <v>251000</v>
      </c>
      <c r="H11783" s="180"/>
      <c r="I11783" s="180">
        <v>389847</v>
      </c>
      <c r="J11783" s="180">
        <v>361674.43</v>
      </c>
    </row>
    <row r="11784" spans="1:10" x14ac:dyDescent="0.2">
      <c r="A11784" s="180" t="s">
        <v>275</v>
      </c>
      <c r="B11784" s="180" t="s">
        <v>345</v>
      </c>
      <c r="C11784" s="180">
        <v>1221800</v>
      </c>
      <c r="D11784" s="180">
        <v>436537</v>
      </c>
      <c r="E11784" s="180">
        <v>0</v>
      </c>
      <c r="F11784" s="180">
        <v>20000</v>
      </c>
      <c r="G11784" s="180">
        <v>619100</v>
      </c>
      <c r="H11784" s="180">
        <v>0</v>
      </c>
      <c r="I11784" s="180">
        <v>17084053</v>
      </c>
      <c r="J11784" s="180">
        <v>16550549.35</v>
      </c>
    </row>
    <row r="11785" spans="1:10" x14ac:dyDescent="0.2">
      <c r="A11785" s="180" t="s">
        <v>275</v>
      </c>
      <c r="B11785" s="180" t="s">
        <v>346</v>
      </c>
      <c r="C11785" s="180"/>
      <c r="D11785" s="180"/>
      <c r="E11785" s="180"/>
      <c r="F11785" s="180"/>
      <c r="G11785" s="180"/>
      <c r="H11785" s="180"/>
      <c r="I11785" s="180">
        <v>0</v>
      </c>
      <c r="J11785" s="180">
        <v>0</v>
      </c>
    </row>
    <row r="11786" spans="1:10" x14ac:dyDescent="0.2">
      <c r="A11786" s="180" t="s">
        <v>275</v>
      </c>
      <c r="B11786" s="180" t="s">
        <v>446</v>
      </c>
      <c r="C11786" s="180"/>
      <c r="D11786" s="180"/>
      <c r="E11786" s="180"/>
      <c r="F11786" s="180">
        <v>965034</v>
      </c>
      <c r="G11786" s="180"/>
      <c r="H11786" s="180"/>
      <c r="I11786" s="180">
        <v>1034103</v>
      </c>
      <c r="J11786" s="180">
        <v>1036882.19</v>
      </c>
    </row>
    <row r="11787" spans="1:10" x14ac:dyDescent="0.2">
      <c r="A11787" s="180" t="s">
        <v>275</v>
      </c>
      <c r="B11787" s="180" t="s">
        <v>347</v>
      </c>
      <c r="C11787" s="180"/>
      <c r="D11787" s="180"/>
      <c r="E11787" s="180"/>
      <c r="F11787" s="180"/>
      <c r="G11787" s="180"/>
      <c r="H11787" s="180"/>
      <c r="I11787" s="180">
        <v>0</v>
      </c>
      <c r="J11787" s="180">
        <v>0</v>
      </c>
    </row>
    <row r="11788" spans="1:10" x14ac:dyDescent="0.2">
      <c r="A11788" s="180" t="s">
        <v>275</v>
      </c>
      <c r="B11788" s="180" t="s">
        <v>348</v>
      </c>
      <c r="C11788" s="180">
        <v>1221800</v>
      </c>
      <c r="D11788" s="180">
        <v>436537</v>
      </c>
      <c r="E11788" s="180">
        <v>0</v>
      </c>
      <c r="F11788" s="180">
        <v>985034</v>
      </c>
      <c r="G11788" s="180">
        <v>619100</v>
      </c>
      <c r="H11788" s="180">
        <v>0</v>
      </c>
      <c r="I11788" s="180">
        <v>18118156</v>
      </c>
      <c r="J11788" s="180">
        <v>17587431.540000003</v>
      </c>
    </row>
    <row r="11789" spans="1:10" x14ac:dyDescent="0.2">
      <c r="A11789" s="180" t="s">
        <v>275</v>
      </c>
      <c r="B11789" s="180" t="s">
        <v>349</v>
      </c>
      <c r="C11789" s="180">
        <v>472890.76</v>
      </c>
      <c r="D11789" s="180">
        <v>820.63999999989755</v>
      </c>
      <c r="E11789" s="180">
        <v>0</v>
      </c>
      <c r="F11789" s="180">
        <v>1736139.62</v>
      </c>
      <c r="G11789" s="180">
        <v>378873.08000000007</v>
      </c>
      <c r="H11789" s="180">
        <v>0</v>
      </c>
      <c r="I11789" s="180">
        <v>5560996.2400000002</v>
      </c>
      <c r="J11789" s="180">
        <v>5314240.42</v>
      </c>
    </row>
    <row r="11790" spans="1:10" x14ac:dyDescent="0.2">
      <c r="A11790" s="180" t="s">
        <v>275</v>
      </c>
      <c r="B11790" s="180" t="s">
        <v>350</v>
      </c>
      <c r="C11790" s="180">
        <v>1694690.76</v>
      </c>
      <c r="D11790" s="180">
        <v>437357.6399999999</v>
      </c>
      <c r="E11790" s="180">
        <v>0</v>
      </c>
      <c r="F11790" s="180">
        <v>2721173.62</v>
      </c>
      <c r="G11790" s="180">
        <v>997973.08</v>
      </c>
      <c r="H11790" s="180">
        <v>0</v>
      </c>
      <c r="I11790" s="180">
        <v>23679152.239999998</v>
      </c>
      <c r="J11790" s="180">
        <v>22901671.960000001</v>
      </c>
    </row>
    <row r="11791" spans="1:10" x14ac:dyDescent="0.2">
      <c r="A11791" s="180" t="s">
        <v>275</v>
      </c>
      <c r="B11791" s="180" t="s">
        <v>376</v>
      </c>
      <c r="C11791" s="180"/>
      <c r="D11791" s="180"/>
      <c r="E11791" s="180"/>
      <c r="F11791" s="180"/>
      <c r="G11791" s="180"/>
      <c r="H11791" s="180"/>
      <c r="I11791" s="180"/>
      <c r="J11791" s="180"/>
    </row>
    <row r="11792" spans="1:10" x14ac:dyDescent="0.2">
      <c r="A11792" s="180" t="s">
        <v>275</v>
      </c>
      <c r="B11792" s="180" t="s">
        <v>377</v>
      </c>
      <c r="C11792" s="180">
        <v>175000</v>
      </c>
      <c r="D11792" s="180">
        <v>20000</v>
      </c>
      <c r="E11792" s="180"/>
      <c r="F11792" s="180"/>
      <c r="G11792" s="180"/>
      <c r="H11792" s="180"/>
      <c r="I11792" s="180">
        <v>9375847</v>
      </c>
      <c r="J11792" s="180">
        <v>9448857.8800000008</v>
      </c>
    </row>
    <row r="11793" spans="1:10" x14ac:dyDescent="0.2">
      <c r="A11793" s="180" t="s">
        <v>275</v>
      </c>
      <c r="B11793" s="180" t="s">
        <v>352</v>
      </c>
      <c r="C11793" s="180"/>
      <c r="D11793" s="180"/>
      <c r="E11793" s="180"/>
      <c r="F11793" s="180"/>
      <c r="G11793" s="180"/>
      <c r="H11793" s="180"/>
      <c r="I11793" s="180">
        <v>392714</v>
      </c>
      <c r="J11793" s="180">
        <v>369969.44</v>
      </c>
    </row>
    <row r="11794" spans="1:10" x14ac:dyDescent="0.2">
      <c r="A11794" s="180" t="s">
        <v>275</v>
      </c>
      <c r="B11794" s="180" t="s">
        <v>353</v>
      </c>
      <c r="C11794" s="180">
        <v>55000</v>
      </c>
      <c r="D11794" s="180"/>
      <c r="E11794" s="180"/>
      <c r="F11794" s="180"/>
      <c r="G11794" s="180"/>
      <c r="H11794" s="180"/>
      <c r="I11794" s="180">
        <v>767515</v>
      </c>
      <c r="J11794" s="180">
        <v>865919.16</v>
      </c>
    </row>
    <row r="11795" spans="1:10" x14ac:dyDescent="0.2">
      <c r="A11795" s="180" t="s">
        <v>275</v>
      </c>
      <c r="B11795" s="180" t="s">
        <v>354</v>
      </c>
      <c r="C11795" s="180">
        <v>2000</v>
      </c>
      <c r="D11795" s="180">
        <v>1200</v>
      </c>
      <c r="E11795" s="180"/>
      <c r="F11795" s="180"/>
      <c r="G11795" s="180"/>
      <c r="H11795" s="180"/>
      <c r="I11795" s="180">
        <v>351958</v>
      </c>
      <c r="J11795" s="180">
        <v>370416.59</v>
      </c>
    </row>
    <row r="11796" spans="1:10" x14ac:dyDescent="0.2">
      <c r="A11796" s="180" t="s">
        <v>275</v>
      </c>
      <c r="B11796" s="180" t="s">
        <v>408</v>
      </c>
      <c r="C11796" s="180">
        <v>3000</v>
      </c>
      <c r="D11796" s="180"/>
      <c r="E11796" s="180"/>
      <c r="F11796" s="180"/>
      <c r="G11796" s="180"/>
      <c r="H11796" s="180"/>
      <c r="I11796" s="180">
        <v>713351</v>
      </c>
      <c r="J11796" s="180">
        <v>642454.14999999991</v>
      </c>
    </row>
    <row r="11797" spans="1:10" x14ac:dyDescent="0.2">
      <c r="A11797" s="180" t="s">
        <v>275</v>
      </c>
      <c r="B11797" s="180" t="s">
        <v>423</v>
      </c>
      <c r="C11797" s="180">
        <v>1000</v>
      </c>
      <c r="D11797" s="180">
        <v>7000</v>
      </c>
      <c r="E11797" s="180"/>
      <c r="F11797" s="180">
        <v>2000</v>
      </c>
      <c r="G11797" s="180">
        <v>400</v>
      </c>
      <c r="H11797" s="180"/>
      <c r="I11797" s="180">
        <v>392358</v>
      </c>
      <c r="J11797" s="180">
        <v>325833.37</v>
      </c>
    </row>
    <row r="11798" spans="1:10" x14ac:dyDescent="0.2">
      <c r="A11798" s="180" t="s">
        <v>275</v>
      </c>
      <c r="B11798" s="180" t="s">
        <v>355</v>
      </c>
      <c r="C11798" s="180">
        <v>1000</v>
      </c>
      <c r="D11798" s="180">
        <v>25000</v>
      </c>
      <c r="E11798" s="180"/>
      <c r="F11798" s="180"/>
      <c r="G11798" s="180"/>
      <c r="H11798" s="180"/>
      <c r="I11798" s="180">
        <v>1539124</v>
      </c>
      <c r="J11798" s="180">
        <v>1475945.91</v>
      </c>
    </row>
    <row r="11799" spans="1:10" x14ac:dyDescent="0.2">
      <c r="A11799" s="180" t="s">
        <v>275</v>
      </c>
      <c r="B11799" s="180" t="s">
        <v>356</v>
      </c>
      <c r="C11799" s="180"/>
      <c r="D11799" s="180">
        <v>30000</v>
      </c>
      <c r="E11799" s="180"/>
      <c r="F11799" s="180"/>
      <c r="G11799" s="180"/>
      <c r="H11799" s="180"/>
      <c r="I11799" s="180">
        <v>501348</v>
      </c>
      <c r="J11799" s="180">
        <v>409786.97</v>
      </c>
    </row>
    <row r="11800" spans="1:10" x14ac:dyDescent="0.2">
      <c r="A11800" s="180" t="s">
        <v>275</v>
      </c>
      <c r="B11800" s="180" t="s">
        <v>409</v>
      </c>
      <c r="C11800" s="180"/>
      <c r="D11800" s="180"/>
      <c r="E11800" s="180"/>
      <c r="F11800" s="180"/>
      <c r="G11800" s="180"/>
      <c r="H11800" s="180"/>
      <c r="I11800" s="180">
        <v>0</v>
      </c>
      <c r="J11800" s="180"/>
    </row>
    <row r="11801" spans="1:10" x14ac:dyDescent="0.2">
      <c r="A11801" s="180" t="s">
        <v>275</v>
      </c>
      <c r="B11801" s="180" t="s">
        <v>378</v>
      </c>
      <c r="C11801" s="180"/>
      <c r="D11801" s="180">
        <v>2000</v>
      </c>
      <c r="E11801" s="180"/>
      <c r="F11801" s="180"/>
      <c r="G11801" s="180">
        <v>675000</v>
      </c>
      <c r="H11801" s="180"/>
      <c r="I11801" s="180">
        <v>630000</v>
      </c>
      <c r="J11801" s="180">
        <v>628964.71</v>
      </c>
    </row>
    <row r="11802" spans="1:10" x14ac:dyDescent="0.2">
      <c r="A11802" s="180" t="s">
        <v>275</v>
      </c>
      <c r="B11802" s="180" t="s">
        <v>360</v>
      </c>
      <c r="C11802" s="180">
        <v>500000</v>
      </c>
      <c r="D11802" s="180">
        <v>328000</v>
      </c>
      <c r="E11802" s="180"/>
      <c r="F11802" s="180"/>
      <c r="G11802" s="180"/>
      <c r="H11802" s="180"/>
      <c r="I11802" s="180">
        <v>433000</v>
      </c>
      <c r="J11802" s="180">
        <v>251223.89</v>
      </c>
    </row>
    <row r="11803" spans="1:10" x14ac:dyDescent="0.2">
      <c r="A11803" s="180" t="s">
        <v>275</v>
      </c>
      <c r="B11803" s="180" t="s">
        <v>379</v>
      </c>
      <c r="C11803" s="180"/>
      <c r="D11803" s="180"/>
      <c r="E11803" s="180"/>
      <c r="F11803" s="180">
        <v>958155</v>
      </c>
      <c r="G11803" s="180"/>
      <c r="H11803" s="180"/>
      <c r="I11803" s="180">
        <v>995179</v>
      </c>
      <c r="J11803" s="180">
        <v>1003912.78</v>
      </c>
    </row>
    <row r="11804" spans="1:10" x14ac:dyDescent="0.2">
      <c r="A11804" s="180" t="s">
        <v>275</v>
      </c>
      <c r="B11804" s="180" t="s">
        <v>362</v>
      </c>
      <c r="C11804" s="180"/>
      <c r="D11804" s="180"/>
      <c r="E11804" s="180"/>
      <c r="F11804" s="180"/>
      <c r="G11804" s="180"/>
      <c r="H11804" s="180"/>
      <c r="I11804" s="180">
        <v>519084</v>
      </c>
      <c r="J11804" s="180">
        <v>517224</v>
      </c>
    </row>
    <row r="11805" spans="1:10" x14ac:dyDescent="0.2">
      <c r="A11805" s="180" t="s">
        <v>275</v>
      </c>
      <c r="B11805" s="180" t="s">
        <v>365</v>
      </c>
      <c r="C11805" s="180">
        <v>737000</v>
      </c>
      <c r="D11805" s="180">
        <v>413200</v>
      </c>
      <c r="E11805" s="180">
        <v>0</v>
      </c>
      <c r="F11805" s="180">
        <v>960155</v>
      </c>
      <c r="G11805" s="180">
        <v>675400</v>
      </c>
      <c r="H11805" s="180">
        <v>0</v>
      </c>
      <c r="I11805" s="180">
        <v>16611478</v>
      </c>
      <c r="J11805" s="180">
        <v>16310508.85</v>
      </c>
    </row>
    <row r="11806" spans="1:10" x14ac:dyDescent="0.2">
      <c r="A11806" s="180" t="s">
        <v>275</v>
      </c>
      <c r="B11806" s="180" t="s">
        <v>447</v>
      </c>
      <c r="C11806" s="180">
        <v>847080</v>
      </c>
      <c r="D11806" s="180">
        <v>21872</v>
      </c>
      <c r="E11806" s="180"/>
      <c r="F11806" s="180"/>
      <c r="G11806" s="180"/>
      <c r="H11806" s="180"/>
      <c r="I11806" s="180">
        <v>1037403</v>
      </c>
      <c r="J11806" s="180">
        <v>1030166.87</v>
      </c>
    </row>
    <row r="11807" spans="1:10" x14ac:dyDescent="0.2">
      <c r="A11807" s="180" t="s">
        <v>275</v>
      </c>
      <c r="B11807" s="180" t="s">
        <v>366</v>
      </c>
      <c r="C11807" s="180">
        <v>1584080</v>
      </c>
      <c r="D11807" s="180">
        <v>435072</v>
      </c>
      <c r="E11807" s="180">
        <v>0</v>
      </c>
      <c r="F11807" s="180">
        <v>960155</v>
      </c>
      <c r="G11807" s="180">
        <v>675400</v>
      </c>
      <c r="H11807" s="180">
        <v>0</v>
      </c>
      <c r="I11807" s="180">
        <v>17648881</v>
      </c>
      <c r="J11807" s="180">
        <v>17340675.719999999</v>
      </c>
    </row>
    <row r="11808" spans="1:10" x14ac:dyDescent="0.2">
      <c r="A11808" s="180" t="s">
        <v>275</v>
      </c>
      <c r="B11808" s="180" t="s">
        <v>367</v>
      </c>
      <c r="C11808" s="180">
        <v>110610.76</v>
      </c>
      <c r="D11808" s="180">
        <v>2285.6399999998976</v>
      </c>
      <c r="E11808" s="180">
        <v>0</v>
      </c>
      <c r="F11808" s="180">
        <v>1761018.62</v>
      </c>
      <c r="G11808" s="180">
        <v>322573.08000000007</v>
      </c>
      <c r="H11808" s="180">
        <v>0</v>
      </c>
      <c r="I11808" s="180">
        <v>6030271.2400000021</v>
      </c>
      <c r="J11808" s="180">
        <v>5560996.2400000021</v>
      </c>
    </row>
    <row r="11809" spans="1:10" x14ac:dyDescent="0.2">
      <c r="A11809" s="180" t="s">
        <v>275</v>
      </c>
      <c r="B11809" s="180" t="s">
        <v>368</v>
      </c>
      <c r="C11809" s="180">
        <v>1694690.76</v>
      </c>
      <c r="D11809" s="180">
        <v>437357.6399999999</v>
      </c>
      <c r="E11809" s="180">
        <v>0</v>
      </c>
      <c r="F11809" s="180">
        <v>2721173.62</v>
      </c>
      <c r="G11809" s="180">
        <v>997973.08</v>
      </c>
      <c r="H11809" s="180">
        <v>0</v>
      </c>
      <c r="I11809" s="180">
        <v>23679152.239999998</v>
      </c>
      <c r="J11809" s="180">
        <v>22901671.960000001</v>
      </c>
    </row>
    <row r="11810" spans="1:10" x14ac:dyDescent="0.2">
      <c r="A11810" s="180" t="s">
        <v>276</v>
      </c>
      <c r="B11810" s="180" t="s">
        <v>333</v>
      </c>
      <c r="C11810" s="180"/>
      <c r="D11810" s="180">
        <v>242858</v>
      </c>
      <c r="E11810" s="180"/>
      <c r="F11810" s="180">
        <v>346717</v>
      </c>
      <c r="G11810" s="180"/>
      <c r="H11810" s="180"/>
      <c r="I11810" s="180">
        <v>2212769</v>
      </c>
      <c r="J11810" s="180">
        <v>2166457.44</v>
      </c>
    </row>
    <row r="11811" spans="1:10" x14ac:dyDescent="0.2">
      <c r="A11811" s="180" t="s">
        <v>276</v>
      </c>
      <c r="B11811" s="180" t="s">
        <v>334</v>
      </c>
      <c r="C11811" s="180"/>
      <c r="D11811" s="180">
        <v>2723</v>
      </c>
      <c r="E11811" s="180"/>
      <c r="F11811" s="180">
        <v>3888</v>
      </c>
      <c r="G11811" s="180"/>
      <c r="H11811" s="180"/>
      <c r="I11811" s="180">
        <v>25276</v>
      </c>
      <c r="J11811" s="180">
        <v>26329.61</v>
      </c>
    </row>
    <row r="11812" spans="1:10" x14ac:dyDescent="0.2">
      <c r="A11812" s="180" t="s">
        <v>276</v>
      </c>
      <c r="B11812" s="180" t="s">
        <v>335</v>
      </c>
      <c r="C11812" s="180"/>
      <c r="D11812" s="180">
        <v>0</v>
      </c>
      <c r="E11812" s="180"/>
      <c r="F11812" s="180"/>
      <c r="G11812" s="180"/>
      <c r="H11812" s="180"/>
      <c r="I11812" s="180">
        <v>201423</v>
      </c>
      <c r="J11812" s="180">
        <v>194895</v>
      </c>
    </row>
    <row r="11813" spans="1:10" x14ac:dyDescent="0.2">
      <c r="A11813" s="180" t="s">
        <v>276</v>
      </c>
      <c r="B11813" s="180" t="s">
        <v>336</v>
      </c>
      <c r="C11813" s="180"/>
      <c r="D11813" s="180"/>
      <c r="E11813" s="180"/>
      <c r="F11813" s="180"/>
      <c r="G11813" s="180"/>
      <c r="H11813" s="180"/>
      <c r="I11813" s="180">
        <v>698100</v>
      </c>
      <c r="J11813" s="180">
        <v>548485.07999999996</v>
      </c>
    </row>
    <row r="11814" spans="1:10" x14ac:dyDescent="0.2">
      <c r="A11814" s="180" t="s">
        <v>276</v>
      </c>
      <c r="B11814" s="180" t="s">
        <v>337</v>
      </c>
      <c r="C11814" s="180">
        <v>3000</v>
      </c>
      <c r="D11814" s="180">
        <v>500</v>
      </c>
      <c r="E11814" s="180"/>
      <c r="F11814" s="180"/>
      <c r="G11814" s="180"/>
      <c r="H11814" s="180"/>
      <c r="I11814" s="180">
        <v>7400</v>
      </c>
      <c r="J11814" s="180">
        <v>8906.8799999999992</v>
      </c>
    </row>
    <row r="11815" spans="1:10" x14ac:dyDescent="0.2">
      <c r="A11815" s="180" t="s">
        <v>276</v>
      </c>
      <c r="B11815" s="180" t="s">
        <v>338</v>
      </c>
      <c r="C11815" s="180"/>
      <c r="D11815" s="180"/>
      <c r="E11815" s="180"/>
      <c r="F11815" s="180"/>
      <c r="G11815" s="180">
        <v>165000</v>
      </c>
      <c r="H11815" s="180"/>
      <c r="I11815" s="180">
        <v>160000</v>
      </c>
      <c r="J11815" s="180">
        <v>130724.7</v>
      </c>
    </row>
    <row r="11816" spans="1:10" x14ac:dyDescent="0.2">
      <c r="A11816" s="180" t="s">
        <v>276</v>
      </c>
      <c r="B11816" s="180" t="s">
        <v>339</v>
      </c>
      <c r="C11816" s="180"/>
      <c r="D11816" s="180"/>
      <c r="E11816" s="180"/>
      <c r="F11816" s="180"/>
      <c r="G11816" s="180"/>
      <c r="H11816" s="180"/>
      <c r="I11816" s="180">
        <v>227250</v>
      </c>
      <c r="J11816" s="180">
        <v>230878.72</v>
      </c>
    </row>
    <row r="11817" spans="1:10" x14ac:dyDescent="0.2">
      <c r="A11817" s="180" t="s">
        <v>276</v>
      </c>
      <c r="B11817" s="180" t="s">
        <v>340</v>
      </c>
      <c r="C11817" s="180"/>
      <c r="D11817" s="180">
        <v>10500</v>
      </c>
      <c r="E11817" s="180"/>
      <c r="F11817" s="180"/>
      <c r="G11817" s="180">
        <v>25000</v>
      </c>
      <c r="H11817" s="180">
        <v>65000</v>
      </c>
      <c r="I11817" s="180">
        <v>180900</v>
      </c>
      <c r="J11817" s="180">
        <v>124709.63</v>
      </c>
    </row>
    <row r="11818" spans="1:10" x14ac:dyDescent="0.2">
      <c r="A11818" s="180" t="s">
        <v>276</v>
      </c>
      <c r="B11818" s="180" t="s">
        <v>341</v>
      </c>
      <c r="C11818" s="180"/>
      <c r="D11818" s="180"/>
      <c r="E11818" s="180"/>
      <c r="F11818" s="180"/>
      <c r="G11818" s="180"/>
      <c r="H11818" s="180"/>
      <c r="I11818" s="180">
        <v>0</v>
      </c>
      <c r="J11818" s="180">
        <v>0</v>
      </c>
    </row>
    <row r="11819" spans="1:10" x14ac:dyDescent="0.2">
      <c r="A11819" s="180" t="s">
        <v>276</v>
      </c>
      <c r="B11819" s="180" t="s">
        <v>342</v>
      </c>
      <c r="C11819" s="180"/>
      <c r="D11819" s="180"/>
      <c r="E11819" s="180"/>
      <c r="F11819" s="180"/>
      <c r="G11819" s="180"/>
      <c r="H11819" s="180"/>
      <c r="I11819" s="180">
        <v>2607594</v>
      </c>
      <c r="J11819" s="180">
        <v>2364451</v>
      </c>
    </row>
    <row r="11820" spans="1:10" x14ac:dyDescent="0.2">
      <c r="A11820" s="180" t="s">
        <v>276</v>
      </c>
      <c r="B11820" s="180" t="s">
        <v>343</v>
      </c>
      <c r="C11820" s="180"/>
      <c r="D11820" s="180"/>
      <c r="E11820" s="180"/>
      <c r="F11820" s="180"/>
      <c r="G11820" s="180"/>
      <c r="H11820" s="180"/>
      <c r="I11820" s="180">
        <v>0</v>
      </c>
      <c r="J11820" s="180">
        <v>0</v>
      </c>
    </row>
    <row r="11821" spans="1:10" x14ac:dyDescent="0.2">
      <c r="A11821" s="180" t="s">
        <v>276</v>
      </c>
      <c r="B11821" s="180" t="s">
        <v>344</v>
      </c>
      <c r="C11821" s="180">
        <v>380000</v>
      </c>
      <c r="D11821" s="180"/>
      <c r="E11821" s="180"/>
      <c r="F11821" s="180"/>
      <c r="G11821" s="180">
        <v>1500</v>
      </c>
      <c r="H11821" s="180"/>
      <c r="I11821" s="180">
        <v>397694</v>
      </c>
      <c r="J11821" s="180">
        <v>365631</v>
      </c>
    </row>
    <row r="11822" spans="1:10" x14ac:dyDescent="0.2">
      <c r="A11822" s="180" t="s">
        <v>276</v>
      </c>
      <c r="B11822" s="180" t="s">
        <v>475</v>
      </c>
      <c r="C11822" s="180"/>
      <c r="D11822" s="180">
        <v>1451</v>
      </c>
      <c r="E11822" s="180"/>
      <c r="F11822" s="180">
        <v>2071</v>
      </c>
      <c r="G11822" s="180"/>
      <c r="H11822" s="180"/>
      <c r="I11822" s="180">
        <v>12319</v>
      </c>
      <c r="J11822" s="180">
        <v>11866.06</v>
      </c>
    </row>
    <row r="11823" spans="1:10" x14ac:dyDescent="0.2">
      <c r="A11823" s="180" t="s">
        <v>276</v>
      </c>
      <c r="B11823" s="180" t="s">
        <v>332</v>
      </c>
      <c r="C11823" s="180"/>
      <c r="D11823" s="180"/>
      <c r="E11823" s="180"/>
      <c r="F11823" s="180"/>
      <c r="G11823" s="180"/>
      <c r="H11823" s="180"/>
      <c r="I11823" s="180">
        <v>33227</v>
      </c>
      <c r="J11823" s="180">
        <v>44594</v>
      </c>
    </row>
    <row r="11824" spans="1:10" x14ac:dyDescent="0.2">
      <c r="A11824" s="180" t="s">
        <v>276</v>
      </c>
      <c r="B11824" s="180" t="s">
        <v>407</v>
      </c>
      <c r="C11824" s="180"/>
      <c r="D11824" s="180"/>
      <c r="E11824" s="180"/>
      <c r="F11824" s="180"/>
      <c r="G11824" s="180">
        <v>85000</v>
      </c>
      <c r="H11824" s="180"/>
      <c r="I11824" s="180">
        <v>144224</v>
      </c>
      <c r="J11824" s="180">
        <v>128079.01</v>
      </c>
    </row>
    <row r="11825" spans="1:10" x14ac:dyDescent="0.2">
      <c r="A11825" s="180" t="s">
        <v>276</v>
      </c>
      <c r="B11825" s="180" t="s">
        <v>345</v>
      </c>
      <c r="C11825" s="180">
        <v>383000</v>
      </c>
      <c r="D11825" s="180">
        <v>258032</v>
      </c>
      <c r="E11825" s="180">
        <v>0</v>
      </c>
      <c r="F11825" s="180">
        <v>352676</v>
      </c>
      <c r="G11825" s="180">
        <v>276500</v>
      </c>
      <c r="H11825" s="180">
        <v>65000</v>
      </c>
      <c r="I11825" s="180">
        <v>6908176</v>
      </c>
      <c r="J11825" s="180">
        <v>6346008.1299999999</v>
      </c>
    </row>
    <row r="11826" spans="1:10" x14ac:dyDescent="0.2">
      <c r="A11826" s="180" t="s">
        <v>276</v>
      </c>
      <c r="B11826" s="180" t="s">
        <v>346</v>
      </c>
      <c r="C11826" s="180"/>
      <c r="D11826" s="180"/>
      <c r="E11826" s="180"/>
      <c r="F11826" s="180"/>
      <c r="G11826" s="180"/>
      <c r="H11826" s="180"/>
      <c r="I11826" s="180">
        <v>0</v>
      </c>
      <c r="J11826" s="180">
        <v>0</v>
      </c>
    </row>
    <row r="11827" spans="1:10" x14ac:dyDescent="0.2">
      <c r="A11827" s="180" t="s">
        <v>276</v>
      </c>
      <c r="B11827" s="180" t="s">
        <v>446</v>
      </c>
      <c r="C11827" s="180"/>
      <c r="D11827" s="180"/>
      <c r="E11827" s="180"/>
      <c r="F11827" s="180">
        <v>238000</v>
      </c>
      <c r="G11827" s="180"/>
      <c r="H11827" s="180"/>
      <c r="I11827" s="180">
        <v>238000</v>
      </c>
      <c r="J11827" s="180">
        <v>338115.45</v>
      </c>
    </row>
    <row r="11828" spans="1:10" x14ac:dyDescent="0.2">
      <c r="A11828" s="180" t="s">
        <v>276</v>
      </c>
      <c r="B11828" s="180" t="s">
        <v>347</v>
      </c>
      <c r="C11828" s="180"/>
      <c r="D11828" s="180"/>
      <c r="E11828" s="180"/>
      <c r="F11828" s="180"/>
      <c r="G11828" s="180"/>
      <c r="H11828" s="180"/>
      <c r="I11828" s="180">
        <v>0</v>
      </c>
      <c r="J11828" s="180">
        <v>0</v>
      </c>
    </row>
    <row r="11829" spans="1:10" x14ac:dyDescent="0.2">
      <c r="A11829" s="180" t="s">
        <v>276</v>
      </c>
      <c r="B11829" s="180" t="s">
        <v>348</v>
      </c>
      <c r="C11829" s="180">
        <v>383000</v>
      </c>
      <c r="D11829" s="180">
        <v>258032</v>
      </c>
      <c r="E11829" s="180">
        <v>0</v>
      </c>
      <c r="F11829" s="180">
        <v>590676</v>
      </c>
      <c r="G11829" s="180">
        <v>276500</v>
      </c>
      <c r="H11829" s="180">
        <v>65000</v>
      </c>
      <c r="I11829" s="180">
        <v>7146176</v>
      </c>
      <c r="J11829" s="180">
        <v>6684123.5800000001</v>
      </c>
    </row>
    <row r="11830" spans="1:10" x14ac:dyDescent="0.2">
      <c r="A11830" s="180" t="s">
        <v>276</v>
      </c>
      <c r="B11830" s="180" t="s">
        <v>349</v>
      </c>
      <c r="C11830" s="180">
        <v>305094.80999999994</v>
      </c>
      <c r="D11830" s="180">
        <v>118789.28999999998</v>
      </c>
      <c r="E11830" s="180">
        <v>0</v>
      </c>
      <c r="F11830" s="180">
        <v>31794.14000000013</v>
      </c>
      <c r="G11830" s="180">
        <v>-13417.880000000034</v>
      </c>
      <c r="H11830" s="180">
        <v>1146.9200000000128</v>
      </c>
      <c r="I11830" s="180">
        <v>1783000.5300000005</v>
      </c>
      <c r="J11830" s="180">
        <v>2765343.899999999</v>
      </c>
    </row>
    <row r="11831" spans="1:10" x14ac:dyDescent="0.2">
      <c r="A11831" s="180" t="s">
        <v>276</v>
      </c>
      <c r="B11831" s="180" t="s">
        <v>350</v>
      </c>
      <c r="C11831" s="180">
        <v>688094.80999999994</v>
      </c>
      <c r="D11831" s="180">
        <v>376821.29</v>
      </c>
      <c r="E11831" s="180">
        <v>0</v>
      </c>
      <c r="F11831" s="180">
        <v>622470.14000000013</v>
      </c>
      <c r="G11831" s="180">
        <v>263082.12</v>
      </c>
      <c r="H11831" s="180">
        <v>66146.920000000013</v>
      </c>
      <c r="I11831" s="180">
        <v>8929176.5300000012</v>
      </c>
      <c r="J11831" s="180">
        <v>9449467.4800000004</v>
      </c>
    </row>
    <row r="11832" spans="1:10" x14ac:dyDescent="0.2">
      <c r="A11832" s="180" t="s">
        <v>276</v>
      </c>
      <c r="B11832" s="180" t="s">
        <v>376</v>
      </c>
      <c r="C11832" s="180"/>
      <c r="D11832" s="180"/>
      <c r="E11832" s="180"/>
      <c r="F11832" s="180"/>
      <c r="G11832" s="180"/>
      <c r="H11832" s="180"/>
      <c r="I11832" s="180"/>
      <c r="J11832" s="180"/>
    </row>
    <row r="11833" spans="1:10" x14ac:dyDescent="0.2">
      <c r="A11833" s="180" t="s">
        <v>276</v>
      </c>
      <c r="B11833" s="180" t="s">
        <v>377</v>
      </c>
      <c r="C11833" s="180"/>
      <c r="D11833" s="180"/>
      <c r="E11833" s="180"/>
      <c r="F11833" s="180"/>
      <c r="G11833" s="180"/>
      <c r="H11833" s="180"/>
      <c r="I11833" s="180">
        <v>3510000</v>
      </c>
      <c r="J11833" s="180">
        <v>3227933.2199999997</v>
      </c>
    </row>
    <row r="11834" spans="1:10" x14ac:dyDescent="0.2">
      <c r="A11834" s="180" t="s">
        <v>276</v>
      </c>
      <c r="B11834" s="180" t="s">
        <v>352</v>
      </c>
      <c r="C11834" s="180"/>
      <c r="D11834" s="180">
        <v>25000</v>
      </c>
      <c r="E11834" s="180"/>
      <c r="F11834" s="180"/>
      <c r="G11834" s="180"/>
      <c r="H11834" s="180"/>
      <c r="I11834" s="180">
        <v>185000</v>
      </c>
      <c r="J11834" s="180">
        <v>147584.9</v>
      </c>
    </row>
    <row r="11835" spans="1:10" x14ac:dyDescent="0.2">
      <c r="A11835" s="180" t="s">
        <v>276</v>
      </c>
      <c r="B11835" s="180" t="s">
        <v>353</v>
      </c>
      <c r="C11835" s="180"/>
      <c r="D11835" s="180"/>
      <c r="E11835" s="180"/>
      <c r="F11835" s="180"/>
      <c r="G11835" s="180"/>
      <c r="H11835" s="180"/>
      <c r="I11835" s="180">
        <v>211000</v>
      </c>
      <c r="J11835" s="180">
        <v>188798.07999999999</v>
      </c>
    </row>
    <row r="11836" spans="1:10" x14ac:dyDescent="0.2">
      <c r="A11836" s="180" t="s">
        <v>276</v>
      </c>
      <c r="B11836" s="180" t="s">
        <v>354</v>
      </c>
      <c r="C11836" s="180"/>
      <c r="D11836" s="180"/>
      <c r="E11836" s="180"/>
      <c r="F11836" s="180"/>
      <c r="G11836" s="180"/>
      <c r="H11836" s="180"/>
      <c r="I11836" s="180">
        <v>228000</v>
      </c>
      <c r="J11836" s="180">
        <v>202229.56</v>
      </c>
    </row>
    <row r="11837" spans="1:10" x14ac:dyDescent="0.2">
      <c r="A11837" s="180" t="s">
        <v>276</v>
      </c>
      <c r="B11837" s="180" t="s">
        <v>408</v>
      </c>
      <c r="C11837" s="180"/>
      <c r="D11837" s="180"/>
      <c r="E11837" s="180"/>
      <c r="F11837" s="180"/>
      <c r="G11837" s="180"/>
      <c r="H11837" s="180"/>
      <c r="I11837" s="180">
        <v>305000</v>
      </c>
      <c r="J11837" s="180">
        <v>301184.57</v>
      </c>
    </row>
    <row r="11838" spans="1:10" x14ac:dyDescent="0.2">
      <c r="A11838" s="180" t="s">
        <v>276</v>
      </c>
      <c r="B11838" s="180" t="s">
        <v>423</v>
      </c>
      <c r="C11838" s="180"/>
      <c r="D11838" s="180">
        <v>10000</v>
      </c>
      <c r="E11838" s="180"/>
      <c r="F11838" s="180"/>
      <c r="G11838" s="180"/>
      <c r="H11838" s="180"/>
      <c r="I11838" s="180">
        <v>221000</v>
      </c>
      <c r="J11838" s="180">
        <v>170026.4</v>
      </c>
    </row>
    <row r="11839" spans="1:10" x14ac:dyDescent="0.2">
      <c r="A11839" s="180" t="s">
        <v>276</v>
      </c>
      <c r="B11839" s="180" t="s">
        <v>355</v>
      </c>
      <c r="C11839" s="180"/>
      <c r="D11839" s="180">
        <v>5000</v>
      </c>
      <c r="E11839" s="180"/>
      <c r="F11839" s="180"/>
      <c r="G11839" s="180"/>
      <c r="H11839" s="180"/>
      <c r="I11839" s="180">
        <v>590000</v>
      </c>
      <c r="J11839" s="180">
        <v>582136.44999999995</v>
      </c>
    </row>
    <row r="11840" spans="1:10" x14ac:dyDescent="0.2">
      <c r="A11840" s="180" t="s">
        <v>276</v>
      </c>
      <c r="B11840" s="180" t="s">
        <v>356</v>
      </c>
      <c r="C11840" s="180"/>
      <c r="D11840" s="180">
        <v>50000</v>
      </c>
      <c r="E11840" s="180"/>
      <c r="F11840" s="180"/>
      <c r="G11840" s="180"/>
      <c r="H11840" s="180"/>
      <c r="I11840" s="180">
        <v>198000</v>
      </c>
      <c r="J11840" s="180">
        <v>153405.12</v>
      </c>
    </row>
    <row r="11841" spans="1:10" x14ac:dyDescent="0.2">
      <c r="A11841" s="180" t="s">
        <v>276</v>
      </c>
      <c r="B11841" s="180" t="s">
        <v>409</v>
      </c>
      <c r="C11841" s="180"/>
      <c r="D11841" s="180"/>
      <c r="E11841" s="180"/>
      <c r="F11841" s="180"/>
      <c r="G11841" s="180"/>
      <c r="H11841" s="180"/>
      <c r="I11841" s="180">
        <v>0</v>
      </c>
      <c r="J11841" s="180"/>
    </row>
    <row r="11842" spans="1:10" x14ac:dyDescent="0.2">
      <c r="A11842" s="180" t="s">
        <v>276</v>
      </c>
      <c r="B11842" s="180" t="s">
        <v>378</v>
      </c>
      <c r="C11842" s="180"/>
      <c r="D11842" s="180"/>
      <c r="E11842" s="180"/>
      <c r="F11842" s="180"/>
      <c r="G11842" s="180">
        <v>260000</v>
      </c>
      <c r="H11842" s="180">
        <v>65000</v>
      </c>
      <c r="I11842" s="180">
        <v>335000</v>
      </c>
      <c r="J11842" s="180">
        <v>280401.04000000004</v>
      </c>
    </row>
    <row r="11843" spans="1:10" x14ac:dyDescent="0.2">
      <c r="A11843" s="180" t="s">
        <v>276</v>
      </c>
      <c r="B11843" s="180" t="s">
        <v>360</v>
      </c>
      <c r="C11843" s="180">
        <v>350000</v>
      </c>
      <c r="D11843" s="180">
        <v>250000</v>
      </c>
      <c r="E11843" s="180"/>
      <c r="F11843" s="180"/>
      <c r="G11843" s="180"/>
      <c r="H11843" s="180"/>
      <c r="I11843" s="180">
        <v>550000</v>
      </c>
      <c r="J11843" s="180">
        <v>1325065.1599999999</v>
      </c>
    </row>
    <row r="11844" spans="1:10" x14ac:dyDescent="0.2">
      <c r="A11844" s="180" t="s">
        <v>276</v>
      </c>
      <c r="B11844" s="180" t="s">
        <v>379</v>
      </c>
      <c r="C11844" s="180"/>
      <c r="D11844" s="180"/>
      <c r="E11844" s="180"/>
      <c r="F11844" s="180">
        <v>588610</v>
      </c>
      <c r="G11844" s="180"/>
      <c r="H11844" s="180"/>
      <c r="I11844" s="180">
        <v>588810</v>
      </c>
      <c r="J11844" s="180">
        <v>586930</v>
      </c>
    </row>
    <row r="11845" spans="1:10" x14ac:dyDescent="0.2">
      <c r="A11845" s="180" t="s">
        <v>276</v>
      </c>
      <c r="B11845" s="180" t="s">
        <v>362</v>
      </c>
      <c r="C11845" s="180"/>
      <c r="D11845" s="180"/>
      <c r="E11845" s="180"/>
      <c r="F11845" s="180"/>
      <c r="G11845" s="180"/>
      <c r="H11845" s="180"/>
      <c r="I11845" s="180">
        <v>166354</v>
      </c>
      <c r="J11845" s="180">
        <v>162657</v>
      </c>
    </row>
    <row r="11846" spans="1:10" x14ac:dyDescent="0.2">
      <c r="A11846" s="180" t="s">
        <v>276</v>
      </c>
      <c r="B11846" s="180" t="s">
        <v>365</v>
      </c>
      <c r="C11846" s="180">
        <v>350000</v>
      </c>
      <c r="D11846" s="180">
        <v>340000</v>
      </c>
      <c r="E11846" s="180">
        <v>0</v>
      </c>
      <c r="F11846" s="180">
        <v>588610</v>
      </c>
      <c r="G11846" s="180">
        <v>260000</v>
      </c>
      <c r="H11846" s="180">
        <v>65000</v>
      </c>
      <c r="I11846" s="180">
        <v>7088164</v>
      </c>
      <c r="J11846" s="180">
        <v>7328351.5</v>
      </c>
    </row>
    <row r="11847" spans="1:10" x14ac:dyDescent="0.2">
      <c r="A11847" s="180" t="s">
        <v>276</v>
      </c>
      <c r="B11847" s="180" t="s">
        <v>447</v>
      </c>
      <c r="C11847" s="180">
        <v>238000</v>
      </c>
      <c r="D11847" s="180"/>
      <c r="E11847" s="180"/>
      <c r="F11847" s="180"/>
      <c r="G11847" s="180"/>
      <c r="H11847" s="180"/>
      <c r="I11847" s="180">
        <v>238000</v>
      </c>
      <c r="J11847" s="180">
        <v>338115.45</v>
      </c>
    </row>
    <row r="11848" spans="1:10" x14ac:dyDescent="0.2">
      <c r="A11848" s="180" t="s">
        <v>276</v>
      </c>
      <c r="B11848" s="180" t="s">
        <v>366</v>
      </c>
      <c r="C11848" s="180">
        <v>588000</v>
      </c>
      <c r="D11848" s="180">
        <v>340000</v>
      </c>
      <c r="E11848" s="180">
        <v>0</v>
      </c>
      <c r="F11848" s="180">
        <v>588610</v>
      </c>
      <c r="G11848" s="180">
        <v>260000</v>
      </c>
      <c r="H11848" s="180">
        <v>65000</v>
      </c>
      <c r="I11848" s="180">
        <v>7326164</v>
      </c>
      <c r="J11848" s="180">
        <v>7666466.9500000002</v>
      </c>
    </row>
    <row r="11849" spans="1:10" x14ac:dyDescent="0.2">
      <c r="A11849" s="180" t="s">
        <v>276</v>
      </c>
      <c r="B11849" s="180" t="s">
        <v>367</v>
      </c>
      <c r="C11849" s="180">
        <v>100094.80999999994</v>
      </c>
      <c r="D11849" s="180">
        <v>36821.289999999979</v>
      </c>
      <c r="E11849" s="180">
        <v>0</v>
      </c>
      <c r="F11849" s="180">
        <v>33860.14000000013</v>
      </c>
      <c r="G11849" s="180">
        <v>3082.1199999999953</v>
      </c>
      <c r="H11849" s="180">
        <v>1146.9200000000128</v>
      </c>
      <c r="I11849" s="180">
        <v>1603012.5300000012</v>
      </c>
      <c r="J11849" s="180">
        <v>1783000.5300000005</v>
      </c>
    </row>
    <row r="11850" spans="1:10" x14ac:dyDescent="0.2">
      <c r="A11850" s="180" t="s">
        <v>276</v>
      </c>
      <c r="B11850" s="180" t="s">
        <v>368</v>
      </c>
      <c r="C11850" s="180">
        <v>688094.80999999994</v>
      </c>
      <c r="D11850" s="180">
        <v>376821.29</v>
      </c>
      <c r="E11850" s="180">
        <v>0</v>
      </c>
      <c r="F11850" s="180">
        <v>622470.14000000013</v>
      </c>
      <c r="G11850" s="180">
        <v>263082.12</v>
      </c>
      <c r="H11850" s="180">
        <v>66146.920000000013</v>
      </c>
      <c r="I11850" s="180">
        <v>8929176.5300000012</v>
      </c>
      <c r="J11850" s="180">
        <v>9449467.4800000004</v>
      </c>
    </row>
    <row r="11851" spans="1:10" x14ac:dyDescent="0.2">
      <c r="A11851" s="180" t="s">
        <v>277</v>
      </c>
      <c r="B11851" s="180" t="s">
        <v>333</v>
      </c>
      <c r="C11851" s="180"/>
      <c r="D11851" s="180">
        <v>101581</v>
      </c>
      <c r="E11851" s="180"/>
      <c r="F11851" s="180">
        <v>0</v>
      </c>
      <c r="G11851" s="180"/>
      <c r="H11851" s="180"/>
      <c r="I11851" s="180">
        <v>930086</v>
      </c>
      <c r="J11851" s="180">
        <v>953097.97</v>
      </c>
    </row>
    <row r="11852" spans="1:10" x14ac:dyDescent="0.2">
      <c r="A11852" s="180" t="s">
        <v>277</v>
      </c>
      <c r="B11852" s="180" t="s">
        <v>334</v>
      </c>
      <c r="C11852" s="180"/>
      <c r="D11852" s="180">
        <v>1563</v>
      </c>
      <c r="E11852" s="180"/>
      <c r="F11852" s="180">
        <v>0</v>
      </c>
      <c r="G11852" s="180"/>
      <c r="H11852" s="180"/>
      <c r="I11852" s="180">
        <v>15006</v>
      </c>
      <c r="J11852" s="180">
        <v>14951.42</v>
      </c>
    </row>
    <row r="11853" spans="1:10" x14ac:dyDescent="0.2">
      <c r="A11853" s="180" t="s">
        <v>277</v>
      </c>
      <c r="B11853" s="180" t="s">
        <v>335</v>
      </c>
      <c r="C11853" s="180"/>
      <c r="D11853" s="180">
        <v>44497</v>
      </c>
      <c r="E11853" s="180"/>
      <c r="F11853" s="180"/>
      <c r="G11853" s="180"/>
      <c r="H11853" s="180"/>
      <c r="I11853" s="180">
        <v>83444</v>
      </c>
      <c r="J11853" s="180">
        <v>88993</v>
      </c>
    </row>
    <row r="11854" spans="1:10" x14ac:dyDescent="0.2">
      <c r="A11854" s="180" t="s">
        <v>277</v>
      </c>
      <c r="B11854" s="180" t="s">
        <v>336</v>
      </c>
      <c r="C11854" s="180"/>
      <c r="D11854" s="180"/>
      <c r="E11854" s="180"/>
      <c r="F11854" s="180"/>
      <c r="G11854" s="180"/>
      <c r="H11854" s="180"/>
      <c r="I11854" s="180">
        <v>459800</v>
      </c>
      <c r="J11854" s="180">
        <v>549904.06000000006</v>
      </c>
    </row>
    <row r="11855" spans="1:10" x14ac:dyDescent="0.2">
      <c r="A11855" s="180" t="s">
        <v>277</v>
      </c>
      <c r="B11855" s="180" t="s">
        <v>337</v>
      </c>
      <c r="C11855" s="180">
        <v>300</v>
      </c>
      <c r="D11855" s="180"/>
      <c r="E11855" s="180"/>
      <c r="F11855" s="180"/>
      <c r="G11855" s="180">
        <v>10</v>
      </c>
      <c r="H11855" s="180"/>
      <c r="I11855" s="180">
        <v>2449</v>
      </c>
      <c r="J11855" s="180">
        <v>2988.06</v>
      </c>
    </row>
    <row r="11856" spans="1:10" x14ac:dyDescent="0.2">
      <c r="A11856" s="180" t="s">
        <v>277</v>
      </c>
      <c r="B11856" s="180" t="s">
        <v>338</v>
      </c>
      <c r="C11856" s="180"/>
      <c r="D11856" s="180"/>
      <c r="E11856" s="180"/>
      <c r="F11856" s="180"/>
      <c r="G11856" s="180">
        <v>63500</v>
      </c>
      <c r="H11856" s="180"/>
      <c r="I11856" s="180">
        <v>63510</v>
      </c>
      <c r="J11856" s="180">
        <v>64558.86</v>
      </c>
    </row>
    <row r="11857" spans="1:10" x14ac:dyDescent="0.2">
      <c r="A11857" s="180" t="s">
        <v>277</v>
      </c>
      <c r="B11857" s="180" t="s">
        <v>339</v>
      </c>
      <c r="C11857" s="180"/>
      <c r="D11857" s="180"/>
      <c r="E11857" s="180"/>
      <c r="F11857" s="180"/>
      <c r="G11857" s="180"/>
      <c r="H11857" s="180"/>
      <c r="I11857" s="180">
        <v>91450</v>
      </c>
      <c r="J11857" s="180">
        <v>92495.52</v>
      </c>
    </row>
    <row r="11858" spans="1:10" x14ac:dyDescent="0.2">
      <c r="A11858" s="180" t="s">
        <v>277</v>
      </c>
      <c r="B11858" s="180" t="s">
        <v>340</v>
      </c>
      <c r="C11858" s="180"/>
      <c r="D11858" s="180"/>
      <c r="E11858" s="180"/>
      <c r="F11858" s="180"/>
      <c r="G11858" s="180"/>
      <c r="H11858" s="180"/>
      <c r="I11858" s="180">
        <v>194440</v>
      </c>
      <c r="J11858" s="180">
        <v>44938.68</v>
      </c>
    </row>
    <row r="11859" spans="1:10" x14ac:dyDescent="0.2">
      <c r="A11859" s="180" t="s">
        <v>277</v>
      </c>
      <c r="B11859" s="180" t="s">
        <v>341</v>
      </c>
      <c r="C11859" s="180"/>
      <c r="D11859" s="180"/>
      <c r="E11859" s="180"/>
      <c r="F11859" s="180"/>
      <c r="G11859" s="180"/>
      <c r="H11859" s="180"/>
      <c r="I11859" s="180">
        <v>0</v>
      </c>
      <c r="J11859" s="180">
        <v>0</v>
      </c>
    </row>
    <row r="11860" spans="1:10" x14ac:dyDescent="0.2">
      <c r="A11860" s="180" t="s">
        <v>277</v>
      </c>
      <c r="B11860" s="180" t="s">
        <v>342</v>
      </c>
      <c r="C11860" s="180"/>
      <c r="D11860" s="180"/>
      <c r="E11860" s="180"/>
      <c r="F11860" s="180"/>
      <c r="G11860" s="180"/>
      <c r="H11860" s="180"/>
      <c r="I11860" s="180">
        <v>1318916</v>
      </c>
      <c r="J11860" s="180">
        <v>1418479</v>
      </c>
    </row>
    <row r="11861" spans="1:10" x14ac:dyDescent="0.2">
      <c r="A11861" s="180" t="s">
        <v>277</v>
      </c>
      <c r="B11861" s="180" t="s">
        <v>343</v>
      </c>
      <c r="C11861" s="180"/>
      <c r="D11861" s="180"/>
      <c r="E11861" s="180"/>
      <c r="F11861" s="180"/>
      <c r="G11861" s="180"/>
      <c r="H11861" s="180"/>
      <c r="I11861" s="180">
        <v>0</v>
      </c>
      <c r="J11861" s="180">
        <v>0</v>
      </c>
    </row>
    <row r="11862" spans="1:10" x14ac:dyDescent="0.2">
      <c r="A11862" s="180" t="s">
        <v>277</v>
      </c>
      <c r="B11862" s="180" t="s">
        <v>344</v>
      </c>
      <c r="C11862" s="180">
        <v>199000</v>
      </c>
      <c r="D11862" s="180"/>
      <c r="E11862" s="180"/>
      <c r="F11862" s="180"/>
      <c r="G11862" s="180">
        <v>900</v>
      </c>
      <c r="H11862" s="180"/>
      <c r="I11862" s="180">
        <v>218485</v>
      </c>
      <c r="J11862" s="180">
        <v>217027.59000000003</v>
      </c>
    </row>
    <row r="11863" spans="1:10" x14ac:dyDescent="0.2">
      <c r="A11863" s="180" t="s">
        <v>277</v>
      </c>
      <c r="B11863" s="180" t="s">
        <v>475</v>
      </c>
      <c r="C11863" s="180"/>
      <c r="D11863" s="180">
        <v>365</v>
      </c>
      <c r="E11863" s="180"/>
      <c r="F11863" s="180">
        <v>0</v>
      </c>
      <c r="G11863" s="180"/>
      <c r="H11863" s="180"/>
      <c r="I11863" s="180">
        <v>3145</v>
      </c>
      <c r="J11863" s="180">
        <v>2828.04</v>
      </c>
    </row>
    <row r="11864" spans="1:10" x14ac:dyDescent="0.2">
      <c r="A11864" s="180" t="s">
        <v>277</v>
      </c>
      <c r="B11864" s="180" t="s">
        <v>332</v>
      </c>
      <c r="C11864" s="180"/>
      <c r="D11864" s="180"/>
      <c r="E11864" s="180"/>
      <c r="F11864" s="180"/>
      <c r="G11864" s="180"/>
      <c r="H11864" s="180"/>
      <c r="I11864" s="180">
        <v>18643</v>
      </c>
      <c r="J11864" s="180">
        <v>18854</v>
      </c>
    </row>
    <row r="11865" spans="1:10" x14ac:dyDescent="0.2">
      <c r="A11865" s="180" t="s">
        <v>277</v>
      </c>
      <c r="B11865" s="180" t="s">
        <v>407</v>
      </c>
      <c r="C11865" s="180"/>
      <c r="D11865" s="180"/>
      <c r="E11865" s="180"/>
      <c r="F11865" s="180"/>
      <c r="G11865" s="180">
        <v>52500</v>
      </c>
      <c r="H11865" s="180"/>
      <c r="I11865" s="180">
        <v>124385</v>
      </c>
      <c r="J11865" s="180">
        <v>116662.42</v>
      </c>
    </row>
    <row r="11866" spans="1:10" x14ac:dyDescent="0.2">
      <c r="A11866" s="180" t="s">
        <v>277</v>
      </c>
      <c r="B11866" s="180" t="s">
        <v>345</v>
      </c>
      <c r="C11866" s="180">
        <v>199300</v>
      </c>
      <c r="D11866" s="180">
        <v>148006</v>
      </c>
      <c r="E11866" s="180">
        <v>0</v>
      </c>
      <c r="F11866" s="180">
        <v>0</v>
      </c>
      <c r="G11866" s="180">
        <v>116910</v>
      </c>
      <c r="H11866" s="180">
        <v>0</v>
      </c>
      <c r="I11866" s="180">
        <v>3523759</v>
      </c>
      <c r="J11866" s="180">
        <v>3585778.62</v>
      </c>
    </row>
    <row r="11867" spans="1:10" x14ac:dyDescent="0.2">
      <c r="A11867" s="180" t="s">
        <v>277</v>
      </c>
      <c r="B11867" s="180" t="s">
        <v>346</v>
      </c>
      <c r="C11867" s="180"/>
      <c r="D11867" s="180"/>
      <c r="E11867" s="180"/>
      <c r="F11867" s="180"/>
      <c r="G11867" s="180"/>
      <c r="H11867" s="180"/>
      <c r="I11867" s="180">
        <v>0</v>
      </c>
      <c r="J11867" s="180">
        <v>800000</v>
      </c>
    </row>
    <row r="11868" spans="1:10" x14ac:dyDescent="0.2">
      <c r="A11868" s="180" t="s">
        <v>277</v>
      </c>
      <c r="B11868" s="180" t="s">
        <v>446</v>
      </c>
      <c r="C11868" s="180"/>
      <c r="D11868" s="180"/>
      <c r="E11868" s="180"/>
      <c r="F11868" s="180">
        <v>91000</v>
      </c>
      <c r="G11868" s="180"/>
      <c r="H11868" s="180"/>
      <c r="I11868" s="180">
        <v>92500</v>
      </c>
      <c r="J11868" s="180">
        <v>83974.67</v>
      </c>
    </row>
    <row r="11869" spans="1:10" x14ac:dyDescent="0.2">
      <c r="A11869" s="180" t="s">
        <v>277</v>
      </c>
      <c r="B11869" s="180" t="s">
        <v>347</v>
      </c>
      <c r="C11869" s="180"/>
      <c r="D11869" s="180"/>
      <c r="E11869" s="180"/>
      <c r="F11869" s="180"/>
      <c r="G11869" s="180"/>
      <c r="H11869" s="180"/>
      <c r="I11869" s="180">
        <v>0</v>
      </c>
      <c r="J11869" s="180">
        <v>1750</v>
      </c>
    </row>
    <row r="11870" spans="1:10" x14ac:dyDescent="0.2">
      <c r="A11870" s="180" t="s">
        <v>277</v>
      </c>
      <c r="B11870" s="180" t="s">
        <v>348</v>
      </c>
      <c r="C11870" s="180">
        <v>199300</v>
      </c>
      <c r="D11870" s="180">
        <v>148006</v>
      </c>
      <c r="E11870" s="180">
        <v>0</v>
      </c>
      <c r="F11870" s="180">
        <v>91000</v>
      </c>
      <c r="G11870" s="180">
        <v>116910</v>
      </c>
      <c r="H11870" s="180">
        <v>0</v>
      </c>
      <c r="I11870" s="180">
        <v>3616259</v>
      </c>
      <c r="J11870" s="180">
        <v>4471503.29</v>
      </c>
    </row>
    <row r="11871" spans="1:10" x14ac:dyDescent="0.2">
      <c r="A11871" s="180" t="s">
        <v>277</v>
      </c>
      <c r="B11871" s="180" t="s">
        <v>349</v>
      </c>
      <c r="C11871" s="180">
        <v>297217.59999999998</v>
      </c>
      <c r="D11871" s="180">
        <v>190219.77</v>
      </c>
      <c r="E11871" s="180">
        <v>0</v>
      </c>
      <c r="F11871" s="180">
        <v>1220</v>
      </c>
      <c r="G11871" s="180">
        <v>16015.579999999987</v>
      </c>
      <c r="H11871" s="180">
        <v>0</v>
      </c>
      <c r="I11871" s="180">
        <v>2292120.9500000002</v>
      </c>
      <c r="J11871" s="180">
        <v>1817684.61</v>
      </c>
    </row>
    <row r="11872" spans="1:10" x14ac:dyDescent="0.2">
      <c r="A11872" s="180" t="s">
        <v>277</v>
      </c>
      <c r="B11872" s="180" t="s">
        <v>350</v>
      </c>
      <c r="C11872" s="180">
        <v>496517.6</v>
      </c>
      <c r="D11872" s="180">
        <v>338225.77</v>
      </c>
      <c r="E11872" s="180">
        <v>0</v>
      </c>
      <c r="F11872" s="180">
        <v>92220</v>
      </c>
      <c r="G11872" s="180">
        <v>132925.57999999999</v>
      </c>
      <c r="H11872" s="180">
        <v>0</v>
      </c>
      <c r="I11872" s="180">
        <v>5908379.9500000002</v>
      </c>
      <c r="J11872" s="180">
        <v>6289187.9000000004</v>
      </c>
    </row>
    <row r="11873" spans="1:10" x14ac:dyDescent="0.2">
      <c r="A11873" s="180" t="s">
        <v>277</v>
      </c>
      <c r="B11873" s="180" t="s">
        <v>376</v>
      </c>
      <c r="C11873" s="180"/>
      <c r="D11873" s="180"/>
      <c r="E11873" s="180"/>
      <c r="F11873" s="180"/>
      <c r="G11873" s="180"/>
      <c r="H11873" s="180"/>
      <c r="I11873" s="180"/>
      <c r="J11873" s="180"/>
    </row>
    <row r="11874" spans="1:10" x14ac:dyDescent="0.2">
      <c r="A11874" s="180" t="s">
        <v>277</v>
      </c>
      <c r="B11874" s="180" t="s">
        <v>377</v>
      </c>
      <c r="C11874" s="180">
        <v>43300</v>
      </c>
      <c r="D11874" s="180"/>
      <c r="E11874" s="180"/>
      <c r="F11874" s="180"/>
      <c r="G11874" s="180"/>
      <c r="H11874" s="180"/>
      <c r="I11874" s="180">
        <v>1894802</v>
      </c>
      <c r="J11874" s="180">
        <v>1859986.96</v>
      </c>
    </row>
    <row r="11875" spans="1:10" x14ac:dyDescent="0.2">
      <c r="A11875" s="180" t="s">
        <v>277</v>
      </c>
      <c r="B11875" s="180" t="s">
        <v>352</v>
      </c>
      <c r="C11875" s="180"/>
      <c r="D11875" s="180"/>
      <c r="E11875" s="180"/>
      <c r="F11875" s="180"/>
      <c r="G11875" s="180"/>
      <c r="H11875" s="180"/>
      <c r="I11875" s="180">
        <v>53800</v>
      </c>
      <c r="J11875" s="180">
        <v>76571.23</v>
      </c>
    </row>
    <row r="11876" spans="1:10" x14ac:dyDescent="0.2">
      <c r="A11876" s="180" t="s">
        <v>277</v>
      </c>
      <c r="B11876" s="180" t="s">
        <v>353</v>
      </c>
      <c r="C11876" s="180">
        <v>14000</v>
      </c>
      <c r="D11876" s="180">
        <v>55000</v>
      </c>
      <c r="E11876" s="180"/>
      <c r="F11876" s="180"/>
      <c r="G11876" s="180"/>
      <c r="H11876" s="180"/>
      <c r="I11876" s="180">
        <v>209053</v>
      </c>
      <c r="J11876" s="180">
        <v>117882.07</v>
      </c>
    </row>
    <row r="11877" spans="1:10" x14ac:dyDescent="0.2">
      <c r="A11877" s="180" t="s">
        <v>277</v>
      </c>
      <c r="B11877" s="180" t="s">
        <v>354</v>
      </c>
      <c r="C11877" s="180"/>
      <c r="D11877" s="180"/>
      <c r="E11877" s="180"/>
      <c r="F11877" s="180"/>
      <c r="G11877" s="180"/>
      <c r="H11877" s="180"/>
      <c r="I11877" s="180">
        <v>227940</v>
      </c>
      <c r="J11877" s="180">
        <v>131108.38999999998</v>
      </c>
    </row>
    <row r="11878" spans="1:10" x14ac:dyDescent="0.2">
      <c r="A11878" s="180" t="s">
        <v>277</v>
      </c>
      <c r="B11878" s="180" t="s">
        <v>408</v>
      </c>
      <c r="C11878" s="180"/>
      <c r="D11878" s="180"/>
      <c r="E11878" s="180"/>
      <c r="F11878" s="180"/>
      <c r="G11878" s="180"/>
      <c r="H11878" s="180"/>
      <c r="I11878" s="180">
        <v>212467</v>
      </c>
      <c r="J11878" s="180">
        <v>199445.45</v>
      </c>
    </row>
    <row r="11879" spans="1:10" x14ac:dyDescent="0.2">
      <c r="A11879" s="180" t="s">
        <v>277</v>
      </c>
      <c r="B11879" s="180" t="s">
        <v>423</v>
      </c>
      <c r="C11879" s="180"/>
      <c r="D11879" s="180"/>
      <c r="E11879" s="180"/>
      <c r="F11879" s="180"/>
      <c r="G11879" s="180">
        <v>100</v>
      </c>
      <c r="H11879" s="180"/>
      <c r="I11879" s="180">
        <v>85025</v>
      </c>
      <c r="J11879" s="180">
        <v>62107.94</v>
      </c>
    </row>
    <row r="11880" spans="1:10" x14ac:dyDescent="0.2">
      <c r="A11880" s="180" t="s">
        <v>277</v>
      </c>
      <c r="B11880" s="180" t="s">
        <v>355</v>
      </c>
      <c r="C11880" s="180">
        <v>11500</v>
      </c>
      <c r="D11880" s="180"/>
      <c r="E11880" s="180"/>
      <c r="F11880" s="180"/>
      <c r="G11880" s="180">
        <v>4000</v>
      </c>
      <c r="H11880" s="180"/>
      <c r="I11880" s="180">
        <v>294070</v>
      </c>
      <c r="J11880" s="180">
        <v>224957.92</v>
      </c>
    </row>
    <row r="11881" spans="1:10" x14ac:dyDescent="0.2">
      <c r="A11881" s="180" t="s">
        <v>277</v>
      </c>
      <c r="B11881" s="180" t="s">
        <v>356</v>
      </c>
      <c r="C11881" s="180"/>
      <c r="D11881" s="180">
        <v>90000</v>
      </c>
      <c r="E11881" s="180"/>
      <c r="F11881" s="180"/>
      <c r="G11881" s="180"/>
      <c r="H11881" s="180"/>
      <c r="I11881" s="180">
        <v>91727</v>
      </c>
      <c r="J11881" s="180">
        <v>187596.32</v>
      </c>
    </row>
    <row r="11882" spans="1:10" x14ac:dyDescent="0.2">
      <c r="A11882" s="180" t="s">
        <v>277</v>
      </c>
      <c r="B11882" s="180" t="s">
        <v>409</v>
      </c>
      <c r="C11882" s="180"/>
      <c r="D11882" s="180"/>
      <c r="E11882" s="180"/>
      <c r="F11882" s="180"/>
      <c r="G11882" s="180"/>
      <c r="H11882" s="180"/>
      <c r="I11882" s="180">
        <v>0</v>
      </c>
      <c r="J11882" s="180"/>
    </row>
    <row r="11883" spans="1:10" x14ac:dyDescent="0.2">
      <c r="A11883" s="180" t="s">
        <v>277</v>
      </c>
      <c r="B11883" s="180" t="s">
        <v>378</v>
      </c>
      <c r="C11883" s="180"/>
      <c r="D11883" s="180"/>
      <c r="E11883" s="180"/>
      <c r="F11883" s="180"/>
      <c r="G11883" s="180">
        <v>128000</v>
      </c>
      <c r="H11883" s="180"/>
      <c r="I11883" s="180">
        <v>124560</v>
      </c>
      <c r="J11883" s="180">
        <v>120585.57</v>
      </c>
    </row>
    <row r="11884" spans="1:10" x14ac:dyDescent="0.2">
      <c r="A11884" s="180" t="s">
        <v>277</v>
      </c>
      <c r="B11884" s="180" t="s">
        <v>360</v>
      </c>
      <c r="C11884" s="180">
        <v>36000</v>
      </c>
      <c r="D11884" s="180"/>
      <c r="E11884" s="180"/>
      <c r="F11884" s="180"/>
      <c r="G11884" s="180"/>
      <c r="H11884" s="180"/>
      <c r="I11884" s="180">
        <v>34200</v>
      </c>
      <c r="J11884" s="180">
        <v>763766.76</v>
      </c>
    </row>
    <row r="11885" spans="1:10" x14ac:dyDescent="0.2">
      <c r="A11885" s="180" t="s">
        <v>277</v>
      </c>
      <c r="B11885" s="180" t="s">
        <v>379</v>
      </c>
      <c r="C11885" s="180"/>
      <c r="D11885" s="180"/>
      <c r="E11885" s="180"/>
      <c r="F11885" s="180">
        <v>91000</v>
      </c>
      <c r="G11885" s="180"/>
      <c r="H11885" s="180"/>
      <c r="I11885" s="180">
        <v>91280</v>
      </c>
      <c r="J11885" s="180">
        <v>83974.67</v>
      </c>
    </row>
    <row r="11886" spans="1:10" x14ac:dyDescent="0.2">
      <c r="A11886" s="180" t="s">
        <v>277</v>
      </c>
      <c r="B11886" s="180" t="s">
        <v>362</v>
      </c>
      <c r="C11886" s="180"/>
      <c r="D11886" s="180"/>
      <c r="E11886" s="180"/>
      <c r="F11886" s="180"/>
      <c r="G11886" s="180"/>
      <c r="H11886" s="180"/>
      <c r="I11886" s="180">
        <v>83720</v>
      </c>
      <c r="J11886" s="180">
        <v>85109</v>
      </c>
    </row>
    <row r="11887" spans="1:10" x14ac:dyDescent="0.2">
      <c r="A11887" s="180" t="s">
        <v>277</v>
      </c>
      <c r="B11887" s="180" t="s">
        <v>365</v>
      </c>
      <c r="C11887" s="180">
        <v>104800</v>
      </c>
      <c r="D11887" s="180">
        <v>145000</v>
      </c>
      <c r="E11887" s="180">
        <v>0</v>
      </c>
      <c r="F11887" s="180">
        <v>91000</v>
      </c>
      <c r="G11887" s="180">
        <v>132100</v>
      </c>
      <c r="H11887" s="180">
        <v>0</v>
      </c>
      <c r="I11887" s="180">
        <v>3402644</v>
      </c>
      <c r="J11887" s="180">
        <v>3913092.2799999993</v>
      </c>
    </row>
    <row r="11888" spans="1:10" x14ac:dyDescent="0.2">
      <c r="A11888" s="180" t="s">
        <v>277</v>
      </c>
      <c r="B11888" s="180" t="s">
        <v>447</v>
      </c>
      <c r="C11888" s="180">
        <v>91000</v>
      </c>
      <c r="D11888" s="180"/>
      <c r="E11888" s="180"/>
      <c r="F11888" s="180"/>
      <c r="G11888" s="180"/>
      <c r="H11888" s="180"/>
      <c r="I11888" s="180">
        <v>92500</v>
      </c>
      <c r="J11888" s="180">
        <v>83974.67</v>
      </c>
    </row>
    <row r="11889" spans="1:10" x14ac:dyDescent="0.2">
      <c r="A11889" s="180" t="s">
        <v>277</v>
      </c>
      <c r="B11889" s="180" t="s">
        <v>366</v>
      </c>
      <c r="C11889" s="180">
        <v>195800</v>
      </c>
      <c r="D11889" s="180">
        <v>145000</v>
      </c>
      <c r="E11889" s="180">
        <v>0</v>
      </c>
      <c r="F11889" s="180">
        <v>91000</v>
      </c>
      <c r="G11889" s="180">
        <v>132100</v>
      </c>
      <c r="H11889" s="180">
        <v>0</v>
      </c>
      <c r="I11889" s="180">
        <v>3495144</v>
      </c>
      <c r="J11889" s="180">
        <v>3997066.9499999993</v>
      </c>
    </row>
    <row r="11890" spans="1:10" x14ac:dyDescent="0.2">
      <c r="A11890" s="180" t="s">
        <v>277</v>
      </c>
      <c r="B11890" s="180" t="s">
        <v>367</v>
      </c>
      <c r="C11890" s="180">
        <v>300717.59999999998</v>
      </c>
      <c r="D11890" s="180">
        <v>193225.77</v>
      </c>
      <c r="E11890" s="180">
        <v>0</v>
      </c>
      <c r="F11890" s="180">
        <v>1220</v>
      </c>
      <c r="G11890" s="180">
        <v>825.57999999998719</v>
      </c>
      <c r="H11890" s="180">
        <v>0</v>
      </c>
      <c r="I11890" s="180">
        <v>2413235.9500000002</v>
      </c>
      <c r="J11890" s="180">
        <v>2292120.9500000011</v>
      </c>
    </row>
    <row r="11891" spans="1:10" x14ac:dyDescent="0.2">
      <c r="A11891" s="180" t="s">
        <v>277</v>
      </c>
      <c r="B11891" s="180" t="s">
        <v>368</v>
      </c>
      <c r="C11891" s="180">
        <v>496517.6</v>
      </c>
      <c r="D11891" s="180">
        <v>338225.77</v>
      </c>
      <c r="E11891" s="180">
        <v>0</v>
      </c>
      <c r="F11891" s="180">
        <v>92220</v>
      </c>
      <c r="G11891" s="180">
        <v>132925.57999999999</v>
      </c>
      <c r="H11891" s="180">
        <v>0</v>
      </c>
      <c r="I11891" s="180">
        <v>5908379.9500000002</v>
      </c>
      <c r="J11891" s="180">
        <v>6289187.9000000004</v>
      </c>
    </row>
    <row r="11892" spans="1:10" x14ac:dyDescent="0.2">
      <c r="A11892" s="180" t="s">
        <v>278</v>
      </c>
      <c r="B11892" s="180" t="s">
        <v>333</v>
      </c>
      <c r="C11892" s="180"/>
      <c r="D11892" s="180">
        <v>148138</v>
      </c>
      <c r="E11892" s="180"/>
      <c r="F11892" s="180">
        <v>0</v>
      </c>
      <c r="G11892" s="180"/>
      <c r="H11892" s="180"/>
      <c r="I11892" s="180">
        <v>3153342</v>
      </c>
      <c r="J11892" s="180">
        <v>2932689.4300000006</v>
      </c>
    </row>
    <row r="11893" spans="1:10" x14ac:dyDescent="0.2">
      <c r="A11893" s="180" t="s">
        <v>278</v>
      </c>
      <c r="B11893" s="180" t="s">
        <v>334</v>
      </c>
      <c r="C11893" s="180"/>
      <c r="D11893" s="180">
        <v>2806</v>
      </c>
      <c r="E11893" s="180"/>
      <c r="F11893" s="180">
        <v>0</v>
      </c>
      <c r="G11893" s="180"/>
      <c r="H11893" s="180"/>
      <c r="I11893" s="180">
        <v>64084</v>
      </c>
      <c r="J11893" s="180">
        <v>49382.03</v>
      </c>
    </row>
    <row r="11894" spans="1:10" x14ac:dyDescent="0.2">
      <c r="A11894" s="180" t="s">
        <v>278</v>
      </c>
      <c r="B11894" s="180" t="s">
        <v>335</v>
      </c>
      <c r="C11894" s="180"/>
      <c r="D11894" s="180">
        <v>28678</v>
      </c>
      <c r="E11894" s="180"/>
      <c r="F11894" s="180"/>
      <c r="G11894" s="180"/>
      <c r="H11894" s="180"/>
      <c r="I11894" s="180">
        <v>57357</v>
      </c>
      <c r="J11894" s="180">
        <v>57357</v>
      </c>
    </row>
    <row r="11895" spans="1:10" x14ac:dyDescent="0.2">
      <c r="A11895" s="180" t="s">
        <v>278</v>
      </c>
      <c r="B11895" s="180" t="s">
        <v>336</v>
      </c>
      <c r="C11895" s="180"/>
      <c r="D11895" s="180"/>
      <c r="E11895" s="180"/>
      <c r="F11895" s="180"/>
      <c r="G11895" s="180"/>
      <c r="H11895" s="180"/>
      <c r="I11895" s="180">
        <v>529274</v>
      </c>
      <c r="J11895" s="180">
        <v>529274.15</v>
      </c>
    </row>
    <row r="11896" spans="1:10" x14ac:dyDescent="0.2">
      <c r="A11896" s="180" t="s">
        <v>278</v>
      </c>
      <c r="B11896" s="180" t="s">
        <v>337</v>
      </c>
      <c r="C11896" s="180">
        <v>2100</v>
      </c>
      <c r="D11896" s="180">
        <v>290</v>
      </c>
      <c r="E11896" s="180"/>
      <c r="F11896" s="180"/>
      <c r="G11896" s="180">
        <v>122</v>
      </c>
      <c r="H11896" s="180"/>
      <c r="I11896" s="180">
        <v>29057</v>
      </c>
      <c r="J11896" s="180">
        <v>32401.05</v>
      </c>
    </row>
    <row r="11897" spans="1:10" x14ac:dyDescent="0.2">
      <c r="A11897" s="180" t="s">
        <v>278</v>
      </c>
      <c r="B11897" s="180" t="s">
        <v>338</v>
      </c>
      <c r="C11897" s="180"/>
      <c r="D11897" s="180"/>
      <c r="E11897" s="180"/>
      <c r="F11897" s="180"/>
      <c r="G11897" s="180">
        <v>122400</v>
      </c>
      <c r="H11897" s="180"/>
      <c r="I11897" s="180">
        <v>120000</v>
      </c>
      <c r="J11897" s="180">
        <v>159343.44</v>
      </c>
    </row>
    <row r="11898" spans="1:10" x14ac:dyDescent="0.2">
      <c r="A11898" s="180" t="s">
        <v>278</v>
      </c>
      <c r="B11898" s="180" t="s">
        <v>339</v>
      </c>
      <c r="C11898" s="180"/>
      <c r="D11898" s="180"/>
      <c r="E11898" s="180"/>
      <c r="F11898" s="180"/>
      <c r="G11898" s="180"/>
      <c r="H11898" s="180"/>
      <c r="I11898" s="180">
        <v>184341</v>
      </c>
      <c r="J11898" s="180">
        <v>194186.44</v>
      </c>
    </row>
    <row r="11899" spans="1:10" x14ac:dyDescent="0.2">
      <c r="A11899" s="180" t="s">
        <v>278</v>
      </c>
      <c r="B11899" s="180" t="s">
        <v>340</v>
      </c>
      <c r="C11899" s="180">
        <v>111690</v>
      </c>
      <c r="D11899" s="180"/>
      <c r="E11899" s="180"/>
      <c r="F11899" s="180"/>
      <c r="G11899" s="180">
        <v>1200</v>
      </c>
      <c r="H11899" s="180">
        <v>66011</v>
      </c>
      <c r="I11899" s="180">
        <v>416007</v>
      </c>
      <c r="J11899" s="180">
        <v>396903.42</v>
      </c>
    </row>
    <row r="11900" spans="1:10" x14ac:dyDescent="0.2">
      <c r="A11900" s="180" t="s">
        <v>278</v>
      </c>
      <c r="B11900" s="180" t="s">
        <v>341</v>
      </c>
      <c r="C11900" s="180"/>
      <c r="D11900" s="180"/>
      <c r="E11900" s="180"/>
      <c r="F11900" s="180"/>
      <c r="G11900" s="180"/>
      <c r="H11900" s="180"/>
      <c r="I11900" s="180">
        <v>7020</v>
      </c>
      <c r="J11900" s="180">
        <v>7020</v>
      </c>
    </row>
    <row r="11901" spans="1:10" x14ac:dyDescent="0.2">
      <c r="A11901" s="180" t="s">
        <v>278</v>
      </c>
      <c r="B11901" s="180" t="s">
        <v>342</v>
      </c>
      <c r="C11901" s="180"/>
      <c r="D11901" s="180"/>
      <c r="E11901" s="180"/>
      <c r="F11901" s="180"/>
      <c r="G11901" s="180"/>
      <c r="H11901" s="180"/>
      <c r="I11901" s="180">
        <v>3966706</v>
      </c>
      <c r="J11901" s="180">
        <v>3997717</v>
      </c>
    </row>
    <row r="11902" spans="1:10" x14ac:dyDescent="0.2">
      <c r="A11902" s="180" t="s">
        <v>278</v>
      </c>
      <c r="B11902" s="180" t="s">
        <v>343</v>
      </c>
      <c r="C11902" s="180"/>
      <c r="D11902" s="180"/>
      <c r="E11902" s="180"/>
      <c r="F11902" s="180"/>
      <c r="G11902" s="180"/>
      <c r="H11902" s="180"/>
      <c r="I11902" s="180">
        <v>0</v>
      </c>
      <c r="J11902" s="180">
        <v>0</v>
      </c>
    </row>
    <row r="11903" spans="1:10" x14ac:dyDescent="0.2">
      <c r="A11903" s="180" t="s">
        <v>278</v>
      </c>
      <c r="B11903" s="180" t="s">
        <v>344</v>
      </c>
      <c r="C11903" s="180">
        <v>650760</v>
      </c>
      <c r="D11903" s="180"/>
      <c r="E11903" s="180"/>
      <c r="F11903" s="180"/>
      <c r="G11903" s="180">
        <v>2448</v>
      </c>
      <c r="H11903" s="180"/>
      <c r="I11903" s="180">
        <v>682301</v>
      </c>
      <c r="J11903" s="180">
        <v>634655.48</v>
      </c>
    </row>
    <row r="11904" spans="1:10" x14ac:dyDescent="0.2">
      <c r="A11904" s="180" t="s">
        <v>278</v>
      </c>
      <c r="B11904" s="180" t="s">
        <v>475</v>
      </c>
      <c r="C11904" s="180"/>
      <c r="D11904" s="180">
        <v>950</v>
      </c>
      <c r="E11904" s="180"/>
      <c r="F11904" s="180">
        <v>0</v>
      </c>
      <c r="G11904" s="180"/>
      <c r="H11904" s="180"/>
      <c r="I11904" s="180">
        <v>19554</v>
      </c>
      <c r="J11904" s="180">
        <v>41002.67</v>
      </c>
    </row>
    <row r="11905" spans="1:10" x14ac:dyDescent="0.2">
      <c r="A11905" s="180" t="s">
        <v>278</v>
      </c>
      <c r="B11905" s="180" t="s">
        <v>332</v>
      </c>
      <c r="C11905" s="180"/>
      <c r="D11905" s="180"/>
      <c r="E11905" s="180"/>
      <c r="F11905" s="180"/>
      <c r="G11905" s="180"/>
      <c r="H11905" s="180"/>
      <c r="I11905" s="180">
        <v>110186</v>
      </c>
      <c r="J11905" s="180">
        <v>115985</v>
      </c>
    </row>
    <row r="11906" spans="1:10" x14ac:dyDescent="0.2">
      <c r="A11906" s="180" t="s">
        <v>278</v>
      </c>
      <c r="B11906" s="180" t="s">
        <v>407</v>
      </c>
      <c r="C11906" s="180"/>
      <c r="D11906" s="180"/>
      <c r="E11906" s="180"/>
      <c r="F11906" s="180"/>
      <c r="G11906" s="180">
        <v>160844</v>
      </c>
      <c r="H11906" s="180">
        <v>1751</v>
      </c>
      <c r="I11906" s="180">
        <v>404407</v>
      </c>
      <c r="J11906" s="180">
        <v>444649.31000000006</v>
      </c>
    </row>
    <row r="11907" spans="1:10" x14ac:dyDescent="0.2">
      <c r="A11907" s="180" t="s">
        <v>278</v>
      </c>
      <c r="B11907" s="180" t="s">
        <v>345</v>
      </c>
      <c r="C11907" s="180">
        <v>764550</v>
      </c>
      <c r="D11907" s="180">
        <v>180862</v>
      </c>
      <c r="E11907" s="180">
        <v>0</v>
      </c>
      <c r="F11907" s="180">
        <v>0</v>
      </c>
      <c r="G11907" s="180">
        <v>287014</v>
      </c>
      <c r="H11907" s="180">
        <v>67762</v>
      </c>
      <c r="I11907" s="180">
        <v>9743636</v>
      </c>
      <c r="J11907" s="180">
        <v>9592566.4199999999</v>
      </c>
    </row>
    <row r="11908" spans="1:10" x14ac:dyDescent="0.2">
      <c r="A11908" s="180" t="s">
        <v>278</v>
      </c>
      <c r="B11908" s="180" t="s">
        <v>346</v>
      </c>
      <c r="C11908" s="180"/>
      <c r="D11908" s="180">
        <v>43378</v>
      </c>
      <c r="E11908" s="180"/>
      <c r="F11908" s="180"/>
      <c r="G11908" s="180"/>
      <c r="H11908" s="180"/>
      <c r="I11908" s="180">
        <v>54744</v>
      </c>
      <c r="J11908" s="180">
        <v>64186.29</v>
      </c>
    </row>
    <row r="11909" spans="1:10" x14ac:dyDescent="0.2">
      <c r="A11909" s="180" t="s">
        <v>278</v>
      </c>
      <c r="B11909" s="180" t="s">
        <v>446</v>
      </c>
      <c r="C11909" s="180"/>
      <c r="D11909" s="180"/>
      <c r="E11909" s="180"/>
      <c r="F11909" s="180">
        <v>16483</v>
      </c>
      <c r="G11909" s="180"/>
      <c r="H11909" s="180"/>
      <c r="I11909" s="180">
        <v>16483</v>
      </c>
      <c r="J11909" s="180">
        <v>16597.689999999999</v>
      </c>
    </row>
    <row r="11910" spans="1:10" x14ac:dyDescent="0.2">
      <c r="A11910" s="180" t="s">
        <v>278</v>
      </c>
      <c r="B11910" s="180" t="s">
        <v>347</v>
      </c>
      <c r="C11910" s="180"/>
      <c r="D11910" s="180"/>
      <c r="E11910" s="180"/>
      <c r="F11910" s="180"/>
      <c r="G11910" s="180"/>
      <c r="H11910" s="180"/>
      <c r="I11910" s="180">
        <v>0</v>
      </c>
      <c r="J11910" s="180">
        <v>269059.18</v>
      </c>
    </row>
    <row r="11911" spans="1:10" x14ac:dyDescent="0.2">
      <c r="A11911" s="180" t="s">
        <v>278</v>
      </c>
      <c r="B11911" s="180" t="s">
        <v>348</v>
      </c>
      <c r="C11911" s="180">
        <v>764550</v>
      </c>
      <c r="D11911" s="180">
        <v>224240</v>
      </c>
      <c r="E11911" s="180">
        <v>0</v>
      </c>
      <c r="F11911" s="180">
        <v>16483</v>
      </c>
      <c r="G11911" s="180">
        <v>287014</v>
      </c>
      <c r="H11911" s="180">
        <v>67762</v>
      </c>
      <c r="I11911" s="180">
        <v>9814863</v>
      </c>
      <c r="J11911" s="180">
        <v>9942409.5799999982</v>
      </c>
    </row>
    <row r="11912" spans="1:10" x14ac:dyDescent="0.2">
      <c r="A11912" s="180" t="s">
        <v>278</v>
      </c>
      <c r="B11912" s="180" t="s">
        <v>349</v>
      </c>
      <c r="C11912" s="180">
        <v>80519.64000000013</v>
      </c>
      <c r="D11912" s="180">
        <v>49911.360000000052</v>
      </c>
      <c r="E11912" s="180">
        <v>0</v>
      </c>
      <c r="F11912" s="180">
        <v>0</v>
      </c>
      <c r="G11912" s="180">
        <v>-11434.660000000033</v>
      </c>
      <c r="H11912" s="180">
        <v>-14813.809999999998</v>
      </c>
      <c r="I11912" s="180">
        <v>4748404.2600000016</v>
      </c>
      <c r="J11912" s="180">
        <v>4364199.0999999996</v>
      </c>
    </row>
    <row r="11913" spans="1:10" x14ac:dyDescent="0.2">
      <c r="A11913" s="180" t="s">
        <v>278</v>
      </c>
      <c r="B11913" s="180" t="s">
        <v>350</v>
      </c>
      <c r="C11913" s="180">
        <v>845069.64000000013</v>
      </c>
      <c r="D11913" s="180">
        <v>274151.36000000004</v>
      </c>
      <c r="E11913" s="180">
        <v>0</v>
      </c>
      <c r="F11913" s="180">
        <v>16483</v>
      </c>
      <c r="G11913" s="180">
        <v>275579.33999999997</v>
      </c>
      <c r="H11913" s="180">
        <v>52948.19</v>
      </c>
      <c r="I11913" s="180">
        <v>14563267.260000002</v>
      </c>
      <c r="J11913" s="180">
        <v>14306608.679999998</v>
      </c>
    </row>
    <row r="11914" spans="1:10" x14ac:dyDescent="0.2">
      <c r="A11914" s="180" t="s">
        <v>278</v>
      </c>
      <c r="B11914" s="180" t="s">
        <v>376</v>
      </c>
      <c r="C11914" s="180"/>
      <c r="D11914" s="180"/>
      <c r="E11914" s="180"/>
      <c r="F11914" s="180"/>
      <c r="G11914" s="180"/>
      <c r="H11914" s="180"/>
      <c r="I11914" s="180"/>
      <c r="J11914" s="180"/>
    </row>
    <row r="11915" spans="1:10" x14ac:dyDescent="0.2">
      <c r="A11915" s="180" t="s">
        <v>278</v>
      </c>
      <c r="B11915" s="180" t="s">
        <v>377</v>
      </c>
      <c r="C11915" s="180"/>
      <c r="D11915" s="180">
        <v>12360</v>
      </c>
      <c r="E11915" s="180"/>
      <c r="F11915" s="180"/>
      <c r="G11915" s="180"/>
      <c r="H11915" s="180"/>
      <c r="I11915" s="180">
        <v>5514322</v>
      </c>
      <c r="J11915" s="180">
        <v>5295207.42</v>
      </c>
    </row>
    <row r="11916" spans="1:10" x14ac:dyDescent="0.2">
      <c r="A11916" s="180" t="s">
        <v>278</v>
      </c>
      <c r="B11916" s="180" t="s">
        <v>352</v>
      </c>
      <c r="C11916" s="180"/>
      <c r="D11916" s="180">
        <v>58774</v>
      </c>
      <c r="E11916" s="180"/>
      <c r="F11916" s="180"/>
      <c r="G11916" s="180"/>
      <c r="H11916" s="180"/>
      <c r="I11916" s="180">
        <v>274297</v>
      </c>
      <c r="J11916" s="180">
        <v>313018.98</v>
      </c>
    </row>
    <row r="11917" spans="1:10" x14ac:dyDescent="0.2">
      <c r="A11917" s="180" t="s">
        <v>278</v>
      </c>
      <c r="B11917" s="180" t="s">
        <v>353</v>
      </c>
      <c r="C11917" s="180"/>
      <c r="D11917" s="180">
        <v>42863</v>
      </c>
      <c r="E11917" s="180"/>
      <c r="F11917" s="180"/>
      <c r="G11917" s="180"/>
      <c r="H11917" s="180"/>
      <c r="I11917" s="180">
        <v>423141</v>
      </c>
      <c r="J11917" s="180">
        <v>416518.75</v>
      </c>
    </row>
    <row r="11918" spans="1:10" x14ac:dyDescent="0.2">
      <c r="A11918" s="180" t="s">
        <v>278</v>
      </c>
      <c r="B11918" s="180" t="s">
        <v>354</v>
      </c>
      <c r="C11918" s="180"/>
      <c r="D11918" s="180"/>
      <c r="E11918" s="180"/>
      <c r="F11918" s="180"/>
      <c r="G11918" s="180"/>
      <c r="H11918" s="180"/>
      <c r="I11918" s="180">
        <v>212076</v>
      </c>
      <c r="J11918" s="180">
        <v>211656.55</v>
      </c>
    </row>
    <row r="11919" spans="1:10" x14ac:dyDescent="0.2">
      <c r="A11919" s="180" t="s">
        <v>278</v>
      </c>
      <c r="B11919" s="180" t="s">
        <v>408</v>
      </c>
      <c r="C11919" s="180"/>
      <c r="D11919" s="180"/>
      <c r="E11919" s="180"/>
      <c r="F11919" s="180"/>
      <c r="G11919" s="180"/>
      <c r="H11919" s="180"/>
      <c r="I11919" s="180">
        <v>368750</v>
      </c>
      <c r="J11919" s="180">
        <v>358010.25</v>
      </c>
    </row>
    <row r="11920" spans="1:10" x14ac:dyDescent="0.2">
      <c r="A11920" s="180" t="s">
        <v>278</v>
      </c>
      <c r="B11920" s="180" t="s">
        <v>423</v>
      </c>
      <c r="C11920" s="180"/>
      <c r="D11920" s="180">
        <v>27880</v>
      </c>
      <c r="E11920" s="180"/>
      <c r="F11920" s="180"/>
      <c r="G11920" s="180"/>
      <c r="H11920" s="180"/>
      <c r="I11920" s="180">
        <v>164085</v>
      </c>
      <c r="J11920" s="180">
        <v>163288.41</v>
      </c>
    </row>
    <row r="11921" spans="1:10" x14ac:dyDescent="0.2">
      <c r="A11921" s="180" t="s">
        <v>278</v>
      </c>
      <c r="B11921" s="180" t="s">
        <v>355</v>
      </c>
      <c r="C11921" s="180"/>
      <c r="D11921" s="180"/>
      <c r="E11921" s="180"/>
      <c r="F11921" s="180"/>
      <c r="G11921" s="180">
        <v>2060</v>
      </c>
      <c r="H11921" s="180"/>
      <c r="I11921" s="180">
        <v>546444</v>
      </c>
      <c r="J11921" s="180">
        <v>526238.42999999993</v>
      </c>
    </row>
    <row r="11922" spans="1:10" x14ac:dyDescent="0.2">
      <c r="A11922" s="180" t="s">
        <v>278</v>
      </c>
      <c r="B11922" s="180" t="s">
        <v>356</v>
      </c>
      <c r="C11922" s="180">
        <v>154500</v>
      </c>
      <c r="D11922" s="180"/>
      <c r="E11922" s="180"/>
      <c r="F11922" s="180"/>
      <c r="G11922" s="180"/>
      <c r="H11922" s="180"/>
      <c r="I11922" s="180">
        <v>446137</v>
      </c>
      <c r="J11922" s="180">
        <v>383494.76</v>
      </c>
    </row>
    <row r="11923" spans="1:10" x14ac:dyDescent="0.2">
      <c r="A11923" s="180" t="s">
        <v>278</v>
      </c>
      <c r="B11923" s="180" t="s">
        <v>409</v>
      </c>
      <c r="C11923" s="180"/>
      <c r="D11923" s="180"/>
      <c r="E11923" s="180"/>
      <c r="F11923" s="180"/>
      <c r="G11923" s="180"/>
      <c r="H11923" s="180"/>
      <c r="I11923" s="180">
        <v>0</v>
      </c>
      <c r="J11923" s="180"/>
    </row>
    <row r="11924" spans="1:10" x14ac:dyDescent="0.2">
      <c r="A11924" s="180" t="s">
        <v>278</v>
      </c>
      <c r="B11924" s="180" t="s">
        <v>378</v>
      </c>
      <c r="C11924" s="180"/>
      <c r="D11924" s="180"/>
      <c r="E11924" s="180"/>
      <c r="F11924" s="180"/>
      <c r="G11924" s="180">
        <v>370938</v>
      </c>
      <c r="H11924" s="180">
        <v>79285</v>
      </c>
      <c r="I11924" s="180">
        <v>436133</v>
      </c>
      <c r="J11924" s="180">
        <v>347046.18</v>
      </c>
    </row>
    <row r="11925" spans="1:10" x14ac:dyDescent="0.2">
      <c r="A11925" s="180" t="s">
        <v>278</v>
      </c>
      <c r="B11925" s="180" t="s">
        <v>360</v>
      </c>
      <c r="C11925" s="180">
        <v>1242477</v>
      </c>
      <c r="D11925" s="180">
        <v>76411</v>
      </c>
      <c r="E11925" s="180"/>
      <c r="F11925" s="180"/>
      <c r="G11925" s="180"/>
      <c r="H11925" s="180"/>
      <c r="I11925" s="180">
        <v>1280473</v>
      </c>
      <c r="J11925" s="180">
        <v>1225205.51</v>
      </c>
    </row>
    <row r="11926" spans="1:10" x14ac:dyDescent="0.2">
      <c r="A11926" s="180" t="s">
        <v>278</v>
      </c>
      <c r="B11926" s="180" t="s">
        <v>379</v>
      </c>
      <c r="C11926" s="180"/>
      <c r="D11926" s="180"/>
      <c r="E11926" s="180"/>
      <c r="F11926" s="180">
        <v>16483</v>
      </c>
      <c r="G11926" s="180"/>
      <c r="H11926" s="180"/>
      <c r="I11926" s="180">
        <v>16483</v>
      </c>
      <c r="J11926" s="180">
        <v>15109.49</v>
      </c>
    </row>
    <row r="11927" spans="1:10" x14ac:dyDescent="0.2">
      <c r="A11927" s="180" t="s">
        <v>278</v>
      </c>
      <c r="B11927" s="180" t="s">
        <v>362</v>
      </c>
      <c r="C11927" s="180"/>
      <c r="D11927" s="180"/>
      <c r="E11927" s="180"/>
      <c r="F11927" s="180"/>
      <c r="G11927" s="180"/>
      <c r="H11927" s="180"/>
      <c r="I11927" s="180">
        <v>273872</v>
      </c>
      <c r="J11927" s="180">
        <v>273213</v>
      </c>
    </row>
    <row r="11928" spans="1:10" x14ac:dyDescent="0.2">
      <c r="A11928" s="180" t="s">
        <v>278</v>
      </c>
      <c r="B11928" s="180" t="s">
        <v>365</v>
      </c>
      <c r="C11928" s="180">
        <v>1396977</v>
      </c>
      <c r="D11928" s="180">
        <v>218288</v>
      </c>
      <c r="E11928" s="180">
        <v>0</v>
      </c>
      <c r="F11928" s="180">
        <v>16483</v>
      </c>
      <c r="G11928" s="180">
        <v>372998</v>
      </c>
      <c r="H11928" s="180">
        <v>79285</v>
      </c>
      <c r="I11928" s="180">
        <v>9956213</v>
      </c>
      <c r="J11928" s="180">
        <v>9528007.7300000004</v>
      </c>
    </row>
    <row r="11929" spans="1:10" x14ac:dyDescent="0.2">
      <c r="A11929" s="180" t="s">
        <v>278</v>
      </c>
      <c r="B11929" s="180" t="s">
        <v>447</v>
      </c>
      <c r="C11929" s="180"/>
      <c r="D11929" s="180"/>
      <c r="E11929" s="180"/>
      <c r="F11929" s="180"/>
      <c r="G11929" s="180"/>
      <c r="H11929" s="180"/>
      <c r="I11929" s="180">
        <v>16483</v>
      </c>
      <c r="J11929" s="180">
        <v>30196.69</v>
      </c>
    </row>
    <row r="11930" spans="1:10" x14ac:dyDescent="0.2">
      <c r="A11930" s="180" t="s">
        <v>278</v>
      </c>
      <c r="B11930" s="180" t="s">
        <v>366</v>
      </c>
      <c r="C11930" s="180">
        <v>1396977</v>
      </c>
      <c r="D11930" s="180">
        <v>218288</v>
      </c>
      <c r="E11930" s="180">
        <v>0</v>
      </c>
      <c r="F11930" s="180">
        <v>16483</v>
      </c>
      <c r="G11930" s="180">
        <v>372998</v>
      </c>
      <c r="H11930" s="180">
        <v>79285</v>
      </c>
      <c r="I11930" s="180">
        <v>9972696</v>
      </c>
      <c r="J11930" s="180">
        <v>9558204.4199999999</v>
      </c>
    </row>
    <row r="11931" spans="1:10" x14ac:dyDescent="0.2">
      <c r="A11931" s="180" t="s">
        <v>278</v>
      </c>
      <c r="B11931" s="180" t="s">
        <v>367</v>
      </c>
      <c r="C11931" s="180">
        <v>-551907.35999999987</v>
      </c>
      <c r="D11931" s="180">
        <v>55863.360000000052</v>
      </c>
      <c r="E11931" s="180">
        <v>0</v>
      </c>
      <c r="F11931" s="180">
        <v>0</v>
      </c>
      <c r="G11931" s="180">
        <v>-97418.660000000033</v>
      </c>
      <c r="H11931" s="180">
        <v>-26336.81</v>
      </c>
      <c r="I11931" s="180">
        <v>4590571.2600000016</v>
      </c>
      <c r="J11931" s="180">
        <v>4748404.2599999979</v>
      </c>
    </row>
    <row r="11932" spans="1:10" x14ac:dyDescent="0.2">
      <c r="A11932" s="180" t="s">
        <v>278</v>
      </c>
      <c r="B11932" s="180" t="s">
        <v>368</v>
      </c>
      <c r="C11932" s="180">
        <v>845069.64000000013</v>
      </c>
      <c r="D11932" s="180">
        <v>274151.36000000004</v>
      </c>
      <c r="E11932" s="180">
        <v>0</v>
      </c>
      <c r="F11932" s="180">
        <v>16483</v>
      </c>
      <c r="G11932" s="180">
        <v>275579.33999999997</v>
      </c>
      <c r="H11932" s="180">
        <v>52948.19</v>
      </c>
      <c r="I11932" s="180">
        <v>14563267.260000002</v>
      </c>
      <c r="J11932" s="180">
        <v>14306608.679999998</v>
      </c>
    </row>
    <row r="11933" spans="1:10" x14ac:dyDescent="0.2">
      <c r="A11933" s="180" t="s">
        <v>279</v>
      </c>
      <c r="B11933" s="180" t="s">
        <v>333</v>
      </c>
      <c r="C11933" s="180"/>
      <c r="D11933" s="180">
        <v>813544</v>
      </c>
      <c r="E11933" s="180"/>
      <c r="F11933" s="180">
        <v>521078</v>
      </c>
      <c r="G11933" s="180"/>
      <c r="H11933" s="180"/>
      <c r="I11933" s="180">
        <v>6844823</v>
      </c>
      <c r="J11933" s="180">
        <v>6880159.5799999991</v>
      </c>
    </row>
    <row r="11934" spans="1:10" x14ac:dyDescent="0.2">
      <c r="A11934" s="180" t="s">
        <v>279</v>
      </c>
      <c r="B11934" s="180" t="s">
        <v>334</v>
      </c>
      <c r="C11934" s="180"/>
      <c r="D11934" s="180">
        <v>23717</v>
      </c>
      <c r="E11934" s="180"/>
      <c r="F11934" s="180">
        <v>15190</v>
      </c>
      <c r="G11934" s="180"/>
      <c r="H11934" s="180"/>
      <c r="I11934" s="180">
        <v>218385</v>
      </c>
      <c r="J11934" s="180">
        <v>217278.16000000003</v>
      </c>
    </row>
    <row r="11935" spans="1:10" x14ac:dyDescent="0.2">
      <c r="A11935" s="180" t="s">
        <v>279</v>
      </c>
      <c r="B11935" s="180" t="s">
        <v>335</v>
      </c>
      <c r="C11935" s="180"/>
      <c r="D11935" s="180">
        <v>0</v>
      </c>
      <c r="E11935" s="180"/>
      <c r="F11935" s="180"/>
      <c r="G11935" s="180"/>
      <c r="H11935" s="180"/>
      <c r="I11935" s="180">
        <v>338763</v>
      </c>
      <c r="J11935" s="180">
        <v>338417</v>
      </c>
    </row>
    <row r="11936" spans="1:10" x14ac:dyDescent="0.2">
      <c r="A11936" s="180" t="s">
        <v>279</v>
      </c>
      <c r="B11936" s="180" t="s">
        <v>336</v>
      </c>
      <c r="C11936" s="180"/>
      <c r="D11936" s="180"/>
      <c r="E11936" s="180"/>
      <c r="F11936" s="180"/>
      <c r="G11936" s="180"/>
      <c r="H11936" s="180"/>
      <c r="I11936" s="180">
        <v>1985000</v>
      </c>
      <c r="J11936" s="180">
        <v>1984508.92</v>
      </c>
    </row>
    <row r="11937" spans="1:10" x14ac:dyDescent="0.2">
      <c r="A11937" s="180" t="s">
        <v>279</v>
      </c>
      <c r="B11937" s="180" t="s">
        <v>337</v>
      </c>
      <c r="C11937" s="180">
        <v>3000</v>
      </c>
      <c r="D11937" s="180">
        <v>3000</v>
      </c>
      <c r="E11937" s="180"/>
      <c r="F11937" s="180">
        <v>15000</v>
      </c>
      <c r="G11937" s="180">
        <v>150</v>
      </c>
      <c r="H11937" s="180">
        <v>185</v>
      </c>
      <c r="I11937" s="180">
        <v>41185</v>
      </c>
      <c r="J11937" s="180">
        <v>46712.41</v>
      </c>
    </row>
    <row r="11938" spans="1:10" x14ac:dyDescent="0.2">
      <c r="A11938" s="180" t="s">
        <v>279</v>
      </c>
      <c r="B11938" s="180" t="s">
        <v>338</v>
      </c>
      <c r="C11938" s="180"/>
      <c r="D11938" s="180"/>
      <c r="E11938" s="180"/>
      <c r="F11938" s="180"/>
      <c r="G11938" s="180">
        <v>350000</v>
      </c>
      <c r="H11938" s="180"/>
      <c r="I11938" s="180">
        <v>347100</v>
      </c>
      <c r="J11938" s="180">
        <v>326073.55</v>
      </c>
    </row>
    <row r="11939" spans="1:10" x14ac:dyDescent="0.2">
      <c r="A11939" s="180" t="s">
        <v>279</v>
      </c>
      <c r="B11939" s="180" t="s">
        <v>339</v>
      </c>
      <c r="C11939" s="180"/>
      <c r="D11939" s="180"/>
      <c r="E11939" s="180"/>
      <c r="F11939" s="180"/>
      <c r="G11939" s="180"/>
      <c r="H11939" s="180"/>
      <c r="I11939" s="180">
        <v>245000</v>
      </c>
      <c r="J11939" s="180">
        <v>242240.3</v>
      </c>
    </row>
    <row r="11940" spans="1:10" x14ac:dyDescent="0.2">
      <c r="A11940" s="180" t="s">
        <v>279</v>
      </c>
      <c r="B11940" s="180" t="s">
        <v>340</v>
      </c>
      <c r="C11940" s="180"/>
      <c r="D11940" s="180">
        <v>900</v>
      </c>
      <c r="E11940" s="180"/>
      <c r="F11940" s="180"/>
      <c r="G11940" s="180">
        <v>500</v>
      </c>
      <c r="H11940" s="180">
        <v>525000</v>
      </c>
      <c r="I11940" s="180">
        <v>768814</v>
      </c>
      <c r="J11940" s="180">
        <v>809416.82</v>
      </c>
    </row>
    <row r="11941" spans="1:10" x14ac:dyDescent="0.2">
      <c r="A11941" s="180" t="s">
        <v>279</v>
      </c>
      <c r="B11941" s="180" t="s">
        <v>341</v>
      </c>
      <c r="C11941" s="180"/>
      <c r="D11941" s="180"/>
      <c r="E11941" s="180"/>
      <c r="F11941" s="180"/>
      <c r="G11941" s="180"/>
      <c r="H11941" s="180"/>
      <c r="I11941" s="180">
        <v>0</v>
      </c>
      <c r="J11941" s="180">
        <v>0</v>
      </c>
    </row>
    <row r="11942" spans="1:10" x14ac:dyDescent="0.2">
      <c r="A11942" s="180" t="s">
        <v>279</v>
      </c>
      <c r="B11942" s="180" t="s">
        <v>342</v>
      </c>
      <c r="C11942" s="180"/>
      <c r="D11942" s="180"/>
      <c r="E11942" s="180"/>
      <c r="F11942" s="180"/>
      <c r="G11942" s="180"/>
      <c r="H11942" s="180"/>
      <c r="I11942" s="180">
        <v>18693738</v>
      </c>
      <c r="J11942" s="180">
        <v>17977677</v>
      </c>
    </row>
    <row r="11943" spans="1:10" x14ac:dyDescent="0.2">
      <c r="A11943" s="180" t="s">
        <v>279</v>
      </c>
      <c r="B11943" s="180" t="s">
        <v>343</v>
      </c>
      <c r="C11943" s="180"/>
      <c r="D11943" s="180"/>
      <c r="E11943" s="180"/>
      <c r="F11943" s="180"/>
      <c r="G11943" s="180"/>
      <c r="H11943" s="180"/>
      <c r="I11943" s="180">
        <v>0</v>
      </c>
      <c r="J11943" s="180">
        <v>0</v>
      </c>
    </row>
    <row r="11944" spans="1:10" x14ac:dyDescent="0.2">
      <c r="A11944" s="180" t="s">
        <v>279</v>
      </c>
      <c r="B11944" s="180" t="s">
        <v>344</v>
      </c>
      <c r="C11944" s="180">
        <v>2465000</v>
      </c>
      <c r="D11944" s="180">
        <v>400</v>
      </c>
      <c r="E11944" s="180"/>
      <c r="F11944" s="180"/>
      <c r="G11944" s="180">
        <v>17000</v>
      </c>
      <c r="H11944" s="180"/>
      <c r="I11944" s="180">
        <v>2418696</v>
      </c>
      <c r="J11944" s="180">
        <v>2281735.13</v>
      </c>
    </row>
    <row r="11945" spans="1:10" x14ac:dyDescent="0.2">
      <c r="A11945" s="180" t="s">
        <v>279</v>
      </c>
      <c r="B11945" s="180" t="s">
        <v>475</v>
      </c>
      <c r="C11945" s="180"/>
      <c r="D11945" s="180">
        <v>23708</v>
      </c>
      <c r="E11945" s="180"/>
      <c r="F11945" s="180">
        <v>15185</v>
      </c>
      <c r="G11945" s="180"/>
      <c r="H11945" s="180"/>
      <c r="I11945" s="180">
        <v>214273</v>
      </c>
      <c r="J11945" s="180">
        <v>227090.48</v>
      </c>
    </row>
    <row r="11946" spans="1:10" x14ac:dyDescent="0.2">
      <c r="A11946" s="180" t="s">
        <v>279</v>
      </c>
      <c r="B11946" s="180" t="s">
        <v>332</v>
      </c>
      <c r="C11946" s="180"/>
      <c r="D11946" s="180"/>
      <c r="E11946" s="180"/>
      <c r="F11946" s="180"/>
      <c r="G11946" s="180"/>
      <c r="H11946" s="180"/>
      <c r="I11946" s="180">
        <v>1117589</v>
      </c>
      <c r="J11946" s="180">
        <v>1083388</v>
      </c>
    </row>
    <row r="11947" spans="1:10" x14ac:dyDescent="0.2">
      <c r="A11947" s="180" t="s">
        <v>279</v>
      </c>
      <c r="B11947" s="180" t="s">
        <v>407</v>
      </c>
      <c r="C11947" s="180"/>
      <c r="D11947" s="180"/>
      <c r="E11947" s="180"/>
      <c r="F11947" s="180"/>
      <c r="G11947" s="180">
        <v>1375000</v>
      </c>
      <c r="H11947" s="180"/>
      <c r="I11947" s="180">
        <v>1935497</v>
      </c>
      <c r="J11947" s="180">
        <v>1885232.85</v>
      </c>
    </row>
    <row r="11948" spans="1:10" x14ac:dyDescent="0.2">
      <c r="A11948" s="180" t="s">
        <v>279</v>
      </c>
      <c r="B11948" s="180" t="s">
        <v>345</v>
      </c>
      <c r="C11948" s="180">
        <v>2468000</v>
      </c>
      <c r="D11948" s="180">
        <v>865269</v>
      </c>
      <c r="E11948" s="180">
        <v>0</v>
      </c>
      <c r="F11948" s="180">
        <v>566453</v>
      </c>
      <c r="G11948" s="180">
        <v>1742650</v>
      </c>
      <c r="H11948" s="180">
        <v>525185</v>
      </c>
      <c r="I11948" s="180">
        <v>35168863</v>
      </c>
      <c r="J11948" s="180">
        <v>34299930.200000003</v>
      </c>
    </row>
    <row r="11949" spans="1:10" x14ac:dyDescent="0.2">
      <c r="A11949" s="180" t="s">
        <v>279</v>
      </c>
      <c r="B11949" s="180" t="s">
        <v>346</v>
      </c>
      <c r="C11949" s="180"/>
      <c r="D11949" s="180"/>
      <c r="E11949" s="180"/>
      <c r="F11949" s="180"/>
      <c r="G11949" s="180"/>
      <c r="H11949" s="180"/>
      <c r="I11949" s="180">
        <v>0</v>
      </c>
      <c r="J11949" s="180">
        <v>0</v>
      </c>
    </row>
    <row r="11950" spans="1:10" x14ac:dyDescent="0.2">
      <c r="A11950" s="180" t="s">
        <v>279</v>
      </c>
      <c r="B11950" s="180" t="s">
        <v>446</v>
      </c>
      <c r="C11950" s="180"/>
      <c r="D11950" s="180"/>
      <c r="E11950" s="180"/>
      <c r="F11950" s="180">
        <v>1912906</v>
      </c>
      <c r="G11950" s="180"/>
      <c r="H11950" s="180"/>
      <c r="I11950" s="180">
        <v>1913539</v>
      </c>
      <c r="J11950" s="180">
        <v>1905551.87</v>
      </c>
    </row>
    <row r="11951" spans="1:10" x14ac:dyDescent="0.2">
      <c r="A11951" s="180" t="s">
        <v>279</v>
      </c>
      <c r="B11951" s="180" t="s">
        <v>347</v>
      </c>
      <c r="C11951" s="180"/>
      <c r="D11951" s="180"/>
      <c r="E11951" s="180"/>
      <c r="F11951" s="180"/>
      <c r="G11951" s="180"/>
      <c r="H11951" s="180"/>
      <c r="I11951" s="180">
        <v>0</v>
      </c>
      <c r="J11951" s="180">
        <v>0</v>
      </c>
    </row>
    <row r="11952" spans="1:10" x14ac:dyDescent="0.2">
      <c r="A11952" s="180" t="s">
        <v>279</v>
      </c>
      <c r="B11952" s="180" t="s">
        <v>348</v>
      </c>
      <c r="C11952" s="180">
        <v>2468000</v>
      </c>
      <c r="D11952" s="180">
        <v>865269</v>
      </c>
      <c r="E11952" s="180">
        <v>0</v>
      </c>
      <c r="F11952" s="180">
        <v>2479359</v>
      </c>
      <c r="G11952" s="180">
        <v>1742650</v>
      </c>
      <c r="H11952" s="180">
        <v>525185</v>
      </c>
      <c r="I11952" s="180">
        <v>37082402</v>
      </c>
      <c r="J11952" s="180">
        <v>36205482.07</v>
      </c>
    </row>
    <row r="11953" spans="1:10" x14ac:dyDescent="0.2">
      <c r="A11953" s="180" t="s">
        <v>279</v>
      </c>
      <c r="B11953" s="180" t="s">
        <v>349</v>
      </c>
      <c r="C11953" s="180">
        <v>2554783.0300000003</v>
      </c>
      <c r="D11953" s="180">
        <v>757163.92</v>
      </c>
      <c r="E11953" s="180">
        <v>0</v>
      </c>
      <c r="F11953" s="180">
        <v>147040.14000000013</v>
      </c>
      <c r="G11953" s="180">
        <v>1194764.52</v>
      </c>
      <c r="H11953" s="180">
        <v>90970.910000000033</v>
      </c>
      <c r="I11953" s="180">
        <v>13396360.869999999</v>
      </c>
      <c r="J11953" s="180">
        <v>13201333.560000002</v>
      </c>
    </row>
    <row r="11954" spans="1:10" x14ac:dyDescent="0.2">
      <c r="A11954" s="180" t="s">
        <v>279</v>
      </c>
      <c r="B11954" s="180" t="s">
        <v>350</v>
      </c>
      <c r="C11954" s="180">
        <v>5022783.03</v>
      </c>
      <c r="D11954" s="180">
        <v>1622432.92</v>
      </c>
      <c r="E11954" s="180">
        <v>0</v>
      </c>
      <c r="F11954" s="180">
        <v>2626399.14</v>
      </c>
      <c r="G11954" s="180">
        <v>2937414.52</v>
      </c>
      <c r="H11954" s="180">
        <v>616155.91</v>
      </c>
      <c r="I11954" s="180">
        <v>50478762.869999997</v>
      </c>
      <c r="J11954" s="180">
        <v>49406815.630000003</v>
      </c>
    </row>
    <row r="11955" spans="1:10" x14ac:dyDescent="0.2">
      <c r="A11955" s="180" t="s">
        <v>279</v>
      </c>
      <c r="B11955" s="180" t="s">
        <v>376</v>
      </c>
      <c r="C11955" s="180"/>
      <c r="D11955" s="180"/>
      <c r="E11955" s="180"/>
      <c r="F11955" s="180"/>
      <c r="G11955" s="180"/>
      <c r="H11955" s="180"/>
      <c r="I11955" s="180"/>
      <c r="J11955" s="180"/>
    </row>
    <row r="11956" spans="1:10" x14ac:dyDescent="0.2">
      <c r="A11956" s="180" t="s">
        <v>279</v>
      </c>
      <c r="B11956" s="180" t="s">
        <v>377</v>
      </c>
      <c r="C11956" s="180"/>
      <c r="D11956" s="180"/>
      <c r="E11956" s="180"/>
      <c r="F11956" s="180"/>
      <c r="G11956" s="180"/>
      <c r="H11956" s="180">
        <v>210000</v>
      </c>
      <c r="I11956" s="180">
        <v>20760894</v>
      </c>
      <c r="J11956" s="180">
        <v>19831815.870000001</v>
      </c>
    </row>
    <row r="11957" spans="1:10" x14ac:dyDescent="0.2">
      <c r="A11957" s="180" t="s">
        <v>279</v>
      </c>
      <c r="B11957" s="180" t="s">
        <v>352</v>
      </c>
      <c r="C11957" s="180"/>
      <c r="D11957" s="180"/>
      <c r="E11957" s="180"/>
      <c r="F11957" s="180"/>
      <c r="G11957" s="180"/>
      <c r="H11957" s="180"/>
      <c r="I11957" s="180">
        <v>1124519</v>
      </c>
      <c r="J11957" s="180">
        <v>895598.73</v>
      </c>
    </row>
    <row r="11958" spans="1:10" x14ac:dyDescent="0.2">
      <c r="A11958" s="180" t="s">
        <v>279</v>
      </c>
      <c r="B11958" s="180" t="s">
        <v>353</v>
      </c>
      <c r="C11958" s="180"/>
      <c r="D11958" s="180"/>
      <c r="E11958" s="180"/>
      <c r="F11958" s="180"/>
      <c r="G11958" s="180"/>
      <c r="H11958" s="180"/>
      <c r="I11958" s="180">
        <v>1638377</v>
      </c>
      <c r="J11958" s="180">
        <v>1800552.99</v>
      </c>
    </row>
    <row r="11959" spans="1:10" x14ac:dyDescent="0.2">
      <c r="A11959" s="180" t="s">
        <v>279</v>
      </c>
      <c r="B11959" s="180" t="s">
        <v>354</v>
      </c>
      <c r="C11959" s="180"/>
      <c r="D11959" s="180"/>
      <c r="E11959" s="180"/>
      <c r="F11959" s="180"/>
      <c r="G11959" s="180"/>
      <c r="H11959" s="180">
        <v>108000</v>
      </c>
      <c r="I11959" s="180">
        <v>974935</v>
      </c>
      <c r="J11959" s="180">
        <v>1049557.26</v>
      </c>
    </row>
    <row r="11960" spans="1:10" x14ac:dyDescent="0.2">
      <c r="A11960" s="180" t="s">
        <v>279</v>
      </c>
      <c r="B11960" s="180" t="s">
        <v>408</v>
      </c>
      <c r="C11960" s="180"/>
      <c r="D11960" s="180"/>
      <c r="E11960" s="180"/>
      <c r="F11960" s="180"/>
      <c r="G11960" s="180"/>
      <c r="H11960" s="180"/>
      <c r="I11960" s="180">
        <v>1671479</v>
      </c>
      <c r="J11960" s="180">
        <v>1622814.75</v>
      </c>
    </row>
    <row r="11961" spans="1:10" x14ac:dyDescent="0.2">
      <c r="A11961" s="180" t="s">
        <v>279</v>
      </c>
      <c r="B11961" s="180" t="s">
        <v>423</v>
      </c>
      <c r="C11961" s="180">
        <v>15000</v>
      </c>
      <c r="D11961" s="180"/>
      <c r="E11961" s="180"/>
      <c r="F11961" s="180"/>
      <c r="G11961" s="180"/>
      <c r="H11961" s="180">
        <v>20000</v>
      </c>
      <c r="I11961" s="180">
        <v>361893</v>
      </c>
      <c r="J11961" s="180">
        <v>282447.90999999997</v>
      </c>
    </row>
    <row r="11962" spans="1:10" x14ac:dyDescent="0.2">
      <c r="A11962" s="180" t="s">
        <v>279</v>
      </c>
      <c r="B11962" s="180" t="s">
        <v>355</v>
      </c>
      <c r="C11962" s="180"/>
      <c r="D11962" s="180">
        <v>200000</v>
      </c>
      <c r="E11962" s="180"/>
      <c r="F11962" s="180"/>
      <c r="G11962" s="180"/>
      <c r="H11962" s="180">
        <v>5000</v>
      </c>
      <c r="I11962" s="180">
        <v>2390893</v>
      </c>
      <c r="J11962" s="180">
        <v>1980054.77</v>
      </c>
    </row>
    <row r="11963" spans="1:10" x14ac:dyDescent="0.2">
      <c r="A11963" s="180" t="s">
        <v>279</v>
      </c>
      <c r="B11963" s="180" t="s">
        <v>356</v>
      </c>
      <c r="C11963" s="180"/>
      <c r="D11963" s="180">
        <v>100000</v>
      </c>
      <c r="E11963" s="180"/>
      <c r="F11963" s="180"/>
      <c r="G11963" s="180"/>
      <c r="H11963" s="180"/>
      <c r="I11963" s="180">
        <v>815050</v>
      </c>
      <c r="J11963" s="180">
        <v>790263.86</v>
      </c>
    </row>
    <row r="11964" spans="1:10" x14ac:dyDescent="0.2">
      <c r="A11964" s="180" t="s">
        <v>279</v>
      </c>
      <c r="B11964" s="180" t="s">
        <v>409</v>
      </c>
      <c r="C11964" s="180"/>
      <c r="D11964" s="180"/>
      <c r="E11964" s="180"/>
      <c r="F11964" s="180"/>
      <c r="G11964" s="180"/>
      <c r="H11964" s="180"/>
      <c r="I11964" s="180">
        <v>0</v>
      </c>
      <c r="J11964" s="180"/>
    </row>
    <row r="11965" spans="1:10" x14ac:dyDescent="0.2">
      <c r="A11965" s="180" t="s">
        <v>279</v>
      </c>
      <c r="B11965" s="180" t="s">
        <v>378</v>
      </c>
      <c r="C11965" s="180"/>
      <c r="D11965" s="180"/>
      <c r="E11965" s="180"/>
      <c r="F11965" s="180"/>
      <c r="G11965" s="180">
        <v>1780000</v>
      </c>
      <c r="H11965" s="180">
        <v>211000</v>
      </c>
      <c r="I11965" s="180">
        <v>2084199</v>
      </c>
      <c r="J11965" s="180">
        <v>1820535.64</v>
      </c>
    </row>
    <row r="11966" spans="1:10" x14ac:dyDescent="0.2">
      <c r="A11966" s="180" t="s">
        <v>279</v>
      </c>
      <c r="B11966" s="180" t="s">
        <v>360</v>
      </c>
      <c r="C11966" s="180">
        <v>2000000</v>
      </c>
      <c r="D11966" s="180">
        <v>600000</v>
      </c>
      <c r="E11966" s="180"/>
      <c r="F11966" s="180"/>
      <c r="G11966" s="180"/>
      <c r="H11966" s="180"/>
      <c r="I11966" s="180">
        <v>1304780</v>
      </c>
      <c r="J11966" s="180">
        <v>516951.7</v>
      </c>
    </row>
    <row r="11967" spans="1:10" x14ac:dyDescent="0.2">
      <c r="A11967" s="180" t="s">
        <v>279</v>
      </c>
      <c r="B11967" s="180" t="s">
        <v>379</v>
      </c>
      <c r="C11967" s="180">
        <v>1294</v>
      </c>
      <c r="D11967" s="180"/>
      <c r="E11967" s="180"/>
      <c r="F11967" s="180">
        <v>2449174</v>
      </c>
      <c r="G11967" s="180"/>
      <c r="H11967" s="180"/>
      <c r="I11967" s="180">
        <v>2850367</v>
      </c>
      <c r="J11967" s="180">
        <v>2439847.8199999998</v>
      </c>
    </row>
    <row r="11968" spans="1:10" x14ac:dyDescent="0.2">
      <c r="A11968" s="180" t="s">
        <v>279</v>
      </c>
      <c r="B11968" s="180" t="s">
        <v>362</v>
      </c>
      <c r="C11968" s="180"/>
      <c r="D11968" s="180"/>
      <c r="E11968" s="180"/>
      <c r="F11968" s="180"/>
      <c r="G11968" s="180"/>
      <c r="H11968" s="180"/>
      <c r="I11968" s="180">
        <v>1129498</v>
      </c>
      <c r="J11968" s="180">
        <v>1084866</v>
      </c>
    </row>
    <row r="11969" spans="1:10" x14ac:dyDescent="0.2">
      <c r="A11969" s="180" t="s">
        <v>279</v>
      </c>
      <c r="B11969" s="180" t="s">
        <v>365</v>
      </c>
      <c r="C11969" s="180">
        <v>2016294</v>
      </c>
      <c r="D11969" s="180">
        <v>900000</v>
      </c>
      <c r="E11969" s="180">
        <v>0</v>
      </c>
      <c r="F11969" s="180">
        <v>2449174</v>
      </c>
      <c r="G11969" s="180">
        <v>1780000</v>
      </c>
      <c r="H11969" s="180">
        <v>554000</v>
      </c>
      <c r="I11969" s="180">
        <v>37106884</v>
      </c>
      <c r="J11969" s="180">
        <v>34115307.299999997</v>
      </c>
    </row>
    <row r="11970" spans="1:10" x14ac:dyDescent="0.2">
      <c r="A11970" s="180" t="s">
        <v>279</v>
      </c>
      <c r="B11970" s="180" t="s">
        <v>447</v>
      </c>
      <c r="C11970" s="180">
        <v>1311461</v>
      </c>
      <c r="D11970" s="180">
        <v>601445</v>
      </c>
      <c r="E11970" s="180"/>
      <c r="F11970" s="180"/>
      <c r="G11970" s="180"/>
      <c r="H11970" s="180"/>
      <c r="I11970" s="180">
        <v>1913539</v>
      </c>
      <c r="J11970" s="180">
        <v>1895147.46</v>
      </c>
    </row>
    <row r="11971" spans="1:10" x14ac:dyDescent="0.2">
      <c r="A11971" s="180" t="s">
        <v>279</v>
      </c>
      <c r="B11971" s="180" t="s">
        <v>366</v>
      </c>
      <c r="C11971" s="180">
        <v>3327755</v>
      </c>
      <c r="D11971" s="180">
        <v>1501445</v>
      </c>
      <c r="E11971" s="180">
        <v>0</v>
      </c>
      <c r="F11971" s="180">
        <v>2449174</v>
      </c>
      <c r="G11971" s="180">
        <v>1780000</v>
      </c>
      <c r="H11971" s="180">
        <v>554000</v>
      </c>
      <c r="I11971" s="180">
        <v>39020423</v>
      </c>
      <c r="J11971" s="180">
        <v>36010454.759999998</v>
      </c>
    </row>
    <row r="11972" spans="1:10" x14ac:dyDescent="0.2">
      <c r="A11972" s="180" t="s">
        <v>279</v>
      </c>
      <c r="B11972" s="180" t="s">
        <v>367</v>
      </c>
      <c r="C11972" s="180">
        <v>1695028.0300000005</v>
      </c>
      <c r="D11972" s="180">
        <v>120987.91999999993</v>
      </c>
      <c r="E11972" s="180">
        <v>0</v>
      </c>
      <c r="F11972" s="180">
        <v>177225.14000000013</v>
      </c>
      <c r="G11972" s="180">
        <v>1157414.52</v>
      </c>
      <c r="H11972" s="180">
        <v>62155.910000000033</v>
      </c>
      <c r="I11972" s="180">
        <v>11458339.869999995</v>
      </c>
      <c r="J11972" s="180">
        <v>13396360.870000005</v>
      </c>
    </row>
    <row r="11973" spans="1:10" x14ac:dyDescent="0.2">
      <c r="A11973" s="180" t="s">
        <v>279</v>
      </c>
      <c r="B11973" s="180" t="s">
        <v>368</v>
      </c>
      <c r="C11973" s="180">
        <v>5022783.03</v>
      </c>
      <c r="D11973" s="180">
        <v>1622432.92</v>
      </c>
      <c r="E11973" s="180">
        <v>0</v>
      </c>
      <c r="F11973" s="180">
        <v>2626399.14</v>
      </c>
      <c r="G11973" s="180">
        <v>2937414.52</v>
      </c>
      <c r="H11973" s="180">
        <v>616155.91</v>
      </c>
      <c r="I11973" s="180">
        <v>50478762.869999997</v>
      </c>
      <c r="J11973" s="180">
        <v>49406815.630000003</v>
      </c>
    </row>
    <row r="11974" spans="1:10" x14ac:dyDescent="0.2">
      <c r="A11974" s="180" t="s">
        <v>280</v>
      </c>
      <c r="B11974" s="180" t="s">
        <v>333</v>
      </c>
      <c r="C11974" s="180"/>
      <c r="D11974" s="180">
        <v>81336</v>
      </c>
      <c r="E11974" s="180"/>
      <c r="F11974" s="180">
        <v>0</v>
      </c>
      <c r="G11974" s="180"/>
      <c r="H11974" s="180"/>
      <c r="I11974" s="180">
        <v>862198</v>
      </c>
      <c r="J11974" s="180">
        <v>886547.01</v>
      </c>
    </row>
    <row r="11975" spans="1:10" x14ac:dyDescent="0.2">
      <c r="A11975" s="180" t="s">
        <v>280</v>
      </c>
      <c r="B11975" s="180" t="s">
        <v>334</v>
      </c>
      <c r="C11975" s="180"/>
      <c r="D11975" s="180">
        <v>713</v>
      </c>
      <c r="E11975" s="180"/>
      <c r="F11975" s="180">
        <v>0</v>
      </c>
      <c r="G11975" s="180"/>
      <c r="H11975" s="180"/>
      <c r="I11975" s="180">
        <v>8108</v>
      </c>
      <c r="J11975" s="180">
        <v>10329.84</v>
      </c>
    </row>
    <row r="11976" spans="1:10" x14ac:dyDescent="0.2">
      <c r="A11976" s="180" t="s">
        <v>280</v>
      </c>
      <c r="B11976" s="180" t="s">
        <v>335</v>
      </c>
      <c r="C11976" s="180"/>
      <c r="D11976" s="180">
        <v>0</v>
      </c>
      <c r="E11976" s="180"/>
      <c r="F11976" s="180"/>
      <c r="G11976" s="180"/>
      <c r="H11976" s="180"/>
      <c r="I11976" s="180">
        <v>101042</v>
      </c>
      <c r="J11976" s="180">
        <v>100513</v>
      </c>
    </row>
    <row r="11977" spans="1:10" x14ac:dyDescent="0.2">
      <c r="A11977" s="180" t="s">
        <v>280</v>
      </c>
      <c r="B11977" s="180" t="s">
        <v>336</v>
      </c>
      <c r="C11977" s="180"/>
      <c r="D11977" s="180"/>
      <c r="E11977" s="180"/>
      <c r="F11977" s="180"/>
      <c r="G11977" s="180"/>
      <c r="H11977" s="180"/>
      <c r="I11977" s="180">
        <v>115000</v>
      </c>
      <c r="J11977" s="180">
        <v>117839.67</v>
      </c>
    </row>
    <row r="11978" spans="1:10" x14ac:dyDescent="0.2">
      <c r="A11978" s="180" t="s">
        <v>280</v>
      </c>
      <c r="B11978" s="180" t="s">
        <v>337</v>
      </c>
      <c r="C11978" s="180">
        <v>850</v>
      </c>
      <c r="D11978" s="180"/>
      <c r="E11978" s="180"/>
      <c r="F11978" s="180"/>
      <c r="G11978" s="180"/>
      <c r="H11978" s="180"/>
      <c r="I11978" s="180">
        <v>5300</v>
      </c>
      <c r="J11978" s="180">
        <v>5234.5199999999995</v>
      </c>
    </row>
    <row r="11979" spans="1:10" x14ac:dyDescent="0.2">
      <c r="A11979" s="180" t="s">
        <v>280</v>
      </c>
      <c r="B11979" s="180" t="s">
        <v>338</v>
      </c>
      <c r="C11979" s="180"/>
      <c r="D11979" s="180"/>
      <c r="E11979" s="180"/>
      <c r="F11979" s="180"/>
      <c r="G11979" s="180">
        <v>30000</v>
      </c>
      <c r="H11979" s="180">
        <v>165000</v>
      </c>
      <c r="I11979" s="180">
        <v>30000</v>
      </c>
      <c r="J11979" s="180">
        <v>35477.61</v>
      </c>
    </row>
    <row r="11980" spans="1:10" x14ac:dyDescent="0.2">
      <c r="A11980" s="180" t="s">
        <v>280</v>
      </c>
      <c r="B11980" s="180" t="s">
        <v>339</v>
      </c>
      <c r="C11980" s="180"/>
      <c r="D11980" s="180"/>
      <c r="E11980" s="180"/>
      <c r="F11980" s="180"/>
      <c r="G11980" s="180"/>
      <c r="H11980" s="180"/>
      <c r="I11980" s="180">
        <v>0</v>
      </c>
      <c r="J11980" s="180">
        <v>0</v>
      </c>
    </row>
    <row r="11981" spans="1:10" x14ac:dyDescent="0.2">
      <c r="A11981" s="180" t="s">
        <v>280</v>
      </c>
      <c r="B11981" s="180" t="s">
        <v>340</v>
      </c>
      <c r="C11981" s="180"/>
      <c r="D11981" s="180"/>
      <c r="E11981" s="180"/>
      <c r="F11981" s="180"/>
      <c r="G11981" s="180"/>
      <c r="H11981" s="180"/>
      <c r="I11981" s="180">
        <v>213050</v>
      </c>
      <c r="J11981" s="180">
        <v>211177.53</v>
      </c>
    </row>
    <row r="11982" spans="1:10" x14ac:dyDescent="0.2">
      <c r="A11982" s="180" t="s">
        <v>280</v>
      </c>
      <c r="B11982" s="180" t="s">
        <v>341</v>
      </c>
      <c r="C11982" s="180"/>
      <c r="D11982" s="180"/>
      <c r="E11982" s="180"/>
      <c r="F11982" s="180"/>
      <c r="G11982" s="180">
        <v>250</v>
      </c>
      <c r="H11982" s="180"/>
      <c r="I11982" s="180">
        <v>0</v>
      </c>
      <c r="J11982" s="180">
        <v>0</v>
      </c>
    </row>
    <row r="11983" spans="1:10" x14ac:dyDescent="0.2">
      <c r="A11983" s="180" t="s">
        <v>280</v>
      </c>
      <c r="B11983" s="180" t="s">
        <v>342</v>
      </c>
      <c r="C11983" s="180"/>
      <c r="D11983" s="180"/>
      <c r="E11983" s="180"/>
      <c r="F11983" s="180"/>
      <c r="G11983" s="180"/>
      <c r="H11983" s="180"/>
      <c r="I11983" s="180">
        <v>1054711</v>
      </c>
      <c r="J11983" s="180">
        <v>1037093</v>
      </c>
    </row>
    <row r="11984" spans="1:10" x14ac:dyDescent="0.2">
      <c r="A11984" s="180" t="s">
        <v>280</v>
      </c>
      <c r="B11984" s="180" t="s">
        <v>343</v>
      </c>
      <c r="C11984" s="180"/>
      <c r="D11984" s="180"/>
      <c r="E11984" s="180"/>
      <c r="F11984" s="180"/>
      <c r="G11984" s="180"/>
      <c r="H11984" s="180"/>
      <c r="I11984" s="180">
        <v>0</v>
      </c>
      <c r="J11984" s="180">
        <v>0</v>
      </c>
    </row>
    <row r="11985" spans="1:10" x14ac:dyDescent="0.2">
      <c r="A11985" s="180" t="s">
        <v>280</v>
      </c>
      <c r="B11985" s="180" t="s">
        <v>344</v>
      </c>
      <c r="C11985" s="180">
        <v>155000</v>
      </c>
      <c r="D11985" s="180"/>
      <c r="E11985" s="180"/>
      <c r="F11985" s="180"/>
      <c r="G11985" s="180">
        <v>300</v>
      </c>
      <c r="H11985" s="180"/>
      <c r="I11985" s="180">
        <v>163719</v>
      </c>
      <c r="J11985" s="180">
        <v>164568.86999999997</v>
      </c>
    </row>
    <row r="11986" spans="1:10" x14ac:dyDescent="0.2">
      <c r="A11986" s="180" t="s">
        <v>280</v>
      </c>
      <c r="B11986" s="180" t="s">
        <v>475</v>
      </c>
      <c r="C11986" s="180"/>
      <c r="D11986" s="180">
        <v>542</v>
      </c>
      <c r="E11986" s="180"/>
      <c r="F11986" s="180">
        <v>0</v>
      </c>
      <c r="G11986" s="180"/>
      <c r="H11986" s="180"/>
      <c r="I11986" s="180">
        <v>5428</v>
      </c>
      <c r="J11986" s="180">
        <v>5760.6399999999994</v>
      </c>
    </row>
    <row r="11987" spans="1:10" x14ac:dyDescent="0.2">
      <c r="A11987" s="180" t="s">
        <v>280</v>
      </c>
      <c r="B11987" s="180" t="s">
        <v>332</v>
      </c>
      <c r="C11987" s="180"/>
      <c r="D11987" s="180"/>
      <c r="E11987" s="180"/>
      <c r="F11987" s="180"/>
      <c r="G11987" s="180"/>
      <c r="H11987" s="180"/>
      <c r="I11987" s="180">
        <v>32444</v>
      </c>
      <c r="J11987" s="180">
        <v>43772</v>
      </c>
    </row>
    <row r="11988" spans="1:10" x14ac:dyDescent="0.2">
      <c r="A11988" s="180" t="s">
        <v>280</v>
      </c>
      <c r="B11988" s="180" t="s">
        <v>407</v>
      </c>
      <c r="C11988" s="180"/>
      <c r="D11988" s="180"/>
      <c r="E11988" s="180"/>
      <c r="F11988" s="180"/>
      <c r="G11988" s="180">
        <v>30000</v>
      </c>
      <c r="H11988" s="180"/>
      <c r="I11988" s="180">
        <v>71516</v>
      </c>
      <c r="J11988" s="180">
        <v>66789.63</v>
      </c>
    </row>
    <row r="11989" spans="1:10" x14ac:dyDescent="0.2">
      <c r="A11989" s="180" t="s">
        <v>280</v>
      </c>
      <c r="B11989" s="180" t="s">
        <v>345</v>
      </c>
      <c r="C11989" s="180">
        <v>155850</v>
      </c>
      <c r="D11989" s="180">
        <v>82591</v>
      </c>
      <c r="E11989" s="180">
        <v>0</v>
      </c>
      <c r="F11989" s="180">
        <v>0</v>
      </c>
      <c r="G11989" s="180">
        <v>60550</v>
      </c>
      <c r="H11989" s="180">
        <v>165000</v>
      </c>
      <c r="I11989" s="180">
        <v>2662516</v>
      </c>
      <c r="J11989" s="180">
        <v>2685103.3200000003</v>
      </c>
    </row>
    <row r="11990" spans="1:10" x14ac:dyDescent="0.2">
      <c r="A11990" s="180" t="s">
        <v>280</v>
      </c>
      <c r="B11990" s="180" t="s">
        <v>346</v>
      </c>
      <c r="C11990" s="180"/>
      <c r="D11990" s="180"/>
      <c r="E11990" s="180"/>
      <c r="F11990" s="180"/>
      <c r="G11990" s="180"/>
      <c r="H11990" s="180"/>
      <c r="I11990" s="180">
        <v>0</v>
      </c>
      <c r="J11990" s="180">
        <v>0</v>
      </c>
    </row>
    <row r="11991" spans="1:10" x14ac:dyDescent="0.2">
      <c r="A11991" s="180" t="s">
        <v>280</v>
      </c>
      <c r="B11991" s="180" t="s">
        <v>446</v>
      </c>
      <c r="C11991" s="180"/>
      <c r="D11991" s="180"/>
      <c r="E11991" s="180"/>
      <c r="F11991" s="180"/>
      <c r="G11991" s="180"/>
      <c r="H11991" s="180"/>
      <c r="I11991" s="180">
        <v>0</v>
      </c>
      <c r="J11991" s="180">
        <v>0</v>
      </c>
    </row>
    <row r="11992" spans="1:10" x14ac:dyDescent="0.2">
      <c r="A11992" s="180" t="s">
        <v>280</v>
      </c>
      <c r="B11992" s="180" t="s">
        <v>347</v>
      </c>
      <c r="C11992" s="180"/>
      <c r="D11992" s="180"/>
      <c r="E11992" s="180"/>
      <c r="F11992" s="180"/>
      <c r="G11992" s="180"/>
      <c r="H11992" s="180"/>
      <c r="I11992" s="180">
        <v>0</v>
      </c>
      <c r="J11992" s="180">
        <v>681.81</v>
      </c>
    </row>
    <row r="11993" spans="1:10" x14ac:dyDescent="0.2">
      <c r="A11993" s="180" t="s">
        <v>280</v>
      </c>
      <c r="B11993" s="180" t="s">
        <v>348</v>
      </c>
      <c r="C11993" s="180">
        <v>155850</v>
      </c>
      <c r="D11993" s="180">
        <v>82591</v>
      </c>
      <c r="E11993" s="180">
        <v>0</v>
      </c>
      <c r="F11993" s="180">
        <v>0</v>
      </c>
      <c r="G11993" s="180">
        <v>60550</v>
      </c>
      <c r="H11993" s="180">
        <v>165000</v>
      </c>
      <c r="I11993" s="180">
        <v>2662516</v>
      </c>
      <c r="J11993" s="180">
        <v>2685785.1300000004</v>
      </c>
    </row>
    <row r="11994" spans="1:10" x14ac:dyDescent="0.2">
      <c r="A11994" s="180" t="s">
        <v>280</v>
      </c>
      <c r="B11994" s="180" t="s">
        <v>349</v>
      </c>
      <c r="C11994" s="180">
        <v>604033.46</v>
      </c>
      <c r="D11994" s="180">
        <v>2769.5199999999895</v>
      </c>
      <c r="E11994" s="180">
        <v>0</v>
      </c>
      <c r="F11994" s="180">
        <v>11115.53</v>
      </c>
      <c r="G11994" s="180">
        <v>-53028.5</v>
      </c>
      <c r="H11994" s="180">
        <v>-132045.22</v>
      </c>
      <c r="I11994" s="180">
        <v>2100666.9300000006</v>
      </c>
      <c r="J11994" s="180">
        <v>2233027.04</v>
      </c>
    </row>
    <row r="11995" spans="1:10" x14ac:dyDescent="0.2">
      <c r="A11995" s="180" t="s">
        <v>280</v>
      </c>
      <c r="B11995" s="180" t="s">
        <v>350</v>
      </c>
      <c r="C11995" s="180">
        <v>759883.46</v>
      </c>
      <c r="D11995" s="180">
        <v>85360.51999999999</v>
      </c>
      <c r="E11995" s="180">
        <v>0</v>
      </c>
      <c r="F11995" s="180">
        <v>11115.53</v>
      </c>
      <c r="G11995" s="180">
        <v>7521.5</v>
      </c>
      <c r="H11995" s="180">
        <v>32954.78</v>
      </c>
      <c r="I11995" s="180">
        <v>4763182.9300000006</v>
      </c>
      <c r="J11995" s="180">
        <v>4918812.17</v>
      </c>
    </row>
    <row r="11996" spans="1:10" x14ac:dyDescent="0.2">
      <c r="A11996" s="180" t="s">
        <v>280</v>
      </c>
      <c r="B11996" s="180" t="s">
        <v>376</v>
      </c>
      <c r="C11996" s="180"/>
      <c r="D11996" s="180"/>
      <c r="E11996" s="180"/>
      <c r="F11996" s="180"/>
      <c r="G11996" s="180"/>
      <c r="H11996" s="180"/>
      <c r="I11996" s="180"/>
      <c r="J11996" s="180"/>
    </row>
    <row r="11997" spans="1:10" x14ac:dyDescent="0.2">
      <c r="A11997" s="180" t="s">
        <v>280</v>
      </c>
      <c r="B11997" s="180" t="s">
        <v>377</v>
      </c>
      <c r="C11997" s="180">
        <v>100000</v>
      </c>
      <c r="D11997" s="180"/>
      <c r="E11997" s="180"/>
      <c r="F11997" s="180"/>
      <c r="G11997" s="180"/>
      <c r="H11997" s="180"/>
      <c r="I11997" s="180">
        <v>1686347</v>
      </c>
      <c r="J11997" s="180">
        <v>1654625.86</v>
      </c>
    </row>
    <row r="11998" spans="1:10" x14ac:dyDescent="0.2">
      <c r="A11998" s="180" t="s">
        <v>280</v>
      </c>
      <c r="B11998" s="180" t="s">
        <v>352</v>
      </c>
      <c r="C11998" s="180"/>
      <c r="D11998" s="180">
        <v>40000</v>
      </c>
      <c r="E11998" s="180"/>
      <c r="F11998" s="180"/>
      <c r="G11998" s="180"/>
      <c r="H11998" s="180"/>
      <c r="I11998" s="180">
        <v>45700</v>
      </c>
      <c r="J11998" s="180">
        <v>4028.25</v>
      </c>
    </row>
    <row r="11999" spans="1:10" x14ac:dyDescent="0.2">
      <c r="A11999" s="180" t="s">
        <v>280</v>
      </c>
      <c r="B11999" s="180" t="s">
        <v>353</v>
      </c>
      <c r="C11999" s="180"/>
      <c r="D11999" s="180"/>
      <c r="E11999" s="180"/>
      <c r="F11999" s="180"/>
      <c r="G11999" s="180"/>
      <c r="H11999" s="180"/>
      <c r="I11999" s="180">
        <v>48294</v>
      </c>
      <c r="J11999" s="180">
        <v>62851.960000000006</v>
      </c>
    </row>
    <row r="12000" spans="1:10" x14ac:dyDescent="0.2">
      <c r="A12000" s="180" t="s">
        <v>280</v>
      </c>
      <c r="B12000" s="180" t="s">
        <v>354</v>
      </c>
      <c r="C12000" s="180"/>
      <c r="D12000" s="180"/>
      <c r="E12000" s="180"/>
      <c r="F12000" s="180"/>
      <c r="G12000" s="180"/>
      <c r="H12000" s="180"/>
      <c r="I12000" s="180">
        <v>56204</v>
      </c>
      <c r="J12000" s="180">
        <v>94587.260000000009</v>
      </c>
    </row>
    <row r="12001" spans="1:10" x14ac:dyDescent="0.2">
      <c r="A12001" s="180" t="s">
        <v>280</v>
      </c>
      <c r="B12001" s="180" t="s">
        <v>408</v>
      </c>
      <c r="C12001" s="180"/>
      <c r="D12001" s="180"/>
      <c r="E12001" s="180"/>
      <c r="F12001" s="180"/>
      <c r="G12001" s="180"/>
      <c r="H12001" s="180"/>
      <c r="I12001" s="180">
        <v>129867</v>
      </c>
      <c r="J12001" s="180">
        <v>119793.42</v>
      </c>
    </row>
    <row r="12002" spans="1:10" x14ac:dyDescent="0.2">
      <c r="A12002" s="180" t="s">
        <v>280</v>
      </c>
      <c r="B12002" s="180" t="s">
        <v>423</v>
      </c>
      <c r="C12002" s="180"/>
      <c r="D12002" s="180"/>
      <c r="E12002" s="180"/>
      <c r="F12002" s="180"/>
      <c r="G12002" s="180"/>
      <c r="H12002" s="180"/>
      <c r="I12002" s="180">
        <v>109383</v>
      </c>
      <c r="J12002" s="180">
        <v>83379.850000000006</v>
      </c>
    </row>
    <row r="12003" spans="1:10" x14ac:dyDescent="0.2">
      <c r="A12003" s="180" t="s">
        <v>280</v>
      </c>
      <c r="B12003" s="180" t="s">
        <v>355</v>
      </c>
      <c r="C12003" s="180">
        <v>200000</v>
      </c>
      <c r="D12003" s="180">
        <v>10000</v>
      </c>
      <c r="E12003" s="180"/>
      <c r="F12003" s="180"/>
      <c r="G12003" s="180"/>
      <c r="H12003" s="180"/>
      <c r="I12003" s="180">
        <v>247411</v>
      </c>
      <c r="J12003" s="180">
        <v>169095.27000000002</v>
      </c>
    </row>
    <row r="12004" spans="1:10" x14ac:dyDescent="0.2">
      <c r="A12004" s="180" t="s">
        <v>280</v>
      </c>
      <c r="B12004" s="180" t="s">
        <v>356</v>
      </c>
      <c r="C12004" s="180"/>
      <c r="D12004" s="180">
        <v>7500</v>
      </c>
      <c r="E12004" s="180"/>
      <c r="F12004" s="180"/>
      <c r="G12004" s="180"/>
      <c r="H12004" s="180"/>
      <c r="I12004" s="180">
        <v>114130</v>
      </c>
      <c r="J12004" s="180">
        <v>160650.66</v>
      </c>
    </row>
    <row r="12005" spans="1:10" x14ac:dyDescent="0.2">
      <c r="A12005" s="180" t="s">
        <v>280</v>
      </c>
      <c r="B12005" s="180" t="s">
        <v>409</v>
      </c>
      <c r="C12005" s="180"/>
      <c r="D12005" s="180"/>
      <c r="E12005" s="180"/>
      <c r="F12005" s="180"/>
      <c r="G12005" s="180"/>
      <c r="H12005" s="180"/>
      <c r="I12005" s="180">
        <v>0</v>
      </c>
      <c r="J12005" s="180"/>
    </row>
    <row r="12006" spans="1:10" x14ac:dyDescent="0.2">
      <c r="A12006" s="180" t="s">
        <v>280</v>
      </c>
      <c r="B12006" s="180" t="s">
        <v>378</v>
      </c>
      <c r="C12006" s="180"/>
      <c r="D12006" s="180"/>
      <c r="E12006" s="180"/>
      <c r="F12006" s="180"/>
      <c r="G12006" s="180">
        <v>75000</v>
      </c>
      <c r="H12006" s="180">
        <v>165000</v>
      </c>
      <c r="I12006" s="180">
        <v>235000</v>
      </c>
      <c r="J12006" s="180">
        <v>228587.17</v>
      </c>
    </row>
    <row r="12007" spans="1:10" x14ac:dyDescent="0.2">
      <c r="A12007" s="180" t="s">
        <v>280</v>
      </c>
      <c r="B12007" s="180" t="s">
        <v>360</v>
      </c>
      <c r="C12007" s="180">
        <v>300000</v>
      </c>
      <c r="D12007" s="180">
        <v>25000</v>
      </c>
      <c r="E12007" s="180"/>
      <c r="F12007" s="180"/>
      <c r="G12007" s="180"/>
      <c r="H12007" s="180"/>
      <c r="I12007" s="180">
        <v>215000</v>
      </c>
      <c r="J12007" s="180">
        <v>160737.54</v>
      </c>
    </row>
    <row r="12008" spans="1:10" x14ac:dyDescent="0.2">
      <c r="A12008" s="180" t="s">
        <v>280</v>
      </c>
      <c r="B12008" s="180" t="s">
        <v>379</v>
      </c>
      <c r="C12008" s="180"/>
      <c r="D12008" s="180"/>
      <c r="E12008" s="180"/>
      <c r="F12008" s="180"/>
      <c r="G12008" s="180"/>
      <c r="H12008" s="180"/>
      <c r="I12008" s="180">
        <v>0</v>
      </c>
      <c r="J12008" s="180">
        <v>0</v>
      </c>
    </row>
    <row r="12009" spans="1:10" x14ac:dyDescent="0.2">
      <c r="A12009" s="180" t="s">
        <v>280</v>
      </c>
      <c r="B12009" s="180" t="s">
        <v>362</v>
      </c>
      <c r="C12009" s="180"/>
      <c r="D12009" s="180"/>
      <c r="E12009" s="180"/>
      <c r="F12009" s="180"/>
      <c r="G12009" s="180"/>
      <c r="H12009" s="180"/>
      <c r="I12009" s="180">
        <v>78554</v>
      </c>
      <c r="J12009" s="180">
        <v>79808</v>
      </c>
    </row>
    <row r="12010" spans="1:10" x14ac:dyDescent="0.2">
      <c r="A12010" s="180" t="s">
        <v>280</v>
      </c>
      <c r="B12010" s="180" t="s">
        <v>365</v>
      </c>
      <c r="C12010" s="180">
        <v>600000</v>
      </c>
      <c r="D12010" s="180">
        <v>82500</v>
      </c>
      <c r="E12010" s="180">
        <v>0</v>
      </c>
      <c r="F12010" s="180">
        <v>0</v>
      </c>
      <c r="G12010" s="180">
        <v>75000</v>
      </c>
      <c r="H12010" s="180">
        <v>165000</v>
      </c>
      <c r="I12010" s="180">
        <v>2965890</v>
      </c>
      <c r="J12010" s="180">
        <v>2818145.24</v>
      </c>
    </row>
    <row r="12011" spans="1:10" x14ac:dyDescent="0.2">
      <c r="A12011" s="180" t="s">
        <v>280</v>
      </c>
      <c r="B12011" s="180" t="s">
        <v>447</v>
      </c>
      <c r="C12011" s="180"/>
      <c r="D12011" s="180"/>
      <c r="E12011" s="180"/>
      <c r="F12011" s="180"/>
      <c r="G12011" s="180"/>
      <c r="H12011" s="180"/>
      <c r="I12011" s="180">
        <v>0</v>
      </c>
      <c r="J12011" s="180">
        <v>0</v>
      </c>
    </row>
    <row r="12012" spans="1:10" x14ac:dyDescent="0.2">
      <c r="A12012" s="180" t="s">
        <v>280</v>
      </c>
      <c r="B12012" s="180" t="s">
        <v>366</v>
      </c>
      <c r="C12012" s="180">
        <v>600000</v>
      </c>
      <c r="D12012" s="180">
        <v>82500</v>
      </c>
      <c r="E12012" s="180">
        <v>0</v>
      </c>
      <c r="F12012" s="180">
        <v>0</v>
      </c>
      <c r="G12012" s="180">
        <v>75000</v>
      </c>
      <c r="H12012" s="180">
        <v>165000</v>
      </c>
      <c r="I12012" s="180">
        <v>2965890</v>
      </c>
      <c r="J12012" s="180">
        <v>2818145.24</v>
      </c>
    </row>
    <row r="12013" spans="1:10" x14ac:dyDescent="0.2">
      <c r="A12013" s="180" t="s">
        <v>280</v>
      </c>
      <c r="B12013" s="180" t="s">
        <v>367</v>
      </c>
      <c r="C12013" s="180">
        <v>159883.45999999996</v>
      </c>
      <c r="D12013" s="180">
        <v>2860.5199999999895</v>
      </c>
      <c r="E12013" s="180">
        <v>0</v>
      </c>
      <c r="F12013" s="180">
        <v>11115.53</v>
      </c>
      <c r="G12013" s="180">
        <v>-67478.5</v>
      </c>
      <c r="H12013" s="180">
        <v>-132045.22</v>
      </c>
      <c r="I12013" s="180">
        <v>1797292.9300000006</v>
      </c>
      <c r="J12013" s="180">
        <v>2100666.9299999997</v>
      </c>
    </row>
    <row r="12014" spans="1:10" x14ac:dyDescent="0.2">
      <c r="A12014" s="180" t="s">
        <v>280</v>
      </c>
      <c r="B12014" s="180" t="s">
        <v>368</v>
      </c>
      <c r="C12014" s="180">
        <v>759883.46</v>
      </c>
      <c r="D12014" s="180">
        <v>85360.51999999999</v>
      </c>
      <c r="E12014" s="180">
        <v>0</v>
      </c>
      <c r="F12014" s="180">
        <v>11115.53</v>
      </c>
      <c r="G12014" s="180">
        <v>7521.5</v>
      </c>
      <c r="H12014" s="180">
        <v>32954.78</v>
      </c>
      <c r="I12014" s="180">
        <v>4763182.9300000006</v>
      </c>
      <c r="J12014" s="180">
        <v>4918812.17</v>
      </c>
    </row>
    <row r="12015" spans="1:10" x14ac:dyDescent="0.2">
      <c r="A12015" s="180" t="s">
        <v>281</v>
      </c>
      <c r="B12015" s="180" t="s">
        <v>333</v>
      </c>
      <c r="C12015" s="180"/>
      <c r="D12015" s="180">
        <v>152817</v>
      </c>
      <c r="E12015" s="180"/>
      <c r="F12015" s="180">
        <v>1875477</v>
      </c>
      <c r="G12015" s="180"/>
      <c r="H12015" s="180"/>
      <c r="I12015" s="180">
        <v>5644282</v>
      </c>
      <c r="J12015" s="180">
        <v>5277922.1500000004</v>
      </c>
    </row>
    <row r="12016" spans="1:10" x14ac:dyDescent="0.2">
      <c r="A12016" s="180" t="s">
        <v>281</v>
      </c>
      <c r="B12016" s="180" t="s">
        <v>334</v>
      </c>
      <c r="C12016" s="180"/>
      <c r="D12016" s="180">
        <v>10884</v>
      </c>
      <c r="E12016" s="180"/>
      <c r="F12016" s="180">
        <v>133575</v>
      </c>
      <c r="G12016" s="180"/>
      <c r="H12016" s="180"/>
      <c r="I12016" s="180">
        <v>408902</v>
      </c>
      <c r="J12016" s="180">
        <v>437673.11</v>
      </c>
    </row>
    <row r="12017" spans="1:10" x14ac:dyDescent="0.2">
      <c r="A12017" s="180" t="s">
        <v>281</v>
      </c>
      <c r="B12017" s="180" t="s">
        <v>335</v>
      </c>
      <c r="C12017" s="180"/>
      <c r="D12017" s="180">
        <v>0</v>
      </c>
      <c r="E12017" s="180"/>
      <c r="F12017" s="180"/>
      <c r="G12017" s="180"/>
      <c r="H12017" s="180"/>
      <c r="I12017" s="180">
        <v>252478</v>
      </c>
      <c r="J12017" s="180">
        <v>245018</v>
      </c>
    </row>
    <row r="12018" spans="1:10" x14ac:dyDescent="0.2">
      <c r="A12018" s="180" t="s">
        <v>281</v>
      </c>
      <c r="B12018" s="180" t="s">
        <v>336</v>
      </c>
      <c r="C12018" s="180"/>
      <c r="D12018" s="180"/>
      <c r="E12018" s="180"/>
      <c r="F12018" s="180"/>
      <c r="G12018" s="180"/>
      <c r="H12018" s="180"/>
      <c r="I12018" s="180">
        <v>181683</v>
      </c>
      <c r="J12018" s="180">
        <v>179110.06</v>
      </c>
    </row>
    <row r="12019" spans="1:10" x14ac:dyDescent="0.2">
      <c r="A12019" s="180" t="s">
        <v>281</v>
      </c>
      <c r="B12019" s="180" t="s">
        <v>337</v>
      </c>
      <c r="C12019" s="180">
        <v>9795</v>
      </c>
      <c r="D12019" s="180">
        <v>236</v>
      </c>
      <c r="E12019" s="180">
        <v>0</v>
      </c>
      <c r="F12019" s="180">
        <v>36167</v>
      </c>
      <c r="G12019" s="180">
        <v>256</v>
      </c>
      <c r="H12019" s="180">
        <v>0</v>
      </c>
      <c r="I12019" s="180">
        <v>52813</v>
      </c>
      <c r="J12019" s="180">
        <v>52032.01</v>
      </c>
    </row>
    <row r="12020" spans="1:10" x14ac:dyDescent="0.2">
      <c r="A12020" s="180" t="s">
        <v>281</v>
      </c>
      <c r="B12020" s="180" t="s">
        <v>338</v>
      </c>
      <c r="C12020" s="180"/>
      <c r="D12020" s="180"/>
      <c r="E12020" s="180"/>
      <c r="F12020" s="180"/>
      <c r="G12020" s="180">
        <v>181589</v>
      </c>
      <c r="H12020" s="180">
        <v>0</v>
      </c>
      <c r="I12020" s="180">
        <v>178906</v>
      </c>
      <c r="J12020" s="180">
        <v>176261.86</v>
      </c>
    </row>
    <row r="12021" spans="1:10" x14ac:dyDescent="0.2">
      <c r="A12021" s="180" t="s">
        <v>281</v>
      </c>
      <c r="B12021" s="180" t="s">
        <v>339</v>
      </c>
      <c r="C12021" s="180"/>
      <c r="D12021" s="180"/>
      <c r="E12021" s="180"/>
      <c r="F12021" s="180"/>
      <c r="G12021" s="180"/>
      <c r="H12021" s="180">
        <v>0</v>
      </c>
      <c r="I12021" s="180">
        <v>136878</v>
      </c>
      <c r="J12021" s="180">
        <v>134901.65000000002</v>
      </c>
    </row>
    <row r="12022" spans="1:10" x14ac:dyDescent="0.2">
      <c r="A12022" s="180" t="s">
        <v>281</v>
      </c>
      <c r="B12022" s="180" t="s">
        <v>340</v>
      </c>
      <c r="C12022" s="180">
        <v>0</v>
      </c>
      <c r="D12022" s="180">
        <v>0</v>
      </c>
      <c r="E12022" s="180">
        <v>0</v>
      </c>
      <c r="F12022" s="180">
        <v>0</v>
      </c>
      <c r="G12022" s="180">
        <v>2478</v>
      </c>
      <c r="H12022" s="180">
        <v>0</v>
      </c>
      <c r="I12022" s="180">
        <v>134929</v>
      </c>
      <c r="J12022" s="180">
        <v>132935.01</v>
      </c>
    </row>
    <row r="12023" spans="1:10" x14ac:dyDescent="0.2">
      <c r="A12023" s="180" t="s">
        <v>281</v>
      </c>
      <c r="B12023" s="180" t="s">
        <v>341</v>
      </c>
      <c r="C12023" s="180">
        <v>0</v>
      </c>
      <c r="D12023" s="180">
        <v>0</v>
      </c>
      <c r="E12023" s="180">
        <v>0</v>
      </c>
      <c r="F12023" s="180"/>
      <c r="G12023" s="180">
        <v>0</v>
      </c>
      <c r="H12023" s="180">
        <v>0</v>
      </c>
      <c r="I12023" s="180">
        <v>0</v>
      </c>
      <c r="J12023" s="180">
        <v>0</v>
      </c>
    </row>
    <row r="12024" spans="1:10" x14ac:dyDescent="0.2">
      <c r="A12024" s="180" t="s">
        <v>281</v>
      </c>
      <c r="B12024" s="180" t="s">
        <v>342</v>
      </c>
      <c r="C12024" s="180"/>
      <c r="D12024" s="180"/>
      <c r="E12024" s="180"/>
      <c r="F12024" s="180"/>
      <c r="G12024" s="180"/>
      <c r="H12024" s="180"/>
      <c r="I12024" s="180">
        <v>5482702</v>
      </c>
      <c r="J12024" s="180">
        <v>5352528</v>
      </c>
    </row>
    <row r="12025" spans="1:10" x14ac:dyDescent="0.2">
      <c r="A12025" s="180" t="s">
        <v>281</v>
      </c>
      <c r="B12025" s="180" t="s">
        <v>343</v>
      </c>
      <c r="C12025" s="180"/>
      <c r="D12025" s="180"/>
      <c r="E12025" s="180"/>
      <c r="F12025" s="180"/>
      <c r="G12025" s="180"/>
      <c r="H12025" s="180"/>
      <c r="I12025" s="180">
        <v>0</v>
      </c>
      <c r="J12025" s="180">
        <v>0</v>
      </c>
    </row>
    <row r="12026" spans="1:10" x14ac:dyDescent="0.2">
      <c r="A12026" s="180" t="s">
        <v>281</v>
      </c>
      <c r="B12026" s="180" t="s">
        <v>344</v>
      </c>
      <c r="C12026" s="180">
        <v>862971</v>
      </c>
      <c r="D12026" s="180">
        <v>51</v>
      </c>
      <c r="E12026" s="180">
        <v>0</v>
      </c>
      <c r="F12026" s="180">
        <v>625</v>
      </c>
      <c r="G12026" s="180">
        <v>2245</v>
      </c>
      <c r="H12026" s="180">
        <v>0</v>
      </c>
      <c r="I12026" s="180">
        <v>896317</v>
      </c>
      <c r="J12026" s="180">
        <v>878967.54</v>
      </c>
    </row>
    <row r="12027" spans="1:10" x14ac:dyDescent="0.2">
      <c r="A12027" s="180" t="s">
        <v>281</v>
      </c>
      <c r="B12027" s="180" t="s">
        <v>475</v>
      </c>
      <c r="C12027" s="180"/>
      <c r="D12027" s="180">
        <v>1735</v>
      </c>
      <c r="E12027" s="180"/>
      <c r="F12027" s="180">
        <v>21295</v>
      </c>
      <c r="G12027" s="180"/>
      <c r="H12027" s="180"/>
      <c r="I12027" s="180">
        <v>60351</v>
      </c>
      <c r="J12027" s="180">
        <v>125226.74</v>
      </c>
    </row>
    <row r="12028" spans="1:10" x14ac:dyDescent="0.2">
      <c r="A12028" s="180" t="s">
        <v>281</v>
      </c>
      <c r="B12028" s="180" t="s">
        <v>332</v>
      </c>
      <c r="C12028" s="180"/>
      <c r="D12028" s="180"/>
      <c r="E12028" s="180">
        <v>0</v>
      </c>
      <c r="F12028" s="180"/>
      <c r="G12028" s="180"/>
      <c r="H12028" s="180"/>
      <c r="I12028" s="180">
        <v>147828</v>
      </c>
      <c r="J12028" s="180">
        <v>148831</v>
      </c>
    </row>
    <row r="12029" spans="1:10" x14ac:dyDescent="0.2">
      <c r="A12029" s="180" t="s">
        <v>281</v>
      </c>
      <c r="B12029" s="180" t="s">
        <v>407</v>
      </c>
      <c r="C12029" s="180">
        <v>0</v>
      </c>
      <c r="D12029" s="180">
        <v>0</v>
      </c>
      <c r="E12029" s="180">
        <v>0</v>
      </c>
      <c r="F12029" s="180">
        <v>0</v>
      </c>
      <c r="G12029" s="180">
        <v>211324</v>
      </c>
      <c r="H12029" s="180">
        <v>0</v>
      </c>
      <c r="I12029" s="180">
        <v>506334</v>
      </c>
      <c r="J12029" s="180">
        <v>497402.93999999994</v>
      </c>
    </row>
    <row r="12030" spans="1:10" x14ac:dyDescent="0.2">
      <c r="A12030" s="180" t="s">
        <v>281</v>
      </c>
      <c r="B12030" s="180" t="s">
        <v>345</v>
      </c>
      <c r="C12030" s="180">
        <v>872766</v>
      </c>
      <c r="D12030" s="180">
        <v>165723</v>
      </c>
      <c r="E12030" s="180">
        <v>0</v>
      </c>
      <c r="F12030" s="180">
        <v>2067139</v>
      </c>
      <c r="G12030" s="180">
        <v>397892</v>
      </c>
      <c r="H12030" s="180">
        <v>0</v>
      </c>
      <c r="I12030" s="180">
        <v>14084403</v>
      </c>
      <c r="J12030" s="180">
        <v>13638810.07</v>
      </c>
    </row>
    <row r="12031" spans="1:10" x14ac:dyDescent="0.2">
      <c r="A12031" s="180" t="s">
        <v>281</v>
      </c>
      <c r="B12031" s="180" t="s">
        <v>346</v>
      </c>
      <c r="C12031" s="180">
        <v>0</v>
      </c>
      <c r="D12031" s="180">
        <v>0</v>
      </c>
      <c r="E12031" s="180">
        <v>0</v>
      </c>
      <c r="F12031" s="180">
        <v>0</v>
      </c>
      <c r="G12031" s="180"/>
      <c r="H12031" s="180"/>
      <c r="I12031" s="180">
        <v>0</v>
      </c>
      <c r="J12031" s="180">
        <v>0</v>
      </c>
    </row>
    <row r="12032" spans="1:10" x14ac:dyDescent="0.2">
      <c r="A12032" s="180" t="s">
        <v>281</v>
      </c>
      <c r="B12032" s="180" t="s">
        <v>446</v>
      </c>
      <c r="C12032" s="180">
        <v>14847</v>
      </c>
      <c r="D12032" s="180">
        <v>0</v>
      </c>
      <c r="E12032" s="180">
        <v>12424</v>
      </c>
      <c r="F12032" s="180">
        <v>516375</v>
      </c>
      <c r="G12032" s="180">
        <v>0</v>
      </c>
      <c r="H12032" s="180">
        <v>0</v>
      </c>
      <c r="I12032" s="180">
        <v>539071</v>
      </c>
      <c r="J12032" s="180">
        <v>531156.33000000007</v>
      </c>
    </row>
    <row r="12033" spans="1:10" x14ac:dyDescent="0.2">
      <c r="A12033" s="180" t="s">
        <v>281</v>
      </c>
      <c r="B12033" s="180" t="s">
        <v>347</v>
      </c>
      <c r="C12033" s="180">
        <v>0</v>
      </c>
      <c r="D12033" s="180">
        <v>0</v>
      </c>
      <c r="E12033" s="180">
        <v>0</v>
      </c>
      <c r="F12033" s="180"/>
      <c r="G12033" s="180">
        <v>0</v>
      </c>
      <c r="H12033" s="180">
        <v>0</v>
      </c>
      <c r="I12033" s="180">
        <v>8982</v>
      </c>
      <c r="J12033" s="180">
        <v>8849.0499999999993</v>
      </c>
    </row>
    <row r="12034" spans="1:10" x14ac:dyDescent="0.2">
      <c r="A12034" s="180" t="s">
        <v>281</v>
      </c>
      <c r="B12034" s="180" t="s">
        <v>348</v>
      </c>
      <c r="C12034" s="180">
        <v>887613</v>
      </c>
      <c r="D12034" s="180">
        <v>165723</v>
      </c>
      <c r="E12034" s="180">
        <v>12424</v>
      </c>
      <c r="F12034" s="180">
        <v>2583514</v>
      </c>
      <c r="G12034" s="180">
        <v>397892</v>
      </c>
      <c r="H12034" s="180">
        <v>0</v>
      </c>
      <c r="I12034" s="180">
        <v>14632456</v>
      </c>
      <c r="J12034" s="180">
        <v>14178815.449999999</v>
      </c>
    </row>
    <row r="12035" spans="1:10" x14ac:dyDescent="0.2">
      <c r="A12035" s="180" t="s">
        <v>281</v>
      </c>
      <c r="B12035" s="180" t="s">
        <v>349</v>
      </c>
      <c r="C12035" s="180">
        <v>2348584.23</v>
      </c>
      <c r="D12035" s="180">
        <v>-39233.089999999967</v>
      </c>
      <c r="E12035" s="180">
        <v>5853</v>
      </c>
      <c r="F12035" s="180">
        <v>1834661.9299999997</v>
      </c>
      <c r="G12035" s="180">
        <v>-113668.33000000002</v>
      </c>
      <c r="H12035" s="180">
        <v>0</v>
      </c>
      <c r="I12035" s="180">
        <v>5556749.7400000021</v>
      </c>
      <c r="J12035" s="180">
        <v>4553551.24</v>
      </c>
    </row>
    <row r="12036" spans="1:10" x14ac:dyDescent="0.2">
      <c r="A12036" s="180" t="s">
        <v>281</v>
      </c>
      <c r="B12036" s="180" t="s">
        <v>350</v>
      </c>
      <c r="C12036" s="180">
        <v>3236197.23</v>
      </c>
      <c r="D12036" s="180">
        <v>126489.91000000005</v>
      </c>
      <c r="E12036" s="180">
        <v>18277</v>
      </c>
      <c r="F12036" s="180">
        <v>4418175.93</v>
      </c>
      <c r="G12036" s="180">
        <v>284223.67</v>
      </c>
      <c r="H12036" s="180">
        <v>0</v>
      </c>
      <c r="I12036" s="180">
        <v>20189205.739999998</v>
      </c>
      <c r="J12036" s="180">
        <v>18732366.690000001</v>
      </c>
    </row>
    <row r="12037" spans="1:10" x14ac:dyDescent="0.2">
      <c r="A12037" s="180" t="s">
        <v>281</v>
      </c>
      <c r="B12037" s="180" t="s">
        <v>376</v>
      </c>
      <c r="C12037" s="180"/>
      <c r="D12037" s="180"/>
      <c r="E12037" s="180"/>
      <c r="F12037" s="180"/>
      <c r="G12037" s="180"/>
      <c r="H12037" s="180"/>
      <c r="I12037" s="180"/>
      <c r="J12037" s="180"/>
    </row>
    <row r="12038" spans="1:10" x14ac:dyDescent="0.2">
      <c r="A12038" s="180" t="s">
        <v>281</v>
      </c>
      <c r="B12038" s="180" t="s">
        <v>377</v>
      </c>
      <c r="C12038" s="180">
        <v>0</v>
      </c>
      <c r="D12038" s="180">
        <v>10180</v>
      </c>
      <c r="E12038" s="180">
        <v>0</v>
      </c>
      <c r="F12038" s="180"/>
      <c r="G12038" s="180">
        <v>0</v>
      </c>
      <c r="H12038" s="180">
        <v>0</v>
      </c>
      <c r="I12038" s="180">
        <v>7611961</v>
      </c>
      <c r="J12038" s="180">
        <v>7260326.7599999998</v>
      </c>
    </row>
    <row r="12039" spans="1:10" x14ac:dyDescent="0.2">
      <c r="A12039" s="180" t="s">
        <v>281</v>
      </c>
      <c r="B12039" s="180" t="s">
        <v>352</v>
      </c>
      <c r="C12039" s="180">
        <v>0</v>
      </c>
      <c r="D12039" s="180">
        <v>0</v>
      </c>
      <c r="E12039" s="180">
        <v>0</v>
      </c>
      <c r="F12039" s="180"/>
      <c r="G12039" s="180">
        <v>0</v>
      </c>
      <c r="H12039" s="180">
        <v>0</v>
      </c>
      <c r="I12039" s="180">
        <v>235856</v>
      </c>
      <c r="J12039" s="180">
        <v>150446.43</v>
      </c>
    </row>
    <row r="12040" spans="1:10" x14ac:dyDescent="0.2">
      <c r="A12040" s="180" t="s">
        <v>281</v>
      </c>
      <c r="B12040" s="180" t="s">
        <v>353</v>
      </c>
      <c r="C12040" s="180">
        <v>0</v>
      </c>
      <c r="D12040" s="180">
        <v>0</v>
      </c>
      <c r="E12040" s="180">
        <v>0</v>
      </c>
      <c r="F12040" s="180"/>
      <c r="G12040" s="180">
        <v>0</v>
      </c>
      <c r="H12040" s="180">
        <v>0</v>
      </c>
      <c r="I12040" s="180">
        <v>307519</v>
      </c>
      <c r="J12040" s="180">
        <v>265921.8</v>
      </c>
    </row>
    <row r="12041" spans="1:10" x14ac:dyDescent="0.2">
      <c r="A12041" s="180" t="s">
        <v>281</v>
      </c>
      <c r="B12041" s="180" t="s">
        <v>354</v>
      </c>
      <c r="C12041" s="180">
        <v>0</v>
      </c>
      <c r="D12041" s="180">
        <v>0</v>
      </c>
      <c r="E12041" s="180">
        <v>0</v>
      </c>
      <c r="F12041" s="180"/>
      <c r="G12041" s="180">
        <v>0</v>
      </c>
      <c r="H12041" s="180">
        <v>0</v>
      </c>
      <c r="I12041" s="180">
        <v>223628</v>
      </c>
      <c r="J12041" s="180">
        <v>200253.3</v>
      </c>
    </row>
    <row r="12042" spans="1:10" x14ac:dyDescent="0.2">
      <c r="A12042" s="180" t="s">
        <v>281</v>
      </c>
      <c r="B12042" s="180" t="s">
        <v>408</v>
      </c>
      <c r="C12042" s="180">
        <v>0</v>
      </c>
      <c r="D12042" s="180">
        <v>0</v>
      </c>
      <c r="E12042" s="180">
        <v>0</v>
      </c>
      <c r="F12042" s="180"/>
      <c r="G12042" s="180">
        <v>0</v>
      </c>
      <c r="H12042" s="180">
        <v>0</v>
      </c>
      <c r="I12042" s="180">
        <v>677356</v>
      </c>
      <c r="J12042" s="180">
        <v>604783.77</v>
      </c>
    </row>
    <row r="12043" spans="1:10" x14ac:dyDescent="0.2">
      <c r="A12043" s="180" t="s">
        <v>281</v>
      </c>
      <c r="B12043" s="180" t="s">
        <v>423</v>
      </c>
      <c r="C12043" s="180">
        <v>0</v>
      </c>
      <c r="D12043" s="180">
        <v>25527</v>
      </c>
      <c r="E12043" s="180">
        <v>0</v>
      </c>
      <c r="F12043" s="180">
        <v>0</v>
      </c>
      <c r="G12043" s="180">
        <v>0</v>
      </c>
      <c r="H12043" s="180">
        <v>0</v>
      </c>
      <c r="I12043" s="180">
        <v>208585</v>
      </c>
      <c r="J12043" s="180">
        <v>171466.77</v>
      </c>
    </row>
    <row r="12044" spans="1:10" x14ac:dyDescent="0.2">
      <c r="A12044" s="180" t="s">
        <v>281</v>
      </c>
      <c r="B12044" s="180" t="s">
        <v>355</v>
      </c>
      <c r="C12044" s="180">
        <v>0</v>
      </c>
      <c r="D12044" s="180">
        <v>145588</v>
      </c>
      <c r="E12044" s="180">
        <v>0</v>
      </c>
      <c r="F12044" s="180"/>
      <c r="G12044" s="180">
        <v>421</v>
      </c>
      <c r="H12044" s="180">
        <v>0</v>
      </c>
      <c r="I12044" s="180">
        <v>1039997</v>
      </c>
      <c r="J12044" s="180">
        <v>1027595.61</v>
      </c>
    </row>
    <row r="12045" spans="1:10" x14ac:dyDescent="0.2">
      <c r="A12045" s="180" t="s">
        <v>281</v>
      </c>
      <c r="B12045" s="180" t="s">
        <v>356</v>
      </c>
      <c r="C12045" s="180">
        <v>0</v>
      </c>
      <c r="D12045" s="180">
        <v>108177</v>
      </c>
      <c r="E12045" s="180">
        <v>0</v>
      </c>
      <c r="F12045" s="180"/>
      <c r="G12045" s="180">
        <v>0</v>
      </c>
      <c r="H12045" s="180">
        <v>0</v>
      </c>
      <c r="I12045" s="180">
        <v>571239</v>
      </c>
      <c r="J12045" s="180">
        <v>501975.52</v>
      </c>
    </row>
    <row r="12046" spans="1:10" x14ac:dyDescent="0.2">
      <c r="A12046" s="180" t="s">
        <v>281</v>
      </c>
      <c r="B12046" s="180" t="s">
        <v>409</v>
      </c>
      <c r="C12046" s="180"/>
      <c r="D12046" s="180"/>
      <c r="E12046" s="180"/>
      <c r="F12046" s="180"/>
      <c r="G12046" s="180"/>
      <c r="H12046" s="180"/>
      <c r="I12046" s="180">
        <v>0</v>
      </c>
      <c r="J12046" s="180"/>
    </row>
    <row r="12047" spans="1:10" x14ac:dyDescent="0.2">
      <c r="A12047" s="180" t="s">
        <v>281</v>
      </c>
      <c r="B12047" s="180" t="s">
        <v>378</v>
      </c>
      <c r="C12047" s="180">
        <v>0</v>
      </c>
      <c r="D12047" s="180">
        <v>0</v>
      </c>
      <c r="E12047" s="180">
        <v>0</v>
      </c>
      <c r="F12047" s="180"/>
      <c r="G12047" s="180">
        <v>377023</v>
      </c>
      <c r="H12047" s="180">
        <v>0</v>
      </c>
      <c r="I12047" s="180">
        <v>379191</v>
      </c>
      <c r="J12047" s="180">
        <v>365978.22</v>
      </c>
    </row>
    <row r="12048" spans="1:10" x14ac:dyDescent="0.2">
      <c r="A12048" s="180" t="s">
        <v>281</v>
      </c>
      <c r="B12048" s="180" t="s">
        <v>360</v>
      </c>
      <c r="C12048" s="180">
        <v>0</v>
      </c>
      <c r="D12048" s="180">
        <v>13826</v>
      </c>
      <c r="E12048" s="180">
        <v>7577</v>
      </c>
      <c r="F12048" s="180"/>
      <c r="G12048" s="180"/>
      <c r="H12048" s="180">
        <v>0</v>
      </c>
      <c r="I12048" s="180">
        <v>21087</v>
      </c>
      <c r="J12048" s="180">
        <v>12751.4</v>
      </c>
    </row>
    <row r="12049" spans="1:10" x14ac:dyDescent="0.2">
      <c r="A12049" s="180" t="s">
        <v>281</v>
      </c>
      <c r="B12049" s="180" t="s">
        <v>379</v>
      </c>
      <c r="C12049" s="180">
        <v>2204</v>
      </c>
      <c r="D12049" s="180">
        <v>0</v>
      </c>
      <c r="E12049" s="180">
        <v>0</v>
      </c>
      <c r="F12049" s="180">
        <v>1931850</v>
      </c>
      <c r="G12049" s="180"/>
      <c r="H12049" s="180"/>
      <c r="I12049" s="180">
        <v>1905471</v>
      </c>
      <c r="J12049" s="180">
        <v>1715537.54</v>
      </c>
    </row>
    <row r="12050" spans="1:10" x14ac:dyDescent="0.2">
      <c r="A12050" s="180" t="s">
        <v>281</v>
      </c>
      <c r="B12050" s="180" t="s">
        <v>362</v>
      </c>
      <c r="C12050" s="180"/>
      <c r="D12050" s="180"/>
      <c r="E12050" s="180"/>
      <c r="F12050" s="180"/>
      <c r="G12050" s="180"/>
      <c r="H12050" s="180"/>
      <c r="I12050" s="180">
        <v>393766</v>
      </c>
      <c r="J12050" s="180">
        <v>381970</v>
      </c>
    </row>
    <row r="12051" spans="1:10" x14ac:dyDescent="0.2">
      <c r="A12051" s="180" t="s">
        <v>281</v>
      </c>
      <c r="B12051" s="180" t="s">
        <v>365</v>
      </c>
      <c r="C12051" s="180">
        <v>2204</v>
      </c>
      <c r="D12051" s="180">
        <v>303298</v>
      </c>
      <c r="E12051" s="180">
        <v>7577</v>
      </c>
      <c r="F12051" s="180">
        <v>1931850</v>
      </c>
      <c r="G12051" s="180">
        <v>377444</v>
      </c>
      <c r="H12051" s="180">
        <v>0</v>
      </c>
      <c r="I12051" s="180">
        <v>13575656</v>
      </c>
      <c r="J12051" s="180">
        <v>12659007.119999999</v>
      </c>
    </row>
    <row r="12052" spans="1:10" x14ac:dyDescent="0.2">
      <c r="A12052" s="180" t="s">
        <v>281</v>
      </c>
      <c r="B12052" s="180" t="s">
        <v>447</v>
      </c>
      <c r="C12052" s="180">
        <v>505640</v>
      </c>
      <c r="D12052" s="180">
        <v>0</v>
      </c>
      <c r="E12052" s="180">
        <v>0</v>
      </c>
      <c r="F12052" s="180">
        <v>2731</v>
      </c>
      <c r="G12052" s="180">
        <v>137</v>
      </c>
      <c r="H12052" s="180">
        <v>0</v>
      </c>
      <c r="I12052" s="180">
        <v>500993</v>
      </c>
      <c r="J12052" s="180">
        <v>516609.83</v>
      </c>
    </row>
    <row r="12053" spans="1:10" x14ac:dyDescent="0.2">
      <c r="A12053" s="180" t="s">
        <v>281</v>
      </c>
      <c r="B12053" s="180" t="s">
        <v>366</v>
      </c>
      <c r="C12053" s="180">
        <v>507844</v>
      </c>
      <c r="D12053" s="180">
        <v>303298</v>
      </c>
      <c r="E12053" s="180">
        <v>7577</v>
      </c>
      <c r="F12053" s="180">
        <v>1934581</v>
      </c>
      <c r="G12053" s="180">
        <v>377581</v>
      </c>
      <c r="H12053" s="180">
        <v>0</v>
      </c>
      <c r="I12053" s="180">
        <v>14076649</v>
      </c>
      <c r="J12053" s="180">
        <v>13175616.949999999</v>
      </c>
    </row>
    <row r="12054" spans="1:10" x14ac:dyDescent="0.2">
      <c r="A12054" s="180" t="s">
        <v>281</v>
      </c>
      <c r="B12054" s="180" t="s">
        <v>367</v>
      </c>
      <c r="C12054" s="180">
        <v>2728353.23</v>
      </c>
      <c r="D12054" s="180">
        <v>-176808.08999999997</v>
      </c>
      <c r="E12054" s="180">
        <v>10700</v>
      </c>
      <c r="F12054" s="180">
        <v>2483594.9299999997</v>
      </c>
      <c r="G12054" s="180">
        <v>-93357.330000000016</v>
      </c>
      <c r="H12054" s="180">
        <v>0</v>
      </c>
      <c r="I12054" s="180">
        <v>6112556.7400000021</v>
      </c>
      <c r="J12054" s="180">
        <v>5556749.7400000002</v>
      </c>
    </row>
    <row r="12055" spans="1:10" x14ac:dyDescent="0.2">
      <c r="A12055" s="180" t="s">
        <v>281</v>
      </c>
      <c r="B12055" s="180" t="s">
        <v>368</v>
      </c>
      <c r="C12055" s="180">
        <v>3236197.23</v>
      </c>
      <c r="D12055" s="180">
        <v>126489.91000000005</v>
      </c>
      <c r="E12055" s="180">
        <v>18277</v>
      </c>
      <c r="F12055" s="180">
        <v>4418175.93</v>
      </c>
      <c r="G12055" s="180">
        <v>284223.67</v>
      </c>
      <c r="H12055" s="180">
        <v>0</v>
      </c>
      <c r="I12055" s="180">
        <v>20189205.739999998</v>
      </c>
      <c r="J12055" s="180">
        <v>18732366.690000001</v>
      </c>
    </row>
    <row r="12056" spans="1:10" x14ac:dyDescent="0.2">
      <c r="A12056" s="180" t="s">
        <v>282</v>
      </c>
      <c r="B12056" s="180" t="s">
        <v>333</v>
      </c>
      <c r="C12056" s="180"/>
      <c r="D12056" s="180">
        <v>349762</v>
      </c>
      <c r="E12056" s="180"/>
      <c r="F12056" s="180">
        <v>167997</v>
      </c>
      <c r="G12056" s="180"/>
      <c r="H12056" s="180"/>
      <c r="I12056" s="180">
        <v>3709565</v>
      </c>
      <c r="J12056" s="180">
        <v>3709986.7</v>
      </c>
    </row>
    <row r="12057" spans="1:10" x14ac:dyDescent="0.2">
      <c r="A12057" s="180" t="s">
        <v>282</v>
      </c>
      <c r="B12057" s="180" t="s">
        <v>334</v>
      </c>
      <c r="C12057" s="180"/>
      <c r="D12057" s="180">
        <v>3692</v>
      </c>
      <c r="E12057" s="180"/>
      <c r="F12057" s="180">
        <v>1773</v>
      </c>
      <c r="G12057" s="180"/>
      <c r="H12057" s="180"/>
      <c r="I12057" s="180">
        <v>42133</v>
      </c>
      <c r="J12057" s="180">
        <v>88976.88</v>
      </c>
    </row>
    <row r="12058" spans="1:10" x14ac:dyDescent="0.2">
      <c r="A12058" s="180" t="s">
        <v>282</v>
      </c>
      <c r="B12058" s="180" t="s">
        <v>335</v>
      </c>
      <c r="C12058" s="180"/>
      <c r="D12058" s="180">
        <v>0</v>
      </c>
      <c r="E12058" s="180"/>
      <c r="F12058" s="180"/>
      <c r="G12058" s="180"/>
      <c r="H12058" s="180"/>
      <c r="I12058" s="180">
        <v>340950</v>
      </c>
      <c r="J12058" s="180">
        <v>318529</v>
      </c>
    </row>
    <row r="12059" spans="1:10" x14ac:dyDescent="0.2">
      <c r="A12059" s="180" t="s">
        <v>282</v>
      </c>
      <c r="B12059" s="180" t="s">
        <v>336</v>
      </c>
      <c r="C12059" s="180"/>
      <c r="D12059" s="180"/>
      <c r="E12059" s="180"/>
      <c r="F12059" s="180"/>
      <c r="G12059" s="180"/>
      <c r="H12059" s="180"/>
      <c r="I12059" s="180">
        <v>341337</v>
      </c>
      <c r="J12059" s="180">
        <v>341336.38</v>
      </c>
    </row>
    <row r="12060" spans="1:10" x14ac:dyDescent="0.2">
      <c r="A12060" s="180" t="s">
        <v>282</v>
      </c>
      <c r="B12060" s="180" t="s">
        <v>337</v>
      </c>
      <c r="C12060" s="180">
        <v>16000</v>
      </c>
      <c r="D12060" s="180">
        <v>6500</v>
      </c>
      <c r="E12060" s="180"/>
      <c r="F12060" s="180"/>
      <c r="G12060" s="180">
        <v>3000</v>
      </c>
      <c r="H12060" s="180"/>
      <c r="I12060" s="180">
        <v>96082</v>
      </c>
      <c r="J12060" s="180">
        <v>95669.57</v>
      </c>
    </row>
    <row r="12061" spans="1:10" x14ac:dyDescent="0.2">
      <c r="A12061" s="180" t="s">
        <v>282</v>
      </c>
      <c r="B12061" s="180" t="s">
        <v>338</v>
      </c>
      <c r="C12061" s="180"/>
      <c r="D12061" s="180"/>
      <c r="E12061" s="180"/>
      <c r="F12061" s="180"/>
      <c r="G12061" s="180">
        <v>249000</v>
      </c>
      <c r="H12061" s="180"/>
      <c r="I12061" s="180">
        <v>248601</v>
      </c>
      <c r="J12061" s="180">
        <v>248601.2</v>
      </c>
    </row>
    <row r="12062" spans="1:10" x14ac:dyDescent="0.2">
      <c r="A12062" s="180" t="s">
        <v>282</v>
      </c>
      <c r="B12062" s="180" t="s">
        <v>339</v>
      </c>
      <c r="C12062" s="180"/>
      <c r="D12062" s="180"/>
      <c r="E12062" s="180"/>
      <c r="F12062" s="180"/>
      <c r="G12062" s="180"/>
      <c r="H12062" s="180"/>
      <c r="I12062" s="180">
        <v>283000</v>
      </c>
      <c r="J12062" s="180">
        <v>282917.78999999998</v>
      </c>
    </row>
    <row r="12063" spans="1:10" x14ac:dyDescent="0.2">
      <c r="A12063" s="180" t="s">
        <v>282</v>
      </c>
      <c r="B12063" s="180" t="s">
        <v>340</v>
      </c>
      <c r="C12063" s="180">
        <v>1300</v>
      </c>
      <c r="D12063" s="180">
        <v>10000</v>
      </c>
      <c r="E12063" s="180"/>
      <c r="F12063" s="180"/>
      <c r="G12063" s="180">
        <v>5590</v>
      </c>
      <c r="H12063" s="180"/>
      <c r="I12063" s="180">
        <v>318570</v>
      </c>
      <c r="J12063" s="180">
        <v>317853.40999999997</v>
      </c>
    </row>
    <row r="12064" spans="1:10" x14ac:dyDescent="0.2">
      <c r="A12064" s="180" t="s">
        <v>282</v>
      </c>
      <c r="B12064" s="180" t="s">
        <v>341</v>
      </c>
      <c r="C12064" s="180"/>
      <c r="D12064" s="180"/>
      <c r="E12064" s="180"/>
      <c r="F12064" s="180"/>
      <c r="G12064" s="180"/>
      <c r="H12064" s="180"/>
      <c r="I12064" s="180">
        <v>0</v>
      </c>
      <c r="J12064" s="180">
        <v>0</v>
      </c>
    </row>
    <row r="12065" spans="1:10" x14ac:dyDescent="0.2">
      <c r="A12065" s="180" t="s">
        <v>282</v>
      </c>
      <c r="B12065" s="180" t="s">
        <v>342</v>
      </c>
      <c r="C12065" s="180"/>
      <c r="D12065" s="180"/>
      <c r="E12065" s="180"/>
      <c r="F12065" s="180"/>
      <c r="G12065" s="180"/>
      <c r="H12065" s="180"/>
      <c r="I12065" s="180">
        <v>4954022</v>
      </c>
      <c r="J12065" s="180">
        <v>5116629</v>
      </c>
    </row>
    <row r="12066" spans="1:10" x14ac:dyDescent="0.2">
      <c r="A12066" s="180" t="s">
        <v>282</v>
      </c>
      <c r="B12066" s="180" t="s">
        <v>343</v>
      </c>
      <c r="C12066" s="180"/>
      <c r="D12066" s="180"/>
      <c r="E12066" s="180"/>
      <c r="F12066" s="180"/>
      <c r="G12066" s="180"/>
      <c r="H12066" s="180"/>
      <c r="I12066" s="180">
        <v>0</v>
      </c>
      <c r="J12066" s="180">
        <v>0</v>
      </c>
    </row>
    <row r="12067" spans="1:10" x14ac:dyDescent="0.2">
      <c r="A12067" s="180" t="s">
        <v>282</v>
      </c>
      <c r="B12067" s="180" t="s">
        <v>344</v>
      </c>
      <c r="C12067" s="180">
        <v>765227</v>
      </c>
      <c r="D12067" s="180"/>
      <c r="E12067" s="180"/>
      <c r="F12067" s="180"/>
      <c r="G12067" s="180">
        <v>3500</v>
      </c>
      <c r="H12067" s="180"/>
      <c r="I12067" s="180">
        <v>797438</v>
      </c>
      <c r="J12067" s="180">
        <v>797408.38000000012</v>
      </c>
    </row>
    <row r="12068" spans="1:10" x14ac:dyDescent="0.2">
      <c r="A12068" s="180" t="s">
        <v>282</v>
      </c>
      <c r="B12068" s="180" t="s">
        <v>475</v>
      </c>
      <c r="C12068" s="180"/>
      <c r="D12068" s="180">
        <v>4043</v>
      </c>
      <c r="E12068" s="180"/>
      <c r="F12068" s="180">
        <v>1942</v>
      </c>
      <c r="G12068" s="180"/>
      <c r="H12068" s="180"/>
      <c r="I12068" s="180">
        <v>37483</v>
      </c>
      <c r="J12068" s="180">
        <v>84060.3</v>
      </c>
    </row>
    <row r="12069" spans="1:10" x14ac:dyDescent="0.2">
      <c r="A12069" s="180" t="s">
        <v>282</v>
      </c>
      <c r="B12069" s="180" t="s">
        <v>332</v>
      </c>
      <c r="C12069" s="180"/>
      <c r="D12069" s="180"/>
      <c r="E12069" s="180"/>
      <c r="F12069" s="180"/>
      <c r="G12069" s="180"/>
      <c r="H12069" s="180"/>
      <c r="I12069" s="180">
        <v>99791</v>
      </c>
      <c r="J12069" s="180">
        <v>99791</v>
      </c>
    </row>
    <row r="12070" spans="1:10" x14ac:dyDescent="0.2">
      <c r="A12070" s="180" t="s">
        <v>282</v>
      </c>
      <c r="B12070" s="180" t="s">
        <v>407</v>
      </c>
      <c r="C12070" s="180"/>
      <c r="D12070" s="180"/>
      <c r="E12070" s="180"/>
      <c r="F12070" s="180"/>
      <c r="G12070" s="180">
        <v>221000</v>
      </c>
      <c r="H12070" s="180"/>
      <c r="I12070" s="180">
        <v>285886</v>
      </c>
      <c r="J12070" s="180">
        <v>285886.86</v>
      </c>
    </row>
    <row r="12071" spans="1:10" x14ac:dyDescent="0.2">
      <c r="A12071" s="180" t="s">
        <v>282</v>
      </c>
      <c r="B12071" s="180" t="s">
        <v>345</v>
      </c>
      <c r="C12071" s="180">
        <v>782527</v>
      </c>
      <c r="D12071" s="180">
        <v>373997</v>
      </c>
      <c r="E12071" s="180">
        <v>0</v>
      </c>
      <c r="F12071" s="180">
        <v>171712</v>
      </c>
      <c r="G12071" s="180">
        <v>482090</v>
      </c>
      <c r="H12071" s="180">
        <v>0</v>
      </c>
      <c r="I12071" s="180">
        <v>11554858</v>
      </c>
      <c r="J12071" s="180">
        <v>11787646.470000001</v>
      </c>
    </row>
    <row r="12072" spans="1:10" x14ac:dyDescent="0.2">
      <c r="A12072" s="180" t="s">
        <v>282</v>
      </c>
      <c r="B12072" s="180" t="s">
        <v>346</v>
      </c>
      <c r="C12072" s="180"/>
      <c r="D12072" s="180"/>
      <c r="E12072" s="180"/>
      <c r="F12072" s="180"/>
      <c r="G12072" s="180"/>
      <c r="H12072" s="180"/>
      <c r="I12072" s="180">
        <v>0</v>
      </c>
      <c r="J12072" s="180">
        <v>0</v>
      </c>
    </row>
    <row r="12073" spans="1:10" x14ac:dyDescent="0.2">
      <c r="A12073" s="180" t="s">
        <v>282</v>
      </c>
      <c r="B12073" s="180" t="s">
        <v>446</v>
      </c>
      <c r="C12073" s="180"/>
      <c r="D12073" s="180"/>
      <c r="E12073" s="180"/>
      <c r="F12073" s="180">
        <v>588278</v>
      </c>
      <c r="G12073" s="180"/>
      <c r="H12073" s="180"/>
      <c r="I12073" s="180">
        <v>593962</v>
      </c>
      <c r="J12073" s="180">
        <v>643946.65</v>
      </c>
    </row>
    <row r="12074" spans="1:10" x14ac:dyDescent="0.2">
      <c r="A12074" s="180" t="s">
        <v>282</v>
      </c>
      <c r="B12074" s="180" t="s">
        <v>347</v>
      </c>
      <c r="C12074" s="180"/>
      <c r="D12074" s="180"/>
      <c r="E12074" s="180"/>
      <c r="F12074" s="180"/>
      <c r="G12074" s="180"/>
      <c r="H12074" s="180"/>
      <c r="I12074" s="180">
        <v>0</v>
      </c>
      <c r="J12074" s="180">
        <v>0</v>
      </c>
    </row>
    <row r="12075" spans="1:10" x14ac:dyDescent="0.2">
      <c r="A12075" s="180" t="s">
        <v>282</v>
      </c>
      <c r="B12075" s="180" t="s">
        <v>348</v>
      </c>
      <c r="C12075" s="180">
        <v>782527</v>
      </c>
      <c r="D12075" s="180">
        <v>373997</v>
      </c>
      <c r="E12075" s="180">
        <v>0</v>
      </c>
      <c r="F12075" s="180">
        <v>759990</v>
      </c>
      <c r="G12075" s="180">
        <v>482090</v>
      </c>
      <c r="H12075" s="180">
        <v>0</v>
      </c>
      <c r="I12075" s="180">
        <v>12148820</v>
      </c>
      <c r="J12075" s="180">
        <v>12431593.119999999</v>
      </c>
    </row>
    <row r="12076" spans="1:10" x14ac:dyDescent="0.2">
      <c r="A12076" s="180" t="s">
        <v>282</v>
      </c>
      <c r="B12076" s="180" t="s">
        <v>349</v>
      </c>
      <c r="C12076" s="180">
        <v>604895.89999999991</v>
      </c>
      <c r="D12076" s="180">
        <v>9532.2800000000279</v>
      </c>
      <c r="E12076" s="180">
        <v>0</v>
      </c>
      <c r="F12076" s="180">
        <v>1386123.7599999998</v>
      </c>
      <c r="G12076" s="180">
        <v>109425.6399999999</v>
      </c>
      <c r="H12076" s="180">
        <v>0</v>
      </c>
      <c r="I12076" s="180">
        <v>4950399.870000001</v>
      </c>
      <c r="J12076" s="180">
        <v>5538194.7400000002</v>
      </c>
    </row>
    <row r="12077" spans="1:10" x14ac:dyDescent="0.2">
      <c r="A12077" s="180" t="s">
        <v>282</v>
      </c>
      <c r="B12077" s="180" t="s">
        <v>350</v>
      </c>
      <c r="C12077" s="180">
        <v>1387422.9</v>
      </c>
      <c r="D12077" s="180">
        <v>383529.28</v>
      </c>
      <c r="E12077" s="180">
        <v>0</v>
      </c>
      <c r="F12077" s="180">
        <v>2146113.7599999998</v>
      </c>
      <c r="G12077" s="180">
        <v>591515.6399999999</v>
      </c>
      <c r="H12077" s="180">
        <v>0</v>
      </c>
      <c r="I12077" s="180">
        <v>17099219.870000001</v>
      </c>
      <c r="J12077" s="180">
        <v>17969787.859999999</v>
      </c>
    </row>
    <row r="12078" spans="1:10" x14ac:dyDescent="0.2">
      <c r="A12078" s="180" t="s">
        <v>282</v>
      </c>
      <c r="B12078" s="180" t="s">
        <v>376</v>
      </c>
      <c r="C12078" s="180"/>
      <c r="D12078" s="180"/>
      <c r="E12078" s="180"/>
      <c r="F12078" s="180"/>
      <c r="G12078" s="180"/>
      <c r="H12078" s="180"/>
      <c r="I12078" s="180"/>
      <c r="J12078" s="180"/>
    </row>
    <row r="12079" spans="1:10" x14ac:dyDescent="0.2">
      <c r="A12079" s="180" t="s">
        <v>282</v>
      </c>
      <c r="B12079" s="180" t="s">
        <v>377</v>
      </c>
      <c r="C12079" s="180">
        <v>80000</v>
      </c>
      <c r="D12079" s="180">
        <v>70000</v>
      </c>
      <c r="E12079" s="180"/>
      <c r="F12079" s="180"/>
      <c r="G12079" s="180"/>
      <c r="H12079" s="180"/>
      <c r="I12079" s="180">
        <v>6973100</v>
      </c>
      <c r="J12079" s="180">
        <v>6778967.4399999995</v>
      </c>
    </row>
    <row r="12080" spans="1:10" x14ac:dyDescent="0.2">
      <c r="A12080" s="180" t="s">
        <v>282</v>
      </c>
      <c r="B12080" s="180" t="s">
        <v>352</v>
      </c>
      <c r="C12080" s="180"/>
      <c r="D12080" s="180">
        <v>55000</v>
      </c>
      <c r="E12080" s="180"/>
      <c r="F12080" s="180"/>
      <c r="G12080" s="180"/>
      <c r="H12080" s="180"/>
      <c r="I12080" s="180">
        <v>245170</v>
      </c>
      <c r="J12080" s="180">
        <v>249720.11</v>
      </c>
    </row>
    <row r="12081" spans="1:10" x14ac:dyDescent="0.2">
      <c r="A12081" s="180" t="s">
        <v>282</v>
      </c>
      <c r="B12081" s="180" t="s">
        <v>353</v>
      </c>
      <c r="C12081" s="180"/>
      <c r="D12081" s="180">
        <v>15000</v>
      </c>
      <c r="E12081" s="180"/>
      <c r="F12081" s="180"/>
      <c r="G12081" s="180"/>
      <c r="H12081" s="180"/>
      <c r="I12081" s="180">
        <v>508626</v>
      </c>
      <c r="J12081" s="180">
        <v>464676.43</v>
      </c>
    </row>
    <row r="12082" spans="1:10" x14ac:dyDescent="0.2">
      <c r="A12082" s="180" t="s">
        <v>282</v>
      </c>
      <c r="B12082" s="180" t="s">
        <v>354</v>
      </c>
      <c r="C12082" s="180"/>
      <c r="D12082" s="180"/>
      <c r="E12082" s="180"/>
      <c r="F12082" s="180"/>
      <c r="G12082" s="180"/>
      <c r="H12082" s="180"/>
      <c r="I12082" s="180">
        <v>230910</v>
      </c>
      <c r="J12082" s="180">
        <v>220003.39</v>
      </c>
    </row>
    <row r="12083" spans="1:10" x14ac:dyDescent="0.2">
      <c r="A12083" s="180" t="s">
        <v>282</v>
      </c>
      <c r="B12083" s="180" t="s">
        <v>408</v>
      </c>
      <c r="C12083" s="180"/>
      <c r="D12083" s="180"/>
      <c r="E12083" s="180"/>
      <c r="F12083" s="180"/>
      <c r="G12083" s="180"/>
      <c r="H12083" s="180"/>
      <c r="I12083" s="180">
        <v>620491</v>
      </c>
      <c r="J12083" s="180">
        <v>590123.37</v>
      </c>
    </row>
    <row r="12084" spans="1:10" x14ac:dyDescent="0.2">
      <c r="A12084" s="180" t="s">
        <v>282</v>
      </c>
      <c r="B12084" s="180" t="s">
        <v>423</v>
      </c>
      <c r="C12084" s="180">
        <v>79000</v>
      </c>
      <c r="D12084" s="180">
        <v>24000</v>
      </c>
      <c r="E12084" s="180"/>
      <c r="F12084" s="180"/>
      <c r="G12084" s="180"/>
      <c r="H12084" s="180"/>
      <c r="I12084" s="180">
        <v>233000</v>
      </c>
      <c r="J12084" s="180">
        <v>245914.13</v>
      </c>
    </row>
    <row r="12085" spans="1:10" x14ac:dyDescent="0.2">
      <c r="A12085" s="180" t="s">
        <v>282</v>
      </c>
      <c r="B12085" s="180" t="s">
        <v>355</v>
      </c>
      <c r="C12085" s="180">
        <v>28200</v>
      </c>
      <c r="D12085" s="180">
        <v>140000</v>
      </c>
      <c r="E12085" s="180"/>
      <c r="F12085" s="180"/>
      <c r="G12085" s="180"/>
      <c r="H12085" s="180"/>
      <c r="I12085" s="180">
        <v>1092094</v>
      </c>
      <c r="J12085" s="180">
        <v>1044786.65</v>
      </c>
    </row>
    <row r="12086" spans="1:10" x14ac:dyDescent="0.2">
      <c r="A12086" s="180" t="s">
        <v>282</v>
      </c>
      <c r="B12086" s="180" t="s">
        <v>356</v>
      </c>
      <c r="C12086" s="180">
        <v>95000</v>
      </c>
      <c r="D12086" s="180">
        <v>100000</v>
      </c>
      <c r="E12086" s="180"/>
      <c r="F12086" s="180"/>
      <c r="G12086" s="180"/>
      <c r="H12086" s="180"/>
      <c r="I12086" s="180">
        <v>619750</v>
      </c>
      <c r="J12086" s="180">
        <v>522337.12</v>
      </c>
    </row>
    <row r="12087" spans="1:10" x14ac:dyDescent="0.2">
      <c r="A12087" s="180" t="s">
        <v>282</v>
      </c>
      <c r="B12087" s="180" t="s">
        <v>409</v>
      </c>
      <c r="C12087" s="180"/>
      <c r="D12087" s="180"/>
      <c r="E12087" s="180"/>
      <c r="F12087" s="180"/>
      <c r="G12087" s="180"/>
      <c r="H12087" s="180"/>
      <c r="I12087" s="180">
        <v>0</v>
      </c>
      <c r="J12087" s="180"/>
    </row>
    <row r="12088" spans="1:10" x14ac:dyDescent="0.2">
      <c r="A12088" s="180" t="s">
        <v>282</v>
      </c>
      <c r="B12088" s="180" t="s">
        <v>378</v>
      </c>
      <c r="C12088" s="180"/>
      <c r="D12088" s="180"/>
      <c r="E12088" s="180"/>
      <c r="F12088" s="180"/>
      <c r="G12088" s="180">
        <v>500000</v>
      </c>
      <c r="H12088" s="180"/>
      <c r="I12088" s="180">
        <v>503000</v>
      </c>
      <c r="J12088" s="180">
        <v>472631.75</v>
      </c>
    </row>
    <row r="12089" spans="1:10" x14ac:dyDescent="0.2">
      <c r="A12089" s="180" t="s">
        <v>282</v>
      </c>
      <c r="B12089" s="180" t="s">
        <v>360</v>
      </c>
      <c r="C12089" s="180">
        <v>500000</v>
      </c>
      <c r="D12089" s="180">
        <v>4184</v>
      </c>
      <c r="E12089" s="180"/>
      <c r="F12089" s="180"/>
      <c r="G12089" s="180"/>
      <c r="H12089" s="180"/>
      <c r="I12089" s="180">
        <v>471440</v>
      </c>
      <c r="J12089" s="180">
        <v>696009.4</v>
      </c>
    </row>
    <row r="12090" spans="1:10" x14ac:dyDescent="0.2">
      <c r="A12090" s="180" t="s">
        <v>282</v>
      </c>
      <c r="B12090" s="180" t="s">
        <v>379</v>
      </c>
      <c r="C12090" s="180"/>
      <c r="D12090" s="180"/>
      <c r="E12090" s="180"/>
      <c r="F12090" s="180">
        <v>758048</v>
      </c>
      <c r="G12090" s="180"/>
      <c r="H12090" s="180"/>
      <c r="I12090" s="180">
        <v>754574</v>
      </c>
      <c r="J12090" s="180">
        <v>753741.26</v>
      </c>
    </row>
    <row r="12091" spans="1:10" x14ac:dyDescent="0.2">
      <c r="A12091" s="180" t="s">
        <v>282</v>
      </c>
      <c r="B12091" s="180" t="s">
        <v>362</v>
      </c>
      <c r="C12091" s="180"/>
      <c r="D12091" s="180"/>
      <c r="E12091" s="180"/>
      <c r="F12091" s="180"/>
      <c r="G12091" s="180"/>
      <c r="H12091" s="180"/>
      <c r="I12091" s="180">
        <v>361124</v>
      </c>
      <c r="J12091" s="180">
        <v>361549</v>
      </c>
    </row>
    <row r="12092" spans="1:10" x14ac:dyDescent="0.2">
      <c r="A12092" s="180" t="s">
        <v>282</v>
      </c>
      <c r="B12092" s="180" t="s">
        <v>365</v>
      </c>
      <c r="C12092" s="180">
        <v>782200</v>
      </c>
      <c r="D12092" s="180">
        <v>408184</v>
      </c>
      <c r="E12092" s="180">
        <v>0</v>
      </c>
      <c r="F12092" s="180">
        <v>758048</v>
      </c>
      <c r="G12092" s="180">
        <v>500000</v>
      </c>
      <c r="H12092" s="180">
        <v>0</v>
      </c>
      <c r="I12092" s="180">
        <v>12613279</v>
      </c>
      <c r="J12092" s="180">
        <v>12400460.050000001</v>
      </c>
    </row>
    <row r="12093" spans="1:10" x14ac:dyDescent="0.2">
      <c r="A12093" s="180" t="s">
        <v>282</v>
      </c>
      <c r="B12093" s="180" t="s">
        <v>447</v>
      </c>
      <c r="C12093" s="180">
        <v>355465</v>
      </c>
      <c r="D12093" s="180">
        <v>232813</v>
      </c>
      <c r="E12093" s="180"/>
      <c r="F12093" s="180"/>
      <c r="G12093" s="180"/>
      <c r="H12093" s="180"/>
      <c r="I12093" s="180">
        <v>593964</v>
      </c>
      <c r="J12093" s="180">
        <v>618927.94000000006</v>
      </c>
    </row>
    <row r="12094" spans="1:10" x14ac:dyDescent="0.2">
      <c r="A12094" s="180" t="s">
        <v>282</v>
      </c>
      <c r="B12094" s="180" t="s">
        <v>366</v>
      </c>
      <c r="C12094" s="180">
        <v>1137665</v>
      </c>
      <c r="D12094" s="180">
        <v>640997</v>
      </c>
      <c r="E12094" s="180">
        <v>0</v>
      </c>
      <c r="F12094" s="180">
        <v>758048</v>
      </c>
      <c r="G12094" s="180">
        <v>500000</v>
      </c>
      <c r="H12094" s="180">
        <v>0</v>
      </c>
      <c r="I12094" s="180">
        <v>13207243</v>
      </c>
      <c r="J12094" s="180">
        <v>13019387.989999998</v>
      </c>
    </row>
    <row r="12095" spans="1:10" x14ac:dyDescent="0.2">
      <c r="A12095" s="180" t="s">
        <v>282</v>
      </c>
      <c r="B12095" s="180" t="s">
        <v>367</v>
      </c>
      <c r="C12095" s="180">
        <v>249757.89999999991</v>
      </c>
      <c r="D12095" s="180">
        <v>-257467.71999999997</v>
      </c>
      <c r="E12095" s="180">
        <v>0</v>
      </c>
      <c r="F12095" s="180">
        <v>1388065.7599999998</v>
      </c>
      <c r="G12095" s="180">
        <v>91515.639999999898</v>
      </c>
      <c r="H12095" s="180">
        <v>0</v>
      </c>
      <c r="I12095" s="180">
        <v>3891976.870000001</v>
      </c>
      <c r="J12095" s="180">
        <v>4950399.870000001</v>
      </c>
    </row>
    <row r="12096" spans="1:10" x14ac:dyDescent="0.2">
      <c r="A12096" s="180" t="s">
        <v>282</v>
      </c>
      <c r="B12096" s="180" t="s">
        <v>368</v>
      </c>
      <c r="C12096" s="180">
        <v>1387422.9</v>
      </c>
      <c r="D12096" s="180">
        <v>383529.28</v>
      </c>
      <c r="E12096" s="180">
        <v>0</v>
      </c>
      <c r="F12096" s="180">
        <v>2146113.7599999998</v>
      </c>
      <c r="G12096" s="180">
        <v>591515.6399999999</v>
      </c>
      <c r="H12096" s="180">
        <v>0</v>
      </c>
      <c r="I12096" s="180">
        <v>17099219.870000001</v>
      </c>
      <c r="J12096" s="180">
        <v>17969787.859999999</v>
      </c>
    </row>
    <row r="12097" spans="1:10" x14ac:dyDescent="0.2">
      <c r="A12097" s="180" t="s">
        <v>283</v>
      </c>
      <c r="B12097" s="180" t="s">
        <v>333</v>
      </c>
      <c r="C12097" s="180"/>
      <c r="D12097" s="180">
        <v>254177</v>
      </c>
      <c r="E12097" s="180"/>
      <c r="F12097" s="180">
        <v>428317</v>
      </c>
      <c r="G12097" s="180"/>
      <c r="H12097" s="180"/>
      <c r="I12097" s="180">
        <v>3575645</v>
      </c>
      <c r="J12097" s="180">
        <v>3456947.5300000003</v>
      </c>
    </row>
    <row r="12098" spans="1:10" x14ac:dyDescent="0.2">
      <c r="A12098" s="180" t="s">
        <v>283</v>
      </c>
      <c r="B12098" s="180" t="s">
        <v>334</v>
      </c>
      <c r="C12098" s="180"/>
      <c r="D12098" s="180">
        <v>3001</v>
      </c>
      <c r="E12098" s="180"/>
      <c r="F12098" s="180">
        <v>5058</v>
      </c>
      <c r="G12098" s="180"/>
      <c r="H12098" s="180"/>
      <c r="I12098" s="180">
        <v>47954</v>
      </c>
      <c r="J12098" s="180">
        <v>48781.22</v>
      </c>
    </row>
    <row r="12099" spans="1:10" x14ac:dyDescent="0.2">
      <c r="A12099" s="180" t="s">
        <v>283</v>
      </c>
      <c r="B12099" s="180" t="s">
        <v>335</v>
      </c>
      <c r="C12099" s="180"/>
      <c r="D12099" s="180">
        <v>256145</v>
      </c>
      <c r="E12099" s="180"/>
      <c r="F12099" s="180"/>
      <c r="G12099" s="180"/>
      <c r="H12099" s="180"/>
      <c r="I12099" s="180">
        <v>554144</v>
      </c>
      <c r="J12099" s="180">
        <v>512397</v>
      </c>
    </row>
    <row r="12100" spans="1:10" x14ac:dyDescent="0.2">
      <c r="A12100" s="180" t="s">
        <v>283</v>
      </c>
      <c r="B12100" s="180" t="s">
        <v>336</v>
      </c>
      <c r="C12100" s="180"/>
      <c r="D12100" s="180"/>
      <c r="E12100" s="180"/>
      <c r="F12100" s="180"/>
      <c r="G12100" s="180"/>
      <c r="H12100" s="180"/>
      <c r="I12100" s="180">
        <v>871000</v>
      </c>
      <c r="J12100" s="180">
        <v>820079.01</v>
      </c>
    </row>
    <row r="12101" spans="1:10" x14ac:dyDescent="0.2">
      <c r="A12101" s="180" t="s">
        <v>283</v>
      </c>
      <c r="B12101" s="180" t="s">
        <v>337</v>
      </c>
      <c r="C12101" s="180">
        <v>10000</v>
      </c>
      <c r="D12101" s="180">
        <v>6000</v>
      </c>
      <c r="E12101" s="180">
        <v>500</v>
      </c>
      <c r="F12101" s="180">
        <v>6000</v>
      </c>
      <c r="G12101" s="180">
        <v>100</v>
      </c>
      <c r="H12101" s="180"/>
      <c r="I12101" s="180">
        <v>112500</v>
      </c>
      <c r="J12101" s="180">
        <v>89893.93</v>
      </c>
    </row>
    <row r="12102" spans="1:10" x14ac:dyDescent="0.2">
      <c r="A12102" s="180" t="s">
        <v>283</v>
      </c>
      <c r="B12102" s="180" t="s">
        <v>338</v>
      </c>
      <c r="C12102" s="180"/>
      <c r="D12102" s="180"/>
      <c r="E12102" s="180"/>
      <c r="F12102" s="180"/>
      <c r="G12102" s="180">
        <v>330000</v>
      </c>
      <c r="H12102" s="180"/>
      <c r="I12102" s="180">
        <v>330000</v>
      </c>
      <c r="J12102" s="180">
        <v>297770</v>
      </c>
    </row>
    <row r="12103" spans="1:10" x14ac:dyDescent="0.2">
      <c r="A12103" s="180" t="s">
        <v>283</v>
      </c>
      <c r="B12103" s="180" t="s">
        <v>339</v>
      </c>
      <c r="C12103" s="180"/>
      <c r="D12103" s="180"/>
      <c r="E12103" s="180"/>
      <c r="F12103" s="180"/>
      <c r="G12103" s="180"/>
      <c r="H12103" s="180"/>
      <c r="I12103" s="180">
        <v>292400</v>
      </c>
      <c r="J12103" s="180">
        <v>230913.96</v>
      </c>
    </row>
    <row r="12104" spans="1:10" x14ac:dyDescent="0.2">
      <c r="A12104" s="180" t="s">
        <v>283</v>
      </c>
      <c r="B12104" s="180" t="s">
        <v>340</v>
      </c>
      <c r="C12104" s="180">
        <v>72000</v>
      </c>
      <c r="D12104" s="180">
        <v>150</v>
      </c>
      <c r="E12104" s="180"/>
      <c r="F12104" s="180"/>
      <c r="G12104" s="180"/>
      <c r="H12104" s="180">
        <v>18775</v>
      </c>
      <c r="I12104" s="180">
        <v>227573</v>
      </c>
      <c r="J12104" s="180">
        <v>275560.58999999997</v>
      </c>
    </row>
    <row r="12105" spans="1:10" x14ac:dyDescent="0.2">
      <c r="A12105" s="180" t="s">
        <v>283</v>
      </c>
      <c r="B12105" s="180" t="s">
        <v>341</v>
      </c>
      <c r="C12105" s="180"/>
      <c r="D12105" s="180"/>
      <c r="E12105" s="180"/>
      <c r="F12105" s="180"/>
      <c r="G12105" s="180"/>
      <c r="H12105" s="180"/>
      <c r="I12105" s="180">
        <v>0</v>
      </c>
      <c r="J12105" s="180">
        <v>0</v>
      </c>
    </row>
    <row r="12106" spans="1:10" x14ac:dyDescent="0.2">
      <c r="A12106" s="180" t="s">
        <v>283</v>
      </c>
      <c r="B12106" s="180" t="s">
        <v>342</v>
      </c>
      <c r="C12106" s="180"/>
      <c r="D12106" s="180"/>
      <c r="E12106" s="180"/>
      <c r="F12106" s="180"/>
      <c r="G12106" s="180"/>
      <c r="H12106" s="180"/>
      <c r="I12106" s="180">
        <v>5494995</v>
      </c>
      <c r="J12106" s="180">
        <v>5523502</v>
      </c>
    </row>
    <row r="12107" spans="1:10" x14ac:dyDescent="0.2">
      <c r="A12107" s="180" t="s">
        <v>283</v>
      </c>
      <c r="B12107" s="180" t="s">
        <v>343</v>
      </c>
      <c r="C12107" s="180"/>
      <c r="D12107" s="180"/>
      <c r="E12107" s="180"/>
      <c r="F12107" s="180"/>
      <c r="G12107" s="180"/>
      <c r="H12107" s="180"/>
      <c r="I12107" s="180">
        <v>0</v>
      </c>
      <c r="J12107" s="180">
        <v>0</v>
      </c>
    </row>
    <row r="12108" spans="1:10" x14ac:dyDescent="0.2">
      <c r="A12108" s="180" t="s">
        <v>283</v>
      </c>
      <c r="B12108" s="180" t="s">
        <v>344</v>
      </c>
      <c r="C12108" s="180">
        <v>850000</v>
      </c>
      <c r="D12108" s="180">
        <v>120</v>
      </c>
      <c r="E12108" s="180"/>
      <c r="F12108" s="180">
        <v>200</v>
      </c>
      <c r="G12108" s="180">
        <v>5000</v>
      </c>
      <c r="H12108" s="180"/>
      <c r="I12108" s="180">
        <v>880120</v>
      </c>
      <c r="J12108" s="180">
        <v>866389.43</v>
      </c>
    </row>
    <row r="12109" spans="1:10" x14ac:dyDescent="0.2">
      <c r="A12109" s="180" t="s">
        <v>283</v>
      </c>
      <c r="B12109" s="180" t="s">
        <v>475</v>
      </c>
      <c r="C12109" s="180"/>
      <c r="D12109" s="180">
        <v>2957</v>
      </c>
      <c r="E12109" s="180"/>
      <c r="F12109" s="180">
        <v>4983</v>
      </c>
      <c r="G12109" s="180"/>
      <c r="H12109" s="180"/>
      <c r="I12109" s="180">
        <v>42406</v>
      </c>
      <c r="J12109" s="180">
        <v>46394.19</v>
      </c>
    </row>
    <row r="12110" spans="1:10" x14ac:dyDescent="0.2">
      <c r="A12110" s="180" t="s">
        <v>283</v>
      </c>
      <c r="B12110" s="180" t="s">
        <v>332</v>
      </c>
      <c r="C12110" s="180"/>
      <c r="D12110" s="180"/>
      <c r="E12110" s="180"/>
      <c r="F12110" s="180"/>
      <c r="G12110" s="180"/>
      <c r="H12110" s="180"/>
      <c r="I12110" s="180">
        <v>79500</v>
      </c>
      <c r="J12110" s="180">
        <v>97797</v>
      </c>
    </row>
    <row r="12111" spans="1:10" x14ac:dyDescent="0.2">
      <c r="A12111" s="180" t="s">
        <v>283</v>
      </c>
      <c r="B12111" s="180" t="s">
        <v>407</v>
      </c>
      <c r="C12111" s="180"/>
      <c r="D12111" s="180"/>
      <c r="E12111" s="180"/>
      <c r="F12111" s="180"/>
      <c r="G12111" s="180">
        <v>220000</v>
      </c>
      <c r="H12111" s="180"/>
      <c r="I12111" s="180">
        <v>348000</v>
      </c>
      <c r="J12111" s="180">
        <v>342252.93</v>
      </c>
    </row>
    <row r="12112" spans="1:10" x14ac:dyDescent="0.2">
      <c r="A12112" s="180" t="s">
        <v>283</v>
      </c>
      <c r="B12112" s="180" t="s">
        <v>345</v>
      </c>
      <c r="C12112" s="180">
        <v>932000</v>
      </c>
      <c r="D12112" s="180">
        <v>522550</v>
      </c>
      <c r="E12112" s="180">
        <v>500</v>
      </c>
      <c r="F12112" s="180">
        <v>444558</v>
      </c>
      <c r="G12112" s="180">
        <v>555100</v>
      </c>
      <c r="H12112" s="180">
        <v>18775</v>
      </c>
      <c r="I12112" s="180">
        <v>12856237</v>
      </c>
      <c r="J12112" s="180">
        <v>12608678.789999999</v>
      </c>
    </row>
    <row r="12113" spans="1:10" x14ac:dyDescent="0.2">
      <c r="A12113" s="180" t="s">
        <v>283</v>
      </c>
      <c r="B12113" s="180" t="s">
        <v>346</v>
      </c>
      <c r="C12113" s="180"/>
      <c r="D12113" s="180"/>
      <c r="E12113" s="180"/>
      <c r="F12113" s="180"/>
      <c r="G12113" s="180"/>
      <c r="H12113" s="180"/>
      <c r="I12113" s="180">
        <v>0</v>
      </c>
      <c r="J12113" s="180">
        <v>4153801.4</v>
      </c>
    </row>
    <row r="12114" spans="1:10" x14ac:dyDescent="0.2">
      <c r="A12114" s="180" t="s">
        <v>283</v>
      </c>
      <c r="B12114" s="180" t="s">
        <v>446</v>
      </c>
      <c r="C12114" s="180"/>
      <c r="D12114" s="180"/>
      <c r="E12114" s="180"/>
      <c r="F12114" s="180">
        <v>473315</v>
      </c>
      <c r="G12114" s="180"/>
      <c r="H12114" s="180"/>
      <c r="I12114" s="180">
        <v>474320</v>
      </c>
      <c r="J12114" s="180">
        <v>602956.94000000006</v>
      </c>
    </row>
    <row r="12115" spans="1:10" x14ac:dyDescent="0.2">
      <c r="A12115" s="180" t="s">
        <v>283</v>
      </c>
      <c r="B12115" s="180" t="s">
        <v>347</v>
      </c>
      <c r="C12115" s="180"/>
      <c r="D12115" s="180"/>
      <c r="E12115" s="180"/>
      <c r="F12115" s="180"/>
      <c r="G12115" s="180"/>
      <c r="H12115" s="180"/>
      <c r="I12115" s="180">
        <v>0</v>
      </c>
      <c r="J12115" s="180">
        <v>5095</v>
      </c>
    </row>
    <row r="12116" spans="1:10" x14ac:dyDescent="0.2">
      <c r="A12116" s="180" t="s">
        <v>283</v>
      </c>
      <c r="B12116" s="180" t="s">
        <v>348</v>
      </c>
      <c r="C12116" s="180">
        <v>932000</v>
      </c>
      <c r="D12116" s="180">
        <v>522550</v>
      </c>
      <c r="E12116" s="180">
        <v>500</v>
      </c>
      <c r="F12116" s="180">
        <v>917873</v>
      </c>
      <c r="G12116" s="180">
        <v>555100</v>
      </c>
      <c r="H12116" s="180">
        <v>18775</v>
      </c>
      <c r="I12116" s="180">
        <v>13330557</v>
      </c>
      <c r="J12116" s="180">
        <v>17370532.129999999</v>
      </c>
    </row>
    <row r="12117" spans="1:10" x14ac:dyDescent="0.2">
      <c r="A12117" s="180" t="s">
        <v>283</v>
      </c>
      <c r="B12117" s="180" t="s">
        <v>349</v>
      </c>
      <c r="C12117" s="180">
        <v>1814983.67</v>
      </c>
      <c r="D12117" s="180">
        <v>723605.45000000019</v>
      </c>
      <c r="E12117" s="180">
        <v>166244</v>
      </c>
      <c r="F12117" s="180">
        <v>571242.45000000019</v>
      </c>
      <c r="G12117" s="180">
        <v>-171431.45000000007</v>
      </c>
      <c r="H12117" s="180">
        <v>27477.449999999997</v>
      </c>
      <c r="I12117" s="180">
        <v>8590053.9199999999</v>
      </c>
      <c r="J12117" s="180">
        <v>6395139.4500000011</v>
      </c>
    </row>
    <row r="12118" spans="1:10" x14ac:dyDescent="0.2">
      <c r="A12118" s="180" t="s">
        <v>283</v>
      </c>
      <c r="B12118" s="180" t="s">
        <v>350</v>
      </c>
      <c r="C12118" s="180">
        <v>2746983.67</v>
      </c>
      <c r="D12118" s="180">
        <v>1246155.4500000002</v>
      </c>
      <c r="E12118" s="180">
        <v>166744</v>
      </c>
      <c r="F12118" s="180">
        <v>1489115.4500000002</v>
      </c>
      <c r="G12118" s="180">
        <v>383668.54999999993</v>
      </c>
      <c r="H12118" s="180">
        <v>46252.45</v>
      </c>
      <c r="I12118" s="180">
        <v>21920610.920000002</v>
      </c>
      <c r="J12118" s="180">
        <v>23765671.579999998</v>
      </c>
    </row>
    <row r="12119" spans="1:10" x14ac:dyDescent="0.2">
      <c r="A12119" s="180" t="s">
        <v>283</v>
      </c>
      <c r="B12119" s="180" t="s">
        <v>376</v>
      </c>
      <c r="C12119" s="180"/>
      <c r="D12119" s="180"/>
      <c r="E12119" s="180"/>
      <c r="F12119" s="180"/>
      <c r="G12119" s="180"/>
      <c r="H12119" s="180"/>
      <c r="I12119" s="180"/>
      <c r="J12119" s="180"/>
    </row>
    <row r="12120" spans="1:10" x14ac:dyDescent="0.2">
      <c r="A12120" s="180" t="s">
        <v>283</v>
      </c>
      <c r="B12120" s="180" t="s">
        <v>377</v>
      </c>
      <c r="C12120" s="180"/>
      <c r="D12120" s="180"/>
      <c r="E12120" s="180"/>
      <c r="F12120" s="180"/>
      <c r="G12120" s="180"/>
      <c r="H12120" s="180">
        <v>18775</v>
      </c>
      <c r="I12120" s="180">
        <v>7139132</v>
      </c>
      <c r="J12120" s="180">
        <v>6732419.5099999998</v>
      </c>
    </row>
    <row r="12121" spans="1:10" x14ac:dyDescent="0.2">
      <c r="A12121" s="180" t="s">
        <v>283</v>
      </c>
      <c r="B12121" s="180" t="s">
        <v>352</v>
      </c>
      <c r="C12121" s="180"/>
      <c r="D12121" s="180"/>
      <c r="E12121" s="180"/>
      <c r="F12121" s="180"/>
      <c r="G12121" s="180"/>
      <c r="H12121" s="180"/>
      <c r="I12121" s="180">
        <v>325243</v>
      </c>
      <c r="J12121" s="180">
        <v>287220.63</v>
      </c>
    </row>
    <row r="12122" spans="1:10" x14ac:dyDescent="0.2">
      <c r="A12122" s="180" t="s">
        <v>283</v>
      </c>
      <c r="B12122" s="180" t="s">
        <v>353</v>
      </c>
      <c r="C12122" s="180">
        <v>150000</v>
      </c>
      <c r="D12122" s="180"/>
      <c r="E12122" s="180"/>
      <c r="F12122" s="180"/>
      <c r="G12122" s="180"/>
      <c r="H12122" s="180"/>
      <c r="I12122" s="180">
        <v>728533</v>
      </c>
      <c r="J12122" s="180">
        <v>780267.61</v>
      </c>
    </row>
    <row r="12123" spans="1:10" x14ac:dyDescent="0.2">
      <c r="A12123" s="180" t="s">
        <v>283</v>
      </c>
      <c r="B12123" s="180" t="s">
        <v>354</v>
      </c>
      <c r="C12123" s="180"/>
      <c r="D12123" s="180"/>
      <c r="E12123" s="180"/>
      <c r="F12123" s="180"/>
      <c r="G12123" s="180"/>
      <c r="H12123" s="180"/>
      <c r="I12123" s="180">
        <v>283655</v>
      </c>
      <c r="J12123" s="180">
        <v>292766.93</v>
      </c>
    </row>
    <row r="12124" spans="1:10" x14ac:dyDescent="0.2">
      <c r="A12124" s="180" t="s">
        <v>283</v>
      </c>
      <c r="B12124" s="180" t="s">
        <v>408</v>
      </c>
      <c r="C12124" s="180"/>
      <c r="D12124" s="180"/>
      <c r="E12124" s="180"/>
      <c r="F12124" s="180"/>
      <c r="G12124" s="180"/>
      <c r="H12124" s="180"/>
      <c r="I12124" s="180">
        <v>548559</v>
      </c>
      <c r="J12124" s="180">
        <v>540263.4</v>
      </c>
    </row>
    <row r="12125" spans="1:10" x14ac:dyDescent="0.2">
      <c r="A12125" s="180" t="s">
        <v>283</v>
      </c>
      <c r="B12125" s="180" t="s">
        <v>423</v>
      </c>
      <c r="C12125" s="180"/>
      <c r="D12125" s="180">
        <v>10000</v>
      </c>
      <c r="E12125" s="180"/>
      <c r="F12125" s="180"/>
      <c r="G12125" s="180"/>
      <c r="H12125" s="180"/>
      <c r="I12125" s="180">
        <v>197161</v>
      </c>
      <c r="J12125" s="180">
        <v>193914.57</v>
      </c>
    </row>
    <row r="12126" spans="1:10" x14ac:dyDescent="0.2">
      <c r="A12126" s="180" t="s">
        <v>283</v>
      </c>
      <c r="B12126" s="180" t="s">
        <v>355</v>
      </c>
      <c r="C12126" s="180"/>
      <c r="D12126" s="180">
        <v>30000</v>
      </c>
      <c r="E12126" s="180"/>
      <c r="F12126" s="180"/>
      <c r="G12126" s="180"/>
      <c r="H12126" s="180"/>
      <c r="I12126" s="180">
        <v>775202</v>
      </c>
      <c r="J12126" s="180">
        <v>708484.20000000007</v>
      </c>
    </row>
    <row r="12127" spans="1:10" x14ac:dyDescent="0.2">
      <c r="A12127" s="180" t="s">
        <v>283</v>
      </c>
      <c r="B12127" s="180" t="s">
        <v>356</v>
      </c>
      <c r="C12127" s="180"/>
      <c r="D12127" s="180">
        <v>110000</v>
      </c>
      <c r="E12127" s="180"/>
      <c r="F12127" s="180"/>
      <c r="G12127" s="180"/>
      <c r="H12127" s="180"/>
      <c r="I12127" s="180">
        <v>560694</v>
      </c>
      <c r="J12127" s="180">
        <v>526574.02</v>
      </c>
    </row>
    <row r="12128" spans="1:10" x14ac:dyDescent="0.2">
      <c r="A12128" s="180" t="s">
        <v>283</v>
      </c>
      <c r="B12128" s="180" t="s">
        <v>409</v>
      </c>
      <c r="C12128" s="180"/>
      <c r="D12128" s="180"/>
      <c r="E12128" s="180"/>
      <c r="F12128" s="180"/>
      <c r="G12128" s="180"/>
      <c r="H12128" s="180"/>
      <c r="I12128" s="180">
        <v>0</v>
      </c>
      <c r="J12128" s="180"/>
    </row>
    <row r="12129" spans="1:10" x14ac:dyDescent="0.2">
      <c r="A12129" s="180" t="s">
        <v>283</v>
      </c>
      <c r="B12129" s="180" t="s">
        <v>378</v>
      </c>
      <c r="C12129" s="180"/>
      <c r="D12129" s="180"/>
      <c r="E12129" s="180"/>
      <c r="F12129" s="180"/>
      <c r="G12129" s="180">
        <v>628775</v>
      </c>
      <c r="H12129" s="180"/>
      <c r="I12129" s="180">
        <v>610000</v>
      </c>
      <c r="J12129" s="180">
        <v>545866.88</v>
      </c>
    </row>
    <row r="12130" spans="1:10" x14ac:dyDescent="0.2">
      <c r="A12130" s="180" t="s">
        <v>283</v>
      </c>
      <c r="B12130" s="180" t="s">
        <v>360</v>
      </c>
      <c r="C12130" s="180">
        <v>310000</v>
      </c>
      <c r="D12130" s="180">
        <v>400000</v>
      </c>
      <c r="E12130" s="180">
        <v>166744</v>
      </c>
      <c r="F12130" s="180"/>
      <c r="G12130" s="180"/>
      <c r="H12130" s="180"/>
      <c r="I12130" s="180">
        <v>2545486</v>
      </c>
      <c r="J12130" s="180">
        <v>2524387.0099999998</v>
      </c>
    </row>
    <row r="12131" spans="1:10" x14ac:dyDescent="0.2">
      <c r="A12131" s="180" t="s">
        <v>283</v>
      </c>
      <c r="B12131" s="180" t="s">
        <v>379</v>
      </c>
      <c r="C12131" s="180"/>
      <c r="D12131" s="180"/>
      <c r="E12131" s="180"/>
      <c r="F12131" s="180">
        <v>907691</v>
      </c>
      <c r="G12131" s="180"/>
      <c r="H12131" s="180"/>
      <c r="I12131" s="180">
        <v>906560</v>
      </c>
      <c r="J12131" s="180">
        <v>1031229.96</v>
      </c>
    </row>
    <row r="12132" spans="1:10" x14ac:dyDescent="0.2">
      <c r="A12132" s="180" t="s">
        <v>283</v>
      </c>
      <c r="B12132" s="180" t="s">
        <v>362</v>
      </c>
      <c r="C12132" s="180"/>
      <c r="D12132" s="180"/>
      <c r="E12132" s="180"/>
      <c r="F12132" s="180"/>
      <c r="G12132" s="180"/>
      <c r="H12132" s="180"/>
      <c r="I12132" s="180">
        <v>380625</v>
      </c>
      <c r="J12132" s="180">
        <v>381665</v>
      </c>
    </row>
    <row r="12133" spans="1:10" x14ac:dyDescent="0.2">
      <c r="A12133" s="180" t="s">
        <v>283</v>
      </c>
      <c r="B12133" s="180" t="s">
        <v>365</v>
      </c>
      <c r="C12133" s="180">
        <v>460000</v>
      </c>
      <c r="D12133" s="180">
        <v>550000</v>
      </c>
      <c r="E12133" s="180">
        <v>166744</v>
      </c>
      <c r="F12133" s="180">
        <v>907691</v>
      </c>
      <c r="G12133" s="180">
        <v>628775</v>
      </c>
      <c r="H12133" s="180">
        <v>18775</v>
      </c>
      <c r="I12133" s="180">
        <v>15000850</v>
      </c>
      <c r="J12133" s="180">
        <v>14545059.720000001</v>
      </c>
    </row>
    <row r="12134" spans="1:10" x14ac:dyDescent="0.2">
      <c r="A12134" s="180" t="s">
        <v>283</v>
      </c>
      <c r="B12134" s="180" t="s">
        <v>447</v>
      </c>
      <c r="C12134" s="180"/>
      <c r="D12134" s="180"/>
      <c r="E12134" s="180"/>
      <c r="F12134" s="180"/>
      <c r="G12134" s="180"/>
      <c r="H12134" s="180"/>
      <c r="I12134" s="180">
        <v>474320</v>
      </c>
      <c r="J12134" s="180">
        <v>630557.94000000006</v>
      </c>
    </row>
    <row r="12135" spans="1:10" x14ac:dyDescent="0.2">
      <c r="A12135" s="180" t="s">
        <v>283</v>
      </c>
      <c r="B12135" s="180" t="s">
        <v>366</v>
      </c>
      <c r="C12135" s="180">
        <v>460000</v>
      </c>
      <c r="D12135" s="180">
        <v>550000</v>
      </c>
      <c r="E12135" s="180">
        <v>166744</v>
      </c>
      <c r="F12135" s="180">
        <v>907691</v>
      </c>
      <c r="G12135" s="180">
        <v>628775</v>
      </c>
      <c r="H12135" s="180">
        <v>18775</v>
      </c>
      <c r="I12135" s="180">
        <v>15475170</v>
      </c>
      <c r="J12135" s="180">
        <v>15175617.659999998</v>
      </c>
    </row>
    <row r="12136" spans="1:10" x14ac:dyDescent="0.2">
      <c r="A12136" s="180" t="s">
        <v>283</v>
      </c>
      <c r="B12136" s="180" t="s">
        <v>367</v>
      </c>
      <c r="C12136" s="180">
        <v>2286983.67</v>
      </c>
      <c r="D12136" s="180">
        <v>696155.45000000019</v>
      </c>
      <c r="E12136" s="180">
        <v>0</v>
      </c>
      <c r="F12136" s="180">
        <v>581424.45000000019</v>
      </c>
      <c r="G12136" s="180">
        <v>-245106.45000000007</v>
      </c>
      <c r="H12136" s="180">
        <v>27477.449999999997</v>
      </c>
      <c r="I12136" s="180">
        <v>6445440.9200000018</v>
      </c>
      <c r="J12136" s="180">
        <v>8590053.9199999999</v>
      </c>
    </row>
    <row r="12137" spans="1:10" x14ac:dyDescent="0.2">
      <c r="A12137" s="180" t="s">
        <v>283</v>
      </c>
      <c r="B12137" s="180" t="s">
        <v>368</v>
      </c>
      <c r="C12137" s="180">
        <v>2746983.67</v>
      </c>
      <c r="D12137" s="180">
        <v>1246155.4500000002</v>
      </c>
      <c r="E12137" s="180">
        <v>166744</v>
      </c>
      <c r="F12137" s="180">
        <v>1489115.4500000002</v>
      </c>
      <c r="G12137" s="180">
        <v>383668.54999999993</v>
      </c>
      <c r="H12137" s="180">
        <v>46252.45</v>
      </c>
      <c r="I12137" s="180">
        <v>21920610.920000002</v>
      </c>
      <c r="J12137" s="180">
        <v>23765671.579999998</v>
      </c>
    </row>
    <row r="12138" spans="1:10" x14ac:dyDescent="0.2">
      <c r="A12138" s="180" t="s">
        <v>284</v>
      </c>
      <c r="B12138" s="180" t="s">
        <v>333</v>
      </c>
      <c r="C12138" s="180"/>
      <c r="D12138" s="180">
        <v>79292</v>
      </c>
      <c r="E12138" s="180"/>
      <c r="F12138" s="180">
        <v>925078</v>
      </c>
      <c r="G12138" s="180"/>
      <c r="H12138" s="180"/>
      <c r="I12138" s="180">
        <v>3281071</v>
      </c>
      <c r="J12138" s="180">
        <v>3062407.4800000004</v>
      </c>
    </row>
    <row r="12139" spans="1:10" x14ac:dyDescent="0.2">
      <c r="A12139" s="180" t="s">
        <v>284</v>
      </c>
      <c r="B12139" s="180" t="s">
        <v>334</v>
      </c>
      <c r="C12139" s="180"/>
      <c r="D12139" s="180">
        <v>3111</v>
      </c>
      <c r="E12139" s="180"/>
      <c r="F12139" s="180">
        <v>36292</v>
      </c>
      <c r="G12139" s="180"/>
      <c r="H12139" s="180"/>
      <c r="I12139" s="180">
        <v>133456</v>
      </c>
      <c r="J12139" s="180">
        <v>125655.62</v>
      </c>
    </row>
    <row r="12140" spans="1:10" x14ac:dyDescent="0.2">
      <c r="A12140" s="180" t="s">
        <v>284</v>
      </c>
      <c r="B12140" s="180" t="s">
        <v>335</v>
      </c>
      <c r="C12140" s="180"/>
      <c r="D12140" s="180">
        <v>0</v>
      </c>
      <c r="E12140" s="180"/>
      <c r="F12140" s="180"/>
      <c r="G12140" s="180"/>
      <c r="H12140" s="180"/>
      <c r="I12140" s="180">
        <v>153027</v>
      </c>
      <c r="J12140" s="180">
        <v>148408</v>
      </c>
    </row>
    <row r="12141" spans="1:10" x14ac:dyDescent="0.2">
      <c r="A12141" s="180" t="s">
        <v>284</v>
      </c>
      <c r="B12141" s="180" t="s">
        <v>336</v>
      </c>
      <c r="C12141" s="180"/>
      <c r="D12141" s="180"/>
      <c r="E12141" s="180"/>
      <c r="F12141" s="180"/>
      <c r="G12141" s="180"/>
      <c r="H12141" s="180"/>
      <c r="I12141" s="180">
        <v>1968780</v>
      </c>
      <c r="J12141" s="180">
        <v>1940939.18</v>
      </c>
    </row>
    <row r="12142" spans="1:10" x14ac:dyDescent="0.2">
      <c r="A12142" s="180" t="s">
        <v>284</v>
      </c>
      <c r="B12142" s="180" t="s">
        <v>337</v>
      </c>
      <c r="C12142" s="180">
        <v>2121</v>
      </c>
      <c r="D12142" s="180">
        <v>332</v>
      </c>
      <c r="E12142" s="180">
        <v>0</v>
      </c>
      <c r="F12142" s="180">
        <v>9594</v>
      </c>
      <c r="G12142" s="180">
        <v>379</v>
      </c>
      <c r="H12142" s="180">
        <v>0</v>
      </c>
      <c r="I12142" s="180">
        <v>16664</v>
      </c>
      <c r="J12142" s="180">
        <v>16417.43</v>
      </c>
    </row>
    <row r="12143" spans="1:10" x14ac:dyDescent="0.2">
      <c r="A12143" s="180" t="s">
        <v>284</v>
      </c>
      <c r="B12143" s="180" t="s">
        <v>338</v>
      </c>
      <c r="C12143" s="180"/>
      <c r="D12143" s="180"/>
      <c r="E12143" s="180"/>
      <c r="F12143" s="180"/>
      <c r="G12143" s="180">
        <v>356372</v>
      </c>
      <c r="H12143" s="180">
        <v>0</v>
      </c>
      <c r="I12143" s="180">
        <v>351105</v>
      </c>
      <c r="J12143" s="180">
        <v>345915.98</v>
      </c>
    </row>
    <row r="12144" spans="1:10" x14ac:dyDescent="0.2">
      <c r="A12144" s="180" t="s">
        <v>284</v>
      </c>
      <c r="B12144" s="180" t="s">
        <v>339</v>
      </c>
      <c r="C12144" s="180"/>
      <c r="D12144" s="180"/>
      <c r="E12144" s="180"/>
      <c r="F12144" s="180"/>
      <c r="G12144" s="180"/>
      <c r="H12144" s="180">
        <v>0</v>
      </c>
      <c r="I12144" s="180">
        <v>196698</v>
      </c>
      <c r="J12144" s="180">
        <v>193796.58</v>
      </c>
    </row>
    <row r="12145" spans="1:10" x14ac:dyDescent="0.2">
      <c r="A12145" s="180" t="s">
        <v>284</v>
      </c>
      <c r="B12145" s="180" t="s">
        <v>340</v>
      </c>
      <c r="C12145" s="180">
        <v>0</v>
      </c>
      <c r="D12145" s="180">
        <v>0</v>
      </c>
      <c r="E12145" s="180">
        <v>0</v>
      </c>
      <c r="F12145" s="180">
        <v>0</v>
      </c>
      <c r="G12145" s="180">
        <v>1984</v>
      </c>
      <c r="H12145" s="180">
        <v>0</v>
      </c>
      <c r="I12145" s="180">
        <v>90136</v>
      </c>
      <c r="J12145" s="180">
        <v>88803.27</v>
      </c>
    </row>
    <row r="12146" spans="1:10" x14ac:dyDescent="0.2">
      <c r="A12146" s="180" t="s">
        <v>284</v>
      </c>
      <c r="B12146" s="180" t="s">
        <v>341</v>
      </c>
      <c r="C12146" s="180">
        <v>0</v>
      </c>
      <c r="D12146" s="180">
        <v>0</v>
      </c>
      <c r="E12146" s="180">
        <v>0</v>
      </c>
      <c r="F12146" s="180"/>
      <c r="G12146" s="180">
        <v>0</v>
      </c>
      <c r="H12146" s="180">
        <v>0</v>
      </c>
      <c r="I12146" s="180">
        <v>0</v>
      </c>
      <c r="J12146" s="180">
        <v>0</v>
      </c>
    </row>
    <row r="12147" spans="1:10" x14ac:dyDescent="0.2">
      <c r="A12147" s="180" t="s">
        <v>284</v>
      </c>
      <c r="B12147" s="180" t="s">
        <v>342</v>
      </c>
      <c r="C12147" s="180"/>
      <c r="D12147" s="180"/>
      <c r="E12147" s="180"/>
      <c r="F12147" s="180"/>
      <c r="G12147" s="180"/>
      <c r="H12147" s="180"/>
      <c r="I12147" s="180">
        <v>3377403</v>
      </c>
      <c r="J12147" s="180">
        <v>3139672</v>
      </c>
    </row>
    <row r="12148" spans="1:10" x14ac:dyDescent="0.2">
      <c r="A12148" s="180" t="s">
        <v>284</v>
      </c>
      <c r="B12148" s="180" t="s">
        <v>343</v>
      </c>
      <c r="C12148" s="180"/>
      <c r="D12148" s="180"/>
      <c r="E12148" s="180"/>
      <c r="F12148" s="180"/>
      <c r="G12148" s="180"/>
      <c r="H12148" s="180"/>
      <c r="I12148" s="180">
        <v>0</v>
      </c>
      <c r="J12148" s="180">
        <v>0</v>
      </c>
    </row>
    <row r="12149" spans="1:10" x14ac:dyDescent="0.2">
      <c r="A12149" s="180" t="s">
        <v>284</v>
      </c>
      <c r="B12149" s="180" t="s">
        <v>344</v>
      </c>
      <c r="C12149" s="180">
        <v>563115</v>
      </c>
      <c r="D12149" s="180">
        <v>23</v>
      </c>
      <c r="E12149" s="180">
        <v>0</v>
      </c>
      <c r="F12149" s="180">
        <v>251</v>
      </c>
      <c r="G12149" s="180">
        <v>3737</v>
      </c>
      <c r="H12149" s="180">
        <v>0</v>
      </c>
      <c r="I12149" s="180">
        <v>657093</v>
      </c>
      <c r="J12149" s="180">
        <v>604276.5199999999</v>
      </c>
    </row>
    <row r="12150" spans="1:10" x14ac:dyDescent="0.2">
      <c r="A12150" s="180" t="s">
        <v>284</v>
      </c>
      <c r="B12150" s="180" t="s">
        <v>475</v>
      </c>
      <c r="C12150" s="180"/>
      <c r="D12150" s="180">
        <v>284</v>
      </c>
      <c r="E12150" s="180"/>
      <c r="F12150" s="180">
        <v>3312</v>
      </c>
      <c r="G12150" s="180"/>
      <c r="H12150" s="180"/>
      <c r="I12150" s="180">
        <v>10968</v>
      </c>
      <c r="J12150" s="180">
        <v>11016.85</v>
      </c>
    </row>
    <row r="12151" spans="1:10" x14ac:dyDescent="0.2">
      <c r="A12151" s="180" t="s">
        <v>284</v>
      </c>
      <c r="B12151" s="180" t="s">
        <v>332</v>
      </c>
      <c r="C12151" s="180"/>
      <c r="D12151" s="180"/>
      <c r="E12151" s="180">
        <v>0</v>
      </c>
      <c r="F12151" s="180"/>
      <c r="G12151" s="180"/>
      <c r="H12151" s="180"/>
      <c r="I12151" s="180">
        <v>14838</v>
      </c>
      <c r="J12151" s="180">
        <v>14619</v>
      </c>
    </row>
    <row r="12152" spans="1:10" x14ac:dyDescent="0.2">
      <c r="A12152" s="180" t="s">
        <v>284</v>
      </c>
      <c r="B12152" s="180" t="s">
        <v>407</v>
      </c>
      <c r="C12152" s="180">
        <v>0</v>
      </c>
      <c r="D12152" s="180">
        <v>0</v>
      </c>
      <c r="E12152" s="180">
        <v>0</v>
      </c>
      <c r="F12152" s="180">
        <v>0</v>
      </c>
      <c r="G12152" s="180">
        <v>114169</v>
      </c>
      <c r="H12152" s="180">
        <v>0</v>
      </c>
      <c r="I12152" s="180">
        <v>189354</v>
      </c>
      <c r="J12152" s="180">
        <v>176253.26</v>
      </c>
    </row>
    <row r="12153" spans="1:10" x14ac:dyDescent="0.2">
      <c r="A12153" s="180" t="s">
        <v>284</v>
      </c>
      <c r="B12153" s="180" t="s">
        <v>345</v>
      </c>
      <c r="C12153" s="180">
        <v>565236</v>
      </c>
      <c r="D12153" s="180">
        <v>83042</v>
      </c>
      <c r="E12153" s="180">
        <v>0</v>
      </c>
      <c r="F12153" s="180">
        <v>974527</v>
      </c>
      <c r="G12153" s="180">
        <v>476641</v>
      </c>
      <c r="H12153" s="180">
        <v>0</v>
      </c>
      <c r="I12153" s="180">
        <v>10440593</v>
      </c>
      <c r="J12153" s="180">
        <v>9868181.1699999981</v>
      </c>
    </row>
    <row r="12154" spans="1:10" x14ac:dyDescent="0.2">
      <c r="A12154" s="180" t="s">
        <v>284</v>
      </c>
      <c r="B12154" s="180" t="s">
        <v>346</v>
      </c>
      <c r="C12154" s="180">
        <v>172500</v>
      </c>
      <c r="D12154" s="180">
        <v>0</v>
      </c>
      <c r="E12154" s="180">
        <v>0</v>
      </c>
      <c r="F12154" s="180">
        <v>0</v>
      </c>
      <c r="G12154" s="180"/>
      <c r="H12154" s="180"/>
      <c r="I12154" s="180">
        <v>11500000</v>
      </c>
      <c r="J12154" s="180">
        <v>0</v>
      </c>
    </row>
    <row r="12155" spans="1:10" x14ac:dyDescent="0.2">
      <c r="A12155" s="180" t="s">
        <v>284</v>
      </c>
      <c r="B12155" s="180" t="s">
        <v>446</v>
      </c>
      <c r="C12155" s="180">
        <v>0</v>
      </c>
      <c r="D12155" s="180">
        <v>0</v>
      </c>
      <c r="E12155" s="180">
        <v>0</v>
      </c>
      <c r="F12155" s="180">
        <v>335578</v>
      </c>
      <c r="G12155" s="180">
        <v>0</v>
      </c>
      <c r="H12155" s="180">
        <v>0</v>
      </c>
      <c r="I12155" s="180">
        <v>335545</v>
      </c>
      <c r="J12155" s="180">
        <v>336497.52</v>
      </c>
    </row>
    <row r="12156" spans="1:10" x14ac:dyDescent="0.2">
      <c r="A12156" s="180" t="s">
        <v>284</v>
      </c>
      <c r="B12156" s="180" t="s">
        <v>347</v>
      </c>
      <c r="C12156" s="180">
        <v>0</v>
      </c>
      <c r="D12156" s="180">
        <v>0</v>
      </c>
      <c r="E12156" s="180">
        <v>0</v>
      </c>
      <c r="F12156" s="180"/>
      <c r="G12156" s="180">
        <v>0</v>
      </c>
      <c r="H12156" s="180">
        <v>0</v>
      </c>
      <c r="I12156" s="180">
        <v>0</v>
      </c>
      <c r="J12156" s="180">
        <v>0</v>
      </c>
    </row>
    <row r="12157" spans="1:10" x14ac:dyDescent="0.2">
      <c r="A12157" s="180" t="s">
        <v>284</v>
      </c>
      <c r="B12157" s="180" t="s">
        <v>348</v>
      </c>
      <c r="C12157" s="180">
        <v>737736</v>
      </c>
      <c r="D12157" s="180">
        <v>83042</v>
      </c>
      <c r="E12157" s="180">
        <v>0</v>
      </c>
      <c r="F12157" s="180">
        <v>1310105</v>
      </c>
      <c r="G12157" s="180">
        <v>476641</v>
      </c>
      <c r="H12157" s="180">
        <v>0</v>
      </c>
      <c r="I12157" s="180">
        <v>22276138</v>
      </c>
      <c r="J12157" s="180">
        <v>10204678.689999998</v>
      </c>
    </row>
    <row r="12158" spans="1:10" x14ac:dyDescent="0.2">
      <c r="A12158" s="180" t="s">
        <v>284</v>
      </c>
      <c r="B12158" s="180" t="s">
        <v>349</v>
      </c>
      <c r="C12158" s="180">
        <v>12417777.93</v>
      </c>
      <c r="D12158" s="180">
        <v>139110.19</v>
      </c>
      <c r="E12158" s="180">
        <v>0</v>
      </c>
      <c r="F12158" s="180">
        <v>744403.07</v>
      </c>
      <c r="G12158" s="180">
        <v>86637.280000000028</v>
      </c>
      <c r="H12158" s="180">
        <v>0</v>
      </c>
      <c r="I12158" s="180">
        <v>3936728.8499999982</v>
      </c>
      <c r="J12158" s="180">
        <v>4457748.6400000006</v>
      </c>
    </row>
    <row r="12159" spans="1:10" x14ac:dyDescent="0.2">
      <c r="A12159" s="180" t="s">
        <v>284</v>
      </c>
      <c r="B12159" s="180" t="s">
        <v>350</v>
      </c>
      <c r="C12159" s="180">
        <v>13155513.93</v>
      </c>
      <c r="D12159" s="180">
        <v>222152.19</v>
      </c>
      <c r="E12159" s="180">
        <v>0</v>
      </c>
      <c r="F12159" s="180">
        <v>2054508.07</v>
      </c>
      <c r="G12159" s="180">
        <v>563278.28</v>
      </c>
      <c r="H12159" s="180">
        <v>0</v>
      </c>
      <c r="I12159" s="180">
        <v>26212866.850000001</v>
      </c>
      <c r="J12159" s="180">
        <v>14662427.329999998</v>
      </c>
    </row>
    <row r="12160" spans="1:10" x14ac:dyDescent="0.2">
      <c r="A12160" s="180" t="s">
        <v>284</v>
      </c>
      <c r="B12160" s="180" t="s">
        <v>376</v>
      </c>
      <c r="C12160" s="180"/>
      <c r="D12160" s="180"/>
      <c r="E12160" s="180"/>
      <c r="F12160" s="180"/>
      <c r="G12160" s="180"/>
      <c r="H12160" s="180"/>
      <c r="I12160" s="180"/>
      <c r="J12160" s="180"/>
    </row>
    <row r="12161" spans="1:10" x14ac:dyDescent="0.2">
      <c r="A12161" s="180" t="s">
        <v>284</v>
      </c>
      <c r="B12161" s="180" t="s">
        <v>377</v>
      </c>
      <c r="C12161" s="180">
        <v>0</v>
      </c>
      <c r="D12161" s="180">
        <v>0</v>
      </c>
      <c r="E12161" s="180">
        <v>0</v>
      </c>
      <c r="F12161" s="180"/>
      <c r="G12161" s="180">
        <v>0</v>
      </c>
      <c r="H12161" s="180">
        <v>0</v>
      </c>
      <c r="I12161" s="180">
        <v>5786297</v>
      </c>
      <c r="J12161" s="180">
        <v>5389262.2800000003</v>
      </c>
    </row>
    <row r="12162" spans="1:10" x14ac:dyDescent="0.2">
      <c r="A12162" s="180" t="s">
        <v>284</v>
      </c>
      <c r="B12162" s="180" t="s">
        <v>352</v>
      </c>
      <c r="C12162" s="180">
        <v>0</v>
      </c>
      <c r="D12162" s="180">
        <v>0</v>
      </c>
      <c r="E12162" s="180">
        <v>0</v>
      </c>
      <c r="F12162" s="180"/>
      <c r="G12162" s="180">
        <v>0</v>
      </c>
      <c r="H12162" s="180">
        <v>0</v>
      </c>
      <c r="I12162" s="180">
        <v>325048</v>
      </c>
      <c r="J12162" s="180">
        <v>217720.4</v>
      </c>
    </row>
    <row r="12163" spans="1:10" x14ac:dyDescent="0.2">
      <c r="A12163" s="180" t="s">
        <v>284</v>
      </c>
      <c r="B12163" s="180" t="s">
        <v>353</v>
      </c>
      <c r="C12163" s="180">
        <v>7294</v>
      </c>
      <c r="D12163" s="180">
        <v>8500</v>
      </c>
      <c r="E12163" s="180">
        <v>0</v>
      </c>
      <c r="F12163" s="180"/>
      <c r="G12163" s="180">
        <v>0</v>
      </c>
      <c r="H12163" s="180">
        <v>0</v>
      </c>
      <c r="I12163" s="180">
        <v>526753</v>
      </c>
      <c r="J12163" s="180">
        <v>611133.45000000007</v>
      </c>
    </row>
    <row r="12164" spans="1:10" x14ac:dyDescent="0.2">
      <c r="A12164" s="180" t="s">
        <v>284</v>
      </c>
      <c r="B12164" s="180" t="s">
        <v>354</v>
      </c>
      <c r="C12164" s="180">
        <v>0</v>
      </c>
      <c r="D12164" s="180">
        <v>0</v>
      </c>
      <c r="E12164" s="180">
        <v>0</v>
      </c>
      <c r="F12164" s="180"/>
      <c r="G12164" s="180">
        <v>0</v>
      </c>
      <c r="H12164" s="180">
        <v>0</v>
      </c>
      <c r="I12164" s="180">
        <v>257768</v>
      </c>
      <c r="J12164" s="180">
        <v>252484.91</v>
      </c>
    </row>
    <row r="12165" spans="1:10" x14ac:dyDescent="0.2">
      <c r="A12165" s="180" t="s">
        <v>284</v>
      </c>
      <c r="B12165" s="180" t="s">
        <v>408</v>
      </c>
      <c r="C12165" s="180">
        <v>0</v>
      </c>
      <c r="D12165" s="180">
        <v>0</v>
      </c>
      <c r="E12165" s="180">
        <v>0</v>
      </c>
      <c r="F12165" s="180"/>
      <c r="G12165" s="180">
        <v>0</v>
      </c>
      <c r="H12165" s="180">
        <v>0</v>
      </c>
      <c r="I12165" s="180">
        <v>517790</v>
      </c>
      <c r="J12165" s="180">
        <v>506700.12</v>
      </c>
    </row>
    <row r="12166" spans="1:10" x14ac:dyDescent="0.2">
      <c r="A12166" s="180" t="s">
        <v>284</v>
      </c>
      <c r="B12166" s="180" t="s">
        <v>423</v>
      </c>
      <c r="C12166" s="180">
        <v>43834</v>
      </c>
      <c r="D12166" s="180">
        <v>38212</v>
      </c>
      <c r="E12166" s="180">
        <v>0</v>
      </c>
      <c r="F12166" s="180">
        <v>0</v>
      </c>
      <c r="G12166" s="180">
        <v>0</v>
      </c>
      <c r="H12166" s="180">
        <v>0</v>
      </c>
      <c r="I12166" s="180">
        <v>199203</v>
      </c>
      <c r="J12166" s="180">
        <v>200470.77</v>
      </c>
    </row>
    <row r="12167" spans="1:10" x14ac:dyDescent="0.2">
      <c r="A12167" s="180" t="s">
        <v>284</v>
      </c>
      <c r="B12167" s="180" t="s">
        <v>355</v>
      </c>
      <c r="C12167" s="180">
        <v>11797</v>
      </c>
      <c r="D12167" s="180">
        <v>25387</v>
      </c>
      <c r="E12167" s="180">
        <v>0</v>
      </c>
      <c r="F12167" s="180"/>
      <c r="G12167" s="180">
        <v>0</v>
      </c>
      <c r="H12167" s="180">
        <v>0</v>
      </c>
      <c r="I12167" s="180">
        <v>781952</v>
      </c>
      <c r="J12167" s="180">
        <v>768946.54</v>
      </c>
    </row>
    <row r="12168" spans="1:10" x14ac:dyDescent="0.2">
      <c r="A12168" s="180" t="s">
        <v>284</v>
      </c>
      <c r="B12168" s="180" t="s">
        <v>356</v>
      </c>
      <c r="C12168" s="180">
        <v>0</v>
      </c>
      <c r="D12168" s="180">
        <v>5374</v>
      </c>
      <c r="E12168" s="180">
        <v>0</v>
      </c>
      <c r="F12168" s="180"/>
      <c r="G12168" s="180">
        <v>0</v>
      </c>
      <c r="H12168" s="180">
        <v>0</v>
      </c>
      <c r="I12168" s="180">
        <v>405686</v>
      </c>
      <c r="J12168" s="180">
        <v>487997.96</v>
      </c>
    </row>
    <row r="12169" spans="1:10" x14ac:dyDescent="0.2">
      <c r="A12169" s="180" t="s">
        <v>284</v>
      </c>
      <c r="B12169" s="180" t="s">
        <v>409</v>
      </c>
      <c r="C12169" s="180"/>
      <c r="D12169" s="180"/>
      <c r="E12169" s="180"/>
      <c r="F12169" s="180"/>
      <c r="G12169" s="180"/>
      <c r="H12169" s="180"/>
      <c r="I12169" s="180">
        <v>0</v>
      </c>
      <c r="J12169" s="180"/>
    </row>
    <row r="12170" spans="1:10" x14ac:dyDescent="0.2">
      <c r="A12170" s="180" t="s">
        <v>284</v>
      </c>
      <c r="B12170" s="180" t="s">
        <v>378</v>
      </c>
      <c r="C12170" s="180">
        <v>0</v>
      </c>
      <c r="D12170" s="180">
        <v>0</v>
      </c>
      <c r="E12170" s="180">
        <v>0</v>
      </c>
      <c r="F12170" s="180"/>
      <c r="G12170" s="180">
        <v>481923</v>
      </c>
      <c r="H12170" s="180">
        <v>0</v>
      </c>
      <c r="I12170" s="180">
        <v>450540</v>
      </c>
      <c r="J12170" s="180">
        <v>419250.53</v>
      </c>
    </row>
    <row r="12171" spans="1:10" x14ac:dyDescent="0.2">
      <c r="A12171" s="180" t="s">
        <v>284</v>
      </c>
      <c r="B12171" s="180" t="s">
        <v>360</v>
      </c>
      <c r="C12171" s="180">
        <v>11064940</v>
      </c>
      <c r="D12171" s="180">
        <v>3908</v>
      </c>
      <c r="E12171" s="180">
        <v>0</v>
      </c>
      <c r="F12171" s="180"/>
      <c r="G12171" s="180"/>
      <c r="H12171" s="180">
        <v>0</v>
      </c>
      <c r="I12171" s="180">
        <v>560441</v>
      </c>
      <c r="J12171" s="180">
        <v>89104.5</v>
      </c>
    </row>
    <row r="12172" spans="1:10" x14ac:dyDescent="0.2">
      <c r="A12172" s="180" t="s">
        <v>284</v>
      </c>
      <c r="B12172" s="180" t="s">
        <v>379</v>
      </c>
      <c r="C12172" s="180">
        <v>516</v>
      </c>
      <c r="D12172" s="180">
        <v>0</v>
      </c>
      <c r="E12172" s="180">
        <v>0</v>
      </c>
      <c r="F12172" s="180">
        <v>1215612</v>
      </c>
      <c r="G12172" s="180"/>
      <c r="H12172" s="180"/>
      <c r="I12172" s="180">
        <v>1198155</v>
      </c>
      <c r="J12172" s="180">
        <v>1180447.5</v>
      </c>
    </row>
    <row r="12173" spans="1:10" x14ac:dyDescent="0.2">
      <c r="A12173" s="180" t="s">
        <v>284</v>
      </c>
      <c r="B12173" s="180" t="s">
        <v>362</v>
      </c>
      <c r="C12173" s="180"/>
      <c r="D12173" s="180"/>
      <c r="E12173" s="180"/>
      <c r="F12173" s="180"/>
      <c r="G12173" s="180"/>
      <c r="H12173" s="180"/>
      <c r="I12173" s="180">
        <v>267123</v>
      </c>
      <c r="J12173" s="180">
        <v>252170</v>
      </c>
    </row>
    <row r="12174" spans="1:10" x14ac:dyDescent="0.2">
      <c r="A12174" s="180" t="s">
        <v>284</v>
      </c>
      <c r="B12174" s="180" t="s">
        <v>365</v>
      </c>
      <c r="C12174" s="180">
        <v>11128381</v>
      </c>
      <c r="D12174" s="180">
        <v>81381</v>
      </c>
      <c r="E12174" s="180">
        <v>0</v>
      </c>
      <c r="F12174" s="180">
        <v>1215612</v>
      </c>
      <c r="G12174" s="180">
        <v>481923</v>
      </c>
      <c r="H12174" s="180">
        <v>0</v>
      </c>
      <c r="I12174" s="180">
        <v>11276756</v>
      </c>
      <c r="J12174" s="180">
        <v>10375688.960000001</v>
      </c>
    </row>
    <row r="12175" spans="1:10" x14ac:dyDescent="0.2">
      <c r="A12175" s="180" t="s">
        <v>284</v>
      </c>
      <c r="B12175" s="180" t="s">
        <v>447</v>
      </c>
      <c r="C12175" s="180">
        <v>335578</v>
      </c>
      <c r="D12175" s="180">
        <v>0</v>
      </c>
      <c r="E12175" s="180">
        <v>0</v>
      </c>
      <c r="F12175" s="180">
        <v>0</v>
      </c>
      <c r="G12175" s="180">
        <v>13921</v>
      </c>
      <c r="H12175" s="180">
        <v>0</v>
      </c>
      <c r="I12175" s="180">
        <v>349260</v>
      </c>
      <c r="J12175" s="180">
        <v>350009.52</v>
      </c>
    </row>
    <row r="12176" spans="1:10" x14ac:dyDescent="0.2">
      <c r="A12176" s="180" t="s">
        <v>284</v>
      </c>
      <c r="B12176" s="180" t="s">
        <v>366</v>
      </c>
      <c r="C12176" s="180">
        <v>11463959</v>
      </c>
      <c r="D12176" s="180">
        <v>81381</v>
      </c>
      <c r="E12176" s="180">
        <v>0</v>
      </c>
      <c r="F12176" s="180">
        <v>1215612</v>
      </c>
      <c r="G12176" s="180">
        <v>495844</v>
      </c>
      <c r="H12176" s="180">
        <v>0</v>
      </c>
      <c r="I12176" s="180">
        <v>11626016</v>
      </c>
      <c r="J12176" s="180">
        <v>10725698.48</v>
      </c>
    </row>
    <row r="12177" spans="1:10" x14ac:dyDescent="0.2">
      <c r="A12177" s="180" t="s">
        <v>284</v>
      </c>
      <c r="B12177" s="180" t="s">
        <v>367</v>
      </c>
      <c r="C12177" s="180">
        <v>1691554.9299999997</v>
      </c>
      <c r="D12177" s="180">
        <v>140771.19</v>
      </c>
      <c r="E12177" s="180">
        <v>0</v>
      </c>
      <c r="F12177" s="180">
        <v>838896.07</v>
      </c>
      <c r="G12177" s="180">
        <v>67434.280000000028</v>
      </c>
      <c r="H12177" s="180">
        <v>0</v>
      </c>
      <c r="I12177" s="180">
        <v>14586850.849999998</v>
      </c>
      <c r="J12177" s="180">
        <v>3936728.8499999978</v>
      </c>
    </row>
    <row r="12178" spans="1:10" x14ac:dyDescent="0.2">
      <c r="A12178" s="180" t="s">
        <v>284</v>
      </c>
      <c r="B12178" s="180" t="s">
        <v>368</v>
      </c>
      <c r="C12178" s="180">
        <v>13155513.93</v>
      </c>
      <c r="D12178" s="180">
        <v>222152.19</v>
      </c>
      <c r="E12178" s="180">
        <v>0</v>
      </c>
      <c r="F12178" s="180">
        <v>2054508.07</v>
      </c>
      <c r="G12178" s="180">
        <v>563278.28</v>
      </c>
      <c r="H12178" s="180">
        <v>0</v>
      </c>
      <c r="I12178" s="180">
        <v>26212866.850000001</v>
      </c>
      <c r="J12178" s="180">
        <v>14662427.329999998</v>
      </c>
    </row>
    <row r="12179" spans="1:10" x14ac:dyDescent="0.2">
      <c r="A12179" s="180" t="s">
        <v>285</v>
      </c>
      <c r="B12179" s="180" t="s">
        <v>333</v>
      </c>
      <c r="C12179" s="180"/>
      <c r="D12179" s="180">
        <v>438204</v>
      </c>
      <c r="E12179" s="180"/>
      <c r="F12179" s="180">
        <v>0</v>
      </c>
      <c r="G12179" s="180"/>
      <c r="H12179" s="180"/>
      <c r="I12179" s="180">
        <v>3096012</v>
      </c>
      <c r="J12179" s="180">
        <v>3053922.21</v>
      </c>
    </row>
    <row r="12180" spans="1:10" x14ac:dyDescent="0.2">
      <c r="A12180" s="180" t="s">
        <v>285</v>
      </c>
      <c r="B12180" s="180" t="s">
        <v>334</v>
      </c>
      <c r="C12180" s="180"/>
      <c r="D12180" s="180">
        <v>7538</v>
      </c>
      <c r="E12180" s="180"/>
      <c r="F12180" s="180">
        <v>0</v>
      </c>
      <c r="G12180" s="180"/>
      <c r="H12180" s="180"/>
      <c r="I12180" s="180">
        <v>58461</v>
      </c>
      <c r="J12180" s="180">
        <v>121634.12</v>
      </c>
    </row>
    <row r="12181" spans="1:10" x14ac:dyDescent="0.2">
      <c r="A12181" s="180" t="s">
        <v>285</v>
      </c>
      <c r="B12181" s="180" t="s">
        <v>335</v>
      </c>
      <c r="C12181" s="180"/>
      <c r="D12181" s="180">
        <v>0</v>
      </c>
      <c r="E12181" s="180"/>
      <c r="F12181" s="180"/>
      <c r="G12181" s="180"/>
      <c r="H12181" s="180"/>
      <c r="I12181" s="180">
        <v>226916</v>
      </c>
      <c r="J12181" s="180">
        <v>213100</v>
      </c>
    </row>
    <row r="12182" spans="1:10" x14ac:dyDescent="0.2">
      <c r="A12182" s="180" t="s">
        <v>285</v>
      </c>
      <c r="B12182" s="180" t="s">
        <v>336</v>
      </c>
      <c r="C12182" s="180"/>
      <c r="D12182" s="180"/>
      <c r="E12182" s="180"/>
      <c r="F12182" s="180"/>
      <c r="G12182" s="180"/>
      <c r="H12182" s="180"/>
      <c r="I12182" s="180">
        <v>625000</v>
      </c>
      <c r="J12182" s="180">
        <v>817988.1</v>
      </c>
    </row>
    <row r="12183" spans="1:10" x14ac:dyDescent="0.2">
      <c r="A12183" s="180" t="s">
        <v>285</v>
      </c>
      <c r="B12183" s="180" t="s">
        <v>337</v>
      </c>
      <c r="C12183" s="180"/>
      <c r="D12183" s="180"/>
      <c r="E12183" s="180"/>
      <c r="F12183" s="180"/>
      <c r="G12183" s="180">
        <v>83</v>
      </c>
      <c r="H12183" s="180">
        <v>77</v>
      </c>
      <c r="I12183" s="180">
        <v>2331</v>
      </c>
      <c r="J12183" s="180">
        <v>3768.71</v>
      </c>
    </row>
    <row r="12184" spans="1:10" x14ac:dyDescent="0.2">
      <c r="A12184" s="180" t="s">
        <v>285</v>
      </c>
      <c r="B12184" s="180" t="s">
        <v>338</v>
      </c>
      <c r="C12184" s="180"/>
      <c r="D12184" s="180"/>
      <c r="E12184" s="180"/>
      <c r="F12184" s="180"/>
      <c r="G12184" s="180">
        <v>220000</v>
      </c>
      <c r="H12184" s="180">
        <v>125000</v>
      </c>
      <c r="I12184" s="180">
        <v>202331</v>
      </c>
      <c r="J12184" s="180">
        <v>202331.03</v>
      </c>
    </row>
    <row r="12185" spans="1:10" x14ac:dyDescent="0.2">
      <c r="A12185" s="180" t="s">
        <v>285</v>
      </c>
      <c r="B12185" s="180" t="s">
        <v>339</v>
      </c>
      <c r="C12185" s="180"/>
      <c r="D12185" s="180"/>
      <c r="E12185" s="180"/>
      <c r="F12185" s="180"/>
      <c r="G12185" s="180"/>
      <c r="H12185" s="180"/>
      <c r="I12185" s="180">
        <v>155000</v>
      </c>
      <c r="J12185" s="180">
        <v>89524.89</v>
      </c>
    </row>
    <row r="12186" spans="1:10" x14ac:dyDescent="0.2">
      <c r="A12186" s="180" t="s">
        <v>285</v>
      </c>
      <c r="B12186" s="180" t="s">
        <v>340</v>
      </c>
      <c r="C12186" s="180"/>
      <c r="D12186" s="180"/>
      <c r="E12186" s="180"/>
      <c r="F12186" s="180"/>
      <c r="G12186" s="180"/>
      <c r="H12186" s="180"/>
      <c r="I12186" s="180">
        <v>380349</v>
      </c>
      <c r="J12186" s="180">
        <v>428771.08</v>
      </c>
    </row>
    <row r="12187" spans="1:10" x14ac:dyDescent="0.2">
      <c r="A12187" s="180" t="s">
        <v>285</v>
      </c>
      <c r="B12187" s="180" t="s">
        <v>341</v>
      </c>
      <c r="C12187" s="180"/>
      <c r="D12187" s="180"/>
      <c r="E12187" s="180"/>
      <c r="F12187" s="180"/>
      <c r="G12187" s="180"/>
      <c r="H12187" s="180"/>
      <c r="I12187" s="180">
        <v>0</v>
      </c>
      <c r="J12187" s="180">
        <v>0</v>
      </c>
    </row>
    <row r="12188" spans="1:10" x14ac:dyDescent="0.2">
      <c r="A12188" s="180" t="s">
        <v>285</v>
      </c>
      <c r="B12188" s="180" t="s">
        <v>342</v>
      </c>
      <c r="C12188" s="180"/>
      <c r="D12188" s="180"/>
      <c r="E12188" s="180"/>
      <c r="F12188" s="180"/>
      <c r="G12188" s="180"/>
      <c r="H12188" s="180"/>
      <c r="I12188" s="180">
        <v>3962378</v>
      </c>
      <c r="J12188" s="180">
        <v>3850199</v>
      </c>
    </row>
    <row r="12189" spans="1:10" x14ac:dyDescent="0.2">
      <c r="A12189" s="180" t="s">
        <v>285</v>
      </c>
      <c r="B12189" s="180" t="s">
        <v>343</v>
      </c>
      <c r="C12189" s="180"/>
      <c r="D12189" s="180"/>
      <c r="E12189" s="180"/>
      <c r="F12189" s="180"/>
      <c r="G12189" s="180"/>
      <c r="H12189" s="180"/>
      <c r="I12189" s="180">
        <v>0</v>
      </c>
      <c r="J12189" s="180">
        <v>0</v>
      </c>
    </row>
    <row r="12190" spans="1:10" x14ac:dyDescent="0.2">
      <c r="A12190" s="180" t="s">
        <v>285</v>
      </c>
      <c r="B12190" s="180" t="s">
        <v>344</v>
      </c>
      <c r="C12190" s="180">
        <v>622000</v>
      </c>
      <c r="D12190" s="180"/>
      <c r="E12190" s="180"/>
      <c r="F12190" s="180"/>
      <c r="G12190" s="180"/>
      <c r="H12190" s="180"/>
      <c r="I12190" s="180">
        <v>566622</v>
      </c>
      <c r="J12190" s="180">
        <v>618970.69999999995</v>
      </c>
    </row>
    <row r="12191" spans="1:10" x14ac:dyDescent="0.2">
      <c r="A12191" s="180" t="s">
        <v>285</v>
      </c>
      <c r="B12191" s="180" t="s">
        <v>475</v>
      </c>
      <c r="C12191" s="180"/>
      <c r="D12191" s="180">
        <v>2270</v>
      </c>
      <c r="E12191" s="180"/>
      <c r="F12191" s="180">
        <v>0</v>
      </c>
      <c r="G12191" s="180"/>
      <c r="H12191" s="180"/>
      <c r="I12191" s="180">
        <v>15528</v>
      </c>
      <c r="J12191" s="180">
        <v>17438.060000000001</v>
      </c>
    </row>
    <row r="12192" spans="1:10" x14ac:dyDescent="0.2">
      <c r="A12192" s="180" t="s">
        <v>285</v>
      </c>
      <c r="B12192" s="180" t="s">
        <v>332</v>
      </c>
      <c r="C12192" s="180"/>
      <c r="D12192" s="180"/>
      <c r="E12192" s="180"/>
      <c r="F12192" s="180"/>
      <c r="G12192" s="180"/>
      <c r="H12192" s="180"/>
      <c r="I12192" s="180">
        <v>45000</v>
      </c>
      <c r="J12192" s="180">
        <v>51242</v>
      </c>
    </row>
    <row r="12193" spans="1:10" x14ac:dyDescent="0.2">
      <c r="A12193" s="180" t="s">
        <v>285</v>
      </c>
      <c r="B12193" s="180" t="s">
        <v>407</v>
      </c>
      <c r="C12193" s="180"/>
      <c r="D12193" s="180"/>
      <c r="E12193" s="180"/>
      <c r="F12193" s="180"/>
      <c r="G12193" s="180">
        <v>115000</v>
      </c>
      <c r="H12193" s="180"/>
      <c r="I12193" s="180">
        <v>215000</v>
      </c>
      <c r="J12193" s="180">
        <v>206109.39</v>
      </c>
    </row>
    <row r="12194" spans="1:10" x14ac:dyDescent="0.2">
      <c r="A12194" s="180" t="s">
        <v>285</v>
      </c>
      <c r="B12194" s="180" t="s">
        <v>345</v>
      </c>
      <c r="C12194" s="180">
        <v>622000</v>
      </c>
      <c r="D12194" s="180">
        <v>448012</v>
      </c>
      <c r="E12194" s="180">
        <v>0</v>
      </c>
      <c r="F12194" s="180">
        <v>0</v>
      </c>
      <c r="G12194" s="180">
        <v>335083</v>
      </c>
      <c r="H12194" s="180">
        <v>125077</v>
      </c>
      <c r="I12194" s="180">
        <v>9550928</v>
      </c>
      <c r="J12194" s="180">
        <v>9674999.2899999991</v>
      </c>
    </row>
    <row r="12195" spans="1:10" x14ac:dyDescent="0.2">
      <c r="A12195" s="180" t="s">
        <v>285</v>
      </c>
      <c r="B12195" s="180" t="s">
        <v>346</v>
      </c>
      <c r="C12195" s="180"/>
      <c r="D12195" s="180"/>
      <c r="E12195" s="180"/>
      <c r="F12195" s="180"/>
      <c r="G12195" s="180"/>
      <c r="H12195" s="180"/>
      <c r="I12195" s="180">
        <v>0</v>
      </c>
      <c r="J12195" s="180">
        <v>0</v>
      </c>
    </row>
    <row r="12196" spans="1:10" x14ac:dyDescent="0.2">
      <c r="A12196" s="180" t="s">
        <v>285</v>
      </c>
      <c r="B12196" s="180" t="s">
        <v>446</v>
      </c>
      <c r="C12196" s="180"/>
      <c r="D12196" s="180"/>
      <c r="E12196" s="180"/>
      <c r="F12196" s="180">
        <v>502961</v>
      </c>
      <c r="G12196" s="180"/>
      <c r="H12196" s="180"/>
      <c r="I12196" s="180">
        <v>498166</v>
      </c>
      <c r="J12196" s="180">
        <v>464777.4</v>
      </c>
    </row>
    <row r="12197" spans="1:10" x14ac:dyDescent="0.2">
      <c r="A12197" s="180" t="s">
        <v>285</v>
      </c>
      <c r="B12197" s="180" t="s">
        <v>347</v>
      </c>
      <c r="C12197" s="180"/>
      <c r="D12197" s="180"/>
      <c r="E12197" s="180"/>
      <c r="F12197" s="180"/>
      <c r="G12197" s="180"/>
      <c r="H12197" s="180"/>
      <c r="I12197" s="180">
        <v>0</v>
      </c>
      <c r="J12197" s="180">
        <v>0</v>
      </c>
    </row>
    <row r="12198" spans="1:10" x14ac:dyDescent="0.2">
      <c r="A12198" s="180" t="s">
        <v>285</v>
      </c>
      <c r="B12198" s="180" t="s">
        <v>348</v>
      </c>
      <c r="C12198" s="180">
        <v>622000</v>
      </c>
      <c r="D12198" s="180">
        <v>448012</v>
      </c>
      <c r="E12198" s="180">
        <v>0</v>
      </c>
      <c r="F12198" s="180">
        <v>502961</v>
      </c>
      <c r="G12198" s="180">
        <v>335083</v>
      </c>
      <c r="H12198" s="180">
        <v>125077</v>
      </c>
      <c r="I12198" s="180">
        <v>10049094</v>
      </c>
      <c r="J12198" s="180">
        <v>10139776.689999999</v>
      </c>
    </row>
    <row r="12199" spans="1:10" x14ac:dyDescent="0.2">
      <c r="A12199" s="180" t="s">
        <v>285</v>
      </c>
      <c r="B12199" s="180" t="s">
        <v>349</v>
      </c>
      <c r="C12199" s="180">
        <v>380078.72</v>
      </c>
      <c r="D12199" s="180">
        <v>20872.02999999997</v>
      </c>
      <c r="E12199" s="180">
        <v>0</v>
      </c>
      <c r="F12199" s="180">
        <v>104271.82000000008</v>
      </c>
      <c r="G12199" s="180">
        <v>47104.929999999993</v>
      </c>
      <c r="H12199" s="180">
        <v>74409.489999999991</v>
      </c>
      <c r="I12199" s="180">
        <v>3747587.8900000006</v>
      </c>
      <c r="J12199" s="180">
        <v>3119613.16</v>
      </c>
    </row>
    <row r="12200" spans="1:10" x14ac:dyDescent="0.2">
      <c r="A12200" s="180" t="s">
        <v>285</v>
      </c>
      <c r="B12200" s="180" t="s">
        <v>350</v>
      </c>
      <c r="C12200" s="180">
        <v>1002078.72</v>
      </c>
      <c r="D12200" s="180">
        <v>468884.03</v>
      </c>
      <c r="E12200" s="180">
        <v>0</v>
      </c>
      <c r="F12200" s="180">
        <v>607232.82000000007</v>
      </c>
      <c r="G12200" s="180">
        <v>382187.93</v>
      </c>
      <c r="H12200" s="180">
        <v>199486.49</v>
      </c>
      <c r="I12200" s="180">
        <v>13796681.890000001</v>
      </c>
      <c r="J12200" s="180">
        <v>13259389.85</v>
      </c>
    </row>
    <row r="12201" spans="1:10" x14ac:dyDescent="0.2">
      <c r="A12201" s="180" t="s">
        <v>285</v>
      </c>
      <c r="B12201" s="180" t="s">
        <v>376</v>
      </c>
      <c r="C12201" s="180"/>
      <c r="D12201" s="180"/>
      <c r="E12201" s="180"/>
      <c r="F12201" s="180"/>
      <c r="G12201" s="180"/>
      <c r="H12201" s="180"/>
      <c r="I12201" s="180"/>
      <c r="J12201" s="180"/>
    </row>
    <row r="12202" spans="1:10" x14ac:dyDescent="0.2">
      <c r="A12202" s="180" t="s">
        <v>285</v>
      </c>
      <c r="B12202" s="180" t="s">
        <v>377</v>
      </c>
      <c r="C12202" s="180"/>
      <c r="D12202" s="180"/>
      <c r="E12202" s="180"/>
      <c r="F12202" s="180"/>
      <c r="G12202" s="180"/>
      <c r="H12202" s="180"/>
      <c r="I12202" s="180">
        <v>5425129</v>
      </c>
      <c r="J12202" s="180">
        <v>5155000.05</v>
      </c>
    </row>
    <row r="12203" spans="1:10" x14ac:dyDescent="0.2">
      <c r="A12203" s="180" t="s">
        <v>285</v>
      </c>
      <c r="B12203" s="180" t="s">
        <v>352</v>
      </c>
      <c r="C12203" s="180"/>
      <c r="D12203" s="180"/>
      <c r="E12203" s="180"/>
      <c r="F12203" s="180"/>
      <c r="G12203" s="180"/>
      <c r="H12203" s="180"/>
      <c r="I12203" s="180">
        <v>605500</v>
      </c>
      <c r="J12203" s="180">
        <v>189823.68</v>
      </c>
    </row>
    <row r="12204" spans="1:10" x14ac:dyDescent="0.2">
      <c r="A12204" s="180" t="s">
        <v>285</v>
      </c>
      <c r="B12204" s="180" t="s">
        <v>353</v>
      </c>
      <c r="C12204" s="180"/>
      <c r="D12204" s="180"/>
      <c r="E12204" s="180"/>
      <c r="F12204" s="180"/>
      <c r="G12204" s="180"/>
      <c r="H12204" s="180"/>
      <c r="I12204" s="180">
        <v>392000</v>
      </c>
      <c r="J12204" s="180">
        <v>360978.76</v>
      </c>
    </row>
    <row r="12205" spans="1:10" x14ac:dyDescent="0.2">
      <c r="A12205" s="180" t="s">
        <v>285</v>
      </c>
      <c r="B12205" s="180" t="s">
        <v>354</v>
      </c>
      <c r="C12205" s="180"/>
      <c r="D12205" s="180"/>
      <c r="E12205" s="180"/>
      <c r="F12205" s="180"/>
      <c r="G12205" s="180"/>
      <c r="H12205" s="180"/>
      <c r="I12205" s="180">
        <v>320000</v>
      </c>
      <c r="J12205" s="180">
        <v>256509.16</v>
      </c>
    </row>
    <row r="12206" spans="1:10" x14ac:dyDescent="0.2">
      <c r="A12206" s="180" t="s">
        <v>285</v>
      </c>
      <c r="B12206" s="180" t="s">
        <v>408</v>
      </c>
      <c r="C12206" s="180"/>
      <c r="D12206" s="180"/>
      <c r="E12206" s="180"/>
      <c r="F12206" s="180"/>
      <c r="G12206" s="180"/>
      <c r="H12206" s="180"/>
      <c r="I12206" s="180">
        <v>500000</v>
      </c>
      <c r="J12206" s="180">
        <v>330588.82</v>
      </c>
    </row>
    <row r="12207" spans="1:10" x14ac:dyDescent="0.2">
      <c r="A12207" s="180" t="s">
        <v>285</v>
      </c>
      <c r="B12207" s="180" t="s">
        <v>423</v>
      </c>
      <c r="C12207" s="180"/>
      <c r="D12207" s="180"/>
      <c r="E12207" s="180"/>
      <c r="F12207" s="180"/>
      <c r="G12207" s="180"/>
      <c r="H12207" s="180"/>
      <c r="I12207" s="180">
        <v>165000</v>
      </c>
      <c r="J12207" s="180">
        <v>111668.13</v>
      </c>
    </row>
    <row r="12208" spans="1:10" x14ac:dyDescent="0.2">
      <c r="A12208" s="180" t="s">
        <v>285</v>
      </c>
      <c r="B12208" s="180" t="s">
        <v>355</v>
      </c>
      <c r="C12208" s="180"/>
      <c r="D12208" s="180"/>
      <c r="E12208" s="180"/>
      <c r="F12208" s="180"/>
      <c r="G12208" s="180"/>
      <c r="H12208" s="180"/>
      <c r="I12208" s="180">
        <v>792200</v>
      </c>
      <c r="J12208" s="180">
        <v>878014.65</v>
      </c>
    </row>
    <row r="12209" spans="1:10" x14ac:dyDescent="0.2">
      <c r="A12209" s="180" t="s">
        <v>285</v>
      </c>
      <c r="B12209" s="180" t="s">
        <v>356</v>
      </c>
      <c r="C12209" s="180">
        <v>85000</v>
      </c>
      <c r="D12209" s="180">
        <v>155000</v>
      </c>
      <c r="E12209" s="180"/>
      <c r="F12209" s="180"/>
      <c r="G12209" s="180"/>
      <c r="H12209" s="180"/>
      <c r="I12209" s="180">
        <v>824178</v>
      </c>
      <c r="J12209" s="180">
        <v>582721.8600000001</v>
      </c>
    </row>
    <row r="12210" spans="1:10" x14ac:dyDescent="0.2">
      <c r="A12210" s="180" t="s">
        <v>285</v>
      </c>
      <c r="B12210" s="180" t="s">
        <v>409</v>
      </c>
      <c r="C12210" s="180"/>
      <c r="D12210" s="180"/>
      <c r="E12210" s="180"/>
      <c r="F12210" s="180"/>
      <c r="G12210" s="180"/>
      <c r="H12210" s="180"/>
      <c r="I12210" s="180">
        <v>0</v>
      </c>
      <c r="J12210" s="180"/>
    </row>
    <row r="12211" spans="1:10" x14ac:dyDescent="0.2">
      <c r="A12211" s="180" t="s">
        <v>285</v>
      </c>
      <c r="B12211" s="180" t="s">
        <v>378</v>
      </c>
      <c r="C12211" s="180"/>
      <c r="D12211" s="180"/>
      <c r="E12211" s="180"/>
      <c r="F12211" s="180"/>
      <c r="G12211" s="180">
        <v>295000</v>
      </c>
      <c r="H12211" s="180">
        <v>100000</v>
      </c>
      <c r="I12211" s="180">
        <v>388000</v>
      </c>
      <c r="J12211" s="180">
        <v>352976</v>
      </c>
    </row>
    <row r="12212" spans="1:10" x14ac:dyDescent="0.2">
      <c r="A12212" s="180" t="s">
        <v>285</v>
      </c>
      <c r="B12212" s="180" t="s">
        <v>360</v>
      </c>
      <c r="C12212" s="180">
        <v>100000</v>
      </c>
      <c r="D12212" s="180">
        <v>300000</v>
      </c>
      <c r="E12212" s="180"/>
      <c r="F12212" s="180"/>
      <c r="G12212" s="180"/>
      <c r="H12212" s="180"/>
      <c r="I12212" s="180">
        <v>351143</v>
      </c>
      <c r="J12212" s="180">
        <v>25356.69</v>
      </c>
    </row>
    <row r="12213" spans="1:10" x14ac:dyDescent="0.2">
      <c r="A12213" s="180" t="s">
        <v>285</v>
      </c>
      <c r="B12213" s="180" t="s">
        <v>379</v>
      </c>
      <c r="C12213" s="180"/>
      <c r="D12213" s="180"/>
      <c r="E12213" s="180"/>
      <c r="F12213" s="180">
        <v>502961</v>
      </c>
      <c r="G12213" s="180"/>
      <c r="H12213" s="180"/>
      <c r="I12213" s="180">
        <v>498166</v>
      </c>
      <c r="J12213" s="180">
        <v>505256.76</v>
      </c>
    </row>
    <row r="12214" spans="1:10" x14ac:dyDescent="0.2">
      <c r="A12214" s="180" t="s">
        <v>285</v>
      </c>
      <c r="B12214" s="180" t="s">
        <v>362</v>
      </c>
      <c r="C12214" s="180"/>
      <c r="D12214" s="180"/>
      <c r="E12214" s="180"/>
      <c r="F12214" s="180"/>
      <c r="G12214" s="180"/>
      <c r="H12214" s="180"/>
      <c r="I12214" s="180">
        <v>277527</v>
      </c>
      <c r="J12214" s="180">
        <v>274982</v>
      </c>
    </row>
    <row r="12215" spans="1:10" x14ac:dyDescent="0.2">
      <c r="A12215" s="180" t="s">
        <v>285</v>
      </c>
      <c r="B12215" s="180" t="s">
        <v>365</v>
      </c>
      <c r="C12215" s="180">
        <v>185000</v>
      </c>
      <c r="D12215" s="180">
        <v>455000</v>
      </c>
      <c r="E12215" s="180">
        <v>0</v>
      </c>
      <c r="F12215" s="180">
        <v>502961</v>
      </c>
      <c r="G12215" s="180">
        <v>295000</v>
      </c>
      <c r="H12215" s="180">
        <v>100000</v>
      </c>
      <c r="I12215" s="180">
        <v>10538843</v>
      </c>
      <c r="J12215" s="180">
        <v>9023876.5600000005</v>
      </c>
    </row>
    <row r="12216" spans="1:10" x14ac:dyDescent="0.2">
      <c r="A12216" s="180" t="s">
        <v>285</v>
      </c>
      <c r="B12216" s="180" t="s">
        <v>447</v>
      </c>
      <c r="C12216" s="180">
        <v>502961</v>
      </c>
      <c r="D12216" s="180"/>
      <c r="E12216" s="180"/>
      <c r="F12216" s="180"/>
      <c r="G12216" s="180"/>
      <c r="H12216" s="180"/>
      <c r="I12216" s="180">
        <v>498166</v>
      </c>
      <c r="J12216" s="180">
        <v>487925.4</v>
      </c>
    </row>
    <row r="12217" spans="1:10" x14ac:dyDescent="0.2">
      <c r="A12217" s="180" t="s">
        <v>285</v>
      </c>
      <c r="B12217" s="180" t="s">
        <v>366</v>
      </c>
      <c r="C12217" s="180">
        <v>687961</v>
      </c>
      <c r="D12217" s="180">
        <v>455000</v>
      </c>
      <c r="E12217" s="180">
        <v>0</v>
      </c>
      <c r="F12217" s="180">
        <v>502961</v>
      </c>
      <c r="G12217" s="180">
        <v>295000</v>
      </c>
      <c r="H12217" s="180">
        <v>100000</v>
      </c>
      <c r="I12217" s="180">
        <v>11037009</v>
      </c>
      <c r="J12217" s="180">
        <v>9511801.9600000009</v>
      </c>
    </row>
    <row r="12218" spans="1:10" x14ac:dyDescent="0.2">
      <c r="A12218" s="180" t="s">
        <v>285</v>
      </c>
      <c r="B12218" s="180" t="s">
        <v>367</v>
      </c>
      <c r="C12218" s="180">
        <v>314117.71999999997</v>
      </c>
      <c r="D12218" s="180">
        <v>13884.02999999997</v>
      </c>
      <c r="E12218" s="180">
        <v>0</v>
      </c>
      <c r="F12218" s="180">
        <v>104271.82000000008</v>
      </c>
      <c r="G12218" s="180">
        <v>87187.93</v>
      </c>
      <c r="H12218" s="180">
        <v>99486.489999999991</v>
      </c>
      <c r="I12218" s="180">
        <v>2759672.8900000006</v>
      </c>
      <c r="J12218" s="180">
        <v>3747587.8900000006</v>
      </c>
    </row>
    <row r="12219" spans="1:10" x14ac:dyDescent="0.2">
      <c r="A12219" s="180" t="s">
        <v>285</v>
      </c>
      <c r="B12219" s="180" t="s">
        <v>368</v>
      </c>
      <c r="C12219" s="180">
        <v>1002078.72</v>
      </c>
      <c r="D12219" s="180">
        <v>468884.03</v>
      </c>
      <c r="E12219" s="180">
        <v>0</v>
      </c>
      <c r="F12219" s="180">
        <v>607232.82000000007</v>
      </c>
      <c r="G12219" s="180">
        <v>382187.93</v>
      </c>
      <c r="H12219" s="180">
        <v>199486.49</v>
      </c>
      <c r="I12219" s="180">
        <v>13796681.890000001</v>
      </c>
      <c r="J12219" s="180">
        <v>13259389.85</v>
      </c>
    </row>
    <row r="12220" spans="1:10" x14ac:dyDescent="0.2">
      <c r="A12220" s="180" t="s">
        <v>286</v>
      </c>
      <c r="B12220" s="180" t="s">
        <v>333</v>
      </c>
      <c r="C12220" s="180"/>
      <c r="D12220" s="180">
        <v>203362</v>
      </c>
      <c r="E12220" s="180"/>
      <c r="F12220" s="180">
        <v>0</v>
      </c>
      <c r="G12220" s="180"/>
      <c r="H12220" s="180"/>
      <c r="I12220" s="180">
        <v>1629406</v>
      </c>
      <c r="J12220" s="180">
        <v>1596426.8299999998</v>
      </c>
    </row>
    <row r="12221" spans="1:10" x14ac:dyDescent="0.2">
      <c r="A12221" s="180" t="s">
        <v>286</v>
      </c>
      <c r="B12221" s="180" t="s">
        <v>334</v>
      </c>
      <c r="C12221" s="180"/>
      <c r="D12221" s="180">
        <v>6111</v>
      </c>
      <c r="E12221" s="180"/>
      <c r="F12221" s="180">
        <v>0</v>
      </c>
      <c r="G12221" s="180"/>
      <c r="H12221" s="180"/>
      <c r="I12221" s="180">
        <v>52447</v>
      </c>
      <c r="J12221" s="180">
        <v>51071.16</v>
      </c>
    </row>
    <row r="12222" spans="1:10" x14ac:dyDescent="0.2">
      <c r="A12222" s="180" t="s">
        <v>286</v>
      </c>
      <c r="B12222" s="180" t="s">
        <v>335</v>
      </c>
      <c r="C12222" s="180"/>
      <c r="D12222" s="180">
        <v>0</v>
      </c>
      <c r="E12222" s="180"/>
      <c r="F12222" s="180"/>
      <c r="G12222" s="180"/>
      <c r="H12222" s="180"/>
      <c r="I12222" s="180">
        <v>0</v>
      </c>
      <c r="J12222" s="180">
        <v>156038</v>
      </c>
    </row>
    <row r="12223" spans="1:10" x14ac:dyDescent="0.2">
      <c r="A12223" s="180" t="s">
        <v>286</v>
      </c>
      <c r="B12223" s="180" t="s">
        <v>336</v>
      </c>
      <c r="C12223" s="180"/>
      <c r="D12223" s="180"/>
      <c r="E12223" s="180"/>
      <c r="F12223" s="180"/>
      <c r="G12223" s="180"/>
      <c r="H12223" s="180"/>
      <c r="I12223" s="180">
        <v>185000</v>
      </c>
      <c r="J12223" s="180">
        <v>168691.9</v>
      </c>
    </row>
    <row r="12224" spans="1:10" x14ac:dyDescent="0.2">
      <c r="A12224" s="180" t="s">
        <v>286</v>
      </c>
      <c r="B12224" s="180" t="s">
        <v>337</v>
      </c>
      <c r="C12224" s="180"/>
      <c r="D12224" s="180"/>
      <c r="E12224" s="180"/>
      <c r="F12224" s="180"/>
      <c r="G12224" s="180"/>
      <c r="H12224" s="180"/>
      <c r="I12224" s="180">
        <v>6000</v>
      </c>
      <c r="J12224" s="180">
        <v>5404.88</v>
      </c>
    </row>
    <row r="12225" spans="1:10" x14ac:dyDescent="0.2">
      <c r="A12225" s="180" t="s">
        <v>286</v>
      </c>
      <c r="B12225" s="180" t="s">
        <v>338</v>
      </c>
      <c r="C12225" s="180"/>
      <c r="D12225" s="180"/>
      <c r="E12225" s="180"/>
      <c r="F12225" s="180"/>
      <c r="G12225" s="180">
        <v>45000</v>
      </c>
      <c r="H12225" s="180"/>
      <c r="I12225" s="180">
        <v>45000</v>
      </c>
      <c r="J12225" s="180">
        <v>42184.84</v>
      </c>
    </row>
    <row r="12226" spans="1:10" x14ac:dyDescent="0.2">
      <c r="A12226" s="180" t="s">
        <v>286</v>
      </c>
      <c r="B12226" s="180" t="s">
        <v>339</v>
      </c>
      <c r="C12226" s="180"/>
      <c r="D12226" s="180"/>
      <c r="E12226" s="180"/>
      <c r="F12226" s="180"/>
      <c r="G12226" s="180"/>
      <c r="H12226" s="180"/>
      <c r="I12226" s="180">
        <v>115000</v>
      </c>
      <c r="J12226" s="180">
        <v>107998.97</v>
      </c>
    </row>
    <row r="12227" spans="1:10" x14ac:dyDescent="0.2">
      <c r="A12227" s="180" t="s">
        <v>286</v>
      </c>
      <c r="B12227" s="180" t="s">
        <v>340</v>
      </c>
      <c r="C12227" s="180"/>
      <c r="D12227" s="180">
        <v>16500</v>
      </c>
      <c r="E12227" s="180"/>
      <c r="F12227" s="180"/>
      <c r="G12227" s="180">
        <v>3000</v>
      </c>
      <c r="H12227" s="180"/>
      <c r="I12227" s="180">
        <v>88000</v>
      </c>
      <c r="J12227" s="180">
        <v>173990.13</v>
      </c>
    </row>
    <row r="12228" spans="1:10" x14ac:dyDescent="0.2">
      <c r="A12228" s="180" t="s">
        <v>286</v>
      </c>
      <c r="B12228" s="180" t="s">
        <v>341</v>
      </c>
      <c r="C12228" s="180"/>
      <c r="D12228" s="180"/>
      <c r="E12228" s="180"/>
      <c r="F12228" s="180"/>
      <c r="G12228" s="180"/>
      <c r="H12228" s="180"/>
      <c r="I12228" s="180">
        <v>0</v>
      </c>
      <c r="J12228" s="180">
        <v>0</v>
      </c>
    </row>
    <row r="12229" spans="1:10" x14ac:dyDescent="0.2">
      <c r="A12229" s="180" t="s">
        <v>286</v>
      </c>
      <c r="B12229" s="180" t="s">
        <v>342</v>
      </c>
      <c r="C12229" s="180"/>
      <c r="D12229" s="180"/>
      <c r="E12229" s="180"/>
      <c r="F12229" s="180"/>
      <c r="G12229" s="180"/>
      <c r="H12229" s="180"/>
      <c r="I12229" s="180">
        <v>1759783</v>
      </c>
      <c r="J12229" s="180">
        <v>1846453</v>
      </c>
    </row>
    <row r="12230" spans="1:10" x14ac:dyDescent="0.2">
      <c r="A12230" s="180" t="s">
        <v>286</v>
      </c>
      <c r="B12230" s="180" t="s">
        <v>343</v>
      </c>
      <c r="C12230" s="180"/>
      <c r="D12230" s="180"/>
      <c r="E12230" s="180"/>
      <c r="F12230" s="180"/>
      <c r="G12230" s="180"/>
      <c r="H12230" s="180"/>
      <c r="I12230" s="180">
        <v>0</v>
      </c>
      <c r="J12230" s="180">
        <v>0</v>
      </c>
    </row>
    <row r="12231" spans="1:10" x14ac:dyDescent="0.2">
      <c r="A12231" s="180" t="s">
        <v>286</v>
      </c>
      <c r="B12231" s="180" t="s">
        <v>344</v>
      </c>
      <c r="C12231" s="180">
        <v>268000</v>
      </c>
      <c r="D12231" s="180"/>
      <c r="E12231" s="180"/>
      <c r="F12231" s="180"/>
      <c r="G12231" s="180">
        <v>1900</v>
      </c>
      <c r="H12231" s="180"/>
      <c r="I12231" s="180">
        <v>294550</v>
      </c>
      <c r="J12231" s="180">
        <v>291685.03999999998</v>
      </c>
    </row>
    <row r="12232" spans="1:10" x14ac:dyDescent="0.2">
      <c r="A12232" s="180" t="s">
        <v>286</v>
      </c>
      <c r="B12232" s="180" t="s">
        <v>475</v>
      </c>
      <c r="C12232" s="180"/>
      <c r="D12232" s="180">
        <v>856</v>
      </c>
      <c r="E12232" s="180"/>
      <c r="F12232" s="180">
        <v>0</v>
      </c>
      <c r="G12232" s="180"/>
      <c r="H12232" s="180"/>
      <c r="I12232" s="180">
        <v>7355</v>
      </c>
      <c r="J12232" s="180">
        <v>16965.100000000002</v>
      </c>
    </row>
    <row r="12233" spans="1:10" x14ac:dyDescent="0.2">
      <c r="A12233" s="180" t="s">
        <v>286</v>
      </c>
      <c r="B12233" s="180" t="s">
        <v>332</v>
      </c>
      <c r="C12233" s="180"/>
      <c r="D12233" s="180"/>
      <c r="E12233" s="180"/>
      <c r="F12233" s="180"/>
      <c r="G12233" s="180"/>
      <c r="H12233" s="180"/>
      <c r="I12233" s="180">
        <v>86000</v>
      </c>
      <c r="J12233" s="180">
        <v>85443</v>
      </c>
    </row>
    <row r="12234" spans="1:10" x14ac:dyDescent="0.2">
      <c r="A12234" s="180" t="s">
        <v>286</v>
      </c>
      <c r="B12234" s="180" t="s">
        <v>407</v>
      </c>
      <c r="C12234" s="180"/>
      <c r="D12234" s="180"/>
      <c r="E12234" s="180"/>
      <c r="F12234" s="180"/>
      <c r="G12234" s="180">
        <v>135000</v>
      </c>
      <c r="H12234" s="180"/>
      <c r="I12234" s="180">
        <v>207000</v>
      </c>
      <c r="J12234" s="180">
        <v>201853.76</v>
      </c>
    </row>
    <row r="12235" spans="1:10" x14ac:dyDescent="0.2">
      <c r="A12235" s="180" t="s">
        <v>286</v>
      </c>
      <c r="B12235" s="180" t="s">
        <v>345</v>
      </c>
      <c r="C12235" s="180">
        <v>268000</v>
      </c>
      <c r="D12235" s="180">
        <v>226829</v>
      </c>
      <c r="E12235" s="180">
        <v>0</v>
      </c>
      <c r="F12235" s="180">
        <v>0</v>
      </c>
      <c r="G12235" s="180">
        <v>184900</v>
      </c>
      <c r="H12235" s="180">
        <v>0</v>
      </c>
      <c r="I12235" s="180">
        <v>4475541</v>
      </c>
      <c r="J12235" s="180">
        <v>4744206.6099999985</v>
      </c>
    </row>
    <row r="12236" spans="1:10" x14ac:dyDescent="0.2">
      <c r="A12236" s="180" t="s">
        <v>286</v>
      </c>
      <c r="B12236" s="180" t="s">
        <v>346</v>
      </c>
      <c r="C12236" s="180"/>
      <c r="D12236" s="180"/>
      <c r="E12236" s="180"/>
      <c r="F12236" s="180"/>
      <c r="G12236" s="180"/>
      <c r="H12236" s="180"/>
      <c r="I12236" s="180">
        <v>0</v>
      </c>
      <c r="J12236" s="180">
        <v>0</v>
      </c>
    </row>
    <row r="12237" spans="1:10" x14ac:dyDescent="0.2">
      <c r="A12237" s="180" t="s">
        <v>286</v>
      </c>
      <c r="B12237" s="180" t="s">
        <v>446</v>
      </c>
      <c r="C12237" s="180"/>
      <c r="D12237" s="180"/>
      <c r="E12237" s="180"/>
      <c r="F12237" s="180"/>
      <c r="G12237" s="180"/>
      <c r="H12237" s="180"/>
      <c r="I12237" s="180">
        <v>0</v>
      </c>
      <c r="J12237" s="180">
        <v>2009.5</v>
      </c>
    </row>
    <row r="12238" spans="1:10" x14ac:dyDescent="0.2">
      <c r="A12238" s="180" t="s">
        <v>286</v>
      </c>
      <c r="B12238" s="180" t="s">
        <v>347</v>
      </c>
      <c r="C12238" s="180"/>
      <c r="D12238" s="180"/>
      <c r="E12238" s="180"/>
      <c r="F12238" s="180"/>
      <c r="G12238" s="180"/>
      <c r="H12238" s="180"/>
      <c r="I12238" s="180">
        <v>0</v>
      </c>
      <c r="J12238" s="180">
        <v>0</v>
      </c>
    </row>
    <row r="12239" spans="1:10" x14ac:dyDescent="0.2">
      <c r="A12239" s="180" t="s">
        <v>286</v>
      </c>
      <c r="B12239" s="180" t="s">
        <v>348</v>
      </c>
      <c r="C12239" s="180">
        <v>268000</v>
      </c>
      <c r="D12239" s="180">
        <v>226829</v>
      </c>
      <c r="E12239" s="180">
        <v>0</v>
      </c>
      <c r="F12239" s="180">
        <v>0</v>
      </c>
      <c r="G12239" s="180">
        <v>184900</v>
      </c>
      <c r="H12239" s="180">
        <v>0</v>
      </c>
      <c r="I12239" s="180">
        <v>4475541</v>
      </c>
      <c r="J12239" s="180">
        <v>4746216.1099999985</v>
      </c>
    </row>
    <row r="12240" spans="1:10" x14ac:dyDescent="0.2">
      <c r="A12240" s="180" t="s">
        <v>286</v>
      </c>
      <c r="B12240" s="180" t="s">
        <v>349</v>
      </c>
      <c r="C12240" s="180">
        <v>364576.03</v>
      </c>
      <c r="D12240" s="180">
        <v>337902.39</v>
      </c>
      <c r="E12240" s="180">
        <v>0</v>
      </c>
      <c r="F12240" s="180">
        <v>0</v>
      </c>
      <c r="G12240" s="180">
        <v>102324.89</v>
      </c>
      <c r="H12240" s="180">
        <v>0</v>
      </c>
      <c r="I12240" s="180">
        <v>2901881.01</v>
      </c>
      <c r="J12240" s="180">
        <v>2293626.12</v>
      </c>
    </row>
    <row r="12241" spans="1:10" x14ac:dyDescent="0.2">
      <c r="A12241" s="180" t="s">
        <v>286</v>
      </c>
      <c r="B12241" s="180" t="s">
        <v>350</v>
      </c>
      <c r="C12241" s="180">
        <v>632576.03</v>
      </c>
      <c r="D12241" s="180">
        <v>564731.39</v>
      </c>
      <c r="E12241" s="180">
        <v>0</v>
      </c>
      <c r="F12241" s="180">
        <v>0</v>
      </c>
      <c r="G12241" s="180">
        <v>287224.89</v>
      </c>
      <c r="H12241" s="180">
        <v>0</v>
      </c>
      <c r="I12241" s="180">
        <v>7377422.0099999998</v>
      </c>
      <c r="J12241" s="180">
        <v>7039842.2299999986</v>
      </c>
    </row>
    <row r="12242" spans="1:10" x14ac:dyDescent="0.2">
      <c r="A12242" s="180" t="s">
        <v>286</v>
      </c>
      <c r="B12242" s="180" t="s">
        <v>376</v>
      </c>
      <c r="C12242" s="180"/>
      <c r="D12242" s="180"/>
      <c r="E12242" s="180"/>
      <c r="F12242" s="180"/>
      <c r="G12242" s="180"/>
      <c r="H12242" s="180"/>
      <c r="I12242" s="180"/>
      <c r="J12242" s="180"/>
    </row>
    <row r="12243" spans="1:10" x14ac:dyDescent="0.2">
      <c r="A12243" s="180" t="s">
        <v>286</v>
      </c>
      <c r="B12243" s="180" t="s">
        <v>377</v>
      </c>
      <c r="C12243" s="180">
        <v>175000</v>
      </c>
      <c r="D12243" s="180">
        <v>75000</v>
      </c>
      <c r="E12243" s="180"/>
      <c r="F12243" s="180"/>
      <c r="G12243" s="180"/>
      <c r="H12243" s="180"/>
      <c r="I12243" s="180">
        <v>2723000</v>
      </c>
      <c r="J12243" s="180">
        <v>2666962.81</v>
      </c>
    </row>
    <row r="12244" spans="1:10" x14ac:dyDescent="0.2">
      <c r="A12244" s="180" t="s">
        <v>286</v>
      </c>
      <c r="B12244" s="180" t="s">
        <v>352</v>
      </c>
      <c r="C12244" s="180"/>
      <c r="D12244" s="180"/>
      <c r="E12244" s="180"/>
      <c r="F12244" s="180"/>
      <c r="G12244" s="180"/>
      <c r="H12244" s="180"/>
      <c r="I12244" s="180">
        <v>19000</v>
      </c>
      <c r="J12244" s="180">
        <v>18299.18</v>
      </c>
    </row>
    <row r="12245" spans="1:10" x14ac:dyDescent="0.2">
      <c r="A12245" s="180" t="s">
        <v>286</v>
      </c>
      <c r="B12245" s="180" t="s">
        <v>353</v>
      </c>
      <c r="C12245" s="180"/>
      <c r="D12245" s="180"/>
      <c r="E12245" s="180"/>
      <c r="F12245" s="180"/>
      <c r="G12245" s="180"/>
      <c r="H12245" s="180"/>
      <c r="I12245" s="180">
        <v>17000</v>
      </c>
      <c r="J12245" s="180">
        <v>16401.96</v>
      </c>
    </row>
    <row r="12246" spans="1:10" x14ac:dyDescent="0.2">
      <c r="A12246" s="180" t="s">
        <v>286</v>
      </c>
      <c r="B12246" s="180" t="s">
        <v>354</v>
      </c>
      <c r="C12246" s="180"/>
      <c r="D12246" s="180"/>
      <c r="E12246" s="180"/>
      <c r="F12246" s="180"/>
      <c r="G12246" s="180"/>
      <c r="H12246" s="180"/>
      <c r="I12246" s="180">
        <v>87000</v>
      </c>
      <c r="J12246" s="180">
        <v>83928.95</v>
      </c>
    </row>
    <row r="12247" spans="1:10" x14ac:dyDescent="0.2">
      <c r="A12247" s="180" t="s">
        <v>286</v>
      </c>
      <c r="B12247" s="180" t="s">
        <v>408</v>
      </c>
      <c r="C12247" s="180"/>
      <c r="D12247" s="180"/>
      <c r="E12247" s="180"/>
      <c r="F12247" s="180"/>
      <c r="G12247" s="180">
        <v>36000</v>
      </c>
      <c r="H12247" s="180"/>
      <c r="I12247" s="180">
        <v>180000</v>
      </c>
      <c r="J12247" s="180">
        <v>167040.66999999998</v>
      </c>
    </row>
    <row r="12248" spans="1:10" x14ac:dyDescent="0.2">
      <c r="A12248" s="180" t="s">
        <v>286</v>
      </c>
      <c r="B12248" s="180" t="s">
        <v>423</v>
      </c>
      <c r="C12248" s="180"/>
      <c r="D12248" s="180"/>
      <c r="E12248" s="180"/>
      <c r="F12248" s="180"/>
      <c r="G12248" s="180"/>
      <c r="H12248" s="180"/>
      <c r="I12248" s="180">
        <v>36000</v>
      </c>
      <c r="J12248" s="180">
        <v>34709.839999999997</v>
      </c>
    </row>
    <row r="12249" spans="1:10" x14ac:dyDescent="0.2">
      <c r="A12249" s="180" t="s">
        <v>286</v>
      </c>
      <c r="B12249" s="180" t="s">
        <v>355</v>
      </c>
      <c r="C12249" s="180">
        <v>200000</v>
      </c>
      <c r="D12249" s="180">
        <v>50000</v>
      </c>
      <c r="E12249" s="180"/>
      <c r="F12249" s="180"/>
      <c r="G12249" s="180"/>
      <c r="H12249" s="180"/>
      <c r="I12249" s="180">
        <v>593000</v>
      </c>
      <c r="J12249" s="180">
        <v>487004.93</v>
      </c>
    </row>
    <row r="12250" spans="1:10" x14ac:dyDescent="0.2">
      <c r="A12250" s="180" t="s">
        <v>286</v>
      </c>
      <c r="B12250" s="180" t="s">
        <v>356</v>
      </c>
      <c r="C12250" s="180"/>
      <c r="D12250" s="180">
        <v>200000</v>
      </c>
      <c r="E12250" s="180"/>
      <c r="F12250" s="180"/>
      <c r="G12250" s="180"/>
      <c r="H12250" s="180"/>
      <c r="I12250" s="180">
        <v>270000</v>
      </c>
      <c r="J12250" s="180">
        <v>379553.7</v>
      </c>
    </row>
    <row r="12251" spans="1:10" x14ac:dyDescent="0.2">
      <c r="A12251" s="180" t="s">
        <v>286</v>
      </c>
      <c r="B12251" s="180" t="s">
        <v>409</v>
      </c>
      <c r="C12251" s="180"/>
      <c r="D12251" s="180"/>
      <c r="E12251" s="180"/>
      <c r="F12251" s="180"/>
      <c r="G12251" s="180"/>
      <c r="H12251" s="180"/>
      <c r="I12251" s="180">
        <v>0</v>
      </c>
      <c r="J12251" s="180"/>
    </row>
    <row r="12252" spans="1:10" x14ac:dyDescent="0.2">
      <c r="A12252" s="180" t="s">
        <v>286</v>
      </c>
      <c r="B12252" s="180" t="s">
        <v>378</v>
      </c>
      <c r="C12252" s="180"/>
      <c r="D12252" s="180"/>
      <c r="E12252" s="180"/>
      <c r="F12252" s="180"/>
      <c r="G12252" s="180">
        <v>115000</v>
      </c>
      <c r="H12252" s="180"/>
      <c r="I12252" s="180">
        <v>110000</v>
      </c>
      <c r="J12252" s="180">
        <v>104284.81</v>
      </c>
    </row>
    <row r="12253" spans="1:10" x14ac:dyDescent="0.2">
      <c r="A12253" s="180" t="s">
        <v>286</v>
      </c>
      <c r="B12253" s="180" t="s">
        <v>360</v>
      </c>
      <c r="C12253" s="180">
        <v>600</v>
      </c>
      <c r="D12253" s="180">
        <v>60900</v>
      </c>
      <c r="E12253" s="180"/>
      <c r="F12253" s="180"/>
      <c r="G12253" s="180"/>
      <c r="H12253" s="180"/>
      <c r="I12253" s="180">
        <v>61200</v>
      </c>
      <c r="J12253" s="180">
        <v>60007.37</v>
      </c>
    </row>
    <row r="12254" spans="1:10" x14ac:dyDescent="0.2">
      <c r="A12254" s="180" t="s">
        <v>286</v>
      </c>
      <c r="B12254" s="180" t="s">
        <v>379</v>
      </c>
      <c r="C12254" s="180"/>
      <c r="D12254" s="180"/>
      <c r="E12254" s="180"/>
      <c r="F12254" s="180"/>
      <c r="G12254" s="180"/>
      <c r="H12254" s="180"/>
      <c r="I12254" s="180">
        <v>0</v>
      </c>
      <c r="J12254" s="180">
        <v>0</v>
      </c>
    </row>
    <row r="12255" spans="1:10" x14ac:dyDescent="0.2">
      <c r="A12255" s="180" t="s">
        <v>286</v>
      </c>
      <c r="B12255" s="180" t="s">
        <v>362</v>
      </c>
      <c r="C12255" s="180"/>
      <c r="D12255" s="180"/>
      <c r="E12255" s="180"/>
      <c r="F12255" s="180"/>
      <c r="G12255" s="180"/>
      <c r="H12255" s="180"/>
      <c r="I12255" s="180">
        <v>119286</v>
      </c>
      <c r="J12255" s="180">
        <v>119767</v>
      </c>
    </row>
    <row r="12256" spans="1:10" x14ac:dyDescent="0.2">
      <c r="A12256" s="180" t="s">
        <v>286</v>
      </c>
      <c r="B12256" s="180" t="s">
        <v>365</v>
      </c>
      <c r="C12256" s="180">
        <v>375600</v>
      </c>
      <c r="D12256" s="180">
        <v>385900</v>
      </c>
      <c r="E12256" s="180">
        <v>0</v>
      </c>
      <c r="F12256" s="180">
        <v>0</v>
      </c>
      <c r="G12256" s="180">
        <v>151000</v>
      </c>
      <c r="H12256" s="180">
        <v>0</v>
      </c>
      <c r="I12256" s="180">
        <v>4215486</v>
      </c>
      <c r="J12256" s="180">
        <v>4137961.2200000007</v>
      </c>
    </row>
    <row r="12257" spans="1:10" x14ac:dyDescent="0.2">
      <c r="A12257" s="180" t="s">
        <v>286</v>
      </c>
      <c r="B12257" s="180" t="s">
        <v>447</v>
      </c>
      <c r="C12257" s="180"/>
      <c r="D12257" s="180"/>
      <c r="E12257" s="180"/>
      <c r="F12257" s="180"/>
      <c r="G12257" s="180"/>
      <c r="H12257" s="180"/>
      <c r="I12257" s="180">
        <v>0</v>
      </c>
      <c r="J12257" s="180">
        <v>0</v>
      </c>
    </row>
    <row r="12258" spans="1:10" x14ac:dyDescent="0.2">
      <c r="A12258" s="180" t="s">
        <v>286</v>
      </c>
      <c r="B12258" s="180" t="s">
        <v>366</v>
      </c>
      <c r="C12258" s="180">
        <v>375600</v>
      </c>
      <c r="D12258" s="180">
        <v>385900</v>
      </c>
      <c r="E12258" s="180">
        <v>0</v>
      </c>
      <c r="F12258" s="180">
        <v>0</v>
      </c>
      <c r="G12258" s="180">
        <v>151000</v>
      </c>
      <c r="H12258" s="180">
        <v>0</v>
      </c>
      <c r="I12258" s="180">
        <v>4215486</v>
      </c>
      <c r="J12258" s="180">
        <v>4137961.2200000007</v>
      </c>
    </row>
    <row r="12259" spans="1:10" x14ac:dyDescent="0.2">
      <c r="A12259" s="180" t="s">
        <v>286</v>
      </c>
      <c r="B12259" s="180" t="s">
        <v>367</v>
      </c>
      <c r="C12259" s="180">
        <v>256976.03000000003</v>
      </c>
      <c r="D12259" s="180">
        <v>178831.39</v>
      </c>
      <c r="E12259" s="180">
        <v>0</v>
      </c>
      <c r="F12259" s="180">
        <v>0</v>
      </c>
      <c r="G12259" s="180">
        <v>136224.89000000001</v>
      </c>
      <c r="H12259" s="180">
        <v>0</v>
      </c>
      <c r="I12259" s="180">
        <v>3161936.01</v>
      </c>
      <c r="J12259" s="180">
        <v>2901881.0099999979</v>
      </c>
    </row>
    <row r="12260" spans="1:10" x14ac:dyDescent="0.2">
      <c r="A12260" s="180" t="s">
        <v>286</v>
      </c>
      <c r="B12260" s="180" t="s">
        <v>368</v>
      </c>
      <c r="C12260" s="180">
        <v>632576.03</v>
      </c>
      <c r="D12260" s="180">
        <v>564731.39</v>
      </c>
      <c r="E12260" s="180">
        <v>0</v>
      </c>
      <c r="F12260" s="180">
        <v>0</v>
      </c>
      <c r="G12260" s="180">
        <v>287224.89</v>
      </c>
      <c r="H12260" s="180">
        <v>0</v>
      </c>
      <c r="I12260" s="180">
        <v>7377422.0099999998</v>
      </c>
      <c r="J12260" s="180">
        <v>7039842.2299999986</v>
      </c>
    </row>
    <row r="12261" spans="1:10" x14ac:dyDescent="0.2">
      <c r="A12261" s="180" t="s">
        <v>287</v>
      </c>
      <c r="B12261" s="180" t="s">
        <v>333</v>
      </c>
      <c r="C12261" s="180"/>
      <c r="D12261" s="180">
        <v>242316</v>
      </c>
      <c r="E12261" s="180"/>
      <c r="F12261" s="180">
        <v>0</v>
      </c>
      <c r="G12261" s="180"/>
      <c r="H12261" s="180"/>
      <c r="I12261" s="180">
        <v>2079421</v>
      </c>
      <c r="J12261" s="180">
        <v>2123968.75</v>
      </c>
    </row>
    <row r="12262" spans="1:10" x14ac:dyDescent="0.2">
      <c r="A12262" s="180" t="s">
        <v>287</v>
      </c>
      <c r="B12262" s="180" t="s">
        <v>334</v>
      </c>
      <c r="C12262" s="180"/>
      <c r="D12262" s="180">
        <v>4365</v>
      </c>
      <c r="E12262" s="180"/>
      <c r="F12262" s="180">
        <v>0</v>
      </c>
      <c r="G12262" s="180"/>
      <c r="H12262" s="180"/>
      <c r="I12262" s="180">
        <v>39957</v>
      </c>
      <c r="J12262" s="180">
        <v>20363.740000000002</v>
      </c>
    </row>
    <row r="12263" spans="1:10" x14ac:dyDescent="0.2">
      <c r="A12263" s="180" t="s">
        <v>287</v>
      </c>
      <c r="B12263" s="180" t="s">
        <v>335</v>
      </c>
      <c r="C12263" s="180"/>
      <c r="D12263" s="180">
        <v>0</v>
      </c>
      <c r="E12263" s="180"/>
      <c r="F12263" s="180"/>
      <c r="G12263" s="180"/>
      <c r="H12263" s="180"/>
      <c r="I12263" s="180">
        <v>194480</v>
      </c>
      <c r="J12263" s="180">
        <v>189731</v>
      </c>
    </row>
    <row r="12264" spans="1:10" x14ac:dyDescent="0.2">
      <c r="A12264" s="180" t="s">
        <v>287</v>
      </c>
      <c r="B12264" s="180" t="s">
        <v>336</v>
      </c>
      <c r="C12264" s="180"/>
      <c r="D12264" s="180"/>
      <c r="E12264" s="180"/>
      <c r="F12264" s="180"/>
      <c r="G12264" s="180"/>
      <c r="H12264" s="180"/>
      <c r="I12264" s="180">
        <v>185000</v>
      </c>
      <c r="J12264" s="180">
        <v>200294.3</v>
      </c>
    </row>
    <row r="12265" spans="1:10" x14ac:dyDescent="0.2">
      <c r="A12265" s="180" t="s">
        <v>287</v>
      </c>
      <c r="B12265" s="180" t="s">
        <v>337</v>
      </c>
      <c r="C12265" s="180">
        <v>1900</v>
      </c>
      <c r="D12265" s="180">
        <v>1350</v>
      </c>
      <c r="E12265" s="180"/>
      <c r="F12265" s="180"/>
      <c r="G12265" s="180">
        <v>500</v>
      </c>
      <c r="H12265" s="180">
        <v>125</v>
      </c>
      <c r="I12265" s="180">
        <v>29410</v>
      </c>
      <c r="J12265" s="180">
        <v>29315.03</v>
      </c>
    </row>
    <row r="12266" spans="1:10" x14ac:dyDescent="0.2">
      <c r="A12266" s="180" t="s">
        <v>287</v>
      </c>
      <c r="B12266" s="180" t="s">
        <v>338</v>
      </c>
      <c r="C12266" s="180"/>
      <c r="D12266" s="180"/>
      <c r="E12266" s="180"/>
      <c r="F12266" s="180"/>
      <c r="G12266" s="180">
        <v>100000</v>
      </c>
      <c r="H12266" s="180">
        <v>0</v>
      </c>
      <c r="I12266" s="180">
        <v>100000</v>
      </c>
      <c r="J12266" s="180">
        <v>99972.03</v>
      </c>
    </row>
    <row r="12267" spans="1:10" x14ac:dyDescent="0.2">
      <c r="A12267" s="180" t="s">
        <v>287</v>
      </c>
      <c r="B12267" s="180" t="s">
        <v>339</v>
      </c>
      <c r="C12267" s="180"/>
      <c r="D12267" s="180"/>
      <c r="E12267" s="180"/>
      <c r="F12267" s="180"/>
      <c r="G12267" s="180"/>
      <c r="H12267" s="180">
        <v>0</v>
      </c>
      <c r="I12267" s="180">
        <v>163000</v>
      </c>
      <c r="J12267" s="180">
        <v>166534.18</v>
      </c>
    </row>
    <row r="12268" spans="1:10" x14ac:dyDescent="0.2">
      <c r="A12268" s="180" t="s">
        <v>287</v>
      </c>
      <c r="B12268" s="180" t="s">
        <v>340</v>
      </c>
      <c r="C12268" s="180">
        <v>5320</v>
      </c>
      <c r="D12268" s="180">
        <v>100</v>
      </c>
      <c r="E12268" s="180"/>
      <c r="F12268" s="180"/>
      <c r="G12268" s="180">
        <v>1500</v>
      </c>
      <c r="H12268" s="180">
        <v>31000</v>
      </c>
      <c r="I12268" s="180">
        <v>277920</v>
      </c>
      <c r="J12268" s="180">
        <v>248015.04</v>
      </c>
    </row>
    <row r="12269" spans="1:10" x14ac:dyDescent="0.2">
      <c r="A12269" s="180" t="s">
        <v>287</v>
      </c>
      <c r="B12269" s="180" t="s">
        <v>341</v>
      </c>
      <c r="C12269" s="180">
        <v>0</v>
      </c>
      <c r="D12269" s="180">
        <v>600</v>
      </c>
      <c r="E12269" s="180"/>
      <c r="F12269" s="180"/>
      <c r="G12269" s="180">
        <v>0</v>
      </c>
      <c r="H12269" s="180">
        <v>0</v>
      </c>
      <c r="I12269" s="180">
        <v>600</v>
      </c>
      <c r="J12269" s="180">
        <v>0</v>
      </c>
    </row>
    <row r="12270" spans="1:10" x14ac:dyDescent="0.2">
      <c r="A12270" s="180" t="s">
        <v>287</v>
      </c>
      <c r="B12270" s="180" t="s">
        <v>342</v>
      </c>
      <c r="C12270" s="180"/>
      <c r="D12270" s="180"/>
      <c r="E12270" s="180"/>
      <c r="F12270" s="180"/>
      <c r="G12270" s="180"/>
      <c r="H12270" s="180"/>
      <c r="I12270" s="180">
        <v>2894407</v>
      </c>
      <c r="J12270" s="180">
        <v>2894184</v>
      </c>
    </row>
    <row r="12271" spans="1:10" x14ac:dyDescent="0.2">
      <c r="A12271" s="180" t="s">
        <v>287</v>
      </c>
      <c r="B12271" s="180" t="s">
        <v>343</v>
      </c>
      <c r="C12271" s="180"/>
      <c r="D12271" s="180"/>
      <c r="E12271" s="180"/>
      <c r="F12271" s="180"/>
      <c r="G12271" s="180"/>
      <c r="H12271" s="180"/>
      <c r="I12271" s="180">
        <v>0</v>
      </c>
      <c r="J12271" s="180">
        <v>0</v>
      </c>
    </row>
    <row r="12272" spans="1:10" x14ac:dyDescent="0.2">
      <c r="A12272" s="180" t="s">
        <v>287</v>
      </c>
      <c r="B12272" s="180" t="s">
        <v>344</v>
      </c>
      <c r="C12272" s="180">
        <v>405000</v>
      </c>
      <c r="D12272" s="180"/>
      <c r="E12272" s="180"/>
      <c r="F12272" s="180"/>
      <c r="G12272" s="180">
        <v>1000</v>
      </c>
      <c r="H12272" s="180">
        <v>0</v>
      </c>
      <c r="I12272" s="180">
        <v>432110</v>
      </c>
      <c r="J12272" s="180">
        <v>434446.7</v>
      </c>
    </row>
    <row r="12273" spans="1:10" x14ac:dyDescent="0.2">
      <c r="A12273" s="180" t="s">
        <v>287</v>
      </c>
      <c r="B12273" s="180" t="s">
        <v>475</v>
      </c>
      <c r="C12273" s="180"/>
      <c r="D12273" s="180">
        <v>1523</v>
      </c>
      <c r="E12273" s="180"/>
      <c r="F12273" s="180">
        <v>0</v>
      </c>
      <c r="G12273" s="180"/>
      <c r="H12273" s="180"/>
      <c r="I12273" s="180">
        <v>11846</v>
      </c>
      <c r="J12273" s="180">
        <v>5837.19</v>
      </c>
    </row>
    <row r="12274" spans="1:10" x14ac:dyDescent="0.2">
      <c r="A12274" s="180" t="s">
        <v>287</v>
      </c>
      <c r="B12274" s="180" t="s">
        <v>332</v>
      </c>
      <c r="C12274" s="180"/>
      <c r="D12274" s="180"/>
      <c r="E12274" s="180"/>
      <c r="F12274" s="180"/>
      <c r="G12274" s="180"/>
      <c r="H12274" s="180"/>
      <c r="I12274" s="180">
        <v>64237</v>
      </c>
      <c r="J12274" s="180">
        <v>64237</v>
      </c>
    </row>
    <row r="12275" spans="1:10" x14ac:dyDescent="0.2">
      <c r="A12275" s="180" t="s">
        <v>287</v>
      </c>
      <c r="B12275" s="180" t="s">
        <v>407</v>
      </c>
      <c r="C12275" s="180">
        <v>0</v>
      </c>
      <c r="D12275" s="180"/>
      <c r="E12275" s="180"/>
      <c r="F12275" s="180"/>
      <c r="G12275" s="180">
        <v>110000</v>
      </c>
      <c r="H12275" s="180"/>
      <c r="I12275" s="180">
        <v>165000</v>
      </c>
      <c r="J12275" s="180">
        <v>165704.34999999998</v>
      </c>
    </row>
    <row r="12276" spans="1:10" x14ac:dyDescent="0.2">
      <c r="A12276" s="180" t="s">
        <v>287</v>
      </c>
      <c r="B12276" s="180" t="s">
        <v>345</v>
      </c>
      <c r="C12276" s="180">
        <v>412220</v>
      </c>
      <c r="D12276" s="180">
        <v>250254</v>
      </c>
      <c r="E12276" s="180">
        <v>0</v>
      </c>
      <c r="F12276" s="180">
        <v>0</v>
      </c>
      <c r="G12276" s="180">
        <v>213000</v>
      </c>
      <c r="H12276" s="180">
        <v>31125</v>
      </c>
      <c r="I12276" s="180">
        <v>6637388</v>
      </c>
      <c r="J12276" s="180">
        <v>6642603.3100000005</v>
      </c>
    </row>
    <row r="12277" spans="1:10" x14ac:dyDescent="0.2">
      <c r="A12277" s="180" t="s">
        <v>287</v>
      </c>
      <c r="B12277" s="180" t="s">
        <v>346</v>
      </c>
      <c r="C12277" s="180"/>
      <c r="D12277" s="180"/>
      <c r="E12277" s="180"/>
      <c r="F12277" s="180"/>
      <c r="G12277" s="180"/>
      <c r="H12277" s="180"/>
      <c r="I12277" s="180">
        <v>0</v>
      </c>
      <c r="J12277" s="180">
        <v>0</v>
      </c>
    </row>
    <row r="12278" spans="1:10" x14ac:dyDescent="0.2">
      <c r="A12278" s="180" t="s">
        <v>287</v>
      </c>
      <c r="B12278" s="180" t="s">
        <v>446</v>
      </c>
      <c r="C12278" s="180"/>
      <c r="D12278" s="180"/>
      <c r="E12278" s="180"/>
      <c r="F12278" s="180">
        <v>265000</v>
      </c>
      <c r="G12278" s="180">
        <v>8000</v>
      </c>
      <c r="H12278" s="180">
        <v>4000</v>
      </c>
      <c r="I12278" s="180">
        <v>277000</v>
      </c>
      <c r="J12278" s="180">
        <v>417695.6</v>
      </c>
    </row>
    <row r="12279" spans="1:10" x14ac:dyDescent="0.2">
      <c r="A12279" s="180" t="s">
        <v>287</v>
      </c>
      <c r="B12279" s="180" t="s">
        <v>347</v>
      </c>
      <c r="C12279" s="180"/>
      <c r="D12279" s="180"/>
      <c r="E12279" s="180"/>
      <c r="F12279" s="180"/>
      <c r="G12279" s="180"/>
      <c r="H12279" s="180">
        <v>0</v>
      </c>
      <c r="I12279" s="180">
        <v>0</v>
      </c>
      <c r="J12279" s="180">
        <v>0</v>
      </c>
    </row>
    <row r="12280" spans="1:10" x14ac:dyDescent="0.2">
      <c r="A12280" s="180" t="s">
        <v>287</v>
      </c>
      <c r="B12280" s="180" t="s">
        <v>348</v>
      </c>
      <c r="C12280" s="180">
        <v>412220</v>
      </c>
      <c r="D12280" s="180">
        <v>250254</v>
      </c>
      <c r="E12280" s="180">
        <v>0</v>
      </c>
      <c r="F12280" s="180">
        <v>265000</v>
      </c>
      <c r="G12280" s="180">
        <v>221000</v>
      </c>
      <c r="H12280" s="180">
        <v>35125</v>
      </c>
      <c r="I12280" s="180">
        <v>6914388</v>
      </c>
      <c r="J12280" s="180">
        <v>7060298.9100000001</v>
      </c>
    </row>
    <row r="12281" spans="1:10" x14ac:dyDescent="0.2">
      <c r="A12281" s="180" t="s">
        <v>287</v>
      </c>
      <c r="B12281" s="180" t="s">
        <v>349</v>
      </c>
      <c r="C12281" s="180">
        <v>192830.88000000012</v>
      </c>
      <c r="D12281" s="180">
        <v>124404.49999999994</v>
      </c>
      <c r="E12281" s="180">
        <v>0</v>
      </c>
      <c r="F12281" s="180">
        <v>265000</v>
      </c>
      <c r="G12281" s="180">
        <v>92221.930000000051</v>
      </c>
      <c r="H12281" s="180">
        <v>-14750.100000000006</v>
      </c>
      <c r="I12281" s="180">
        <v>1809132.1500000027</v>
      </c>
      <c r="J12281" s="180">
        <v>1586030.53</v>
      </c>
    </row>
    <row r="12282" spans="1:10" x14ac:dyDescent="0.2">
      <c r="A12282" s="180" t="s">
        <v>287</v>
      </c>
      <c r="B12282" s="180" t="s">
        <v>350</v>
      </c>
      <c r="C12282" s="180">
        <v>605050.88000000012</v>
      </c>
      <c r="D12282" s="180">
        <v>374658.49999999994</v>
      </c>
      <c r="E12282" s="180">
        <v>0</v>
      </c>
      <c r="F12282" s="180">
        <v>530000</v>
      </c>
      <c r="G12282" s="180">
        <v>313221.93000000005</v>
      </c>
      <c r="H12282" s="180">
        <v>20374.899999999991</v>
      </c>
      <c r="I12282" s="180">
        <v>8723520.1500000022</v>
      </c>
      <c r="J12282" s="180">
        <v>8646329.4399999995</v>
      </c>
    </row>
    <row r="12283" spans="1:10" x14ac:dyDescent="0.2">
      <c r="A12283" s="180" t="s">
        <v>287</v>
      </c>
      <c r="B12283" s="180" t="s">
        <v>376</v>
      </c>
      <c r="C12283" s="180"/>
      <c r="D12283" s="180"/>
      <c r="E12283" s="180"/>
      <c r="F12283" s="180"/>
      <c r="G12283" s="180"/>
      <c r="H12283" s="180"/>
      <c r="I12283" s="180"/>
      <c r="J12283" s="180"/>
    </row>
    <row r="12284" spans="1:10" x14ac:dyDescent="0.2">
      <c r="A12284" s="180" t="s">
        <v>287</v>
      </c>
      <c r="B12284" s="180" t="s">
        <v>377</v>
      </c>
      <c r="C12284" s="180"/>
      <c r="D12284" s="180">
        <v>65000</v>
      </c>
      <c r="E12284" s="180"/>
      <c r="F12284" s="180"/>
      <c r="G12284" s="180"/>
      <c r="H12284" s="180">
        <v>10000</v>
      </c>
      <c r="I12284" s="180">
        <v>3882434</v>
      </c>
      <c r="J12284" s="180">
        <v>3773246.99</v>
      </c>
    </row>
    <row r="12285" spans="1:10" x14ac:dyDescent="0.2">
      <c r="A12285" s="180" t="s">
        <v>287</v>
      </c>
      <c r="B12285" s="180" t="s">
        <v>352</v>
      </c>
      <c r="C12285" s="180"/>
      <c r="D12285" s="180"/>
      <c r="E12285" s="180"/>
      <c r="F12285" s="180"/>
      <c r="G12285" s="180"/>
      <c r="H12285" s="180">
        <v>100</v>
      </c>
      <c r="I12285" s="180">
        <v>113510</v>
      </c>
      <c r="J12285" s="180">
        <v>110214.95</v>
      </c>
    </row>
    <row r="12286" spans="1:10" x14ac:dyDescent="0.2">
      <c r="A12286" s="180" t="s">
        <v>287</v>
      </c>
      <c r="B12286" s="180" t="s">
        <v>353</v>
      </c>
      <c r="C12286" s="180"/>
      <c r="D12286" s="180">
        <v>15000</v>
      </c>
      <c r="E12286" s="180"/>
      <c r="F12286" s="180"/>
      <c r="G12286" s="180"/>
      <c r="H12286" s="180"/>
      <c r="I12286" s="180">
        <v>103868</v>
      </c>
      <c r="J12286" s="180">
        <v>82949.789999999994</v>
      </c>
    </row>
    <row r="12287" spans="1:10" x14ac:dyDescent="0.2">
      <c r="A12287" s="180" t="s">
        <v>287</v>
      </c>
      <c r="B12287" s="180" t="s">
        <v>354</v>
      </c>
      <c r="C12287" s="180"/>
      <c r="D12287" s="180"/>
      <c r="E12287" s="180"/>
      <c r="F12287" s="180"/>
      <c r="G12287" s="180"/>
      <c r="H12287" s="180"/>
      <c r="I12287" s="180">
        <v>312530</v>
      </c>
      <c r="J12287" s="180">
        <v>310375.40000000002</v>
      </c>
    </row>
    <row r="12288" spans="1:10" x14ac:dyDescent="0.2">
      <c r="A12288" s="180" t="s">
        <v>287</v>
      </c>
      <c r="B12288" s="180" t="s">
        <v>408</v>
      </c>
      <c r="C12288" s="180"/>
      <c r="D12288" s="180"/>
      <c r="E12288" s="180"/>
      <c r="F12288" s="180"/>
      <c r="G12288" s="180"/>
      <c r="H12288" s="180"/>
      <c r="I12288" s="180">
        <v>265000</v>
      </c>
      <c r="J12288" s="180">
        <v>261025.73</v>
      </c>
    </row>
    <row r="12289" spans="1:10" x14ac:dyDescent="0.2">
      <c r="A12289" s="180" t="s">
        <v>287</v>
      </c>
      <c r="B12289" s="180" t="s">
        <v>423</v>
      </c>
      <c r="C12289" s="180"/>
      <c r="D12289" s="180">
        <v>12000</v>
      </c>
      <c r="E12289" s="180"/>
      <c r="F12289" s="180"/>
      <c r="G12289" s="180"/>
      <c r="H12289" s="180"/>
      <c r="I12289" s="180">
        <v>97000</v>
      </c>
      <c r="J12289" s="180">
        <v>93584.099999999991</v>
      </c>
    </row>
    <row r="12290" spans="1:10" x14ac:dyDescent="0.2">
      <c r="A12290" s="180" t="s">
        <v>287</v>
      </c>
      <c r="B12290" s="180" t="s">
        <v>355</v>
      </c>
      <c r="C12290" s="180">
        <v>4000</v>
      </c>
      <c r="D12290" s="180">
        <v>3000</v>
      </c>
      <c r="E12290" s="180"/>
      <c r="F12290" s="180"/>
      <c r="G12290" s="180"/>
      <c r="H12290" s="180"/>
      <c r="I12290" s="180">
        <v>522682</v>
      </c>
      <c r="J12290" s="180">
        <v>519320.02</v>
      </c>
    </row>
    <row r="12291" spans="1:10" x14ac:dyDescent="0.2">
      <c r="A12291" s="180" t="s">
        <v>287</v>
      </c>
      <c r="B12291" s="180" t="s">
        <v>356</v>
      </c>
      <c r="C12291" s="180">
        <v>105000</v>
      </c>
      <c r="D12291" s="180">
        <v>170000</v>
      </c>
      <c r="E12291" s="180"/>
      <c r="F12291" s="180"/>
      <c r="G12291" s="180"/>
      <c r="H12291" s="180"/>
      <c r="I12291" s="180">
        <v>266382</v>
      </c>
      <c r="J12291" s="180">
        <v>260570.02</v>
      </c>
    </row>
    <row r="12292" spans="1:10" x14ac:dyDescent="0.2">
      <c r="A12292" s="180" t="s">
        <v>287</v>
      </c>
      <c r="B12292" s="180" t="s">
        <v>409</v>
      </c>
      <c r="C12292" s="180"/>
      <c r="D12292" s="180"/>
      <c r="E12292" s="180"/>
      <c r="F12292" s="180"/>
      <c r="G12292" s="180"/>
      <c r="H12292" s="180"/>
      <c r="I12292" s="180">
        <v>0</v>
      </c>
      <c r="J12292" s="180"/>
    </row>
    <row r="12293" spans="1:10" x14ac:dyDescent="0.2">
      <c r="A12293" s="180" t="s">
        <v>287</v>
      </c>
      <c r="B12293" s="180" t="s">
        <v>378</v>
      </c>
      <c r="C12293" s="180"/>
      <c r="D12293" s="180"/>
      <c r="E12293" s="180"/>
      <c r="F12293" s="180"/>
      <c r="G12293" s="180">
        <v>215000</v>
      </c>
      <c r="H12293" s="180">
        <v>18600</v>
      </c>
      <c r="I12293" s="180">
        <v>233600</v>
      </c>
      <c r="J12293" s="180">
        <v>232342.95</v>
      </c>
    </row>
    <row r="12294" spans="1:10" x14ac:dyDescent="0.2">
      <c r="A12294" s="180" t="s">
        <v>287</v>
      </c>
      <c r="B12294" s="180" t="s">
        <v>360</v>
      </c>
      <c r="C12294" s="180"/>
      <c r="D12294" s="180">
        <v>150000</v>
      </c>
      <c r="E12294" s="180"/>
      <c r="F12294" s="180"/>
      <c r="G12294" s="180"/>
      <c r="H12294" s="180"/>
      <c r="I12294" s="180">
        <v>150000</v>
      </c>
      <c r="J12294" s="180">
        <v>178937.14</v>
      </c>
    </row>
    <row r="12295" spans="1:10" x14ac:dyDescent="0.2">
      <c r="A12295" s="180" t="s">
        <v>287</v>
      </c>
      <c r="B12295" s="180" t="s">
        <v>379</v>
      </c>
      <c r="C12295" s="180"/>
      <c r="D12295" s="180"/>
      <c r="E12295" s="180"/>
      <c r="F12295" s="180"/>
      <c r="G12295" s="180"/>
      <c r="H12295" s="180"/>
      <c r="I12295" s="180">
        <v>0</v>
      </c>
      <c r="J12295" s="180">
        <v>406018.6</v>
      </c>
    </row>
    <row r="12296" spans="1:10" x14ac:dyDescent="0.2">
      <c r="A12296" s="180" t="s">
        <v>287</v>
      </c>
      <c r="B12296" s="180" t="s">
        <v>362</v>
      </c>
      <c r="C12296" s="180"/>
      <c r="D12296" s="180"/>
      <c r="E12296" s="180"/>
      <c r="F12296" s="180"/>
      <c r="G12296" s="180"/>
      <c r="H12296" s="180"/>
      <c r="I12296" s="180">
        <v>200518</v>
      </c>
      <c r="J12296" s="180">
        <v>202593</v>
      </c>
    </row>
    <row r="12297" spans="1:10" x14ac:dyDescent="0.2">
      <c r="A12297" s="180" t="s">
        <v>287</v>
      </c>
      <c r="B12297" s="180" t="s">
        <v>365</v>
      </c>
      <c r="C12297" s="180">
        <v>109000</v>
      </c>
      <c r="D12297" s="180">
        <v>415000</v>
      </c>
      <c r="E12297" s="180">
        <v>0</v>
      </c>
      <c r="F12297" s="180">
        <v>0</v>
      </c>
      <c r="G12297" s="180">
        <v>215000</v>
      </c>
      <c r="H12297" s="180">
        <v>28700</v>
      </c>
      <c r="I12297" s="180">
        <v>6147524</v>
      </c>
      <c r="J12297" s="180">
        <v>6431178.6899999995</v>
      </c>
    </row>
    <row r="12298" spans="1:10" x14ac:dyDescent="0.2">
      <c r="A12298" s="180" t="s">
        <v>287</v>
      </c>
      <c r="B12298" s="180" t="s">
        <v>447</v>
      </c>
      <c r="C12298" s="180">
        <v>265000</v>
      </c>
      <c r="D12298" s="180"/>
      <c r="E12298" s="180"/>
      <c r="F12298" s="180"/>
      <c r="G12298" s="180"/>
      <c r="H12298" s="180"/>
      <c r="I12298" s="180">
        <v>265000</v>
      </c>
      <c r="J12298" s="180">
        <v>406018.6</v>
      </c>
    </row>
    <row r="12299" spans="1:10" x14ac:dyDescent="0.2">
      <c r="A12299" s="180" t="s">
        <v>287</v>
      </c>
      <c r="B12299" s="180" t="s">
        <v>366</v>
      </c>
      <c r="C12299" s="180">
        <v>374000</v>
      </c>
      <c r="D12299" s="180">
        <v>415000</v>
      </c>
      <c r="E12299" s="180">
        <v>0</v>
      </c>
      <c r="F12299" s="180">
        <v>0</v>
      </c>
      <c r="G12299" s="180">
        <v>215000</v>
      </c>
      <c r="H12299" s="180">
        <v>28700</v>
      </c>
      <c r="I12299" s="180">
        <v>6412524</v>
      </c>
      <c r="J12299" s="180">
        <v>6837197.2899999991</v>
      </c>
    </row>
    <row r="12300" spans="1:10" x14ac:dyDescent="0.2">
      <c r="A12300" s="180" t="s">
        <v>287</v>
      </c>
      <c r="B12300" s="180" t="s">
        <v>367</v>
      </c>
      <c r="C12300" s="180">
        <v>231050.88000000012</v>
      </c>
      <c r="D12300" s="180">
        <v>-40341.500000000058</v>
      </c>
      <c r="E12300" s="180">
        <v>0</v>
      </c>
      <c r="F12300" s="180">
        <v>530000</v>
      </c>
      <c r="G12300" s="180">
        <v>98221.930000000051</v>
      </c>
      <c r="H12300" s="180">
        <v>-8325.1000000000058</v>
      </c>
      <c r="I12300" s="180">
        <v>2310996.1500000022</v>
      </c>
      <c r="J12300" s="180">
        <v>1809132.1500000004</v>
      </c>
    </row>
    <row r="12301" spans="1:10" x14ac:dyDescent="0.2">
      <c r="A12301" s="180" t="s">
        <v>287</v>
      </c>
      <c r="B12301" s="180" t="s">
        <v>368</v>
      </c>
      <c r="C12301" s="180">
        <v>605050.88000000012</v>
      </c>
      <c r="D12301" s="180">
        <v>374658.49999999994</v>
      </c>
      <c r="E12301" s="180">
        <v>0</v>
      </c>
      <c r="F12301" s="180">
        <v>530000</v>
      </c>
      <c r="G12301" s="180">
        <v>313221.93000000005</v>
      </c>
      <c r="H12301" s="180">
        <v>20374.899999999991</v>
      </c>
      <c r="I12301" s="180">
        <v>8723520.1500000022</v>
      </c>
      <c r="J12301" s="180">
        <v>8646329.4399999995</v>
      </c>
    </row>
    <row r="12302" spans="1:10" x14ac:dyDescent="0.2">
      <c r="A12302" s="180" t="s">
        <v>288</v>
      </c>
      <c r="B12302" s="180" t="s">
        <v>333</v>
      </c>
      <c r="C12302" s="180"/>
      <c r="D12302" s="180">
        <v>222718</v>
      </c>
      <c r="E12302" s="180"/>
      <c r="F12302" s="180">
        <v>0</v>
      </c>
      <c r="G12302" s="180"/>
      <c r="H12302" s="180"/>
      <c r="I12302" s="180">
        <v>2383178</v>
      </c>
      <c r="J12302" s="180">
        <v>2473411.44</v>
      </c>
    </row>
    <row r="12303" spans="1:10" x14ac:dyDescent="0.2">
      <c r="A12303" s="180" t="s">
        <v>288</v>
      </c>
      <c r="B12303" s="180" t="s">
        <v>334</v>
      </c>
      <c r="C12303" s="180"/>
      <c r="D12303" s="180">
        <v>2171</v>
      </c>
      <c r="E12303" s="180"/>
      <c r="F12303" s="180">
        <v>0</v>
      </c>
      <c r="G12303" s="180"/>
      <c r="H12303" s="180"/>
      <c r="I12303" s="180">
        <v>24344</v>
      </c>
      <c r="J12303" s="180">
        <v>47814.55</v>
      </c>
    </row>
    <row r="12304" spans="1:10" x14ac:dyDescent="0.2">
      <c r="A12304" s="180" t="s">
        <v>288</v>
      </c>
      <c r="B12304" s="180" t="s">
        <v>335</v>
      </c>
      <c r="C12304" s="180"/>
      <c r="D12304" s="180">
        <v>0</v>
      </c>
      <c r="E12304" s="180"/>
      <c r="F12304" s="180"/>
      <c r="G12304" s="180"/>
      <c r="H12304" s="180"/>
      <c r="I12304" s="180">
        <v>0</v>
      </c>
      <c r="J12304" s="180">
        <v>0</v>
      </c>
    </row>
    <row r="12305" spans="1:10" x14ac:dyDescent="0.2">
      <c r="A12305" s="180" t="s">
        <v>288</v>
      </c>
      <c r="B12305" s="180" t="s">
        <v>336</v>
      </c>
      <c r="C12305" s="180"/>
      <c r="D12305" s="180"/>
      <c r="E12305" s="180"/>
      <c r="F12305" s="180"/>
      <c r="G12305" s="180"/>
      <c r="H12305" s="180"/>
      <c r="I12305" s="180">
        <v>343994</v>
      </c>
      <c r="J12305" s="180">
        <v>434693.05</v>
      </c>
    </row>
    <row r="12306" spans="1:10" x14ac:dyDescent="0.2">
      <c r="A12306" s="180" t="s">
        <v>288</v>
      </c>
      <c r="B12306" s="180" t="s">
        <v>337</v>
      </c>
      <c r="C12306" s="180">
        <v>400</v>
      </c>
      <c r="D12306" s="180"/>
      <c r="E12306" s="180"/>
      <c r="F12306" s="180"/>
      <c r="G12306" s="180">
        <v>200</v>
      </c>
      <c r="H12306" s="180"/>
      <c r="I12306" s="180">
        <v>14987</v>
      </c>
      <c r="J12306" s="180">
        <v>24599.040000000001</v>
      </c>
    </row>
    <row r="12307" spans="1:10" x14ac:dyDescent="0.2">
      <c r="A12307" s="180" t="s">
        <v>288</v>
      </c>
      <c r="B12307" s="180" t="s">
        <v>338</v>
      </c>
      <c r="C12307" s="180"/>
      <c r="D12307" s="180"/>
      <c r="E12307" s="180"/>
      <c r="F12307" s="180"/>
      <c r="G12307" s="180">
        <v>152000</v>
      </c>
      <c r="H12307" s="180"/>
      <c r="I12307" s="180">
        <v>154754</v>
      </c>
      <c r="J12307" s="180">
        <v>152031.04000000001</v>
      </c>
    </row>
    <row r="12308" spans="1:10" x14ac:dyDescent="0.2">
      <c r="A12308" s="180" t="s">
        <v>288</v>
      </c>
      <c r="B12308" s="180" t="s">
        <v>339</v>
      </c>
      <c r="C12308" s="180"/>
      <c r="D12308" s="180"/>
      <c r="E12308" s="180"/>
      <c r="F12308" s="180"/>
      <c r="G12308" s="180"/>
      <c r="H12308" s="180"/>
      <c r="I12308" s="180">
        <v>230284</v>
      </c>
      <c r="J12308" s="180">
        <v>187880.41</v>
      </c>
    </row>
    <row r="12309" spans="1:10" x14ac:dyDescent="0.2">
      <c r="A12309" s="180" t="s">
        <v>288</v>
      </c>
      <c r="B12309" s="180" t="s">
        <v>340</v>
      </c>
      <c r="C12309" s="180"/>
      <c r="D12309" s="180"/>
      <c r="E12309" s="180"/>
      <c r="F12309" s="180"/>
      <c r="G12309" s="180"/>
      <c r="H12309" s="180"/>
      <c r="I12309" s="180">
        <v>267042</v>
      </c>
      <c r="J12309" s="180">
        <v>249493.02</v>
      </c>
    </row>
    <row r="12310" spans="1:10" x14ac:dyDescent="0.2">
      <c r="A12310" s="180" t="s">
        <v>288</v>
      </c>
      <c r="B12310" s="180" t="s">
        <v>341</v>
      </c>
      <c r="C12310" s="180"/>
      <c r="D12310" s="180"/>
      <c r="E12310" s="180"/>
      <c r="F12310" s="180"/>
      <c r="G12310" s="180"/>
      <c r="H12310" s="180"/>
      <c r="I12310" s="180">
        <v>0</v>
      </c>
      <c r="J12310" s="180">
        <v>0</v>
      </c>
    </row>
    <row r="12311" spans="1:10" x14ac:dyDescent="0.2">
      <c r="A12311" s="180" t="s">
        <v>288</v>
      </c>
      <c r="B12311" s="180" t="s">
        <v>342</v>
      </c>
      <c r="C12311" s="180"/>
      <c r="D12311" s="180"/>
      <c r="E12311" s="180"/>
      <c r="F12311" s="180"/>
      <c r="G12311" s="180"/>
      <c r="H12311" s="180"/>
      <c r="I12311" s="180">
        <v>2059451</v>
      </c>
      <c r="J12311" s="180">
        <v>2007361</v>
      </c>
    </row>
    <row r="12312" spans="1:10" x14ac:dyDescent="0.2">
      <c r="A12312" s="180" t="s">
        <v>288</v>
      </c>
      <c r="B12312" s="180" t="s">
        <v>343</v>
      </c>
      <c r="C12312" s="180"/>
      <c r="D12312" s="180"/>
      <c r="E12312" s="180"/>
      <c r="F12312" s="180"/>
      <c r="G12312" s="180"/>
      <c r="H12312" s="180"/>
      <c r="I12312" s="180">
        <v>0</v>
      </c>
      <c r="J12312" s="180">
        <v>0</v>
      </c>
    </row>
    <row r="12313" spans="1:10" x14ac:dyDescent="0.2">
      <c r="A12313" s="180" t="s">
        <v>288</v>
      </c>
      <c r="B12313" s="180" t="s">
        <v>344</v>
      </c>
      <c r="C12313" s="180">
        <v>335000</v>
      </c>
      <c r="D12313" s="180"/>
      <c r="E12313" s="180"/>
      <c r="F12313" s="180"/>
      <c r="G12313" s="180">
        <v>1650</v>
      </c>
      <c r="H12313" s="180"/>
      <c r="I12313" s="180">
        <v>339920</v>
      </c>
      <c r="J12313" s="180">
        <v>370444.9</v>
      </c>
    </row>
    <row r="12314" spans="1:10" x14ac:dyDescent="0.2">
      <c r="A12314" s="180" t="s">
        <v>288</v>
      </c>
      <c r="B12314" s="180" t="s">
        <v>475</v>
      </c>
      <c r="C12314" s="180"/>
      <c r="D12314" s="180">
        <v>2228</v>
      </c>
      <c r="E12314" s="180"/>
      <c r="F12314" s="180">
        <v>0</v>
      </c>
      <c r="G12314" s="180"/>
      <c r="H12314" s="180"/>
      <c r="I12314" s="180">
        <v>21983</v>
      </c>
      <c r="J12314" s="180">
        <v>22790.040000000005</v>
      </c>
    </row>
    <row r="12315" spans="1:10" x14ac:dyDescent="0.2">
      <c r="A12315" s="180" t="s">
        <v>288</v>
      </c>
      <c r="B12315" s="180" t="s">
        <v>332</v>
      </c>
      <c r="C12315" s="180"/>
      <c r="D12315" s="180"/>
      <c r="E12315" s="180"/>
      <c r="F12315" s="180"/>
      <c r="G12315" s="180"/>
      <c r="H12315" s="180"/>
      <c r="I12315" s="180">
        <v>42506</v>
      </c>
      <c r="J12315" s="180">
        <v>42987</v>
      </c>
    </row>
    <row r="12316" spans="1:10" x14ac:dyDescent="0.2">
      <c r="A12316" s="180" t="s">
        <v>288</v>
      </c>
      <c r="B12316" s="180" t="s">
        <v>407</v>
      </c>
      <c r="C12316" s="180"/>
      <c r="D12316" s="180"/>
      <c r="E12316" s="180"/>
      <c r="F12316" s="180"/>
      <c r="G12316" s="180">
        <v>97000</v>
      </c>
      <c r="H12316" s="180"/>
      <c r="I12316" s="180">
        <v>245239</v>
      </c>
      <c r="J12316" s="180">
        <v>309740.34999999998</v>
      </c>
    </row>
    <row r="12317" spans="1:10" x14ac:dyDescent="0.2">
      <c r="A12317" s="180" t="s">
        <v>288</v>
      </c>
      <c r="B12317" s="180" t="s">
        <v>345</v>
      </c>
      <c r="C12317" s="180">
        <v>335400</v>
      </c>
      <c r="D12317" s="180">
        <v>227117</v>
      </c>
      <c r="E12317" s="180">
        <v>0</v>
      </c>
      <c r="F12317" s="180">
        <v>0</v>
      </c>
      <c r="G12317" s="180">
        <v>250850</v>
      </c>
      <c r="H12317" s="180">
        <v>0</v>
      </c>
      <c r="I12317" s="180">
        <v>6127682</v>
      </c>
      <c r="J12317" s="180">
        <v>6323245.8399999999</v>
      </c>
    </row>
    <row r="12318" spans="1:10" x14ac:dyDescent="0.2">
      <c r="A12318" s="180" t="s">
        <v>288</v>
      </c>
      <c r="B12318" s="180" t="s">
        <v>346</v>
      </c>
      <c r="C12318" s="180"/>
      <c r="D12318" s="180"/>
      <c r="E12318" s="180"/>
      <c r="F12318" s="180"/>
      <c r="G12318" s="180"/>
      <c r="H12318" s="180"/>
      <c r="I12318" s="180">
        <v>0</v>
      </c>
      <c r="J12318" s="180">
        <v>0</v>
      </c>
    </row>
    <row r="12319" spans="1:10" x14ac:dyDescent="0.2">
      <c r="A12319" s="180" t="s">
        <v>288</v>
      </c>
      <c r="B12319" s="180" t="s">
        <v>446</v>
      </c>
      <c r="C12319" s="180"/>
      <c r="D12319" s="180"/>
      <c r="E12319" s="180"/>
      <c r="F12319" s="180"/>
      <c r="G12319" s="180"/>
      <c r="H12319" s="180"/>
      <c r="I12319" s="180">
        <v>0</v>
      </c>
      <c r="J12319" s="180">
        <v>9392</v>
      </c>
    </row>
    <row r="12320" spans="1:10" x14ac:dyDescent="0.2">
      <c r="A12320" s="180" t="s">
        <v>288</v>
      </c>
      <c r="B12320" s="180" t="s">
        <v>347</v>
      </c>
      <c r="C12320" s="180"/>
      <c r="D12320" s="180"/>
      <c r="E12320" s="180"/>
      <c r="F12320" s="180"/>
      <c r="G12320" s="180"/>
      <c r="H12320" s="180"/>
      <c r="I12320" s="180">
        <v>0</v>
      </c>
      <c r="J12320" s="180">
        <v>0</v>
      </c>
    </row>
    <row r="12321" spans="1:10" x14ac:dyDescent="0.2">
      <c r="A12321" s="180" t="s">
        <v>288</v>
      </c>
      <c r="B12321" s="180" t="s">
        <v>348</v>
      </c>
      <c r="C12321" s="180">
        <v>335400</v>
      </c>
      <c r="D12321" s="180">
        <v>227117</v>
      </c>
      <c r="E12321" s="180">
        <v>0</v>
      </c>
      <c r="F12321" s="180">
        <v>0</v>
      </c>
      <c r="G12321" s="180">
        <v>250850</v>
      </c>
      <c r="H12321" s="180">
        <v>0</v>
      </c>
      <c r="I12321" s="180">
        <v>6127682</v>
      </c>
      <c r="J12321" s="180">
        <v>6332637.8399999999</v>
      </c>
    </row>
    <row r="12322" spans="1:10" x14ac:dyDescent="0.2">
      <c r="A12322" s="180" t="s">
        <v>288</v>
      </c>
      <c r="B12322" s="180" t="s">
        <v>349</v>
      </c>
      <c r="C12322" s="180">
        <v>85502.409999999974</v>
      </c>
      <c r="D12322" s="180">
        <v>7990.469999999973</v>
      </c>
      <c r="E12322" s="180">
        <v>0</v>
      </c>
      <c r="F12322" s="180">
        <v>0</v>
      </c>
      <c r="G12322" s="180">
        <v>63324.909999999974</v>
      </c>
      <c r="H12322" s="180">
        <v>-33117.5</v>
      </c>
      <c r="I12322" s="180">
        <v>3229118.5099999974</v>
      </c>
      <c r="J12322" s="180">
        <v>2653991.0500000003</v>
      </c>
    </row>
    <row r="12323" spans="1:10" x14ac:dyDescent="0.2">
      <c r="A12323" s="180" t="s">
        <v>288</v>
      </c>
      <c r="B12323" s="180" t="s">
        <v>350</v>
      </c>
      <c r="C12323" s="180">
        <v>420902.41</v>
      </c>
      <c r="D12323" s="180">
        <v>235107.46999999997</v>
      </c>
      <c r="E12323" s="180">
        <v>0</v>
      </c>
      <c r="F12323" s="180">
        <v>0</v>
      </c>
      <c r="G12323" s="180">
        <v>314174.90999999997</v>
      </c>
      <c r="H12323" s="180">
        <v>-33117.5</v>
      </c>
      <c r="I12323" s="180">
        <v>9356800.5099999979</v>
      </c>
      <c r="J12323" s="180">
        <v>8986628.8900000006</v>
      </c>
    </row>
    <row r="12324" spans="1:10" x14ac:dyDescent="0.2">
      <c r="A12324" s="180" t="s">
        <v>288</v>
      </c>
      <c r="B12324" s="180" t="s">
        <v>376</v>
      </c>
      <c r="C12324" s="180"/>
      <c r="D12324" s="180"/>
      <c r="E12324" s="180"/>
      <c r="F12324" s="180"/>
      <c r="G12324" s="180"/>
      <c r="H12324" s="180"/>
      <c r="I12324" s="180"/>
      <c r="J12324" s="180"/>
    </row>
    <row r="12325" spans="1:10" x14ac:dyDescent="0.2">
      <c r="A12325" s="180" t="s">
        <v>288</v>
      </c>
      <c r="B12325" s="180" t="s">
        <v>377</v>
      </c>
      <c r="C12325" s="180">
        <v>5000</v>
      </c>
      <c r="D12325" s="180">
        <v>152900</v>
      </c>
      <c r="E12325" s="180"/>
      <c r="F12325" s="180"/>
      <c r="G12325" s="180"/>
      <c r="H12325" s="180"/>
      <c r="I12325" s="180">
        <v>3759180</v>
      </c>
      <c r="J12325" s="180">
        <v>3668765.27</v>
      </c>
    </row>
    <row r="12326" spans="1:10" x14ac:dyDescent="0.2">
      <c r="A12326" s="180" t="s">
        <v>288</v>
      </c>
      <c r="B12326" s="180" t="s">
        <v>352</v>
      </c>
      <c r="C12326" s="180"/>
      <c r="D12326" s="180"/>
      <c r="E12326" s="180"/>
      <c r="F12326" s="180"/>
      <c r="G12326" s="180"/>
      <c r="H12326" s="180"/>
      <c r="I12326" s="180">
        <v>217022</v>
      </c>
      <c r="J12326" s="180">
        <v>195925.94</v>
      </c>
    </row>
    <row r="12327" spans="1:10" x14ac:dyDescent="0.2">
      <c r="A12327" s="180" t="s">
        <v>288</v>
      </c>
      <c r="B12327" s="180" t="s">
        <v>353</v>
      </c>
      <c r="C12327" s="180"/>
      <c r="D12327" s="180"/>
      <c r="E12327" s="180"/>
      <c r="F12327" s="180"/>
      <c r="G12327" s="180"/>
      <c r="H12327" s="180"/>
      <c r="I12327" s="180">
        <v>53408</v>
      </c>
      <c r="J12327" s="180">
        <v>41434.18</v>
      </c>
    </row>
    <row r="12328" spans="1:10" x14ac:dyDescent="0.2">
      <c r="A12328" s="180" t="s">
        <v>288</v>
      </c>
      <c r="B12328" s="180" t="s">
        <v>354</v>
      </c>
      <c r="C12328" s="180"/>
      <c r="D12328" s="180"/>
      <c r="E12328" s="180"/>
      <c r="F12328" s="180"/>
      <c r="G12328" s="180"/>
      <c r="H12328" s="180"/>
      <c r="I12328" s="180">
        <v>169730</v>
      </c>
      <c r="J12328" s="180">
        <v>153699.49</v>
      </c>
    </row>
    <row r="12329" spans="1:10" x14ac:dyDescent="0.2">
      <c r="A12329" s="180" t="s">
        <v>288</v>
      </c>
      <c r="B12329" s="180" t="s">
        <v>408</v>
      </c>
      <c r="C12329" s="180"/>
      <c r="D12329" s="180"/>
      <c r="E12329" s="180"/>
      <c r="F12329" s="180"/>
      <c r="G12329" s="180"/>
      <c r="H12329" s="180"/>
      <c r="I12329" s="180">
        <v>223557</v>
      </c>
      <c r="J12329" s="180">
        <v>209286.22</v>
      </c>
    </row>
    <row r="12330" spans="1:10" x14ac:dyDescent="0.2">
      <c r="A12330" s="180" t="s">
        <v>288</v>
      </c>
      <c r="B12330" s="180" t="s">
        <v>423</v>
      </c>
      <c r="C12330" s="180">
        <v>12540</v>
      </c>
      <c r="D12330" s="180">
        <v>20512</v>
      </c>
      <c r="E12330" s="180"/>
      <c r="F12330" s="180"/>
      <c r="G12330" s="180"/>
      <c r="H12330" s="180"/>
      <c r="I12330" s="180">
        <v>117914</v>
      </c>
      <c r="J12330" s="180">
        <v>121508.1</v>
      </c>
    </row>
    <row r="12331" spans="1:10" x14ac:dyDescent="0.2">
      <c r="A12331" s="180" t="s">
        <v>288</v>
      </c>
      <c r="B12331" s="180" t="s">
        <v>355</v>
      </c>
      <c r="C12331" s="180"/>
      <c r="D12331" s="180">
        <v>14200</v>
      </c>
      <c r="E12331" s="180"/>
      <c r="F12331" s="180"/>
      <c r="G12331" s="180"/>
      <c r="H12331" s="180"/>
      <c r="I12331" s="180">
        <v>372000</v>
      </c>
      <c r="J12331" s="180">
        <v>369501.09</v>
      </c>
    </row>
    <row r="12332" spans="1:10" x14ac:dyDescent="0.2">
      <c r="A12332" s="180" t="s">
        <v>288</v>
      </c>
      <c r="B12332" s="180" t="s">
        <v>356</v>
      </c>
      <c r="C12332" s="180">
        <v>85000</v>
      </c>
      <c r="D12332" s="180">
        <v>24000</v>
      </c>
      <c r="E12332" s="180"/>
      <c r="F12332" s="180"/>
      <c r="G12332" s="180"/>
      <c r="H12332" s="180"/>
      <c r="I12332" s="180">
        <v>357437</v>
      </c>
      <c r="J12332" s="180">
        <v>352885.92000000004</v>
      </c>
    </row>
    <row r="12333" spans="1:10" x14ac:dyDescent="0.2">
      <c r="A12333" s="180" t="s">
        <v>288</v>
      </c>
      <c r="B12333" s="180" t="s">
        <v>409</v>
      </c>
      <c r="C12333" s="180"/>
      <c r="D12333" s="180"/>
      <c r="E12333" s="180"/>
      <c r="F12333" s="180"/>
      <c r="G12333" s="180"/>
      <c r="H12333" s="180"/>
      <c r="I12333" s="180">
        <v>0</v>
      </c>
      <c r="J12333" s="180"/>
    </row>
    <row r="12334" spans="1:10" x14ac:dyDescent="0.2">
      <c r="A12334" s="180" t="s">
        <v>288</v>
      </c>
      <c r="B12334" s="180" t="s">
        <v>378</v>
      </c>
      <c r="C12334" s="180"/>
      <c r="D12334" s="180"/>
      <c r="E12334" s="180"/>
      <c r="F12334" s="180"/>
      <c r="G12334" s="180">
        <v>256570</v>
      </c>
      <c r="H12334" s="180"/>
      <c r="I12334" s="180">
        <v>251539</v>
      </c>
      <c r="J12334" s="180">
        <v>260818.74</v>
      </c>
    </row>
    <row r="12335" spans="1:10" x14ac:dyDescent="0.2">
      <c r="A12335" s="180" t="s">
        <v>288</v>
      </c>
      <c r="B12335" s="180" t="s">
        <v>360</v>
      </c>
      <c r="C12335" s="180">
        <v>250000</v>
      </c>
      <c r="D12335" s="180">
        <v>87000</v>
      </c>
      <c r="E12335" s="180"/>
      <c r="F12335" s="180"/>
      <c r="G12335" s="180"/>
      <c r="H12335" s="180"/>
      <c r="I12335" s="180">
        <v>351973</v>
      </c>
      <c r="J12335" s="180">
        <v>205762.43</v>
      </c>
    </row>
    <row r="12336" spans="1:10" x14ac:dyDescent="0.2">
      <c r="A12336" s="180" t="s">
        <v>288</v>
      </c>
      <c r="B12336" s="180" t="s">
        <v>379</v>
      </c>
      <c r="C12336" s="180"/>
      <c r="D12336" s="180"/>
      <c r="E12336" s="180"/>
      <c r="F12336" s="180"/>
      <c r="G12336" s="180"/>
      <c r="H12336" s="180"/>
      <c r="I12336" s="180">
        <v>0</v>
      </c>
      <c r="J12336" s="180">
        <v>0</v>
      </c>
    </row>
    <row r="12337" spans="1:10" x14ac:dyDescent="0.2">
      <c r="A12337" s="180" t="s">
        <v>288</v>
      </c>
      <c r="B12337" s="180" t="s">
        <v>362</v>
      </c>
      <c r="C12337" s="180"/>
      <c r="D12337" s="180"/>
      <c r="E12337" s="180"/>
      <c r="F12337" s="180"/>
      <c r="G12337" s="180"/>
      <c r="H12337" s="180"/>
      <c r="I12337" s="180">
        <v>180224</v>
      </c>
      <c r="J12337" s="180">
        <v>177923</v>
      </c>
    </row>
    <row r="12338" spans="1:10" x14ac:dyDescent="0.2">
      <c r="A12338" s="180" t="s">
        <v>288</v>
      </c>
      <c r="B12338" s="180" t="s">
        <v>365</v>
      </c>
      <c r="C12338" s="180">
        <v>352540</v>
      </c>
      <c r="D12338" s="180">
        <v>298612</v>
      </c>
      <c r="E12338" s="180">
        <v>0</v>
      </c>
      <c r="F12338" s="180">
        <v>0</v>
      </c>
      <c r="G12338" s="180">
        <v>256570</v>
      </c>
      <c r="H12338" s="180">
        <v>0</v>
      </c>
      <c r="I12338" s="180">
        <v>6053984</v>
      </c>
      <c r="J12338" s="180">
        <v>5757510.379999999</v>
      </c>
    </row>
    <row r="12339" spans="1:10" x14ac:dyDescent="0.2">
      <c r="A12339" s="180" t="s">
        <v>288</v>
      </c>
      <c r="B12339" s="180" t="s">
        <v>447</v>
      </c>
      <c r="C12339" s="180"/>
      <c r="D12339" s="180"/>
      <c r="E12339" s="180"/>
      <c r="F12339" s="180"/>
      <c r="G12339" s="180"/>
      <c r="H12339" s="180"/>
      <c r="I12339" s="180">
        <v>0</v>
      </c>
      <c r="J12339" s="180">
        <v>0</v>
      </c>
    </row>
    <row r="12340" spans="1:10" x14ac:dyDescent="0.2">
      <c r="A12340" s="180" t="s">
        <v>288</v>
      </c>
      <c r="B12340" s="180" t="s">
        <v>366</v>
      </c>
      <c r="C12340" s="180">
        <v>352540</v>
      </c>
      <c r="D12340" s="180">
        <v>298612</v>
      </c>
      <c r="E12340" s="180">
        <v>0</v>
      </c>
      <c r="F12340" s="180">
        <v>0</v>
      </c>
      <c r="G12340" s="180">
        <v>256570</v>
      </c>
      <c r="H12340" s="180">
        <v>0</v>
      </c>
      <c r="I12340" s="180">
        <v>6053984</v>
      </c>
      <c r="J12340" s="180">
        <v>5757510.379999999</v>
      </c>
    </row>
    <row r="12341" spans="1:10" x14ac:dyDescent="0.2">
      <c r="A12341" s="180" t="s">
        <v>288</v>
      </c>
      <c r="B12341" s="180" t="s">
        <v>367</v>
      </c>
      <c r="C12341" s="180">
        <v>68362.409999999974</v>
      </c>
      <c r="D12341" s="180">
        <v>-63504.530000000035</v>
      </c>
      <c r="E12341" s="180">
        <v>0</v>
      </c>
      <c r="F12341" s="180">
        <v>0</v>
      </c>
      <c r="G12341" s="180">
        <v>57604.909999999974</v>
      </c>
      <c r="H12341" s="180">
        <v>-33117.5</v>
      </c>
      <c r="I12341" s="180">
        <v>3302816.5099999979</v>
      </c>
      <c r="J12341" s="180">
        <v>3229118.5100000016</v>
      </c>
    </row>
    <row r="12342" spans="1:10" x14ac:dyDescent="0.2">
      <c r="A12342" s="180" t="s">
        <v>288</v>
      </c>
      <c r="B12342" s="180" t="s">
        <v>368</v>
      </c>
      <c r="C12342" s="180">
        <v>420902.41</v>
      </c>
      <c r="D12342" s="180">
        <v>235107.46999999997</v>
      </c>
      <c r="E12342" s="180">
        <v>0</v>
      </c>
      <c r="F12342" s="180">
        <v>0</v>
      </c>
      <c r="G12342" s="180">
        <v>314174.90999999997</v>
      </c>
      <c r="H12342" s="180">
        <v>-33117.5</v>
      </c>
      <c r="I12342" s="180">
        <v>9356800.5099999979</v>
      </c>
      <c r="J12342" s="180">
        <v>8986628.8900000006</v>
      </c>
    </row>
    <row r="12343" spans="1:10" x14ac:dyDescent="0.2">
      <c r="A12343" s="180" t="s">
        <v>289</v>
      </c>
      <c r="B12343" s="180" t="s">
        <v>333</v>
      </c>
      <c r="C12343" s="180"/>
      <c r="D12343" s="180">
        <v>39228</v>
      </c>
      <c r="E12343" s="180"/>
      <c r="F12343" s="180">
        <v>0</v>
      </c>
      <c r="G12343" s="180"/>
      <c r="H12343" s="180"/>
      <c r="I12343" s="180">
        <v>1505165</v>
      </c>
      <c r="J12343" s="180">
        <v>1464853.89</v>
      </c>
    </row>
    <row r="12344" spans="1:10" x14ac:dyDescent="0.2">
      <c r="A12344" s="180" t="s">
        <v>289</v>
      </c>
      <c r="B12344" s="180" t="s">
        <v>334</v>
      </c>
      <c r="C12344" s="180"/>
      <c r="D12344" s="180">
        <v>1931</v>
      </c>
      <c r="E12344" s="180"/>
      <c r="F12344" s="180">
        <v>0</v>
      </c>
      <c r="G12344" s="180"/>
      <c r="H12344" s="180"/>
      <c r="I12344" s="180">
        <v>77640</v>
      </c>
      <c r="J12344" s="180">
        <v>55327.87999999999</v>
      </c>
    </row>
    <row r="12345" spans="1:10" x14ac:dyDescent="0.2">
      <c r="A12345" s="180" t="s">
        <v>289</v>
      </c>
      <c r="B12345" s="180" t="s">
        <v>335</v>
      </c>
      <c r="C12345" s="180"/>
      <c r="D12345" s="180">
        <v>0</v>
      </c>
      <c r="E12345" s="180"/>
      <c r="F12345" s="180"/>
      <c r="G12345" s="180"/>
      <c r="H12345" s="180"/>
      <c r="I12345" s="180">
        <v>70070</v>
      </c>
      <c r="J12345" s="180">
        <v>181944</v>
      </c>
    </row>
    <row r="12346" spans="1:10" x14ac:dyDescent="0.2">
      <c r="A12346" s="180" t="s">
        <v>289</v>
      </c>
      <c r="B12346" s="180" t="s">
        <v>336</v>
      </c>
      <c r="C12346" s="180"/>
      <c r="D12346" s="180"/>
      <c r="E12346" s="180"/>
      <c r="F12346" s="180"/>
      <c r="G12346" s="180"/>
      <c r="H12346" s="180"/>
      <c r="I12346" s="180">
        <v>460000</v>
      </c>
      <c r="J12346" s="180">
        <v>462721.17</v>
      </c>
    </row>
    <row r="12347" spans="1:10" x14ac:dyDescent="0.2">
      <c r="A12347" s="180" t="s">
        <v>289</v>
      </c>
      <c r="B12347" s="180" t="s">
        <v>337</v>
      </c>
      <c r="C12347" s="180">
        <v>130</v>
      </c>
      <c r="D12347" s="180">
        <v>250</v>
      </c>
      <c r="E12347" s="180"/>
      <c r="F12347" s="180"/>
      <c r="G12347" s="180">
        <v>3100</v>
      </c>
      <c r="H12347" s="180"/>
      <c r="I12347" s="180">
        <v>1930</v>
      </c>
      <c r="J12347" s="180">
        <v>5423.51</v>
      </c>
    </row>
    <row r="12348" spans="1:10" x14ac:dyDescent="0.2">
      <c r="A12348" s="180" t="s">
        <v>289</v>
      </c>
      <c r="B12348" s="180" t="s">
        <v>338</v>
      </c>
      <c r="C12348" s="180"/>
      <c r="D12348" s="180"/>
      <c r="E12348" s="180"/>
      <c r="F12348" s="180"/>
      <c r="G12348" s="180">
        <v>78000</v>
      </c>
      <c r="H12348" s="180"/>
      <c r="I12348" s="180">
        <v>0</v>
      </c>
      <c r="J12348" s="180">
        <v>78680.14</v>
      </c>
    </row>
    <row r="12349" spans="1:10" x14ac:dyDescent="0.2">
      <c r="A12349" s="180" t="s">
        <v>289</v>
      </c>
      <c r="B12349" s="180" t="s">
        <v>339</v>
      </c>
      <c r="C12349" s="180"/>
      <c r="D12349" s="180"/>
      <c r="E12349" s="180"/>
      <c r="F12349" s="180"/>
      <c r="G12349" s="180"/>
      <c r="H12349" s="180"/>
      <c r="I12349" s="180">
        <v>100000</v>
      </c>
      <c r="J12349" s="180">
        <v>100460.79</v>
      </c>
    </row>
    <row r="12350" spans="1:10" x14ac:dyDescent="0.2">
      <c r="A12350" s="180" t="s">
        <v>289</v>
      </c>
      <c r="B12350" s="180" t="s">
        <v>340</v>
      </c>
      <c r="C12350" s="180"/>
      <c r="D12350" s="180"/>
      <c r="E12350" s="180"/>
      <c r="F12350" s="180"/>
      <c r="G12350" s="180">
        <v>3000</v>
      </c>
      <c r="H12350" s="180"/>
      <c r="I12350" s="180">
        <v>54500</v>
      </c>
      <c r="J12350" s="180">
        <v>58041.61</v>
      </c>
    </row>
    <row r="12351" spans="1:10" x14ac:dyDescent="0.2">
      <c r="A12351" s="180" t="s">
        <v>289</v>
      </c>
      <c r="B12351" s="180" t="s">
        <v>341</v>
      </c>
      <c r="C12351" s="180"/>
      <c r="D12351" s="180"/>
      <c r="E12351" s="180"/>
      <c r="F12351" s="180"/>
      <c r="G12351" s="180"/>
      <c r="H12351" s="180"/>
      <c r="I12351" s="180">
        <v>0</v>
      </c>
      <c r="J12351" s="180">
        <v>0</v>
      </c>
    </row>
    <row r="12352" spans="1:10" x14ac:dyDescent="0.2">
      <c r="A12352" s="180" t="s">
        <v>289</v>
      </c>
      <c r="B12352" s="180" t="s">
        <v>342</v>
      </c>
      <c r="C12352" s="180"/>
      <c r="D12352" s="180"/>
      <c r="E12352" s="180"/>
      <c r="F12352" s="180"/>
      <c r="G12352" s="180"/>
      <c r="H12352" s="180"/>
      <c r="I12352" s="180">
        <v>2346371</v>
      </c>
      <c r="J12352" s="180">
        <v>2357786</v>
      </c>
    </row>
    <row r="12353" spans="1:10" x14ac:dyDescent="0.2">
      <c r="A12353" s="180" t="s">
        <v>289</v>
      </c>
      <c r="B12353" s="180" t="s">
        <v>343</v>
      </c>
      <c r="C12353" s="180"/>
      <c r="D12353" s="180"/>
      <c r="E12353" s="180"/>
      <c r="F12353" s="180"/>
      <c r="G12353" s="180"/>
      <c r="H12353" s="180"/>
      <c r="I12353" s="180">
        <v>0</v>
      </c>
      <c r="J12353" s="180">
        <v>0</v>
      </c>
    </row>
    <row r="12354" spans="1:10" x14ac:dyDescent="0.2">
      <c r="A12354" s="180" t="s">
        <v>289</v>
      </c>
      <c r="B12354" s="180" t="s">
        <v>344</v>
      </c>
      <c r="C12354" s="180">
        <v>324000</v>
      </c>
      <c r="D12354" s="180"/>
      <c r="E12354" s="180"/>
      <c r="F12354" s="180"/>
      <c r="G12354" s="180">
        <v>1600</v>
      </c>
      <c r="H12354" s="180"/>
      <c r="I12354" s="180">
        <v>347000</v>
      </c>
      <c r="J12354" s="180">
        <v>351292.19</v>
      </c>
    </row>
    <row r="12355" spans="1:10" x14ac:dyDescent="0.2">
      <c r="A12355" s="180" t="s">
        <v>289</v>
      </c>
      <c r="B12355" s="180" t="s">
        <v>475</v>
      </c>
      <c r="C12355" s="180"/>
      <c r="D12355" s="180">
        <v>228</v>
      </c>
      <c r="E12355" s="180"/>
      <c r="F12355" s="180">
        <v>0</v>
      </c>
      <c r="G12355" s="180"/>
      <c r="H12355" s="180"/>
      <c r="I12355" s="180">
        <v>7326</v>
      </c>
      <c r="J12355" s="180">
        <v>3758.61</v>
      </c>
    </row>
    <row r="12356" spans="1:10" x14ac:dyDescent="0.2">
      <c r="A12356" s="180" t="s">
        <v>289</v>
      </c>
      <c r="B12356" s="180" t="s">
        <v>332</v>
      </c>
      <c r="C12356" s="180"/>
      <c r="D12356" s="180"/>
      <c r="E12356" s="180"/>
      <c r="F12356" s="180"/>
      <c r="G12356" s="180"/>
      <c r="H12356" s="180"/>
      <c r="I12356" s="180">
        <v>76000</v>
      </c>
      <c r="J12356" s="180">
        <v>76031</v>
      </c>
    </row>
    <row r="12357" spans="1:10" x14ac:dyDescent="0.2">
      <c r="A12357" s="180" t="s">
        <v>289</v>
      </c>
      <c r="B12357" s="180" t="s">
        <v>407</v>
      </c>
      <c r="C12357" s="180"/>
      <c r="D12357" s="180"/>
      <c r="E12357" s="180"/>
      <c r="F12357" s="180"/>
      <c r="G12357" s="180">
        <v>115000</v>
      </c>
      <c r="H12357" s="180"/>
      <c r="I12357" s="180">
        <v>149000</v>
      </c>
      <c r="J12357" s="180">
        <v>265495.55</v>
      </c>
    </row>
    <row r="12358" spans="1:10" x14ac:dyDescent="0.2">
      <c r="A12358" s="180" t="s">
        <v>289</v>
      </c>
      <c r="B12358" s="180" t="s">
        <v>345</v>
      </c>
      <c r="C12358" s="180">
        <v>324130</v>
      </c>
      <c r="D12358" s="180">
        <v>41637</v>
      </c>
      <c r="E12358" s="180">
        <v>0</v>
      </c>
      <c r="F12358" s="180">
        <v>0</v>
      </c>
      <c r="G12358" s="180">
        <v>200700</v>
      </c>
      <c r="H12358" s="180">
        <v>0</v>
      </c>
      <c r="I12358" s="180">
        <v>5195002</v>
      </c>
      <c r="J12358" s="180">
        <v>5461816.3400000008</v>
      </c>
    </row>
    <row r="12359" spans="1:10" x14ac:dyDescent="0.2">
      <c r="A12359" s="180" t="s">
        <v>289</v>
      </c>
      <c r="B12359" s="180" t="s">
        <v>346</v>
      </c>
      <c r="C12359" s="180"/>
      <c r="D12359" s="180"/>
      <c r="E12359" s="180"/>
      <c r="F12359" s="180"/>
      <c r="G12359" s="180"/>
      <c r="H12359" s="180"/>
      <c r="I12359" s="180">
        <v>0</v>
      </c>
      <c r="J12359" s="180">
        <v>0</v>
      </c>
    </row>
    <row r="12360" spans="1:10" x14ac:dyDescent="0.2">
      <c r="A12360" s="180" t="s">
        <v>289</v>
      </c>
      <c r="B12360" s="180" t="s">
        <v>446</v>
      </c>
      <c r="C12360" s="180"/>
      <c r="D12360" s="180"/>
      <c r="E12360" s="180"/>
      <c r="F12360" s="180"/>
      <c r="G12360" s="180"/>
      <c r="H12360" s="180"/>
      <c r="I12360" s="180">
        <v>0</v>
      </c>
      <c r="J12360" s="180">
        <v>1519.74</v>
      </c>
    </row>
    <row r="12361" spans="1:10" x14ac:dyDescent="0.2">
      <c r="A12361" s="180" t="s">
        <v>289</v>
      </c>
      <c r="B12361" s="180" t="s">
        <v>347</v>
      </c>
      <c r="C12361" s="180"/>
      <c r="D12361" s="180"/>
      <c r="E12361" s="180"/>
      <c r="F12361" s="180"/>
      <c r="G12361" s="180"/>
      <c r="H12361" s="180"/>
      <c r="I12361" s="180">
        <v>0</v>
      </c>
      <c r="J12361" s="180">
        <v>0</v>
      </c>
    </row>
    <row r="12362" spans="1:10" x14ac:dyDescent="0.2">
      <c r="A12362" s="180" t="s">
        <v>289</v>
      </c>
      <c r="B12362" s="180" t="s">
        <v>348</v>
      </c>
      <c r="C12362" s="180">
        <v>324130</v>
      </c>
      <c r="D12362" s="180">
        <v>41637</v>
      </c>
      <c r="E12362" s="180">
        <v>0</v>
      </c>
      <c r="F12362" s="180">
        <v>0</v>
      </c>
      <c r="G12362" s="180">
        <v>200700</v>
      </c>
      <c r="H12362" s="180">
        <v>0</v>
      </c>
      <c r="I12362" s="180">
        <v>5195002</v>
      </c>
      <c r="J12362" s="180">
        <v>5463336.080000001</v>
      </c>
    </row>
    <row r="12363" spans="1:10" x14ac:dyDescent="0.2">
      <c r="A12363" s="180" t="s">
        <v>289</v>
      </c>
      <c r="B12363" s="180" t="s">
        <v>349</v>
      </c>
      <c r="C12363" s="180">
        <v>46965.970000000088</v>
      </c>
      <c r="D12363" s="180">
        <v>7879.0799999999872</v>
      </c>
      <c r="E12363" s="180">
        <v>0</v>
      </c>
      <c r="F12363" s="180">
        <v>0</v>
      </c>
      <c r="G12363" s="180">
        <v>38618.849999999955</v>
      </c>
      <c r="H12363" s="180">
        <v>0</v>
      </c>
      <c r="I12363" s="180">
        <v>1889669.0000000005</v>
      </c>
      <c r="J12363" s="180">
        <v>2233441.59</v>
      </c>
    </row>
    <row r="12364" spans="1:10" x14ac:dyDescent="0.2">
      <c r="A12364" s="180" t="s">
        <v>289</v>
      </c>
      <c r="B12364" s="180" t="s">
        <v>350</v>
      </c>
      <c r="C12364" s="180">
        <v>371095.97000000009</v>
      </c>
      <c r="D12364" s="180">
        <v>49516.079999999987</v>
      </c>
      <c r="E12364" s="180">
        <v>0</v>
      </c>
      <c r="F12364" s="180">
        <v>0</v>
      </c>
      <c r="G12364" s="180">
        <v>239318.84999999995</v>
      </c>
      <c r="H12364" s="180">
        <v>0</v>
      </c>
      <c r="I12364" s="180">
        <v>7084671</v>
      </c>
      <c r="J12364" s="180">
        <v>7696777.6700000018</v>
      </c>
    </row>
    <row r="12365" spans="1:10" x14ac:dyDescent="0.2">
      <c r="A12365" s="180" t="s">
        <v>289</v>
      </c>
      <c r="B12365" s="180" t="s">
        <v>376</v>
      </c>
      <c r="C12365" s="180"/>
      <c r="D12365" s="180"/>
      <c r="E12365" s="180"/>
      <c r="F12365" s="180"/>
      <c r="G12365" s="180"/>
      <c r="H12365" s="180"/>
      <c r="I12365" s="180"/>
      <c r="J12365" s="180"/>
    </row>
    <row r="12366" spans="1:10" x14ac:dyDescent="0.2">
      <c r="A12366" s="180" t="s">
        <v>289</v>
      </c>
      <c r="B12366" s="180" t="s">
        <v>377</v>
      </c>
      <c r="C12366" s="180"/>
      <c r="D12366" s="180">
        <v>9000</v>
      </c>
      <c r="E12366" s="180"/>
      <c r="F12366" s="180"/>
      <c r="G12366" s="180"/>
      <c r="H12366" s="180"/>
      <c r="I12366" s="180">
        <v>3609000</v>
      </c>
      <c r="J12366" s="180">
        <v>3357302.67</v>
      </c>
    </row>
    <row r="12367" spans="1:10" x14ac:dyDescent="0.2">
      <c r="A12367" s="180" t="s">
        <v>289</v>
      </c>
      <c r="B12367" s="180" t="s">
        <v>352</v>
      </c>
      <c r="C12367" s="180"/>
      <c r="D12367" s="180"/>
      <c r="E12367" s="180"/>
      <c r="F12367" s="180"/>
      <c r="G12367" s="180"/>
      <c r="H12367" s="180"/>
      <c r="I12367" s="180">
        <v>103000</v>
      </c>
      <c r="J12367" s="180">
        <v>99042.54</v>
      </c>
    </row>
    <row r="12368" spans="1:10" x14ac:dyDescent="0.2">
      <c r="A12368" s="180" t="s">
        <v>289</v>
      </c>
      <c r="B12368" s="180" t="s">
        <v>353</v>
      </c>
      <c r="C12368" s="180"/>
      <c r="D12368" s="180"/>
      <c r="E12368" s="180"/>
      <c r="F12368" s="180"/>
      <c r="G12368" s="180"/>
      <c r="H12368" s="180"/>
      <c r="I12368" s="180">
        <v>175000</v>
      </c>
      <c r="J12368" s="180">
        <v>168956.28</v>
      </c>
    </row>
    <row r="12369" spans="1:10" x14ac:dyDescent="0.2">
      <c r="A12369" s="180" t="s">
        <v>289</v>
      </c>
      <c r="B12369" s="180" t="s">
        <v>354</v>
      </c>
      <c r="C12369" s="180"/>
      <c r="D12369" s="180"/>
      <c r="E12369" s="180"/>
      <c r="F12369" s="180"/>
      <c r="G12369" s="180"/>
      <c r="H12369" s="180"/>
      <c r="I12369" s="180">
        <v>225000</v>
      </c>
      <c r="J12369" s="180">
        <v>212748.06</v>
      </c>
    </row>
    <row r="12370" spans="1:10" x14ac:dyDescent="0.2">
      <c r="A12370" s="180" t="s">
        <v>289</v>
      </c>
      <c r="B12370" s="180" t="s">
        <v>408</v>
      </c>
      <c r="C12370" s="180"/>
      <c r="D12370" s="180"/>
      <c r="E12370" s="180"/>
      <c r="F12370" s="180"/>
      <c r="G12370" s="180"/>
      <c r="H12370" s="180"/>
      <c r="I12370" s="180">
        <v>262000</v>
      </c>
      <c r="J12370" s="180">
        <v>259515.51999999999</v>
      </c>
    </row>
    <row r="12371" spans="1:10" x14ac:dyDescent="0.2">
      <c r="A12371" s="180" t="s">
        <v>289</v>
      </c>
      <c r="B12371" s="180" t="s">
        <v>423</v>
      </c>
      <c r="C12371" s="180"/>
      <c r="D12371" s="180"/>
      <c r="E12371" s="180"/>
      <c r="F12371" s="180"/>
      <c r="G12371" s="180"/>
      <c r="H12371" s="180"/>
      <c r="I12371" s="180">
        <v>22000</v>
      </c>
      <c r="J12371" s="180">
        <v>21927.85</v>
      </c>
    </row>
    <row r="12372" spans="1:10" x14ac:dyDescent="0.2">
      <c r="A12372" s="180" t="s">
        <v>289</v>
      </c>
      <c r="B12372" s="180" t="s">
        <v>355</v>
      </c>
      <c r="C12372" s="180"/>
      <c r="D12372" s="180"/>
      <c r="E12372" s="180"/>
      <c r="F12372" s="180"/>
      <c r="G12372" s="180"/>
      <c r="H12372" s="180"/>
      <c r="I12372" s="180">
        <v>435000</v>
      </c>
      <c r="J12372" s="180">
        <v>419388.1</v>
      </c>
    </row>
    <row r="12373" spans="1:10" x14ac:dyDescent="0.2">
      <c r="A12373" s="180" t="s">
        <v>289</v>
      </c>
      <c r="B12373" s="180" t="s">
        <v>356</v>
      </c>
      <c r="C12373" s="180">
        <v>80000</v>
      </c>
      <c r="D12373" s="180"/>
      <c r="E12373" s="180"/>
      <c r="F12373" s="180"/>
      <c r="G12373" s="180"/>
      <c r="H12373" s="180"/>
      <c r="I12373" s="180">
        <v>293000</v>
      </c>
      <c r="J12373" s="180">
        <v>266702.17000000004</v>
      </c>
    </row>
    <row r="12374" spans="1:10" x14ac:dyDescent="0.2">
      <c r="A12374" s="180" t="s">
        <v>289</v>
      </c>
      <c r="B12374" s="180" t="s">
        <v>409</v>
      </c>
      <c r="C12374" s="180"/>
      <c r="D12374" s="180"/>
      <c r="E12374" s="180"/>
      <c r="F12374" s="180"/>
      <c r="G12374" s="180"/>
      <c r="H12374" s="180"/>
      <c r="I12374" s="180">
        <v>0</v>
      </c>
      <c r="J12374" s="180"/>
    </row>
    <row r="12375" spans="1:10" x14ac:dyDescent="0.2">
      <c r="A12375" s="180" t="s">
        <v>289</v>
      </c>
      <c r="B12375" s="180" t="s">
        <v>378</v>
      </c>
      <c r="C12375" s="180"/>
      <c r="D12375" s="180"/>
      <c r="E12375" s="180"/>
      <c r="F12375" s="180"/>
      <c r="G12375" s="180">
        <v>239318</v>
      </c>
      <c r="H12375" s="180"/>
      <c r="I12375" s="180">
        <v>0</v>
      </c>
      <c r="J12375" s="180">
        <v>212532.06</v>
      </c>
    </row>
    <row r="12376" spans="1:10" x14ac:dyDescent="0.2">
      <c r="A12376" s="180" t="s">
        <v>289</v>
      </c>
      <c r="B12376" s="180" t="s">
        <v>360</v>
      </c>
      <c r="C12376" s="180">
        <v>291095</v>
      </c>
      <c r="D12376" s="180">
        <v>40516</v>
      </c>
      <c r="E12376" s="180"/>
      <c r="F12376" s="180"/>
      <c r="G12376" s="180"/>
      <c r="H12376" s="180"/>
      <c r="I12376" s="180">
        <v>635000</v>
      </c>
      <c r="J12376" s="180">
        <v>562502.40000000002</v>
      </c>
    </row>
    <row r="12377" spans="1:10" x14ac:dyDescent="0.2">
      <c r="A12377" s="180" t="s">
        <v>289</v>
      </c>
      <c r="B12377" s="180" t="s">
        <v>379</v>
      </c>
      <c r="C12377" s="180"/>
      <c r="D12377" s="180"/>
      <c r="E12377" s="180"/>
      <c r="F12377" s="180"/>
      <c r="G12377" s="180"/>
      <c r="H12377" s="180"/>
      <c r="I12377" s="180">
        <v>0</v>
      </c>
      <c r="J12377" s="180">
        <v>0</v>
      </c>
    </row>
    <row r="12378" spans="1:10" x14ac:dyDescent="0.2">
      <c r="A12378" s="180" t="s">
        <v>289</v>
      </c>
      <c r="B12378" s="180" t="s">
        <v>362</v>
      </c>
      <c r="C12378" s="180"/>
      <c r="D12378" s="180"/>
      <c r="E12378" s="180"/>
      <c r="F12378" s="180"/>
      <c r="G12378" s="180"/>
      <c r="H12378" s="180"/>
      <c r="I12378" s="180">
        <v>148156</v>
      </c>
      <c r="J12378" s="180">
        <v>149295</v>
      </c>
    </row>
    <row r="12379" spans="1:10" x14ac:dyDescent="0.2">
      <c r="A12379" s="180" t="s">
        <v>289</v>
      </c>
      <c r="B12379" s="180" t="s">
        <v>365</v>
      </c>
      <c r="C12379" s="180">
        <v>371095</v>
      </c>
      <c r="D12379" s="180">
        <v>49516</v>
      </c>
      <c r="E12379" s="180">
        <v>0</v>
      </c>
      <c r="F12379" s="180">
        <v>0</v>
      </c>
      <c r="G12379" s="180">
        <v>239318</v>
      </c>
      <c r="H12379" s="180">
        <v>0</v>
      </c>
      <c r="I12379" s="180">
        <v>5907156</v>
      </c>
      <c r="J12379" s="180">
        <v>5729912.6499999994</v>
      </c>
    </row>
    <row r="12380" spans="1:10" x14ac:dyDescent="0.2">
      <c r="A12380" s="180" t="s">
        <v>289</v>
      </c>
      <c r="B12380" s="180" t="s">
        <v>447</v>
      </c>
      <c r="C12380" s="180"/>
      <c r="D12380" s="180"/>
      <c r="E12380" s="180"/>
      <c r="F12380" s="180"/>
      <c r="G12380" s="180"/>
      <c r="H12380" s="180"/>
      <c r="I12380" s="180">
        <v>0</v>
      </c>
      <c r="J12380" s="180">
        <v>77196.02</v>
      </c>
    </row>
    <row r="12381" spans="1:10" x14ac:dyDescent="0.2">
      <c r="A12381" s="180" t="s">
        <v>289</v>
      </c>
      <c r="B12381" s="180" t="s">
        <v>366</v>
      </c>
      <c r="C12381" s="180">
        <v>371095</v>
      </c>
      <c r="D12381" s="180">
        <v>49516</v>
      </c>
      <c r="E12381" s="180">
        <v>0</v>
      </c>
      <c r="F12381" s="180">
        <v>0</v>
      </c>
      <c r="G12381" s="180">
        <v>239318</v>
      </c>
      <c r="H12381" s="180">
        <v>0</v>
      </c>
      <c r="I12381" s="180">
        <v>5907156</v>
      </c>
      <c r="J12381" s="180">
        <v>5807108.669999999</v>
      </c>
    </row>
    <row r="12382" spans="1:10" x14ac:dyDescent="0.2">
      <c r="A12382" s="180" t="s">
        <v>289</v>
      </c>
      <c r="B12382" s="180" t="s">
        <v>367</v>
      </c>
      <c r="C12382" s="180">
        <v>0.97000000008847564</v>
      </c>
      <c r="D12382" s="180">
        <v>7.9999999987194315E-2</v>
      </c>
      <c r="E12382" s="180">
        <v>0</v>
      </c>
      <c r="F12382" s="180">
        <v>0</v>
      </c>
      <c r="G12382" s="180">
        <v>0.84999999994761311</v>
      </c>
      <c r="H12382" s="180">
        <v>0</v>
      </c>
      <c r="I12382" s="180">
        <v>1177515</v>
      </c>
      <c r="J12382" s="180">
        <v>1889669.0000000021</v>
      </c>
    </row>
    <row r="12383" spans="1:10" x14ac:dyDescent="0.2">
      <c r="A12383" s="180" t="s">
        <v>289</v>
      </c>
      <c r="B12383" s="180" t="s">
        <v>368</v>
      </c>
      <c r="C12383" s="180">
        <v>371095.97000000009</v>
      </c>
      <c r="D12383" s="180">
        <v>49516.079999999987</v>
      </c>
      <c r="E12383" s="180">
        <v>0</v>
      </c>
      <c r="F12383" s="180">
        <v>0</v>
      </c>
      <c r="G12383" s="180">
        <v>239318.84999999995</v>
      </c>
      <c r="H12383" s="180">
        <v>0</v>
      </c>
      <c r="I12383" s="180">
        <v>7084671</v>
      </c>
      <c r="J12383" s="180">
        <v>7696777.6700000018</v>
      </c>
    </row>
    <row r="12384" spans="1:10" x14ac:dyDescent="0.2">
      <c r="A12384" s="180" t="s">
        <v>290</v>
      </c>
      <c r="B12384" s="180" t="s">
        <v>333</v>
      </c>
      <c r="C12384" s="180"/>
      <c r="D12384" s="180">
        <v>43432</v>
      </c>
      <c r="E12384" s="180"/>
      <c r="F12384" s="180">
        <v>0</v>
      </c>
      <c r="G12384" s="180"/>
      <c r="H12384" s="180"/>
      <c r="I12384" s="180">
        <v>1293950</v>
      </c>
      <c r="J12384" s="180">
        <v>1223721.1000000001</v>
      </c>
    </row>
    <row r="12385" spans="1:10" x14ac:dyDescent="0.2">
      <c r="A12385" s="180" t="s">
        <v>290</v>
      </c>
      <c r="B12385" s="180" t="s">
        <v>334</v>
      </c>
      <c r="C12385" s="180"/>
      <c r="D12385" s="180">
        <v>2889</v>
      </c>
      <c r="E12385" s="180"/>
      <c r="F12385" s="180">
        <v>0</v>
      </c>
      <c r="G12385" s="180"/>
      <c r="H12385" s="180"/>
      <c r="I12385" s="180">
        <v>89426</v>
      </c>
      <c r="J12385" s="180">
        <v>89843.98</v>
      </c>
    </row>
    <row r="12386" spans="1:10" x14ac:dyDescent="0.2">
      <c r="A12386" s="180" t="s">
        <v>290</v>
      </c>
      <c r="B12386" s="180" t="s">
        <v>335</v>
      </c>
      <c r="C12386" s="180"/>
      <c r="D12386" s="180">
        <v>0</v>
      </c>
      <c r="E12386" s="180"/>
      <c r="F12386" s="180"/>
      <c r="G12386" s="180"/>
      <c r="H12386" s="180"/>
      <c r="I12386" s="180">
        <v>86311</v>
      </c>
      <c r="J12386" s="180">
        <v>86939</v>
      </c>
    </row>
    <row r="12387" spans="1:10" x14ac:dyDescent="0.2">
      <c r="A12387" s="180" t="s">
        <v>290</v>
      </c>
      <c r="B12387" s="180" t="s">
        <v>336</v>
      </c>
      <c r="C12387" s="180"/>
      <c r="D12387" s="180"/>
      <c r="E12387" s="180"/>
      <c r="F12387" s="180"/>
      <c r="G12387" s="180"/>
      <c r="H12387" s="180"/>
      <c r="I12387" s="180">
        <v>15000</v>
      </c>
      <c r="J12387" s="180">
        <v>15971.44</v>
      </c>
    </row>
    <row r="12388" spans="1:10" x14ac:dyDescent="0.2">
      <c r="A12388" s="180" t="s">
        <v>290</v>
      </c>
      <c r="B12388" s="180" t="s">
        <v>337</v>
      </c>
      <c r="C12388" s="180">
        <v>800</v>
      </c>
      <c r="D12388" s="180">
        <v>475</v>
      </c>
      <c r="E12388" s="180"/>
      <c r="F12388" s="180"/>
      <c r="G12388" s="180">
        <v>15</v>
      </c>
      <c r="H12388" s="180"/>
      <c r="I12388" s="180">
        <v>12215</v>
      </c>
      <c r="J12388" s="180">
        <v>13003.67</v>
      </c>
    </row>
    <row r="12389" spans="1:10" x14ac:dyDescent="0.2">
      <c r="A12389" s="180" t="s">
        <v>290</v>
      </c>
      <c r="B12389" s="180" t="s">
        <v>338</v>
      </c>
      <c r="C12389" s="180"/>
      <c r="D12389" s="180"/>
      <c r="E12389" s="180"/>
      <c r="F12389" s="180"/>
      <c r="G12389" s="180">
        <v>9500</v>
      </c>
      <c r="H12389" s="180"/>
      <c r="I12389" s="180">
        <v>9900</v>
      </c>
      <c r="J12389" s="180">
        <v>11688.06</v>
      </c>
    </row>
    <row r="12390" spans="1:10" x14ac:dyDescent="0.2">
      <c r="A12390" s="180" t="s">
        <v>290</v>
      </c>
      <c r="B12390" s="180" t="s">
        <v>339</v>
      </c>
      <c r="C12390" s="180"/>
      <c r="D12390" s="180"/>
      <c r="E12390" s="180"/>
      <c r="F12390" s="180"/>
      <c r="G12390" s="180"/>
      <c r="H12390" s="180"/>
      <c r="I12390" s="180">
        <v>45</v>
      </c>
      <c r="J12390" s="180">
        <v>42.82</v>
      </c>
    </row>
    <row r="12391" spans="1:10" x14ac:dyDescent="0.2">
      <c r="A12391" s="180" t="s">
        <v>290</v>
      </c>
      <c r="B12391" s="180" t="s">
        <v>340</v>
      </c>
      <c r="C12391" s="180"/>
      <c r="D12391" s="180"/>
      <c r="E12391" s="180"/>
      <c r="F12391" s="180"/>
      <c r="G12391" s="180"/>
      <c r="H12391" s="180"/>
      <c r="I12391" s="180">
        <v>5750</v>
      </c>
      <c r="J12391" s="180">
        <v>38232.980000000003</v>
      </c>
    </row>
    <row r="12392" spans="1:10" x14ac:dyDescent="0.2">
      <c r="A12392" s="180" t="s">
        <v>290</v>
      </c>
      <c r="B12392" s="180" t="s">
        <v>341</v>
      </c>
      <c r="C12392" s="180"/>
      <c r="D12392" s="180"/>
      <c r="E12392" s="180"/>
      <c r="F12392" s="180"/>
      <c r="G12392" s="180"/>
      <c r="H12392" s="180"/>
      <c r="I12392" s="180">
        <v>0</v>
      </c>
      <c r="J12392" s="180">
        <v>0</v>
      </c>
    </row>
    <row r="12393" spans="1:10" x14ac:dyDescent="0.2">
      <c r="A12393" s="180" t="s">
        <v>290</v>
      </c>
      <c r="B12393" s="180" t="s">
        <v>342</v>
      </c>
      <c r="C12393" s="180"/>
      <c r="D12393" s="180"/>
      <c r="E12393" s="180"/>
      <c r="F12393" s="180"/>
      <c r="G12393" s="180"/>
      <c r="H12393" s="180"/>
      <c r="I12393" s="180">
        <v>629086</v>
      </c>
      <c r="J12393" s="180">
        <v>747212</v>
      </c>
    </row>
    <row r="12394" spans="1:10" x14ac:dyDescent="0.2">
      <c r="A12394" s="180" t="s">
        <v>290</v>
      </c>
      <c r="B12394" s="180" t="s">
        <v>343</v>
      </c>
      <c r="C12394" s="180"/>
      <c r="D12394" s="180"/>
      <c r="E12394" s="180"/>
      <c r="F12394" s="180"/>
      <c r="G12394" s="180"/>
      <c r="H12394" s="180"/>
      <c r="I12394" s="180">
        <v>0</v>
      </c>
      <c r="J12394" s="180">
        <v>0</v>
      </c>
    </row>
    <row r="12395" spans="1:10" x14ac:dyDescent="0.2">
      <c r="A12395" s="180" t="s">
        <v>290</v>
      </c>
      <c r="B12395" s="180" t="s">
        <v>344</v>
      </c>
      <c r="C12395" s="180">
        <v>160000</v>
      </c>
      <c r="D12395" s="180"/>
      <c r="E12395" s="180"/>
      <c r="F12395" s="180"/>
      <c r="G12395" s="180">
        <v>350</v>
      </c>
      <c r="H12395" s="180"/>
      <c r="I12395" s="180">
        <v>169650</v>
      </c>
      <c r="J12395" s="180">
        <v>163901.42000000001</v>
      </c>
    </row>
    <row r="12396" spans="1:10" x14ac:dyDescent="0.2">
      <c r="A12396" s="180" t="s">
        <v>290</v>
      </c>
      <c r="B12396" s="180" t="s">
        <v>475</v>
      </c>
      <c r="C12396" s="180"/>
      <c r="D12396" s="180">
        <v>488</v>
      </c>
      <c r="E12396" s="180"/>
      <c r="F12396" s="180">
        <v>0</v>
      </c>
      <c r="G12396" s="180"/>
      <c r="H12396" s="180"/>
      <c r="I12396" s="180">
        <v>13453</v>
      </c>
      <c r="J12396" s="180">
        <v>14173.52</v>
      </c>
    </row>
    <row r="12397" spans="1:10" x14ac:dyDescent="0.2">
      <c r="A12397" s="180" t="s">
        <v>290</v>
      </c>
      <c r="B12397" s="180" t="s">
        <v>332</v>
      </c>
      <c r="C12397" s="180"/>
      <c r="D12397" s="180"/>
      <c r="E12397" s="180"/>
      <c r="F12397" s="180"/>
      <c r="G12397" s="180"/>
      <c r="H12397" s="180"/>
      <c r="I12397" s="180">
        <v>47568</v>
      </c>
      <c r="J12397" s="180">
        <v>51256</v>
      </c>
    </row>
    <row r="12398" spans="1:10" x14ac:dyDescent="0.2">
      <c r="A12398" s="180" t="s">
        <v>290</v>
      </c>
      <c r="B12398" s="180" t="s">
        <v>407</v>
      </c>
      <c r="C12398" s="180"/>
      <c r="D12398" s="180"/>
      <c r="E12398" s="180"/>
      <c r="F12398" s="180"/>
      <c r="G12398" s="180">
        <v>18574</v>
      </c>
      <c r="H12398" s="180"/>
      <c r="I12398" s="180">
        <v>35592</v>
      </c>
      <c r="J12398" s="180">
        <v>41072.949999999997</v>
      </c>
    </row>
    <row r="12399" spans="1:10" x14ac:dyDescent="0.2">
      <c r="A12399" s="180" t="s">
        <v>290</v>
      </c>
      <c r="B12399" s="180" t="s">
        <v>345</v>
      </c>
      <c r="C12399" s="180">
        <v>160800</v>
      </c>
      <c r="D12399" s="180">
        <v>47284</v>
      </c>
      <c r="E12399" s="180">
        <v>0</v>
      </c>
      <c r="F12399" s="180">
        <v>0</v>
      </c>
      <c r="G12399" s="180">
        <v>28439</v>
      </c>
      <c r="H12399" s="180">
        <v>0</v>
      </c>
      <c r="I12399" s="180">
        <v>2407946</v>
      </c>
      <c r="J12399" s="180">
        <v>2497058.94</v>
      </c>
    </row>
    <row r="12400" spans="1:10" x14ac:dyDescent="0.2">
      <c r="A12400" s="180" t="s">
        <v>290</v>
      </c>
      <c r="B12400" s="180" t="s">
        <v>346</v>
      </c>
      <c r="C12400" s="180"/>
      <c r="D12400" s="180"/>
      <c r="E12400" s="180"/>
      <c r="F12400" s="180"/>
      <c r="G12400" s="180"/>
      <c r="H12400" s="180"/>
      <c r="I12400" s="180">
        <v>0</v>
      </c>
      <c r="J12400" s="180">
        <v>0</v>
      </c>
    </row>
    <row r="12401" spans="1:10" x14ac:dyDescent="0.2">
      <c r="A12401" s="180" t="s">
        <v>290</v>
      </c>
      <c r="B12401" s="180" t="s">
        <v>446</v>
      </c>
      <c r="C12401" s="180"/>
      <c r="D12401" s="180"/>
      <c r="E12401" s="180"/>
      <c r="F12401" s="180"/>
      <c r="G12401" s="180"/>
      <c r="H12401" s="180"/>
      <c r="I12401" s="180">
        <v>0</v>
      </c>
      <c r="J12401" s="180">
        <v>11925</v>
      </c>
    </row>
    <row r="12402" spans="1:10" x14ac:dyDescent="0.2">
      <c r="A12402" s="180" t="s">
        <v>290</v>
      </c>
      <c r="B12402" s="180" t="s">
        <v>347</v>
      </c>
      <c r="C12402" s="180"/>
      <c r="D12402" s="180"/>
      <c r="E12402" s="180"/>
      <c r="F12402" s="180"/>
      <c r="G12402" s="180"/>
      <c r="H12402" s="180"/>
      <c r="I12402" s="180">
        <v>0</v>
      </c>
      <c r="J12402" s="180">
        <v>0</v>
      </c>
    </row>
    <row r="12403" spans="1:10" x14ac:dyDescent="0.2">
      <c r="A12403" s="180" t="s">
        <v>290</v>
      </c>
      <c r="B12403" s="180" t="s">
        <v>348</v>
      </c>
      <c r="C12403" s="180">
        <v>160800</v>
      </c>
      <c r="D12403" s="180">
        <v>47284</v>
      </c>
      <c r="E12403" s="180">
        <v>0</v>
      </c>
      <c r="F12403" s="180">
        <v>0</v>
      </c>
      <c r="G12403" s="180">
        <v>28439</v>
      </c>
      <c r="H12403" s="180">
        <v>0</v>
      </c>
      <c r="I12403" s="180">
        <v>2407946</v>
      </c>
      <c r="J12403" s="180">
        <v>2508983.94</v>
      </c>
    </row>
    <row r="12404" spans="1:10" x14ac:dyDescent="0.2">
      <c r="A12404" s="180" t="s">
        <v>290</v>
      </c>
      <c r="B12404" s="180" t="s">
        <v>349</v>
      </c>
      <c r="C12404" s="180">
        <v>326288.09999999998</v>
      </c>
      <c r="D12404" s="180">
        <v>152493.28999999998</v>
      </c>
      <c r="E12404" s="180">
        <v>0</v>
      </c>
      <c r="F12404" s="180">
        <v>0</v>
      </c>
      <c r="G12404" s="180">
        <v>7471.8999999999933</v>
      </c>
      <c r="H12404" s="180">
        <v>0</v>
      </c>
      <c r="I12404" s="180">
        <v>3404597.16</v>
      </c>
      <c r="J12404" s="180">
        <v>3384350.11</v>
      </c>
    </row>
    <row r="12405" spans="1:10" x14ac:dyDescent="0.2">
      <c r="A12405" s="180" t="s">
        <v>290</v>
      </c>
      <c r="B12405" s="180" t="s">
        <v>350</v>
      </c>
      <c r="C12405" s="180">
        <v>487088.1</v>
      </c>
      <c r="D12405" s="180">
        <v>199777.29</v>
      </c>
      <c r="E12405" s="180">
        <v>0</v>
      </c>
      <c r="F12405" s="180">
        <v>0</v>
      </c>
      <c r="G12405" s="180">
        <v>35910.899999999994</v>
      </c>
      <c r="H12405" s="180">
        <v>0</v>
      </c>
      <c r="I12405" s="180">
        <v>5812543.1600000001</v>
      </c>
      <c r="J12405" s="180">
        <v>5893334.0499999998</v>
      </c>
    </row>
    <row r="12406" spans="1:10" x14ac:dyDescent="0.2">
      <c r="A12406" s="180" t="s">
        <v>290</v>
      </c>
      <c r="B12406" s="180" t="s">
        <v>376</v>
      </c>
      <c r="C12406" s="180"/>
      <c r="D12406" s="180"/>
      <c r="E12406" s="180"/>
      <c r="F12406" s="180"/>
      <c r="G12406" s="180"/>
      <c r="H12406" s="180"/>
      <c r="I12406" s="180"/>
      <c r="J12406" s="180"/>
    </row>
    <row r="12407" spans="1:10" x14ac:dyDescent="0.2">
      <c r="A12407" s="180" t="s">
        <v>290</v>
      </c>
      <c r="B12407" s="180" t="s">
        <v>377</v>
      </c>
      <c r="C12407" s="180"/>
      <c r="D12407" s="180"/>
      <c r="E12407" s="180"/>
      <c r="F12407" s="180"/>
      <c r="G12407" s="180"/>
      <c r="H12407" s="180"/>
      <c r="I12407" s="180">
        <v>1528000</v>
      </c>
      <c r="J12407" s="180">
        <v>1413435.46</v>
      </c>
    </row>
    <row r="12408" spans="1:10" x14ac:dyDescent="0.2">
      <c r="A12408" s="180" t="s">
        <v>290</v>
      </c>
      <c r="B12408" s="180" t="s">
        <v>352</v>
      </c>
      <c r="C12408" s="180">
        <v>50000</v>
      </c>
      <c r="D12408" s="180"/>
      <c r="E12408" s="180"/>
      <c r="F12408" s="180"/>
      <c r="G12408" s="180"/>
      <c r="H12408" s="180"/>
      <c r="I12408" s="180">
        <v>35000</v>
      </c>
      <c r="J12408" s="180">
        <v>33223.300000000003</v>
      </c>
    </row>
    <row r="12409" spans="1:10" x14ac:dyDescent="0.2">
      <c r="A12409" s="180" t="s">
        <v>290</v>
      </c>
      <c r="B12409" s="180" t="s">
        <v>353</v>
      </c>
      <c r="C12409" s="180">
        <v>3200</v>
      </c>
      <c r="D12409" s="180"/>
      <c r="E12409" s="180"/>
      <c r="F12409" s="180"/>
      <c r="G12409" s="180"/>
      <c r="H12409" s="180"/>
      <c r="I12409" s="180">
        <v>91390</v>
      </c>
      <c r="J12409" s="180">
        <v>99420.4</v>
      </c>
    </row>
    <row r="12410" spans="1:10" x14ac:dyDescent="0.2">
      <c r="A12410" s="180" t="s">
        <v>290</v>
      </c>
      <c r="B12410" s="180" t="s">
        <v>354</v>
      </c>
      <c r="C12410" s="180"/>
      <c r="D12410" s="180"/>
      <c r="E12410" s="180"/>
      <c r="F12410" s="180"/>
      <c r="G12410" s="180"/>
      <c r="H12410" s="180"/>
      <c r="I12410" s="180">
        <v>76000</v>
      </c>
      <c r="J12410" s="180">
        <v>67552.62</v>
      </c>
    </row>
    <row r="12411" spans="1:10" x14ac:dyDescent="0.2">
      <c r="A12411" s="180" t="s">
        <v>290</v>
      </c>
      <c r="B12411" s="180" t="s">
        <v>408</v>
      </c>
      <c r="C12411" s="180"/>
      <c r="D12411" s="180"/>
      <c r="E12411" s="180"/>
      <c r="F12411" s="180"/>
      <c r="G12411" s="180"/>
      <c r="H12411" s="180"/>
      <c r="I12411" s="180">
        <v>176000</v>
      </c>
      <c r="J12411" s="180">
        <v>168921.28</v>
      </c>
    </row>
    <row r="12412" spans="1:10" x14ac:dyDescent="0.2">
      <c r="A12412" s="180" t="s">
        <v>290</v>
      </c>
      <c r="B12412" s="180" t="s">
        <v>423</v>
      </c>
      <c r="C12412" s="180"/>
      <c r="D12412" s="180"/>
      <c r="E12412" s="180"/>
      <c r="F12412" s="180"/>
      <c r="G12412" s="180"/>
      <c r="H12412" s="180"/>
      <c r="I12412" s="180">
        <v>57000</v>
      </c>
      <c r="J12412" s="180">
        <v>53958.03</v>
      </c>
    </row>
    <row r="12413" spans="1:10" x14ac:dyDescent="0.2">
      <c r="A12413" s="180" t="s">
        <v>290</v>
      </c>
      <c r="B12413" s="180" t="s">
        <v>355</v>
      </c>
      <c r="C12413" s="180"/>
      <c r="D12413" s="180"/>
      <c r="E12413" s="180"/>
      <c r="F12413" s="180"/>
      <c r="G12413" s="180"/>
      <c r="H12413" s="180"/>
      <c r="I12413" s="180">
        <v>188481</v>
      </c>
      <c r="J12413" s="180">
        <v>180206.85</v>
      </c>
    </row>
    <row r="12414" spans="1:10" x14ac:dyDescent="0.2">
      <c r="A12414" s="180" t="s">
        <v>290</v>
      </c>
      <c r="B12414" s="180" t="s">
        <v>356</v>
      </c>
      <c r="C12414" s="180"/>
      <c r="D12414" s="180"/>
      <c r="E12414" s="180"/>
      <c r="F12414" s="180"/>
      <c r="G12414" s="180"/>
      <c r="H12414" s="180"/>
      <c r="I12414" s="180">
        <v>228000</v>
      </c>
      <c r="J12414" s="180">
        <v>141825.65</v>
      </c>
    </row>
    <row r="12415" spans="1:10" x14ac:dyDescent="0.2">
      <c r="A12415" s="180" t="s">
        <v>290</v>
      </c>
      <c r="B12415" s="180" t="s">
        <v>409</v>
      </c>
      <c r="C12415" s="180"/>
      <c r="D12415" s="180"/>
      <c r="E12415" s="180"/>
      <c r="F12415" s="180"/>
      <c r="G12415" s="180"/>
      <c r="H12415" s="180"/>
      <c r="I12415" s="180">
        <v>0</v>
      </c>
      <c r="J12415" s="180"/>
    </row>
    <row r="12416" spans="1:10" x14ac:dyDescent="0.2">
      <c r="A12416" s="180" t="s">
        <v>290</v>
      </c>
      <c r="B12416" s="180" t="s">
        <v>378</v>
      </c>
      <c r="C12416" s="180"/>
      <c r="D12416" s="180"/>
      <c r="E12416" s="180"/>
      <c r="F12416" s="180"/>
      <c r="G12416" s="180">
        <v>44000</v>
      </c>
      <c r="H12416" s="180"/>
      <c r="I12416" s="180">
        <v>42000</v>
      </c>
      <c r="J12416" s="180">
        <v>37809.870000000003</v>
      </c>
    </row>
    <row r="12417" spans="1:10" x14ac:dyDescent="0.2">
      <c r="A12417" s="180" t="s">
        <v>290</v>
      </c>
      <c r="B12417" s="180" t="s">
        <v>360</v>
      </c>
      <c r="C12417" s="180">
        <v>410000</v>
      </c>
      <c r="D12417" s="180">
        <v>190000</v>
      </c>
      <c r="E12417" s="180"/>
      <c r="F12417" s="180"/>
      <c r="G12417" s="180"/>
      <c r="H12417" s="180"/>
      <c r="I12417" s="180">
        <v>55000</v>
      </c>
      <c r="J12417" s="180">
        <v>206840.43</v>
      </c>
    </row>
    <row r="12418" spans="1:10" x14ac:dyDescent="0.2">
      <c r="A12418" s="180" t="s">
        <v>290</v>
      </c>
      <c r="B12418" s="180" t="s">
        <v>379</v>
      </c>
      <c r="C12418" s="180"/>
      <c r="D12418" s="180"/>
      <c r="E12418" s="180"/>
      <c r="F12418" s="180"/>
      <c r="G12418" s="180"/>
      <c r="H12418" s="180"/>
      <c r="I12418" s="180">
        <v>0</v>
      </c>
      <c r="J12418" s="180">
        <v>0</v>
      </c>
    </row>
    <row r="12419" spans="1:10" x14ac:dyDescent="0.2">
      <c r="A12419" s="180" t="s">
        <v>290</v>
      </c>
      <c r="B12419" s="180" t="s">
        <v>362</v>
      </c>
      <c r="C12419" s="180"/>
      <c r="D12419" s="180"/>
      <c r="E12419" s="180"/>
      <c r="F12419" s="180"/>
      <c r="G12419" s="180"/>
      <c r="H12419" s="180"/>
      <c r="I12419" s="180">
        <v>71485</v>
      </c>
      <c r="J12419" s="180">
        <v>73543</v>
      </c>
    </row>
    <row r="12420" spans="1:10" x14ac:dyDescent="0.2">
      <c r="A12420" s="180" t="s">
        <v>290</v>
      </c>
      <c r="B12420" s="180" t="s">
        <v>365</v>
      </c>
      <c r="C12420" s="180">
        <v>463200</v>
      </c>
      <c r="D12420" s="180">
        <v>190000</v>
      </c>
      <c r="E12420" s="180">
        <v>0</v>
      </c>
      <c r="F12420" s="180">
        <v>0</v>
      </c>
      <c r="G12420" s="180">
        <v>44000</v>
      </c>
      <c r="H12420" s="180">
        <v>0</v>
      </c>
      <c r="I12420" s="180">
        <v>2548356</v>
      </c>
      <c r="J12420" s="180">
        <v>2476736.89</v>
      </c>
    </row>
    <row r="12421" spans="1:10" x14ac:dyDescent="0.2">
      <c r="A12421" s="180" t="s">
        <v>290</v>
      </c>
      <c r="B12421" s="180" t="s">
        <v>447</v>
      </c>
      <c r="C12421" s="180"/>
      <c r="D12421" s="180"/>
      <c r="E12421" s="180"/>
      <c r="F12421" s="180"/>
      <c r="G12421" s="180"/>
      <c r="H12421" s="180"/>
      <c r="I12421" s="180">
        <v>0</v>
      </c>
      <c r="J12421" s="180">
        <v>12000</v>
      </c>
    </row>
    <row r="12422" spans="1:10" x14ac:dyDescent="0.2">
      <c r="A12422" s="180" t="s">
        <v>290</v>
      </c>
      <c r="B12422" s="180" t="s">
        <v>366</v>
      </c>
      <c r="C12422" s="180">
        <v>463200</v>
      </c>
      <c r="D12422" s="180">
        <v>190000</v>
      </c>
      <c r="E12422" s="180">
        <v>0</v>
      </c>
      <c r="F12422" s="180">
        <v>0</v>
      </c>
      <c r="G12422" s="180">
        <v>44000</v>
      </c>
      <c r="H12422" s="180">
        <v>0</v>
      </c>
      <c r="I12422" s="180">
        <v>2548356</v>
      </c>
      <c r="J12422" s="180">
        <v>2488736.89</v>
      </c>
    </row>
    <row r="12423" spans="1:10" x14ac:dyDescent="0.2">
      <c r="A12423" s="180" t="s">
        <v>290</v>
      </c>
      <c r="B12423" s="180" t="s">
        <v>367</v>
      </c>
      <c r="C12423" s="180">
        <v>23888.099999999977</v>
      </c>
      <c r="D12423" s="180">
        <v>9777.2899999999809</v>
      </c>
      <c r="E12423" s="180">
        <v>0</v>
      </c>
      <c r="F12423" s="180">
        <v>0</v>
      </c>
      <c r="G12423" s="180">
        <v>-8089.1000000000067</v>
      </c>
      <c r="H12423" s="180">
        <v>0</v>
      </c>
      <c r="I12423" s="180">
        <v>3264187.16</v>
      </c>
      <c r="J12423" s="180">
        <v>3404597.1599999997</v>
      </c>
    </row>
    <row r="12424" spans="1:10" x14ac:dyDescent="0.2">
      <c r="A12424" s="180" t="s">
        <v>290</v>
      </c>
      <c r="B12424" s="180" t="s">
        <v>368</v>
      </c>
      <c r="C12424" s="180">
        <v>487088.1</v>
      </c>
      <c r="D12424" s="180">
        <v>199777.29</v>
      </c>
      <c r="E12424" s="180">
        <v>0</v>
      </c>
      <c r="F12424" s="180">
        <v>0</v>
      </c>
      <c r="G12424" s="180">
        <v>35910.899999999994</v>
      </c>
      <c r="H12424" s="180">
        <v>0</v>
      </c>
      <c r="I12424" s="180">
        <v>5812543.1600000001</v>
      </c>
      <c r="J12424" s="180">
        <v>5893334.0499999998</v>
      </c>
    </row>
    <row r="12425" spans="1:10" x14ac:dyDescent="0.2">
      <c r="A12425" s="180" t="s">
        <v>291</v>
      </c>
      <c r="B12425" s="180" t="s">
        <v>333</v>
      </c>
      <c r="C12425" s="180"/>
      <c r="D12425" s="180">
        <v>89969</v>
      </c>
      <c r="E12425" s="180"/>
      <c r="F12425" s="180">
        <v>414416</v>
      </c>
      <c r="G12425" s="180"/>
      <c r="H12425" s="180"/>
      <c r="I12425" s="180">
        <v>3808653</v>
      </c>
      <c r="J12425" s="180">
        <v>3674921.3</v>
      </c>
    </row>
    <row r="12426" spans="1:10" x14ac:dyDescent="0.2">
      <c r="A12426" s="180" t="s">
        <v>291</v>
      </c>
      <c r="B12426" s="180" t="s">
        <v>334</v>
      </c>
      <c r="C12426" s="180"/>
      <c r="D12426" s="180">
        <v>3018</v>
      </c>
      <c r="E12426" s="180"/>
      <c r="F12426" s="180">
        <v>13902</v>
      </c>
      <c r="G12426" s="180"/>
      <c r="H12426" s="180"/>
      <c r="I12426" s="180">
        <v>134259</v>
      </c>
      <c r="J12426" s="180">
        <v>260821.29</v>
      </c>
    </row>
    <row r="12427" spans="1:10" x14ac:dyDescent="0.2">
      <c r="A12427" s="180" t="s">
        <v>291</v>
      </c>
      <c r="B12427" s="180" t="s">
        <v>335</v>
      </c>
      <c r="C12427" s="180"/>
      <c r="D12427" s="180">
        <v>0</v>
      </c>
      <c r="E12427" s="180"/>
      <c r="F12427" s="180"/>
      <c r="G12427" s="180"/>
      <c r="H12427" s="180"/>
      <c r="I12427" s="180">
        <v>0</v>
      </c>
      <c r="J12427" s="180">
        <v>0</v>
      </c>
    </row>
    <row r="12428" spans="1:10" x14ac:dyDescent="0.2">
      <c r="A12428" s="180" t="s">
        <v>291</v>
      </c>
      <c r="B12428" s="180" t="s">
        <v>336</v>
      </c>
      <c r="C12428" s="180"/>
      <c r="D12428" s="180"/>
      <c r="E12428" s="180"/>
      <c r="F12428" s="180"/>
      <c r="G12428" s="180"/>
      <c r="H12428" s="180"/>
      <c r="I12428" s="180">
        <v>1362000</v>
      </c>
      <c r="J12428" s="180">
        <v>1313728.3600000001</v>
      </c>
    </row>
    <row r="12429" spans="1:10" x14ac:dyDescent="0.2">
      <c r="A12429" s="180" t="s">
        <v>291</v>
      </c>
      <c r="B12429" s="180" t="s">
        <v>337</v>
      </c>
      <c r="C12429" s="180">
        <v>500</v>
      </c>
      <c r="D12429" s="180"/>
      <c r="E12429" s="180"/>
      <c r="F12429" s="180"/>
      <c r="G12429" s="180"/>
      <c r="H12429" s="180"/>
      <c r="I12429" s="180">
        <v>7800</v>
      </c>
      <c r="J12429" s="180">
        <v>14294.96</v>
      </c>
    </row>
    <row r="12430" spans="1:10" x14ac:dyDescent="0.2">
      <c r="A12430" s="180" t="s">
        <v>291</v>
      </c>
      <c r="B12430" s="180" t="s">
        <v>338</v>
      </c>
      <c r="C12430" s="180"/>
      <c r="D12430" s="180"/>
      <c r="E12430" s="180"/>
      <c r="F12430" s="180"/>
      <c r="G12430" s="180">
        <v>275000</v>
      </c>
      <c r="H12430" s="180"/>
      <c r="I12430" s="180">
        <v>270000</v>
      </c>
      <c r="J12430" s="180">
        <v>267738.95</v>
      </c>
    </row>
    <row r="12431" spans="1:10" x14ac:dyDescent="0.2">
      <c r="A12431" s="180" t="s">
        <v>291</v>
      </c>
      <c r="B12431" s="180" t="s">
        <v>339</v>
      </c>
      <c r="C12431" s="180"/>
      <c r="D12431" s="180"/>
      <c r="E12431" s="180"/>
      <c r="F12431" s="180"/>
      <c r="G12431" s="180"/>
      <c r="H12431" s="180"/>
      <c r="I12431" s="180">
        <v>232800</v>
      </c>
      <c r="J12431" s="180">
        <v>223063.9</v>
      </c>
    </row>
    <row r="12432" spans="1:10" x14ac:dyDescent="0.2">
      <c r="A12432" s="180" t="s">
        <v>291</v>
      </c>
      <c r="B12432" s="180" t="s">
        <v>340</v>
      </c>
      <c r="C12432" s="180">
        <v>300000</v>
      </c>
      <c r="D12432" s="180"/>
      <c r="E12432" s="180"/>
      <c r="F12432" s="180"/>
      <c r="G12432" s="180"/>
      <c r="H12432" s="180">
        <v>88000</v>
      </c>
      <c r="I12432" s="180">
        <v>243000</v>
      </c>
      <c r="J12432" s="180">
        <v>256755.18</v>
      </c>
    </row>
    <row r="12433" spans="1:10" x14ac:dyDescent="0.2">
      <c r="A12433" s="180" t="s">
        <v>291</v>
      </c>
      <c r="B12433" s="180" t="s">
        <v>341</v>
      </c>
      <c r="C12433" s="180"/>
      <c r="D12433" s="180"/>
      <c r="E12433" s="180"/>
      <c r="F12433" s="180"/>
      <c r="G12433" s="180">
        <v>1500</v>
      </c>
      <c r="H12433" s="180"/>
      <c r="I12433" s="180">
        <v>1500</v>
      </c>
      <c r="J12433" s="180">
        <v>0</v>
      </c>
    </row>
    <row r="12434" spans="1:10" x14ac:dyDescent="0.2">
      <c r="A12434" s="180" t="s">
        <v>291</v>
      </c>
      <c r="B12434" s="180" t="s">
        <v>342</v>
      </c>
      <c r="C12434" s="180"/>
      <c r="D12434" s="180"/>
      <c r="E12434" s="180"/>
      <c r="F12434" s="180"/>
      <c r="G12434" s="180"/>
      <c r="H12434" s="180"/>
      <c r="I12434" s="180">
        <v>4226714</v>
      </c>
      <c r="J12434" s="180">
        <v>4037981</v>
      </c>
    </row>
    <row r="12435" spans="1:10" x14ac:dyDescent="0.2">
      <c r="A12435" s="180" t="s">
        <v>291</v>
      </c>
      <c r="B12435" s="180" t="s">
        <v>343</v>
      </c>
      <c r="C12435" s="180"/>
      <c r="D12435" s="180"/>
      <c r="E12435" s="180"/>
      <c r="F12435" s="180"/>
      <c r="G12435" s="180"/>
      <c r="H12435" s="180"/>
      <c r="I12435" s="180">
        <v>0</v>
      </c>
      <c r="J12435" s="180">
        <v>0</v>
      </c>
    </row>
    <row r="12436" spans="1:10" x14ac:dyDescent="0.2">
      <c r="A12436" s="180" t="s">
        <v>291</v>
      </c>
      <c r="B12436" s="180" t="s">
        <v>344</v>
      </c>
      <c r="C12436" s="180">
        <v>685000</v>
      </c>
      <c r="D12436" s="180"/>
      <c r="E12436" s="180"/>
      <c r="F12436" s="180"/>
      <c r="G12436" s="180">
        <v>3500</v>
      </c>
      <c r="H12436" s="180"/>
      <c r="I12436" s="180">
        <v>691500</v>
      </c>
      <c r="J12436" s="180">
        <v>664699.21</v>
      </c>
    </row>
    <row r="12437" spans="1:10" x14ac:dyDescent="0.2">
      <c r="A12437" s="180" t="s">
        <v>291</v>
      </c>
      <c r="B12437" s="180" t="s">
        <v>475</v>
      </c>
      <c r="C12437" s="180"/>
      <c r="D12437" s="180">
        <v>471</v>
      </c>
      <c r="E12437" s="180"/>
      <c r="F12437" s="180">
        <v>2170</v>
      </c>
      <c r="G12437" s="180"/>
      <c r="H12437" s="180"/>
      <c r="I12437" s="180">
        <v>18717</v>
      </c>
      <c r="J12437" s="180">
        <v>20606.75</v>
      </c>
    </row>
    <row r="12438" spans="1:10" x14ac:dyDescent="0.2">
      <c r="A12438" s="180" t="s">
        <v>291</v>
      </c>
      <c r="B12438" s="180" t="s">
        <v>332</v>
      </c>
      <c r="C12438" s="180"/>
      <c r="D12438" s="180"/>
      <c r="E12438" s="180"/>
      <c r="F12438" s="180"/>
      <c r="G12438" s="180"/>
      <c r="H12438" s="180"/>
      <c r="I12438" s="180">
        <v>33229</v>
      </c>
      <c r="J12438" s="180">
        <v>33176</v>
      </c>
    </row>
    <row r="12439" spans="1:10" x14ac:dyDescent="0.2">
      <c r="A12439" s="180" t="s">
        <v>291</v>
      </c>
      <c r="B12439" s="180" t="s">
        <v>407</v>
      </c>
      <c r="C12439" s="180"/>
      <c r="D12439" s="180"/>
      <c r="E12439" s="180"/>
      <c r="F12439" s="180"/>
      <c r="G12439" s="180">
        <v>150000</v>
      </c>
      <c r="H12439" s="180"/>
      <c r="I12439" s="180">
        <v>245000</v>
      </c>
      <c r="J12439" s="180">
        <v>235159.05</v>
      </c>
    </row>
    <row r="12440" spans="1:10" x14ac:dyDescent="0.2">
      <c r="A12440" s="180" t="s">
        <v>291</v>
      </c>
      <c r="B12440" s="180" t="s">
        <v>345</v>
      </c>
      <c r="C12440" s="180">
        <v>985500</v>
      </c>
      <c r="D12440" s="180">
        <v>93458</v>
      </c>
      <c r="E12440" s="180">
        <v>0</v>
      </c>
      <c r="F12440" s="180">
        <v>430488</v>
      </c>
      <c r="G12440" s="180">
        <v>430000</v>
      </c>
      <c r="H12440" s="180">
        <v>88000</v>
      </c>
      <c r="I12440" s="180">
        <v>11275172</v>
      </c>
      <c r="J12440" s="180">
        <v>11002945.950000005</v>
      </c>
    </row>
    <row r="12441" spans="1:10" x14ac:dyDescent="0.2">
      <c r="A12441" s="180" t="s">
        <v>291</v>
      </c>
      <c r="B12441" s="180" t="s">
        <v>346</v>
      </c>
      <c r="C12441" s="180"/>
      <c r="D12441" s="180"/>
      <c r="E12441" s="180"/>
      <c r="F12441" s="180"/>
      <c r="G12441" s="180"/>
      <c r="H12441" s="180"/>
      <c r="I12441" s="180">
        <v>0</v>
      </c>
      <c r="J12441" s="180">
        <v>0</v>
      </c>
    </row>
    <row r="12442" spans="1:10" x14ac:dyDescent="0.2">
      <c r="A12442" s="180" t="s">
        <v>291</v>
      </c>
      <c r="B12442" s="180" t="s">
        <v>446</v>
      </c>
      <c r="C12442" s="180"/>
      <c r="D12442" s="180"/>
      <c r="E12442" s="180"/>
      <c r="F12442" s="180">
        <v>451359</v>
      </c>
      <c r="G12442" s="180"/>
      <c r="H12442" s="180"/>
      <c r="I12442" s="180">
        <v>451985</v>
      </c>
      <c r="J12442" s="180">
        <v>454221.84</v>
      </c>
    </row>
    <row r="12443" spans="1:10" x14ac:dyDescent="0.2">
      <c r="A12443" s="180" t="s">
        <v>291</v>
      </c>
      <c r="B12443" s="180" t="s">
        <v>347</v>
      </c>
      <c r="C12443" s="180"/>
      <c r="D12443" s="180"/>
      <c r="E12443" s="180"/>
      <c r="F12443" s="180"/>
      <c r="G12443" s="180"/>
      <c r="H12443" s="180"/>
      <c r="I12443" s="180">
        <v>2000</v>
      </c>
      <c r="J12443" s="180">
        <v>0</v>
      </c>
    </row>
    <row r="12444" spans="1:10" x14ac:dyDescent="0.2">
      <c r="A12444" s="180" t="s">
        <v>291</v>
      </c>
      <c r="B12444" s="180" t="s">
        <v>348</v>
      </c>
      <c r="C12444" s="180">
        <v>985500</v>
      </c>
      <c r="D12444" s="180">
        <v>93458</v>
      </c>
      <c r="E12444" s="180">
        <v>0</v>
      </c>
      <c r="F12444" s="180">
        <v>881847</v>
      </c>
      <c r="G12444" s="180">
        <v>430000</v>
      </c>
      <c r="H12444" s="180">
        <v>88000</v>
      </c>
      <c r="I12444" s="180">
        <v>11729157</v>
      </c>
      <c r="J12444" s="180">
        <v>11457167.790000005</v>
      </c>
    </row>
    <row r="12445" spans="1:10" x14ac:dyDescent="0.2">
      <c r="A12445" s="180" t="s">
        <v>291</v>
      </c>
      <c r="B12445" s="180" t="s">
        <v>349</v>
      </c>
      <c r="C12445" s="180">
        <v>195489.79999999993</v>
      </c>
      <c r="D12445" s="180">
        <v>1214.8000000000177</v>
      </c>
      <c r="E12445" s="180">
        <v>0</v>
      </c>
      <c r="F12445" s="180">
        <v>870429.44000000018</v>
      </c>
      <c r="G12445" s="180">
        <v>12537.799999999988</v>
      </c>
      <c r="H12445" s="180">
        <v>52499.949999999983</v>
      </c>
      <c r="I12445" s="180">
        <v>2170257.9799999986</v>
      </c>
      <c r="J12445" s="180">
        <v>1968007.2099999995</v>
      </c>
    </row>
    <row r="12446" spans="1:10" x14ac:dyDescent="0.2">
      <c r="A12446" s="180" t="s">
        <v>291</v>
      </c>
      <c r="B12446" s="180" t="s">
        <v>350</v>
      </c>
      <c r="C12446" s="180">
        <v>1180989.7999999998</v>
      </c>
      <c r="D12446" s="180">
        <v>94672.800000000017</v>
      </c>
      <c r="E12446" s="180">
        <v>0</v>
      </c>
      <c r="F12446" s="180">
        <v>1752276.4400000002</v>
      </c>
      <c r="G12446" s="180">
        <v>442537.8</v>
      </c>
      <c r="H12446" s="180">
        <v>140499.94999999998</v>
      </c>
      <c r="I12446" s="180">
        <v>13899414.98</v>
      </c>
      <c r="J12446" s="180">
        <v>13425175.000000002</v>
      </c>
    </row>
    <row r="12447" spans="1:10" x14ac:dyDescent="0.2">
      <c r="A12447" s="180" t="s">
        <v>291</v>
      </c>
      <c r="B12447" s="180" t="s">
        <v>376</v>
      </c>
      <c r="C12447" s="180"/>
      <c r="D12447" s="180"/>
      <c r="E12447" s="180"/>
      <c r="F12447" s="180"/>
      <c r="G12447" s="180"/>
      <c r="H12447" s="180"/>
      <c r="I12447" s="180"/>
      <c r="J12447" s="180"/>
    </row>
    <row r="12448" spans="1:10" x14ac:dyDescent="0.2">
      <c r="A12448" s="180" t="s">
        <v>291</v>
      </c>
      <c r="B12448" s="180" t="s">
        <v>377</v>
      </c>
      <c r="C12448" s="180"/>
      <c r="D12448" s="180"/>
      <c r="E12448" s="180"/>
      <c r="F12448" s="180"/>
      <c r="G12448" s="180"/>
      <c r="H12448" s="180"/>
      <c r="I12448" s="180">
        <v>5712500</v>
      </c>
      <c r="J12448" s="180">
        <v>5692687.2800000003</v>
      </c>
    </row>
    <row r="12449" spans="1:10" x14ac:dyDescent="0.2">
      <c r="A12449" s="180" t="s">
        <v>291</v>
      </c>
      <c r="B12449" s="180" t="s">
        <v>352</v>
      </c>
      <c r="C12449" s="180"/>
      <c r="D12449" s="180"/>
      <c r="E12449" s="180"/>
      <c r="F12449" s="180"/>
      <c r="G12449" s="180"/>
      <c r="H12449" s="180"/>
      <c r="I12449" s="180">
        <v>160000</v>
      </c>
      <c r="J12449" s="180">
        <v>156932.56</v>
      </c>
    </row>
    <row r="12450" spans="1:10" x14ac:dyDescent="0.2">
      <c r="A12450" s="180" t="s">
        <v>291</v>
      </c>
      <c r="B12450" s="180" t="s">
        <v>353</v>
      </c>
      <c r="C12450" s="180"/>
      <c r="D12450" s="180">
        <v>15000</v>
      </c>
      <c r="E12450" s="180"/>
      <c r="F12450" s="180"/>
      <c r="G12450" s="180"/>
      <c r="H12450" s="180"/>
      <c r="I12450" s="180">
        <v>635000</v>
      </c>
      <c r="J12450" s="180">
        <v>629044.35</v>
      </c>
    </row>
    <row r="12451" spans="1:10" x14ac:dyDescent="0.2">
      <c r="A12451" s="180" t="s">
        <v>291</v>
      </c>
      <c r="B12451" s="180" t="s">
        <v>354</v>
      </c>
      <c r="C12451" s="180"/>
      <c r="D12451" s="180"/>
      <c r="E12451" s="180"/>
      <c r="F12451" s="180"/>
      <c r="G12451" s="180"/>
      <c r="H12451" s="180"/>
      <c r="I12451" s="180">
        <v>303450</v>
      </c>
      <c r="J12451" s="180">
        <v>294846.63</v>
      </c>
    </row>
    <row r="12452" spans="1:10" x14ac:dyDescent="0.2">
      <c r="A12452" s="180" t="s">
        <v>291</v>
      </c>
      <c r="B12452" s="180" t="s">
        <v>408</v>
      </c>
      <c r="C12452" s="180"/>
      <c r="D12452" s="180"/>
      <c r="E12452" s="180"/>
      <c r="F12452" s="180"/>
      <c r="G12452" s="180"/>
      <c r="H12452" s="180"/>
      <c r="I12452" s="180">
        <v>580000</v>
      </c>
      <c r="J12452" s="180">
        <v>574929.15</v>
      </c>
    </row>
    <row r="12453" spans="1:10" x14ac:dyDescent="0.2">
      <c r="A12453" s="180" t="s">
        <v>291</v>
      </c>
      <c r="B12453" s="180" t="s">
        <v>423</v>
      </c>
      <c r="C12453" s="180"/>
      <c r="D12453" s="180"/>
      <c r="E12453" s="180"/>
      <c r="F12453" s="180"/>
      <c r="G12453" s="180"/>
      <c r="H12453" s="180"/>
      <c r="I12453" s="180">
        <v>250000</v>
      </c>
      <c r="J12453" s="180">
        <v>236900.6</v>
      </c>
    </row>
    <row r="12454" spans="1:10" x14ac:dyDescent="0.2">
      <c r="A12454" s="180" t="s">
        <v>291</v>
      </c>
      <c r="B12454" s="180" t="s">
        <v>355</v>
      </c>
      <c r="C12454" s="180"/>
      <c r="D12454" s="180">
        <v>35000</v>
      </c>
      <c r="E12454" s="180"/>
      <c r="F12454" s="180"/>
      <c r="G12454" s="180"/>
      <c r="H12454" s="180"/>
      <c r="I12454" s="180">
        <v>947100</v>
      </c>
      <c r="J12454" s="180">
        <v>946063.13</v>
      </c>
    </row>
    <row r="12455" spans="1:10" x14ac:dyDescent="0.2">
      <c r="A12455" s="180" t="s">
        <v>291</v>
      </c>
      <c r="B12455" s="180" t="s">
        <v>356</v>
      </c>
      <c r="C12455" s="180">
        <v>90000</v>
      </c>
      <c r="D12455" s="180"/>
      <c r="E12455" s="180"/>
      <c r="F12455" s="180"/>
      <c r="G12455" s="180"/>
      <c r="H12455" s="180"/>
      <c r="I12455" s="180">
        <v>410797</v>
      </c>
      <c r="J12455" s="180">
        <v>469940.93</v>
      </c>
    </row>
    <row r="12456" spans="1:10" x14ac:dyDescent="0.2">
      <c r="A12456" s="180" t="s">
        <v>291</v>
      </c>
      <c r="B12456" s="180" t="s">
        <v>409</v>
      </c>
      <c r="C12456" s="180"/>
      <c r="D12456" s="180"/>
      <c r="E12456" s="180"/>
      <c r="F12456" s="180"/>
      <c r="G12456" s="180"/>
      <c r="H12456" s="180"/>
      <c r="I12456" s="180">
        <v>0</v>
      </c>
      <c r="J12456" s="180"/>
    </row>
    <row r="12457" spans="1:10" x14ac:dyDescent="0.2">
      <c r="A12457" s="180" t="s">
        <v>291</v>
      </c>
      <c r="B12457" s="180" t="s">
        <v>378</v>
      </c>
      <c r="C12457" s="180"/>
      <c r="D12457" s="180"/>
      <c r="E12457" s="180"/>
      <c r="F12457" s="180"/>
      <c r="G12457" s="180">
        <v>440000</v>
      </c>
      <c r="H12457" s="180">
        <v>130000</v>
      </c>
      <c r="I12457" s="180">
        <v>515100</v>
      </c>
      <c r="J12457" s="180">
        <v>488187.73</v>
      </c>
    </row>
    <row r="12458" spans="1:10" x14ac:dyDescent="0.2">
      <c r="A12458" s="180" t="s">
        <v>291</v>
      </c>
      <c r="B12458" s="180" t="s">
        <v>360</v>
      </c>
      <c r="C12458" s="180">
        <v>630000</v>
      </c>
      <c r="D12458" s="180">
        <v>40000</v>
      </c>
      <c r="E12458" s="180"/>
      <c r="F12458" s="180"/>
      <c r="G12458" s="180"/>
      <c r="H12458" s="180"/>
      <c r="I12458" s="180">
        <v>311909</v>
      </c>
      <c r="J12458" s="180">
        <v>146421.32</v>
      </c>
    </row>
    <row r="12459" spans="1:10" x14ac:dyDescent="0.2">
      <c r="A12459" s="180" t="s">
        <v>291</v>
      </c>
      <c r="B12459" s="180" t="s">
        <v>379</v>
      </c>
      <c r="C12459" s="180"/>
      <c r="D12459" s="180"/>
      <c r="E12459" s="180"/>
      <c r="F12459" s="180"/>
      <c r="G12459" s="180"/>
      <c r="H12459" s="180"/>
      <c r="I12459" s="180">
        <v>879677</v>
      </c>
      <c r="J12459" s="180">
        <v>869892.5</v>
      </c>
    </row>
    <row r="12460" spans="1:10" x14ac:dyDescent="0.2">
      <c r="A12460" s="180" t="s">
        <v>291</v>
      </c>
      <c r="B12460" s="180" t="s">
        <v>362</v>
      </c>
      <c r="C12460" s="180"/>
      <c r="D12460" s="180"/>
      <c r="E12460" s="180"/>
      <c r="F12460" s="180"/>
      <c r="G12460" s="180"/>
      <c r="H12460" s="180"/>
      <c r="I12460" s="180">
        <v>308114</v>
      </c>
      <c r="J12460" s="180">
        <v>299157</v>
      </c>
    </row>
    <row r="12461" spans="1:10" x14ac:dyDescent="0.2">
      <c r="A12461" s="180" t="s">
        <v>291</v>
      </c>
      <c r="B12461" s="180" t="s">
        <v>365</v>
      </c>
      <c r="C12461" s="180">
        <v>720000</v>
      </c>
      <c r="D12461" s="180">
        <v>90000</v>
      </c>
      <c r="E12461" s="180">
        <v>0</v>
      </c>
      <c r="F12461" s="180">
        <v>0</v>
      </c>
      <c r="G12461" s="180">
        <v>440000</v>
      </c>
      <c r="H12461" s="180">
        <v>130000</v>
      </c>
      <c r="I12461" s="180">
        <v>11013647</v>
      </c>
      <c r="J12461" s="180">
        <v>10805003.18</v>
      </c>
    </row>
    <row r="12462" spans="1:10" x14ac:dyDescent="0.2">
      <c r="A12462" s="180" t="s">
        <v>291</v>
      </c>
      <c r="B12462" s="180" t="s">
        <v>447</v>
      </c>
      <c r="C12462" s="180">
        <v>451359</v>
      </c>
      <c r="D12462" s="180"/>
      <c r="E12462" s="180"/>
      <c r="F12462" s="180">
        <v>879677</v>
      </c>
      <c r="G12462" s="180"/>
      <c r="H12462" s="180"/>
      <c r="I12462" s="180">
        <v>451985</v>
      </c>
      <c r="J12462" s="180">
        <v>449913.84</v>
      </c>
    </row>
    <row r="12463" spans="1:10" x14ac:dyDescent="0.2">
      <c r="A12463" s="180" t="s">
        <v>291</v>
      </c>
      <c r="B12463" s="180" t="s">
        <v>366</v>
      </c>
      <c r="C12463" s="180">
        <v>1171359</v>
      </c>
      <c r="D12463" s="180">
        <v>90000</v>
      </c>
      <c r="E12463" s="180">
        <v>0</v>
      </c>
      <c r="F12463" s="180">
        <v>879677</v>
      </c>
      <c r="G12463" s="180">
        <v>440000</v>
      </c>
      <c r="H12463" s="180">
        <v>130000</v>
      </c>
      <c r="I12463" s="180">
        <v>11465632</v>
      </c>
      <c r="J12463" s="180">
        <v>11254917.02</v>
      </c>
    </row>
    <row r="12464" spans="1:10" x14ac:dyDescent="0.2">
      <c r="A12464" s="180" t="s">
        <v>291</v>
      </c>
      <c r="B12464" s="180" t="s">
        <v>367</v>
      </c>
      <c r="C12464" s="180">
        <v>9630.7999999998137</v>
      </c>
      <c r="D12464" s="180">
        <v>4672.8000000000175</v>
      </c>
      <c r="E12464" s="180">
        <v>0</v>
      </c>
      <c r="F12464" s="180">
        <v>872599.44000000018</v>
      </c>
      <c r="G12464" s="180">
        <v>2537.7999999999884</v>
      </c>
      <c r="H12464" s="180">
        <v>10499.949999999984</v>
      </c>
      <c r="I12464" s="180">
        <v>2433782.9799999986</v>
      </c>
      <c r="J12464" s="180">
        <v>2170257.9800000023</v>
      </c>
    </row>
    <row r="12465" spans="1:10" x14ac:dyDescent="0.2">
      <c r="A12465" s="180" t="s">
        <v>291</v>
      </c>
      <c r="B12465" s="180" t="s">
        <v>368</v>
      </c>
      <c r="C12465" s="180">
        <v>1180989.7999999998</v>
      </c>
      <c r="D12465" s="180">
        <v>94672.800000000017</v>
      </c>
      <c r="E12465" s="180">
        <v>0</v>
      </c>
      <c r="F12465" s="180">
        <v>1752276.4400000002</v>
      </c>
      <c r="G12465" s="180">
        <v>442537.8</v>
      </c>
      <c r="H12465" s="180">
        <v>140499.94999999998</v>
      </c>
      <c r="I12465" s="180">
        <v>13899414.98</v>
      </c>
      <c r="J12465" s="180">
        <v>13425175.000000002</v>
      </c>
    </row>
    <row r="12466" spans="1:10" x14ac:dyDescent="0.2">
      <c r="A12466" s="180" t="s">
        <v>292</v>
      </c>
      <c r="B12466" s="180" t="s">
        <v>333</v>
      </c>
      <c r="C12466" s="180"/>
      <c r="D12466" s="180">
        <v>535010</v>
      </c>
      <c r="E12466" s="180"/>
      <c r="F12466" s="180">
        <v>0</v>
      </c>
      <c r="G12466" s="180"/>
      <c r="H12466" s="180"/>
      <c r="I12466" s="180">
        <v>2676369</v>
      </c>
      <c r="J12466" s="180">
        <v>2535883.1399999997</v>
      </c>
    </row>
    <row r="12467" spans="1:10" x14ac:dyDescent="0.2">
      <c r="A12467" s="180" t="s">
        <v>292</v>
      </c>
      <c r="B12467" s="180" t="s">
        <v>334</v>
      </c>
      <c r="C12467" s="180"/>
      <c r="D12467" s="180">
        <v>15119</v>
      </c>
      <c r="E12467" s="180"/>
      <c r="F12467" s="180">
        <v>0</v>
      </c>
      <c r="G12467" s="180"/>
      <c r="H12467" s="180"/>
      <c r="I12467" s="180">
        <v>93781</v>
      </c>
      <c r="J12467" s="180">
        <v>92282.36</v>
      </c>
    </row>
    <row r="12468" spans="1:10" x14ac:dyDescent="0.2">
      <c r="A12468" s="180" t="s">
        <v>292</v>
      </c>
      <c r="B12468" s="180" t="s">
        <v>335</v>
      </c>
      <c r="C12468" s="180"/>
      <c r="D12468" s="180">
        <v>0</v>
      </c>
      <c r="E12468" s="180"/>
      <c r="F12468" s="180"/>
      <c r="G12468" s="180"/>
      <c r="H12468" s="180"/>
      <c r="I12468" s="180">
        <v>187035</v>
      </c>
      <c r="J12468" s="180">
        <v>183531</v>
      </c>
    </row>
    <row r="12469" spans="1:10" x14ac:dyDescent="0.2">
      <c r="A12469" s="180" t="s">
        <v>292</v>
      </c>
      <c r="B12469" s="180" t="s">
        <v>336</v>
      </c>
      <c r="C12469" s="180"/>
      <c r="D12469" s="180"/>
      <c r="E12469" s="180"/>
      <c r="F12469" s="180"/>
      <c r="G12469" s="180"/>
      <c r="H12469" s="180"/>
      <c r="I12469" s="180">
        <v>1086162</v>
      </c>
      <c r="J12469" s="180">
        <v>1109271.56</v>
      </c>
    </row>
    <row r="12470" spans="1:10" x14ac:dyDescent="0.2">
      <c r="A12470" s="180" t="s">
        <v>292</v>
      </c>
      <c r="B12470" s="180" t="s">
        <v>337</v>
      </c>
      <c r="C12470" s="180">
        <v>2000</v>
      </c>
      <c r="D12470" s="180"/>
      <c r="E12470" s="180"/>
      <c r="F12470" s="180"/>
      <c r="G12470" s="180">
        <v>650</v>
      </c>
      <c r="H12470" s="180">
        <v>2500</v>
      </c>
      <c r="I12470" s="180">
        <v>5050</v>
      </c>
      <c r="J12470" s="180">
        <v>3953.53</v>
      </c>
    </row>
    <row r="12471" spans="1:10" x14ac:dyDescent="0.2">
      <c r="A12471" s="180" t="s">
        <v>292</v>
      </c>
      <c r="B12471" s="180" t="s">
        <v>338</v>
      </c>
      <c r="C12471" s="180"/>
      <c r="D12471" s="180"/>
      <c r="E12471" s="180"/>
      <c r="F12471" s="180"/>
      <c r="G12471" s="180">
        <v>75775</v>
      </c>
      <c r="H12471" s="180"/>
      <c r="I12471" s="180">
        <v>76425</v>
      </c>
      <c r="J12471" s="180">
        <v>76164.899999999994</v>
      </c>
    </row>
    <row r="12472" spans="1:10" x14ac:dyDescent="0.2">
      <c r="A12472" s="180" t="s">
        <v>292</v>
      </c>
      <c r="B12472" s="180" t="s">
        <v>339</v>
      </c>
      <c r="C12472" s="180"/>
      <c r="D12472" s="180"/>
      <c r="E12472" s="180"/>
      <c r="F12472" s="180"/>
      <c r="G12472" s="180"/>
      <c r="H12472" s="180"/>
      <c r="I12472" s="180">
        <v>0</v>
      </c>
      <c r="J12472" s="180">
        <v>0</v>
      </c>
    </row>
    <row r="12473" spans="1:10" x14ac:dyDescent="0.2">
      <c r="A12473" s="180" t="s">
        <v>292</v>
      </c>
      <c r="B12473" s="180" t="s">
        <v>340</v>
      </c>
      <c r="C12473" s="180"/>
      <c r="D12473" s="180">
        <v>1000</v>
      </c>
      <c r="E12473" s="180"/>
      <c r="F12473" s="180"/>
      <c r="G12473" s="180">
        <v>400</v>
      </c>
      <c r="H12473" s="180">
        <v>349950</v>
      </c>
      <c r="I12473" s="180">
        <v>401699</v>
      </c>
      <c r="J12473" s="180">
        <v>451895.32000000007</v>
      </c>
    </row>
    <row r="12474" spans="1:10" x14ac:dyDescent="0.2">
      <c r="A12474" s="180" t="s">
        <v>292</v>
      </c>
      <c r="B12474" s="180" t="s">
        <v>341</v>
      </c>
      <c r="C12474" s="180"/>
      <c r="D12474" s="180"/>
      <c r="E12474" s="180"/>
      <c r="F12474" s="180"/>
      <c r="G12474" s="180"/>
      <c r="H12474" s="180"/>
      <c r="I12474" s="180">
        <v>0</v>
      </c>
      <c r="J12474" s="180">
        <v>0</v>
      </c>
    </row>
    <row r="12475" spans="1:10" x14ac:dyDescent="0.2">
      <c r="A12475" s="180" t="s">
        <v>292</v>
      </c>
      <c r="B12475" s="180" t="s">
        <v>342</v>
      </c>
      <c r="C12475" s="180"/>
      <c r="D12475" s="180"/>
      <c r="E12475" s="180"/>
      <c r="F12475" s="180"/>
      <c r="G12475" s="180"/>
      <c r="H12475" s="180"/>
      <c r="I12475" s="180">
        <v>1655304</v>
      </c>
      <c r="J12475" s="180">
        <v>1586276</v>
      </c>
    </row>
    <row r="12476" spans="1:10" x14ac:dyDescent="0.2">
      <c r="A12476" s="180" t="s">
        <v>292</v>
      </c>
      <c r="B12476" s="180" t="s">
        <v>343</v>
      </c>
      <c r="C12476" s="180"/>
      <c r="D12476" s="180"/>
      <c r="E12476" s="180"/>
      <c r="F12476" s="180"/>
      <c r="G12476" s="180"/>
      <c r="H12476" s="180"/>
      <c r="I12476" s="180">
        <v>0</v>
      </c>
      <c r="J12476" s="180">
        <v>0</v>
      </c>
    </row>
    <row r="12477" spans="1:10" x14ac:dyDescent="0.2">
      <c r="A12477" s="180" t="s">
        <v>292</v>
      </c>
      <c r="B12477" s="180" t="s">
        <v>344</v>
      </c>
      <c r="C12477" s="180">
        <v>380000</v>
      </c>
      <c r="D12477" s="180"/>
      <c r="E12477" s="180"/>
      <c r="F12477" s="180"/>
      <c r="G12477" s="180">
        <v>740</v>
      </c>
      <c r="H12477" s="180">
        <v>7600</v>
      </c>
      <c r="I12477" s="180">
        <v>396398</v>
      </c>
      <c r="J12477" s="180">
        <v>356537.3</v>
      </c>
    </row>
    <row r="12478" spans="1:10" x14ac:dyDescent="0.2">
      <c r="A12478" s="180" t="s">
        <v>292</v>
      </c>
      <c r="B12478" s="180" t="s">
        <v>475</v>
      </c>
      <c r="C12478" s="180"/>
      <c r="D12478" s="180">
        <v>13669</v>
      </c>
      <c r="E12478" s="180"/>
      <c r="F12478" s="180">
        <v>0</v>
      </c>
      <c r="G12478" s="180"/>
      <c r="H12478" s="180"/>
      <c r="I12478" s="180">
        <v>80737</v>
      </c>
      <c r="J12478" s="180">
        <v>75842.73000000001</v>
      </c>
    </row>
    <row r="12479" spans="1:10" x14ac:dyDescent="0.2">
      <c r="A12479" s="180" t="s">
        <v>292</v>
      </c>
      <c r="B12479" s="180" t="s">
        <v>332</v>
      </c>
      <c r="C12479" s="180"/>
      <c r="D12479" s="180"/>
      <c r="E12479" s="180"/>
      <c r="F12479" s="180"/>
      <c r="G12479" s="180"/>
      <c r="H12479" s="180"/>
      <c r="I12479" s="180">
        <v>52397</v>
      </c>
      <c r="J12479" s="180">
        <v>25775</v>
      </c>
    </row>
    <row r="12480" spans="1:10" x14ac:dyDescent="0.2">
      <c r="A12480" s="180" t="s">
        <v>292</v>
      </c>
      <c r="B12480" s="180" t="s">
        <v>407</v>
      </c>
      <c r="C12480" s="180"/>
      <c r="D12480" s="180"/>
      <c r="E12480" s="180"/>
      <c r="F12480" s="180"/>
      <c r="G12480" s="180">
        <v>69600</v>
      </c>
      <c r="H12480" s="180"/>
      <c r="I12480" s="180">
        <v>163779</v>
      </c>
      <c r="J12480" s="180">
        <v>154198.66999999998</v>
      </c>
    </row>
    <row r="12481" spans="1:10" x14ac:dyDescent="0.2">
      <c r="A12481" s="180" t="s">
        <v>292</v>
      </c>
      <c r="B12481" s="180" t="s">
        <v>345</v>
      </c>
      <c r="C12481" s="180">
        <v>382000</v>
      </c>
      <c r="D12481" s="180">
        <v>564798</v>
      </c>
      <c r="E12481" s="180">
        <v>0</v>
      </c>
      <c r="F12481" s="180">
        <v>0</v>
      </c>
      <c r="G12481" s="180">
        <v>147165</v>
      </c>
      <c r="H12481" s="180">
        <v>360050</v>
      </c>
      <c r="I12481" s="180">
        <v>6875136</v>
      </c>
      <c r="J12481" s="180">
        <v>6651611.5099999998</v>
      </c>
    </row>
    <row r="12482" spans="1:10" x14ac:dyDescent="0.2">
      <c r="A12482" s="180" t="s">
        <v>292</v>
      </c>
      <c r="B12482" s="180" t="s">
        <v>346</v>
      </c>
      <c r="C12482" s="180"/>
      <c r="D12482" s="180"/>
      <c r="E12482" s="180"/>
      <c r="F12482" s="180"/>
      <c r="G12482" s="180"/>
      <c r="H12482" s="180"/>
      <c r="I12482" s="180">
        <v>0</v>
      </c>
      <c r="J12482" s="180">
        <v>0</v>
      </c>
    </row>
    <row r="12483" spans="1:10" x14ac:dyDescent="0.2">
      <c r="A12483" s="180" t="s">
        <v>292</v>
      </c>
      <c r="B12483" s="180" t="s">
        <v>446</v>
      </c>
      <c r="C12483" s="180"/>
      <c r="D12483" s="180"/>
      <c r="E12483" s="180"/>
      <c r="F12483" s="180"/>
      <c r="G12483" s="180"/>
      <c r="H12483" s="180"/>
      <c r="I12483" s="180">
        <v>0</v>
      </c>
      <c r="J12483" s="180">
        <v>0</v>
      </c>
    </row>
    <row r="12484" spans="1:10" x14ac:dyDescent="0.2">
      <c r="A12484" s="180" t="s">
        <v>292</v>
      </c>
      <c r="B12484" s="180" t="s">
        <v>347</v>
      </c>
      <c r="C12484" s="180"/>
      <c r="D12484" s="180"/>
      <c r="E12484" s="180"/>
      <c r="F12484" s="180"/>
      <c r="G12484" s="180"/>
      <c r="H12484" s="180"/>
      <c r="I12484" s="180">
        <v>6106</v>
      </c>
      <c r="J12484" s="180">
        <v>18833.98</v>
      </c>
    </row>
    <row r="12485" spans="1:10" x14ac:dyDescent="0.2">
      <c r="A12485" s="180" t="s">
        <v>292</v>
      </c>
      <c r="B12485" s="180" t="s">
        <v>348</v>
      </c>
      <c r="C12485" s="180">
        <v>382000</v>
      </c>
      <c r="D12485" s="180">
        <v>564798</v>
      </c>
      <c r="E12485" s="180">
        <v>0</v>
      </c>
      <c r="F12485" s="180">
        <v>0</v>
      </c>
      <c r="G12485" s="180">
        <v>147165</v>
      </c>
      <c r="H12485" s="180">
        <v>360050</v>
      </c>
      <c r="I12485" s="180">
        <v>6881242</v>
      </c>
      <c r="J12485" s="180">
        <v>6670445.4900000002</v>
      </c>
    </row>
    <row r="12486" spans="1:10" x14ac:dyDescent="0.2">
      <c r="A12486" s="180" t="s">
        <v>292</v>
      </c>
      <c r="B12486" s="180" t="s">
        <v>349</v>
      </c>
      <c r="C12486" s="180">
        <v>945275.25</v>
      </c>
      <c r="D12486" s="180">
        <v>415014.85999999975</v>
      </c>
      <c r="E12486" s="180">
        <v>0</v>
      </c>
      <c r="F12486" s="180">
        <v>0</v>
      </c>
      <c r="G12486" s="180">
        <v>71330.899999999965</v>
      </c>
      <c r="H12486" s="180">
        <v>-41672.589999999909</v>
      </c>
      <c r="I12486" s="180">
        <v>2097976.6999999997</v>
      </c>
      <c r="J12486" s="180">
        <v>2068561.71</v>
      </c>
    </row>
    <row r="12487" spans="1:10" x14ac:dyDescent="0.2">
      <c r="A12487" s="180" t="s">
        <v>292</v>
      </c>
      <c r="B12487" s="180" t="s">
        <v>350</v>
      </c>
      <c r="C12487" s="180">
        <v>1327275.25</v>
      </c>
      <c r="D12487" s="180">
        <v>979812.85999999964</v>
      </c>
      <c r="E12487" s="180">
        <v>0</v>
      </c>
      <c r="F12487" s="180">
        <v>0</v>
      </c>
      <c r="G12487" s="180">
        <v>218495.89999999997</v>
      </c>
      <c r="H12487" s="180">
        <v>318377.41000000009</v>
      </c>
      <c r="I12487" s="180">
        <v>8979218.6999999993</v>
      </c>
      <c r="J12487" s="180">
        <v>8739007.1999999993</v>
      </c>
    </row>
    <row r="12488" spans="1:10" x14ac:dyDescent="0.2">
      <c r="A12488" s="180" t="s">
        <v>292</v>
      </c>
      <c r="B12488" s="180" t="s">
        <v>376</v>
      </c>
      <c r="C12488" s="180"/>
      <c r="D12488" s="180"/>
      <c r="E12488" s="180"/>
      <c r="F12488" s="180"/>
      <c r="G12488" s="180"/>
      <c r="H12488" s="180"/>
      <c r="I12488" s="180"/>
      <c r="J12488" s="180"/>
    </row>
    <row r="12489" spans="1:10" x14ac:dyDescent="0.2">
      <c r="A12489" s="180" t="s">
        <v>292</v>
      </c>
      <c r="B12489" s="180" t="s">
        <v>377</v>
      </c>
      <c r="C12489" s="180">
        <v>99000</v>
      </c>
      <c r="D12489" s="180"/>
      <c r="E12489" s="180"/>
      <c r="F12489" s="180"/>
      <c r="G12489" s="180"/>
      <c r="H12489" s="180">
        <v>277261</v>
      </c>
      <c r="I12489" s="180">
        <v>4793788</v>
      </c>
      <c r="J12489" s="180">
        <v>4458103.25</v>
      </c>
    </row>
    <row r="12490" spans="1:10" x14ac:dyDescent="0.2">
      <c r="A12490" s="180" t="s">
        <v>292</v>
      </c>
      <c r="B12490" s="180" t="s">
        <v>352</v>
      </c>
      <c r="C12490" s="180"/>
      <c r="D12490" s="180"/>
      <c r="E12490" s="180"/>
      <c r="F12490" s="180"/>
      <c r="G12490" s="180"/>
      <c r="H12490" s="180"/>
      <c r="I12490" s="180">
        <v>175000</v>
      </c>
      <c r="J12490" s="180">
        <v>100814.85</v>
      </c>
    </row>
    <row r="12491" spans="1:10" x14ac:dyDescent="0.2">
      <c r="A12491" s="180" t="s">
        <v>292</v>
      </c>
      <c r="B12491" s="180" t="s">
        <v>353</v>
      </c>
      <c r="C12491" s="180">
        <v>30000</v>
      </c>
      <c r="D12491" s="180">
        <v>60000</v>
      </c>
      <c r="E12491" s="180"/>
      <c r="F12491" s="180"/>
      <c r="G12491" s="180"/>
      <c r="H12491" s="180"/>
      <c r="I12491" s="180">
        <v>335500</v>
      </c>
      <c r="J12491" s="180">
        <v>226090.34</v>
      </c>
    </row>
    <row r="12492" spans="1:10" x14ac:dyDescent="0.2">
      <c r="A12492" s="180" t="s">
        <v>292</v>
      </c>
      <c r="B12492" s="180" t="s">
        <v>354</v>
      </c>
      <c r="C12492" s="180"/>
      <c r="D12492" s="180"/>
      <c r="E12492" s="180"/>
      <c r="F12492" s="180"/>
      <c r="G12492" s="180"/>
      <c r="H12492" s="180"/>
      <c r="I12492" s="180">
        <v>333381</v>
      </c>
      <c r="J12492" s="180">
        <v>238955.6</v>
      </c>
    </row>
    <row r="12493" spans="1:10" x14ac:dyDescent="0.2">
      <c r="A12493" s="180" t="s">
        <v>292</v>
      </c>
      <c r="B12493" s="180" t="s">
        <v>408</v>
      </c>
      <c r="C12493" s="180"/>
      <c r="D12493" s="180"/>
      <c r="E12493" s="180"/>
      <c r="F12493" s="180"/>
      <c r="G12493" s="180"/>
      <c r="H12493" s="180"/>
      <c r="I12493" s="180">
        <v>90000</v>
      </c>
      <c r="J12493" s="180">
        <v>85687.72</v>
      </c>
    </row>
    <row r="12494" spans="1:10" x14ac:dyDescent="0.2">
      <c r="A12494" s="180" t="s">
        <v>292</v>
      </c>
      <c r="B12494" s="180" t="s">
        <v>423</v>
      </c>
      <c r="C12494" s="180"/>
      <c r="D12494" s="180">
        <v>55300</v>
      </c>
      <c r="E12494" s="180"/>
      <c r="F12494" s="180"/>
      <c r="G12494" s="180"/>
      <c r="H12494" s="180"/>
      <c r="I12494" s="180">
        <v>187000</v>
      </c>
      <c r="J12494" s="180">
        <v>181146.26</v>
      </c>
    </row>
    <row r="12495" spans="1:10" x14ac:dyDescent="0.2">
      <c r="A12495" s="180" t="s">
        <v>292</v>
      </c>
      <c r="B12495" s="180" t="s">
        <v>355</v>
      </c>
      <c r="C12495" s="180">
        <v>60000</v>
      </c>
      <c r="D12495" s="180">
        <v>35000</v>
      </c>
      <c r="E12495" s="180"/>
      <c r="F12495" s="180"/>
      <c r="G12495" s="180"/>
      <c r="H12495" s="180"/>
      <c r="I12495" s="180">
        <v>284900</v>
      </c>
      <c r="J12495" s="180">
        <v>323741.84999999998</v>
      </c>
    </row>
    <row r="12496" spans="1:10" x14ac:dyDescent="0.2">
      <c r="A12496" s="180" t="s">
        <v>292</v>
      </c>
      <c r="B12496" s="180" t="s">
        <v>356</v>
      </c>
      <c r="C12496" s="180"/>
      <c r="D12496" s="180">
        <v>105000</v>
      </c>
      <c r="E12496" s="180"/>
      <c r="F12496" s="180"/>
      <c r="G12496" s="180"/>
      <c r="H12496" s="180"/>
      <c r="I12496" s="180">
        <v>330247</v>
      </c>
      <c r="J12496" s="180">
        <v>324664.21000000002</v>
      </c>
    </row>
    <row r="12497" spans="1:10" x14ac:dyDescent="0.2">
      <c r="A12497" s="180" t="s">
        <v>292</v>
      </c>
      <c r="B12497" s="180" t="s">
        <v>409</v>
      </c>
      <c r="C12497" s="180"/>
      <c r="D12497" s="180"/>
      <c r="E12497" s="180"/>
      <c r="F12497" s="180"/>
      <c r="G12497" s="180"/>
      <c r="H12497" s="180"/>
      <c r="I12497" s="180">
        <v>0</v>
      </c>
      <c r="J12497" s="180"/>
    </row>
    <row r="12498" spans="1:10" x14ac:dyDescent="0.2">
      <c r="A12498" s="180" t="s">
        <v>292</v>
      </c>
      <c r="B12498" s="180" t="s">
        <v>378</v>
      </c>
      <c r="C12498" s="180"/>
      <c r="D12498" s="180"/>
      <c r="E12498" s="180"/>
      <c r="F12498" s="180"/>
      <c r="G12498" s="180">
        <v>131928</v>
      </c>
      <c r="H12498" s="180">
        <v>189826</v>
      </c>
      <c r="I12498" s="180">
        <v>322741</v>
      </c>
      <c r="J12498" s="180">
        <v>309525.26</v>
      </c>
    </row>
    <row r="12499" spans="1:10" x14ac:dyDescent="0.2">
      <c r="A12499" s="180" t="s">
        <v>292</v>
      </c>
      <c r="B12499" s="180" t="s">
        <v>360</v>
      </c>
      <c r="C12499" s="180">
        <v>415000</v>
      </c>
      <c r="D12499" s="180">
        <v>500000</v>
      </c>
      <c r="E12499" s="180"/>
      <c r="F12499" s="180"/>
      <c r="G12499" s="180"/>
      <c r="H12499" s="180"/>
      <c r="I12499" s="180">
        <v>0</v>
      </c>
      <c r="J12499" s="180">
        <v>243679.16</v>
      </c>
    </row>
    <row r="12500" spans="1:10" x14ac:dyDescent="0.2">
      <c r="A12500" s="180" t="s">
        <v>292</v>
      </c>
      <c r="B12500" s="180" t="s">
        <v>379</v>
      </c>
      <c r="C12500" s="180"/>
      <c r="D12500" s="180"/>
      <c r="E12500" s="180"/>
      <c r="F12500" s="180"/>
      <c r="G12500" s="180"/>
      <c r="H12500" s="180"/>
      <c r="I12500" s="180">
        <v>0</v>
      </c>
      <c r="J12500" s="180">
        <v>0</v>
      </c>
    </row>
    <row r="12501" spans="1:10" x14ac:dyDescent="0.2">
      <c r="A12501" s="180" t="s">
        <v>292</v>
      </c>
      <c r="B12501" s="180" t="s">
        <v>362</v>
      </c>
      <c r="C12501" s="180"/>
      <c r="D12501" s="180"/>
      <c r="E12501" s="180"/>
      <c r="F12501" s="180"/>
      <c r="G12501" s="180"/>
      <c r="H12501" s="180"/>
      <c r="I12501" s="180">
        <v>157132</v>
      </c>
      <c r="J12501" s="180">
        <v>148622</v>
      </c>
    </row>
    <row r="12502" spans="1:10" x14ac:dyDescent="0.2">
      <c r="A12502" s="180" t="s">
        <v>292</v>
      </c>
      <c r="B12502" s="180" t="s">
        <v>365</v>
      </c>
      <c r="C12502" s="180">
        <v>604000</v>
      </c>
      <c r="D12502" s="180">
        <v>755300</v>
      </c>
      <c r="E12502" s="180">
        <v>0</v>
      </c>
      <c r="F12502" s="180">
        <v>0</v>
      </c>
      <c r="G12502" s="180">
        <v>131928</v>
      </c>
      <c r="H12502" s="180">
        <v>467087</v>
      </c>
      <c r="I12502" s="180">
        <v>7009689</v>
      </c>
      <c r="J12502" s="180">
        <v>6641030.4999999981</v>
      </c>
    </row>
    <row r="12503" spans="1:10" x14ac:dyDescent="0.2">
      <c r="A12503" s="180" t="s">
        <v>292</v>
      </c>
      <c r="B12503" s="180" t="s">
        <v>447</v>
      </c>
      <c r="C12503" s="180"/>
      <c r="D12503" s="180"/>
      <c r="E12503" s="180"/>
      <c r="F12503" s="180"/>
      <c r="G12503" s="180"/>
      <c r="H12503" s="180"/>
      <c r="I12503" s="180">
        <v>0</v>
      </c>
      <c r="J12503" s="180">
        <v>0</v>
      </c>
    </row>
    <row r="12504" spans="1:10" x14ac:dyDescent="0.2">
      <c r="A12504" s="180" t="s">
        <v>292</v>
      </c>
      <c r="B12504" s="180" t="s">
        <v>366</v>
      </c>
      <c r="C12504" s="180">
        <v>604000</v>
      </c>
      <c r="D12504" s="180">
        <v>755300</v>
      </c>
      <c r="E12504" s="180">
        <v>0</v>
      </c>
      <c r="F12504" s="180">
        <v>0</v>
      </c>
      <c r="G12504" s="180">
        <v>131928</v>
      </c>
      <c r="H12504" s="180">
        <v>467087</v>
      </c>
      <c r="I12504" s="180">
        <v>7009689</v>
      </c>
      <c r="J12504" s="180">
        <v>6641030.4999999981</v>
      </c>
    </row>
    <row r="12505" spans="1:10" x14ac:dyDescent="0.2">
      <c r="A12505" s="180" t="s">
        <v>292</v>
      </c>
      <c r="B12505" s="180" t="s">
        <v>367</v>
      </c>
      <c r="C12505" s="180">
        <v>723275.25</v>
      </c>
      <c r="D12505" s="180">
        <v>224512.85999999975</v>
      </c>
      <c r="E12505" s="180">
        <v>0</v>
      </c>
      <c r="F12505" s="180">
        <v>0</v>
      </c>
      <c r="G12505" s="180">
        <v>86567.899999999965</v>
      </c>
      <c r="H12505" s="180">
        <v>-148709.58999999991</v>
      </c>
      <c r="I12505" s="180">
        <v>1969529.6999999993</v>
      </c>
      <c r="J12505" s="180">
        <v>2097976.7000000011</v>
      </c>
    </row>
    <row r="12506" spans="1:10" x14ac:dyDescent="0.2">
      <c r="A12506" s="180" t="s">
        <v>292</v>
      </c>
      <c r="B12506" s="180" t="s">
        <v>368</v>
      </c>
      <c r="C12506" s="180">
        <v>1327275.25</v>
      </c>
      <c r="D12506" s="180">
        <v>979812.85999999964</v>
      </c>
      <c r="E12506" s="180">
        <v>0</v>
      </c>
      <c r="F12506" s="180">
        <v>0</v>
      </c>
      <c r="G12506" s="180">
        <v>218495.89999999997</v>
      </c>
      <c r="H12506" s="180">
        <v>318377.41000000009</v>
      </c>
      <c r="I12506" s="180">
        <v>8979218.6999999993</v>
      </c>
      <c r="J12506" s="180">
        <v>8739007.1999999993</v>
      </c>
    </row>
    <row r="12507" spans="1:10" x14ac:dyDescent="0.2">
      <c r="A12507" s="180" t="s">
        <v>293</v>
      </c>
      <c r="B12507" s="180" t="s">
        <v>333</v>
      </c>
      <c r="C12507" s="180"/>
      <c r="D12507" s="180">
        <v>2197528</v>
      </c>
      <c r="E12507" s="180"/>
      <c r="F12507" s="180">
        <v>5329334</v>
      </c>
      <c r="G12507" s="180"/>
      <c r="H12507" s="180"/>
      <c r="I12507" s="180">
        <v>22028824</v>
      </c>
      <c r="J12507" s="180">
        <v>20370336.149999999</v>
      </c>
    </row>
    <row r="12508" spans="1:10" x14ac:dyDescent="0.2">
      <c r="A12508" s="180" t="s">
        <v>293</v>
      </c>
      <c r="B12508" s="180" t="s">
        <v>334</v>
      </c>
      <c r="C12508" s="180"/>
      <c r="D12508" s="180">
        <v>168969</v>
      </c>
      <c r="E12508" s="180"/>
      <c r="F12508" s="180">
        <v>409774</v>
      </c>
      <c r="G12508" s="180"/>
      <c r="H12508" s="180"/>
      <c r="I12508" s="180">
        <v>1381895</v>
      </c>
      <c r="J12508" s="180">
        <v>1107658.44</v>
      </c>
    </row>
    <row r="12509" spans="1:10" x14ac:dyDescent="0.2">
      <c r="A12509" s="180" t="s">
        <v>293</v>
      </c>
      <c r="B12509" s="180" t="s">
        <v>335</v>
      </c>
      <c r="C12509" s="180"/>
      <c r="D12509" s="180">
        <v>0</v>
      </c>
      <c r="E12509" s="180"/>
      <c r="F12509" s="180"/>
      <c r="G12509" s="180"/>
      <c r="H12509" s="180"/>
      <c r="I12509" s="180">
        <v>0</v>
      </c>
      <c r="J12509" s="180">
        <v>0</v>
      </c>
    </row>
    <row r="12510" spans="1:10" x14ac:dyDescent="0.2">
      <c r="A12510" s="180" t="s">
        <v>293</v>
      </c>
      <c r="B12510" s="180" t="s">
        <v>336</v>
      </c>
      <c r="C12510" s="180"/>
      <c r="D12510" s="180"/>
      <c r="E12510" s="180"/>
      <c r="F12510" s="180"/>
      <c r="G12510" s="180"/>
      <c r="H12510" s="180"/>
      <c r="I12510" s="180">
        <v>8188915</v>
      </c>
      <c r="J12510" s="180">
        <v>7627026.7000000002</v>
      </c>
    </row>
    <row r="12511" spans="1:10" x14ac:dyDescent="0.2">
      <c r="A12511" s="180" t="s">
        <v>293</v>
      </c>
      <c r="B12511" s="180" t="s">
        <v>337</v>
      </c>
      <c r="C12511" s="180">
        <v>27283</v>
      </c>
      <c r="D12511" s="180">
        <v>0</v>
      </c>
      <c r="E12511" s="180">
        <v>342</v>
      </c>
      <c r="F12511" s="180">
        <v>0</v>
      </c>
      <c r="G12511" s="180">
        <v>15178</v>
      </c>
      <c r="H12511" s="180">
        <v>0</v>
      </c>
      <c r="I12511" s="180">
        <v>118295</v>
      </c>
      <c r="J12511" s="180">
        <v>116480.03</v>
      </c>
    </row>
    <row r="12512" spans="1:10" x14ac:dyDescent="0.2">
      <c r="A12512" s="180" t="s">
        <v>293</v>
      </c>
      <c r="B12512" s="180" t="s">
        <v>338</v>
      </c>
      <c r="C12512" s="180"/>
      <c r="D12512" s="180"/>
      <c r="E12512" s="180"/>
      <c r="F12512" s="180"/>
      <c r="G12512" s="180">
        <v>1015510</v>
      </c>
      <c r="H12512" s="180">
        <v>0</v>
      </c>
      <c r="I12512" s="180">
        <v>995598</v>
      </c>
      <c r="J12512" s="180">
        <v>976076.58</v>
      </c>
    </row>
    <row r="12513" spans="1:10" x14ac:dyDescent="0.2">
      <c r="A12513" s="180" t="s">
        <v>293</v>
      </c>
      <c r="B12513" s="180" t="s">
        <v>339</v>
      </c>
      <c r="C12513" s="180"/>
      <c r="D12513" s="180"/>
      <c r="E12513" s="180"/>
      <c r="F12513" s="180"/>
      <c r="G12513" s="180"/>
      <c r="H12513" s="180">
        <v>0</v>
      </c>
      <c r="I12513" s="180">
        <v>520011</v>
      </c>
      <c r="J12513" s="180">
        <v>512469.65</v>
      </c>
    </row>
    <row r="12514" spans="1:10" x14ac:dyDescent="0.2">
      <c r="A12514" s="180" t="s">
        <v>293</v>
      </c>
      <c r="B12514" s="180" t="s">
        <v>340</v>
      </c>
      <c r="C12514" s="180">
        <v>0</v>
      </c>
      <c r="D12514" s="180">
        <v>0</v>
      </c>
      <c r="E12514" s="180">
        <v>0</v>
      </c>
      <c r="F12514" s="180">
        <v>0</v>
      </c>
      <c r="G12514" s="180">
        <v>531</v>
      </c>
      <c r="H12514" s="180">
        <v>2179103</v>
      </c>
      <c r="I12514" s="180">
        <v>2918548</v>
      </c>
      <c r="J12514" s="180">
        <v>2875415.3299999996</v>
      </c>
    </row>
    <row r="12515" spans="1:10" x14ac:dyDescent="0.2">
      <c r="A12515" s="180" t="s">
        <v>293</v>
      </c>
      <c r="B12515" s="180" t="s">
        <v>341</v>
      </c>
      <c r="C12515" s="180">
        <v>0</v>
      </c>
      <c r="D12515" s="180">
        <v>0</v>
      </c>
      <c r="E12515" s="180">
        <v>0</v>
      </c>
      <c r="F12515" s="180"/>
      <c r="G12515" s="180">
        <v>0</v>
      </c>
      <c r="H12515" s="180">
        <v>0</v>
      </c>
      <c r="I12515" s="180">
        <v>53839</v>
      </c>
      <c r="J12515" s="180">
        <v>53839.37</v>
      </c>
    </row>
    <row r="12516" spans="1:10" x14ac:dyDescent="0.2">
      <c r="A12516" s="180" t="s">
        <v>293</v>
      </c>
      <c r="B12516" s="180" t="s">
        <v>342</v>
      </c>
      <c r="C12516" s="180"/>
      <c r="D12516" s="180"/>
      <c r="E12516" s="180"/>
      <c r="F12516" s="180"/>
      <c r="G12516" s="180"/>
      <c r="H12516" s="180"/>
      <c r="I12516" s="180">
        <v>20973612</v>
      </c>
      <c r="J12516" s="180">
        <v>21003305</v>
      </c>
    </row>
    <row r="12517" spans="1:10" x14ac:dyDescent="0.2">
      <c r="A12517" s="180" t="s">
        <v>293</v>
      </c>
      <c r="B12517" s="180" t="s">
        <v>343</v>
      </c>
      <c r="C12517" s="180"/>
      <c r="D12517" s="180"/>
      <c r="E12517" s="180"/>
      <c r="F12517" s="180"/>
      <c r="G12517" s="180"/>
      <c r="H12517" s="180"/>
      <c r="I12517" s="180">
        <v>0</v>
      </c>
      <c r="J12517" s="180">
        <v>0</v>
      </c>
    </row>
    <row r="12518" spans="1:10" x14ac:dyDescent="0.2">
      <c r="A12518" s="180" t="s">
        <v>293</v>
      </c>
      <c r="B12518" s="180" t="s">
        <v>344</v>
      </c>
      <c r="C12518" s="180">
        <v>3244426</v>
      </c>
      <c r="D12518" s="180">
        <v>0</v>
      </c>
      <c r="E12518" s="180">
        <v>0</v>
      </c>
      <c r="F12518" s="180">
        <v>0</v>
      </c>
      <c r="G12518" s="180">
        <v>11064</v>
      </c>
      <c r="H12518" s="180">
        <v>62596</v>
      </c>
      <c r="I12518" s="180">
        <v>3482993</v>
      </c>
      <c r="J12518" s="180">
        <v>3416841.0599999996</v>
      </c>
    </row>
    <row r="12519" spans="1:10" x14ac:dyDescent="0.2">
      <c r="A12519" s="180" t="s">
        <v>293</v>
      </c>
      <c r="B12519" s="180" t="s">
        <v>475</v>
      </c>
      <c r="C12519" s="180"/>
      <c r="D12519" s="180">
        <v>73795</v>
      </c>
      <c r="E12519" s="180"/>
      <c r="F12519" s="180">
        <v>178963</v>
      </c>
      <c r="G12519" s="180"/>
      <c r="H12519" s="180"/>
      <c r="I12519" s="180">
        <v>700244</v>
      </c>
      <c r="J12519" s="180">
        <v>677773.22</v>
      </c>
    </row>
    <row r="12520" spans="1:10" x14ac:dyDescent="0.2">
      <c r="A12520" s="180" t="s">
        <v>293</v>
      </c>
      <c r="B12520" s="180" t="s">
        <v>332</v>
      </c>
      <c r="C12520" s="180"/>
      <c r="D12520" s="180"/>
      <c r="E12520" s="180">
        <v>0</v>
      </c>
      <c r="F12520" s="180"/>
      <c r="G12520" s="180"/>
      <c r="H12520" s="180"/>
      <c r="I12520" s="180">
        <v>307525</v>
      </c>
      <c r="J12520" s="180">
        <v>302980</v>
      </c>
    </row>
    <row r="12521" spans="1:10" x14ac:dyDescent="0.2">
      <c r="A12521" s="180" t="s">
        <v>293</v>
      </c>
      <c r="B12521" s="180" t="s">
        <v>407</v>
      </c>
      <c r="C12521" s="180">
        <v>0</v>
      </c>
      <c r="D12521" s="180">
        <v>0</v>
      </c>
      <c r="E12521" s="180">
        <v>0</v>
      </c>
      <c r="F12521" s="180">
        <v>0</v>
      </c>
      <c r="G12521" s="180">
        <v>775277</v>
      </c>
      <c r="H12521" s="180">
        <v>0</v>
      </c>
      <c r="I12521" s="180">
        <v>1638332</v>
      </c>
      <c r="J12521" s="180">
        <v>1579777.31</v>
      </c>
    </row>
    <row r="12522" spans="1:10" x14ac:dyDescent="0.2">
      <c r="A12522" s="180" t="s">
        <v>293</v>
      </c>
      <c r="B12522" s="180" t="s">
        <v>345</v>
      </c>
      <c r="C12522" s="180">
        <v>3271709</v>
      </c>
      <c r="D12522" s="180">
        <v>2440292</v>
      </c>
      <c r="E12522" s="180">
        <v>342</v>
      </c>
      <c r="F12522" s="180">
        <v>5918071</v>
      </c>
      <c r="G12522" s="180">
        <v>1817560</v>
      </c>
      <c r="H12522" s="180">
        <v>2241699</v>
      </c>
      <c r="I12522" s="180">
        <v>63308631</v>
      </c>
      <c r="J12522" s="180">
        <v>60619978.840000004</v>
      </c>
    </row>
    <row r="12523" spans="1:10" x14ac:dyDescent="0.2">
      <c r="A12523" s="180" t="s">
        <v>293</v>
      </c>
      <c r="B12523" s="180" t="s">
        <v>346</v>
      </c>
      <c r="C12523" s="180">
        <v>0</v>
      </c>
      <c r="D12523" s="180">
        <v>0</v>
      </c>
      <c r="E12523" s="180">
        <v>20896639</v>
      </c>
      <c r="F12523" s="180">
        <v>0</v>
      </c>
      <c r="G12523" s="180"/>
      <c r="H12523" s="180"/>
      <c r="I12523" s="180">
        <v>60886953</v>
      </c>
      <c r="J12523" s="180">
        <v>60126012.700000003</v>
      </c>
    </row>
    <row r="12524" spans="1:10" x14ac:dyDescent="0.2">
      <c r="A12524" s="180" t="s">
        <v>293</v>
      </c>
      <c r="B12524" s="180" t="s">
        <v>446</v>
      </c>
      <c r="C12524" s="180">
        <v>10100000</v>
      </c>
      <c r="D12524" s="180">
        <v>0</v>
      </c>
      <c r="E12524" s="180">
        <v>0</v>
      </c>
      <c r="F12524" s="180">
        <v>1845241</v>
      </c>
      <c r="G12524" s="180">
        <v>0</v>
      </c>
      <c r="H12524" s="180">
        <v>0</v>
      </c>
      <c r="I12524" s="180">
        <v>15483739</v>
      </c>
      <c r="J12524" s="180">
        <v>5402699.2000000002</v>
      </c>
    </row>
    <row r="12525" spans="1:10" x14ac:dyDescent="0.2">
      <c r="A12525" s="180" t="s">
        <v>293</v>
      </c>
      <c r="B12525" s="180" t="s">
        <v>347</v>
      </c>
      <c r="C12525" s="180">
        <v>0</v>
      </c>
      <c r="D12525" s="180">
        <v>0</v>
      </c>
      <c r="E12525" s="180">
        <v>0</v>
      </c>
      <c r="F12525" s="180"/>
      <c r="G12525" s="180">
        <v>0</v>
      </c>
      <c r="H12525" s="180">
        <v>0</v>
      </c>
      <c r="I12525" s="180">
        <v>11379</v>
      </c>
      <c r="J12525" s="180">
        <v>11211.2</v>
      </c>
    </row>
    <row r="12526" spans="1:10" x14ac:dyDescent="0.2">
      <c r="A12526" s="180" t="s">
        <v>293</v>
      </c>
      <c r="B12526" s="180" t="s">
        <v>348</v>
      </c>
      <c r="C12526" s="180">
        <v>13371709</v>
      </c>
      <c r="D12526" s="180">
        <v>2440292</v>
      </c>
      <c r="E12526" s="180">
        <v>20896981</v>
      </c>
      <c r="F12526" s="180">
        <v>7763312</v>
      </c>
      <c r="G12526" s="180">
        <v>1817560</v>
      </c>
      <c r="H12526" s="180">
        <v>2241699</v>
      </c>
      <c r="I12526" s="180">
        <v>139690702</v>
      </c>
      <c r="J12526" s="180">
        <v>126159901.94</v>
      </c>
    </row>
    <row r="12527" spans="1:10" x14ac:dyDescent="0.2">
      <c r="A12527" s="180" t="s">
        <v>293</v>
      </c>
      <c r="B12527" s="180" t="s">
        <v>349</v>
      </c>
      <c r="C12527" s="180">
        <v>11276652.989999998</v>
      </c>
      <c r="D12527" s="180">
        <v>3657142.76</v>
      </c>
      <c r="E12527" s="180">
        <v>15692074</v>
      </c>
      <c r="F12527" s="180">
        <v>78406930.300000012</v>
      </c>
      <c r="G12527" s="180">
        <v>749779.37000000011</v>
      </c>
      <c r="H12527" s="180">
        <v>-458734.76</v>
      </c>
      <c r="I12527" s="180">
        <v>43340211.470000006</v>
      </c>
      <c r="J12527" s="180">
        <v>17239200.879999999</v>
      </c>
    </row>
    <row r="12528" spans="1:10" x14ac:dyDescent="0.2">
      <c r="A12528" s="180" t="s">
        <v>293</v>
      </c>
      <c r="B12528" s="180" t="s">
        <v>350</v>
      </c>
      <c r="C12528" s="180">
        <v>24648361.989999998</v>
      </c>
      <c r="D12528" s="180">
        <v>6097434.7599999998</v>
      </c>
      <c r="E12528" s="180">
        <v>36589055</v>
      </c>
      <c r="F12528" s="180">
        <v>86170242.300000012</v>
      </c>
      <c r="G12528" s="180">
        <v>2567339.37</v>
      </c>
      <c r="H12528" s="180">
        <v>1782964.24</v>
      </c>
      <c r="I12528" s="180">
        <v>183030913.47</v>
      </c>
      <c r="J12528" s="180">
        <v>143399102.81999999</v>
      </c>
    </row>
    <row r="12529" spans="1:10" x14ac:dyDescent="0.2">
      <c r="A12529" s="180" t="s">
        <v>293</v>
      </c>
      <c r="B12529" s="180" t="s">
        <v>376</v>
      </c>
      <c r="C12529" s="180"/>
      <c r="D12529" s="180"/>
      <c r="E12529" s="180"/>
      <c r="F12529" s="180"/>
      <c r="G12529" s="180"/>
      <c r="H12529" s="180"/>
      <c r="I12529" s="180"/>
      <c r="J12529" s="180"/>
    </row>
    <row r="12530" spans="1:10" x14ac:dyDescent="0.2">
      <c r="A12530" s="180" t="s">
        <v>293</v>
      </c>
      <c r="B12530" s="180" t="s">
        <v>377</v>
      </c>
      <c r="C12530" s="180">
        <v>0</v>
      </c>
      <c r="D12530" s="180">
        <v>20355</v>
      </c>
      <c r="E12530" s="180">
        <v>0</v>
      </c>
      <c r="F12530" s="180"/>
      <c r="G12530" s="180">
        <v>0</v>
      </c>
      <c r="H12530" s="180">
        <v>385127</v>
      </c>
      <c r="I12530" s="180">
        <v>31275626</v>
      </c>
      <c r="J12530" s="180">
        <v>30595431.5</v>
      </c>
    </row>
    <row r="12531" spans="1:10" x14ac:dyDescent="0.2">
      <c r="A12531" s="180" t="s">
        <v>293</v>
      </c>
      <c r="B12531" s="180" t="s">
        <v>352</v>
      </c>
      <c r="C12531" s="180">
        <v>0</v>
      </c>
      <c r="D12531" s="180">
        <v>0</v>
      </c>
      <c r="E12531" s="180">
        <v>0</v>
      </c>
      <c r="F12531" s="180"/>
      <c r="G12531" s="180">
        <v>0</v>
      </c>
      <c r="H12531" s="180">
        <v>0</v>
      </c>
      <c r="I12531" s="180">
        <v>1997665</v>
      </c>
      <c r="J12531" s="180">
        <v>1761354.4</v>
      </c>
    </row>
    <row r="12532" spans="1:10" x14ac:dyDescent="0.2">
      <c r="A12532" s="180" t="s">
        <v>293</v>
      </c>
      <c r="B12532" s="180" t="s">
        <v>353</v>
      </c>
      <c r="C12532" s="180">
        <v>82000</v>
      </c>
      <c r="D12532" s="180">
        <v>724207</v>
      </c>
      <c r="E12532" s="180">
        <v>0</v>
      </c>
      <c r="F12532" s="180"/>
      <c r="G12532" s="180">
        <v>0</v>
      </c>
      <c r="H12532" s="180">
        <v>0</v>
      </c>
      <c r="I12532" s="180">
        <v>3545102</v>
      </c>
      <c r="J12532" s="180">
        <v>3454146.7</v>
      </c>
    </row>
    <row r="12533" spans="1:10" x14ac:dyDescent="0.2">
      <c r="A12533" s="180" t="s">
        <v>293</v>
      </c>
      <c r="B12533" s="180" t="s">
        <v>354</v>
      </c>
      <c r="C12533" s="180">
        <v>0</v>
      </c>
      <c r="D12533" s="180">
        <v>0</v>
      </c>
      <c r="E12533" s="180">
        <v>12400</v>
      </c>
      <c r="F12533" s="180"/>
      <c r="G12533" s="180">
        <v>0</v>
      </c>
      <c r="H12533" s="180">
        <v>0</v>
      </c>
      <c r="I12533" s="180">
        <v>972282</v>
      </c>
      <c r="J12533" s="180">
        <v>940800.09</v>
      </c>
    </row>
    <row r="12534" spans="1:10" x14ac:dyDescent="0.2">
      <c r="A12534" s="180" t="s">
        <v>293</v>
      </c>
      <c r="B12534" s="180" t="s">
        <v>408</v>
      </c>
      <c r="C12534" s="180">
        <v>0</v>
      </c>
      <c r="D12534" s="180">
        <v>0</v>
      </c>
      <c r="E12534" s="180">
        <v>0</v>
      </c>
      <c r="F12534" s="180"/>
      <c r="G12534" s="180">
        <v>0</v>
      </c>
      <c r="H12534" s="180">
        <v>290435</v>
      </c>
      <c r="I12534" s="180">
        <v>3278531</v>
      </c>
      <c r="J12534" s="180">
        <v>3169881.6</v>
      </c>
    </row>
    <row r="12535" spans="1:10" x14ac:dyDescent="0.2">
      <c r="A12535" s="180" t="s">
        <v>293</v>
      </c>
      <c r="B12535" s="180" t="s">
        <v>423</v>
      </c>
      <c r="C12535" s="180">
        <v>0</v>
      </c>
      <c r="D12535" s="180">
        <v>0</v>
      </c>
      <c r="E12535" s="180">
        <v>0</v>
      </c>
      <c r="F12535" s="180">
        <v>0</v>
      </c>
      <c r="G12535" s="180">
        <v>0</v>
      </c>
      <c r="H12535" s="180">
        <v>23965</v>
      </c>
      <c r="I12535" s="180">
        <v>1334694</v>
      </c>
      <c r="J12535" s="180">
        <v>1348063.9900000002</v>
      </c>
    </row>
    <row r="12536" spans="1:10" x14ac:dyDescent="0.2">
      <c r="A12536" s="180" t="s">
        <v>293</v>
      </c>
      <c r="B12536" s="180" t="s">
        <v>355</v>
      </c>
      <c r="C12536" s="180">
        <v>0</v>
      </c>
      <c r="D12536" s="180">
        <v>176941</v>
      </c>
      <c r="E12536" s="180">
        <v>0</v>
      </c>
      <c r="F12536" s="180"/>
      <c r="G12536" s="180">
        <v>0</v>
      </c>
      <c r="H12536" s="180">
        <v>0</v>
      </c>
      <c r="I12536" s="180">
        <v>4230209</v>
      </c>
      <c r="J12536" s="180">
        <v>4334585.4000000004</v>
      </c>
    </row>
    <row r="12537" spans="1:10" x14ac:dyDescent="0.2">
      <c r="A12537" s="180" t="s">
        <v>293</v>
      </c>
      <c r="B12537" s="180" t="s">
        <v>356</v>
      </c>
      <c r="C12537" s="180">
        <v>0</v>
      </c>
      <c r="D12537" s="180">
        <v>0</v>
      </c>
      <c r="E12537" s="180">
        <v>0</v>
      </c>
      <c r="F12537" s="180"/>
      <c r="G12537" s="180">
        <v>0</v>
      </c>
      <c r="H12537" s="180">
        <v>16105</v>
      </c>
      <c r="I12537" s="180">
        <v>1399713</v>
      </c>
      <c r="J12537" s="180">
        <v>1422072.34</v>
      </c>
    </row>
    <row r="12538" spans="1:10" x14ac:dyDescent="0.2">
      <c r="A12538" s="180" t="s">
        <v>293</v>
      </c>
      <c r="B12538" s="180" t="s">
        <v>409</v>
      </c>
      <c r="C12538" s="180"/>
      <c r="D12538" s="180"/>
      <c r="E12538" s="180"/>
      <c r="F12538" s="180"/>
      <c r="G12538" s="180"/>
      <c r="H12538" s="180"/>
      <c r="I12538" s="180">
        <v>0</v>
      </c>
      <c r="J12538" s="180"/>
    </row>
    <row r="12539" spans="1:10" x14ac:dyDescent="0.2">
      <c r="A12539" s="180" t="s">
        <v>293</v>
      </c>
      <c r="B12539" s="180" t="s">
        <v>378</v>
      </c>
      <c r="C12539" s="180">
        <v>0</v>
      </c>
      <c r="D12539" s="180">
        <v>0</v>
      </c>
      <c r="E12539" s="180">
        <v>0</v>
      </c>
      <c r="F12539" s="180"/>
      <c r="G12539" s="180">
        <v>1993778</v>
      </c>
      <c r="H12539" s="180">
        <v>1597072</v>
      </c>
      <c r="I12539" s="180">
        <v>3511115</v>
      </c>
      <c r="J12539" s="180">
        <v>3433397.08</v>
      </c>
    </row>
    <row r="12540" spans="1:10" x14ac:dyDescent="0.2">
      <c r="A12540" s="180" t="s">
        <v>293</v>
      </c>
      <c r="B12540" s="180" t="s">
        <v>360</v>
      </c>
      <c r="C12540" s="180">
        <v>640000</v>
      </c>
      <c r="D12540" s="180">
        <v>483275</v>
      </c>
      <c r="E12540" s="180">
        <v>12922683</v>
      </c>
      <c r="F12540" s="180"/>
      <c r="G12540" s="180"/>
      <c r="H12540" s="180">
        <v>0</v>
      </c>
      <c r="I12540" s="180">
        <v>3677403</v>
      </c>
      <c r="J12540" s="180">
        <v>1426660.6800000002</v>
      </c>
    </row>
    <row r="12541" spans="1:10" x14ac:dyDescent="0.2">
      <c r="A12541" s="180" t="s">
        <v>293</v>
      </c>
      <c r="B12541" s="180" t="s">
        <v>379</v>
      </c>
      <c r="C12541" s="180">
        <v>0</v>
      </c>
      <c r="D12541" s="180">
        <v>0</v>
      </c>
      <c r="E12541" s="180">
        <v>65861</v>
      </c>
      <c r="F12541" s="180">
        <v>5674858</v>
      </c>
      <c r="G12541" s="180"/>
      <c r="H12541" s="180"/>
      <c r="I12541" s="180">
        <v>5596862</v>
      </c>
      <c r="J12541" s="180">
        <v>41280025.979999997</v>
      </c>
    </row>
    <row r="12542" spans="1:10" x14ac:dyDescent="0.2">
      <c r="A12542" s="180" t="s">
        <v>293</v>
      </c>
      <c r="B12542" s="180" t="s">
        <v>362</v>
      </c>
      <c r="C12542" s="180"/>
      <c r="D12542" s="180"/>
      <c r="E12542" s="180"/>
      <c r="F12542" s="180"/>
      <c r="G12542" s="180"/>
      <c r="H12542" s="180"/>
      <c r="I12542" s="180">
        <v>1482530</v>
      </c>
      <c r="J12542" s="180">
        <v>1451025</v>
      </c>
    </row>
    <row r="12543" spans="1:10" x14ac:dyDescent="0.2">
      <c r="A12543" s="180" t="s">
        <v>293</v>
      </c>
      <c r="B12543" s="180" t="s">
        <v>365</v>
      </c>
      <c r="C12543" s="180">
        <v>722000</v>
      </c>
      <c r="D12543" s="180">
        <v>1404778</v>
      </c>
      <c r="E12543" s="180">
        <v>13000944</v>
      </c>
      <c r="F12543" s="180">
        <v>5674858</v>
      </c>
      <c r="G12543" s="180">
        <v>1993778</v>
      </c>
      <c r="H12543" s="180">
        <v>2312704</v>
      </c>
      <c r="I12543" s="180">
        <v>62301732</v>
      </c>
      <c r="J12543" s="180">
        <v>94617444.76000002</v>
      </c>
    </row>
    <row r="12544" spans="1:10" x14ac:dyDescent="0.2">
      <c r="A12544" s="180" t="s">
        <v>293</v>
      </c>
      <c r="B12544" s="180" t="s">
        <v>447</v>
      </c>
      <c r="C12544" s="180">
        <v>1900241</v>
      </c>
      <c r="D12544" s="180">
        <v>0</v>
      </c>
      <c r="E12544" s="180">
        <v>0</v>
      </c>
      <c r="F12544" s="180">
        <v>0</v>
      </c>
      <c r="G12544" s="180">
        <v>89275</v>
      </c>
      <c r="H12544" s="180">
        <v>25456</v>
      </c>
      <c r="I12544" s="180">
        <v>2023486</v>
      </c>
      <c r="J12544" s="180">
        <v>5441446.5899999999</v>
      </c>
    </row>
    <row r="12545" spans="1:10" x14ac:dyDescent="0.2">
      <c r="A12545" s="180" t="s">
        <v>293</v>
      </c>
      <c r="B12545" s="180" t="s">
        <v>366</v>
      </c>
      <c r="C12545" s="180">
        <v>2622241</v>
      </c>
      <c r="D12545" s="180">
        <v>1404778</v>
      </c>
      <c r="E12545" s="180">
        <v>13000944</v>
      </c>
      <c r="F12545" s="180">
        <v>5674858</v>
      </c>
      <c r="G12545" s="180">
        <v>2083053</v>
      </c>
      <c r="H12545" s="180">
        <v>2338160</v>
      </c>
      <c r="I12545" s="180">
        <v>64325218</v>
      </c>
      <c r="J12545" s="180">
        <v>100058891.35000002</v>
      </c>
    </row>
    <row r="12546" spans="1:10" x14ac:dyDescent="0.2">
      <c r="A12546" s="180" t="s">
        <v>293</v>
      </c>
      <c r="B12546" s="180" t="s">
        <v>367</v>
      </c>
      <c r="C12546" s="180">
        <v>22026120.989999998</v>
      </c>
      <c r="D12546" s="180">
        <v>4692656.76</v>
      </c>
      <c r="E12546" s="180">
        <v>23588111</v>
      </c>
      <c r="F12546" s="180">
        <v>80495384.300000012</v>
      </c>
      <c r="G12546" s="180">
        <v>484286.37000000005</v>
      </c>
      <c r="H12546" s="180">
        <v>-555195.76</v>
      </c>
      <c r="I12546" s="180">
        <v>118705695.47</v>
      </c>
      <c r="J12546" s="180">
        <v>43340211.469999969</v>
      </c>
    </row>
    <row r="12547" spans="1:10" x14ac:dyDescent="0.2">
      <c r="A12547" s="180" t="s">
        <v>293</v>
      </c>
      <c r="B12547" s="180" t="s">
        <v>368</v>
      </c>
      <c r="C12547" s="180">
        <v>24648361.989999998</v>
      </c>
      <c r="D12547" s="180">
        <v>6097434.7599999998</v>
      </c>
      <c r="E12547" s="180">
        <v>36589055</v>
      </c>
      <c r="F12547" s="180">
        <v>86170242.300000012</v>
      </c>
      <c r="G12547" s="180">
        <v>2567339.37</v>
      </c>
      <c r="H12547" s="180">
        <v>1782964.24</v>
      </c>
      <c r="I12547" s="180">
        <v>183030913.47</v>
      </c>
      <c r="J12547" s="180">
        <v>143399102.81999999</v>
      </c>
    </row>
    <row r="12548" spans="1:10" x14ac:dyDescent="0.2">
      <c r="A12548" s="180" t="s">
        <v>295</v>
      </c>
      <c r="B12548" s="180" t="s">
        <v>333</v>
      </c>
      <c r="C12548" s="180"/>
      <c r="D12548" s="180">
        <v>420783</v>
      </c>
      <c r="E12548" s="180"/>
      <c r="F12548" s="180">
        <v>0</v>
      </c>
      <c r="G12548" s="180"/>
      <c r="H12548" s="180"/>
      <c r="I12548" s="180">
        <v>4521119</v>
      </c>
      <c r="J12548" s="180">
        <v>4742968.13</v>
      </c>
    </row>
    <row r="12549" spans="1:10" x14ac:dyDescent="0.2">
      <c r="A12549" s="180" t="s">
        <v>295</v>
      </c>
      <c r="B12549" s="180" t="s">
        <v>334</v>
      </c>
      <c r="C12549" s="180"/>
      <c r="D12549" s="180">
        <v>5438</v>
      </c>
      <c r="E12549" s="180"/>
      <c r="F12549" s="180">
        <v>0</v>
      </c>
      <c r="G12549" s="180"/>
      <c r="H12549" s="180"/>
      <c r="I12549" s="180">
        <v>68342</v>
      </c>
      <c r="J12549" s="180">
        <v>84548.22</v>
      </c>
    </row>
    <row r="12550" spans="1:10" x14ac:dyDescent="0.2">
      <c r="A12550" s="180" t="s">
        <v>295</v>
      </c>
      <c r="B12550" s="180" t="s">
        <v>335</v>
      </c>
      <c r="C12550" s="180"/>
      <c r="D12550" s="180">
        <v>0</v>
      </c>
      <c r="E12550" s="180"/>
      <c r="F12550" s="180"/>
      <c r="G12550" s="180"/>
      <c r="H12550" s="180"/>
      <c r="I12550" s="180">
        <v>483829</v>
      </c>
      <c r="J12550" s="180">
        <v>476278</v>
      </c>
    </row>
    <row r="12551" spans="1:10" x14ac:dyDescent="0.2">
      <c r="A12551" s="180" t="s">
        <v>295</v>
      </c>
      <c r="B12551" s="180" t="s">
        <v>336</v>
      </c>
      <c r="C12551" s="180"/>
      <c r="D12551" s="180"/>
      <c r="E12551" s="180"/>
      <c r="F12551" s="180"/>
      <c r="G12551" s="180"/>
      <c r="H12551" s="180"/>
      <c r="I12551" s="180">
        <v>1382607</v>
      </c>
      <c r="J12551" s="180">
        <v>1157662.8500000001</v>
      </c>
    </row>
    <row r="12552" spans="1:10" x14ac:dyDescent="0.2">
      <c r="A12552" s="180" t="s">
        <v>295</v>
      </c>
      <c r="B12552" s="180" t="s">
        <v>337</v>
      </c>
      <c r="C12552" s="180">
        <v>3612</v>
      </c>
      <c r="D12552" s="180">
        <v>4011</v>
      </c>
      <c r="E12552" s="180"/>
      <c r="F12552" s="180"/>
      <c r="G12552" s="180">
        <v>2434</v>
      </c>
      <c r="H12552" s="180"/>
      <c r="I12552" s="180">
        <v>28773</v>
      </c>
      <c r="J12552" s="180">
        <v>26654.42</v>
      </c>
    </row>
    <row r="12553" spans="1:10" x14ac:dyDescent="0.2">
      <c r="A12553" s="180" t="s">
        <v>295</v>
      </c>
      <c r="B12553" s="180" t="s">
        <v>338</v>
      </c>
      <c r="C12553" s="180"/>
      <c r="D12553" s="180"/>
      <c r="E12553" s="180"/>
      <c r="F12553" s="180"/>
      <c r="G12553" s="180">
        <v>172859</v>
      </c>
      <c r="H12553" s="180"/>
      <c r="I12553" s="180">
        <v>193968</v>
      </c>
      <c r="J12553" s="180">
        <v>168626.95</v>
      </c>
    </row>
    <row r="12554" spans="1:10" x14ac:dyDescent="0.2">
      <c r="A12554" s="180" t="s">
        <v>295</v>
      </c>
      <c r="B12554" s="180" t="s">
        <v>339</v>
      </c>
      <c r="C12554" s="180"/>
      <c r="D12554" s="180"/>
      <c r="E12554" s="180"/>
      <c r="F12554" s="180"/>
      <c r="G12554" s="180"/>
      <c r="H12554" s="180"/>
      <c r="I12554" s="180">
        <v>212755</v>
      </c>
      <c r="J12554" s="180">
        <v>210681.57</v>
      </c>
    </row>
    <row r="12555" spans="1:10" x14ac:dyDescent="0.2">
      <c r="A12555" s="180" t="s">
        <v>295</v>
      </c>
      <c r="B12555" s="180" t="s">
        <v>340</v>
      </c>
      <c r="C12555" s="180"/>
      <c r="D12555" s="180">
        <v>3519</v>
      </c>
      <c r="E12555" s="180"/>
      <c r="F12555" s="180"/>
      <c r="G12555" s="180">
        <v>102</v>
      </c>
      <c r="H12555" s="180"/>
      <c r="I12555" s="180">
        <v>456275</v>
      </c>
      <c r="J12555" s="180">
        <v>453624.74999999994</v>
      </c>
    </row>
    <row r="12556" spans="1:10" x14ac:dyDescent="0.2">
      <c r="A12556" s="180" t="s">
        <v>295</v>
      </c>
      <c r="B12556" s="180" t="s">
        <v>341</v>
      </c>
      <c r="C12556" s="180"/>
      <c r="D12556" s="180"/>
      <c r="E12556" s="180"/>
      <c r="F12556" s="180"/>
      <c r="G12556" s="180"/>
      <c r="H12556" s="180"/>
      <c r="I12556" s="180">
        <v>0</v>
      </c>
      <c r="J12556" s="180">
        <v>0</v>
      </c>
    </row>
    <row r="12557" spans="1:10" x14ac:dyDescent="0.2">
      <c r="A12557" s="180" t="s">
        <v>295</v>
      </c>
      <c r="B12557" s="180" t="s">
        <v>342</v>
      </c>
      <c r="C12557" s="180"/>
      <c r="D12557" s="180"/>
      <c r="E12557" s="180"/>
      <c r="F12557" s="180"/>
      <c r="G12557" s="180"/>
      <c r="H12557" s="180"/>
      <c r="I12557" s="180">
        <v>6724638</v>
      </c>
      <c r="J12557" s="180">
        <v>6395208</v>
      </c>
    </row>
    <row r="12558" spans="1:10" x14ac:dyDescent="0.2">
      <c r="A12558" s="180" t="s">
        <v>295</v>
      </c>
      <c r="B12558" s="180" t="s">
        <v>343</v>
      </c>
      <c r="C12558" s="180"/>
      <c r="D12558" s="180"/>
      <c r="E12558" s="180"/>
      <c r="F12558" s="180"/>
      <c r="G12558" s="180"/>
      <c r="H12558" s="180"/>
      <c r="I12558" s="180">
        <v>0</v>
      </c>
      <c r="J12558" s="180">
        <v>0</v>
      </c>
    </row>
    <row r="12559" spans="1:10" x14ac:dyDescent="0.2">
      <c r="A12559" s="180" t="s">
        <v>295</v>
      </c>
      <c r="B12559" s="180" t="s">
        <v>344</v>
      </c>
      <c r="C12559" s="180">
        <v>918588</v>
      </c>
      <c r="D12559" s="180"/>
      <c r="E12559" s="180"/>
      <c r="F12559" s="180"/>
      <c r="G12559" s="180">
        <v>4364</v>
      </c>
      <c r="H12559" s="180"/>
      <c r="I12559" s="180">
        <v>1291982</v>
      </c>
      <c r="J12559" s="180">
        <v>953786.19</v>
      </c>
    </row>
    <row r="12560" spans="1:10" x14ac:dyDescent="0.2">
      <c r="A12560" s="180" t="s">
        <v>295</v>
      </c>
      <c r="B12560" s="180" t="s">
        <v>475</v>
      </c>
      <c r="C12560" s="180"/>
      <c r="D12560" s="180">
        <v>3280</v>
      </c>
      <c r="E12560" s="180"/>
      <c r="F12560" s="180">
        <v>0</v>
      </c>
      <c r="G12560" s="180"/>
      <c r="H12560" s="180"/>
      <c r="I12560" s="180">
        <v>35583</v>
      </c>
      <c r="J12560" s="180">
        <v>22440.97</v>
      </c>
    </row>
    <row r="12561" spans="1:10" x14ac:dyDescent="0.2">
      <c r="A12561" s="180" t="s">
        <v>295</v>
      </c>
      <c r="B12561" s="180" t="s">
        <v>332</v>
      </c>
      <c r="C12561" s="180"/>
      <c r="D12561" s="180"/>
      <c r="E12561" s="180"/>
      <c r="F12561" s="180"/>
      <c r="G12561" s="180"/>
      <c r="H12561" s="180"/>
      <c r="I12561" s="180">
        <v>489412</v>
      </c>
      <c r="J12561" s="180">
        <v>308058</v>
      </c>
    </row>
    <row r="12562" spans="1:10" x14ac:dyDescent="0.2">
      <c r="A12562" s="180" t="s">
        <v>295</v>
      </c>
      <c r="B12562" s="180" t="s">
        <v>407</v>
      </c>
      <c r="C12562" s="180"/>
      <c r="D12562" s="180"/>
      <c r="E12562" s="180"/>
      <c r="F12562" s="180"/>
      <c r="G12562" s="180">
        <v>326672</v>
      </c>
      <c r="H12562" s="180"/>
      <c r="I12562" s="180">
        <v>861600</v>
      </c>
      <c r="J12562" s="180">
        <v>660861.62000000011</v>
      </c>
    </row>
    <row r="12563" spans="1:10" x14ac:dyDescent="0.2">
      <c r="A12563" s="180" t="s">
        <v>295</v>
      </c>
      <c r="B12563" s="180" t="s">
        <v>345</v>
      </c>
      <c r="C12563" s="180">
        <v>922200</v>
      </c>
      <c r="D12563" s="180">
        <v>437031</v>
      </c>
      <c r="E12563" s="180">
        <v>0</v>
      </c>
      <c r="F12563" s="180">
        <v>0</v>
      </c>
      <c r="G12563" s="180">
        <v>506431</v>
      </c>
      <c r="H12563" s="180">
        <v>0</v>
      </c>
      <c r="I12563" s="180">
        <v>16750883</v>
      </c>
      <c r="J12563" s="180">
        <v>15661399.670000002</v>
      </c>
    </row>
    <row r="12564" spans="1:10" x14ac:dyDescent="0.2">
      <c r="A12564" s="180" t="s">
        <v>295</v>
      </c>
      <c r="B12564" s="180" t="s">
        <v>346</v>
      </c>
      <c r="C12564" s="180"/>
      <c r="D12564" s="180"/>
      <c r="E12564" s="180"/>
      <c r="F12564" s="180"/>
      <c r="G12564" s="180"/>
      <c r="H12564" s="180"/>
      <c r="I12564" s="180">
        <v>0</v>
      </c>
      <c r="J12564" s="180">
        <v>0</v>
      </c>
    </row>
    <row r="12565" spans="1:10" x14ac:dyDescent="0.2">
      <c r="A12565" s="180" t="s">
        <v>295</v>
      </c>
      <c r="B12565" s="180" t="s">
        <v>446</v>
      </c>
      <c r="C12565" s="180"/>
      <c r="D12565" s="180"/>
      <c r="E12565" s="180"/>
      <c r="F12565" s="180">
        <v>549011</v>
      </c>
      <c r="G12565" s="180">
        <v>5497</v>
      </c>
      <c r="H12565" s="180"/>
      <c r="I12565" s="180">
        <v>571603</v>
      </c>
      <c r="J12565" s="180">
        <v>1500600.6800000002</v>
      </c>
    </row>
    <row r="12566" spans="1:10" x14ac:dyDescent="0.2">
      <c r="A12566" s="180" t="s">
        <v>295</v>
      </c>
      <c r="B12566" s="180" t="s">
        <v>347</v>
      </c>
      <c r="C12566" s="180"/>
      <c r="D12566" s="180">
        <v>34912</v>
      </c>
      <c r="E12566" s="180"/>
      <c r="F12566" s="180"/>
      <c r="G12566" s="180"/>
      <c r="H12566" s="180"/>
      <c r="I12566" s="180">
        <v>35527</v>
      </c>
      <c r="J12566" s="180">
        <v>34001.99</v>
      </c>
    </row>
    <row r="12567" spans="1:10" x14ac:dyDescent="0.2">
      <c r="A12567" s="180" t="s">
        <v>295</v>
      </c>
      <c r="B12567" s="180" t="s">
        <v>348</v>
      </c>
      <c r="C12567" s="180">
        <v>922200</v>
      </c>
      <c r="D12567" s="180">
        <v>471943</v>
      </c>
      <c r="E12567" s="180">
        <v>0</v>
      </c>
      <c r="F12567" s="180">
        <v>549011</v>
      </c>
      <c r="G12567" s="180">
        <v>511928</v>
      </c>
      <c r="H12567" s="180">
        <v>0</v>
      </c>
      <c r="I12567" s="180">
        <v>17358013</v>
      </c>
      <c r="J12567" s="180">
        <v>17196002.34</v>
      </c>
    </row>
    <row r="12568" spans="1:10" x14ac:dyDescent="0.2">
      <c r="A12568" s="180" t="s">
        <v>295</v>
      </c>
      <c r="B12568" s="180" t="s">
        <v>349</v>
      </c>
      <c r="C12568" s="180">
        <v>1537964.8600000003</v>
      </c>
      <c r="D12568" s="180">
        <v>178487.31999999995</v>
      </c>
      <c r="E12568" s="180">
        <v>0</v>
      </c>
      <c r="F12568" s="180">
        <v>0</v>
      </c>
      <c r="G12568" s="180">
        <v>-102447.40000000002</v>
      </c>
      <c r="H12568" s="180">
        <v>0</v>
      </c>
      <c r="I12568" s="180">
        <v>6104285.5800000001</v>
      </c>
      <c r="J12568" s="180">
        <v>5146502.38</v>
      </c>
    </row>
    <row r="12569" spans="1:10" x14ac:dyDescent="0.2">
      <c r="A12569" s="180" t="s">
        <v>295</v>
      </c>
      <c r="B12569" s="180" t="s">
        <v>350</v>
      </c>
      <c r="C12569" s="180">
        <v>2460164.8600000003</v>
      </c>
      <c r="D12569" s="180">
        <v>650430.31999999995</v>
      </c>
      <c r="E12569" s="180">
        <v>0</v>
      </c>
      <c r="F12569" s="180">
        <v>549011</v>
      </c>
      <c r="G12569" s="180">
        <v>409480.6</v>
      </c>
      <c r="H12569" s="180">
        <v>0</v>
      </c>
      <c r="I12569" s="180">
        <v>23462298.579999998</v>
      </c>
      <c r="J12569" s="180">
        <v>22342504.719999999</v>
      </c>
    </row>
    <row r="12570" spans="1:10" x14ac:dyDescent="0.2">
      <c r="A12570" s="180" t="s">
        <v>295</v>
      </c>
      <c r="B12570" s="180" t="s">
        <v>376</v>
      </c>
      <c r="C12570" s="180"/>
      <c r="D12570" s="180"/>
      <c r="E12570" s="180"/>
      <c r="F12570" s="180"/>
      <c r="G12570" s="180"/>
      <c r="H12570" s="180"/>
      <c r="I12570" s="180"/>
      <c r="J12570" s="180"/>
    </row>
    <row r="12571" spans="1:10" x14ac:dyDescent="0.2">
      <c r="A12571" s="180" t="s">
        <v>295</v>
      </c>
      <c r="B12571" s="180" t="s">
        <v>377</v>
      </c>
      <c r="C12571" s="180">
        <v>36311</v>
      </c>
      <c r="D12571" s="180">
        <v>2993</v>
      </c>
      <c r="E12571" s="180"/>
      <c r="F12571" s="180"/>
      <c r="G12571" s="180"/>
      <c r="H12571" s="180"/>
      <c r="I12571" s="180">
        <v>8910989</v>
      </c>
      <c r="J12571" s="180">
        <v>8668283.6799999997</v>
      </c>
    </row>
    <row r="12572" spans="1:10" x14ac:dyDescent="0.2">
      <c r="A12572" s="180" t="s">
        <v>295</v>
      </c>
      <c r="B12572" s="180" t="s">
        <v>352</v>
      </c>
      <c r="C12572" s="180">
        <v>0</v>
      </c>
      <c r="D12572" s="180">
        <v>2011</v>
      </c>
      <c r="E12572" s="180"/>
      <c r="F12572" s="180"/>
      <c r="G12572" s="180"/>
      <c r="H12572" s="180"/>
      <c r="I12572" s="180">
        <v>392665</v>
      </c>
      <c r="J12572" s="180">
        <v>369825.73</v>
      </c>
    </row>
    <row r="12573" spans="1:10" x14ac:dyDescent="0.2">
      <c r="A12573" s="180" t="s">
        <v>295</v>
      </c>
      <c r="B12573" s="180" t="s">
        <v>353</v>
      </c>
      <c r="C12573" s="180">
        <v>3760</v>
      </c>
      <c r="D12573" s="180"/>
      <c r="E12573" s="180"/>
      <c r="F12573" s="180"/>
      <c r="G12573" s="180"/>
      <c r="H12573" s="180"/>
      <c r="I12573" s="180">
        <v>179858</v>
      </c>
      <c r="J12573" s="180">
        <v>161403.52000000002</v>
      </c>
    </row>
    <row r="12574" spans="1:10" x14ac:dyDescent="0.2">
      <c r="A12574" s="180" t="s">
        <v>295</v>
      </c>
      <c r="B12574" s="180" t="s">
        <v>354</v>
      </c>
      <c r="C12574" s="180">
        <v>1737</v>
      </c>
      <c r="D12574" s="180">
        <v>4926</v>
      </c>
      <c r="E12574" s="180"/>
      <c r="F12574" s="180"/>
      <c r="G12574" s="180"/>
      <c r="H12574" s="180"/>
      <c r="I12574" s="180">
        <v>535065</v>
      </c>
      <c r="J12574" s="180">
        <v>492399.91</v>
      </c>
    </row>
    <row r="12575" spans="1:10" x14ac:dyDescent="0.2">
      <c r="A12575" s="180" t="s">
        <v>295</v>
      </c>
      <c r="B12575" s="180" t="s">
        <v>408</v>
      </c>
      <c r="C12575" s="180"/>
      <c r="D12575" s="180"/>
      <c r="E12575" s="180"/>
      <c r="F12575" s="180"/>
      <c r="G12575" s="180"/>
      <c r="H12575" s="180"/>
      <c r="I12575" s="180">
        <v>902907</v>
      </c>
      <c r="J12575" s="180">
        <v>615752.04</v>
      </c>
    </row>
    <row r="12576" spans="1:10" x14ac:dyDescent="0.2">
      <c r="A12576" s="180" t="s">
        <v>295</v>
      </c>
      <c r="B12576" s="180" t="s">
        <v>423</v>
      </c>
      <c r="C12576" s="180">
        <v>26469</v>
      </c>
      <c r="D12576" s="180">
        <v>608</v>
      </c>
      <c r="E12576" s="180"/>
      <c r="F12576" s="180">
        <v>1234</v>
      </c>
      <c r="G12576" s="180"/>
      <c r="H12576" s="180"/>
      <c r="I12576" s="180">
        <v>474039</v>
      </c>
      <c r="J12576" s="180">
        <v>311449.49</v>
      </c>
    </row>
    <row r="12577" spans="1:10" x14ac:dyDescent="0.2">
      <c r="A12577" s="180" t="s">
        <v>295</v>
      </c>
      <c r="B12577" s="180" t="s">
        <v>355</v>
      </c>
      <c r="C12577" s="180"/>
      <c r="D12577" s="180">
        <v>14814</v>
      </c>
      <c r="E12577" s="180"/>
      <c r="F12577" s="180"/>
      <c r="G12577" s="180"/>
      <c r="H12577" s="180"/>
      <c r="I12577" s="180">
        <v>1294743</v>
      </c>
      <c r="J12577" s="180">
        <v>918373.60000000021</v>
      </c>
    </row>
    <row r="12578" spans="1:10" x14ac:dyDescent="0.2">
      <c r="A12578" s="180" t="s">
        <v>295</v>
      </c>
      <c r="B12578" s="180" t="s">
        <v>356</v>
      </c>
      <c r="C12578" s="180">
        <v>14624</v>
      </c>
      <c r="D12578" s="180">
        <v>13745</v>
      </c>
      <c r="E12578" s="180"/>
      <c r="F12578" s="180"/>
      <c r="G12578" s="180"/>
      <c r="H12578" s="180"/>
      <c r="I12578" s="180">
        <v>699291</v>
      </c>
      <c r="J12578" s="180">
        <v>653127.60000000009</v>
      </c>
    </row>
    <row r="12579" spans="1:10" x14ac:dyDescent="0.2">
      <c r="A12579" s="180" t="s">
        <v>295</v>
      </c>
      <c r="B12579" s="180" t="s">
        <v>409</v>
      </c>
      <c r="C12579" s="180"/>
      <c r="D12579" s="180"/>
      <c r="E12579" s="180"/>
      <c r="F12579" s="180"/>
      <c r="G12579" s="180"/>
      <c r="H12579" s="180"/>
      <c r="I12579" s="180">
        <v>0</v>
      </c>
      <c r="J12579" s="180"/>
    </row>
    <row r="12580" spans="1:10" x14ac:dyDescent="0.2">
      <c r="A12580" s="180" t="s">
        <v>295</v>
      </c>
      <c r="B12580" s="180" t="s">
        <v>378</v>
      </c>
      <c r="C12580" s="180"/>
      <c r="D12580" s="180"/>
      <c r="E12580" s="180"/>
      <c r="F12580" s="180"/>
      <c r="G12580" s="180">
        <v>471874</v>
      </c>
      <c r="H12580" s="180"/>
      <c r="I12580" s="180">
        <v>836145</v>
      </c>
      <c r="J12580" s="180">
        <v>462622.63</v>
      </c>
    </row>
    <row r="12581" spans="1:10" x14ac:dyDescent="0.2">
      <c r="A12581" s="180" t="s">
        <v>295</v>
      </c>
      <c r="B12581" s="180" t="s">
        <v>360</v>
      </c>
      <c r="C12581" s="180">
        <v>450000</v>
      </c>
      <c r="D12581" s="180">
        <v>611333</v>
      </c>
      <c r="E12581" s="180"/>
      <c r="F12581" s="180"/>
      <c r="G12581" s="180"/>
      <c r="H12581" s="180"/>
      <c r="I12581" s="180">
        <v>919946</v>
      </c>
      <c r="J12581" s="180">
        <v>397912.13</v>
      </c>
    </row>
    <row r="12582" spans="1:10" x14ac:dyDescent="0.2">
      <c r="A12582" s="180" t="s">
        <v>295</v>
      </c>
      <c r="B12582" s="180" t="s">
        <v>379</v>
      </c>
      <c r="C12582" s="180"/>
      <c r="D12582" s="180"/>
      <c r="E12582" s="180"/>
      <c r="F12582" s="180">
        <v>547777</v>
      </c>
      <c r="G12582" s="180"/>
      <c r="H12582" s="180"/>
      <c r="I12582" s="180">
        <v>539682</v>
      </c>
      <c r="J12582" s="180">
        <v>1343209.84</v>
      </c>
    </row>
    <row r="12583" spans="1:10" x14ac:dyDescent="0.2">
      <c r="A12583" s="180" t="s">
        <v>295</v>
      </c>
      <c r="B12583" s="180" t="s">
        <v>362</v>
      </c>
      <c r="C12583" s="180"/>
      <c r="D12583" s="180"/>
      <c r="E12583" s="180"/>
      <c r="F12583" s="180"/>
      <c r="G12583" s="180"/>
      <c r="H12583" s="180"/>
      <c r="I12583" s="180">
        <v>425469</v>
      </c>
      <c r="J12583" s="180">
        <v>423185</v>
      </c>
    </row>
    <row r="12584" spans="1:10" x14ac:dyDescent="0.2">
      <c r="A12584" s="180" t="s">
        <v>295</v>
      </c>
      <c r="B12584" s="180" t="s">
        <v>365</v>
      </c>
      <c r="C12584" s="180">
        <v>532901</v>
      </c>
      <c r="D12584" s="180">
        <v>650430</v>
      </c>
      <c r="E12584" s="180">
        <v>0</v>
      </c>
      <c r="F12584" s="180">
        <v>549011</v>
      </c>
      <c r="G12584" s="180">
        <v>471874</v>
      </c>
      <c r="H12584" s="180">
        <v>0</v>
      </c>
      <c r="I12584" s="180">
        <v>16110799</v>
      </c>
      <c r="J12584" s="180">
        <v>14817545.17</v>
      </c>
    </row>
    <row r="12585" spans="1:10" x14ac:dyDescent="0.2">
      <c r="A12585" s="180" t="s">
        <v>295</v>
      </c>
      <c r="B12585" s="180" t="s">
        <v>447</v>
      </c>
      <c r="C12585" s="180">
        <v>547233</v>
      </c>
      <c r="D12585" s="180"/>
      <c r="E12585" s="180"/>
      <c r="F12585" s="180"/>
      <c r="G12585" s="180">
        <v>5977</v>
      </c>
      <c r="H12585" s="180"/>
      <c r="I12585" s="180">
        <v>638966</v>
      </c>
      <c r="J12585" s="180">
        <v>1420673.97</v>
      </c>
    </row>
    <row r="12586" spans="1:10" x14ac:dyDescent="0.2">
      <c r="A12586" s="180" t="s">
        <v>295</v>
      </c>
      <c r="B12586" s="180" t="s">
        <v>366</v>
      </c>
      <c r="C12586" s="180">
        <v>1080134</v>
      </c>
      <c r="D12586" s="180">
        <v>650430</v>
      </c>
      <c r="E12586" s="180">
        <v>0</v>
      </c>
      <c r="F12586" s="180">
        <v>549011</v>
      </c>
      <c r="G12586" s="180">
        <v>477851</v>
      </c>
      <c r="H12586" s="180">
        <v>0</v>
      </c>
      <c r="I12586" s="180">
        <v>16749765</v>
      </c>
      <c r="J12586" s="180">
        <v>16238219.140000001</v>
      </c>
    </row>
    <row r="12587" spans="1:10" x14ac:dyDescent="0.2">
      <c r="A12587" s="180" t="s">
        <v>295</v>
      </c>
      <c r="B12587" s="180" t="s">
        <v>367</v>
      </c>
      <c r="C12587" s="180">
        <v>1380030.8600000003</v>
      </c>
      <c r="D12587" s="180">
        <v>0.31999999994877726</v>
      </c>
      <c r="E12587" s="180">
        <v>0</v>
      </c>
      <c r="F12587" s="180">
        <v>0</v>
      </c>
      <c r="G12587" s="180">
        <v>-68370.400000000023</v>
      </c>
      <c r="H12587" s="180">
        <v>0</v>
      </c>
      <c r="I12587" s="180">
        <v>6712533.5799999982</v>
      </c>
      <c r="J12587" s="180">
        <v>6104285.5799999982</v>
      </c>
    </row>
    <row r="12588" spans="1:10" x14ac:dyDescent="0.2">
      <c r="A12588" s="180" t="s">
        <v>295</v>
      </c>
      <c r="B12588" s="180" t="s">
        <v>368</v>
      </c>
      <c r="C12588" s="180">
        <v>2460164.8600000003</v>
      </c>
      <c r="D12588" s="180">
        <v>650430.31999999995</v>
      </c>
      <c r="E12588" s="180">
        <v>0</v>
      </c>
      <c r="F12588" s="180">
        <v>549011</v>
      </c>
      <c r="G12588" s="180">
        <v>409480.6</v>
      </c>
      <c r="H12588" s="180">
        <v>0</v>
      </c>
      <c r="I12588" s="180">
        <v>23462298.579999998</v>
      </c>
      <c r="J12588" s="180">
        <v>22342504.719999999</v>
      </c>
    </row>
    <row r="12589" spans="1:10" x14ac:dyDescent="0.2">
      <c r="A12589" s="180" t="s">
        <v>296</v>
      </c>
      <c r="B12589" s="180" t="s">
        <v>333</v>
      </c>
      <c r="C12589" s="180"/>
      <c r="D12589" s="180">
        <v>405534</v>
      </c>
      <c r="E12589" s="180"/>
      <c r="F12589" s="180">
        <v>400082</v>
      </c>
      <c r="G12589" s="180"/>
      <c r="H12589" s="180"/>
      <c r="I12589" s="180">
        <v>3482398</v>
      </c>
      <c r="J12589" s="180">
        <v>3107145.21</v>
      </c>
    </row>
    <row r="12590" spans="1:10" x14ac:dyDescent="0.2">
      <c r="A12590" s="180" t="s">
        <v>296</v>
      </c>
      <c r="B12590" s="180" t="s">
        <v>334</v>
      </c>
      <c r="C12590" s="180"/>
      <c r="D12590" s="180">
        <v>25233</v>
      </c>
      <c r="E12590" s="180"/>
      <c r="F12590" s="180">
        <v>24894</v>
      </c>
      <c r="G12590" s="180"/>
      <c r="H12590" s="180"/>
      <c r="I12590" s="180">
        <v>241701</v>
      </c>
      <c r="J12590" s="180">
        <v>245150.31</v>
      </c>
    </row>
    <row r="12591" spans="1:10" x14ac:dyDescent="0.2">
      <c r="A12591" s="180" t="s">
        <v>296</v>
      </c>
      <c r="B12591" s="180" t="s">
        <v>335</v>
      </c>
      <c r="C12591" s="180"/>
      <c r="D12591" s="180">
        <v>0</v>
      </c>
      <c r="E12591" s="180"/>
      <c r="F12591" s="180"/>
      <c r="G12591" s="180"/>
      <c r="H12591" s="180"/>
      <c r="I12591" s="180">
        <v>338332</v>
      </c>
      <c r="J12591" s="180">
        <v>311048</v>
      </c>
    </row>
    <row r="12592" spans="1:10" x14ac:dyDescent="0.2">
      <c r="A12592" s="180" t="s">
        <v>296</v>
      </c>
      <c r="B12592" s="180" t="s">
        <v>336</v>
      </c>
      <c r="C12592" s="180"/>
      <c r="D12592" s="180"/>
      <c r="E12592" s="180"/>
      <c r="F12592" s="180"/>
      <c r="G12592" s="180"/>
      <c r="H12592" s="180"/>
      <c r="I12592" s="180">
        <v>1303000</v>
      </c>
      <c r="J12592" s="180">
        <v>1307935.49</v>
      </c>
    </row>
    <row r="12593" spans="1:10" x14ac:dyDescent="0.2">
      <c r="A12593" s="180" t="s">
        <v>296</v>
      </c>
      <c r="B12593" s="180" t="s">
        <v>337</v>
      </c>
      <c r="C12593" s="180">
        <v>1000</v>
      </c>
      <c r="D12593" s="180">
        <v>100</v>
      </c>
      <c r="E12593" s="180"/>
      <c r="F12593" s="180">
        <v>2000</v>
      </c>
      <c r="G12593" s="180">
        <v>1500</v>
      </c>
      <c r="H12593" s="180"/>
      <c r="I12593" s="180">
        <v>12800</v>
      </c>
      <c r="J12593" s="180">
        <v>9065.3700000000008</v>
      </c>
    </row>
    <row r="12594" spans="1:10" x14ac:dyDescent="0.2">
      <c r="A12594" s="180" t="s">
        <v>296</v>
      </c>
      <c r="B12594" s="180" t="s">
        <v>338</v>
      </c>
      <c r="C12594" s="180"/>
      <c r="D12594" s="180"/>
      <c r="E12594" s="180"/>
      <c r="F12594" s="180"/>
      <c r="G12594" s="180">
        <v>350000</v>
      </c>
      <c r="H12594" s="180"/>
      <c r="I12594" s="180">
        <v>320000</v>
      </c>
      <c r="J12594" s="180">
        <v>314073.51</v>
      </c>
    </row>
    <row r="12595" spans="1:10" x14ac:dyDescent="0.2">
      <c r="A12595" s="180" t="s">
        <v>296</v>
      </c>
      <c r="B12595" s="180" t="s">
        <v>339</v>
      </c>
      <c r="C12595" s="180"/>
      <c r="D12595" s="180"/>
      <c r="E12595" s="180"/>
      <c r="F12595" s="180"/>
      <c r="G12595" s="180"/>
      <c r="H12595" s="180"/>
      <c r="I12595" s="180">
        <v>209000</v>
      </c>
      <c r="J12595" s="180">
        <v>193273.49</v>
      </c>
    </row>
    <row r="12596" spans="1:10" x14ac:dyDescent="0.2">
      <c r="A12596" s="180" t="s">
        <v>296</v>
      </c>
      <c r="B12596" s="180" t="s">
        <v>340</v>
      </c>
      <c r="C12596" s="180"/>
      <c r="D12596" s="180">
        <v>40000</v>
      </c>
      <c r="E12596" s="180"/>
      <c r="F12596" s="180"/>
      <c r="G12596" s="180">
        <v>20000</v>
      </c>
      <c r="H12596" s="180"/>
      <c r="I12596" s="180">
        <v>179000</v>
      </c>
      <c r="J12596" s="180">
        <v>146282.71000000002</v>
      </c>
    </row>
    <row r="12597" spans="1:10" x14ac:dyDescent="0.2">
      <c r="A12597" s="180" t="s">
        <v>296</v>
      </c>
      <c r="B12597" s="180" t="s">
        <v>341</v>
      </c>
      <c r="C12597" s="180"/>
      <c r="D12597" s="180"/>
      <c r="E12597" s="180"/>
      <c r="F12597" s="180"/>
      <c r="G12597" s="180"/>
      <c r="H12597" s="180"/>
      <c r="I12597" s="180">
        <v>0</v>
      </c>
      <c r="J12597" s="180">
        <v>0</v>
      </c>
    </row>
    <row r="12598" spans="1:10" x14ac:dyDescent="0.2">
      <c r="A12598" s="180" t="s">
        <v>296</v>
      </c>
      <c r="B12598" s="180" t="s">
        <v>342</v>
      </c>
      <c r="C12598" s="180"/>
      <c r="D12598" s="180"/>
      <c r="E12598" s="180"/>
      <c r="F12598" s="180"/>
      <c r="G12598" s="180"/>
      <c r="H12598" s="180"/>
      <c r="I12598" s="180">
        <v>4142489</v>
      </c>
      <c r="J12598" s="180">
        <v>3703545</v>
      </c>
    </row>
    <row r="12599" spans="1:10" x14ac:dyDescent="0.2">
      <c r="A12599" s="180" t="s">
        <v>296</v>
      </c>
      <c r="B12599" s="180" t="s">
        <v>343</v>
      </c>
      <c r="C12599" s="180"/>
      <c r="D12599" s="180"/>
      <c r="E12599" s="180"/>
      <c r="F12599" s="180"/>
      <c r="G12599" s="180"/>
      <c r="H12599" s="180"/>
      <c r="I12599" s="180">
        <v>0</v>
      </c>
      <c r="J12599" s="180">
        <v>0</v>
      </c>
    </row>
    <row r="12600" spans="1:10" x14ac:dyDescent="0.2">
      <c r="A12600" s="180" t="s">
        <v>296</v>
      </c>
      <c r="B12600" s="180" t="s">
        <v>344</v>
      </c>
      <c r="C12600" s="180">
        <v>600000</v>
      </c>
      <c r="D12600" s="180">
        <v>500</v>
      </c>
      <c r="E12600" s="180"/>
      <c r="F12600" s="180">
        <v>300</v>
      </c>
      <c r="G12600" s="180">
        <v>8000</v>
      </c>
      <c r="H12600" s="180"/>
      <c r="I12600" s="180">
        <v>630300</v>
      </c>
      <c r="J12600" s="180">
        <v>621646.57000000018</v>
      </c>
    </row>
    <row r="12601" spans="1:10" x14ac:dyDescent="0.2">
      <c r="A12601" s="180" t="s">
        <v>296</v>
      </c>
      <c r="B12601" s="180" t="s">
        <v>475</v>
      </c>
      <c r="C12601" s="180"/>
      <c r="D12601" s="180">
        <v>2338</v>
      </c>
      <c r="E12601" s="180"/>
      <c r="F12601" s="180">
        <v>2307</v>
      </c>
      <c r="G12601" s="180"/>
      <c r="H12601" s="180"/>
      <c r="I12601" s="180">
        <v>16667</v>
      </c>
      <c r="J12601" s="180">
        <v>16518.96</v>
      </c>
    </row>
    <row r="12602" spans="1:10" x14ac:dyDescent="0.2">
      <c r="A12602" s="180" t="s">
        <v>296</v>
      </c>
      <c r="B12602" s="180" t="s">
        <v>332</v>
      </c>
      <c r="C12602" s="180"/>
      <c r="D12602" s="180"/>
      <c r="E12602" s="180"/>
      <c r="F12602" s="180"/>
      <c r="G12602" s="180"/>
      <c r="H12602" s="180"/>
      <c r="I12602" s="180">
        <v>22900</v>
      </c>
      <c r="J12602" s="180">
        <v>23151</v>
      </c>
    </row>
    <row r="12603" spans="1:10" x14ac:dyDescent="0.2">
      <c r="A12603" s="180" t="s">
        <v>296</v>
      </c>
      <c r="B12603" s="180" t="s">
        <v>407</v>
      </c>
      <c r="C12603" s="180"/>
      <c r="D12603" s="180"/>
      <c r="E12603" s="180"/>
      <c r="F12603" s="180"/>
      <c r="G12603" s="180">
        <v>125000</v>
      </c>
      <c r="H12603" s="180"/>
      <c r="I12603" s="180">
        <v>192915</v>
      </c>
      <c r="J12603" s="180">
        <v>198427.72</v>
      </c>
    </row>
    <row r="12604" spans="1:10" x14ac:dyDescent="0.2">
      <c r="A12604" s="180" t="s">
        <v>296</v>
      </c>
      <c r="B12604" s="180" t="s">
        <v>345</v>
      </c>
      <c r="C12604" s="180">
        <v>601000</v>
      </c>
      <c r="D12604" s="180">
        <v>473705</v>
      </c>
      <c r="E12604" s="180">
        <v>0</v>
      </c>
      <c r="F12604" s="180">
        <v>429583</v>
      </c>
      <c r="G12604" s="180">
        <v>504500</v>
      </c>
      <c r="H12604" s="180">
        <v>0</v>
      </c>
      <c r="I12604" s="180">
        <v>11091502</v>
      </c>
      <c r="J12604" s="180">
        <v>10197263.340000002</v>
      </c>
    </row>
    <row r="12605" spans="1:10" x14ac:dyDescent="0.2">
      <c r="A12605" s="180" t="s">
        <v>296</v>
      </c>
      <c r="B12605" s="180" t="s">
        <v>346</v>
      </c>
      <c r="C12605" s="180"/>
      <c r="D12605" s="180">
        <v>0</v>
      </c>
      <c r="E12605" s="180"/>
      <c r="F12605" s="180"/>
      <c r="G12605" s="180"/>
      <c r="H12605" s="180"/>
      <c r="I12605" s="180">
        <v>59935</v>
      </c>
      <c r="J12605" s="180">
        <v>117436.55</v>
      </c>
    </row>
    <row r="12606" spans="1:10" x14ac:dyDescent="0.2">
      <c r="A12606" s="180" t="s">
        <v>296</v>
      </c>
      <c r="B12606" s="180" t="s">
        <v>446</v>
      </c>
      <c r="C12606" s="180"/>
      <c r="D12606" s="180"/>
      <c r="E12606" s="180"/>
      <c r="F12606" s="180">
        <v>630000</v>
      </c>
      <c r="G12606" s="180"/>
      <c r="H12606" s="180"/>
      <c r="I12606" s="180">
        <v>614285</v>
      </c>
      <c r="J12606" s="180">
        <v>807193.85</v>
      </c>
    </row>
    <row r="12607" spans="1:10" x14ac:dyDescent="0.2">
      <c r="A12607" s="180" t="s">
        <v>296</v>
      </c>
      <c r="B12607" s="180" t="s">
        <v>347</v>
      </c>
      <c r="C12607" s="180"/>
      <c r="D12607" s="180"/>
      <c r="E12607" s="180"/>
      <c r="F12607" s="180"/>
      <c r="G12607" s="180"/>
      <c r="H12607" s="180"/>
      <c r="I12607" s="180">
        <v>0</v>
      </c>
      <c r="J12607" s="180">
        <v>784990.1</v>
      </c>
    </row>
    <row r="12608" spans="1:10" x14ac:dyDescent="0.2">
      <c r="A12608" s="180" t="s">
        <v>296</v>
      </c>
      <c r="B12608" s="180" t="s">
        <v>348</v>
      </c>
      <c r="C12608" s="180">
        <v>601000</v>
      </c>
      <c r="D12608" s="180">
        <v>473705</v>
      </c>
      <c r="E12608" s="180">
        <v>0</v>
      </c>
      <c r="F12608" s="180">
        <v>1059583</v>
      </c>
      <c r="G12608" s="180">
        <v>504500</v>
      </c>
      <c r="H12608" s="180">
        <v>0</v>
      </c>
      <c r="I12608" s="180">
        <v>11765722</v>
      </c>
      <c r="J12608" s="180">
        <v>11906883.840000002</v>
      </c>
    </row>
    <row r="12609" spans="1:10" x14ac:dyDescent="0.2">
      <c r="A12609" s="180" t="s">
        <v>296</v>
      </c>
      <c r="B12609" s="180" t="s">
        <v>349</v>
      </c>
      <c r="C12609" s="180">
        <v>204337.04000000004</v>
      </c>
      <c r="D12609" s="180">
        <v>176781.02000000025</v>
      </c>
      <c r="E12609" s="180">
        <v>0</v>
      </c>
      <c r="F12609" s="180">
        <v>527854.37999999989</v>
      </c>
      <c r="G12609" s="180">
        <v>136932.1100000001</v>
      </c>
      <c r="H12609" s="180">
        <v>0</v>
      </c>
      <c r="I12609" s="180">
        <v>1461957.0199999996</v>
      </c>
      <c r="J12609" s="180">
        <v>1766032.64</v>
      </c>
    </row>
    <row r="12610" spans="1:10" x14ac:dyDescent="0.2">
      <c r="A12610" s="180" t="s">
        <v>296</v>
      </c>
      <c r="B12610" s="180" t="s">
        <v>350</v>
      </c>
      <c r="C12610" s="180">
        <v>805337.04</v>
      </c>
      <c r="D12610" s="180">
        <v>650486.02000000025</v>
      </c>
      <c r="E12610" s="180">
        <v>0</v>
      </c>
      <c r="F12610" s="180">
        <v>1587437.38</v>
      </c>
      <c r="G12610" s="180">
        <v>641432.1100000001</v>
      </c>
      <c r="H12610" s="180">
        <v>0</v>
      </c>
      <c r="I12610" s="180">
        <v>13227679.02</v>
      </c>
      <c r="J12610" s="180">
        <v>13672916.480000002</v>
      </c>
    </row>
    <row r="12611" spans="1:10" x14ac:dyDescent="0.2">
      <c r="A12611" s="180" t="s">
        <v>296</v>
      </c>
      <c r="B12611" s="180" t="s">
        <v>376</v>
      </c>
      <c r="C12611" s="180"/>
      <c r="D12611" s="180"/>
      <c r="E12611" s="180"/>
      <c r="F12611" s="180"/>
      <c r="G12611" s="180"/>
      <c r="H12611" s="180"/>
      <c r="I12611" s="180"/>
      <c r="J12611" s="180"/>
    </row>
    <row r="12612" spans="1:10" x14ac:dyDescent="0.2">
      <c r="A12612" s="180" t="s">
        <v>296</v>
      </c>
      <c r="B12612" s="180" t="s">
        <v>377</v>
      </c>
      <c r="C12612" s="180"/>
      <c r="D12612" s="180">
        <v>100000</v>
      </c>
      <c r="E12612" s="180"/>
      <c r="F12612" s="180"/>
      <c r="G12612" s="180"/>
      <c r="H12612" s="180"/>
      <c r="I12612" s="180">
        <v>5855000</v>
      </c>
      <c r="J12612" s="180">
        <v>5639664.080000001</v>
      </c>
    </row>
    <row r="12613" spans="1:10" x14ac:dyDescent="0.2">
      <c r="A12613" s="180" t="s">
        <v>296</v>
      </c>
      <c r="B12613" s="180" t="s">
        <v>352</v>
      </c>
      <c r="C12613" s="180"/>
      <c r="D12613" s="180"/>
      <c r="E12613" s="180"/>
      <c r="F12613" s="180"/>
      <c r="G12613" s="180"/>
      <c r="H12613" s="180"/>
      <c r="I12613" s="180">
        <v>125000</v>
      </c>
      <c r="J12613" s="180">
        <v>117645.97</v>
      </c>
    </row>
    <row r="12614" spans="1:10" x14ac:dyDescent="0.2">
      <c r="A12614" s="180" t="s">
        <v>296</v>
      </c>
      <c r="B12614" s="180" t="s">
        <v>353</v>
      </c>
      <c r="C12614" s="180"/>
      <c r="D12614" s="180">
        <v>50000</v>
      </c>
      <c r="E12614" s="180"/>
      <c r="F12614" s="180"/>
      <c r="G12614" s="180"/>
      <c r="H12614" s="180"/>
      <c r="I12614" s="180">
        <v>325000</v>
      </c>
      <c r="J12614" s="180">
        <v>372534.17</v>
      </c>
    </row>
    <row r="12615" spans="1:10" x14ac:dyDescent="0.2">
      <c r="A12615" s="180" t="s">
        <v>296</v>
      </c>
      <c r="B12615" s="180" t="s">
        <v>354</v>
      </c>
      <c r="C12615" s="180"/>
      <c r="D12615" s="180"/>
      <c r="E12615" s="180"/>
      <c r="F12615" s="180"/>
      <c r="G12615" s="180"/>
      <c r="H12615" s="180"/>
      <c r="I12615" s="180">
        <v>256000</v>
      </c>
      <c r="J12615" s="180">
        <v>284062.81</v>
      </c>
    </row>
    <row r="12616" spans="1:10" x14ac:dyDescent="0.2">
      <c r="A12616" s="180" t="s">
        <v>296</v>
      </c>
      <c r="B12616" s="180" t="s">
        <v>408</v>
      </c>
      <c r="C12616" s="180"/>
      <c r="D12616" s="180"/>
      <c r="E12616" s="180"/>
      <c r="F12616" s="180"/>
      <c r="G12616" s="180"/>
      <c r="H12616" s="180"/>
      <c r="I12616" s="180">
        <v>400000</v>
      </c>
      <c r="J12616" s="180">
        <v>489004.18</v>
      </c>
    </row>
    <row r="12617" spans="1:10" x14ac:dyDescent="0.2">
      <c r="A12617" s="180" t="s">
        <v>296</v>
      </c>
      <c r="B12617" s="180" t="s">
        <v>423</v>
      </c>
      <c r="C12617" s="180"/>
      <c r="D12617" s="180">
        <v>35000</v>
      </c>
      <c r="E12617" s="180"/>
      <c r="F12617" s="180"/>
      <c r="G12617" s="180">
        <v>20000</v>
      </c>
      <c r="H12617" s="180"/>
      <c r="I12617" s="180">
        <v>179000</v>
      </c>
      <c r="J12617" s="180">
        <v>169581.45</v>
      </c>
    </row>
    <row r="12618" spans="1:10" x14ac:dyDescent="0.2">
      <c r="A12618" s="180" t="s">
        <v>296</v>
      </c>
      <c r="B12618" s="180" t="s">
        <v>355</v>
      </c>
      <c r="C12618" s="180">
        <v>115000</v>
      </c>
      <c r="D12618" s="180">
        <v>40000</v>
      </c>
      <c r="E12618" s="180"/>
      <c r="F12618" s="180"/>
      <c r="G12618" s="180"/>
      <c r="H12618" s="180"/>
      <c r="I12618" s="180">
        <v>1010000</v>
      </c>
      <c r="J12618" s="180">
        <v>961966.92</v>
      </c>
    </row>
    <row r="12619" spans="1:10" x14ac:dyDescent="0.2">
      <c r="A12619" s="180" t="s">
        <v>296</v>
      </c>
      <c r="B12619" s="180" t="s">
        <v>356</v>
      </c>
      <c r="C12619" s="180"/>
      <c r="D12619" s="180">
        <v>60000</v>
      </c>
      <c r="E12619" s="180"/>
      <c r="F12619" s="180"/>
      <c r="G12619" s="180"/>
      <c r="H12619" s="180"/>
      <c r="I12619" s="180">
        <v>370000</v>
      </c>
      <c r="J12619" s="180">
        <v>494730.75</v>
      </c>
    </row>
    <row r="12620" spans="1:10" x14ac:dyDescent="0.2">
      <c r="A12620" s="180" t="s">
        <v>296</v>
      </c>
      <c r="B12620" s="180" t="s">
        <v>409</v>
      </c>
      <c r="C12620" s="180"/>
      <c r="D12620" s="180"/>
      <c r="E12620" s="180"/>
      <c r="F12620" s="180"/>
      <c r="G12620" s="180"/>
      <c r="H12620" s="180"/>
      <c r="I12620" s="180">
        <v>0</v>
      </c>
      <c r="J12620" s="180"/>
    </row>
    <row r="12621" spans="1:10" x14ac:dyDescent="0.2">
      <c r="A12621" s="180" t="s">
        <v>296</v>
      </c>
      <c r="B12621" s="180" t="s">
        <v>378</v>
      </c>
      <c r="C12621" s="180"/>
      <c r="D12621" s="180"/>
      <c r="E12621" s="180"/>
      <c r="F12621" s="180"/>
      <c r="G12621" s="180">
        <v>500000</v>
      </c>
      <c r="H12621" s="180"/>
      <c r="I12621" s="180">
        <v>400000</v>
      </c>
      <c r="J12621" s="180">
        <v>402592.56</v>
      </c>
    </row>
    <row r="12622" spans="1:10" x14ac:dyDescent="0.2">
      <c r="A12622" s="180" t="s">
        <v>296</v>
      </c>
      <c r="B12622" s="180" t="s">
        <v>360</v>
      </c>
      <c r="C12622" s="180">
        <v>120000</v>
      </c>
      <c r="D12622" s="180">
        <v>290000</v>
      </c>
      <c r="E12622" s="180"/>
      <c r="F12622" s="180"/>
      <c r="G12622" s="180"/>
      <c r="H12622" s="180"/>
      <c r="I12622" s="180">
        <v>225000</v>
      </c>
      <c r="J12622" s="180">
        <v>742141.6399999999</v>
      </c>
    </row>
    <row r="12623" spans="1:10" x14ac:dyDescent="0.2">
      <c r="A12623" s="180" t="s">
        <v>296</v>
      </c>
      <c r="B12623" s="180" t="s">
        <v>379</v>
      </c>
      <c r="C12623" s="180"/>
      <c r="D12623" s="180"/>
      <c r="E12623" s="180"/>
      <c r="F12623" s="180">
        <v>1570000</v>
      </c>
      <c r="G12623" s="180"/>
      <c r="H12623" s="180"/>
      <c r="I12623" s="180">
        <v>800000</v>
      </c>
      <c r="J12623" s="180">
        <v>1470024.08</v>
      </c>
    </row>
    <row r="12624" spans="1:10" x14ac:dyDescent="0.2">
      <c r="A12624" s="180" t="s">
        <v>296</v>
      </c>
      <c r="B12624" s="180" t="s">
        <v>362</v>
      </c>
      <c r="C12624" s="180"/>
      <c r="D12624" s="180"/>
      <c r="E12624" s="180"/>
      <c r="F12624" s="180"/>
      <c r="G12624" s="180"/>
      <c r="H12624" s="180"/>
      <c r="I12624" s="180">
        <v>293825</v>
      </c>
      <c r="J12624" s="180">
        <v>262308</v>
      </c>
    </row>
    <row r="12625" spans="1:10" x14ac:dyDescent="0.2">
      <c r="A12625" s="180" t="s">
        <v>296</v>
      </c>
      <c r="B12625" s="180" t="s">
        <v>365</v>
      </c>
      <c r="C12625" s="180">
        <v>235000</v>
      </c>
      <c r="D12625" s="180">
        <v>575000</v>
      </c>
      <c r="E12625" s="180">
        <v>0</v>
      </c>
      <c r="F12625" s="180">
        <v>1570000</v>
      </c>
      <c r="G12625" s="180">
        <v>520000</v>
      </c>
      <c r="H12625" s="180">
        <v>0</v>
      </c>
      <c r="I12625" s="180">
        <v>10238825</v>
      </c>
      <c r="J12625" s="180">
        <v>11406256.609999999</v>
      </c>
    </row>
    <row r="12626" spans="1:10" x14ac:dyDescent="0.2">
      <c r="A12626" s="180" t="s">
        <v>296</v>
      </c>
      <c r="B12626" s="180" t="s">
        <v>447</v>
      </c>
      <c r="C12626" s="180">
        <v>560000</v>
      </c>
      <c r="D12626" s="180">
        <v>70000</v>
      </c>
      <c r="E12626" s="180"/>
      <c r="F12626" s="180"/>
      <c r="G12626" s="180"/>
      <c r="H12626" s="180"/>
      <c r="I12626" s="180">
        <v>611685</v>
      </c>
      <c r="J12626" s="180">
        <v>804702.85</v>
      </c>
    </row>
    <row r="12627" spans="1:10" x14ac:dyDescent="0.2">
      <c r="A12627" s="180" t="s">
        <v>296</v>
      </c>
      <c r="B12627" s="180" t="s">
        <v>366</v>
      </c>
      <c r="C12627" s="180">
        <v>795000</v>
      </c>
      <c r="D12627" s="180">
        <v>645000</v>
      </c>
      <c r="E12627" s="180">
        <v>0</v>
      </c>
      <c r="F12627" s="180">
        <v>1570000</v>
      </c>
      <c r="G12627" s="180">
        <v>520000</v>
      </c>
      <c r="H12627" s="180">
        <v>0</v>
      </c>
      <c r="I12627" s="180">
        <v>10850510</v>
      </c>
      <c r="J12627" s="180">
        <v>12210959.460000001</v>
      </c>
    </row>
    <row r="12628" spans="1:10" x14ac:dyDescent="0.2">
      <c r="A12628" s="180" t="s">
        <v>296</v>
      </c>
      <c r="B12628" s="180" t="s">
        <v>367</v>
      </c>
      <c r="C12628" s="180">
        <v>10337.040000000035</v>
      </c>
      <c r="D12628" s="180">
        <v>5486.0200000002515</v>
      </c>
      <c r="E12628" s="180">
        <v>0</v>
      </c>
      <c r="F12628" s="180">
        <v>17437.379999999888</v>
      </c>
      <c r="G12628" s="180">
        <v>121432.1100000001</v>
      </c>
      <c r="H12628" s="180">
        <v>0</v>
      </c>
      <c r="I12628" s="180">
        <v>2377169.0199999996</v>
      </c>
      <c r="J12628" s="180">
        <v>1461957.0200000014</v>
      </c>
    </row>
    <row r="12629" spans="1:10" x14ac:dyDescent="0.2">
      <c r="A12629" s="180" t="s">
        <v>296</v>
      </c>
      <c r="B12629" s="180" t="s">
        <v>368</v>
      </c>
      <c r="C12629" s="180">
        <v>805337.04</v>
      </c>
      <c r="D12629" s="180">
        <v>650486.02000000025</v>
      </c>
      <c r="E12629" s="180">
        <v>0</v>
      </c>
      <c r="F12629" s="180">
        <v>1587437.38</v>
      </c>
      <c r="G12629" s="180">
        <v>641432.1100000001</v>
      </c>
      <c r="H12629" s="180">
        <v>0</v>
      </c>
      <c r="I12629" s="180">
        <v>13227679.02</v>
      </c>
      <c r="J12629" s="180">
        <v>13672916.480000002</v>
      </c>
    </row>
    <row r="12630" spans="1:10" x14ac:dyDescent="0.2">
      <c r="A12630" s="180" t="s">
        <v>297</v>
      </c>
      <c r="B12630" s="180" t="s">
        <v>333</v>
      </c>
      <c r="C12630" s="180"/>
      <c r="D12630" s="180">
        <v>73849</v>
      </c>
      <c r="E12630" s="180"/>
      <c r="F12630" s="180">
        <v>493730</v>
      </c>
      <c r="G12630" s="180"/>
      <c r="H12630" s="180"/>
      <c r="I12630" s="180">
        <v>1666679</v>
      </c>
      <c r="J12630" s="180">
        <v>2073565.9699999995</v>
      </c>
    </row>
    <row r="12631" spans="1:10" x14ac:dyDescent="0.2">
      <c r="A12631" s="180" t="s">
        <v>297</v>
      </c>
      <c r="B12631" s="180" t="s">
        <v>334</v>
      </c>
      <c r="C12631" s="180"/>
      <c r="D12631" s="180">
        <v>4855</v>
      </c>
      <c r="E12631" s="180"/>
      <c r="F12631" s="180">
        <v>32462</v>
      </c>
      <c r="G12631" s="180"/>
      <c r="H12631" s="180"/>
      <c r="I12631" s="180">
        <v>84658</v>
      </c>
      <c r="J12631" s="180">
        <v>73392.450000000012</v>
      </c>
    </row>
    <row r="12632" spans="1:10" x14ac:dyDescent="0.2">
      <c r="A12632" s="180" t="s">
        <v>297</v>
      </c>
      <c r="B12632" s="180" t="s">
        <v>335</v>
      </c>
      <c r="C12632" s="180"/>
      <c r="D12632" s="180">
        <v>72021</v>
      </c>
      <c r="E12632" s="180"/>
      <c r="F12632" s="180"/>
      <c r="G12632" s="180"/>
      <c r="H12632" s="180"/>
      <c r="I12632" s="180">
        <v>72614</v>
      </c>
      <c r="J12632" s="180">
        <v>14393</v>
      </c>
    </row>
    <row r="12633" spans="1:10" x14ac:dyDescent="0.2">
      <c r="A12633" s="180" t="s">
        <v>297</v>
      </c>
      <c r="B12633" s="180" t="s">
        <v>336</v>
      </c>
      <c r="C12633" s="180"/>
      <c r="D12633" s="180"/>
      <c r="E12633" s="180"/>
      <c r="F12633" s="180"/>
      <c r="G12633" s="180"/>
      <c r="H12633" s="180"/>
      <c r="I12633" s="180">
        <v>650000</v>
      </c>
      <c r="J12633" s="180">
        <v>641629.31999999995</v>
      </c>
    </row>
    <row r="12634" spans="1:10" x14ac:dyDescent="0.2">
      <c r="A12634" s="180" t="s">
        <v>297</v>
      </c>
      <c r="B12634" s="180" t="s">
        <v>337</v>
      </c>
      <c r="C12634" s="180">
        <v>1000</v>
      </c>
      <c r="D12634" s="180">
        <v>1400</v>
      </c>
      <c r="E12634" s="180"/>
      <c r="F12634" s="180">
        <v>3500</v>
      </c>
      <c r="G12634" s="180">
        <v>100</v>
      </c>
      <c r="H12634" s="180"/>
      <c r="I12634" s="180">
        <v>29924</v>
      </c>
      <c r="J12634" s="180">
        <v>21187.51</v>
      </c>
    </row>
    <row r="12635" spans="1:10" x14ac:dyDescent="0.2">
      <c r="A12635" s="180" t="s">
        <v>297</v>
      </c>
      <c r="B12635" s="180" t="s">
        <v>338</v>
      </c>
      <c r="C12635" s="180"/>
      <c r="D12635" s="180"/>
      <c r="E12635" s="180"/>
      <c r="F12635" s="180"/>
      <c r="G12635" s="180">
        <v>71000</v>
      </c>
      <c r="H12635" s="180"/>
      <c r="I12635" s="180">
        <v>70648</v>
      </c>
      <c r="J12635" s="180">
        <v>70647.59</v>
      </c>
    </row>
    <row r="12636" spans="1:10" x14ac:dyDescent="0.2">
      <c r="A12636" s="180" t="s">
        <v>297</v>
      </c>
      <c r="B12636" s="180" t="s">
        <v>339</v>
      </c>
      <c r="C12636" s="180"/>
      <c r="D12636" s="180"/>
      <c r="E12636" s="180"/>
      <c r="F12636" s="180"/>
      <c r="G12636" s="180"/>
      <c r="H12636" s="180"/>
      <c r="I12636" s="180">
        <v>40000</v>
      </c>
      <c r="J12636" s="180">
        <v>38247</v>
      </c>
    </row>
    <row r="12637" spans="1:10" x14ac:dyDescent="0.2">
      <c r="A12637" s="180" t="s">
        <v>297</v>
      </c>
      <c r="B12637" s="180" t="s">
        <v>340</v>
      </c>
      <c r="C12637" s="180"/>
      <c r="D12637" s="180"/>
      <c r="E12637" s="180"/>
      <c r="F12637" s="180"/>
      <c r="G12637" s="180">
        <v>4000</v>
      </c>
      <c r="H12637" s="180">
        <v>20000</v>
      </c>
      <c r="I12637" s="180">
        <v>88235</v>
      </c>
      <c r="J12637" s="180">
        <v>88069.63</v>
      </c>
    </row>
    <row r="12638" spans="1:10" x14ac:dyDescent="0.2">
      <c r="A12638" s="180" t="s">
        <v>297</v>
      </c>
      <c r="B12638" s="180" t="s">
        <v>341</v>
      </c>
      <c r="C12638" s="180"/>
      <c r="D12638" s="180"/>
      <c r="E12638" s="180"/>
      <c r="F12638" s="180"/>
      <c r="G12638" s="180"/>
      <c r="H12638" s="180"/>
      <c r="I12638" s="180">
        <v>0</v>
      </c>
      <c r="J12638" s="180">
        <v>0</v>
      </c>
    </row>
    <row r="12639" spans="1:10" x14ac:dyDescent="0.2">
      <c r="A12639" s="180" t="s">
        <v>297</v>
      </c>
      <c r="B12639" s="180" t="s">
        <v>342</v>
      </c>
      <c r="C12639" s="180"/>
      <c r="D12639" s="180"/>
      <c r="E12639" s="180"/>
      <c r="F12639" s="180"/>
      <c r="G12639" s="180"/>
      <c r="H12639" s="180"/>
      <c r="I12639" s="180">
        <v>1762318</v>
      </c>
      <c r="J12639" s="180">
        <v>1836952</v>
      </c>
    </row>
    <row r="12640" spans="1:10" x14ac:dyDescent="0.2">
      <c r="A12640" s="180" t="s">
        <v>297</v>
      </c>
      <c r="B12640" s="180" t="s">
        <v>343</v>
      </c>
      <c r="C12640" s="180"/>
      <c r="D12640" s="180"/>
      <c r="E12640" s="180"/>
      <c r="F12640" s="180"/>
      <c r="G12640" s="180"/>
      <c r="H12640" s="180"/>
      <c r="I12640" s="180">
        <v>0</v>
      </c>
      <c r="J12640" s="180">
        <v>0</v>
      </c>
    </row>
    <row r="12641" spans="1:10" x14ac:dyDescent="0.2">
      <c r="A12641" s="180" t="s">
        <v>297</v>
      </c>
      <c r="B12641" s="180" t="s">
        <v>344</v>
      </c>
      <c r="C12641" s="180">
        <v>285000</v>
      </c>
      <c r="D12641" s="180">
        <v>25</v>
      </c>
      <c r="E12641" s="180"/>
      <c r="F12641" s="180">
        <v>165</v>
      </c>
      <c r="G12641" s="180">
        <v>1600</v>
      </c>
      <c r="H12641" s="180"/>
      <c r="I12641" s="180">
        <v>424902</v>
      </c>
      <c r="J12641" s="180">
        <v>313252.21999999997</v>
      </c>
    </row>
    <row r="12642" spans="1:10" x14ac:dyDescent="0.2">
      <c r="A12642" s="180" t="s">
        <v>297</v>
      </c>
      <c r="B12642" s="180" t="s">
        <v>475</v>
      </c>
      <c r="C12642" s="180"/>
      <c r="D12642" s="180">
        <v>509</v>
      </c>
      <c r="E12642" s="180"/>
      <c r="F12642" s="180">
        <v>3402</v>
      </c>
      <c r="G12642" s="180"/>
      <c r="H12642" s="180"/>
      <c r="I12642" s="180">
        <v>10543</v>
      </c>
      <c r="J12642" s="180">
        <v>12095.11</v>
      </c>
    </row>
    <row r="12643" spans="1:10" x14ac:dyDescent="0.2">
      <c r="A12643" s="180" t="s">
        <v>297</v>
      </c>
      <c r="B12643" s="180" t="s">
        <v>332</v>
      </c>
      <c r="C12643" s="180"/>
      <c r="D12643" s="180"/>
      <c r="E12643" s="180"/>
      <c r="F12643" s="180"/>
      <c r="G12643" s="180"/>
      <c r="H12643" s="180"/>
      <c r="I12643" s="180">
        <v>71000</v>
      </c>
      <c r="J12643" s="180">
        <v>77607</v>
      </c>
    </row>
    <row r="12644" spans="1:10" x14ac:dyDescent="0.2">
      <c r="A12644" s="180" t="s">
        <v>297</v>
      </c>
      <c r="B12644" s="180" t="s">
        <v>407</v>
      </c>
      <c r="C12644" s="180"/>
      <c r="D12644" s="180"/>
      <c r="E12644" s="180"/>
      <c r="F12644" s="180"/>
      <c r="G12644" s="180">
        <v>125000</v>
      </c>
      <c r="H12644" s="180"/>
      <c r="I12644" s="180">
        <v>172676</v>
      </c>
      <c r="J12644" s="180">
        <v>171138.91</v>
      </c>
    </row>
    <row r="12645" spans="1:10" x14ac:dyDescent="0.2">
      <c r="A12645" s="180" t="s">
        <v>297</v>
      </c>
      <c r="B12645" s="180" t="s">
        <v>345</v>
      </c>
      <c r="C12645" s="180">
        <v>286000</v>
      </c>
      <c r="D12645" s="180">
        <v>152659</v>
      </c>
      <c r="E12645" s="180">
        <v>0</v>
      </c>
      <c r="F12645" s="180">
        <v>533259</v>
      </c>
      <c r="G12645" s="180">
        <v>201700</v>
      </c>
      <c r="H12645" s="180">
        <v>20000</v>
      </c>
      <c r="I12645" s="180">
        <v>5144197</v>
      </c>
      <c r="J12645" s="180">
        <v>5432177.709999999</v>
      </c>
    </row>
    <row r="12646" spans="1:10" x14ac:dyDescent="0.2">
      <c r="A12646" s="180" t="s">
        <v>297</v>
      </c>
      <c r="B12646" s="180" t="s">
        <v>346</v>
      </c>
      <c r="C12646" s="180"/>
      <c r="D12646" s="180"/>
      <c r="E12646" s="180"/>
      <c r="F12646" s="180"/>
      <c r="G12646" s="180"/>
      <c r="H12646" s="180"/>
      <c r="I12646" s="180">
        <v>0</v>
      </c>
      <c r="J12646" s="180">
        <v>0</v>
      </c>
    </row>
    <row r="12647" spans="1:10" x14ac:dyDescent="0.2">
      <c r="A12647" s="180" t="s">
        <v>297</v>
      </c>
      <c r="B12647" s="180" t="s">
        <v>446</v>
      </c>
      <c r="C12647" s="180"/>
      <c r="D12647" s="180"/>
      <c r="E12647" s="180"/>
      <c r="F12647" s="180">
        <v>114017</v>
      </c>
      <c r="G12647" s="180"/>
      <c r="H12647" s="180"/>
      <c r="I12647" s="180">
        <v>117707</v>
      </c>
      <c r="J12647" s="180">
        <v>114397.67</v>
      </c>
    </row>
    <row r="12648" spans="1:10" x14ac:dyDescent="0.2">
      <c r="A12648" s="180" t="s">
        <v>297</v>
      </c>
      <c r="B12648" s="180" t="s">
        <v>347</v>
      </c>
      <c r="C12648" s="180"/>
      <c r="D12648" s="180"/>
      <c r="E12648" s="180"/>
      <c r="F12648" s="180"/>
      <c r="G12648" s="180"/>
      <c r="H12648" s="180"/>
      <c r="I12648" s="180">
        <v>6924</v>
      </c>
      <c r="J12648" s="180">
        <v>0</v>
      </c>
    </row>
    <row r="12649" spans="1:10" x14ac:dyDescent="0.2">
      <c r="A12649" s="180" t="s">
        <v>297</v>
      </c>
      <c r="B12649" s="180" t="s">
        <v>348</v>
      </c>
      <c r="C12649" s="180">
        <v>286000</v>
      </c>
      <c r="D12649" s="180">
        <v>152659</v>
      </c>
      <c r="E12649" s="180">
        <v>0</v>
      </c>
      <c r="F12649" s="180">
        <v>647276</v>
      </c>
      <c r="G12649" s="180">
        <v>201700</v>
      </c>
      <c r="H12649" s="180">
        <v>20000</v>
      </c>
      <c r="I12649" s="180">
        <v>5268828</v>
      </c>
      <c r="J12649" s="180">
        <v>5546575.379999999</v>
      </c>
    </row>
    <row r="12650" spans="1:10" x14ac:dyDescent="0.2">
      <c r="A12650" s="180" t="s">
        <v>297</v>
      </c>
      <c r="B12650" s="180" t="s">
        <v>349</v>
      </c>
      <c r="C12650" s="180">
        <v>323702.73</v>
      </c>
      <c r="D12650" s="180">
        <v>281326.31999999995</v>
      </c>
      <c r="E12650" s="180">
        <v>0</v>
      </c>
      <c r="F12650" s="180">
        <v>50894.439999999944</v>
      </c>
      <c r="G12650" s="180">
        <v>21712.02999999997</v>
      </c>
      <c r="H12650" s="180">
        <v>5083.9499999999971</v>
      </c>
      <c r="I12650" s="180">
        <v>2448439.23</v>
      </c>
      <c r="J12650" s="180">
        <v>2780057.48</v>
      </c>
    </row>
    <row r="12651" spans="1:10" x14ac:dyDescent="0.2">
      <c r="A12651" s="180" t="s">
        <v>297</v>
      </c>
      <c r="B12651" s="180" t="s">
        <v>350</v>
      </c>
      <c r="C12651" s="180">
        <v>609702.73</v>
      </c>
      <c r="D12651" s="180">
        <v>433985.31999999995</v>
      </c>
      <c r="E12651" s="180">
        <v>0</v>
      </c>
      <c r="F12651" s="180">
        <v>698170.44</v>
      </c>
      <c r="G12651" s="180">
        <v>223412.02999999997</v>
      </c>
      <c r="H12651" s="180">
        <v>25083.949999999997</v>
      </c>
      <c r="I12651" s="180">
        <v>7717267.2300000004</v>
      </c>
      <c r="J12651" s="180">
        <v>8326632.8600000003</v>
      </c>
    </row>
    <row r="12652" spans="1:10" x14ac:dyDescent="0.2">
      <c r="A12652" s="180" t="s">
        <v>297</v>
      </c>
      <c r="B12652" s="180" t="s">
        <v>376</v>
      </c>
      <c r="C12652" s="180"/>
      <c r="D12652" s="180"/>
      <c r="E12652" s="180"/>
      <c r="F12652" s="180"/>
      <c r="G12652" s="180"/>
      <c r="H12652" s="180"/>
      <c r="I12652" s="180"/>
      <c r="J12652" s="180"/>
    </row>
    <row r="12653" spans="1:10" x14ac:dyDescent="0.2">
      <c r="A12653" s="180" t="s">
        <v>297</v>
      </c>
      <c r="B12653" s="180" t="s">
        <v>377</v>
      </c>
      <c r="C12653" s="180">
        <v>9000</v>
      </c>
      <c r="D12653" s="180"/>
      <c r="E12653" s="180"/>
      <c r="F12653" s="180"/>
      <c r="G12653" s="180"/>
      <c r="H12653" s="180"/>
      <c r="I12653" s="180">
        <v>2926118</v>
      </c>
      <c r="J12653" s="180">
        <v>2939418.65</v>
      </c>
    </row>
    <row r="12654" spans="1:10" x14ac:dyDescent="0.2">
      <c r="A12654" s="180" t="s">
        <v>297</v>
      </c>
      <c r="B12654" s="180" t="s">
        <v>352</v>
      </c>
      <c r="C12654" s="180"/>
      <c r="D12654" s="180"/>
      <c r="E12654" s="180"/>
      <c r="F12654" s="180"/>
      <c r="G12654" s="180"/>
      <c r="H12654" s="180"/>
      <c r="I12654" s="180">
        <v>90650</v>
      </c>
      <c r="J12654" s="180">
        <v>89538.25</v>
      </c>
    </row>
    <row r="12655" spans="1:10" x14ac:dyDescent="0.2">
      <c r="A12655" s="180" t="s">
        <v>297</v>
      </c>
      <c r="B12655" s="180" t="s">
        <v>353</v>
      </c>
      <c r="C12655" s="180">
        <v>25000</v>
      </c>
      <c r="D12655" s="180">
        <v>15000</v>
      </c>
      <c r="E12655" s="180"/>
      <c r="F12655" s="180"/>
      <c r="G12655" s="180"/>
      <c r="H12655" s="180"/>
      <c r="I12655" s="180">
        <v>197794</v>
      </c>
      <c r="J12655" s="180">
        <v>186184.72</v>
      </c>
    </row>
    <row r="12656" spans="1:10" x14ac:dyDescent="0.2">
      <c r="A12656" s="180" t="s">
        <v>297</v>
      </c>
      <c r="B12656" s="180" t="s">
        <v>354</v>
      </c>
      <c r="C12656" s="180"/>
      <c r="D12656" s="180"/>
      <c r="E12656" s="180"/>
      <c r="F12656" s="180"/>
      <c r="G12656" s="180"/>
      <c r="H12656" s="180"/>
      <c r="I12656" s="180">
        <v>162000</v>
      </c>
      <c r="J12656" s="180">
        <v>164839.26</v>
      </c>
    </row>
    <row r="12657" spans="1:10" x14ac:dyDescent="0.2">
      <c r="A12657" s="180" t="s">
        <v>297</v>
      </c>
      <c r="B12657" s="180" t="s">
        <v>408</v>
      </c>
      <c r="C12657" s="180"/>
      <c r="D12657" s="180"/>
      <c r="E12657" s="180"/>
      <c r="F12657" s="180"/>
      <c r="G12657" s="180"/>
      <c r="H12657" s="180"/>
      <c r="I12657" s="180">
        <v>200650</v>
      </c>
      <c r="J12657" s="180">
        <v>198983.65</v>
      </c>
    </row>
    <row r="12658" spans="1:10" x14ac:dyDescent="0.2">
      <c r="A12658" s="180" t="s">
        <v>297</v>
      </c>
      <c r="B12658" s="180" t="s">
        <v>423</v>
      </c>
      <c r="C12658" s="180">
        <v>1000</v>
      </c>
      <c r="D12658" s="180">
        <v>55000</v>
      </c>
      <c r="E12658" s="180"/>
      <c r="F12658" s="180"/>
      <c r="G12658" s="180"/>
      <c r="H12658" s="180"/>
      <c r="I12658" s="180">
        <v>122356</v>
      </c>
      <c r="J12658" s="180">
        <v>121567.67999999999</v>
      </c>
    </row>
    <row r="12659" spans="1:10" x14ac:dyDescent="0.2">
      <c r="A12659" s="180" t="s">
        <v>297</v>
      </c>
      <c r="B12659" s="180" t="s">
        <v>355</v>
      </c>
      <c r="C12659" s="180">
        <v>78000</v>
      </c>
      <c r="D12659" s="180">
        <v>20000</v>
      </c>
      <c r="E12659" s="180"/>
      <c r="F12659" s="180"/>
      <c r="G12659" s="180">
        <v>4000</v>
      </c>
      <c r="H12659" s="180">
        <v>19500</v>
      </c>
      <c r="I12659" s="180">
        <v>522796</v>
      </c>
      <c r="J12659" s="180">
        <v>514757.78</v>
      </c>
    </row>
    <row r="12660" spans="1:10" x14ac:dyDescent="0.2">
      <c r="A12660" s="180" t="s">
        <v>297</v>
      </c>
      <c r="B12660" s="180" t="s">
        <v>356</v>
      </c>
      <c r="C12660" s="180">
        <v>170000</v>
      </c>
      <c r="D12660" s="180">
        <v>50000</v>
      </c>
      <c r="E12660" s="180"/>
      <c r="F12660" s="180"/>
      <c r="G12660" s="180"/>
      <c r="H12660" s="180"/>
      <c r="I12660" s="180">
        <v>290000</v>
      </c>
      <c r="J12660" s="180">
        <v>283966.40999999997</v>
      </c>
    </row>
    <row r="12661" spans="1:10" x14ac:dyDescent="0.2">
      <c r="A12661" s="180" t="s">
        <v>297</v>
      </c>
      <c r="B12661" s="180" t="s">
        <v>409</v>
      </c>
      <c r="C12661" s="180"/>
      <c r="D12661" s="180"/>
      <c r="E12661" s="180"/>
      <c r="F12661" s="180"/>
      <c r="G12661" s="180"/>
      <c r="H12661" s="180"/>
      <c r="I12661" s="180">
        <v>0</v>
      </c>
      <c r="J12661" s="180"/>
    </row>
    <row r="12662" spans="1:10" x14ac:dyDescent="0.2">
      <c r="A12662" s="180" t="s">
        <v>297</v>
      </c>
      <c r="B12662" s="180" t="s">
        <v>378</v>
      </c>
      <c r="C12662" s="180"/>
      <c r="D12662" s="180"/>
      <c r="E12662" s="180"/>
      <c r="F12662" s="180"/>
      <c r="G12662" s="180">
        <v>200000</v>
      </c>
      <c r="H12662" s="180"/>
      <c r="I12662" s="180">
        <v>198278</v>
      </c>
      <c r="J12662" s="180">
        <v>198191.95</v>
      </c>
    </row>
    <row r="12663" spans="1:10" x14ac:dyDescent="0.2">
      <c r="A12663" s="180" t="s">
        <v>297</v>
      </c>
      <c r="B12663" s="180" t="s">
        <v>360</v>
      </c>
      <c r="C12663" s="180">
        <v>200000</v>
      </c>
      <c r="D12663" s="180">
        <v>200000</v>
      </c>
      <c r="E12663" s="180"/>
      <c r="F12663" s="180"/>
      <c r="G12663" s="180"/>
      <c r="H12663" s="180">
        <v>5500</v>
      </c>
      <c r="I12663" s="180">
        <v>132625</v>
      </c>
      <c r="J12663" s="180">
        <v>132625.28</v>
      </c>
    </row>
    <row r="12664" spans="1:10" x14ac:dyDescent="0.2">
      <c r="A12664" s="180" t="s">
        <v>297</v>
      </c>
      <c r="B12664" s="180" t="s">
        <v>379</v>
      </c>
      <c r="C12664" s="180"/>
      <c r="D12664" s="180"/>
      <c r="E12664" s="180"/>
      <c r="F12664" s="180">
        <v>640209</v>
      </c>
      <c r="G12664" s="180"/>
      <c r="H12664" s="180"/>
      <c r="I12664" s="180">
        <v>186782</v>
      </c>
      <c r="J12664" s="180">
        <v>796864.75</v>
      </c>
    </row>
    <row r="12665" spans="1:10" x14ac:dyDescent="0.2">
      <c r="A12665" s="180" t="s">
        <v>297</v>
      </c>
      <c r="B12665" s="180" t="s">
        <v>362</v>
      </c>
      <c r="C12665" s="180"/>
      <c r="D12665" s="180"/>
      <c r="E12665" s="180"/>
      <c r="F12665" s="180"/>
      <c r="G12665" s="180"/>
      <c r="H12665" s="180"/>
      <c r="I12665" s="180">
        <v>138104</v>
      </c>
      <c r="J12665" s="180">
        <v>138483</v>
      </c>
    </row>
    <row r="12666" spans="1:10" x14ac:dyDescent="0.2">
      <c r="A12666" s="180" t="s">
        <v>297</v>
      </c>
      <c r="B12666" s="180" t="s">
        <v>365</v>
      </c>
      <c r="C12666" s="180">
        <v>483000</v>
      </c>
      <c r="D12666" s="180">
        <v>340000</v>
      </c>
      <c r="E12666" s="180">
        <v>0</v>
      </c>
      <c r="F12666" s="180">
        <v>640209</v>
      </c>
      <c r="G12666" s="180">
        <v>204000</v>
      </c>
      <c r="H12666" s="180">
        <v>25000</v>
      </c>
      <c r="I12666" s="180">
        <v>5168153</v>
      </c>
      <c r="J12666" s="180">
        <v>5765421.3800000008</v>
      </c>
    </row>
    <row r="12667" spans="1:10" x14ac:dyDescent="0.2">
      <c r="A12667" s="180" t="s">
        <v>297</v>
      </c>
      <c r="B12667" s="180" t="s">
        <v>447</v>
      </c>
      <c r="C12667" s="180">
        <v>114017</v>
      </c>
      <c r="D12667" s="180"/>
      <c r="E12667" s="180"/>
      <c r="F12667" s="180"/>
      <c r="G12667" s="180"/>
      <c r="H12667" s="180"/>
      <c r="I12667" s="180">
        <v>116082</v>
      </c>
      <c r="J12667" s="180">
        <v>112772.25</v>
      </c>
    </row>
    <row r="12668" spans="1:10" x14ac:dyDescent="0.2">
      <c r="A12668" s="180" t="s">
        <v>297</v>
      </c>
      <c r="B12668" s="180" t="s">
        <v>366</v>
      </c>
      <c r="C12668" s="180">
        <v>597017</v>
      </c>
      <c r="D12668" s="180">
        <v>340000</v>
      </c>
      <c r="E12668" s="180">
        <v>0</v>
      </c>
      <c r="F12668" s="180">
        <v>640209</v>
      </c>
      <c r="G12668" s="180">
        <v>204000</v>
      </c>
      <c r="H12668" s="180">
        <v>25000</v>
      </c>
      <c r="I12668" s="180">
        <v>5284235</v>
      </c>
      <c r="J12668" s="180">
        <v>5878193.6300000008</v>
      </c>
    </row>
    <row r="12669" spans="1:10" x14ac:dyDescent="0.2">
      <c r="A12669" s="180" t="s">
        <v>297</v>
      </c>
      <c r="B12669" s="180" t="s">
        <v>367</v>
      </c>
      <c r="C12669" s="180">
        <v>12685.72999999998</v>
      </c>
      <c r="D12669" s="180">
        <v>93985.319999999949</v>
      </c>
      <c r="E12669" s="180">
        <v>0</v>
      </c>
      <c r="F12669" s="180">
        <v>57961.439999999944</v>
      </c>
      <c r="G12669" s="180">
        <v>19412.02999999997</v>
      </c>
      <c r="H12669" s="180">
        <v>83.94999999999709</v>
      </c>
      <c r="I12669" s="180">
        <v>2433032.2300000004</v>
      </c>
      <c r="J12669" s="180">
        <v>2448439.2299999986</v>
      </c>
    </row>
    <row r="12670" spans="1:10" x14ac:dyDescent="0.2">
      <c r="A12670" s="180" t="s">
        <v>297</v>
      </c>
      <c r="B12670" s="180" t="s">
        <v>368</v>
      </c>
      <c r="C12670" s="180">
        <v>609702.73</v>
      </c>
      <c r="D12670" s="180">
        <v>433985.31999999995</v>
      </c>
      <c r="E12670" s="180">
        <v>0</v>
      </c>
      <c r="F12670" s="180">
        <v>698170.44</v>
      </c>
      <c r="G12670" s="180">
        <v>223412.02999999997</v>
      </c>
      <c r="H12670" s="180">
        <v>25083.949999999997</v>
      </c>
      <c r="I12670" s="180">
        <v>7717267.2300000004</v>
      </c>
      <c r="J12670" s="180">
        <v>8326632.8600000003</v>
      </c>
    </row>
    <row r="12671" spans="1:10" x14ac:dyDescent="0.2">
      <c r="A12671" s="180" t="s">
        <v>298</v>
      </c>
      <c r="B12671" s="180" t="s">
        <v>333</v>
      </c>
      <c r="C12671" s="180"/>
      <c r="D12671" s="180">
        <v>418706</v>
      </c>
      <c r="E12671" s="180"/>
      <c r="F12671" s="180">
        <v>1058761</v>
      </c>
      <c r="G12671" s="180"/>
      <c r="H12671" s="180"/>
      <c r="I12671" s="180">
        <v>7746564</v>
      </c>
      <c r="J12671" s="180">
        <v>7335825.4299999997</v>
      </c>
    </row>
    <row r="12672" spans="1:10" x14ac:dyDescent="0.2">
      <c r="A12672" s="180" t="s">
        <v>298</v>
      </c>
      <c r="B12672" s="180" t="s">
        <v>334</v>
      </c>
      <c r="C12672" s="180"/>
      <c r="D12672" s="180">
        <v>8380</v>
      </c>
      <c r="E12672" s="180"/>
      <c r="F12672" s="180">
        <v>21198</v>
      </c>
      <c r="G12672" s="180"/>
      <c r="H12672" s="180"/>
      <c r="I12672" s="180">
        <v>167148</v>
      </c>
      <c r="J12672" s="180">
        <v>305212.95</v>
      </c>
    </row>
    <row r="12673" spans="1:10" x14ac:dyDescent="0.2">
      <c r="A12673" s="180" t="s">
        <v>298</v>
      </c>
      <c r="B12673" s="180" t="s">
        <v>335</v>
      </c>
      <c r="C12673" s="180"/>
      <c r="D12673" s="180">
        <v>448207</v>
      </c>
      <c r="E12673" s="180"/>
      <c r="F12673" s="180"/>
      <c r="G12673" s="180"/>
      <c r="H12673" s="180"/>
      <c r="I12673" s="180">
        <v>637922</v>
      </c>
      <c r="J12673" s="180">
        <v>627474</v>
      </c>
    </row>
    <row r="12674" spans="1:10" x14ac:dyDescent="0.2">
      <c r="A12674" s="180" t="s">
        <v>298</v>
      </c>
      <c r="B12674" s="180" t="s">
        <v>336</v>
      </c>
      <c r="C12674" s="180"/>
      <c r="D12674" s="180"/>
      <c r="E12674" s="180"/>
      <c r="F12674" s="180"/>
      <c r="G12674" s="180"/>
      <c r="H12674" s="180"/>
      <c r="I12674" s="180">
        <v>508324</v>
      </c>
      <c r="J12674" s="180">
        <v>444704.92</v>
      </c>
    </row>
    <row r="12675" spans="1:10" x14ac:dyDescent="0.2">
      <c r="A12675" s="180" t="s">
        <v>298</v>
      </c>
      <c r="B12675" s="180" t="s">
        <v>337</v>
      </c>
      <c r="C12675" s="180">
        <v>35000</v>
      </c>
      <c r="D12675" s="180">
        <v>14000</v>
      </c>
      <c r="E12675" s="180"/>
      <c r="F12675" s="180">
        <v>4500</v>
      </c>
      <c r="G12675" s="180">
        <v>3900</v>
      </c>
      <c r="H12675" s="180">
        <v>50</v>
      </c>
      <c r="I12675" s="180">
        <v>88625</v>
      </c>
      <c r="J12675" s="180">
        <v>99985</v>
      </c>
    </row>
    <row r="12676" spans="1:10" x14ac:dyDescent="0.2">
      <c r="A12676" s="180" t="s">
        <v>298</v>
      </c>
      <c r="B12676" s="180" t="s">
        <v>338</v>
      </c>
      <c r="C12676" s="180"/>
      <c r="D12676" s="180"/>
      <c r="E12676" s="180"/>
      <c r="F12676" s="180"/>
      <c r="G12676" s="180">
        <v>432000</v>
      </c>
      <c r="H12676" s="180">
        <v>0</v>
      </c>
      <c r="I12676" s="180">
        <v>431900</v>
      </c>
      <c r="J12676" s="180">
        <v>400517.58</v>
      </c>
    </row>
    <row r="12677" spans="1:10" x14ac:dyDescent="0.2">
      <c r="A12677" s="180" t="s">
        <v>298</v>
      </c>
      <c r="B12677" s="180" t="s">
        <v>339</v>
      </c>
      <c r="C12677" s="180"/>
      <c r="D12677" s="180"/>
      <c r="E12677" s="180"/>
      <c r="F12677" s="180"/>
      <c r="G12677" s="180"/>
      <c r="H12677" s="180">
        <v>0</v>
      </c>
      <c r="I12677" s="180">
        <v>497482</v>
      </c>
      <c r="J12677" s="180">
        <v>498321.04</v>
      </c>
    </row>
    <row r="12678" spans="1:10" x14ac:dyDescent="0.2">
      <c r="A12678" s="180" t="s">
        <v>298</v>
      </c>
      <c r="B12678" s="180" t="s">
        <v>340</v>
      </c>
      <c r="C12678" s="180">
        <v>15000</v>
      </c>
      <c r="D12678" s="180">
        <v>69000</v>
      </c>
      <c r="E12678" s="180"/>
      <c r="F12678" s="180">
        <v>10000</v>
      </c>
      <c r="G12678" s="180">
        <v>500</v>
      </c>
      <c r="H12678" s="180">
        <v>8500</v>
      </c>
      <c r="I12678" s="180">
        <v>682930</v>
      </c>
      <c r="J12678" s="180">
        <v>671790.30999999982</v>
      </c>
    </row>
    <row r="12679" spans="1:10" x14ac:dyDescent="0.2">
      <c r="A12679" s="180" t="s">
        <v>298</v>
      </c>
      <c r="B12679" s="180" t="s">
        <v>341</v>
      </c>
      <c r="C12679" s="180">
        <v>0</v>
      </c>
      <c r="D12679" s="180">
        <v>0</v>
      </c>
      <c r="E12679" s="180"/>
      <c r="F12679" s="180"/>
      <c r="G12679" s="180">
        <v>0</v>
      </c>
      <c r="H12679" s="180">
        <v>0</v>
      </c>
      <c r="I12679" s="180">
        <v>0</v>
      </c>
      <c r="J12679" s="180">
        <v>0</v>
      </c>
    </row>
    <row r="12680" spans="1:10" x14ac:dyDescent="0.2">
      <c r="A12680" s="180" t="s">
        <v>298</v>
      </c>
      <c r="B12680" s="180" t="s">
        <v>342</v>
      </c>
      <c r="C12680" s="180"/>
      <c r="D12680" s="180"/>
      <c r="E12680" s="180"/>
      <c r="F12680" s="180"/>
      <c r="G12680" s="180"/>
      <c r="H12680" s="180"/>
      <c r="I12680" s="180">
        <v>10100530</v>
      </c>
      <c r="J12680" s="180">
        <v>9994107</v>
      </c>
    </row>
    <row r="12681" spans="1:10" x14ac:dyDescent="0.2">
      <c r="A12681" s="180" t="s">
        <v>298</v>
      </c>
      <c r="B12681" s="180" t="s">
        <v>343</v>
      </c>
      <c r="C12681" s="180"/>
      <c r="D12681" s="180"/>
      <c r="E12681" s="180"/>
      <c r="F12681" s="180"/>
      <c r="G12681" s="180"/>
      <c r="H12681" s="180"/>
      <c r="I12681" s="180">
        <v>0</v>
      </c>
      <c r="J12681" s="180">
        <v>0</v>
      </c>
    </row>
    <row r="12682" spans="1:10" x14ac:dyDescent="0.2">
      <c r="A12682" s="180" t="s">
        <v>298</v>
      </c>
      <c r="B12682" s="180" t="s">
        <v>344</v>
      </c>
      <c r="C12682" s="180">
        <v>1495471</v>
      </c>
      <c r="D12682" s="180">
        <v>250</v>
      </c>
      <c r="E12682" s="180"/>
      <c r="F12682" s="180">
        <v>900</v>
      </c>
      <c r="G12682" s="180">
        <v>7100</v>
      </c>
      <c r="H12682" s="180">
        <v>0</v>
      </c>
      <c r="I12682" s="180">
        <v>1535280</v>
      </c>
      <c r="J12682" s="180">
        <v>1513696.49</v>
      </c>
    </row>
    <row r="12683" spans="1:10" x14ac:dyDescent="0.2">
      <c r="A12683" s="180" t="s">
        <v>298</v>
      </c>
      <c r="B12683" s="180" t="s">
        <v>475</v>
      </c>
      <c r="C12683" s="180"/>
      <c r="D12683" s="180">
        <v>4668</v>
      </c>
      <c r="E12683" s="180"/>
      <c r="F12683" s="180">
        <v>11022</v>
      </c>
      <c r="G12683" s="180"/>
      <c r="H12683" s="180"/>
      <c r="I12683" s="180">
        <v>79986</v>
      </c>
      <c r="J12683" s="180">
        <v>111527.36</v>
      </c>
    </row>
    <row r="12684" spans="1:10" x14ac:dyDescent="0.2">
      <c r="A12684" s="180" t="s">
        <v>298</v>
      </c>
      <c r="B12684" s="180" t="s">
        <v>332</v>
      </c>
      <c r="C12684" s="180"/>
      <c r="D12684" s="180"/>
      <c r="E12684" s="180"/>
      <c r="F12684" s="180"/>
      <c r="G12684" s="180"/>
      <c r="H12684" s="180"/>
      <c r="I12684" s="180">
        <v>229267</v>
      </c>
      <c r="J12684" s="180">
        <v>253840</v>
      </c>
    </row>
    <row r="12685" spans="1:10" x14ac:dyDescent="0.2">
      <c r="A12685" s="180" t="s">
        <v>298</v>
      </c>
      <c r="B12685" s="180" t="s">
        <v>407</v>
      </c>
      <c r="C12685" s="180">
        <v>0</v>
      </c>
      <c r="D12685" s="180">
        <v>0</v>
      </c>
      <c r="E12685" s="180"/>
      <c r="F12685" s="180">
        <v>0</v>
      </c>
      <c r="G12685" s="180">
        <v>503000</v>
      </c>
      <c r="H12685" s="180">
        <v>0</v>
      </c>
      <c r="I12685" s="180">
        <v>965644</v>
      </c>
      <c r="J12685" s="180">
        <v>959405.77</v>
      </c>
    </row>
    <row r="12686" spans="1:10" x14ac:dyDescent="0.2">
      <c r="A12686" s="180" t="s">
        <v>298</v>
      </c>
      <c r="B12686" s="180" t="s">
        <v>345</v>
      </c>
      <c r="C12686" s="180">
        <v>1545471</v>
      </c>
      <c r="D12686" s="180">
        <v>963211</v>
      </c>
      <c r="E12686" s="180">
        <v>0</v>
      </c>
      <c r="F12686" s="180">
        <v>1106381</v>
      </c>
      <c r="G12686" s="180">
        <v>946500</v>
      </c>
      <c r="H12686" s="180">
        <v>8550</v>
      </c>
      <c r="I12686" s="180">
        <v>23671602</v>
      </c>
      <c r="J12686" s="180">
        <v>23216407.850000001</v>
      </c>
    </row>
    <row r="12687" spans="1:10" x14ac:dyDescent="0.2">
      <c r="A12687" s="180" t="s">
        <v>298</v>
      </c>
      <c r="B12687" s="180" t="s">
        <v>346</v>
      </c>
      <c r="C12687" s="180">
        <v>0</v>
      </c>
      <c r="D12687" s="180">
        <v>0</v>
      </c>
      <c r="E12687" s="180"/>
      <c r="F12687" s="180">
        <v>0</v>
      </c>
      <c r="G12687" s="180"/>
      <c r="H12687" s="180"/>
      <c r="I12687" s="180">
        <v>0</v>
      </c>
      <c r="J12687" s="180">
        <v>0</v>
      </c>
    </row>
    <row r="12688" spans="1:10" x14ac:dyDescent="0.2">
      <c r="A12688" s="180" t="s">
        <v>298</v>
      </c>
      <c r="B12688" s="180" t="s">
        <v>446</v>
      </c>
      <c r="C12688" s="180">
        <v>0</v>
      </c>
      <c r="D12688" s="180">
        <v>0</v>
      </c>
      <c r="E12688" s="180"/>
      <c r="F12688" s="180">
        <v>100000</v>
      </c>
      <c r="G12688" s="180">
        <v>0</v>
      </c>
      <c r="H12688" s="180">
        <v>0</v>
      </c>
      <c r="I12688" s="180">
        <v>50000</v>
      </c>
      <c r="J12688" s="180">
        <v>154350.5</v>
      </c>
    </row>
    <row r="12689" spans="1:10" x14ac:dyDescent="0.2">
      <c r="A12689" s="180" t="s">
        <v>298</v>
      </c>
      <c r="B12689" s="180" t="s">
        <v>347</v>
      </c>
      <c r="C12689" s="180">
        <v>0</v>
      </c>
      <c r="D12689" s="180">
        <v>0</v>
      </c>
      <c r="E12689" s="180"/>
      <c r="F12689" s="180"/>
      <c r="G12689" s="180">
        <v>0</v>
      </c>
      <c r="H12689" s="180">
        <v>0</v>
      </c>
      <c r="I12689" s="180">
        <v>1500</v>
      </c>
      <c r="J12689" s="180">
        <v>30664.75</v>
      </c>
    </row>
    <row r="12690" spans="1:10" x14ac:dyDescent="0.2">
      <c r="A12690" s="180" t="s">
        <v>298</v>
      </c>
      <c r="B12690" s="180" t="s">
        <v>348</v>
      </c>
      <c r="C12690" s="180">
        <v>1545471</v>
      </c>
      <c r="D12690" s="180">
        <v>963211</v>
      </c>
      <c r="E12690" s="180">
        <v>0</v>
      </c>
      <c r="F12690" s="180">
        <v>1206381</v>
      </c>
      <c r="G12690" s="180">
        <v>946500</v>
      </c>
      <c r="H12690" s="180">
        <v>8550</v>
      </c>
      <c r="I12690" s="180">
        <v>23723102</v>
      </c>
      <c r="J12690" s="180">
        <v>23401423.100000001</v>
      </c>
    </row>
    <row r="12691" spans="1:10" x14ac:dyDescent="0.2">
      <c r="A12691" s="180" t="s">
        <v>298</v>
      </c>
      <c r="B12691" s="180" t="s">
        <v>349</v>
      </c>
      <c r="C12691" s="180">
        <v>5767041.7000000002</v>
      </c>
      <c r="D12691" s="180">
        <v>1315022.6500000004</v>
      </c>
      <c r="E12691" s="180">
        <v>0</v>
      </c>
      <c r="F12691" s="180">
        <v>251333.47000000044</v>
      </c>
      <c r="G12691" s="180">
        <v>-72797.040000000037</v>
      </c>
      <c r="H12691" s="180">
        <v>566.06999999999971</v>
      </c>
      <c r="I12691" s="180">
        <v>10479403.520000009</v>
      </c>
      <c r="J12691" s="180">
        <v>9805996.5099999998</v>
      </c>
    </row>
    <row r="12692" spans="1:10" x14ac:dyDescent="0.2">
      <c r="A12692" s="180" t="s">
        <v>298</v>
      </c>
      <c r="B12692" s="180" t="s">
        <v>350</v>
      </c>
      <c r="C12692" s="180">
        <v>7312512.7000000002</v>
      </c>
      <c r="D12692" s="180">
        <v>2278233.6500000004</v>
      </c>
      <c r="E12692" s="180">
        <v>0</v>
      </c>
      <c r="F12692" s="180">
        <v>1457714.4700000004</v>
      </c>
      <c r="G12692" s="180">
        <v>873702.96</v>
      </c>
      <c r="H12692" s="180">
        <v>9116.07</v>
      </c>
      <c r="I12692" s="180">
        <v>34202505.520000011</v>
      </c>
      <c r="J12692" s="180">
        <v>33207419.609999999</v>
      </c>
    </row>
    <row r="12693" spans="1:10" x14ac:dyDescent="0.2">
      <c r="A12693" s="180" t="s">
        <v>298</v>
      </c>
      <c r="B12693" s="180" t="s">
        <v>376</v>
      </c>
      <c r="C12693" s="180"/>
      <c r="D12693" s="180"/>
      <c r="E12693" s="180"/>
      <c r="F12693" s="180"/>
      <c r="G12693" s="180"/>
      <c r="H12693" s="180"/>
      <c r="I12693" s="180"/>
      <c r="J12693" s="180"/>
    </row>
    <row r="12694" spans="1:10" x14ac:dyDescent="0.2">
      <c r="A12694" s="180" t="s">
        <v>298</v>
      </c>
      <c r="B12694" s="180" t="s">
        <v>377</v>
      </c>
      <c r="C12694" s="180">
        <v>50000</v>
      </c>
      <c r="D12694" s="180">
        <v>200000</v>
      </c>
      <c r="E12694" s="180"/>
      <c r="F12694" s="180"/>
      <c r="G12694" s="180">
        <v>0</v>
      </c>
      <c r="H12694" s="180">
        <v>0</v>
      </c>
      <c r="I12694" s="180">
        <v>14146299</v>
      </c>
      <c r="J12694" s="180">
        <v>13550905.59</v>
      </c>
    </row>
    <row r="12695" spans="1:10" x14ac:dyDescent="0.2">
      <c r="A12695" s="180" t="s">
        <v>298</v>
      </c>
      <c r="B12695" s="180" t="s">
        <v>352</v>
      </c>
      <c r="C12695" s="180">
        <v>0</v>
      </c>
      <c r="D12695" s="180">
        <v>0</v>
      </c>
      <c r="E12695" s="180"/>
      <c r="F12695" s="180"/>
      <c r="G12695" s="180">
        <v>0</v>
      </c>
      <c r="H12695" s="180">
        <v>0</v>
      </c>
      <c r="I12695" s="180">
        <v>769226</v>
      </c>
      <c r="J12695" s="180">
        <v>753114.22</v>
      </c>
    </row>
    <row r="12696" spans="1:10" x14ac:dyDescent="0.2">
      <c r="A12696" s="180" t="s">
        <v>298</v>
      </c>
      <c r="B12696" s="180" t="s">
        <v>353</v>
      </c>
      <c r="C12696" s="180">
        <v>130000</v>
      </c>
      <c r="D12696" s="180">
        <v>100000</v>
      </c>
      <c r="E12696" s="180"/>
      <c r="F12696" s="180"/>
      <c r="G12696" s="180">
        <v>0</v>
      </c>
      <c r="H12696" s="180">
        <v>0</v>
      </c>
      <c r="I12696" s="180">
        <v>1358988</v>
      </c>
      <c r="J12696" s="180">
        <v>1115512.3400000001</v>
      </c>
    </row>
    <row r="12697" spans="1:10" x14ac:dyDescent="0.2">
      <c r="A12697" s="180" t="s">
        <v>298</v>
      </c>
      <c r="B12697" s="180" t="s">
        <v>354</v>
      </c>
      <c r="C12697" s="180">
        <v>0</v>
      </c>
      <c r="D12697" s="180">
        <v>0</v>
      </c>
      <c r="E12697" s="180"/>
      <c r="F12697" s="180"/>
      <c r="G12697" s="180">
        <v>0</v>
      </c>
      <c r="H12697" s="180">
        <v>0</v>
      </c>
      <c r="I12697" s="180">
        <v>326948</v>
      </c>
      <c r="J12697" s="180">
        <v>314829.49</v>
      </c>
    </row>
    <row r="12698" spans="1:10" x14ac:dyDescent="0.2">
      <c r="A12698" s="180" t="s">
        <v>298</v>
      </c>
      <c r="B12698" s="180" t="s">
        <v>408</v>
      </c>
      <c r="C12698" s="180">
        <v>0</v>
      </c>
      <c r="D12698" s="180">
        <v>0</v>
      </c>
      <c r="E12698" s="180"/>
      <c r="F12698" s="180"/>
      <c r="G12698" s="180">
        <v>0</v>
      </c>
      <c r="H12698" s="180">
        <v>0</v>
      </c>
      <c r="I12698" s="180">
        <v>985588</v>
      </c>
      <c r="J12698" s="180">
        <v>975587.82</v>
      </c>
    </row>
    <row r="12699" spans="1:10" x14ac:dyDescent="0.2">
      <c r="A12699" s="180" t="s">
        <v>298</v>
      </c>
      <c r="B12699" s="180" t="s">
        <v>423</v>
      </c>
      <c r="C12699" s="180">
        <v>0</v>
      </c>
      <c r="D12699" s="180">
        <v>23500</v>
      </c>
      <c r="E12699" s="180"/>
      <c r="F12699" s="180">
        <v>0</v>
      </c>
      <c r="G12699" s="180">
        <v>0</v>
      </c>
      <c r="H12699" s="180">
        <v>0</v>
      </c>
      <c r="I12699" s="180">
        <v>333784</v>
      </c>
      <c r="J12699" s="180">
        <v>308024.07</v>
      </c>
    </row>
    <row r="12700" spans="1:10" x14ac:dyDescent="0.2">
      <c r="A12700" s="180" t="s">
        <v>298</v>
      </c>
      <c r="B12700" s="180" t="s">
        <v>355</v>
      </c>
      <c r="C12700" s="180">
        <v>0</v>
      </c>
      <c r="D12700" s="180">
        <v>1500</v>
      </c>
      <c r="E12700" s="180"/>
      <c r="F12700" s="180"/>
      <c r="G12700" s="180">
        <v>0</v>
      </c>
      <c r="H12700" s="180">
        <v>0</v>
      </c>
      <c r="I12700" s="180">
        <v>1364395</v>
      </c>
      <c r="J12700" s="180">
        <v>1335568.72</v>
      </c>
    </row>
    <row r="12701" spans="1:10" x14ac:dyDescent="0.2">
      <c r="A12701" s="180" t="s">
        <v>298</v>
      </c>
      <c r="B12701" s="180" t="s">
        <v>356</v>
      </c>
      <c r="C12701" s="180">
        <v>0</v>
      </c>
      <c r="D12701" s="180">
        <v>180000</v>
      </c>
      <c r="E12701" s="180"/>
      <c r="F12701" s="180"/>
      <c r="G12701" s="180">
        <v>0</v>
      </c>
      <c r="H12701" s="180">
        <v>0</v>
      </c>
      <c r="I12701" s="180">
        <v>954500</v>
      </c>
      <c r="J12701" s="180">
        <v>681998.5</v>
      </c>
    </row>
    <row r="12702" spans="1:10" x14ac:dyDescent="0.2">
      <c r="A12702" s="180" t="s">
        <v>298</v>
      </c>
      <c r="B12702" s="180" t="s">
        <v>409</v>
      </c>
      <c r="C12702" s="180"/>
      <c r="D12702" s="180"/>
      <c r="E12702" s="180"/>
      <c r="F12702" s="180"/>
      <c r="G12702" s="180"/>
      <c r="H12702" s="180"/>
      <c r="I12702" s="180">
        <v>0</v>
      </c>
      <c r="J12702" s="180"/>
    </row>
    <row r="12703" spans="1:10" x14ac:dyDescent="0.2">
      <c r="A12703" s="180" t="s">
        <v>298</v>
      </c>
      <c r="B12703" s="180" t="s">
        <v>378</v>
      </c>
      <c r="C12703" s="180">
        <v>0</v>
      </c>
      <c r="D12703" s="180">
        <v>0</v>
      </c>
      <c r="E12703" s="180"/>
      <c r="F12703" s="180"/>
      <c r="G12703" s="180">
        <v>925000</v>
      </c>
      <c r="H12703" s="180">
        <v>10000</v>
      </c>
      <c r="I12703" s="180">
        <v>950000</v>
      </c>
      <c r="J12703" s="180">
        <v>868417.59</v>
      </c>
    </row>
    <row r="12704" spans="1:10" x14ac:dyDescent="0.2">
      <c r="A12704" s="180" t="s">
        <v>298</v>
      </c>
      <c r="B12704" s="180" t="s">
        <v>360</v>
      </c>
      <c r="C12704" s="180">
        <v>520000</v>
      </c>
      <c r="D12704" s="180">
        <v>500000</v>
      </c>
      <c r="E12704" s="180"/>
      <c r="F12704" s="180"/>
      <c r="G12704" s="180"/>
      <c r="H12704" s="180">
        <v>0</v>
      </c>
      <c r="I12704" s="180">
        <v>1220000</v>
      </c>
      <c r="J12704" s="180">
        <v>936484.99</v>
      </c>
    </row>
    <row r="12705" spans="1:10" x14ac:dyDescent="0.2">
      <c r="A12705" s="180" t="s">
        <v>298</v>
      </c>
      <c r="B12705" s="180" t="s">
        <v>379</v>
      </c>
      <c r="C12705" s="180">
        <v>0</v>
      </c>
      <c r="D12705" s="180">
        <v>0</v>
      </c>
      <c r="E12705" s="180"/>
      <c r="F12705" s="180">
        <v>1179959</v>
      </c>
      <c r="G12705" s="180"/>
      <c r="H12705" s="180"/>
      <c r="I12705" s="180">
        <v>1726259</v>
      </c>
      <c r="J12705" s="180">
        <v>1055758.76</v>
      </c>
    </row>
    <row r="12706" spans="1:10" x14ac:dyDescent="0.2">
      <c r="A12706" s="180" t="s">
        <v>298</v>
      </c>
      <c r="B12706" s="180" t="s">
        <v>362</v>
      </c>
      <c r="C12706" s="180"/>
      <c r="D12706" s="180"/>
      <c r="E12706" s="180"/>
      <c r="F12706" s="180"/>
      <c r="G12706" s="180"/>
      <c r="H12706" s="180"/>
      <c r="I12706" s="180">
        <v>684021</v>
      </c>
      <c r="J12706" s="180">
        <v>681744</v>
      </c>
    </row>
    <row r="12707" spans="1:10" x14ac:dyDescent="0.2">
      <c r="A12707" s="180" t="s">
        <v>298</v>
      </c>
      <c r="B12707" s="180" t="s">
        <v>365</v>
      </c>
      <c r="C12707" s="180">
        <v>700000</v>
      </c>
      <c r="D12707" s="180">
        <v>1005000</v>
      </c>
      <c r="E12707" s="180">
        <v>0</v>
      </c>
      <c r="F12707" s="180">
        <v>1179959</v>
      </c>
      <c r="G12707" s="180">
        <v>925000</v>
      </c>
      <c r="H12707" s="180">
        <v>10000</v>
      </c>
      <c r="I12707" s="180">
        <v>24820008</v>
      </c>
      <c r="J12707" s="180">
        <v>22577946.09</v>
      </c>
    </row>
    <row r="12708" spans="1:10" x14ac:dyDescent="0.2">
      <c r="A12708" s="180" t="s">
        <v>298</v>
      </c>
      <c r="B12708" s="180" t="s">
        <v>447</v>
      </c>
      <c r="C12708" s="180">
        <v>100000</v>
      </c>
      <c r="D12708" s="180">
        <v>0</v>
      </c>
      <c r="E12708" s="180"/>
      <c r="F12708" s="180">
        <v>0</v>
      </c>
      <c r="G12708" s="180">
        <v>0</v>
      </c>
      <c r="H12708" s="180">
        <v>0</v>
      </c>
      <c r="I12708" s="180">
        <v>50000</v>
      </c>
      <c r="J12708" s="180">
        <v>150070</v>
      </c>
    </row>
    <row r="12709" spans="1:10" x14ac:dyDescent="0.2">
      <c r="A12709" s="180" t="s">
        <v>298</v>
      </c>
      <c r="B12709" s="180" t="s">
        <v>366</v>
      </c>
      <c r="C12709" s="180">
        <v>800000</v>
      </c>
      <c r="D12709" s="180">
        <v>1005000</v>
      </c>
      <c r="E12709" s="180">
        <v>0</v>
      </c>
      <c r="F12709" s="180">
        <v>1179959</v>
      </c>
      <c r="G12709" s="180">
        <v>925000</v>
      </c>
      <c r="H12709" s="180">
        <v>10000</v>
      </c>
      <c r="I12709" s="180">
        <v>24870008</v>
      </c>
      <c r="J12709" s="180">
        <v>22728016.09</v>
      </c>
    </row>
    <row r="12710" spans="1:10" x14ac:dyDescent="0.2">
      <c r="A12710" s="180" t="s">
        <v>298</v>
      </c>
      <c r="B12710" s="180" t="s">
        <v>367</v>
      </c>
      <c r="C12710" s="180">
        <v>6512512.7000000002</v>
      </c>
      <c r="D12710" s="180">
        <v>1273233.6500000004</v>
      </c>
      <c r="E12710" s="180">
        <v>0</v>
      </c>
      <c r="F12710" s="180">
        <v>277755.47000000044</v>
      </c>
      <c r="G12710" s="180">
        <v>-51297.040000000037</v>
      </c>
      <c r="H12710" s="180">
        <v>-883.93000000000029</v>
      </c>
      <c r="I12710" s="180">
        <v>9332497.5200000107</v>
      </c>
      <c r="J12710" s="180">
        <v>10479403.52</v>
      </c>
    </row>
    <row r="12711" spans="1:10" x14ac:dyDescent="0.2">
      <c r="A12711" s="180" t="s">
        <v>298</v>
      </c>
      <c r="B12711" s="180" t="s">
        <v>368</v>
      </c>
      <c r="C12711" s="180">
        <v>7312512.7000000002</v>
      </c>
      <c r="D12711" s="180">
        <v>2278233.6500000004</v>
      </c>
      <c r="E12711" s="180">
        <v>0</v>
      </c>
      <c r="F12711" s="180">
        <v>1457714.4700000004</v>
      </c>
      <c r="G12711" s="180">
        <v>873702.96</v>
      </c>
      <c r="H12711" s="180">
        <v>9116.07</v>
      </c>
      <c r="I12711" s="180">
        <v>34202505.520000011</v>
      </c>
      <c r="J12711" s="180">
        <v>33207419.609999999</v>
      </c>
    </row>
    <row r="12712" spans="1:10" x14ac:dyDescent="0.2">
      <c r="A12712" s="180" t="s">
        <v>299</v>
      </c>
      <c r="B12712" s="180" t="s">
        <v>333</v>
      </c>
      <c r="C12712" s="180"/>
      <c r="D12712" s="180">
        <v>281804</v>
      </c>
      <c r="E12712" s="180"/>
      <c r="F12712" s="180">
        <v>0</v>
      </c>
      <c r="G12712" s="180"/>
      <c r="H12712" s="180"/>
      <c r="I12712" s="180">
        <v>2090862</v>
      </c>
      <c r="J12712" s="180">
        <v>1981754.73</v>
      </c>
    </row>
    <row r="12713" spans="1:10" x14ac:dyDescent="0.2">
      <c r="A12713" s="180" t="s">
        <v>299</v>
      </c>
      <c r="B12713" s="180" t="s">
        <v>334</v>
      </c>
      <c r="C12713" s="180"/>
      <c r="D12713" s="180">
        <v>6981</v>
      </c>
      <c r="E12713" s="180"/>
      <c r="F12713" s="180">
        <v>0</v>
      </c>
      <c r="G12713" s="180"/>
      <c r="H12713" s="180"/>
      <c r="I12713" s="180">
        <v>58619</v>
      </c>
      <c r="J12713" s="180">
        <v>43830.04</v>
      </c>
    </row>
    <row r="12714" spans="1:10" x14ac:dyDescent="0.2">
      <c r="A12714" s="180" t="s">
        <v>299</v>
      </c>
      <c r="B12714" s="180" t="s">
        <v>335</v>
      </c>
      <c r="C12714" s="180"/>
      <c r="D12714" s="180">
        <v>0</v>
      </c>
      <c r="E12714" s="180"/>
      <c r="F12714" s="180"/>
      <c r="G12714" s="180"/>
      <c r="H12714" s="180"/>
      <c r="I12714" s="180">
        <v>0</v>
      </c>
      <c r="J12714" s="180">
        <v>0</v>
      </c>
    </row>
    <row r="12715" spans="1:10" x14ac:dyDescent="0.2">
      <c r="A12715" s="180" t="s">
        <v>299</v>
      </c>
      <c r="B12715" s="180" t="s">
        <v>336</v>
      </c>
      <c r="C12715" s="180"/>
      <c r="D12715" s="180"/>
      <c r="E12715" s="180"/>
      <c r="F12715" s="180"/>
      <c r="G12715" s="180"/>
      <c r="H12715" s="180"/>
      <c r="I12715" s="180">
        <v>570000</v>
      </c>
      <c r="J12715" s="180">
        <v>567400.37</v>
      </c>
    </row>
    <row r="12716" spans="1:10" x14ac:dyDescent="0.2">
      <c r="A12716" s="180" t="s">
        <v>299</v>
      </c>
      <c r="B12716" s="180" t="s">
        <v>337</v>
      </c>
      <c r="C12716" s="180">
        <v>100</v>
      </c>
      <c r="D12716" s="180">
        <v>125</v>
      </c>
      <c r="E12716" s="180"/>
      <c r="F12716" s="180"/>
      <c r="G12716" s="180">
        <v>125</v>
      </c>
      <c r="H12716" s="180"/>
      <c r="I12716" s="180">
        <v>3815</v>
      </c>
      <c r="J12716" s="180">
        <v>7260.14</v>
      </c>
    </row>
    <row r="12717" spans="1:10" x14ac:dyDescent="0.2">
      <c r="A12717" s="180" t="s">
        <v>299</v>
      </c>
      <c r="B12717" s="180" t="s">
        <v>338</v>
      </c>
      <c r="C12717" s="180"/>
      <c r="D12717" s="180"/>
      <c r="E12717" s="180"/>
      <c r="F12717" s="180"/>
      <c r="G12717" s="180">
        <v>105000</v>
      </c>
      <c r="H12717" s="180"/>
      <c r="I12717" s="180">
        <v>100000</v>
      </c>
      <c r="J12717" s="180">
        <v>99315.24</v>
      </c>
    </row>
    <row r="12718" spans="1:10" x14ac:dyDescent="0.2">
      <c r="A12718" s="180" t="s">
        <v>299</v>
      </c>
      <c r="B12718" s="180" t="s">
        <v>339</v>
      </c>
      <c r="C12718" s="180"/>
      <c r="D12718" s="180"/>
      <c r="E12718" s="180"/>
      <c r="F12718" s="180"/>
      <c r="G12718" s="180"/>
      <c r="H12718" s="180"/>
      <c r="I12718" s="180">
        <v>150300</v>
      </c>
      <c r="J12718" s="180">
        <v>149479.83000000002</v>
      </c>
    </row>
    <row r="12719" spans="1:10" x14ac:dyDescent="0.2">
      <c r="A12719" s="180" t="s">
        <v>299</v>
      </c>
      <c r="B12719" s="180" t="s">
        <v>340</v>
      </c>
      <c r="C12719" s="180"/>
      <c r="D12719" s="180">
        <v>100</v>
      </c>
      <c r="E12719" s="180"/>
      <c r="F12719" s="180"/>
      <c r="G12719" s="180">
        <v>350</v>
      </c>
      <c r="H12719" s="180"/>
      <c r="I12719" s="180">
        <v>111760</v>
      </c>
      <c r="J12719" s="180">
        <v>110308.99</v>
      </c>
    </row>
    <row r="12720" spans="1:10" x14ac:dyDescent="0.2">
      <c r="A12720" s="180" t="s">
        <v>299</v>
      </c>
      <c r="B12720" s="180" t="s">
        <v>341</v>
      </c>
      <c r="C12720" s="180"/>
      <c r="D12720" s="180"/>
      <c r="E12720" s="180"/>
      <c r="F12720" s="180"/>
      <c r="G12720" s="180"/>
      <c r="H12720" s="180"/>
      <c r="I12720" s="180">
        <v>0</v>
      </c>
      <c r="J12720" s="180">
        <v>0</v>
      </c>
    </row>
    <row r="12721" spans="1:10" x14ac:dyDescent="0.2">
      <c r="A12721" s="180" t="s">
        <v>299</v>
      </c>
      <c r="B12721" s="180" t="s">
        <v>342</v>
      </c>
      <c r="C12721" s="180"/>
      <c r="D12721" s="180"/>
      <c r="E12721" s="180"/>
      <c r="F12721" s="180"/>
      <c r="G12721" s="180"/>
      <c r="H12721" s="180"/>
      <c r="I12721" s="180">
        <v>3332572</v>
      </c>
      <c r="J12721" s="180">
        <v>3231470</v>
      </c>
    </row>
    <row r="12722" spans="1:10" x14ac:dyDescent="0.2">
      <c r="A12722" s="180" t="s">
        <v>299</v>
      </c>
      <c r="B12722" s="180" t="s">
        <v>343</v>
      </c>
      <c r="C12722" s="180"/>
      <c r="D12722" s="180"/>
      <c r="E12722" s="180"/>
      <c r="F12722" s="180"/>
      <c r="G12722" s="180"/>
      <c r="H12722" s="180"/>
      <c r="I12722" s="180">
        <v>0</v>
      </c>
      <c r="J12722" s="180">
        <v>0</v>
      </c>
    </row>
    <row r="12723" spans="1:10" x14ac:dyDescent="0.2">
      <c r="A12723" s="180" t="s">
        <v>299</v>
      </c>
      <c r="B12723" s="180" t="s">
        <v>344</v>
      </c>
      <c r="C12723" s="180">
        <v>455000</v>
      </c>
      <c r="D12723" s="180"/>
      <c r="E12723" s="180"/>
      <c r="F12723" s="180"/>
      <c r="G12723" s="180">
        <v>2000</v>
      </c>
      <c r="H12723" s="180"/>
      <c r="I12723" s="180">
        <v>487800</v>
      </c>
      <c r="J12723" s="180">
        <v>485566.4</v>
      </c>
    </row>
    <row r="12724" spans="1:10" x14ac:dyDescent="0.2">
      <c r="A12724" s="180" t="s">
        <v>299</v>
      </c>
      <c r="B12724" s="180" t="s">
        <v>475</v>
      </c>
      <c r="C12724" s="180"/>
      <c r="D12724" s="180">
        <v>3582</v>
      </c>
      <c r="E12724" s="180"/>
      <c r="F12724" s="180">
        <v>0</v>
      </c>
      <c r="G12724" s="180"/>
      <c r="H12724" s="180"/>
      <c r="I12724" s="180">
        <v>23667</v>
      </c>
      <c r="J12724" s="180">
        <v>15814.12</v>
      </c>
    </row>
    <row r="12725" spans="1:10" x14ac:dyDescent="0.2">
      <c r="A12725" s="180" t="s">
        <v>299</v>
      </c>
      <c r="B12725" s="180" t="s">
        <v>332</v>
      </c>
      <c r="C12725" s="180"/>
      <c r="D12725" s="180"/>
      <c r="E12725" s="180"/>
      <c r="F12725" s="180"/>
      <c r="G12725" s="180"/>
      <c r="H12725" s="180"/>
      <c r="I12725" s="180">
        <v>66874</v>
      </c>
      <c r="J12725" s="180">
        <v>78584</v>
      </c>
    </row>
    <row r="12726" spans="1:10" x14ac:dyDescent="0.2">
      <c r="A12726" s="180" t="s">
        <v>299</v>
      </c>
      <c r="B12726" s="180" t="s">
        <v>407</v>
      </c>
      <c r="C12726" s="180"/>
      <c r="D12726" s="180"/>
      <c r="E12726" s="180"/>
      <c r="F12726" s="180"/>
      <c r="G12726" s="180">
        <v>120000</v>
      </c>
      <c r="H12726" s="180"/>
      <c r="I12726" s="180">
        <v>245000</v>
      </c>
      <c r="J12726" s="180">
        <v>244102.99</v>
      </c>
    </row>
    <row r="12727" spans="1:10" x14ac:dyDescent="0.2">
      <c r="A12727" s="180" t="s">
        <v>299</v>
      </c>
      <c r="B12727" s="180" t="s">
        <v>345</v>
      </c>
      <c r="C12727" s="180">
        <v>455100</v>
      </c>
      <c r="D12727" s="180">
        <v>292592</v>
      </c>
      <c r="E12727" s="180">
        <v>0</v>
      </c>
      <c r="F12727" s="180">
        <v>0</v>
      </c>
      <c r="G12727" s="180">
        <v>227475</v>
      </c>
      <c r="H12727" s="180">
        <v>0</v>
      </c>
      <c r="I12727" s="180">
        <v>7241269</v>
      </c>
      <c r="J12727" s="180">
        <v>7014886.8500000015</v>
      </c>
    </row>
    <row r="12728" spans="1:10" x14ac:dyDescent="0.2">
      <c r="A12728" s="180" t="s">
        <v>299</v>
      </c>
      <c r="B12728" s="180" t="s">
        <v>346</v>
      </c>
      <c r="C12728" s="180"/>
      <c r="D12728" s="180"/>
      <c r="E12728" s="180"/>
      <c r="F12728" s="180"/>
      <c r="G12728" s="180"/>
      <c r="H12728" s="180"/>
      <c r="I12728" s="180">
        <v>0</v>
      </c>
      <c r="J12728" s="180">
        <v>0</v>
      </c>
    </row>
    <row r="12729" spans="1:10" x14ac:dyDescent="0.2">
      <c r="A12729" s="180" t="s">
        <v>299</v>
      </c>
      <c r="B12729" s="180" t="s">
        <v>446</v>
      </c>
      <c r="C12729" s="180"/>
      <c r="D12729" s="180"/>
      <c r="E12729" s="180"/>
      <c r="F12729" s="180"/>
      <c r="G12729" s="180"/>
      <c r="H12729" s="180"/>
      <c r="I12729" s="180">
        <v>0</v>
      </c>
      <c r="J12729" s="180">
        <v>282197.71999999997</v>
      </c>
    </row>
    <row r="12730" spans="1:10" x14ac:dyDescent="0.2">
      <c r="A12730" s="180" t="s">
        <v>299</v>
      </c>
      <c r="B12730" s="180" t="s">
        <v>347</v>
      </c>
      <c r="C12730" s="180"/>
      <c r="D12730" s="180"/>
      <c r="E12730" s="180"/>
      <c r="F12730" s="180"/>
      <c r="G12730" s="180"/>
      <c r="H12730" s="180"/>
      <c r="I12730" s="180">
        <v>0</v>
      </c>
      <c r="J12730" s="180">
        <v>0</v>
      </c>
    </row>
    <row r="12731" spans="1:10" x14ac:dyDescent="0.2">
      <c r="A12731" s="180" t="s">
        <v>299</v>
      </c>
      <c r="B12731" s="180" t="s">
        <v>348</v>
      </c>
      <c r="C12731" s="180">
        <v>455100</v>
      </c>
      <c r="D12731" s="180">
        <v>292592</v>
      </c>
      <c r="E12731" s="180">
        <v>0</v>
      </c>
      <c r="F12731" s="180">
        <v>0</v>
      </c>
      <c r="G12731" s="180">
        <v>227475</v>
      </c>
      <c r="H12731" s="180">
        <v>0</v>
      </c>
      <c r="I12731" s="180">
        <v>7241269</v>
      </c>
      <c r="J12731" s="180">
        <v>7297084.5700000012</v>
      </c>
    </row>
    <row r="12732" spans="1:10" x14ac:dyDescent="0.2">
      <c r="A12732" s="180" t="s">
        <v>299</v>
      </c>
      <c r="B12732" s="180" t="s">
        <v>349</v>
      </c>
      <c r="C12732" s="180">
        <v>309425.96999999997</v>
      </c>
      <c r="D12732" s="180">
        <v>319101.16999999993</v>
      </c>
      <c r="E12732" s="180">
        <v>0</v>
      </c>
      <c r="F12732" s="180">
        <v>107521.90999999992</v>
      </c>
      <c r="G12732" s="180">
        <v>37603.209999999963</v>
      </c>
      <c r="H12732" s="180">
        <v>0</v>
      </c>
      <c r="I12732" s="180">
        <v>2826389.6899999985</v>
      </c>
      <c r="J12732" s="180">
        <v>3334012.7800000003</v>
      </c>
    </row>
    <row r="12733" spans="1:10" x14ac:dyDescent="0.2">
      <c r="A12733" s="180" t="s">
        <v>299</v>
      </c>
      <c r="B12733" s="180" t="s">
        <v>350</v>
      </c>
      <c r="C12733" s="180">
        <v>764525.97</v>
      </c>
      <c r="D12733" s="180">
        <v>611693.16999999993</v>
      </c>
      <c r="E12733" s="180">
        <v>0</v>
      </c>
      <c r="F12733" s="180">
        <v>107521.90999999992</v>
      </c>
      <c r="G12733" s="180">
        <v>265078.20999999996</v>
      </c>
      <c r="H12733" s="180">
        <v>0</v>
      </c>
      <c r="I12733" s="180">
        <v>10067658.689999998</v>
      </c>
      <c r="J12733" s="180">
        <v>10631097.35</v>
      </c>
    </row>
    <row r="12734" spans="1:10" x14ac:dyDescent="0.2">
      <c r="A12734" s="180" t="s">
        <v>299</v>
      </c>
      <c r="B12734" s="180" t="s">
        <v>376</v>
      </c>
      <c r="C12734" s="180"/>
      <c r="D12734" s="180"/>
      <c r="E12734" s="180"/>
      <c r="F12734" s="180"/>
      <c r="G12734" s="180"/>
      <c r="H12734" s="180"/>
      <c r="I12734" s="180"/>
      <c r="J12734" s="180"/>
    </row>
    <row r="12735" spans="1:10" x14ac:dyDescent="0.2">
      <c r="A12735" s="180" t="s">
        <v>299</v>
      </c>
      <c r="B12735" s="180" t="s">
        <v>377</v>
      </c>
      <c r="C12735" s="180"/>
      <c r="D12735" s="180"/>
      <c r="E12735" s="180"/>
      <c r="F12735" s="180"/>
      <c r="G12735" s="180"/>
      <c r="H12735" s="180"/>
      <c r="I12735" s="180">
        <v>4631800</v>
      </c>
      <c r="J12735" s="180">
        <v>4541057.26</v>
      </c>
    </row>
    <row r="12736" spans="1:10" x14ac:dyDescent="0.2">
      <c r="A12736" s="180" t="s">
        <v>299</v>
      </c>
      <c r="B12736" s="180" t="s">
        <v>352</v>
      </c>
      <c r="C12736" s="180"/>
      <c r="D12736" s="180"/>
      <c r="E12736" s="180"/>
      <c r="F12736" s="180"/>
      <c r="G12736" s="180"/>
      <c r="H12736" s="180"/>
      <c r="I12736" s="180">
        <v>125000</v>
      </c>
      <c r="J12736" s="180">
        <v>123541.24</v>
      </c>
    </row>
    <row r="12737" spans="1:10" x14ac:dyDescent="0.2">
      <c r="A12737" s="180" t="s">
        <v>299</v>
      </c>
      <c r="B12737" s="180" t="s">
        <v>353</v>
      </c>
      <c r="C12737" s="180"/>
      <c r="D12737" s="180"/>
      <c r="E12737" s="180"/>
      <c r="F12737" s="180"/>
      <c r="G12737" s="180"/>
      <c r="H12737" s="180"/>
      <c r="I12737" s="180">
        <v>38000</v>
      </c>
      <c r="J12737" s="180">
        <v>37916.11</v>
      </c>
    </row>
    <row r="12738" spans="1:10" x14ac:dyDescent="0.2">
      <c r="A12738" s="180" t="s">
        <v>299</v>
      </c>
      <c r="B12738" s="180" t="s">
        <v>354</v>
      </c>
      <c r="C12738" s="180"/>
      <c r="D12738" s="180"/>
      <c r="E12738" s="180"/>
      <c r="F12738" s="180"/>
      <c r="G12738" s="180"/>
      <c r="H12738" s="180"/>
      <c r="I12738" s="180">
        <v>195000</v>
      </c>
      <c r="J12738" s="180">
        <v>192628.74</v>
      </c>
    </row>
    <row r="12739" spans="1:10" x14ac:dyDescent="0.2">
      <c r="A12739" s="180" t="s">
        <v>299</v>
      </c>
      <c r="B12739" s="180" t="s">
        <v>408</v>
      </c>
      <c r="C12739" s="180"/>
      <c r="D12739" s="180"/>
      <c r="E12739" s="180"/>
      <c r="F12739" s="180"/>
      <c r="G12739" s="180"/>
      <c r="H12739" s="180"/>
      <c r="I12739" s="180">
        <v>315000</v>
      </c>
      <c r="J12739" s="180">
        <v>311521.01</v>
      </c>
    </row>
    <row r="12740" spans="1:10" x14ac:dyDescent="0.2">
      <c r="A12740" s="180" t="s">
        <v>299</v>
      </c>
      <c r="B12740" s="180" t="s">
        <v>423</v>
      </c>
      <c r="C12740" s="180"/>
      <c r="D12740" s="180">
        <v>25000</v>
      </c>
      <c r="E12740" s="180"/>
      <c r="F12740" s="180"/>
      <c r="G12740" s="180"/>
      <c r="H12740" s="180"/>
      <c r="I12740" s="180">
        <v>219000</v>
      </c>
      <c r="J12740" s="180">
        <v>211133.52999999997</v>
      </c>
    </row>
    <row r="12741" spans="1:10" x14ac:dyDescent="0.2">
      <c r="A12741" s="180" t="s">
        <v>299</v>
      </c>
      <c r="B12741" s="180" t="s">
        <v>355</v>
      </c>
      <c r="C12741" s="180"/>
      <c r="D12741" s="180"/>
      <c r="E12741" s="180"/>
      <c r="F12741" s="180"/>
      <c r="G12741" s="180"/>
      <c r="H12741" s="180"/>
      <c r="I12741" s="180">
        <v>419000</v>
      </c>
      <c r="J12741" s="180">
        <v>417195.21</v>
      </c>
    </row>
    <row r="12742" spans="1:10" x14ac:dyDescent="0.2">
      <c r="A12742" s="180" t="s">
        <v>299</v>
      </c>
      <c r="B12742" s="180" t="s">
        <v>356</v>
      </c>
      <c r="C12742" s="180"/>
      <c r="D12742" s="180"/>
      <c r="E12742" s="180"/>
      <c r="F12742" s="180"/>
      <c r="G12742" s="180"/>
      <c r="H12742" s="180"/>
      <c r="I12742" s="180">
        <v>232500</v>
      </c>
      <c r="J12742" s="180">
        <v>228235.98</v>
      </c>
    </row>
    <row r="12743" spans="1:10" x14ac:dyDescent="0.2">
      <c r="A12743" s="180" t="s">
        <v>299</v>
      </c>
      <c r="B12743" s="180" t="s">
        <v>409</v>
      </c>
      <c r="C12743" s="180"/>
      <c r="D12743" s="180"/>
      <c r="E12743" s="180"/>
      <c r="F12743" s="180"/>
      <c r="G12743" s="180"/>
      <c r="H12743" s="180"/>
      <c r="I12743" s="180">
        <v>0</v>
      </c>
      <c r="J12743" s="180"/>
    </row>
    <row r="12744" spans="1:10" x14ac:dyDescent="0.2">
      <c r="A12744" s="180" t="s">
        <v>299</v>
      </c>
      <c r="B12744" s="180" t="s">
        <v>378</v>
      </c>
      <c r="C12744" s="180"/>
      <c r="D12744" s="180"/>
      <c r="E12744" s="180"/>
      <c r="F12744" s="180"/>
      <c r="G12744" s="180">
        <v>240000</v>
      </c>
      <c r="H12744" s="180"/>
      <c r="I12744" s="180">
        <v>225000</v>
      </c>
      <c r="J12744" s="180">
        <v>198865.91</v>
      </c>
    </row>
    <row r="12745" spans="1:10" x14ac:dyDescent="0.2">
      <c r="A12745" s="180" t="s">
        <v>299</v>
      </c>
      <c r="B12745" s="180" t="s">
        <v>360</v>
      </c>
      <c r="C12745" s="180">
        <v>350000</v>
      </c>
      <c r="D12745" s="180">
        <v>200000</v>
      </c>
      <c r="E12745" s="180"/>
      <c r="F12745" s="180"/>
      <c r="G12745" s="180"/>
      <c r="H12745" s="180"/>
      <c r="I12745" s="180">
        <v>450000</v>
      </c>
      <c r="J12745" s="180">
        <v>428542.19</v>
      </c>
    </row>
    <row r="12746" spans="1:10" x14ac:dyDescent="0.2">
      <c r="A12746" s="180" t="s">
        <v>299</v>
      </c>
      <c r="B12746" s="180" t="s">
        <v>379</v>
      </c>
      <c r="C12746" s="180"/>
      <c r="D12746" s="180"/>
      <c r="E12746" s="180"/>
      <c r="F12746" s="180"/>
      <c r="G12746" s="180"/>
      <c r="H12746" s="180"/>
      <c r="I12746" s="180">
        <v>0</v>
      </c>
      <c r="J12746" s="180">
        <v>628027.76</v>
      </c>
    </row>
    <row r="12747" spans="1:10" x14ac:dyDescent="0.2">
      <c r="A12747" s="180" t="s">
        <v>299</v>
      </c>
      <c r="B12747" s="180" t="s">
        <v>362</v>
      </c>
      <c r="C12747" s="180"/>
      <c r="D12747" s="180"/>
      <c r="E12747" s="180"/>
      <c r="F12747" s="180"/>
      <c r="G12747" s="180"/>
      <c r="H12747" s="180"/>
      <c r="I12747" s="180">
        <v>206414</v>
      </c>
      <c r="J12747" s="180">
        <v>203845</v>
      </c>
    </row>
    <row r="12748" spans="1:10" x14ac:dyDescent="0.2">
      <c r="A12748" s="180" t="s">
        <v>299</v>
      </c>
      <c r="B12748" s="180" t="s">
        <v>365</v>
      </c>
      <c r="C12748" s="180">
        <v>350000</v>
      </c>
      <c r="D12748" s="180">
        <v>225000</v>
      </c>
      <c r="E12748" s="180">
        <v>0</v>
      </c>
      <c r="F12748" s="180">
        <v>0</v>
      </c>
      <c r="G12748" s="180">
        <v>240000</v>
      </c>
      <c r="H12748" s="180">
        <v>0</v>
      </c>
      <c r="I12748" s="180">
        <v>7056714</v>
      </c>
      <c r="J12748" s="180">
        <v>7522509.9400000013</v>
      </c>
    </row>
    <row r="12749" spans="1:10" x14ac:dyDescent="0.2">
      <c r="A12749" s="180" t="s">
        <v>299</v>
      </c>
      <c r="B12749" s="180" t="s">
        <v>447</v>
      </c>
      <c r="C12749" s="180"/>
      <c r="D12749" s="180"/>
      <c r="E12749" s="180"/>
      <c r="F12749" s="180"/>
      <c r="G12749" s="180"/>
      <c r="H12749" s="180"/>
      <c r="I12749" s="180">
        <v>0</v>
      </c>
      <c r="J12749" s="180">
        <v>282197.71999999997</v>
      </c>
    </row>
    <row r="12750" spans="1:10" x14ac:dyDescent="0.2">
      <c r="A12750" s="180" t="s">
        <v>299</v>
      </c>
      <c r="B12750" s="180" t="s">
        <v>366</v>
      </c>
      <c r="C12750" s="180">
        <v>350000</v>
      </c>
      <c r="D12750" s="180">
        <v>225000</v>
      </c>
      <c r="E12750" s="180">
        <v>0</v>
      </c>
      <c r="F12750" s="180">
        <v>0</v>
      </c>
      <c r="G12750" s="180">
        <v>240000</v>
      </c>
      <c r="H12750" s="180">
        <v>0</v>
      </c>
      <c r="I12750" s="180">
        <v>7056714</v>
      </c>
      <c r="J12750" s="180">
        <v>7804707.660000002</v>
      </c>
    </row>
    <row r="12751" spans="1:10" x14ac:dyDescent="0.2">
      <c r="A12751" s="180" t="s">
        <v>299</v>
      </c>
      <c r="B12751" s="180" t="s">
        <v>367</v>
      </c>
      <c r="C12751" s="180">
        <v>414525.97</v>
      </c>
      <c r="D12751" s="180">
        <v>386693.16999999993</v>
      </c>
      <c r="E12751" s="180">
        <v>0</v>
      </c>
      <c r="F12751" s="180">
        <v>107521.90999999992</v>
      </c>
      <c r="G12751" s="180">
        <v>25078.209999999963</v>
      </c>
      <c r="H12751" s="180">
        <v>0</v>
      </c>
      <c r="I12751" s="180">
        <v>3010944.6899999976</v>
      </c>
      <c r="J12751" s="180">
        <v>2826389.6900000004</v>
      </c>
    </row>
    <row r="12752" spans="1:10" x14ac:dyDescent="0.2">
      <c r="A12752" s="180" t="s">
        <v>299</v>
      </c>
      <c r="B12752" s="180" t="s">
        <v>368</v>
      </c>
      <c r="C12752" s="180">
        <v>764525.97</v>
      </c>
      <c r="D12752" s="180">
        <v>611693.16999999993</v>
      </c>
      <c r="E12752" s="180">
        <v>0</v>
      </c>
      <c r="F12752" s="180">
        <v>107521.90999999992</v>
      </c>
      <c r="G12752" s="180">
        <v>265078.20999999996</v>
      </c>
      <c r="H12752" s="180">
        <v>0</v>
      </c>
      <c r="I12752" s="180">
        <v>10067658.689999998</v>
      </c>
      <c r="J12752" s="180">
        <v>10631097.35</v>
      </c>
    </row>
    <row r="12753" spans="1:10" x14ac:dyDescent="0.2">
      <c r="A12753" s="180" t="s">
        <v>300</v>
      </c>
      <c r="B12753" s="180" t="s">
        <v>333</v>
      </c>
      <c r="C12753" s="180"/>
      <c r="D12753" s="180">
        <v>134486</v>
      </c>
      <c r="E12753" s="180"/>
      <c r="F12753" s="180">
        <v>0</v>
      </c>
      <c r="G12753" s="180"/>
      <c r="H12753" s="180"/>
      <c r="I12753" s="180">
        <v>4367989</v>
      </c>
      <c r="J12753" s="180">
        <v>4288541</v>
      </c>
    </row>
    <row r="12754" spans="1:10" x14ac:dyDescent="0.2">
      <c r="A12754" s="180" t="s">
        <v>300</v>
      </c>
      <c r="B12754" s="180" t="s">
        <v>334</v>
      </c>
      <c r="C12754" s="180"/>
      <c r="D12754" s="180">
        <v>2006</v>
      </c>
      <c r="E12754" s="180"/>
      <c r="F12754" s="180">
        <v>0</v>
      </c>
      <c r="G12754" s="180"/>
      <c r="H12754" s="180"/>
      <c r="I12754" s="180">
        <v>67953</v>
      </c>
      <c r="J12754" s="180">
        <v>38722</v>
      </c>
    </row>
    <row r="12755" spans="1:10" x14ac:dyDescent="0.2">
      <c r="A12755" s="180" t="s">
        <v>300</v>
      </c>
      <c r="B12755" s="180" t="s">
        <v>335</v>
      </c>
      <c r="C12755" s="180"/>
      <c r="D12755" s="180">
        <v>0</v>
      </c>
      <c r="E12755" s="180"/>
      <c r="F12755" s="180"/>
      <c r="G12755" s="180"/>
      <c r="H12755" s="180"/>
      <c r="I12755" s="180">
        <v>56273</v>
      </c>
      <c r="J12755" s="180">
        <v>56896</v>
      </c>
    </row>
    <row r="12756" spans="1:10" x14ac:dyDescent="0.2">
      <c r="A12756" s="180" t="s">
        <v>300</v>
      </c>
      <c r="B12756" s="180" t="s">
        <v>336</v>
      </c>
      <c r="C12756" s="180"/>
      <c r="D12756" s="180"/>
      <c r="E12756" s="180"/>
      <c r="F12756" s="180"/>
      <c r="G12756" s="180"/>
      <c r="H12756" s="180"/>
      <c r="I12756" s="180">
        <v>400000</v>
      </c>
      <c r="J12756" s="180">
        <v>447221</v>
      </c>
    </row>
    <row r="12757" spans="1:10" x14ac:dyDescent="0.2">
      <c r="A12757" s="180" t="s">
        <v>300</v>
      </c>
      <c r="B12757" s="180" t="s">
        <v>337</v>
      </c>
      <c r="C12757" s="180">
        <v>2500</v>
      </c>
      <c r="D12757" s="180"/>
      <c r="E12757" s="180"/>
      <c r="F12757" s="180"/>
      <c r="G12757" s="180">
        <v>300</v>
      </c>
      <c r="H12757" s="180"/>
      <c r="I12757" s="180">
        <v>11800</v>
      </c>
      <c r="J12757" s="180">
        <v>5947</v>
      </c>
    </row>
    <row r="12758" spans="1:10" x14ac:dyDescent="0.2">
      <c r="A12758" s="180" t="s">
        <v>300</v>
      </c>
      <c r="B12758" s="180" t="s">
        <v>338</v>
      </c>
      <c r="C12758" s="180"/>
      <c r="D12758" s="180"/>
      <c r="E12758" s="180"/>
      <c r="F12758" s="180"/>
      <c r="G12758" s="180">
        <v>255000</v>
      </c>
      <c r="H12758" s="180"/>
      <c r="I12758" s="180">
        <v>255000</v>
      </c>
      <c r="J12758" s="180">
        <v>255976</v>
      </c>
    </row>
    <row r="12759" spans="1:10" x14ac:dyDescent="0.2">
      <c r="A12759" s="180" t="s">
        <v>300</v>
      </c>
      <c r="B12759" s="180" t="s">
        <v>339</v>
      </c>
      <c r="C12759" s="180"/>
      <c r="D12759" s="180"/>
      <c r="E12759" s="180"/>
      <c r="F12759" s="180"/>
      <c r="G12759" s="180"/>
      <c r="H12759" s="180"/>
      <c r="I12759" s="180">
        <v>292500</v>
      </c>
      <c r="J12759" s="180">
        <v>247538</v>
      </c>
    </row>
    <row r="12760" spans="1:10" x14ac:dyDescent="0.2">
      <c r="A12760" s="180" t="s">
        <v>300</v>
      </c>
      <c r="B12760" s="180" t="s">
        <v>340</v>
      </c>
      <c r="C12760" s="180"/>
      <c r="D12760" s="180"/>
      <c r="E12760" s="180"/>
      <c r="F12760" s="180"/>
      <c r="G12760" s="180">
        <v>3000</v>
      </c>
      <c r="H12760" s="180"/>
      <c r="I12760" s="180">
        <v>208000</v>
      </c>
      <c r="J12760" s="180">
        <v>234189</v>
      </c>
    </row>
    <row r="12761" spans="1:10" x14ac:dyDescent="0.2">
      <c r="A12761" s="180" t="s">
        <v>300</v>
      </c>
      <c r="B12761" s="180" t="s">
        <v>341</v>
      </c>
      <c r="C12761" s="180"/>
      <c r="D12761" s="180"/>
      <c r="E12761" s="180"/>
      <c r="F12761" s="180"/>
      <c r="G12761" s="180"/>
      <c r="H12761" s="180"/>
      <c r="I12761" s="180">
        <v>5000</v>
      </c>
      <c r="J12761" s="180">
        <v>0</v>
      </c>
    </row>
    <row r="12762" spans="1:10" x14ac:dyDescent="0.2">
      <c r="A12762" s="180" t="s">
        <v>300</v>
      </c>
      <c r="B12762" s="180" t="s">
        <v>342</v>
      </c>
      <c r="C12762" s="180"/>
      <c r="D12762" s="180"/>
      <c r="E12762" s="180"/>
      <c r="F12762" s="180"/>
      <c r="G12762" s="180"/>
      <c r="H12762" s="180"/>
      <c r="I12762" s="180">
        <v>4848376</v>
      </c>
      <c r="J12762" s="180">
        <v>5117005</v>
      </c>
    </row>
    <row r="12763" spans="1:10" x14ac:dyDescent="0.2">
      <c r="A12763" s="180" t="s">
        <v>300</v>
      </c>
      <c r="B12763" s="180" t="s">
        <v>343</v>
      </c>
      <c r="C12763" s="180"/>
      <c r="D12763" s="180"/>
      <c r="E12763" s="180"/>
      <c r="F12763" s="180"/>
      <c r="G12763" s="180"/>
      <c r="H12763" s="180"/>
      <c r="I12763" s="180">
        <v>18048</v>
      </c>
      <c r="J12763" s="180">
        <v>0</v>
      </c>
    </row>
    <row r="12764" spans="1:10" x14ac:dyDescent="0.2">
      <c r="A12764" s="180" t="s">
        <v>300</v>
      </c>
      <c r="B12764" s="180" t="s">
        <v>344</v>
      </c>
      <c r="C12764" s="180">
        <v>850000</v>
      </c>
      <c r="D12764" s="180"/>
      <c r="E12764" s="180"/>
      <c r="F12764" s="180"/>
      <c r="G12764" s="180">
        <v>5000</v>
      </c>
      <c r="H12764" s="180"/>
      <c r="I12764" s="180">
        <v>930000</v>
      </c>
      <c r="J12764" s="180">
        <v>854855</v>
      </c>
    </row>
    <row r="12765" spans="1:10" x14ac:dyDescent="0.2">
      <c r="A12765" s="180" t="s">
        <v>300</v>
      </c>
      <c r="B12765" s="180" t="s">
        <v>475</v>
      </c>
      <c r="C12765" s="180"/>
      <c r="D12765" s="180">
        <v>1536</v>
      </c>
      <c r="E12765" s="180"/>
      <c r="F12765" s="180">
        <v>0</v>
      </c>
      <c r="G12765" s="180"/>
      <c r="H12765" s="180"/>
      <c r="I12765" s="180">
        <v>41361</v>
      </c>
      <c r="J12765" s="180">
        <v>75449</v>
      </c>
    </row>
    <row r="12766" spans="1:10" x14ac:dyDescent="0.2">
      <c r="A12766" s="180" t="s">
        <v>300</v>
      </c>
      <c r="B12766" s="180" t="s">
        <v>332</v>
      </c>
      <c r="C12766" s="180"/>
      <c r="D12766" s="180"/>
      <c r="E12766" s="180"/>
      <c r="F12766" s="180"/>
      <c r="G12766" s="180"/>
      <c r="H12766" s="180"/>
      <c r="I12766" s="180">
        <v>140000</v>
      </c>
      <c r="J12766" s="180">
        <v>147616</v>
      </c>
    </row>
    <row r="12767" spans="1:10" x14ac:dyDescent="0.2">
      <c r="A12767" s="180" t="s">
        <v>300</v>
      </c>
      <c r="B12767" s="180" t="s">
        <v>407</v>
      </c>
      <c r="C12767" s="180"/>
      <c r="D12767" s="180"/>
      <c r="E12767" s="180"/>
      <c r="F12767" s="180"/>
      <c r="G12767" s="180">
        <v>300000</v>
      </c>
      <c r="H12767" s="180"/>
      <c r="I12767" s="180">
        <v>440000</v>
      </c>
      <c r="J12767" s="180">
        <v>491744</v>
      </c>
    </row>
    <row r="12768" spans="1:10" x14ac:dyDescent="0.2">
      <c r="A12768" s="180" t="s">
        <v>300</v>
      </c>
      <c r="B12768" s="180" t="s">
        <v>345</v>
      </c>
      <c r="C12768" s="180">
        <v>852500</v>
      </c>
      <c r="D12768" s="180">
        <v>138028</v>
      </c>
      <c r="E12768" s="180">
        <v>0</v>
      </c>
      <c r="F12768" s="180">
        <v>0</v>
      </c>
      <c r="G12768" s="180">
        <v>563300</v>
      </c>
      <c r="H12768" s="180">
        <v>0</v>
      </c>
      <c r="I12768" s="180">
        <v>12082300</v>
      </c>
      <c r="J12768" s="180">
        <v>12261699</v>
      </c>
    </row>
    <row r="12769" spans="1:10" x14ac:dyDescent="0.2">
      <c r="A12769" s="180" t="s">
        <v>300</v>
      </c>
      <c r="B12769" s="180" t="s">
        <v>346</v>
      </c>
      <c r="C12769" s="180"/>
      <c r="D12769" s="180"/>
      <c r="E12769" s="180"/>
      <c r="F12769" s="180"/>
      <c r="G12769" s="180"/>
      <c r="H12769" s="180"/>
      <c r="I12769" s="180">
        <v>0</v>
      </c>
      <c r="J12769" s="180">
        <v>0</v>
      </c>
    </row>
    <row r="12770" spans="1:10" x14ac:dyDescent="0.2">
      <c r="A12770" s="180" t="s">
        <v>300</v>
      </c>
      <c r="B12770" s="180" t="s">
        <v>446</v>
      </c>
      <c r="C12770" s="180"/>
      <c r="D12770" s="180"/>
      <c r="E12770" s="180"/>
      <c r="F12770" s="180"/>
      <c r="G12770" s="180"/>
      <c r="H12770" s="180"/>
      <c r="I12770" s="180">
        <v>0</v>
      </c>
      <c r="J12770" s="180">
        <v>0</v>
      </c>
    </row>
    <row r="12771" spans="1:10" x14ac:dyDescent="0.2">
      <c r="A12771" s="180" t="s">
        <v>300</v>
      </c>
      <c r="B12771" s="180" t="s">
        <v>347</v>
      </c>
      <c r="C12771" s="180"/>
      <c r="D12771" s="180"/>
      <c r="E12771" s="180"/>
      <c r="F12771" s="180"/>
      <c r="G12771" s="180"/>
      <c r="H12771" s="180"/>
      <c r="I12771" s="180">
        <v>0</v>
      </c>
      <c r="J12771" s="180">
        <v>0</v>
      </c>
    </row>
    <row r="12772" spans="1:10" x14ac:dyDescent="0.2">
      <c r="A12772" s="180" t="s">
        <v>300</v>
      </c>
      <c r="B12772" s="180" t="s">
        <v>348</v>
      </c>
      <c r="C12772" s="180">
        <v>852500</v>
      </c>
      <c r="D12772" s="180">
        <v>138028</v>
      </c>
      <c r="E12772" s="180">
        <v>0</v>
      </c>
      <c r="F12772" s="180">
        <v>0</v>
      </c>
      <c r="G12772" s="180">
        <v>563300</v>
      </c>
      <c r="H12772" s="180">
        <v>0</v>
      </c>
      <c r="I12772" s="180">
        <v>12082300</v>
      </c>
      <c r="J12772" s="180">
        <v>12261699</v>
      </c>
    </row>
    <row r="12773" spans="1:10" x14ac:dyDescent="0.2">
      <c r="A12773" s="180" t="s">
        <v>300</v>
      </c>
      <c r="B12773" s="180" t="s">
        <v>349</v>
      </c>
      <c r="C12773" s="180">
        <v>2095422</v>
      </c>
      <c r="D12773" s="180">
        <v>313728</v>
      </c>
      <c r="E12773" s="180">
        <v>0</v>
      </c>
      <c r="F12773" s="180">
        <v>0</v>
      </c>
      <c r="G12773" s="180">
        <v>152889</v>
      </c>
      <c r="H12773" s="180">
        <v>0</v>
      </c>
      <c r="I12773" s="180">
        <v>4324057</v>
      </c>
      <c r="J12773" s="180">
        <v>4873124</v>
      </c>
    </row>
    <row r="12774" spans="1:10" x14ac:dyDescent="0.2">
      <c r="A12774" s="180" t="s">
        <v>300</v>
      </c>
      <c r="B12774" s="180" t="s">
        <v>350</v>
      </c>
      <c r="C12774" s="180">
        <v>2947922</v>
      </c>
      <c r="D12774" s="180">
        <v>451756</v>
      </c>
      <c r="E12774" s="180">
        <v>0</v>
      </c>
      <c r="F12774" s="180">
        <v>0</v>
      </c>
      <c r="G12774" s="180">
        <v>716189</v>
      </c>
      <c r="H12774" s="180">
        <v>0</v>
      </c>
      <c r="I12774" s="180">
        <v>16406357</v>
      </c>
      <c r="J12774" s="180">
        <v>17134823</v>
      </c>
    </row>
    <row r="12775" spans="1:10" x14ac:dyDescent="0.2">
      <c r="A12775" s="180" t="s">
        <v>300</v>
      </c>
      <c r="B12775" s="180" t="s">
        <v>376</v>
      </c>
      <c r="C12775" s="180"/>
      <c r="D12775" s="180"/>
      <c r="E12775" s="180"/>
      <c r="F12775" s="180"/>
      <c r="G12775" s="180"/>
      <c r="H12775" s="180"/>
      <c r="I12775" s="180"/>
      <c r="J12775" s="180"/>
    </row>
    <row r="12776" spans="1:10" x14ac:dyDescent="0.2">
      <c r="A12776" s="180" t="s">
        <v>300</v>
      </c>
      <c r="B12776" s="180" t="s">
        <v>377</v>
      </c>
      <c r="C12776" s="180">
        <v>500000</v>
      </c>
      <c r="D12776" s="180">
        <v>75000</v>
      </c>
      <c r="E12776" s="180"/>
      <c r="F12776" s="180"/>
      <c r="G12776" s="180"/>
      <c r="H12776" s="180"/>
      <c r="I12776" s="180">
        <v>7715000</v>
      </c>
      <c r="J12776" s="180">
        <v>7978165</v>
      </c>
    </row>
    <row r="12777" spans="1:10" x14ac:dyDescent="0.2">
      <c r="A12777" s="180" t="s">
        <v>300</v>
      </c>
      <c r="B12777" s="180" t="s">
        <v>352</v>
      </c>
      <c r="C12777" s="180"/>
      <c r="D12777" s="180"/>
      <c r="E12777" s="180"/>
      <c r="F12777" s="180"/>
      <c r="G12777" s="180"/>
      <c r="H12777" s="180"/>
      <c r="I12777" s="180">
        <v>165000</v>
      </c>
      <c r="J12777" s="180">
        <v>152383</v>
      </c>
    </row>
    <row r="12778" spans="1:10" x14ac:dyDescent="0.2">
      <c r="A12778" s="180" t="s">
        <v>300</v>
      </c>
      <c r="B12778" s="180" t="s">
        <v>353</v>
      </c>
      <c r="C12778" s="180">
        <v>150000</v>
      </c>
      <c r="D12778" s="180"/>
      <c r="E12778" s="180"/>
      <c r="F12778" s="180"/>
      <c r="G12778" s="180"/>
      <c r="H12778" s="180"/>
      <c r="I12778" s="180">
        <v>355000</v>
      </c>
      <c r="J12778" s="180">
        <v>311599</v>
      </c>
    </row>
    <row r="12779" spans="1:10" x14ac:dyDescent="0.2">
      <c r="A12779" s="180" t="s">
        <v>300</v>
      </c>
      <c r="B12779" s="180" t="s">
        <v>354</v>
      </c>
      <c r="C12779" s="180"/>
      <c r="D12779" s="180"/>
      <c r="E12779" s="180"/>
      <c r="F12779" s="180"/>
      <c r="G12779" s="180"/>
      <c r="H12779" s="180"/>
      <c r="I12779" s="180">
        <v>300000</v>
      </c>
      <c r="J12779" s="180">
        <v>317762</v>
      </c>
    </row>
    <row r="12780" spans="1:10" x14ac:dyDescent="0.2">
      <c r="A12780" s="180" t="s">
        <v>300</v>
      </c>
      <c r="B12780" s="180" t="s">
        <v>408</v>
      </c>
      <c r="C12780" s="180"/>
      <c r="D12780" s="180"/>
      <c r="E12780" s="180"/>
      <c r="F12780" s="180"/>
      <c r="G12780" s="180"/>
      <c r="H12780" s="180"/>
      <c r="I12780" s="180">
        <v>501000</v>
      </c>
      <c r="J12780" s="180">
        <v>488954</v>
      </c>
    </row>
    <row r="12781" spans="1:10" x14ac:dyDescent="0.2">
      <c r="A12781" s="180" t="s">
        <v>300</v>
      </c>
      <c r="B12781" s="180" t="s">
        <v>423</v>
      </c>
      <c r="C12781" s="180"/>
      <c r="D12781" s="180"/>
      <c r="E12781" s="180"/>
      <c r="F12781" s="180"/>
      <c r="G12781" s="180"/>
      <c r="H12781" s="180"/>
      <c r="I12781" s="180">
        <v>131000</v>
      </c>
      <c r="J12781" s="180">
        <v>123992</v>
      </c>
    </row>
    <row r="12782" spans="1:10" x14ac:dyDescent="0.2">
      <c r="A12782" s="180" t="s">
        <v>300</v>
      </c>
      <c r="B12782" s="180" t="s">
        <v>355</v>
      </c>
      <c r="C12782" s="180">
        <v>500000</v>
      </c>
      <c r="D12782" s="180">
        <v>75000</v>
      </c>
      <c r="E12782" s="180"/>
      <c r="F12782" s="180"/>
      <c r="G12782" s="180"/>
      <c r="H12782" s="180"/>
      <c r="I12782" s="180">
        <v>1326000</v>
      </c>
      <c r="J12782" s="180">
        <v>1427482</v>
      </c>
    </row>
    <row r="12783" spans="1:10" x14ac:dyDescent="0.2">
      <c r="A12783" s="180" t="s">
        <v>300</v>
      </c>
      <c r="B12783" s="180" t="s">
        <v>356</v>
      </c>
      <c r="C12783" s="180">
        <v>100000</v>
      </c>
      <c r="D12783" s="180">
        <v>30000</v>
      </c>
      <c r="E12783" s="180"/>
      <c r="F12783" s="180"/>
      <c r="G12783" s="180"/>
      <c r="H12783" s="180"/>
      <c r="I12783" s="180">
        <v>576000</v>
      </c>
      <c r="J12783" s="180">
        <v>608342</v>
      </c>
    </row>
    <row r="12784" spans="1:10" x14ac:dyDescent="0.2">
      <c r="A12784" s="180" t="s">
        <v>300</v>
      </c>
      <c r="B12784" s="180" t="s">
        <v>409</v>
      </c>
      <c r="C12784" s="180"/>
      <c r="D12784" s="180"/>
      <c r="E12784" s="180"/>
      <c r="F12784" s="180"/>
      <c r="G12784" s="180"/>
      <c r="H12784" s="180"/>
      <c r="I12784" s="180">
        <v>0</v>
      </c>
      <c r="J12784" s="180"/>
    </row>
    <row r="12785" spans="1:10" x14ac:dyDescent="0.2">
      <c r="A12785" s="180" t="s">
        <v>300</v>
      </c>
      <c r="B12785" s="180" t="s">
        <v>378</v>
      </c>
      <c r="C12785" s="180"/>
      <c r="D12785" s="180"/>
      <c r="E12785" s="180"/>
      <c r="F12785" s="180"/>
      <c r="G12785" s="180">
        <v>600000</v>
      </c>
      <c r="H12785" s="180"/>
      <c r="I12785" s="180">
        <v>550000</v>
      </c>
      <c r="J12785" s="180">
        <v>618750</v>
      </c>
    </row>
    <row r="12786" spans="1:10" x14ac:dyDescent="0.2">
      <c r="A12786" s="180" t="s">
        <v>300</v>
      </c>
      <c r="B12786" s="180" t="s">
        <v>360</v>
      </c>
      <c r="C12786" s="180">
        <v>1000000</v>
      </c>
      <c r="D12786" s="180">
        <v>75000</v>
      </c>
      <c r="E12786" s="180"/>
      <c r="F12786" s="180"/>
      <c r="G12786" s="180"/>
      <c r="H12786" s="180"/>
      <c r="I12786" s="180">
        <v>75000</v>
      </c>
      <c r="J12786" s="180">
        <v>0</v>
      </c>
    </row>
    <row r="12787" spans="1:10" x14ac:dyDescent="0.2">
      <c r="A12787" s="180" t="s">
        <v>300</v>
      </c>
      <c r="B12787" s="180" t="s">
        <v>379</v>
      </c>
      <c r="C12787" s="180"/>
      <c r="D12787" s="180"/>
      <c r="E12787" s="180"/>
      <c r="F12787" s="180"/>
      <c r="G12787" s="180"/>
      <c r="H12787" s="180"/>
      <c r="I12787" s="180">
        <v>0</v>
      </c>
      <c r="J12787" s="180">
        <v>0</v>
      </c>
    </row>
    <row r="12788" spans="1:10" x14ac:dyDescent="0.2">
      <c r="A12788" s="180" t="s">
        <v>300</v>
      </c>
      <c r="B12788" s="180" t="s">
        <v>362</v>
      </c>
      <c r="C12788" s="180"/>
      <c r="D12788" s="180"/>
      <c r="E12788" s="180"/>
      <c r="F12788" s="180"/>
      <c r="G12788" s="180"/>
      <c r="H12788" s="180"/>
      <c r="I12788" s="180">
        <v>386246</v>
      </c>
      <c r="J12788" s="180">
        <v>388422</v>
      </c>
    </row>
    <row r="12789" spans="1:10" x14ac:dyDescent="0.2">
      <c r="A12789" s="180" t="s">
        <v>300</v>
      </c>
      <c r="B12789" s="180" t="s">
        <v>365</v>
      </c>
      <c r="C12789" s="180">
        <v>2250000</v>
      </c>
      <c r="D12789" s="180">
        <v>255000</v>
      </c>
      <c r="E12789" s="180">
        <v>0</v>
      </c>
      <c r="F12789" s="180">
        <v>0</v>
      </c>
      <c r="G12789" s="180">
        <v>600000</v>
      </c>
      <c r="H12789" s="180">
        <v>0</v>
      </c>
      <c r="I12789" s="180">
        <v>12080246</v>
      </c>
      <c r="J12789" s="180">
        <v>12415851</v>
      </c>
    </row>
    <row r="12790" spans="1:10" x14ac:dyDescent="0.2">
      <c r="A12790" s="180" t="s">
        <v>300</v>
      </c>
      <c r="B12790" s="180" t="s">
        <v>447</v>
      </c>
      <c r="C12790" s="180"/>
      <c r="D12790" s="180"/>
      <c r="E12790" s="180"/>
      <c r="F12790" s="180"/>
      <c r="G12790" s="180"/>
      <c r="H12790" s="180"/>
      <c r="I12790" s="180">
        <v>0</v>
      </c>
      <c r="J12790" s="180">
        <v>394915</v>
      </c>
    </row>
    <row r="12791" spans="1:10" x14ac:dyDescent="0.2">
      <c r="A12791" s="180" t="s">
        <v>300</v>
      </c>
      <c r="B12791" s="180" t="s">
        <v>366</v>
      </c>
      <c r="C12791" s="180">
        <v>2250000</v>
      </c>
      <c r="D12791" s="180">
        <v>255000</v>
      </c>
      <c r="E12791" s="180">
        <v>0</v>
      </c>
      <c r="F12791" s="180">
        <v>0</v>
      </c>
      <c r="G12791" s="180">
        <v>600000</v>
      </c>
      <c r="H12791" s="180">
        <v>0</v>
      </c>
      <c r="I12791" s="180">
        <v>12080246</v>
      </c>
      <c r="J12791" s="180">
        <v>12810766</v>
      </c>
    </row>
    <row r="12792" spans="1:10" x14ac:dyDescent="0.2">
      <c r="A12792" s="180" t="s">
        <v>300</v>
      </c>
      <c r="B12792" s="180" t="s">
        <v>367</v>
      </c>
      <c r="C12792" s="180">
        <v>697922</v>
      </c>
      <c r="D12792" s="180">
        <v>196756</v>
      </c>
      <c r="E12792" s="180">
        <v>0</v>
      </c>
      <c r="F12792" s="180">
        <v>0</v>
      </c>
      <c r="G12792" s="180">
        <v>116189</v>
      </c>
      <c r="H12792" s="180">
        <v>0</v>
      </c>
      <c r="I12792" s="180">
        <v>4326111</v>
      </c>
      <c r="J12792" s="180">
        <v>4324057</v>
      </c>
    </row>
    <row r="12793" spans="1:10" x14ac:dyDescent="0.2">
      <c r="A12793" s="180" t="s">
        <v>300</v>
      </c>
      <c r="B12793" s="180" t="s">
        <v>368</v>
      </c>
      <c r="C12793" s="180">
        <v>2947922</v>
      </c>
      <c r="D12793" s="180">
        <v>451756</v>
      </c>
      <c r="E12793" s="180">
        <v>0</v>
      </c>
      <c r="F12793" s="180">
        <v>0</v>
      </c>
      <c r="G12793" s="180">
        <v>716189</v>
      </c>
      <c r="H12793" s="180">
        <v>0</v>
      </c>
      <c r="I12793" s="180">
        <v>16406357</v>
      </c>
      <c r="J12793" s="180">
        <v>17134823</v>
      </c>
    </row>
    <row r="12794" spans="1:10" x14ac:dyDescent="0.2">
      <c r="A12794" s="180" t="s">
        <v>301</v>
      </c>
      <c r="B12794" s="180" t="s">
        <v>333</v>
      </c>
      <c r="C12794" s="180"/>
      <c r="D12794" s="180">
        <v>177991</v>
      </c>
      <c r="E12794" s="180"/>
      <c r="F12794" s="180">
        <v>0</v>
      </c>
      <c r="G12794" s="180"/>
      <c r="H12794" s="180"/>
      <c r="I12794" s="180">
        <v>2960036</v>
      </c>
      <c r="J12794" s="180">
        <v>2515335.5499999998</v>
      </c>
    </row>
    <row r="12795" spans="1:10" x14ac:dyDescent="0.2">
      <c r="A12795" s="180" t="s">
        <v>301</v>
      </c>
      <c r="B12795" s="180" t="s">
        <v>334</v>
      </c>
      <c r="C12795" s="180"/>
      <c r="D12795" s="180">
        <v>5057</v>
      </c>
      <c r="E12795" s="180"/>
      <c r="F12795" s="180">
        <v>0</v>
      </c>
      <c r="G12795" s="180"/>
      <c r="H12795" s="180"/>
      <c r="I12795" s="180">
        <v>97172</v>
      </c>
      <c r="J12795" s="180">
        <v>284925.76999999996</v>
      </c>
    </row>
    <row r="12796" spans="1:10" x14ac:dyDescent="0.2">
      <c r="A12796" s="180" t="s">
        <v>301</v>
      </c>
      <c r="B12796" s="180" t="s">
        <v>335</v>
      </c>
      <c r="C12796" s="180"/>
      <c r="D12796" s="180">
        <v>31614</v>
      </c>
      <c r="E12796" s="180"/>
      <c r="F12796" s="180"/>
      <c r="G12796" s="180"/>
      <c r="H12796" s="180"/>
      <c r="I12796" s="180">
        <v>288501</v>
      </c>
      <c r="J12796" s="180">
        <v>283810</v>
      </c>
    </row>
    <row r="12797" spans="1:10" x14ac:dyDescent="0.2">
      <c r="A12797" s="180" t="s">
        <v>301</v>
      </c>
      <c r="B12797" s="180" t="s">
        <v>336</v>
      </c>
      <c r="C12797" s="180"/>
      <c r="D12797" s="180"/>
      <c r="E12797" s="180"/>
      <c r="F12797" s="180"/>
      <c r="G12797" s="180"/>
      <c r="H12797" s="180"/>
      <c r="I12797" s="180">
        <v>260000</v>
      </c>
      <c r="J12797" s="180">
        <v>255169.9</v>
      </c>
    </row>
    <row r="12798" spans="1:10" x14ac:dyDescent="0.2">
      <c r="A12798" s="180" t="s">
        <v>301</v>
      </c>
      <c r="B12798" s="180" t="s">
        <v>337</v>
      </c>
      <c r="C12798" s="180">
        <v>700</v>
      </c>
      <c r="D12798" s="180">
        <v>50</v>
      </c>
      <c r="E12798" s="180"/>
      <c r="F12798" s="180"/>
      <c r="G12798" s="180">
        <v>1200</v>
      </c>
      <c r="H12798" s="180"/>
      <c r="I12798" s="180">
        <v>8100</v>
      </c>
      <c r="J12798" s="180">
        <v>7769.31</v>
      </c>
    </row>
    <row r="12799" spans="1:10" x14ac:dyDescent="0.2">
      <c r="A12799" s="180" t="s">
        <v>301</v>
      </c>
      <c r="B12799" s="180" t="s">
        <v>338</v>
      </c>
      <c r="C12799" s="180"/>
      <c r="D12799" s="180"/>
      <c r="E12799" s="180"/>
      <c r="F12799" s="180"/>
      <c r="G12799" s="180">
        <v>85000</v>
      </c>
      <c r="H12799" s="180"/>
      <c r="I12799" s="180">
        <v>85000</v>
      </c>
      <c r="J12799" s="180">
        <v>83046.929999999993</v>
      </c>
    </row>
    <row r="12800" spans="1:10" x14ac:dyDescent="0.2">
      <c r="A12800" s="180" t="s">
        <v>301</v>
      </c>
      <c r="B12800" s="180" t="s">
        <v>339</v>
      </c>
      <c r="C12800" s="180"/>
      <c r="D12800" s="180"/>
      <c r="E12800" s="180"/>
      <c r="F12800" s="180"/>
      <c r="G12800" s="180"/>
      <c r="H12800" s="180"/>
      <c r="I12800" s="180">
        <v>385500</v>
      </c>
      <c r="J12800" s="180">
        <v>364072.82</v>
      </c>
    </row>
    <row r="12801" spans="1:10" x14ac:dyDescent="0.2">
      <c r="A12801" s="180" t="s">
        <v>301</v>
      </c>
      <c r="B12801" s="180" t="s">
        <v>340</v>
      </c>
      <c r="C12801" s="180"/>
      <c r="D12801" s="180"/>
      <c r="E12801" s="180"/>
      <c r="F12801" s="180"/>
      <c r="G12801" s="180">
        <v>450</v>
      </c>
      <c r="H12801" s="180"/>
      <c r="I12801" s="180">
        <v>186450</v>
      </c>
      <c r="J12801" s="180">
        <v>181069.63</v>
      </c>
    </row>
    <row r="12802" spans="1:10" x14ac:dyDescent="0.2">
      <c r="A12802" s="180" t="s">
        <v>301</v>
      </c>
      <c r="B12802" s="180" t="s">
        <v>341</v>
      </c>
      <c r="C12802" s="180"/>
      <c r="D12802" s="180"/>
      <c r="E12802" s="180"/>
      <c r="F12802" s="180"/>
      <c r="G12802" s="180"/>
      <c r="H12802" s="180"/>
      <c r="I12802" s="180">
        <v>0</v>
      </c>
      <c r="J12802" s="180">
        <v>0</v>
      </c>
    </row>
    <row r="12803" spans="1:10" x14ac:dyDescent="0.2">
      <c r="A12803" s="180" t="s">
        <v>301</v>
      </c>
      <c r="B12803" s="180" t="s">
        <v>342</v>
      </c>
      <c r="C12803" s="180"/>
      <c r="D12803" s="180"/>
      <c r="E12803" s="180"/>
      <c r="F12803" s="180"/>
      <c r="G12803" s="180"/>
      <c r="H12803" s="180"/>
      <c r="I12803" s="180">
        <v>4309335</v>
      </c>
      <c r="J12803" s="180">
        <v>4479614</v>
      </c>
    </row>
    <row r="12804" spans="1:10" x14ac:dyDescent="0.2">
      <c r="A12804" s="180" t="s">
        <v>301</v>
      </c>
      <c r="B12804" s="180" t="s">
        <v>343</v>
      </c>
      <c r="C12804" s="180"/>
      <c r="D12804" s="180"/>
      <c r="E12804" s="180"/>
      <c r="F12804" s="180"/>
      <c r="G12804" s="180"/>
      <c r="H12804" s="180"/>
      <c r="I12804" s="180">
        <v>0</v>
      </c>
      <c r="J12804" s="180">
        <v>0</v>
      </c>
    </row>
    <row r="12805" spans="1:10" x14ac:dyDescent="0.2">
      <c r="A12805" s="180" t="s">
        <v>301</v>
      </c>
      <c r="B12805" s="180" t="s">
        <v>344</v>
      </c>
      <c r="C12805" s="180">
        <v>610000</v>
      </c>
      <c r="D12805" s="180"/>
      <c r="E12805" s="180"/>
      <c r="F12805" s="180"/>
      <c r="G12805" s="180">
        <v>2300</v>
      </c>
      <c r="H12805" s="180"/>
      <c r="I12805" s="180">
        <v>625300</v>
      </c>
      <c r="J12805" s="180">
        <v>626933.35</v>
      </c>
    </row>
    <row r="12806" spans="1:10" x14ac:dyDescent="0.2">
      <c r="A12806" s="180" t="s">
        <v>301</v>
      </c>
      <c r="B12806" s="180" t="s">
        <v>475</v>
      </c>
      <c r="C12806" s="180"/>
      <c r="D12806" s="180">
        <v>1611</v>
      </c>
      <c r="E12806" s="180"/>
      <c r="F12806" s="180">
        <v>0</v>
      </c>
      <c r="G12806" s="180"/>
      <c r="H12806" s="180"/>
      <c r="I12806" s="180">
        <v>28016</v>
      </c>
      <c r="J12806" s="180">
        <v>28536.560000000001</v>
      </c>
    </row>
    <row r="12807" spans="1:10" x14ac:dyDescent="0.2">
      <c r="A12807" s="180" t="s">
        <v>301</v>
      </c>
      <c r="B12807" s="180" t="s">
        <v>332</v>
      </c>
      <c r="C12807" s="180"/>
      <c r="D12807" s="180"/>
      <c r="E12807" s="180"/>
      <c r="F12807" s="180"/>
      <c r="G12807" s="180"/>
      <c r="H12807" s="180"/>
      <c r="I12807" s="180">
        <v>115000</v>
      </c>
      <c r="J12807" s="180">
        <v>118302</v>
      </c>
    </row>
    <row r="12808" spans="1:10" x14ac:dyDescent="0.2">
      <c r="A12808" s="180" t="s">
        <v>301</v>
      </c>
      <c r="B12808" s="180" t="s">
        <v>407</v>
      </c>
      <c r="C12808" s="180"/>
      <c r="D12808" s="180"/>
      <c r="E12808" s="180"/>
      <c r="F12808" s="180"/>
      <c r="G12808" s="180">
        <v>190000</v>
      </c>
      <c r="H12808" s="180"/>
      <c r="I12808" s="180">
        <v>450000</v>
      </c>
      <c r="J12808" s="180">
        <v>386906.5</v>
      </c>
    </row>
    <row r="12809" spans="1:10" x14ac:dyDescent="0.2">
      <c r="A12809" s="180" t="s">
        <v>301</v>
      </c>
      <c r="B12809" s="180" t="s">
        <v>345</v>
      </c>
      <c r="C12809" s="180">
        <v>610700</v>
      </c>
      <c r="D12809" s="180">
        <v>216323</v>
      </c>
      <c r="E12809" s="180">
        <v>0</v>
      </c>
      <c r="F12809" s="180">
        <v>0</v>
      </c>
      <c r="G12809" s="180">
        <v>278950</v>
      </c>
      <c r="H12809" s="180">
        <v>0</v>
      </c>
      <c r="I12809" s="180">
        <v>9798410</v>
      </c>
      <c r="J12809" s="180">
        <v>9615492.3200000003</v>
      </c>
    </row>
    <row r="12810" spans="1:10" x14ac:dyDescent="0.2">
      <c r="A12810" s="180" t="s">
        <v>301</v>
      </c>
      <c r="B12810" s="180" t="s">
        <v>346</v>
      </c>
      <c r="C12810" s="180"/>
      <c r="D12810" s="180"/>
      <c r="E12810" s="180"/>
      <c r="F12810" s="180"/>
      <c r="G12810" s="180"/>
      <c r="H12810" s="180"/>
      <c r="I12810" s="180">
        <v>0</v>
      </c>
      <c r="J12810" s="180">
        <v>346791.22</v>
      </c>
    </row>
    <row r="12811" spans="1:10" x14ac:dyDescent="0.2">
      <c r="A12811" s="180" t="s">
        <v>301</v>
      </c>
      <c r="B12811" s="180" t="s">
        <v>446</v>
      </c>
      <c r="C12811" s="180"/>
      <c r="D12811" s="180"/>
      <c r="E12811" s="180"/>
      <c r="F12811" s="180">
        <v>580000</v>
      </c>
      <c r="G12811" s="180"/>
      <c r="H12811" s="180"/>
      <c r="I12811" s="180">
        <v>592270</v>
      </c>
      <c r="J12811" s="180">
        <v>511193.01</v>
      </c>
    </row>
    <row r="12812" spans="1:10" x14ac:dyDescent="0.2">
      <c r="A12812" s="180" t="s">
        <v>301</v>
      </c>
      <c r="B12812" s="180" t="s">
        <v>347</v>
      </c>
      <c r="C12812" s="180"/>
      <c r="D12812" s="180"/>
      <c r="E12812" s="180"/>
      <c r="F12812" s="180"/>
      <c r="G12812" s="180"/>
      <c r="H12812" s="180"/>
      <c r="I12812" s="180">
        <v>0</v>
      </c>
      <c r="J12812" s="180">
        <v>0</v>
      </c>
    </row>
    <row r="12813" spans="1:10" x14ac:dyDescent="0.2">
      <c r="A12813" s="180" t="s">
        <v>301</v>
      </c>
      <c r="B12813" s="180" t="s">
        <v>348</v>
      </c>
      <c r="C12813" s="180">
        <v>610700</v>
      </c>
      <c r="D12813" s="180">
        <v>216323</v>
      </c>
      <c r="E12813" s="180">
        <v>0</v>
      </c>
      <c r="F12813" s="180">
        <v>580000</v>
      </c>
      <c r="G12813" s="180">
        <v>278950</v>
      </c>
      <c r="H12813" s="180">
        <v>0</v>
      </c>
      <c r="I12813" s="180">
        <v>10390680</v>
      </c>
      <c r="J12813" s="180">
        <v>10473476.550000001</v>
      </c>
    </row>
    <row r="12814" spans="1:10" x14ac:dyDescent="0.2">
      <c r="A12814" s="180" t="s">
        <v>301</v>
      </c>
      <c r="B12814" s="180" t="s">
        <v>349</v>
      </c>
      <c r="C12814" s="180">
        <v>765693.99000000011</v>
      </c>
      <c r="D12814" s="180">
        <v>199647.43999999992</v>
      </c>
      <c r="E12814" s="180">
        <v>0</v>
      </c>
      <c r="F12814" s="180">
        <v>599589.93999999994</v>
      </c>
      <c r="G12814" s="180">
        <v>-88772.72000000003</v>
      </c>
      <c r="H12814" s="180">
        <v>-7981.3</v>
      </c>
      <c r="I12814" s="180">
        <v>4152568.100000001</v>
      </c>
      <c r="J12814" s="180">
        <v>4802254.3900000006</v>
      </c>
    </row>
    <row r="12815" spans="1:10" x14ac:dyDescent="0.2">
      <c r="A12815" s="180" t="s">
        <v>301</v>
      </c>
      <c r="B12815" s="180" t="s">
        <v>350</v>
      </c>
      <c r="C12815" s="180">
        <v>1376393.9900000002</v>
      </c>
      <c r="D12815" s="180">
        <v>415970.43999999994</v>
      </c>
      <c r="E12815" s="180">
        <v>0</v>
      </c>
      <c r="F12815" s="180">
        <v>1179589.94</v>
      </c>
      <c r="G12815" s="180">
        <v>190177.27999999997</v>
      </c>
      <c r="H12815" s="180">
        <v>-7981.3</v>
      </c>
      <c r="I12815" s="180">
        <v>14543248.1</v>
      </c>
      <c r="J12815" s="180">
        <v>15275730.939999999</v>
      </c>
    </row>
    <row r="12816" spans="1:10" x14ac:dyDescent="0.2">
      <c r="A12816" s="180" t="s">
        <v>301</v>
      </c>
      <c r="B12816" s="180" t="s">
        <v>376</v>
      </c>
      <c r="C12816" s="180"/>
      <c r="D12816" s="180"/>
      <c r="E12816" s="180"/>
      <c r="F12816" s="180"/>
      <c r="G12816" s="180"/>
      <c r="H12816" s="180"/>
      <c r="I12816" s="180"/>
      <c r="J12816" s="180"/>
    </row>
    <row r="12817" spans="1:10" x14ac:dyDescent="0.2">
      <c r="A12817" s="180" t="s">
        <v>301</v>
      </c>
      <c r="B12817" s="180" t="s">
        <v>377</v>
      </c>
      <c r="C12817" s="180">
        <v>100000</v>
      </c>
      <c r="D12817" s="180">
        <v>80000</v>
      </c>
      <c r="E12817" s="180"/>
      <c r="F12817" s="180"/>
      <c r="G12817" s="180"/>
      <c r="H12817" s="180"/>
      <c r="I12817" s="180">
        <v>6407000</v>
      </c>
      <c r="J12817" s="180">
        <v>6349884.0200000005</v>
      </c>
    </row>
    <row r="12818" spans="1:10" x14ac:dyDescent="0.2">
      <c r="A12818" s="180" t="s">
        <v>301</v>
      </c>
      <c r="B12818" s="180" t="s">
        <v>352</v>
      </c>
      <c r="C12818" s="180"/>
      <c r="D12818" s="180"/>
      <c r="E12818" s="180"/>
      <c r="F12818" s="180"/>
      <c r="G12818" s="180"/>
      <c r="H12818" s="180"/>
      <c r="I12818" s="180">
        <v>203000</v>
      </c>
      <c r="J12818" s="180">
        <v>199555.4</v>
      </c>
    </row>
    <row r="12819" spans="1:10" x14ac:dyDescent="0.2">
      <c r="A12819" s="180" t="s">
        <v>301</v>
      </c>
      <c r="B12819" s="180" t="s">
        <v>353</v>
      </c>
      <c r="C12819" s="180"/>
      <c r="D12819" s="180"/>
      <c r="E12819" s="180"/>
      <c r="F12819" s="180"/>
      <c r="G12819" s="180"/>
      <c r="H12819" s="180"/>
      <c r="I12819" s="180">
        <v>86000</v>
      </c>
      <c r="J12819" s="180">
        <v>80207.38</v>
      </c>
    </row>
    <row r="12820" spans="1:10" x14ac:dyDescent="0.2">
      <c r="A12820" s="180" t="s">
        <v>301</v>
      </c>
      <c r="B12820" s="180" t="s">
        <v>354</v>
      </c>
      <c r="C12820" s="180"/>
      <c r="D12820" s="180">
        <v>2500</v>
      </c>
      <c r="E12820" s="180"/>
      <c r="F12820" s="180"/>
      <c r="G12820" s="180"/>
      <c r="H12820" s="180"/>
      <c r="I12820" s="180">
        <v>252100</v>
      </c>
      <c r="J12820" s="180">
        <v>247729.88</v>
      </c>
    </row>
    <row r="12821" spans="1:10" x14ac:dyDescent="0.2">
      <c r="A12821" s="180" t="s">
        <v>301</v>
      </c>
      <c r="B12821" s="180" t="s">
        <v>408</v>
      </c>
      <c r="C12821" s="180"/>
      <c r="D12821" s="180"/>
      <c r="E12821" s="180"/>
      <c r="F12821" s="180"/>
      <c r="G12821" s="180"/>
      <c r="H12821" s="180"/>
      <c r="I12821" s="180">
        <v>370000</v>
      </c>
      <c r="J12821" s="180">
        <v>362985.68</v>
      </c>
    </row>
    <row r="12822" spans="1:10" x14ac:dyDescent="0.2">
      <c r="A12822" s="180" t="s">
        <v>301</v>
      </c>
      <c r="B12822" s="180" t="s">
        <v>423</v>
      </c>
      <c r="C12822" s="180"/>
      <c r="D12822" s="180">
        <v>11000</v>
      </c>
      <c r="E12822" s="180"/>
      <c r="F12822" s="180"/>
      <c r="G12822" s="180"/>
      <c r="H12822" s="180"/>
      <c r="I12822" s="180">
        <v>160500</v>
      </c>
      <c r="J12822" s="180">
        <v>157038.43</v>
      </c>
    </row>
    <row r="12823" spans="1:10" x14ac:dyDescent="0.2">
      <c r="A12823" s="180" t="s">
        <v>301</v>
      </c>
      <c r="B12823" s="180" t="s">
        <v>355</v>
      </c>
      <c r="C12823" s="180">
        <v>25000</v>
      </c>
      <c r="D12823" s="180">
        <v>4000</v>
      </c>
      <c r="E12823" s="180"/>
      <c r="F12823" s="180"/>
      <c r="G12823" s="180"/>
      <c r="H12823" s="180"/>
      <c r="I12823" s="180">
        <v>669000</v>
      </c>
      <c r="J12823" s="180">
        <v>635413.27999999991</v>
      </c>
    </row>
    <row r="12824" spans="1:10" x14ac:dyDescent="0.2">
      <c r="A12824" s="180" t="s">
        <v>301</v>
      </c>
      <c r="B12824" s="180" t="s">
        <v>356</v>
      </c>
      <c r="C12824" s="180">
        <v>100000</v>
      </c>
      <c r="D12824" s="180"/>
      <c r="E12824" s="180"/>
      <c r="F12824" s="180"/>
      <c r="G12824" s="180"/>
      <c r="H12824" s="180"/>
      <c r="I12824" s="180">
        <v>695000</v>
      </c>
      <c r="J12824" s="180">
        <v>753651.11</v>
      </c>
    </row>
    <row r="12825" spans="1:10" x14ac:dyDescent="0.2">
      <c r="A12825" s="180" t="s">
        <v>301</v>
      </c>
      <c r="B12825" s="180" t="s">
        <v>409</v>
      </c>
      <c r="C12825" s="180"/>
      <c r="D12825" s="180"/>
      <c r="E12825" s="180"/>
      <c r="F12825" s="180"/>
      <c r="G12825" s="180"/>
      <c r="H12825" s="180"/>
      <c r="I12825" s="180">
        <v>0</v>
      </c>
      <c r="J12825" s="180"/>
    </row>
    <row r="12826" spans="1:10" x14ac:dyDescent="0.2">
      <c r="A12826" s="180" t="s">
        <v>301</v>
      </c>
      <c r="B12826" s="180" t="s">
        <v>378</v>
      </c>
      <c r="C12826" s="180"/>
      <c r="D12826" s="180"/>
      <c r="E12826" s="180"/>
      <c r="F12826" s="180"/>
      <c r="G12826" s="180">
        <v>275000</v>
      </c>
      <c r="H12826" s="180"/>
      <c r="I12826" s="180">
        <v>270000</v>
      </c>
      <c r="J12826" s="180">
        <v>265212.87</v>
      </c>
    </row>
    <row r="12827" spans="1:10" x14ac:dyDescent="0.2">
      <c r="A12827" s="180" t="s">
        <v>301</v>
      </c>
      <c r="B12827" s="180" t="s">
        <v>360</v>
      </c>
      <c r="C12827" s="180">
        <v>200000</v>
      </c>
      <c r="D12827" s="180">
        <v>50000</v>
      </c>
      <c r="E12827" s="180"/>
      <c r="F12827" s="180"/>
      <c r="G12827" s="180"/>
      <c r="H12827" s="180"/>
      <c r="I12827" s="180">
        <v>660000</v>
      </c>
      <c r="J12827" s="180">
        <v>777855.4</v>
      </c>
    </row>
    <row r="12828" spans="1:10" x14ac:dyDescent="0.2">
      <c r="A12828" s="180" t="s">
        <v>301</v>
      </c>
      <c r="B12828" s="180" t="s">
        <v>379</v>
      </c>
      <c r="C12828" s="180"/>
      <c r="D12828" s="180"/>
      <c r="E12828" s="180"/>
      <c r="F12828" s="180">
        <v>580000</v>
      </c>
      <c r="G12828" s="180"/>
      <c r="H12828" s="180"/>
      <c r="I12828" s="180">
        <v>592270</v>
      </c>
      <c r="J12828" s="180">
        <v>479462.5</v>
      </c>
    </row>
    <row r="12829" spans="1:10" x14ac:dyDescent="0.2">
      <c r="A12829" s="180" t="s">
        <v>301</v>
      </c>
      <c r="B12829" s="180" t="s">
        <v>362</v>
      </c>
      <c r="C12829" s="180"/>
      <c r="D12829" s="180"/>
      <c r="E12829" s="180"/>
      <c r="F12829" s="180"/>
      <c r="G12829" s="180"/>
      <c r="H12829" s="180"/>
      <c r="I12829" s="180">
        <v>289520</v>
      </c>
      <c r="J12829" s="180">
        <v>292728</v>
      </c>
    </row>
    <row r="12830" spans="1:10" x14ac:dyDescent="0.2">
      <c r="A12830" s="180" t="s">
        <v>301</v>
      </c>
      <c r="B12830" s="180" t="s">
        <v>365</v>
      </c>
      <c r="C12830" s="180">
        <v>425000</v>
      </c>
      <c r="D12830" s="180">
        <v>147500</v>
      </c>
      <c r="E12830" s="180">
        <v>0</v>
      </c>
      <c r="F12830" s="180">
        <v>580000</v>
      </c>
      <c r="G12830" s="180">
        <v>275000</v>
      </c>
      <c r="H12830" s="180">
        <v>0</v>
      </c>
      <c r="I12830" s="180">
        <v>10654390</v>
      </c>
      <c r="J12830" s="180">
        <v>10601723.949999999</v>
      </c>
    </row>
    <row r="12831" spans="1:10" x14ac:dyDescent="0.2">
      <c r="A12831" s="180" t="s">
        <v>301</v>
      </c>
      <c r="B12831" s="180" t="s">
        <v>447</v>
      </c>
      <c r="C12831" s="180">
        <v>525000</v>
      </c>
      <c r="D12831" s="180">
        <v>55000</v>
      </c>
      <c r="E12831" s="180"/>
      <c r="F12831" s="180"/>
      <c r="G12831" s="180"/>
      <c r="H12831" s="180"/>
      <c r="I12831" s="180">
        <v>525000</v>
      </c>
      <c r="J12831" s="180">
        <v>521438.89</v>
      </c>
    </row>
    <row r="12832" spans="1:10" x14ac:dyDescent="0.2">
      <c r="A12832" s="180" t="s">
        <v>301</v>
      </c>
      <c r="B12832" s="180" t="s">
        <v>366</v>
      </c>
      <c r="C12832" s="180">
        <v>950000</v>
      </c>
      <c r="D12832" s="180">
        <v>202500</v>
      </c>
      <c r="E12832" s="180">
        <v>0</v>
      </c>
      <c r="F12832" s="180">
        <v>580000</v>
      </c>
      <c r="G12832" s="180">
        <v>275000</v>
      </c>
      <c r="H12832" s="180">
        <v>0</v>
      </c>
      <c r="I12832" s="180">
        <v>11179390</v>
      </c>
      <c r="J12832" s="180">
        <v>11123162.84</v>
      </c>
    </row>
    <row r="12833" spans="1:10" x14ac:dyDescent="0.2">
      <c r="A12833" s="180" t="s">
        <v>301</v>
      </c>
      <c r="B12833" s="180" t="s">
        <v>367</v>
      </c>
      <c r="C12833" s="180">
        <v>426393.99000000022</v>
      </c>
      <c r="D12833" s="180">
        <v>213470.43999999992</v>
      </c>
      <c r="E12833" s="180">
        <v>0</v>
      </c>
      <c r="F12833" s="180">
        <v>599589.93999999994</v>
      </c>
      <c r="G12833" s="180">
        <v>-84822.72000000003</v>
      </c>
      <c r="H12833" s="180">
        <v>-7981.3</v>
      </c>
      <c r="I12833" s="180">
        <v>3363858.1000000015</v>
      </c>
      <c r="J12833" s="180">
        <v>4152568.1000000015</v>
      </c>
    </row>
    <row r="12834" spans="1:10" x14ac:dyDescent="0.2">
      <c r="A12834" s="180" t="s">
        <v>301</v>
      </c>
      <c r="B12834" s="180" t="s">
        <v>368</v>
      </c>
      <c r="C12834" s="180">
        <v>1376393.9900000002</v>
      </c>
      <c r="D12834" s="180">
        <v>415970.43999999994</v>
      </c>
      <c r="E12834" s="180">
        <v>0</v>
      </c>
      <c r="F12834" s="180">
        <v>1179589.94</v>
      </c>
      <c r="G12834" s="180">
        <v>190177.27999999997</v>
      </c>
      <c r="H12834" s="180">
        <v>-7981.3</v>
      </c>
      <c r="I12834" s="180">
        <v>14543248.1</v>
      </c>
      <c r="J12834" s="180">
        <v>15275730.939999999</v>
      </c>
    </row>
    <row r="12835" spans="1:10" x14ac:dyDescent="0.2">
      <c r="A12835" s="180" t="s">
        <v>302</v>
      </c>
      <c r="B12835" s="180" t="s">
        <v>333</v>
      </c>
      <c r="C12835" s="180"/>
      <c r="D12835" s="180">
        <v>302595</v>
      </c>
      <c r="E12835" s="180"/>
      <c r="F12835" s="180">
        <v>711748</v>
      </c>
      <c r="G12835" s="180"/>
      <c r="H12835" s="180"/>
      <c r="I12835" s="180">
        <v>3067005</v>
      </c>
      <c r="J12835" s="180">
        <v>3002823.69</v>
      </c>
    </row>
    <row r="12836" spans="1:10" x14ac:dyDescent="0.2">
      <c r="A12836" s="180" t="s">
        <v>302</v>
      </c>
      <c r="B12836" s="180" t="s">
        <v>334</v>
      </c>
      <c r="C12836" s="180"/>
      <c r="D12836" s="180">
        <v>4524</v>
      </c>
      <c r="E12836" s="180"/>
      <c r="F12836" s="180">
        <v>10639</v>
      </c>
      <c r="G12836" s="180"/>
      <c r="H12836" s="180"/>
      <c r="I12836" s="180">
        <v>50872</v>
      </c>
      <c r="J12836" s="180">
        <v>51748.249999999993</v>
      </c>
    </row>
    <row r="12837" spans="1:10" x14ac:dyDescent="0.2">
      <c r="A12837" s="180" t="s">
        <v>302</v>
      </c>
      <c r="B12837" s="180" t="s">
        <v>335</v>
      </c>
      <c r="C12837" s="180"/>
      <c r="D12837" s="180">
        <v>64865</v>
      </c>
      <c r="E12837" s="180"/>
      <c r="F12837" s="180"/>
      <c r="G12837" s="180"/>
      <c r="H12837" s="180"/>
      <c r="I12837" s="180">
        <v>371483</v>
      </c>
      <c r="J12837" s="180">
        <v>356779</v>
      </c>
    </row>
    <row r="12838" spans="1:10" x14ac:dyDescent="0.2">
      <c r="A12838" s="180" t="s">
        <v>302</v>
      </c>
      <c r="B12838" s="180" t="s">
        <v>336</v>
      </c>
      <c r="C12838" s="180"/>
      <c r="D12838" s="180"/>
      <c r="E12838" s="180"/>
      <c r="F12838" s="180"/>
      <c r="G12838" s="180"/>
      <c r="H12838" s="180"/>
      <c r="I12838" s="180">
        <v>550000</v>
      </c>
      <c r="J12838" s="180">
        <v>536481.37</v>
      </c>
    </row>
    <row r="12839" spans="1:10" x14ac:dyDescent="0.2">
      <c r="A12839" s="180" t="s">
        <v>302</v>
      </c>
      <c r="B12839" s="180" t="s">
        <v>337</v>
      </c>
      <c r="C12839" s="180">
        <v>3000</v>
      </c>
      <c r="D12839" s="180"/>
      <c r="E12839" s="180"/>
      <c r="F12839" s="180"/>
      <c r="G12839" s="180">
        <v>1300</v>
      </c>
      <c r="H12839" s="180"/>
      <c r="I12839" s="180">
        <v>66490</v>
      </c>
      <c r="J12839" s="180">
        <v>64398.990000000005</v>
      </c>
    </row>
    <row r="12840" spans="1:10" x14ac:dyDescent="0.2">
      <c r="A12840" s="180" t="s">
        <v>302</v>
      </c>
      <c r="B12840" s="180" t="s">
        <v>338</v>
      </c>
      <c r="C12840" s="180"/>
      <c r="D12840" s="180"/>
      <c r="E12840" s="180"/>
      <c r="F12840" s="180"/>
      <c r="G12840" s="180">
        <v>275000</v>
      </c>
      <c r="H12840" s="180"/>
      <c r="I12840" s="180">
        <v>230000</v>
      </c>
      <c r="J12840" s="180">
        <v>241079.05</v>
      </c>
    </row>
    <row r="12841" spans="1:10" x14ac:dyDescent="0.2">
      <c r="A12841" s="180" t="s">
        <v>302</v>
      </c>
      <c r="B12841" s="180" t="s">
        <v>339</v>
      </c>
      <c r="C12841" s="180"/>
      <c r="D12841" s="180"/>
      <c r="E12841" s="180"/>
      <c r="F12841" s="180"/>
      <c r="G12841" s="180"/>
      <c r="H12841" s="180"/>
      <c r="I12841" s="180">
        <v>300000</v>
      </c>
      <c r="J12841" s="180">
        <v>316384.39</v>
      </c>
    </row>
    <row r="12842" spans="1:10" x14ac:dyDescent="0.2">
      <c r="A12842" s="180" t="s">
        <v>302</v>
      </c>
      <c r="B12842" s="180" t="s">
        <v>340</v>
      </c>
      <c r="C12842" s="180"/>
      <c r="D12842" s="180"/>
      <c r="E12842" s="180"/>
      <c r="F12842" s="180"/>
      <c r="G12842" s="180">
        <v>100</v>
      </c>
      <c r="H12842" s="180"/>
      <c r="I12842" s="180">
        <v>154330</v>
      </c>
      <c r="J12842" s="180">
        <v>181220.41</v>
      </c>
    </row>
    <row r="12843" spans="1:10" x14ac:dyDescent="0.2">
      <c r="A12843" s="180" t="s">
        <v>302</v>
      </c>
      <c r="B12843" s="180" t="s">
        <v>341</v>
      </c>
      <c r="C12843" s="180"/>
      <c r="D12843" s="180"/>
      <c r="E12843" s="180"/>
      <c r="F12843" s="180"/>
      <c r="G12843" s="180"/>
      <c r="H12843" s="180"/>
      <c r="I12843" s="180">
        <v>0</v>
      </c>
      <c r="J12843" s="180">
        <v>0</v>
      </c>
    </row>
    <row r="12844" spans="1:10" x14ac:dyDescent="0.2">
      <c r="A12844" s="180" t="s">
        <v>302</v>
      </c>
      <c r="B12844" s="180" t="s">
        <v>342</v>
      </c>
      <c r="C12844" s="180"/>
      <c r="D12844" s="180"/>
      <c r="E12844" s="180"/>
      <c r="F12844" s="180"/>
      <c r="G12844" s="180"/>
      <c r="H12844" s="180"/>
      <c r="I12844" s="180">
        <v>4511973</v>
      </c>
      <c r="J12844" s="180">
        <v>4453165</v>
      </c>
    </row>
    <row r="12845" spans="1:10" x14ac:dyDescent="0.2">
      <c r="A12845" s="180" t="s">
        <v>302</v>
      </c>
      <c r="B12845" s="180" t="s">
        <v>343</v>
      </c>
      <c r="C12845" s="180"/>
      <c r="D12845" s="180"/>
      <c r="E12845" s="180"/>
      <c r="F12845" s="180"/>
      <c r="G12845" s="180"/>
      <c r="H12845" s="180"/>
      <c r="I12845" s="180">
        <v>0</v>
      </c>
      <c r="J12845" s="180">
        <v>0</v>
      </c>
    </row>
    <row r="12846" spans="1:10" x14ac:dyDescent="0.2">
      <c r="A12846" s="180" t="s">
        <v>302</v>
      </c>
      <c r="B12846" s="180" t="s">
        <v>344</v>
      </c>
      <c r="C12846" s="180">
        <v>650000</v>
      </c>
      <c r="D12846" s="180"/>
      <c r="E12846" s="180"/>
      <c r="F12846" s="180"/>
      <c r="G12846" s="180"/>
      <c r="H12846" s="180"/>
      <c r="I12846" s="180">
        <v>664125</v>
      </c>
      <c r="J12846" s="180">
        <v>656544.36</v>
      </c>
    </row>
    <row r="12847" spans="1:10" x14ac:dyDescent="0.2">
      <c r="A12847" s="180" t="s">
        <v>302</v>
      </c>
      <c r="B12847" s="180" t="s">
        <v>475</v>
      </c>
      <c r="C12847" s="180"/>
      <c r="D12847" s="180">
        <v>2352</v>
      </c>
      <c r="E12847" s="180"/>
      <c r="F12847" s="180">
        <v>5531</v>
      </c>
      <c r="G12847" s="180"/>
      <c r="H12847" s="180"/>
      <c r="I12847" s="180">
        <v>23693</v>
      </c>
      <c r="J12847" s="180">
        <v>23152.09</v>
      </c>
    </row>
    <row r="12848" spans="1:10" x14ac:dyDescent="0.2">
      <c r="A12848" s="180" t="s">
        <v>302</v>
      </c>
      <c r="B12848" s="180" t="s">
        <v>332</v>
      </c>
      <c r="C12848" s="180"/>
      <c r="D12848" s="180"/>
      <c r="E12848" s="180"/>
      <c r="F12848" s="180"/>
      <c r="G12848" s="180"/>
      <c r="H12848" s="180"/>
      <c r="I12848" s="180">
        <v>57594</v>
      </c>
      <c r="J12848" s="180">
        <v>65253</v>
      </c>
    </row>
    <row r="12849" spans="1:10" x14ac:dyDescent="0.2">
      <c r="A12849" s="180" t="s">
        <v>302</v>
      </c>
      <c r="B12849" s="180" t="s">
        <v>407</v>
      </c>
      <c r="C12849" s="180"/>
      <c r="D12849" s="180"/>
      <c r="E12849" s="180"/>
      <c r="F12849" s="180"/>
      <c r="G12849" s="180"/>
      <c r="H12849" s="180"/>
      <c r="I12849" s="180">
        <v>169500</v>
      </c>
      <c r="J12849" s="180">
        <v>252416.84000000003</v>
      </c>
    </row>
    <row r="12850" spans="1:10" x14ac:dyDescent="0.2">
      <c r="A12850" s="180" t="s">
        <v>302</v>
      </c>
      <c r="B12850" s="180" t="s">
        <v>345</v>
      </c>
      <c r="C12850" s="180">
        <v>653000</v>
      </c>
      <c r="D12850" s="180">
        <v>374336</v>
      </c>
      <c r="E12850" s="180">
        <v>0</v>
      </c>
      <c r="F12850" s="180">
        <v>727918</v>
      </c>
      <c r="G12850" s="180">
        <v>276400</v>
      </c>
      <c r="H12850" s="180">
        <v>0</v>
      </c>
      <c r="I12850" s="180">
        <v>10217065</v>
      </c>
      <c r="J12850" s="180">
        <v>10201446.439999999</v>
      </c>
    </row>
    <row r="12851" spans="1:10" x14ac:dyDescent="0.2">
      <c r="A12851" s="180" t="s">
        <v>302</v>
      </c>
      <c r="B12851" s="180" t="s">
        <v>346</v>
      </c>
      <c r="C12851" s="180"/>
      <c r="D12851" s="180"/>
      <c r="E12851" s="180"/>
      <c r="F12851" s="180"/>
      <c r="G12851" s="180"/>
      <c r="H12851" s="180"/>
      <c r="I12851" s="180">
        <v>0</v>
      </c>
      <c r="J12851" s="180">
        <v>250888</v>
      </c>
    </row>
    <row r="12852" spans="1:10" x14ac:dyDescent="0.2">
      <c r="A12852" s="180" t="s">
        <v>302</v>
      </c>
      <c r="B12852" s="180" t="s">
        <v>446</v>
      </c>
      <c r="C12852" s="180"/>
      <c r="D12852" s="180"/>
      <c r="E12852" s="180"/>
      <c r="F12852" s="180">
        <v>271790</v>
      </c>
      <c r="G12852" s="180"/>
      <c r="H12852" s="180"/>
      <c r="I12852" s="180">
        <v>660779</v>
      </c>
      <c r="J12852" s="180">
        <v>1082826.24</v>
      </c>
    </row>
    <row r="12853" spans="1:10" x14ac:dyDescent="0.2">
      <c r="A12853" s="180" t="s">
        <v>302</v>
      </c>
      <c r="B12853" s="180" t="s">
        <v>347</v>
      </c>
      <c r="C12853" s="180"/>
      <c r="D12853" s="180"/>
      <c r="E12853" s="180"/>
      <c r="F12853" s="180"/>
      <c r="G12853" s="180"/>
      <c r="H12853" s="180"/>
      <c r="I12853" s="180">
        <v>0</v>
      </c>
      <c r="J12853" s="180">
        <v>0</v>
      </c>
    </row>
    <row r="12854" spans="1:10" x14ac:dyDescent="0.2">
      <c r="A12854" s="180" t="s">
        <v>302</v>
      </c>
      <c r="B12854" s="180" t="s">
        <v>348</v>
      </c>
      <c r="C12854" s="180">
        <v>653000</v>
      </c>
      <c r="D12854" s="180">
        <v>374336</v>
      </c>
      <c r="E12854" s="180">
        <v>0</v>
      </c>
      <c r="F12854" s="180">
        <v>999708</v>
      </c>
      <c r="G12854" s="180">
        <v>276400</v>
      </c>
      <c r="H12854" s="180">
        <v>0</v>
      </c>
      <c r="I12854" s="180">
        <v>10877844</v>
      </c>
      <c r="J12854" s="180">
        <v>11535160.68</v>
      </c>
    </row>
    <row r="12855" spans="1:10" x14ac:dyDescent="0.2">
      <c r="A12855" s="180" t="s">
        <v>302</v>
      </c>
      <c r="B12855" s="180" t="s">
        <v>349</v>
      </c>
      <c r="C12855" s="180">
        <v>315289.62000000011</v>
      </c>
      <c r="D12855" s="180">
        <v>167067.54000000004</v>
      </c>
      <c r="E12855" s="180">
        <v>0</v>
      </c>
      <c r="F12855" s="180">
        <v>2024052.5900000008</v>
      </c>
      <c r="G12855" s="180">
        <v>-330468.94</v>
      </c>
      <c r="H12855" s="180">
        <v>0</v>
      </c>
      <c r="I12855" s="180">
        <v>8101966.3099999996</v>
      </c>
      <c r="J12855" s="180">
        <v>7788972.9699999997</v>
      </c>
    </row>
    <row r="12856" spans="1:10" x14ac:dyDescent="0.2">
      <c r="A12856" s="180" t="s">
        <v>302</v>
      </c>
      <c r="B12856" s="180" t="s">
        <v>350</v>
      </c>
      <c r="C12856" s="180">
        <v>968289.62000000011</v>
      </c>
      <c r="D12856" s="180">
        <v>541403.54</v>
      </c>
      <c r="E12856" s="180">
        <v>0</v>
      </c>
      <c r="F12856" s="180">
        <v>3023760.5900000008</v>
      </c>
      <c r="G12856" s="180">
        <v>-54068.94</v>
      </c>
      <c r="H12856" s="180">
        <v>0</v>
      </c>
      <c r="I12856" s="180">
        <v>18979810.309999999</v>
      </c>
      <c r="J12856" s="180">
        <v>19324133.649999999</v>
      </c>
    </row>
    <row r="12857" spans="1:10" x14ac:dyDescent="0.2">
      <c r="A12857" s="180" t="s">
        <v>302</v>
      </c>
      <c r="B12857" s="180" t="s">
        <v>376</v>
      </c>
      <c r="C12857" s="180"/>
      <c r="D12857" s="180"/>
      <c r="E12857" s="180"/>
      <c r="F12857" s="180"/>
      <c r="G12857" s="180"/>
      <c r="H12857" s="180"/>
      <c r="I12857" s="180"/>
      <c r="J12857" s="180"/>
    </row>
    <row r="12858" spans="1:10" x14ac:dyDescent="0.2">
      <c r="A12858" s="180" t="s">
        <v>302</v>
      </c>
      <c r="B12858" s="180" t="s">
        <v>377</v>
      </c>
      <c r="C12858" s="180"/>
      <c r="D12858" s="180"/>
      <c r="E12858" s="180"/>
      <c r="F12858" s="180"/>
      <c r="G12858" s="180"/>
      <c r="H12858" s="180"/>
      <c r="I12858" s="180">
        <v>6043216</v>
      </c>
      <c r="J12858" s="180">
        <v>6042526.8700000001</v>
      </c>
    </row>
    <row r="12859" spans="1:10" x14ac:dyDescent="0.2">
      <c r="A12859" s="180" t="s">
        <v>302</v>
      </c>
      <c r="B12859" s="180" t="s">
        <v>352</v>
      </c>
      <c r="C12859" s="180"/>
      <c r="D12859" s="180"/>
      <c r="E12859" s="180"/>
      <c r="F12859" s="180"/>
      <c r="G12859" s="180"/>
      <c r="H12859" s="180"/>
      <c r="I12859" s="180">
        <v>155000</v>
      </c>
      <c r="J12859" s="180">
        <v>154602.94</v>
      </c>
    </row>
    <row r="12860" spans="1:10" x14ac:dyDescent="0.2">
      <c r="A12860" s="180" t="s">
        <v>302</v>
      </c>
      <c r="B12860" s="180" t="s">
        <v>353</v>
      </c>
      <c r="C12860" s="180">
        <v>2000</v>
      </c>
      <c r="D12860" s="180">
        <v>20000</v>
      </c>
      <c r="E12860" s="180"/>
      <c r="F12860" s="180"/>
      <c r="G12860" s="180"/>
      <c r="H12860" s="180"/>
      <c r="I12860" s="180">
        <v>67552</v>
      </c>
      <c r="J12860" s="180">
        <v>42455.509999999995</v>
      </c>
    </row>
    <row r="12861" spans="1:10" x14ac:dyDescent="0.2">
      <c r="A12861" s="180" t="s">
        <v>302</v>
      </c>
      <c r="B12861" s="180" t="s">
        <v>354</v>
      </c>
      <c r="C12861" s="180"/>
      <c r="D12861" s="180"/>
      <c r="E12861" s="180"/>
      <c r="F12861" s="180"/>
      <c r="G12861" s="180"/>
      <c r="H12861" s="180"/>
      <c r="I12861" s="180">
        <v>177010</v>
      </c>
      <c r="J12861" s="180">
        <v>172318.13</v>
      </c>
    </row>
    <row r="12862" spans="1:10" x14ac:dyDescent="0.2">
      <c r="A12862" s="180" t="s">
        <v>302</v>
      </c>
      <c r="B12862" s="180" t="s">
        <v>408</v>
      </c>
      <c r="C12862" s="180"/>
      <c r="D12862" s="180"/>
      <c r="E12862" s="180"/>
      <c r="F12862" s="180"/>
      <c r="G12862" s="180"/>
      <c r="H12862" s="180"/>
      <c r="I12862" s="180">
        <v>595000</v>
      </c>
      <c r="J12862" s="180">
        <v>355548.29</v>
      </c>
    </row>
    <row r="12863" spans="1:10" x14ac:dyDescent="0.2">
      <c r="A12863" s="180" t="s">
        <v>302</v>
      </c>
      <c r="B12863" s="180" t="s">
        <v>423</v>
      </c>
      <c r="C12863" s="180">
        <v>3000</v>
      </c>
      <c r="D12863" s="180">
        <v>35000</v>
      </c>
      <c r="E12863" s="180"/>
      <c r="F12863" s="180"/>
      <c r="G12863" s="180"/>
      <c r="H12863" s="180"/>
      <c r="I12863" s="180">
        <v>177042</v>
      </c>
      <c r="J12863" s="180">
        <v>174056.29</v>
      </c>
    </row>
    <row r="12864" spans="1:10" x14ac:dyDescent="0.2">
      <c r="A12864" s="180" t="s">
        <v>302</v>
      </c>
      <c r="B12864" s="180" t="s">
        <v>355</v>
      </c>
      <c r="C12864" s="180">
        <v>250000</v>
      </c>
      <c r="D12864" s="180">
        <v>15000</v>
      </c>
      <c r="E12864" s="180"/>
      <c r="F12864" s="180"/>
      <c r="G12864" s="180"/>
      <c r="H12864" s="180"/>
      <c r="I12864" s="180">
        <v>825380</v>
      </c>
      <c r="J12864" s="180">
        <v>933616.53</v>
      </c>
    </row>
    <row r="12865" spans="1:10" x14ac:dyDescent="0.2">
      <c r="A12865" s="180" t="s">
        <v>302</v>
      </c>
      <c r="B12865" s="180" t="s">
        <v>356</v>
      </c>
      <c r="C12865" s="180"/>
      <c r="D12865" s="180"/>
      <c r="E12865" s="180"/>
      <c r="F12865" s="180"/>
      <c r="G12865" s="180"/>
      <c r="H12865" s="180"/>
      <c r="I12865" s="180">
        <v>520888</v>
      </c>
      <c r="J12865" s="180">
        <v>564191.93999999994</v>
      </c>
    </row>
    <row r="12866" spans="1:10" x14ac:dyDescent="0.2">
      <c r="A12866" s="180" t="s">
        <v>302</v>
      </c>
      <c r="B12866" s="180" t="s">
        <v>409</v>
      </c>
      <c r="C12866" s="180"/>
      <c r="D12866" s="180"/>
      <c r="E12866" s="180"/>
      <c r="F12866" s="180"/>
      <c r="G12866" s="180"/>
      <c r="H12866" s="180"/>
      <c r="I12866" s="180">
        <v>0</v>
      </c>
      <c r="J12866" s="180"/>
    </row>
    <row r="12867" spans="1:10" x14ac:dyDescent="0.2">
      <c r="A12867" s="180" t="s">
        <v>302</v>
      </c>
      <c r="B12867" s="180" t="s">
        <v>378</v>
      </c>
      <c r="C12867" s="180"/>
      <c r="D12867" s="180"/>
      <c r="E12867" s="180"/>
      <c r="F12867" s="180"/>
      <c r="G12867" s="180">
        <v>360000</v>
      </c>
      <c r="H12867" s="180"/>
      <c r="I12867" s="180">
        <v>310000</v>
      </c>
      <c r="J12867" s="180">
        <v>302752.03999999998</v>
      </c>
    </row>
    <row r="12868" spans="1:10" x14ac:dyDescent="0.2">
      <c r="A12868" s="180" t="s">
        <v>302</v>
      </c>
      <c r="B12868" s="180" t="s">
        <v>360</v>
      </c>
      <c r="C12868" s="180">
        <v>50000</v>
      </c>
      <c r="D12868" s="180">
        <v>250000</v>
      </c>
      <c r="E12868" s="180"/>
      <c r="F12868" s="180"/>
      <c r="G12868" s="180"/>
      <c r="H12868" s="180"/>
      <c r="I12868" s="180">
        <v>50000</v>
      </c>
      <c r="J12868" s="180">
        <v>22917.82</v>
      </c>
    </row>
    <row r="12869" spans="1:10" x14ac:dyDescent="0.2">
      <c r="A12869" s="180" t="s">
        <v>302</v>
      </c>
      <c r="B12869" s="180" t="s">
        <v>379</v>
      </c>
      <c r="C12869" s="180"/>
      <c r="D12869" s="180"/>
      <c r="E12869" s="180"/>
      <c r="F12869" s="180">
        <v>3200101</v>
      </c>
      <c r="G12869" s="180"/>
      <c r="H12869" s="180"/>
      <c r="I12869" s="180">
        <v>4453173</v>
      </c>
      <c r="J12869" s="180">
        <v>1023573.35</v>
      </c>
    </row>
    <row r="12870" spans="1:10" x14ac:dyDescent="0.2">
      <c r="A12870" s="180" t="s">
        <v>302</v>
      </c>
      <c r="B12870" s="180" t="s">
        <v>362</v>
      </c>
      <c r="C12870" s="180"/>
      <c r="D12870" s="180"/>
      <c r="E12870" s="180"/>
      <c r="F12870" s="180"/>
      <c r="G12870" s="180"/>
      <c r="H12870" s="180"/>
      <c r="I12870" s="180">
        <v>301938</v>
      </c>
      <c r="J12870" s="180">
        <v>303184</v>
      </c>
    </row>
    <row r="12871" spans="1:10" x14ac:dyDescent="0.2">
      <c r="A12871" s="180" t="s">
        <v>302</v>
      </c>
      <c r="B12871" s="180" t="s">
        <v>365</v>
      </c>
      <c r="C12871" s="180">
        <v>305000</v>
      </c>
      <c r="D12871" s="180">
        <v>320000</v>
      </c>
      <c r="E12871" s="180">
        <v>0</v>
      </c>
      <c r="F12871" s="180">
        <v>3200101</v>
      </c>
      <c r="G12871" s="180">
        <v>360000</v>
      </c>
      <c r="H12871" s="180">
        <v>0</v>
      </c>
      <c r="I12871" s="180">
        <v>13676199</v>
      </c>
      <c r="J12871" s="180">
        <v>10091743.710000001</v>
      </c>
    </row>
    <row r="12872" spans="1:10" x14ac:dyDescent="0.2">
      <c r="A12872" s="180" t="s">
        <v>302</v>
      </c>
      <c r="B12872" s="180" t="s">
        <v>447</v>
      </c>
      <c r="C12872" s="180">
        <v>36000</v>
      </c>
      <c r="D12872" s="180">
        <v>215190</v>
      </c>
      <c r="E12872" s="180"/>
      <c r="F12872" s="180"/>
      <c r="G12872" s="180"/>
      <c r="H12872" s="180"/>
      <c r="I12872" s="180">
        <v>638979</v>
      </c>
      <c r="J12872" s="180">
        <v>1130423.6299999999</v>
      </c>
    </row>
    <row r="12873" spans="1:10" x14ac:dyDescent="0.2">
      <c r="A12873" s="180" t="s">
        <v>302</v>
      </c>
      <c r="B12873" s="180" t="s">
        <v>366</v>
      </c>
      <c r="C12873" s="180">
        <v>341000</v>
      </c>
      <c r="D12873" s="180">
        <v>535190</v>
      </c>
      <c r="E12873" s="180">
        <v>0</v>
      </c>
      <c r="F12873" s="180">
        <v>3200101</v>
      </c>
      <c r="G12873" s="180">
        <v>360000</v>
      </c>
      <c r="H12873" s="180">
        <v>0</v>
      </c>
      <c r="I12873" s="180">
        <v>14315178</v>
      </c>
      <c r="J12873" s="180">
        <v>11222167.34</v>
      </c>
    </row>
    <row r="12874" spans="1:10" x14ac:dyDescent="0.2">
      <c r="A12874" s="180" t="s">
        <v>302</v>
      </c>
      <c r="B12874" s="180" t="s">
        <v>367</v>
      </c>
      <c r="C12874" s="180">
        <v>627289.62000000011</v>
      </c>
      <c r="D12874" s="180">
        <v>6213.5400000000373</v>
      </c>
      <c r="E12874" s="180">
        <v>0</v>
      </c>
      <c r="F12874" s="180">
        <v>-176340.40999999922</v>
      </c>
      <c r="G12874" s="180">
        <v>-414068.94</v>
      </c>
      <c r="H12874" s="180">
        <v>0</v>
      </c>
      <c r="I12874" s="180">
        <v>4664632.3099999987</v>
      </c>
      <c r="J12874" s="180">
        <v>8101966.3099999987</v>
      </c>
    </row>
    <row r="12875" spans="1:10" x14ac:dyDescent="0.2">
      <c r="A12875" s="180" t="s">
        <v>302</v>
      </c>
      <c r="B12875" s="180" t="s">
        <v>368</v>
      </c>
      <c r="C12875" s="180">
        <v>968289.62000000011</v>
      </c>
      <c r="D12875" s="180">
        <v>541403.54</v>
      </c>
      <c r="E12875" s="180">
        <v>0</v>
      </c>
      <c r="F12875" s="180">
        <v>3023760.5900000008</v>
      </c>
      <c r="G12875" s="180">
        <v>-54068.94</v>
      </c>
      <c r="H12875" s="180">
        <v>0</v>
      </c>
      <c r="I12875" s="180">
        <v>18979810.309999999</v>
      </c>
      <c r="J12875" s="180">
        <v>19324133.649999999</v>
      </c>
    </row>
    <row r="12876" spans="1:10" x14ac:dyDescent="0.2">
      <c r="A12876" s="180" t="s">
        <v>303</v>
      </c>
      <c r="B12876" s="180" t="s">
        <v>333</v>
      </c>
      <c r="C12876" s="180"/>
      <c r="D12876" s="180">
        <v>649668</v>
      </c>
      <c r="E12876" s="180"/>
      <c r="F12876" s="180">
        <v>737309</v>
      </c>
      <c r="G12876" s="180"/>
      <c r="H12876" s="180"/>
      <c r="I12876" s="180">
        <v>7236841</v>
      </c>
      <c r="J12876" s="180">
        <v>6839314.0800000001</v>
      </c>
    </row>
    <row r="12877" spans="1:10" x14ac:dyDescent="0.2">
      <c r="A12877" s="180" t="s">
        <v>303</v>
      </c>
      <c r="B12877" s="180" t="s">
        <v>334</v>
      </c>
      <c r="C12877" s="180"/>
      <c r="D12877" s="180">
        <v>12032</v>
      </c>
      <c r="E12877" s="180"/>
      <c r="F12877" s="180">
        <v>13658</v>
      </c>
      <c r="G12877" s="180"/>
      <c r="H12877" s="180"/>
      <c r="I12877" s="180">
        <v>149590</v>
      </c>
      <c r="J12877" s="180">
        <v>193963.45</v>
      </c>
    </row>
    <row r="12878" spans="1:10" x14ac:dyDescent="0.2">
      <c r="A12878" s="180" t="s">
        <v>303</v>
      </c>
      <c r="B12878" s="180" t="s">
        <v>335</v>
      </c>
      <c r="C12878" s="180"/>
      <c r="D12878" s="180">
        <v>0</v>
      </c>
      <c r="E12878" s="180"/>
      <c r="F12878" s="180"/>
      <c r="G12878" s="180"/>
      <c r="H12878" s="180"/>
      <c r="I12878" s="180">
        <v>804547</v>
      </c>
      <c r="J12878" s="180">
        <v>792827</v>
      </c>
    </row>
    <row r="12879" spans="1:10" x14ac:dyDescent="0.2">
      <c r="A12879" s="180" t="s">
        <v>303</v>
      </c>
      <c r="B12879" s="180" t="s">
        <v>336</v>
      </c>
      <c r="C12879" s="180"/>
      <c r="D12879" s="180"/>
      <c r="E12879" s="180"/>
      <c r="F12879" s="180"/>
      <c r="G12879" s="180"/>
      <c r="H12879" s="180"/>
      <c r="I12879" s="180">
        <v>753173</v>
      </c>
      <c r="J12879" s="180">
        <v>753173.88</v>
      </c>
    </row>
    <row r="12880" spans="1:10" x14ac:dyDescent="0.2">
      <c r="A12880" s="180" t="s">
        <v>303</v>
      </c>
      <c r="B12880" s="180" t="s">
        <v>337</v>
      </c>
      <c r="C12880" s="180">
        <v>18639</v>
      </c>
      <c r="D12880" s="180">
        <v>1259</v>
      </c>
      <c r="E12880" s="180">
        <v>0</v>
      </c>
      <c r="F12880" s="180">
        <v>9827</v>
      </c>
      <c r="G12880" s="180">
        <v>881</v>
      </c>
      <c r="H12880" s="180"/>
      <c r="I12880" s="180">
        <v>106801</v>
      </c>
      <c r="J12880" s="180">
        <v>106803.85</v>
      </c>
    </row>
    <row r="12881" spans="1:10" x14ac:dyDescent="0.2">
      <c r="A12881" s="180" t="s">
        <v>303</v>
      </c>
      <c r="B12881" s="180" t="s">
        <v>338</v>
      </c>
      <c r="C12881" s="180"/>
      <c r="D12881" s="180"/>
      <c r="E12881" s="180"/>
      <c r="F12881" s="180"/>
      <c r="G12881" s="180">
        <v>360000</v>
      </c>
      <c r="H12881" s="180"/>
      <c r="I12881" s="180">
        <v>347793</v>
      </c>
      <c r="J12881" s="180">
        <v>337663.58</v>
      </c>
    </row>
    <row r="12882" spans="1:10" x14ac:dyDescent="0.2">
      <c r="A12882" s="180" t="s">
        <v>303</v>
      </c>
      <c r="B12882" s="180" t="s">
        <v>339</v>
      </c>
      <c r="C12882" s="180"/>
      <c r="D12882" s="180"/>
      <c r="E12882" s="180"/>
      <c r="F12882" s="180"/>
      <c r="G12882" s="180"/>
      <c r="H12882" s="180"/>
      <c r="I12882" s="180">
        <v>638051</v>
      </c>
      <c r="J12882" s="180">
        <v>638052.58000000007</v>
      </c>
    </row>
    <row r="12883" spans="1:10" x14ac:dyDescent="0.2">
      <c r="A12883" s="180" t="s">
        <v>303</v>
      </c>
      <c r="B12883" s="180" t="s">
        <v>340</v>
      </c>
      <c r="C12883" s="180">
        <v>0</v>
      </c>
      <c r="D12883" s="180">
        <v>488092</v>
      </c>
      <c r="E12883" s="180">
        <v>0</v>
      </c>
      <c r="F12883" s="180">
        <v>0</v>
      </c>
      <c r="G12883" s="180">
        <v>2140</v>
      </c>
      <c r="H12883" s="180"/>
      <c r="I12883" s="180">
        <v>818357</v>
      </c>
      <c r="J12883" s="180">
        <v>1422359.63</v>
      </c>
    </row>
    <row r="12884" spans="1:10" x14ac:dyDescent="0.2">
      <c r="A12884" s="180" t="s">
        <v>303</v>
      </c>
      <c r="B12884" s="180" t="s">
        <v>341</v>
      </c>
      <c r="C12884" s="180">
        <v>0</v>
      </c>
      <c r="D12884" s="180">
        <v>0</v>
      </c>
      <c r="E12884" s="180">
        <v>0</v>
      </c>
      <c r="F12884" s="180">
        <v>0</v>
      </c>
      <c r="G12884" s="180">
        <v>0</v>
      </c>
      <c r="H12884" s="180"/>
      <c r="I12884" s="180">
        <v>0</v>
      </c>
      <c r="J12884" s="180">
        <v>0</v>
      </c>
    </row>
    <row r="12885" spans="1:10" x14ac:dyDescent="0.2">
      <c r="A12885" s="180" t="s">
        <v>303</v>
      </c>
      <c r="B12885" s="180" t="s">
        <v>342</v>
      </c>
      <c r="C12885" s="180"/>
      <c r="D12885" s="180"/>
      <c r="E12885" s="180"/>
      <c r="F12885" s="180"/>
      <c r="G12885" s="180"/>
      <c r="H12885" s="180"/>
      <c r="I12885" s="180">
        <v>12709115</v>
      </c>
      <c r="J12885" s="180">
        <v>12378876</v>
      </c>
    </row>
    <row r="12886" spans="1:10" x14ac:dyDescent="0.2">
      <c r="A12886" s="180" t="s">
        <v>303</v>
      </c>
      <c r="B12886" s="180" t="s">
        <v>343</v>
      </c>
      <c r="C12886" s="180"/>
      <c r="D12886" s="180"/>
      <c r="E12886" s="180"/>
      <c r="F12886" s="180"/>
      <c r="G12886" s="180"/>
      <c r="H12886" s="180"/>
      <c r="I12886" s="180">
        <v>0</v>
      </c>
      <c r="J12886" s="180">
        <v>0</v>
      </c>
    </row>
    <row r="12887" spans="1:10" x14ac:dyDescent="0.2">
      <c r="A12887" s="180" t="s">
        <v>303</v>
      </c>
      <c r="B12887" s="180" t="s">
        <v>344</v>
      </c>
      <c r="C12887" s="180">
        <v>1624481</v>
      </c>
      <c r="D12887" s="180">
        <v>248</v>
      </c>
      <c r="E12887" s="180">
        <v>0</v>
      </c>
      <c r="F12887" s="180">
        <v>0</v>
      </c>
      <c r="G12887" s="180">
        <v>7154</v>
      </c>
      <c r="H12887" s="180"/>
      <c r="I12887" s="180">
        <v>1737156</v>
      </c>
      <c r="J12887" s="180">
        <v>1737158.2</v>
      </c>
    </row>
    <row r="12888" spans="1:10" x14ac:dyDescent="0.2">
      <c r="A12888" s="180" t="s">
        <v>303</v>
      </c>
      <c r="B12888" s="180" t="s">
        <v>475</v>
      </c>
      <c r="C12888" s="180"/>
      <c r="D12888" s="180">
        <v>11188</v>
      </c>
      <c r="E12888" s="180"/>
      <c r="F12888" s="180">
        <v>12697</v>
      </c>
      <c r="G12888" s="180"/>
      <c r="H12888" s="180"/>
      <c r="I12888" s="180">
        <v>117252</v>
      </c>
      <c r="J12888" s="180">
        <v>125149</v>
      </c>
    </row>
    <row r="12889" spans="1:10" x14ac:dyDescent="0.2">
      <c r="A12889" s="180" t="s">
        <v>303</v>
      </c>
      <c r="B12889" s="180" t="s">
        <v>332</v>
      </c>
      <c r="C12889" s="180"/>
      <c r="D12889" s="180"/>
      <c r="E12889" s="180"/>
      <c r="F12889" s="180"/>
      <c r="G12889" s="180"/>
      <c r="H12889" s="180"/>
      <c r="I12889" s="180">
        <v>372941</v>
      </c>
      <c r="J12889" s="180">
        <v>372941</v>
      </c>
    </row>
    <row r="12890" spans="1:10" x14ac:dyDescent="0.2">
      <c r="A12890" s="180" t="s">
        <v>303</v>
      </c>
      <c r="B12890" s="180" t="s">
        <v>407</v>
      </c>
      <c r="C12890" s="180">
        <v>0</v>
      </c>
      <c r="D12890" s="180">
        <v>0</v>
      </c>
      <c r="E12890" s="180">
        <v>0</v>
      </c>
      <c r="F12890" s="180">
        <v>0</v>
      </c>
      <c r="G12890" s="180">
        <v>620000</v>
      </c>
      <c r="H12890" s="180"/>
      <c r="I12890" s="180">
        <v>1137007</v>
      </c>
      <c r="J12890" s="180">
        <v>1120118.1100000001</v>
      </c>
    </row>
    <row r="12891" spans="1:10" x14ac:dyDescent="0.2">
      <c r="A12891" s="180" t="s">
        <v>303</v>
      </c>
      <c r="B12891" s="180" t="s">
        <v>345</v>
      </c>
      <c r="C12891" s="180">
        <v>1643120</v>
      </c>
      <c r="D12891" s="180">
        <v>1162487</v>
      </c>
      <c r="E12891" s="180">
        <v>0</v>
      </c>
      <c r="F12891" s="180">
        <v>773491</v>
      </c>
      <c r="G12891" s="180">
        <v>990175</v>
      </c>
      <c r="H12891" s="180">
        <v>0</v>
      </c>
      <c r="I12891" s="180">
        <v>26928624</v>
      </c>
      <c r="J12891" s="180">
        <v>26818400.359999999</v>
      </c>
    </row>
    <row r="12892" spans="1:10" x14ac:dyDescent="0.2">
      <c r="A12892" s="180" t="s">
        <v>303</v>
      </c>
      <c r="B12892" s="180" t="s">
        <v>346</v>
      </c>
      <c r="C12892" s="180"/>
      <c r="D12892" s="180"/>
      <c r="E12892" s="180"/>
      <c r="F12892" s="180"/>
      <c r="G12892" s="180"/>
      <c r="H12892" s="180"/>
      <c r="I12892" s="180">
        <v>0</v>
      </c>
      <c r="J12892" s="180">
        <v>0</v>
      </c>
    </row>
    <row r="12893" spans="1:10" x14ac:dyDescent="0.2">
      <c r="A12893" s="180" t="s">
        <v>303</v>
      </c>
      <c r="B12893" s="180" t="s">
        <v>446</v>
      </c>
      <c r="C12893" s="180"/>
      <c r="D12893" s="180"/>
      <c r="E12893" s="180"/>
      <c r="F12893" s="180">
        <v>1357394</v>
      </c>
      <c r="G12893" s="180"/>
      <c r="H12893" s="180"/>
      <c r="I12893" s="180">
        <v>1357394</v>
      </c>
      <c r="J12893" s="180">
        <v>2108556.12</v>
      </c>
    </row>
    <row r="12894" spans="1:10" x14ac:dyDescent="0.2">
      <c r="A12894" s="180" t="s">
        <v>303</v>
      </c>
      <c r="B12894" s="180" t="s">
        <v>347</v>
      </c>
      <c r="C12894" s="180"/>
      <c r="D12894" s="180"/>
      <c r="E12894" s="180"/>
      <c r="F12894" s="180"/>
      <c r="G12894" s="180"/>
      <c r="H12894" s="180"/>
      <c r="I12894" s="180">
        <v>0</v>
      </c>
      <c r="J12894" s="180">
        <v>0</v>
      </c>
    </row>
    <row r="12895" spans="1:10" x14ac:dyDescent="0.2">
      <c r="A12895" s="180" t="s">
        <v>303</v>
      </c>
      <c r="B12895" s="180" t="s">
        <v>348</v>
      </c>
      <c r="C12895" s="180">
        <v>1643120</v>
      </c>
      <c r="D12895" s="180">
        <v>1162487</v>
      </c>
      <c r="E12895" s="180">
        <v>0</v>
      </c>
      <c r="F12895" s="180">
        <v>2130885</v>
      </c>
      <c r="G12895" s="180">
        <v>990175</v>
      </c>
      <c r="H12895" s="180">
        <v>0</v>
      </c>
      <c r="I12895" s="180">
        <v>28286018</v>
      </c>
      <c r="J12895" s="180">
        <v>28926956.48</v>
      </c>
    </row>
    <row r="12896" spans="1:10" x14ac:dyDescent="0.2">
      <c r="A12896" s="180" t="s">
        <v>303</v>
      </c>
      <c r="B12896" s="180" t="s">
        <v>349</v>
      </c>
      <c r="C12896" s="180">
        <v>2834621.9499999993</v>
      </c>
      <c r="D12896" s="180">
        <v>477549.12999999995</v>
      </c>
      <c r="E12896" s="180">
        <v>0</v>
      </c>
      <c r="F12896" s="180">
        <v>10866537.449999999</v>
      </c>
      <c r="G12896" s="180">
        <v>12911.589999999967</v>
      </c>
      <c r="H12896" s="180">
        <v>0</v>
      </c>
      <c r="I12896" s="180">
        <v>22104974.899999999</v>
      </c>
      <c r="J12896" s="180">
        <v>20926077.880000003</v>
      </c>
    </row>
    <row r="12897" spans="1:10" x14ac:dyDescent="0.2">
      <c r="A12897" s="180" t="s">
        <v>303</v>
      </c>
      <c r="B12897" s="180" t="s">
        <v>350</v>
      </c>
      <c r="C12897" s="180">
        <v>4477741.9499999993</v>
      </c>
      <c r="D12897" s="180">
        <v>1640036.13</v>
      </c>
      <c r="E12897" s="180">
        <v>0</v>
      </c>
      <c r="F12897" s="180">
        <v>12997422.449999999</v>
      </c>
      <c r="G12897" s="180">
        <v>1003086.59</v>
      </c>
      <c r="H12897" s="180">
        <v>0</v>
      </c>
      <c r="I12897" s="180">
        <v>50390992.900000006</v>
      </c>
      <c r="J12897" s="180">
        <v>49853034.359999999</v>
      </c>
    </row>
    <row r="12898" spans="1:10" x14ac:dyDescent="0.2">
      <c r="A12898" s="180" t="s">
        <v>303</v>
      </c>
      <c r="B12898" s="180" t="s">
        <v>376</v>
      </c>
      <c r="C12898" s="180"/>
      <c r="D12898" s="180"/>
      <c r="E12898" s="180"/>
      <c r="F12898" s="180"/>
      <c r="G12898" s="180"/>
      <c r="H12898" s="180"/>
      <c r="I12898" s="180"/>
      <c r="J12898" s="180"/>
    </row>
    <row r="12899" spans="1:10" x14ac:dyDescent="0.2">
      <c r="A12899" s="180" t="s">
        <v>303</v>
      </c>
      <c r="B12899" s="180" t="s">
        <v>377</v>
      </c>
      <c r="C12899" s="180">
        <v>0</v>
      </c>
      <c r="D12899" s="180">
        <v>0</v>
      </c>
      <c r="E12899" s="180">
        <v>0</v>
      </c>
      <c r="F12899" s="180"/>
      <c r="G12899" s="180"/>
      <c r="H12899" s="180"/>
      <c r="I12899" s="180">
        <v>15158774</v>
      </c>
      <c r="J12899" s="180">
        <v>14436928.689999999</v>
      </c>
    </row>
    <row r="12900" spans="1:10" x14ac:dyDescent="0.2">
      <c r="A12900" s="180" t="s">
        <v>303</v>
      </c>
      <c r="B12900" s="180" t="s">
        <v>352</v>
      </c>
      <c r="C12900" s="180">
        <v>0</v>
      </c>
      <c r="D12900" s="180">
        <v>0</v>
      </c>
      <c r="E12900" s="180">
        <v>0</v>
      </c>
      <c r="F12900" s="180"/>
      <c r="G12900" s="180"/>
      <c r="H12900" s="180"/>
      <c r="I12900" s="180">
        <v>689438</v>
      </c>
      <c r="J12900" s="180">
        <v>656607.19999999995</v>
      </c>
    </row>
    <row r="12901" spans="1:10" x14ac:dyDescent="0.2">
      <c r="A12901" s="180" t="s">
        <v>303</v>
      </c>
      <c r="B12901" s="180" t="s">
        <v>353</v>
      </c>
      <c r="C12901" s="180">
        <v>0</v>
      </c>
      <c r="D12901" s="180">
        <v>0</v>
      </c>
      <c r="E12901" s="180">
        <v>0</v>
      </c>
      <c r="F12901" s="180"/>
      <c r="G12901" s="180"/>
      <c r="H12901" s="180"/>
      <c r="I12901" s="180">
        <v>409820</v>
      </c>
      <c r="J12901" s="180">
        <v>390304.66</v>
      </c>
    </row>
    <row r="12902" spans="1:10" x14ac:dyDescent="0.2">
      <c r="A12902" s="180" t="s">
        <v>303</v>
      </c>
      <c r="B12902" s="180" t="s">
        <v>354</v>
      </c>
      <c r="C12902" s="180">
        <v>0</v>
      </c>
      <c r="D12902" s="180">
        <v>0</v>
      </c>
      <c r="E12902" s="180">
        <v>0</v>
      </c>
      <c r="F12902" s="180"/>
      <c r="G12902" s="180"/>
      <c r="H12902" s="180"/>
      <c r="I12902" s="180">
        <v>403850</v>
      </c>
      <c r="J12902" s="180">
        <v>384619.44</v>
      </c>
    </row>
    <row r="12903" spans="1:10" x14ac:dyDescent="0.2">
      <c r="A12903" s="180" t="s">
        <v>303</v>
      </c>
      <c r="B12903" s="180" t="s">
        <v>408</v>
      </c>
      <c r="C12903" s="180">
        <v>0</v>
      </c>
      <c r="D12903" s="180">
        <v>0</v>
      </c>
      <c r="E12903" s="180">
        <v>0</v>
      </c>
      <c r="F12903" s="180"/>
      <c r="G12903" s="180"/>
      <c r="H12903" s="180"/>
      <c r="I12903" s="180">
        <v>1189305</v>
      </c>
      <c r="J12903" s="180">
        <v>1132671.5799999998</v>
      </c>
    </row>
    <row r="12904" spans="1:10" x14ac:dyDescent="0.2">
      <c r="A12904" s="180" t="s">
        <v>303</v>
      </c>
      <c r="B12904" s="180" t="s">
        <v>423</v>
      </c>
      <c r="C12904" s="180">
        <v>0</v>
      </c>
      <c r="D12904" s="180">
        <v>0</v>
      </c>
      <c r="E12904" s="180">
        <v>0</v>
      </c>
      <c r="F12904" s="180">
        <v>36261</v>
      </c>
      <c r="G12904" s="180"/>
      <c r="H12904" s="180"/>
      <c r="I12904" s="180">
        <v>680976</v>
      </c>
      <c r="J12904" s="180">
        <v>648549</v>
      </c>
    </row>
    <row r="12905" spans="1:10" x14ac:dyDescent="0.2">
      <c r="A12905" s="180" t="s">
        <v>303</v>
      </c>
      <c r="B12905" s="180" t="s">
        <v>355</v>
      </c>
      <c r="C12905" s="180">
        <v>0</v>
      </c>
      <c r="D12905" s="180">
        <v>0</v>
      </c>
      <c r="E12905" s="180">
        <v>0</v>
      </c>
      <c r="F12905" s="180"/>
      <c r="G12905" s="180"/>
      <c r="H12905" s="180"/>
      <c r="I12905" s="180">
        <v>2025499</v>
      </c>
      <c r="J12905" s="180">
        <v>1929046.67</v>
      </c>
    </row>
    <row r="12906" spans="1:10" x14ac:dyDescent="0.2">
      <c r="A12906" s="180" t="s">
        <v>303</v>
      </c>
      <c r="B12906" s="180" t="s">
        <v>356</v>
      </c>
      <c r="C12906" s="180">
        <v>0</v>
      </c>
      <c r="D12906" s="180">
        <v>29899</v>
      </c>
      <c r="E12906" s="180">
        <v>0</v>
      </c>
      <c r="F12906" s="180"/>
      <c r="G12906" s="180"/>
      <c r="H12906" s="180"/>
      <c r="I12906" s="180">
        <v>971787</v>
      </c>
      <c r="J12906" s="180">
        <v>925511.18</v>
      </c>
    </row>
    <row r="12907" spans="1:10" x14ac:dyDescent="0.2">
      <c r="A12907" s="180" t="s">
        <v>303</v>
      </c>
      <c r="B12907" s="180" t="s">
        <v>409</v>
      </c>
      <c r="C12907" s="180"/>
      <c r="D12907" s="180"/>
      <c r="E12907" s="180"/>
      <c r="F12907" s="180"/>
      <c r="G12907" s="180"/>
      <c r="H12907" s="180"/>
      <c r="I12907" s="180">
        <v>0</v>
      </c>
      <c r="J12907" s="180"/>
    </row>
    <row r="12908" spans="1:10" x14ac:dyDescent="0.2">
      <c r="A12908" s="180" t="s">
        <v>303</v>
      </c>
      <c r="B12908" s="180" t="s">
        <v>378</v>
      </c>
      <c r="C12908" s="180">
        <v>0</v>
      </c>
      <c r="D12908" s="180">
        <v>0</v>
      </c>
      <c r="E12908" s="180">
        <v>0</v>
      </c>
      <c r="F12908" s="180"/>
      <c r="G12908" s="180">
        <v>1002603</v>
      </c>
      <c r="H12908" s="180"/>
      <c r="I12908" s="180">
        <v>1002603</v>
      </c>
      <c r="J12908" s="180">
        <v>1002603.13</v>
      </c>
    </row>
    <row r="12909" spans="1:10" x14ac:dyDescent="0.2">
      <c r="A12909" s="180" t="s">
        <v>303</v>
      </c>
      <c r="B12909" s="180" t="s">
        <v>360</v>
      </c>
      <c r="C12909" s="180">
        <v>114577</v>
      </c>
      <c r="D12909" s="180">
        <v>1139121</v>
      </c>
      <c r="E12909" s="180">
        <v>0</v>
      </c>
      <c r="F12909" s="180"/>
      <c r="G12909" s="180"/>
      <c r="H12909" s="180"/>
      <c r="I12909" s="180">
        <v>1160832</v>
      </c>
      <c r="J12909" s="180">
        <v>1367598.29</v>
      </c>
    </row>
    <row r="12910" spans="1:10" x14ac:dyDescent="0.2">
      <c r="A12910" s="180" t="s">
        <v>303</v>
      </c>
      <c r="B12910" s="180" t="s">
        <v>379</v>
      </c>
      <c r="C12910" s="180">
        <v>0</v>
      </c>
      <c r="D12910" s="180">
        <v>0</v>
      </c>
      <c r="E12910" s="180">
        <v>0</v>
      </c>
      <c r="F12910" s="180">
        <v>2264013</v>
      </c>
      <c r="G12910" s="180"/>
      <c r="H12910" s="180"/>
      <c r="I12910" s="180">
        <v>2096308</v>
      </c>
      <c r="J12910" s="180">
        <v>1996483.5</v>
      </c>
    </row>
    <row r="12911" spans="1:10" x14ac:dyDescent="0.2">
      <c r="A12911" s="180" t="s">
        <v>303</v>
      </c>
      <c r="B12911" s="180" t="s">
        <v>362</v>
      </c>
      <c r="C12911" s="180"/>
      <c r="D12911" s="180"/>
      <c r="E12911" s="180"/>
      <c r="F12911" s="180"/>
      <c r="G12911" s="180"/>
      <c r="H12911" s="180"/>
      <c r="I12911" s="180">
        <v>792768</v>
      </c>
      <c r="J12911" s="180">
        <v>768580</v>
      </c>
    </row>
    <row r="12912" spans="1:10" x14ac:dyDescent="0.2">
      <c r="A12912" s="180" t="s">
        <v>303</v>
      </c>
      <c r="B12912" s="180" t="s">
        <v>365</v>
      </c>
      <c r="C12912" s="180">
        <v>114577</v>
      </c>
      <c r="D12912" s="180">
        <v>1169020</v>
      </c>
      <c r="E12912" s="180">
        <v>0</v>
      </c>
      <c r="F12912" s="180">
        <v>2300274</v>
      </c>
      <c r="G12912" s="180">
        <v>1002603</v>
      </c>
      <c r="H12912" s="180">
        <v>0</v>
      </c>
      <c r="I12912" s="180">
        <v>26581960</v>
      </c>
      <c r="J12912" s="180">
        <v>25639503.34</v>
      </c>
    </row>
    <row r="12913" spans="1:10" x14ac:dyDescent="0.2">
      <c r="A12913" s="180" t="s">
        <v>303</v>
      </c>
      <c r="B12913" s="180" t="s">
        <v>447</v>
      </c>
      <c r="C12913" s="180">
        <v>1357394</v>
      </c>
      <c r="D12913" s="180"/>
      <c r="E12913" s="180"/>
      <c r="F12913" s="180"/>
      <c r="G12913" s="180"/>
      <c r="H12913" s="180"/>
      <c r="I12913" s="180">
        <v>1357394</v>
      </c>
      <c r="J12913" s="180">
        <v>2108556.12</v>
      </c>
    </row>
    <row r="12914" spans="1:10" x14ac:dyDescent="0.2">
      <c r="A12914" s="180" t="s">
        <v>303</v>
      </c>
      <c r="B12914" s="180" t="s">
        <v>366</v>
      </c>
      <c r="C12914" s="180">
        <v>1471971</v>
      </c>
      <c r="D12914" s="180">
        <v>1169020</v>
      </c>
      <c r="E12914" s="180">
        <v>0</v>
      </c>
      <c r="F12914" s="180">
        <v>2300274</v>
      </c>
      <c r="G12914" s="180">
        <v>1002603</v>
      </c>
      <c r="H12914" s="180">
        <v>0</v>
      </c>
      <c r="I12914" s="180">
        <v>27939354</v>
      </c>
      <c r="J12914" s="180">
        <v>27748059.460000001</v>
      </c>
    </row>
    <row r="12915" spans="1:10" x14ac:dyDescent="0.2">
      <c r="A12915" s="180" t="s">
        <v>303</v>
      </c>
      <c r="B12915" s="180" t="s">
        <v>367</v>
      </c>
      <c r="C12915" s="180">
        <v>3005770.9499999993</v>
      </c>
      <c r="D12915" s="180">
        <v>471016.12999999995</v>
      </c>
      <c r="E12915" s="180">
        <v>0</v>
      </c>
      <c r="F12915" s="180">
        <v>10697148.449999999</v>
      </c>
      <c r="G12915" s="180">
        <v>483.5899999999674</v>
      </c>
      <c r="H12915" s="180">
        <v>0</v>
      </c>
      <c r="I12915" s="180">
        <v>22451638.90000001</v>
      </c>
      <c r="J12915" s="180">
        <v>22104974.899999999</v>
      </c>
    </row>
    <row r="12916" spans="1:10" x14ac:dyDescent="0.2">
      <c r="A12916" s="180" t="s">
        <v>303</v>
      </c>
      <c r="B12916" s="180" t="s">
        <v>368</v>
      </c>
      <c r="C12916" s="180">
        <v>4477741.9499999993</v>
      </c>
      <c r="D12916" s="180">
        <v>1640036.13</v>
      </c>
      <c r="E12916" s="180">
        <v>0</v>
      </c>
      <c r="F12916" s="180">
        <v>12997422.449999999</v>
      </c>
      <c r="G12916" s="180">
        <v>1003086.59</v>
      </c>
      <c r="H12916" s="180">
        <v>0</v>
      </c>
      <c r="I12916" s="180">
        <v>50390992.900000006</v>
      </c>
      <c r="J12916" s="180">
        <v>49853034.359999999</v>
      </c>
    </row>
    <row r="12917" spans="1:10" x14ac:dyDescent="0.2">
      <c r="A12917" s="180" t="s">
        <v>304</v>
      </c>
      <c r="B12917" s="180" t="s">
        <v>333</v>
      </c>
      <c r="C12917" s="180"/>
      <c r="D12917" s="180">
        <v>2979212</v>
      </c>
      <c r="E12917" s="180"/>
      <c r="F12917" s="180">
        <v>0</v>
      </c>
      <c r="G12917" s="180"/>
      <c r="H12917" s="180"/>
      <c r="I12917" s="180">
        <v>38336215</v>
      </c>
      <c r="J12917" s="180">
        <v>39680528.349999994</v>
      </c>
    </row>
    <row r="12918" spans="1:10" x14ac:dyDescent="0.2">
      <c r="A12918" s="180" t="s">
        <v>304</v>
      </c>
      <c r="B12918" s="180" t="s">
        <v>334</v>
      </c>
      <c r="C12918" s="180"/>
      <c r="D12918" s="180">
        <v>89352</v>
      </c>
      <c r="E12918" s="180"/>
      <c r="F12918" s="180">
        <v>0</v>
      </c>
      <c r="G12918" s="180"/>
      <c r="H12918" s="180"/>
      <c r="I12918" s="180">
        <v>1333663</v>
      </c>
      <c r="J12918" s="180">
        <v>1400621.19</v>
      </c>
    </row>
    <row r="12919" spans="1:10" x14ac:dyDescent="0.2">
      <c r="A12919" s="180" t="s">
        <v>304</v>
      </c>
      <c r="B12919" s="180" t="s">
        <v>335</v>
      </c>
      <c r="C12919" s="180"/>
      <c r="D12919" s="180">
        <v>0</v>
      </c>
      <c r="E12919" s="180"/>
      <c r="F12919" s="180"/>
      <c r="G12919" s="180"/>
      <c r="H12919" s="180"/>
      <c r="I12919" s="180">
        <v>0</v>
      </c>
      <c r="J12919" s="180">
        <v>0</v>
      </c>
    </row>
    <row r="12920" spans="1:10" x14ac:dyDescent="0.2">
      <c r="A12920" s="180" t="s">
        <v>304</v>
      </c>
      <c r="B12920" s="180" t="s">
        <v>336</v>
      </c>
      <c r="C12920" s="180"/>
      <c r="D12920" s="180"/>
      <c r="E12920" s="180"/>
      <c r="F12920" s="180"/>
      <c r="G12920" s="180"/>
      <c r="H12920" s="180"/>
      <c r="I12920" s="180">
        <v>546181</v>
      </c>
      <c r="J12920" s="180">
        <v>465938.22</v>
      </c>
    </row>
    <row r="12921" spans="1:10" x14ac:dyDescent="0.2">
      <c r="A12921" s="180" t="s">
        <v>304</v>
      </c>
      <c r="B12921" s="180" t="s">
        <v>337</v>
      </c>
      <c r="C12921" s="180">
        <v>148350</v>
      </c>
      <c r="D12921" s="180">
        <v>0</v>
      </c>
      <c r="E12921" s="180">
        <v>0</v>
      </c>
      <c r="F12921" s="180">
        <v>197802</v>
      </c>
      <c r="G12921" s="180">
        <v>4222</v>
      </c>
      <c r="H12921" s="180">
        <v>0</v>
      </c>
      <c r="I12921" s="180">
        <v>932240</v>
      </c>
      <c r="J12921" s="180">
        <v>791426.01</v>
      </c>
    </row>
    <row r="12922" spans="1:10" x14ac:dyDescent="0.2">
      <c r="A12922" s="180" t="s">
        <v>304</v>
      </c>
      <c r="B12922" s="180" t="s">
        <v>338</v>
      </c>
      <c r="C12922" s="180"/>
      <c r="D12922" s="180"/>
      <c r="E12922" s="180"/>
      <c r="F12922" s="180"/>
      <c r="G12922" s="180">
        <v>1070129</v>
      </c>
      <c r="H12922" s="180">
        <v>0</v>
      </c>
      <c r="I12922" s="180">
        <v>1054314</v>
      </c>
      <c r="J12922" s="180">
        <v>1038733.03</v>
      </c>
    </row>
    <row r="12923" spans="1:10" x14ac:dyDescent="0.2">
      <c r="A12923" s="180" t="s">
        <v>304</v>
      </c>
      <c r="B12923" s="180" t="s">
        <v>339</v>
      </c>
      <c r="C12923" s="180"/>
      <c r="D12923" s="180"/>
      <c r="E12923" s="180"/>
      <c r="F12923" s="180"/>
      <c r="G12923" s="180"/>
      <c r="H12923" s="180">
        <v>0</v>
      </c>
      <c r="I12923" s="180">
        <v>2350000</v>
      </c>
      <c r="J12923" s="180">
        <v>1652119.4</v>
      </c>
    </row>
    <row r="12924" spans="1:10" x14ac:dyDescent="0.2">
      <c r="A12924" s="180" t="s">
        <v>304</v>
      </c>
      <c r="B12924" s="180" t="s">
        <v>340</v>
      </c>
      <c r="C12924" s="180">
        <v>0</v>
      </c>
      <c r="D12924" s="180">
        <v>14387</v>
      </c>
      <c r="E12924" s="180">
        <v>0</v>
      </c>
      <c r="F12924" s="180">
        <v>0</v>
      </c>
      <c r="G12924" s="180">
        <v>23405</v>
      </c>
      <c r="H12924" s="180">
        <v>0</v>
      </c>
      <c r="I12924" s="180">
        <v>1301598</v>
      </c>
      <c r="J12924" s="180">
        <v>757568.82</v>
      </c>
    </row>
    <row r="12925" spans="1:10" x14ac:dyDescent="0.2">
      <c r="A12925" s="180" t="s">
        <v>304</v>
      </c>
      <c r="B12925" s="180" t="s">
        <v>341</v>
      </c>
      <c r="C12925" s="180">
        <v>0</v>
      </c>
      <c r="D12925" s="180">
        <v>0</v>
      </c>
      <c r="E12925" s="180">
        <v>0</v>
      </c>
      <c r="F12925" s="180"/>
      <c r="G12925" s="180">
        <v>0</v>
      </c>
      <c r="H12925" s="180">
        <v>0</v>
      </c>
      <c r="I12925" s="180">
        <v>0</v>
      </c>
      <c r="J12925" s="180">
        <v>0</v>
      </c>
    </row>
    <row r="12926" spans="1:10" x14ac:dyDescent="0.2">
      <c r="A12926" s="180" t="s">
        <v>304</v>
      </c>
      <c r="B12926" s="180" t="s">
        <v>342</v>
      </c>
      <c r="C12926" s="180"/>
      <c r="D12926" s="180"/>
      <c r="E12926" s="180"/>
      <c r="F12926" s="180"/>
      <c r="G12926" s="180"/>
      <c r="H12926" s="180"/>
      <c r="I12926" s="180">
        <v>83403617</v>
      </c>
      <c r="J12926" s="180">
        <v>81043016</v>
      </c>
    </row>
    <row r="12927" spans="1:10" x14ac:dyDescent="0.2">
      <c r="A12927" s="180" t="s">
        <v>304</v>
      </c>
      <c r="B12927" s="180" t="s">
        <v>343</v>
      </c>
      <c r="C12927" s="180"/>
      <c r="D12927" s="180"/>
      <c r="E12927" s="180"/>
      <c r="F12927" s="180"/>
      <c r="G12927" s="180"/>
      <c r="H12927" s="180"/>
      <c r="I12927" s="180">
        <v>0</v>
      </c>
      <c r="J12927" s="180">
        <v>0</v>
      </c>
    </row>
    <row r="12928" spans="1:10" x14ac:dyDescent="0.2">
      <c r="A12928" s="180" t="s">
        <v>304</v>
      </c>
      <c r="B12928" s="180" t="s">
        <v>344</v>
      </c>
      <c r="C12928" s="180">
        <v>10397900</v>
      </c>
      <c r="D12928" s="180">
        <v>5801</v>
      </c>
      <c r="E12928" s="180">
        <v>0</v>
      </c>
      <c r="F12928" s="180">
        <v>0</v>
      </c>
      <c r="G12928" s="180">
        <v>51954</v>
      </c>
      <c r="H12928" s="180">
        <v>0</v>
      </c>
      <c r="I12928" s="180">
        <v>11380615</v>
      </c>
      <c r="J12928" s="180">
        <v>11208585.710000001</v>
      </c>
    </row>
    <row r="12929" spans="1:10" x14ac:dyDescent="0.2">
      <c r="A12929" s="180" t="s">
        <v>304</v>
      </c>
      <c r="B12929" s="180" t="s">
        <v>475</v>
      </c>
      <c r="C12929" s="180"/>
      <c r="D12929" s="180">
        <v>105267</v>
      </c>
      <c r="E12929" s="180"/>
      <c r="F12929" s="180">
        <v>0</v>
      </c>
      <c r="G12929" s="180"/>
      <c r="H12929" s="180"/>
      <c r="I12929" s="180">
        <v>1316035</v>
      </c>
      <c r="J12929" s="180">
        <v>1292496.6399999999</v>
      </c>
    </row>
    <row r="12930" spans="1:10" x14ac:dyDescent="0.2">
      <c r="A12930" s="180" t="s">
        <v>304</v>
      </c>
      <c r="B12930" s="180" t="s">
        <v>332</v>
      </c>
      <c r="C12930" s="180"/>
      <c r="D12930" s="180"/>
      <c r="E12930" s="180">
        <v>0</v>
      </c>
      <c r="F12930" s="180"/>
      <c r="G12930" s="180"/>
      <c r="H12930" s="180"/>
      <c r="I12930" s="180">
        <v>4429090</v>
      </c>
      <c r="J12930" s="180">
        <v>4353726</v>
      </c>
    </row>
    <row r="12931" spans="1:10" x14ac:dyDescent="0.2">
      <c r="A12931" s="180" t="s">
        <v>304</v>
      </c>
      <c r="B12931" s="180" t="s">
        <v>407</v>
      </c>
      <c r="C12931" s="180">
        <v>851088</v>
      </c>
      <c r="D12931" s="180">
        <v>0</v>
      </c>
      <c r="E12931" s="180">
        <v>0</v>
      </c>
      <c r="F12931" s="180">
        <v>0</v>
      </c>
      <c r="G12931" s="180">
        <v>5675992</v>
      </c>
      <c r="H12931" s="180">
        <v>0</v>
      </c>
      <c r="I12931" s="180">
        <v>12264726</v>
      </c>
      <c r="J12931" s="180">
        <v>11114078.369999999</v>
      </c>
    </row>
    <row r="12932" spans="1:10" x14ac:dyDescent="0.2">
      <c r="A12932" s="180" t="s">
        <v>304</v>
      </c>
      <c r="B12932" s="180" t="s">
        <v>345</v>
      </c>
      <c r="C12932" s="180">
        <v>11397338</v>
      </c>
      <c r="D12932" s="180">
        <v>3194019</v>
      </c>
      <c r="E12932" s="180">
        <v>0</v>
      </c>
      <c r="F12932" s="180">
        <v>197802</v>
      </c>
      <c r="G12932" s="180">
        <v>6825702</v>
      </c>
      <c r="H12932" s="180">
        <v>0</v>
      </c>
      <c r="I12932" s="180">
        <v>158648294</v>
      </c>
      <c r="J12932" s="180">
        <v>154798837.73999998</v>
      </c>
    </row>
    <row r="12933" spans="1:10" x14ac:dyDescent="0.2">
      <c r="A12933" s="180" t="s">
        <v>304</v>
      </c>
      <c r="B12933" s="180" t="s">
        <v>346</v>
      </c>
      <c r="C12933" s="180">
        <v>0</v>
      </c>
      <c r="D12933" s="180">
        <v>0</v>
      </c>
      <c r="E12933" s="180">
        <v>0</v>
      </c>
      <c r="F12933" s="180">
        <v>0</v>
      </c>
      <c r="G12933" s="180"/>
      <c r="H12933" s="180"/>
      <c r="I12933" s="180">
        <v>16917005</v>
      </c>
      <c r="J12933" s="180">
        <v>16667000</v>
      </c>
    </row>
    <row r="12934" spans="1:10" x14ac:dyDescent="0.2">
      <c r="A12934" s="180" t="s">
        <v>304</v>
      </c>
      <c r="B12934" s="180" t="s">
        <v>446</v>
      </c>
      <c r="C12934" s="180">
        <v>0</v>
      </c>
      <c r="D12934" s="180">
        <v>0</v>
      </c>
      <c r="E12934" s="180">
        <v>0</v>
      </c>
      <c r="F12934" s="180">
        <v>14500000</v>
      </c>
      <c r="G12934" s="180">
        <v>63057</v>
      </c>
      <c r="H12934" s="180">
        <v>0</v>
      </c>
      <c r="I12934" s="180">
        <v>10743231</v>
      </c>
      <c r="J12934" s="180">
        <v>10642614.859999999</v>
      </c>
    </row>
    <row r="12935" spans="1:10" x14ac:dyDescent="0.2">
      <c r="A12935" s="180" t="s">
        <v>304</v>
      </c>
      <c r="B12935" s="180" t="s">
        <v>347</v>
      </c>
      <c r="C12935" s="180">
        <v>0</v>
      </c>
      <c r="D12935" s="180">
        <v>0</v>
      </c>
      <c r="E12935" s="180">
        <v>0</v>
      </c>
      <c r="F12935" s="180"/>
      <c r="G12935" s="180">
        <v>0</v>
      </c>
      <c r="H12935" s="180">
        <v>0</v>
      </c>
      <c r="I12935" s="180">
        <v>228</v>
      </c>
      <c r="J12935" s="180">
        <v>225</v>
      </c>
    </row>
    <row r="12936" spans="1:10" x14ac:dyDescent="0.2">
      <c r="A12936" s="180" t="s">
        <v>304</v>
      </c>
      <c r="B12936" s="180" t="s">
        <v>348</v>
      </c>
      <c r="C12936" s="180">
        <v>11397338</v>
      </c>
      <c r="D12936" s="180">
        <v>3194019</v>
      </c>
      <c r="E12936" s="180">
        <v>0</v>
      </c>
      <c r="F12936" s="180">
        <v>14697802</v>
      </c>
      <c r="G12936" s="180">
        <v>6888759</v>
      </c>
      <c r="H12936" s="180">
        <v>0</v>
      </c>
      <c r="I12936" s="180">
        <v>186308758</v>
      </c>
      <c r="J12936" s="180">
        <v>182108677.59999996</v>
      </c>
    </row>
    <row r="12937" spans="1:10" x14ac:dyDescent="0.2">
      <c r="A12937" s="180" t="s">
        <v>304</v>
      </c>
      <c r="B12937" s="180" t="s">
        <v>349</v>
      </c>
      <c r="C12937" s="180">
        <v>23731962.569999993</v>
      </c>
      <c r="D12937" s="180">
        <v>2740103.620000001</v>
      </c>
      <c r="E12937" s="180">
        <v>0</v>
      </c>
      <c r="F12937" s="180">
        <v>16215566.84</v>
      </c>
      <c r="G12937" s="180">
        <v>84277.840000001714</v>
      </c>
      <c r="H12937" s="180">
        <v>0</v>
      </c>
      <c r="I12937" s="180">
        <v>59053805.150000028</v>
      </c>
      <c r="J12937" s="180">
        <v>42918043.260000005</v>
      </c>
    </row>
    <row r="12938" spans="1:10" x14ac:dyDescent="0.2">
      <c r="A12938" s="180" t="s">
        <v>304</v>
      </c>
      <c r="B12938" s="180" t="s">
        <v>350</v>
      </c>
      <c r="C12938" s="180">
        <v>35129300.569999993</v>
      </c>
      <c r="D12938" s="180">
        <v>5934122.620000001</v>
      </c>
      <c r="E12938" s="180">
        <v>0</v>
      </c>
      <c r="F12938" s="180">
        <v>30913368.84</v>
      </c>
      <c r="G12938" s="180">
        <v>6973036.8400000017</v>
      </c>
      <c r="H12938" s="180">
        <v>0</v>
      </c>
      <c r="I12938" s="180">
        <v>245362563.15000004</v>
      </c>
      <c r="J12938" s="180">
        <v>225026720.85999995</v>
      </c>
    </row>
    <row r="12939" spans="1:10" x14ac:dyDescent="0.2">
      <c r="A12939" s="180" t="s">
        <v>304</v>
      </c>
      <c r="B12939" s="180" t="s">
        <v>376</v>
      </c>
      <c r="C12939" s="180"/>
      <c r="D12939" s="180"/>
      <c r="E12939" s="180"/>
      <c r="F12939" s="180"/>
      <c r="G12939" s="180"/>
      <c r="H12939" s="180"/>
      <c r="I12939" s="180"/>
      <c r="J12939" s="180"/>
    </row>
    <row r="12940" spans="1:10" x14ac:dyDescent="0.2">
      <c r="A12940" s="180" t="s">
        <v>304</v>
      </c>
      <c r="B12940" s="180" t="s">
        <v>377</v>
      </c>
      <c r="C12940" s="180">
        <v>108027</v>
      </c>
      <c r="D12940" s="180">
        <v>500000</v>
      </c>
      <c r="E12940" s="180">
        <v>0</v>
      </c>
      <c r="F12940" s="180"/>
      <c r="G12940" s="180">
        <v>0</v>
      </c>
      <c r="H12940" s="180">
        <v>0</v>
      </c>
      <c r="I12940" s="180">
        <v>88303391</v>
      </c>
      <c r="J12940" s="180">
        <v>82736304.439999998</v>
      </c>
    </row>
    <row r="12941" spans="1:10" x14ac:dyDescent="0.2">
      <c r="A12941" s="180" t="s">
        <v>304</v>
      </c>
      <c r="B12941" s="180" t="s">
        <v>352</v>
      </c>
      <c r="C12941" s="180">
        <v>0</v>
      </c>
      <c r="D12941" s="180">
        <v>0</v>
      </c>
      <c r="E12941" s="180">
        <v>0</v>
      </c>
      <c r="F12941" s="180"/>
      <c r="G12941" s="180">
        <v>0</v>
      </c>
      <c r="H12941" s="180">
        <v>0</v>
      </c>
      <c r="I12941" s="180">
        <v>5513433</v>
      </c>
      <c r="J12941" s="180">
        <v>5115555.7700000005</v>
      </c>
    </row>
    <row r="12942" spans="1:10" x14ac:dyDescent="0.2">
      <c r="A12942" s="180" t="s">
        <v>304</v>
      </c>
      <c r="B12942" s="180" t="s">
        <v>353</v>
      </c>
      <c r="C12942" s="180">
        <v>0</v>
      </c>
      <c r="D12942" s="180">
        <v>512</v>
      </c>
      <c r="E12942" s="180">
        <v>0</v>
      </c>
      <c r="F12942" s="180"/>
      <c r="G12942" s="180">
        <v>0</v>
      </c>
      <c r="H12942" s="180">
        <v>0</v>
      </c>
      <c r="I12942" s="180">
        <v>6348702</v>
      </c>
      <c r="J12942" s="180">
        <v>6447450.1100000003</v>
      </c>
    </row>
    <row r="12943" spans="1:10" x14ac:dyDescent="0.2">
      <c r="A12943" s="180" t="s">
        <v>304</v>
      </c>
      <c r="B12943" s="180" t="s">
        <v>354</v>
      </c>
      <c r="C12943" s="180">
        <v>26433</v>
      </c>
      <c r="D12943" s="180">
        <v>226</v>
      </c>
      <c r="E12943" s="180">
        <v>0</v>
      </c>
      <c r="F12943" s="180"/>
      <c r="G12943" s="180">
        <v>0</v>
      </c>
      <c r="H12943" s="180">
        <v>0</v>
      </c>
      <c r="I12943" s="180">
        <v>3000226</v>
      </c>
      <c r="J12943" s="180">
        <v>2616595.1599999997</v>
      </c>
    </row>
    <row r="12944" spans="1:10" x14ac:dyDescent="0.2">
      <c r="A12944" s="180" t="s">
        <v>304</v>
      </c>
      <c r="B12944" s="180" t="s">
        <v>408</v>
      </c>
      <c r="C12944" s="180">
        <v>0</v>
      </c>
      <c r="D12944" s="180">
        <v>0</v>
      </c>
      <c r="E12944" s="180">
        <v>0</v>
      </c>
      <c r="F12944" s="180"/>
      <c r="G12944" s="180">
        <v>0</v>
      </c>
      <c r="H12944" s="180">
        <v>0</v>
      </c>
      <c r="I12944" s="180">
        <v>7971694</v>
      </c>
      <c r="J12944" s="180">
        <v>8125923.0599999996</v>
      </c>
    </row>
    <row r="12945" spans="1:10" x14ac:dyDescent="0.2">
      <c r="A12945" s="180" t="s">
        <v>304</v>
      </c>
      <c r="B12945" s="180" t="s">
        <v>423</v>
      </c>
      <c r="C12945" s="180">
        <v>0</v>
      </c>
      <c r="D12945" s="180">
        <v>200000</v>
      </c>
      <c r="E12945" s="180">
        <v>0</v>
      </c>
      <c r="F12945" s="180">
        <v>0</v>
      </c>
      <c r="G12945" s="180">
        <v>0</v>
      </c>
      <c r="H12945" s="180">
        <v>0</v>
      </c>
      <c r="I12945" s="180">
        <v>4579113</v>
      </c>
      <c r="J12945" s="180">
        <v>4106597.57</v>
      </c>
    </row>
    <row r="12946" spans="1:10" x14ac:dyDescent="0.2">
      <c r="A12946" s="180" t="s">
        <v>304</v>
      </c>
      <c r="B12946" s="180" t="s">
        <v>355</v>
      </c>
      <c r="C12946" s="180">
        <v>0</v>
      </c>
      <c r="D12946" s="180">
        <v>200430</v>
      </c>
      <c r="E12946" s="180">
        <v>0</v>
      </c>
      <c r="F12946" s="180"/>
      <c r="G12946" s="180">
        <v>0</v>
      </c>
      <c r="H12946" s="180">
        <v>0</v>
      </c>
      <c r="I12946" s="180">
        <v>11298990</v>
      </c>
      <c r="J12946" s="180">
        <v>11498059.689999999</v>
      </c>
    </row>
    <row r="12947" spans="1:10" x14ac:dyDescent="0.2">
      <c r="A12947" s="180" t="s">
        <v>304</v>
      </c>
      <c r="B12947" s="180" t="s">
        <v>356</v>
      </c>
      <c r="C12947" s="180">
        <v>0</v>
      </c>
      <c r="D12947" s="180">
        <v>0</v>
      </c>
      <c r="E12947" s="180">
        <v>0</v>
      </c>
      <c r="F12947" s="180"/>
      <c r="G12947" s="180">
        <v>0</v>
      </c>
      <c r="H12947" s="180">
        <v>0</v>
      </c>
      <c r="I12947" s="180">
        <v>4858014</v>
      </c>
      <c r="J12947" s="180">
        <v>5079464.8099999996</v>
      </c>
    </row>
    <row r="12948" spans="1:10" x14ac:dyDescent="0.2">
      <c r="A12948" s="180" t="s">
        <v>304</v>
      </c>
      <c r="B12948" s="180" t="s">
        <v>409</v>
      </c>
      <c r="C12948" s="180"/>
      <c r="D12948" s="180"/>
      <c r="E12948" s="180"/>
      <c r="F12948" s="180"/>
      <c r="G12948" s="180"/>
      <c r="H12948" s="180"/>
      <c r="I12948" s="180">
        <v>0</v>
      </c>
      <c r="J12948" s="180"/>
    </row>
    <row r="12949" spans="1:10" x14ac:dyDescent="0.2">
      <c r="A12949" s="180" t="s">
        <v>304</v>
      </c>
      <c r="B12949" s="180" t="s">
        <v>378</v>
      </c>
      <c r="C12949" s="180">
        <v>0</v>
      </c>
      <c r="D12949" s="180">
        <v>0</v>
      </c>
      <c r="E12949" s="180">
        <v>0</v>
      </c>
      <c r="F12949" s="180"/>
      <c r="G12949" s="180">
        <v>6470306</v>
      </c>
      <c r="H12949" s="180">
        <v>0</v>
      </c>
      <c r="I12949" s="180">
        <v>7112323</v>
      </c>
      <c r="J12949" s="180">
        <v>7046920.0699999994</v>
      </c>
    </row>
    <row r="12950" spans="1:10" x14ac:dyDescent="0.2">
      <c r="A12950" s="180" t="s">
        <v>304</v>
      </c>
      <c r="B12950" s="180" t="s">
        <v>360</v>
      </c>
      <c r="C12950" s="180">
        <v>10000000</v>
      </c>
      <c r="D12950" s="180">
        <v>3500000</v>
      </c>
      <c r="E12950" s="180">
        <v>0</v>
      </c>
      <c r="F12950" s="180"/>
      <c r="G12950" s="180"/>
      <c r="H12950" s="180">
        <v>0</v>
      </c>
      <c r="I12950" s="180">
        <v>13933356</v>
      </c>
      <c r="J12950" s="180">
        <v>8643020.3000000007</v>
      </c>
    </row>
    <row r="12951" spans="1:10" x14ac:dyDescent="0.2">
      <c r="A12951" s="180" t="s">
        <v>304</v>
      </c>
      <c r="B12951" s="180" t="s">
        <v>379</v>
      </c>
      <c r="C12951" s="180">
        <v>2819</v>
      </c>
      <c r="D12951" s="180">
        <v>0</v>
      </c>
      <c r="E12951" s="180">
        <v>0</v>
      </c>
      <c r="F12951" s="180">
        <v>12500000</v>
      </c>
      <c r="G12951" s="180"/>
      <c r="H12951" s="180"/>
      <c r="I12951" s="180">
        <v>8753230</v>
      </c>
      <c r="J12951" s="180">
        <v>8623871.9100000001</v>
      </c>
    </row>
    <row r="12952" spans="1:10" x14ac:dyDescent="0.2">
      <c r="A12952" s="180" t="s">
        <v>304</v>
      </c>
      <c r="B12952" s="180" t="s">
        <v>362</v>
      </c>
      <c r="C12952" s="180"/>
      <c r="D12952" s="180"/>
      <c r="E12952" s="180"/>
      <c r="F12952" s="180"/>
      <c r="G12952" s="180"/>
      <c r="H12952" s="180"/>
      <c r="I12952" s="180">
        <v>5363880</v>
      </c>
      <c r="J12952" s="180">
        <v>5286315</v>
      </c>
    </row>
    <row r="12953" spans="1:10" x14ac:dyDescent="0.2">
      <c r="A12953" s="180" t="s">
        <v>304</v>
      </c>
      <c r="B12953" s="180" t="s">
        <v>365</v>
      </c>
      <c r="C12953" s="180">
        <v>10137279</v>
      </c>
      <c r="D12953" s="180">
        <v>4401168</v>
      </c>
      <c r="E12953" s="180">
        <v>0</v>
      </c>
      <c r="F12953" s="180">
        <v>12500000</v>
      </c>
      <c r="G12953" s="180">
        <v>6470306</v>
      </c>
      <c r="H12953" s="180">
        <v>0</v>
      </c>
      <c r="I12953" s="180">
        <v>167036352</v>
      </c>
      <c r="J12953" s="180">
        <v>155326077.88999999</v>
      </c>
    </row>
    <row r="12954" spans="1:10" x14ac:dyDescent="0.2">
      <c r="A12954" s="180" t="s">
        <v>304</v>
      </c>
      <c r="B12954" s="180" t="s">
        <v>447</v>
      </c>
      <c r="C12954" s="180">
        <v>10455176</v>
      </c>
      <c r="D12954" s="180">
        <v>69710</v>
      </c>
      <c r="E12954" s="180">
        <v>0</v>
      </c>
      <c r="F12954" s="180">
        <v>0</v>
      </c>
      <c r="G12954" s="180">
        <v>320845</v>
      </c>
      <c r="H12954" s="180">
        <v>0</v>
      </c>
      <c r="I12954" s="180">
        <v>10805142</v>
      </c>
      <c r="J12954" s="180">
        <v>10646837.82</v>
      </c>
    </row>
    <row r="12955" spans="1:10" x14ac:dyDescent="0.2">
      <c r="A12955" s="180" t="s">
        <v>304</v>
      </c>
      <c r="B12955" s="180" t="s">
        <v>366</v>
      </c>
      <c r="C12955" s="180">
        <v>20592455</v>
      </c>
      <c r="D12955" s="180">
        <v>4470878</v>
      </c>
      <c r="E12955" s="180">
        <v>0</v>
      </c>
      <c r="F12955" s="180">
        <v>12500000</v>
      </c>
      <c r="G12955" s="180">
        <v>6791151</v>
      </c>
      <c r="H12955" s="180">
        <v>0</v>
      </c>
      <c r="I12955" s="180">
        <v>177841494</v>
      </c>
      <c r="J12955" s="180">
        <v>165972915.70999998</v>
      </c>
    </row>
    <row r="12956" spans="1:10" x14ac:dyDescent="0.2">
      <c r="A12956" s="180" t="s">
        <v>304</v>
      </c>
      <c r="B12956" s="180" t="s">
        <v>367</v>
      </c>
      <c r="C12956" s="180">
        <v>14536845.569999993</v>
      </c>
      <c r="D12956" s="180">
        <v>1463244.620000001</v>
      </c>
      <c r="E12956" s="180">
        <v>0</v>
      </c>
      <c r="F12956" s="180">
        <v>18413368.84</v>
      </c>
      <c r="G12956" s="180">
        <v>181885.84000000171</v>
      </c>
      <c r="H12956" s="180">
        <v>0</v>
      </c>
      <c r="I12956" s="180">
        <v>67521069.150000036</v>
      </c>
      <c r="J12956" s="180">
        <v>59053805.149999976</v>
      </c>
    </row>
    <row r="12957" spans="1:10" x14ac:dyDescent="0.2">
      <c r="A12957" s="180" t="s">
        <v>304</v>
      </c>
      <c r="B12957" s="180" t="s">
        <v>368</v>
      </c>
      <c r="C12957" s="180">
        <v>35129300.569999993</v>
      </c>
      <c r="D12957" s="180">
        <v>5934122.620000001</v>
      </c>
      <c r="E12957" s="180">
        <v>0</v>
      </c>
      <c r="F12957" s="180">
        <v>30913368.84</v>
      </c>
      <c r="G12957" s="180">
        <v>6973036.8400000017</v>
      </c>
      <c r="H12957" s="180">
        <v>0</v>
      </c>
      <c r="I12957" s="180">
        <v>245362563.15000004</v>
      </c>
      <c r="J12957" s="180">
        <v>225026720.85999995</v>
      </c>
    </row>
    <row r="12958" spans="1:10" x14ac:dyDescent="0.2">
      <c r="A12958" s="180" t="s">
        <v>305</v>
      </c>
      <c r="B12958" s="180" t="s">
        <v>333</v>
      </c>
      <c r="C12958" s="180"/>
      <c r="D12958" s="180">
        <v>8063569</v>
      </c>
      <c r="E12958" s="180"/>
      <c r="F12958" s="180">
        <v>19547490</v>
      </c>
      <c r="G12958" s="180"/>
      <c r="H12958" s="180"/>
      <c r="I12958" s="180">
        <v>72069445</v>
      </c>
      <c r="J12958" s="180">
        <v>66451143.030000001</v>
      </c>
    </row>
    <row r="12959" spans="1:10" x14ac:dyDescent="0.2">
      <c r="A12959" s="180" t="s">
        <v>305</v>
      </c>
      <c r="B12959" s="180" t="s">
        <v>334</v>
      </c>
      <c r="C12959" s="180"/>
      <c r="D12959" s="180">
        <v>19191</v>
      </c>
      <c r="E12959" s="180"/>
      <c r="F12959" s="180">
        <v>46549</v>
      </c>
      <c r="G12959" s="180"/>
      <c r="H12959" s="180"/>
      <c r="I12959" s="180">
        <v>202617</v>
      </c>
      <c r="J12959" s="180">
        <v>203364.66000000003</v>
      </c>
    </row>
    <row r="12960" spans="1:10" x14ac:dyDescent="0.2">
      <c r="A12960" s="180" t="s">
        <v>305</v>
      </c>
      <c r="B12960" s="180" t="s">
        <v>335</v>
      </c>
      <c r="C12960" s="180"/>
      <c r="D12960" s="180">
        <v>0</v>
      </c>
      <c r="E12960" s="180"/>
      <c r="F12960" s="180"/>
      <c r="G12960" s="180"/>
      <c r="H12960" s="180"/>
      <c r="I12960" s="180">
        <v>0</v>
      </c>
      <c r="J12960" s="180">
        <v>0</v>
      </c>
    </row>
    <row r="12961" spans="1:10" x14ac:dyDescent="0.2">
      <c r="A12961" s="180" t="s">
        <v>305</v>
      </c>
      <c r="B12961" s="180" t="s">
        <v>336</v>
      </c>
      <c r="C12961" s="180"/>
      <c r="D12961" s="180"/>
      <c r="E12961" s="180"/>
      <c r="F12961" s="180"/>
      <c r="G12961" s="180"/>
      <c r="H12961" s="180"/>
      <c r="I12961" s="180">
        <v>2061000</v>
      </c>
      <c r="J12961" s="180">
        <v>2084910.58</v>
      </c>
    </row>
    <row r="12962" spans="1:10" x14ac:dyDescent="0.2">
      <c r="A12962" s="180" t="s">
        <v>305</v>
      </c>
      <c r="B12962" s="180" t="s">
        <v>337</v>
      </c>
      <c r="C12962" s="180">
        <v>203000</v>
      </c>
      <c r="D12962" s="180">
        <v>37505</v>
      </c>
      <c r="E12962" s="180">
        <v>0</v>
      </c>
      <c r="F12962" s="180">
        <v>0</v>
      </c>
      <c r="G12962" s="180">
        <v>5202</v>
      </c>
      <c r="H12962" s="180">
        <v>20808</v>
      </c>
      <c r="I12962" s="180">
        <v>905229</v>
      </c>
      <c r="J12962" s="180">
        <v>1164122.3400000001</v>
      </c>
    </row>
    <row r="12963" spans="1:10" x14ac:dyDescent="0.2">
      <c r="A12963" s="180" t="s">
        <v>305</v>
      </c>
      <c r="B12963" s="180" t="s">
        <v>338</v>
      </c>
      <c r="C12963" s="180"/>
      <c r="D12963" s="180"/>
      <c r="E12963" s="180"/>
      <c r="F12963" s="180"/>
      <c r="G12963" s="180">
        <v>3767203</v>
      </c>
      <c r="H12963" s="180">
        <v>0</v>
      </c>
      <c r="I12963" s="180">
        <v>3711530</v>
      </c>
      <c r="J12963" s="180">
        <v>3945661.59</v>
      </c>
    </row>
    <row r="12964" spans="1:10" x14ac:dyDescent="0.2">
      <c r="A12964" s="180" t="s">
        <v>305</v>
      </c>
      <c r="B12964" s="180" t="s">
        <v>339</v>
      </c>
      <c r="C12964" s="180"/>
      <c r="D12964" s="180"/>
      <c r="E12964" s="180"/>
      <c r="F12964" s="180"/>
      <c r="G12964" s="180"/>
      <c r="H12964" s="180">
        <v>0</v>
      </c>
      <c r="I12964" s="180">
        <v>617500</v>
      </c>
      <c r="J12964" s="180">
        <v>1067238.8700000001</v>
      </c>
    </row>
    <row r="12965" spans="1:10" x14ac:dyDescent="0.2">
      <c r="A12965" s="180" t="s">
        <v>305</v>
      </c>
      <c r="B12965" s="180" t="s">
        <v>340</v>
      </c>
      <c r="C12965" s="180">
        <v>0</v>
      </c>
      <c r="D12965" s="180">
        <v>6351</v>
      </c>
      <c r="E12965" s="180">
        <v>0</v>
      </c>
      <c r="F12965" s="180">
        <v>0</v>
      </c>
      <c r="G12965" s="180">
        <v>10404</v>
      </c>
      <c r="H12965" s="180">
        <v>2918252</v>
      </c>
      <c r="I12965" s="180">
        <v>5083532</v>
      </c>
      <c r="J12965" s="180">
        <v>4640687.83</v>
      </c>
    </row>
    <row r="12966" spans="1:10" x14ac:dyDescent="0.2">
      <c r="A12966" s="180" t="s">
        <v>305</v>
      </c>
      <c r="B12966" s="180" t="s">
        <v>341</v>
      </c>
      <c r="C12966" s="180">
        <v>0</v>
      </c>
      <c r="D12966" s="180">
        <v>0</v>
      </c>
      <c r="E12966" s="180">
        <v>0</v>
      </c>
      <c r="F12966" s="180"/>
      <c r="G12966" s="180">
        <v>0</v>
      </c>
      <c r="H12966" s="180">
        <v>0</v>
      </c>
      <c r="I12966" s="180">
        <v>0</v>
      </c>
      <c r="J12966" s="180">
        <v>0</v>
      </c>
    </row>
    <row r="12967" spans="1:10" x14ac:dyDescent="0.2">
      <c r="A12967" s="180" t="s">
        <v>305</v>
      </c>
      <c r="B12967" s="180" t="s">
        <v>342</v>
      </c>
      <c r="C12967" s="180"/>
      <c r="D12967" s="180"/>
      <c r="E12967" s="180"/>
      <c r="F12967" s="180"/>
      <c r="G12967" s="180"/>
      <c r="H12967" s="180"/>
      <c r="I12967" s="180">
        <v>61103192</v>
      </c>
      <c r="J12967" s="180">
        <v>56925006</v>
      </c>
    </row>
    <row r="12968" spans="1:10" x14ac:dyDescent="0.2">
      <c r="A12968" s="180" t="s">
        <v>305</v>
      </c>
      <c r="B12968" s="180" t="s">
        <v>343</v>
      </c>
      <c r="C12968" s="180"/>
      <c r="D12968" s="180"/>
      <c r="E12968" s="180"/>
      <c r="F12968" s="180"/>
      <c r="G12968" s="180"/>
      <c r="H12968" s="180"/>
      <c r="I12968" s="180">
        <v>0</v>
      </c>
      <c r="J12968" s="180">
        <v>0</v>
      </c>
    </row>
    <row r="12969" spans="1:10" x14ac:dyDescent="0.2">
      <c r="A12969" s="180" t="s">
        <v>305</v>
      </c>
      <c r="B12969" s="180" t="s">
        <v>344</v>
      </c>
      <c r="C12969" s="180">
        <v>10461656</v>
      </c>
      <c r="D12969" s="180">
        <v>1608</v>
      </c>
      <c r="E12969" s="180">
        <v>0</v>
      </c>
      <c r="F12969" s="180">
        <v>0</v>
      </c>
      <c r="G12969" s="180">
        <v>33711</v>
      </c>
      <c r="H12969" s="180">
        <v>0</v>
      </c>
      <c r="I12969" s="180">
        <v>10843607</v>
      </c>
      <c r="J12969" s="180">
        <v>9843126.2100000009</v>
      </c>
    </row>
    <row r="12970" spans="1:10" x14ac:dyDescent="0.2">
      <c r="A12970" s="180" t="s">
        <v>305</v>
      </c>
      <c r="B12970" s="180" t="s">
        <v>475</v>
      </c>
      <c r="C12970" s="180"/>
      <c r="D12970" s="180">
        <v>271339</v>
      </c>
      <c r="E12970" s="180"/>
      <c r="F12970" s="180">
        <v>657773</v>
      </c>
      <c r="G12970" s="180"/>
      <c r="H12970" s="180"/>
      <c r="I12970" s="180">
        <v>2452842</v>
      </c>
      <c r="J12970" s="180">
        <v>2339566.61</v>
      </c>
    </row>
    <row r="12971" spans="1:10" x14ac:dyDescent="0.2">
      <c r="A12971" s="180" t="s">
        <v>305</v>
      </c>
      <c r="B12971" s="180" t="s">
        <v>332</v>
      </c>
      <c r="C12971" s="180"/>
      <c r="D12971" s="180"/>
      <c r="E12971" s="180">
        <v>0</v>
      </c>
      <c r="F12971" s="180"/>
      <c r="G12971" s="180"/>
      <c r="H12971" s="180"/>
      <c r="I12971" s="180">
        <v>414101</v>
      </c>
      <c r="J12971" s="180">
        <v>334861</v>
      </c>
    </row>
    <row r="12972" spans="1:10" x14ac:dyDescent="0.2">
      <c r="A12972" s="180" t="s">
        <v>305</v>
      </c>
      <c r="B12972" s="180" t="s">
        <v>407</v>
      </c>
      <c r="C12972" s="180">
        <v>0</v>
      </c>
      <c r="D12972" s="180">
        <v>0</v>
      </c>
      <c r="E12972" s="180">
        <v>0</v>
      </c>
      <c r="F12972" s="180">
        <v>0</v>
      </c>
      <c r="G12972" s="180">
        <v>1687760</v>
      </c>
      <c r="H12972" s="180">
        <v>0</v>
      </c>
      <c r="I12972" s="180">
        <v>3124044</v>
      </c>
      <c r="J12972" s="180">
        <v>3235022.9299999997</v>
      </c>
    </row>
    <row r="12973" spans="1:10" x14ac:dyDescent="0.2">
      <c r="A12973" s="180" t="s">
        <v>305</v>
      </c>
      <c r="B12973" s="180" t="s">
        <v>345</v>
      </c>
      <c r="C12973" s="180">
        <v>10664656</v>
      </c>
      <c r="D12973" s="180">
        <v>8399563</v>
      </c>
      <c r="E12973" s="180">
        <v>0</v>
      </c>
      <c r="F12973" s="180">
        <v>20251812</v>
      </c>
      <c r="G12973" s="180">
        <v>5504280</v>
      </c>
      <c r="H12973" s="180">
        <v>2939060</v>
      </c>
      <c r="I12973" s="180">
        <v>162588639</v>
      </c>
      <c r="J12973" s="180">
        <v>152234711.65000004</v>
      </c>
    </row>
    <row r="12974" spans="1:10" x14ac:dyDescent="0.2">
      <c r="A12974" s="180" t="s">
        <v>305</v>
      </c>
      <c r="B12974" s="180" t="s">
        <v>346</v>
      </c>
      <c r="C12974" s="180">
        <v>0</v>
      </c>
      <c r="D12974" s="180">
        <v>0</v>
      </c>
      <c r="E12974" s="180">
        <v>20000000</v>
      </c>
      <c r="F12974" s="180">
        <v>0</v>
      </c>
      <c r="G12974" s="180"/>
      <c r="H12974" s="180"/>
      <c r="I12974" s="180">
        <v>121000000</v>
      </c>
      <c r="J12974" s="180">
        <v>15413549.15</v>
      </c>
    </row>
    <row r="12975" spans="1:10" x14ac:dyDescent="0.2">
      <c r="A12975" s="180" t="s">
        <v>305</v>
      </c>
      <c r="B12975" s="180" t="s">
        <v>446</v>
      </c>
      <c r="C12975" s="180">
        <v>0</v>
      </c>
      <c r="D12975" s="180">
        <v>0</v>
      </c>
      <c r="E12975" s="180">
        <v>0</v>
      </c>
      <c r="F12975" s="180">
        <v>15071616</v>
      </c>
      <c r="G12975" s="180">
        <v>0</v>
      </c>
      <c r="H12975" s="180">
        <v>0</v>
      </c>
      <c r="I12975" s="180">
        <v>10018181</v>
      </c>
      <c r="J12975" s="180">
        <v>10628219.789999999</v>
      </c>
    </row>
    <row r="12976" spans="1:10" x14ac:dyDescent="0.2">
      <c r="A12976" s="180" t="s">
        <v>305</v>
      </c>
      <c r="B12976" s="180" t="s">
        <v>347</v>
      </c>
      <c r="C12976" s="180">
        <v>0</v>
      </c>
      <c r="D12976" s="180">
        <v>0</v>
      </c>
      <c r="E12976" s="180">
        <v>0</v>
      </c>
      <c r="F12976" s="180"/>
      <c r="G12976" s="180">
        <v>0</v>
      </c>
      <c r="H12976" s="180">
        <v>0</v>
      </c>
      <c r="I12976" s="180">
        <v>0</v>
      </c>
      <c r="J12976" s="180">
        <v>0</v>
      </c>
    </row>
    <row r="12977" spans="1:10" x14ac:dyDescent="0.2">
      <c r="A12977" s="180" t="s">
        <v>305</v>
      </c>
      <c r="B12977" s="180" t="s">
        <v>348</v>
      </c>
      <c r="C12977" s="180">
        <v>10664656</v>
      </c>
      <c r="D12977" s="180">
        <v>8399563</v>
      </c>
      <c r="E12977" s="180">
        <v>20000000</v>
      </c>
      <c r="F12977" s="180">
        <v>35323428</v>
      </c>
      <c r="G12977" s="180">
        <v>5504280</v>
      </c>
      <c r="H12977" s="180">
        <v>2939060</v>
      </c>
      <c r="I12977" s="180">
        <v>293606820</v>
      </c>
      <c r="J12977" s="180">
        <v>178276480.59000003</v>
      </c>
    </row>
    <row r="12978" spans="1:10" x14ac:dyDescent="0.2">
      <c r="A12978" s="180" t="s">
        <v>305</v>
      </c>
      <c r="B12978" s="180" t="s">
        <v>349</v>
      </c>
      <c r="C12978" s="180">
        <v>23750491.920000009</v>
      </c>
      <c r="D12978" s="180">
        <v>3485856.9800000004</v>
      </c>
      <c r="E12978" s="180">
        <v>77460000</v>
      </c>
      <c r="F12978" s="180">
        <v>3455030.8299999982</v>
      </c>
      <c r="G12978" s="180">
        <v>2707384.0999999978</v>
      </c>
      <c r="H12978" s="180">
        <v>1310229.75</v>
      </c>
      <c r="I12978" s="180">
        <v>89415379.479999989</v>
      </c>
      <c r="J12978" s="180">
        <v>83586214.670000017</v>
      </c>
    </row>
    <row r="12979" spans="1:10" x14ac:dyDescent="0.2">
      <c r="A12979" s="180" t="s">
        <v>305</v>
      </c>
      <c r="B12979" s="180" t="s">
        <v>350</v>
      </c>
      <c r="C12979" s="180">
        <v>34415147.920000009</v>
      </c>
      <c r="D12979" s="180">
        <v>11885419.98</v>
      </c>
      <c r="E12979" s="180">
        <v>97460000</v>
      </c>
      <c r="F12979" s="180">
        <v>38778458.829999998</v>
      </c>
      <c r="G12979" s="180">
        <v>8211664.0999999987</v>
      </c>
      <c r="H12979" s="180">
        <v>4249289.75</v>
      </c>
      <c r="I12979" s="180">
        <v>383022199.48000002</v>
      </c>
      <c r="J12979" s="180">
        <v>261862695.26000005</v>
      </c>
    </row>
    <row r="12980" spans="1:10" x14ac:dyDescent="0.2">
      <c r="A12980" s="180" t="s">
        <v>305</v>
      </c>
      <c r="B12980" s="180" t="s">
        <v>376</v>
      </c>
      <c r="C12980" s="180"/>
      <c r="D12980" s="180"/>
      <c r="E12980" s="180"/>
      <c r="F12980" s="180"/>
      <c r="G12980" s="180"/>
      <c r="H12980" s="180"/>
      <c r="I12980" s="180"/>
      <c r="J12980" s="180"/>
    </row>
    <row r="12981" spans="1:10" x14ac:dyDescent="0.2">
      <c r="A12981" s="180" t="s">
        <v>305</v>
      </c>
      <c r="B12981" s="180" t="s">
        <v>377</v>
      </c>
      <c r="C12981" s="180">
        <v>0</v>
      </c>
      <c r="D12981" s="180">
        <v>118627</v>
      </c>
      <c r="E12981" s="180">
        <v>0</v>
      </c>
      <c r="F12981" s="180"/>
      <c r="G12981" s="180">
        <v>0</v>
      </c>
      <c r="H12981" s="180">
        <v>0</v>
      </c>
      <c r="I12981" s="180">
        <v>75744520</v>
      </c>
      <c r="J12981" s="180">
        <v>69544901.790000007</v>
      </c>
    </row>
    <row r="12982" spans="1:10" x14ac:dyDescent="0.2">
      <c r="A12982" s="180" t="s">
        <v>305</v>
      </c>
      <c r="B12982" s="180" t="s">
        <v>352</v>
      </c>
      <c r="C12982" s="180">
        <v>0</v>
      </c>
      <c r="D12982" s="180">
        <v>0</v>
      </c>
      <c r="E12982" s="180">
        <v>0</v>
      </c>
      <c r="F12982" s="180"/>
      <c r="G12982" s="180">
        <v>0</v>
      </c>
      <c r="H12982" s="180">
        <v>0</v>
      </c>
      <c r="I12982" s="180">
        <v>3876882</v>
      </c>
      <c r="J12982" s="180">
        <v>3689457.51</v>
      </c>
    </row>
    <row r="12983" spans="1:10" x14ac:dyDescent="0.2">
      <c r="A12983" s="180" t="s">
        <v>305</v>
      </c>
      <c r="B12983" s="180" t="s">
        <v>353</v>
      </c>
      <c r="C12983" s="180">
        <v>0</v>
      </c>
      <c r="D12983" s="180">
        <v>1067641</v>
      </c>
      <c r="E12983" s="180">
        <v>0</v>
      </c>
      <c r="F12983" s="180"/>
      <c r="G12983" s="180">
        <v>0</v>
      </c>
      <c r="H12983" s="180">
        <v>0</v>
      </c>
      <c r="I12983" s="180">
        <v>10606515</v>
      </c>
      <c r="J12983" s="180">
        <v>9341498.1300000008</v>
      </c>
    </row>
    <row r="12984" spans="1:10" x14ac:dyDescent="0.2">
      <c r="A12984" s="180" t="s">
        <v>305</v>
      </c>
      <c r="B12984" s="180" t="s">
        <v>354</v>
      </c>
      <c r="C12984" s="180">
        <v>0</v>
      </c>
      <c r="D12984" s="180">
        <v>0</v>
      </c>
      <c r="E12984" s="180">
        <v>0</v>
      </c>
      <c r="F12984" s="180"/>
      <c r="G12984" s="180">
        <v>0</v>
      </c>
      <c r="H12984" s="180">
        <v>0</v>
      </c>
      <c r="I12984" s="180">
        <v>283241</v>
      </c>
      <c r="J12984" s="180">
        <v>858895.99</v>
      </c>
    </row>
    <row r="12985" spans="1:10" x14ac:dyDescent="0.2">
      <c r="A12985" s="180" t="s">
        <v>305</v>
      </c>
      <c r="B12985" s="180" t="s">
        <v>408</v>
      </c>
      <c r="C12985" s="180">
        <v>0</v>
      </c>
      <c r="D12985" s="180">
        <v>0</v>
      </c>
      <c r="E12985" s="180">
        <v>0</v>
      </c>
      <c r="F12985" s="180"/>
      <c r="G12985" s="180">
        <v>0</v>
      </c>
      <c r="H12985" s="180">
        <v>0</v>
      </c>
      <c r="I12985" s="180">
        <v>4382012</v>
      </c>
      <c r="J12985" s="180">
        <v>4343561.29</v>
      </c>
    </row>
    <row r="12986" spans="1:10" x14ac:dyDescent="0.2">
      <c r="A12986" s="180" t="s">
        <v>305</v>
      </c>
      <c r="B12986" s="180" t="s">
        <v>423</v>
      </c>
      <c r="C12986" s="180">
        <v>217653</v>
      </c>
      <c r="D12986" s="180">
        <v>0</v>
      </c>
      <c r="E12986" s="180">
        <v>75333</v>
      </c>
      <c r="F12986" s="180">
        <v>7909</v>
      </c>
      <c r="G12986" s="180">
        <v>31770</v>
      </c>
      <c r="H12986" s="180">
        <v>225533</v>
      </c>
      <c r="I12986" s="180">
        <v>3032383</v>
      </c>
      <c r="J12986" s="180">
        <v>2625047.5</v>
      </c>
    </row>
    <row r="12987" spans="1:10" x14ac:dyDescent="0.2">
      <c r="A12987" s="180" t="s">
        <v>305</v>
      </c>
      <c r="B12987" s="180" t="s">
        <v>355</v>
      </c>
      <c r="C12987" s="180">
        <v>0</v>
      </c>
      <c r="D12987" s="180">
        <v>83039</v>
      </c>
      <c r="E12987" s="180">
        <v>0</v>
      </c>
      <c r="F12987" s="180"/>
      <c r="G12987" s="180">
        <v>135503</v>
      </c>
      <c r="H12987" s="180">
        <v>0</v>
      </c>
      <c r="I12987" s="180">
        <v>8841683</v>
      </c>
      <c r="J12987" s="180">
        <v>8134269.6699999999</v>
      </c>
    </row>
    <row r="12988" spans="1:10" x14ac:dyDescent="0.2">
      <c r="A12988" s="180" t="s">
        <v>305</v>
      </c>
      <c r="B12988" s="180" t="s">
        <v>356</v>
      </c>
      <c r="C12988" s="180">
        <v>0</v>
      </c>
      <c r="D12988" s="180">
        <v>0</v>
      </c>
      <c r="E12988" s="180">
        <v>0</v>
      </c>
      <c r="F12988" s="180"/>
      <c r="G12988" s="180">
        <v>0</v>
      </c>
      <c r="H12988" s="180">
        <v>71050</v>
      </c>
      <c r="I12988" s="180">
        <v>4815949</v>
      </c>
      <c r="J12988" s="180">
        <v>4490973.24</v>
      </c>
    </row>
    <row r="12989" spans="1:10" x14ac:dyDescent="0.2">
      <c r="A12989" s="180" t="s">
        <v>305</v>
      </c>
      <c r="B12989" s="180" t="s">
        <v>409</v>
      </c>
      <c r="C12989" s="180"/>
      <c r="D12989" s="180"/>
      <c r="E12989" s="180"/>
      <c r="F12989" s="180"/>
      <c r="G12989" s="180"/>
      <c r="H12989" s="180"/>
      <c r="I12989" s="180">
        <v>0</v>
      </c>
      <c r="J12989" s="180"/>
    </row>
    <row r="12990" spans="1:10" x14ac:dyDescent="0.2">
      <c r="A12990" s="180" t="s">
        <v>305</v>
      </c>
      <c r="B12990" s="180" t="s">
        <v>378</v>
      </c>
      <c r="C12990" s="180">
        <v>0</v>
      </c>
      <c r="D12990" s="180">
        <v>0</v>
      </c>
      <c r="E12990" s="180">
        <v>0</v>
      </c>
      <c r="F12990" s="180"/>
      <c r="G12990" s="180">
        <v>6177896</v>
      </c>
      <c r="H12990" s="180">
        <v>3244621</v>
      </c>
      <c r="I12990" s="180">
        <v>8544352</v>
      </c>
      <c r="J12990" s="180">
        <v>7646669.0599999996</v>
      </c>
    </row>
    <row r="12991" spans="1:10" x14ac:dyDescent="0.2">
      <c r="A12991" s="180" t="s">
        <v>305</v>
      </c>
      <c r="B12991" s="180" t="s">
        <v>360</v>
      </c>
      <c r="C12991" s="180">
        <v>17782347</v>
      </c>
      <c r="D12991" s="180">
        <v>5747823</v>
      </c>
      <c r="E12991" s="180">
        <v>81924667</v>
      </c>
      <c r="F12991" s="180"/>
      <c r="G12991" s="180"/>
      <c r="H12991" s="180">
        <v>0</v>
      </c>
      <c r="I12991" s="180">
        <v>56505300</v>
      </c>
      <c r="J12991" s="180">
        <v>18963800.75</v>
      </c>
    </row>
    <row r="12992" spans="1:10" x14ac:dyDescent="0.2">
      <c r="A12992" s="180" t="s">
        <v>305</v>
      </c>
      <c r="B12992" s="180" t="s">
        <v>379</v>
      </c>
      <c r="C12992" s="180">
        <v>0</v>
      </c>
      <c r="D12992" s="180">
        <v>0</v>
      </c>
      <c r="E12992" s="180">
        <v>0</v>
      </c>
      <c r="F12992" s="180">
        <v>30184452</v>
      </c>
      <c r="G12992" s="180"/>
      <c r="H12992" s="180"/>
      <c r="I12992" s="180">
        <v>58997861</v>
      </c>
      <c r="J12992" s="180">
        <v>27750180.059999999</v>
      </c>
    </row>
    <row r="12993" spans="1:10" x14ac:dyDescent="0.2">
      <c r="A12993" s="180" t="s">
        <v>305</v>
      </c>
      <c r="B12993" s="180" t="s">
        <v>362</v>
      </c>
      <c r="C12993" s="180"/>
      <c r="D12993" s="180"/>
      <c r="E12993" s="180"/>
      <c r="F12993" s="180"/>
      <c r="G12993" s="180"/>
      <c r="H12993" s="180"/>
      <c r="I12993" s="180">
        <v>4820141</v>
      </c>
      <c r="J12993" s="180">
        <v>4503722</v>
      </c>
    </row>
    <row r="12994" spans="1:10" x14ac:dyDescent="0.2">
      <c r="A12994" s="180" t="s">
        <v>305</v>
      </c>
      <c r="B12994" s="180" t="s">
        <v>365</v>
      </c>
      <c r="C12994" s="180">
        <v>18000000</v>
      </c>
      <c r="D12994" s="180">
        <v>7017130</v>
      </c>
      <c r="E12994" s="180">
        <v>82000000</v>
      </c>
      <c r="F12994" s="180">
        <v>30192361</v>
      </c>
      <c r="G12994" s="180">
        <v>6345169</v>
      </c>
      <c r="H12994" s="180">
        <v>3541204</v>
      </c>
      <c r="I12994" s="180">
        <v>240450839</v>
      </c>
      <c r="J12994" s="180">
        <v>161892976.99000001</v>
      </c>
    </row>
    <row r="12995" spans="1:10" x14ac:dyDescent="0.2">
      <c r="A12995" s="180" t="s">
        <v>305</v>
      </c>
      <c r="B12995" s="180" t="s">
        <v>447</v>
      </c>
      <c r="C12995" s="180">
        <v>7600000</v>
      </c>
      <c r="D12995" s="180">
        <v>2982870</v>
      </c>
      <c r="E12995" s="180">
        <v>0</v>
      </c>
      <c r="F12995" s="180">
        <v>0</v>
      </c>
      <c r="G12995" s="180">
        <v>0</v>
      </c>
      <c r="H12995" s="180">
        <v>0</v>
      </c>
      <c r="I12995" s="180">
        <v>10115081</v>
      </c>
      <c r="J12995" s="180">
        <v>10554338.789999999</v>
      </c>
    </row>
    <row r="12996" spans="1:10" x14ac:dyDescent="0.2">
      <c r="A12996" s="180" t="s">
        <v>305</v>
      </c>
      <c r="B12996" s="180" t="s">
        <v>366</v>
      </c>
      <c r="C12996" s="180">
        <v>25600000</v>
      </c>
      <c r="D12996" s="180">
        <v>10000000</v>
      </c>
      <c r="E12996" s="180">
        <v>82000000</v>
      </c>
      <c r="F12996" s="180">
        <v>30192361</v>
      </c>
      <c r="G12996" s="180">
        <v>6345169</v>
      </c>
      <c r="H12996" s="180">
        <v>3541204</v>
      </c>
      <c r="I12996" s="180">
        <v>250565920</v>
      </c>
      <c r="J12996" s="180">
        <v>172447315.78</v>
      </c>
    </row>
    <row r="12997" spans="1:10" x14ac:dyDescent="0.2">
      <c r="A12997" s="180" t="s">
        <v>305</v>
      </c>
      <c r="B12997" s="180" t="s">
        <v>367</v>
      </c>
      <c r="C12997" s="180">
        <v>8815147.9200000092</v>
      </c>
      <c r="D12997" s="180">
        <v>1885419.9800000004</v>
      </c>
      <c r="E12997" s="180">
        <v>15460000</v>
      </c>
      <c r="F12997" s="180">
        <v>8586097.8299999982</v>
      </c>
      <c r="G12997" s="180">
        <v>1866495.0999999975</v>
      </c>
      <c r="H12997" s="180">
        <v>708085.75</v>
      </c>
      <c r="I12997" s="180">
        <v>132456279.48000002</v>
      </c>
      <c r="J12997" s="180">
        <v>89415379.480000049</v>
      </c>
    </row>
    <row r="12998" spans="1:10" x14ac:dyDescent="0.2">
      <c r="A12998" s="180" t="s">
        <v>305</v>
      </c>
      <c r="B12998" s="180" t="s">
        <v>368</v>
      </c>
      <c r="C12998" s="180">
        <v>34415147.920000009</v>
      </c>
      <c r="D12998" s="180">
        <v>11885419.98</v>
      </c>
      <c r="E12998" s="180">
        <v>97460000</v>
      </c>
      <c r="F12998" s="180">
        <v>38778458.829999998</v>
      </c>
      <c r="G12998" s="180">
        <v>8211664.0999999987</v>
      </c>
      <c r="H12998" s="180">
        <v>4249289.75</v>
      </c>
      <c r="I12998" s="180">
        <v>383022199.48000002</v>
      </c>
      <c r="J12998" s="180">
        <v>261862695.26000005</v>
      </c>
    </row>
    <row r="12999" spans="1:10" x14ac:dyDescent="0.2">
      <c r="A12999" s="180" t="s">
        <v>306</v>
      </c>
      <c r="B12999" s="180" t="s">
        <v>333</v>
      </c>
      <c r="C12999" s="180"/>
      <c r="D12999" s="180">
        <v>256575</v>
      </c>
      <c r="E12999" s="180"/>
      <c r="F12999" s="180">
        <v>2099227</v>
      </c>
      <c r="G12999" s="180"/>
      <c r="H12999" s="180"/>
      <c r="I12999" s="180">
        <v>8899303</v>
      </c>
      <c r="J12999" s="180">
        <v>8903600.8200000003</v>
      </c>
    </row>
    <row r="13000" spans="1:10" x14ac:dyDescent="0.2">
      <c r="A13000" s="180" t="s">
        <v>306</v>
      </c>
      <c r="B13000" s="180" t="s">
        <v>334</v>
      </c>
      <c r="C13000" s="180"/>
      <c r="D13000" s="180">
        <v>6713</v>
      </c>
      <c r="E13000" s="180"/>
      <c r="F13000" s="180">
        <v>54923</v>
      </c>
      <c r="G13000" s="180"/>
      <c r="H13000" s="180"/>
      <c r="I13000" s="180">
        <v>269051</v>
      </c>
      <c r="J13000" s="180">
        <v>308418.80000000005</v>
      </c>
    </row>
    <row r="13001" spans="1:10" x14ac:dyDescent="0.2">
      <c r="A13001" s="180" t="s">
        <v>306</v>
      </c>
      <c r="B13001" s="180" t="s">
        <v>335</v>
      </c>
      <c r="C13001" s="180"/>
      <c r="D13001" s="180">
        <v>0</v>
      </c>
      <c r="E13001" s="180"/>
      <c r="F13001" s="180"/>
      <c r="G13001" s="180"/>
      <c r="H13001" s="180"/>
      <c r="I13001" s="180">
        <v>882846</v>
      </c>
      <c r="J13001" s="180">
        <v>826756</v>
      </c>
    </row>
    <row r="13002" spans="1:10" x14ac:dyDescent="0.2">
      <c r="A13002" s="180" t="s">
        <v>306</v>
      </c>
      <c r="B13002" s="180" t="s">
        <v>336</v>
      </c>
      <c r="C13002" s="180"/>
      <c r="D13002" s="180"/>
      <c r="E13002" s="180"/>
      <c r="F13002" s="180"/>
      <c r="G13002" s="180"/>
      <c r="H13002" s="180"/>
      <c r="I13002" s="180">
        <v>2200000</v>
      </c>
      <c r="J13002" s="180">
        <v>2137912.5099999998</v>
      </c>
    </row>
    <row r="13003" spans="1:10" x14ac:dyDescent="0.2">
      <c r="A13003" s="180" t="s">
        <v>306</v>
      </c>
      <c r="B13003" s="180" t="s">
        <v>337</v>
      </c>
      <c r="C13003" s="180">
        <v>30000</v>
      </c>
      <c r="D13003" s="180">
        <v>15000</v>
      </c>
      <c r="E13003" s="180"/>
      <c r="F13003" s="180">
        <v>15000</v>
      </c>
      <c r="G13003" s="180">
        <v>3500</v>
      </c>
      <c r="H13003" s="180"/>
      <c r="I13003" s="180">
        <v>196000</v>
      </c>
      <c r="J13003" s="180">
        <v>204175.87</v>
      </c>
    </row>
    <row r="13004" spans="1:10" x14ac:dyDescent="0.2">
      <c r="A13004" s="180" t="s">
        <v>306</v>
      </c>
      <c r="B13004" s="180" t="s">
        <v>338</v>
      </c>
      <c r="C13004" s="180"/>
      <c r="D13004" s="180"/>
      <c r="E13004" s="180"/>
      <c r="F13004" s="180"/>
      <c r="G13004" s="180">
        <v>850000</v>
      </c>
      <c r="H13004" s="180"/>
      <c r="I13004" s="180">
        <v>840000</v>
      </c>
      <c r="J13004" s="180">
        <v>816222.28</v>
      </c>
    </row>
    <row r="13005" spans="1:10" x14ac:dyDescent="0.2">
      <c r="A13005" s="180" t="s">
        <v>306</v>
      </c>
      <c r="B13005" s="180" t="s">
        <v>339</v>
      </c>
      <c r="C13005" s="180"/>
      <c r="D13005" s="180"/>
      <c r="E13005" s="180"/>
      <c r="F13005" s="180"/>
      <c r="G13005" s="180"/>
      <c r="H13005" s="180">
        <v>3000</v>
      </c>
      <c r="I13005" s="180">
        <v>851000</v>
      </c>
      <c r="J13005" s="180">
        <v>829336.57</v>
      </c>
    </row>
    <row r="13006" spans="1:10" x14ac:dyDescent="0.2">
      <c r="A13006" s="180" t="s">
        <v>306</v>
      </c>
      <c r="B13006" s="180" t="s">
        <v>340</v>
      </c>
      <c r="C13006" s="180">
        <v>430000</v>
      </c>
      <c r="D13006" s="180">
        <v>5000</v>
      </c>
      <c r="E13006" s="180"/>
      <c r="F13006" s="180">
        <v>9500</v>
      </c>
      <c r="G13006" s="180">
        <v>5000</v>
      </c>
      <c r="H13006" s="180">
        <v>1000</v>
      </c>
      <c r="I13006" s="180">
        <v>2175900</v>
      </c>
      <c r="J13006" s="180">
        <v>1929295.84</v>
      </c>
    </row>
    <row r="13007" spans="1:10" x14ac:dyDescent="0.2">
      <c r="A13007" s="180" t="s">
        <v>306</v>
      </c>
      <c r="B13007" s="180" t="s">
        <v>341</v>
      </c>
      <c r="C13007" s="180"/>
      <c r="D13007" s="180"/>
      <c r="E13007" s="180"/>
      <c r="F13007" s="180"/>
      <c r="G13007" s="180"/>
      <c r="H13007" s="180"/>
      <c r="I13007" s="180">
        <v>0</v>
      </c>
      <c r="J13007" s="180">
        <v>0</v>
      </c>
    </row>
    <row r="13008" spans="1:10" x14ac:dyDescent="0.2">
      <c r="A13008" s="180" t="s">
        <v>306</v>
      </c>
      <c r="B13008" s="180" t="s">
        <v>342</v>
      </c>
      <c r="C13008" s="180"/>
      <c r="D13008" s="180"/>
      <c r="E13008" s="180"/>
      <c r="F13008" s="180"/>
      <c r="G13008" s="180"/>
      <c r="H13008" s="180"/>
      <c r="I13008" s="180">
        <v>13297499</v>
      </c>
      <c r="J13008" s="180">
        <v>12517322</v>
      </c>
    </row>
    <row r="13009" spans="1:10" x14ac:dyDescent="0.2">
      <c r="A13009" s="180" t="s">
        <v>306</v>
      </c>
      <c r="B13009" s="180" t="s">
        <v>343</v>
      </c>
      <c r="C13009" s="180"/>
      <c r="D13009" s="180"/>
      <c r="E13009" s="180"/>
      <c r="F13009" s="180"/>
      <c r="G13009" s="180"/>
      <c r="H13009" s="180"/>
      <c r="I13009" s="180">
        <v>0</v>
      </c>
      <c r="J13009" s="180">
        <v>0</v>
      </c>
    </row>
    <row r="13010" spans="1:10" x14ac:dyDescent="0.2">
      <c r="A13010" s="180" t="s">
        <v>306</v>
      </c>
      <c r="B13010" s="180" t="s">
        <v>344</v>
      </c>
      <c r="C13010" s="180">
        <v>2100000</v>
      </c>
      <c r="D13010" s="180">
        <v>118</v>
      </c>
      <c r="E13010" s="180"/>
      <c r="F13010" s="180">
        <v>900</v>
      </c>
      <c r="G13010" s="180">
        <v>8000</v>
      </c>
      <c r="H13010" s="180"/>
      <c r="I13010" s="180">
        <v>2259268</v>
      </c>
      <c r="J13010" s="180">
        <v>2106978.0599999996</v>
      </c>
    </row>
    <row r="13011" spans="1:10" x14ac:dyDescent="0.2">
      <c r="A13011" s="180" t="s">
        <v>306</v>
      </c>
      <c r="B13011" s="180" t="s">
        <v>475</v>
      </c>
      <c r="C13011" s="180"/>
      <c r="D13011" s="180">
        <v>5339</v>
      </c>
      <c r="E13011" s="180"/>
      <c r="F13011" s="180">
        <v>43685</v>
      </c>
      <c r="G13011" s="180"/>
      <c r="H13011" s="180"/>
      <c r="I13011" s="180">
        <v>204620</v>
      </c>
      <c r="J13011" s="180">
        <v>211429.58</v>
      </c>
    </row>
    <row r="13012" spans="1:10" x14ac:dyDescent="0.2">
      <c r="A13012" s="180" t="s">
        <v>306</v>
      </c>
      <c r="B13012" s="180" t="s">
        <v>332</v>
      </c>
      <c r="C13012" s="180"/>
      <c r="D13012" s="180"/>
      <c r="E13012" s="180"/>
      <c r="F13012" s="180"/>
      <c r="G13012" s="180"/>
      <c r="H13012" s="180"/>
      <c r="I13012" s="180">
        <v>175000</v>
      </c>
      <c r="J13012" s="180">
        <v>176057</v>
      </c>
    </row>
    <row r="13013" spans="1:10" x14ac:dyDescent="0.2">
      <c r="A13013" s="180" t="s">
        <v>306</v>
      </c>
      <c r="B13013" s="180" t="s">
        <v>407</v>
      </c>
      <c r="C13013" s="180"/>
      <c r="D13013" s="180"/>
      <c r="E13013" s="180"/>
      <c r="F13013" s="180"/>
      <c r="G13013" s="180">
        <v>420000</v>
      </c>
      <c r="H13013" s="180"/>
      <c r="I13013" s="180">
        <v>1010000</v>
      </c>
      <c r="J13013" s="180">
        <v>975085.62</v>
      </c>
    </row>
    <row r="13014" spans="1:10" x14ac:dyDescent="0.2">
      <c r="A13014" s="180" t="s">
        <v>306</v>
      </c>
      <c r="B13014" s="180" t="s">
        <v>345</v>
      </c>
      <c r="C13014" s="180">
        <v>2560000</v>
      </c>
      <c r="D13014" s="180">
        <v>288745</v>
      </c>
      <c r="E13014" s="180">
        <v>0</v>
      </c>
      <c r="F13014" s="180">
        <v>2223235</v>
      </c>
      <c r="G13014" s="180">
        <v>1286500</v>
      </c>
      <c r="H13014" s="180">
        <v>4000</v>
      </c>
      <c r="I13014" s="180">
        <v>33260487</v>
      </c>
      <c r="J13014" s="180">
        <v>31942590.949999996</v>
      </c>
    </row>
    <row r="13015" spans="1:10" x14ac:dyDescent="0.2">
      <c r="A13015" s="180" t="s">
        <v>306</v>
      </c>
      <c r="B13015" s="180" t="s">
        <v>346</v>
      </c>
      <c r="C13015" s="180"/>
      <c r="D13015" s="180"/>
      <c r="E13015" s="180"/>
      <c r="F13015" s="180"/>
      <c r="G13015" s="180"/>
      <c r="H13015" s="180"/>
      <c r="I13015" s="180">
        <v>0</v>
      </c>
      <c r="J13015" s="180">
        <v>0</v>
      </c>
    </row>
    <row r="13016" spans="1:10" x14ac:dyDescent="0.2">
      <c r="A13016" s="180" t="s">
        <v>306</v>
      </c>
      <c r="B13016" s="180" t="s">
        <v>446</v>
      </c>
      <c r="C13016" s="180"/>
      <c r="D13016" s="180">
        <v>0</v>
      </c>
      <c r="E13016" s="180"/>
      <c r="F13016" s="180">
        <v>292134</v>
      </c>
      <c r="G13016" s="180"/>
      <c r="H13016" s="180"/>
      <c r="I13016" s="180">
        <v>357814</v>
      </c>
      <c r="J13016" s="180">
        <v>433564.1999999999</v>
      </c>
    </row>
    <row r="13017" spans="1:10" x14ac:dyDescent="0.2">
      <c r="A13017" s="180" t="s">
        <v>306</v>
      </c>
      <c r="B13017" s="180" t="s">
        <v>347</v>
      </c>
      <c r="C13017" s="180"/>
      <c r="D13017" s="180">
        <v>0</v>
      </c>
      <c r="E13017" s="180"/>
      <c r="F13017" s="180"/>
      <c r="G13017" s="180"/>
      <c r="H13017" s="180"/>
      <c r="I13017" s="180">
        <v>13500</v>
      </c>
      <c r="J13017" s="180">
        <v>118329.29</v>
      </c>
    </row>
    <row r="13018" spans="1:10" x14ac:dyDescent="0.2">
      <c r="A13018" s="180" t="s">
        <v>306</v>
      </c>
      <c r="B13018" s="180" t="s">
        <v>348</v>
      </c>
      <c r="C13018" s="180">
        <v>2560000</v>
      </c>
      <c r="D13018" s="180">
        <v>288745</v>
      </c>
      <c r="E13018" s="180">
        <v>0</v>
      </c>
      <c r="F13018" s="180">
        <v>2515369</v>
      </c>
      <c r="G13018" s="180">
        <v>1286500</v>
      </c>
      <c r="H13018" s="180">
        <v>4000</v>
      </c>
      <c r="I13018" s="180">
        <v>33631801</v>
      </c>
      <c r="J13018" s="180">
        <v>32494484.43999999</v>
      </c>
    </row>
    <row r="13019" spans="1:10" x14ac:dyDescent="0.2">
      <c r="A13019" s="180" t="s">
        <v>306</v>
      </c>
      <c r="B13019" s="180" t="s">
        <v>349</v>
      </c>
      <c r="C13019" s="180">
        <v>2154965.0599999996</v>
      </c>
      <c r="D13019" s="180">
        <v>781037.66</v>
      </c>
      <c r="E13019" s="180">
        <v>0</v>
      </c>
      <c r="F13019" s="180">
        <v>2036982.42</v>
      </c>
      <c r="G13019" s="180">
        <v>27717.889999999898</v>
      </c>
      <c r="H13019" s="180">
        <v>832.96</v>
      </c>
      <c r="I13019" s="180">
        <v>13823017.109999998</v>
      </c>
      <c r="J13019" s="180">
        <v>12437600.609999999</v>
      </c>
    </row>
    <row r="13020" spans="1:10" x14ac:dyDescent="0.2">
      <c r="A13020" s="180" t="s">
        <v>306</v>
      </c>
      <c r="B13020" s="180" t="s">
        <v>350</v>
      </c>
      <c r="C13020" s="180">
        <v>4714965.0599999996</v>
      </c>
      <c r="D13020" s="180">
        <v>1069782.6599999999</v>
      </c>
      <c r="E13020" s="180">
        <v>0</v>
      </c>
      <c r="F13020" s="180">
        <v>4552351.42</v>
      </c>
      <c r="G13020" s="180">
        <v>1314217.8899999999</v>
      </c>
      <c r="H13020" s="180">
        <v>4832.96</v>
      </c>
      <c r="I13020" s="180">
        <v>47454818.109999999</v>
      </c>
      <c r="J13020" s="180">
        <v>44932085.049999997</v>
      </c>
    </row>
    <row r="13021" spans="1:10" x14ac:dyDescent="0.2">
      <c r="A13021" s="180" t="s">
        <v>306</v>
      </c>
      <c r="B13021" s="180" t="s">
        <v>376</v>
      </c>
      <c r="C13021" s="180"/>
      <c r="D13021" s="180"/>
      <c r="E13021" s="180"/>
      <c r="F13021" s="180"/>
      <c r="G13021" s="180"/>
      <c r="H13021" s="180"/>
      <c r="I13021" s="180"/>
      <c r="J13021" s="180"/>
    </row>
    <row r="13022" spans="1:10" x14ac:dyDescent="0.2">
      <c r="A13022" s="180" t="s">
        <v>306</v>
      </c>
      <c r="B13022" s="180" t="s">
        <v>377</v>
      </c>
      <c r="C13022" s="180">
        <v>350000</v>
      </c>
      <c r="D13022" s="180">
        <v>90000</v>
      </c>
      <c r="E13022" s="180"/>
      <c r="F13022" s="180"/>
      <c r="G13022" s="180"/>
      <c r="H13022" s="180"/>
      <c r="I13022" s="180">
        <v>19710000</v>
      </c>
      <c r="J13022" s="180">
        <v>18315023.5</v>
      </c>
    </row>
    <row r="13023" spans="1:10" x14ac:dyDescent="0.2">
      <c r="A13023" s="180" t="s">
        <v>306</v>
      </c>
      <c r="B13023" s="180" t="s">
        <v>352</v>
      </c>
      <c r="C13023" s="180">
        <v>30000</v>
      </c>
      <c r="D13023" s="180"/>
      <c r="E13023" s="180"/>
      <c r="F13023" s="180"/>
      <c r="G13023" s="180"/>
      <c r="H13023" s="180"/>
      <c r="I13023" s="180">
        <v>727000</v>
      </c>
      <c r="J13023" s="180">
        <v>665178.49</v>
      </c>
    </row>
    <row r="13024" spans="1:10" x14ac:dyDescent="0.2">
      <c r="A13024" s="180" t="s">
        <v>306</v>
      </c>
      <c r="B13024" s="180" t="s">
        <v>353</v>
      </c>
      <c r="C13024" s="180">
        <v>40000</v>
      </c>
      <c r="D13024" s="180"/>
      <c r="E13024" s="180"/>
      <c r="F13024" s="180"/>
      <c r="G13024" s="180"/>
      <c r="H13024" s="180"/>
      <c r="I13024" s="180">
        <v>1453000</v>
      </c>
      <c r="J13024" s="180">
        <v>1424064.61</v>
      </c>
    </row>
    <row r="13025" spans="1:10" x14ac:dyDescent="0.2">
      <c r="A13025" s="180" t="s">
        <v>306</v>
      </c>
      <c r="B13025" s="180" t="s">
        <v>354</v>
      </c>
      <c r="C13025" s="180">
        <v>0</v>
      </c>
      <c r="D13025" s="180"/>
      <c r="E13025" s="180"/>
      <c r="F13025" s="180"/>
      <c r="G13025" s="180"/>
      <c r="H13025" s="180"/>
      <c r="I13025" s="180">
        <v>498500</v>
      </c>
      <c r="J13025" s="180">
        <v>466236.31</v>
      </c>
    </row>
    <row r="13026" spans="1:10" x14ac:dyDescent="0.2">
      <c r="A13026" s="180" t="s">
        <v>306</v>
      </c>
      <c r="B13026" s="180" t="s">
        <v>408</v>
      </c>
      <c r="C13026" s="180">
        <v>0</v>
      </c>
      <c r="D13026" s="180"/>
      <c r="E13026" s="180"/>
      <c r="F13026" s="180"/>
      <c r="G13026" s="180"/>
      <c r="H13026" s="180"/>
      <c r="I13026" s="180">
        <v>1154000</v>
      </c>
      <c r="J13026" s="180">
        <v>1111025.6200000001</v>
      </c>
    </row>
    <row r="13027" spans="1:10" x14ac:dyDescent="0.2">
      <c r="A13027" s="180" t="s">
        <v>306</v>
      </c>
      <c r="B13027" s="180" t="s">
        <v>423</v>
      </c>
      <c r="C13027" s="180">
        <v>220000</v>
      </c>
      <c r="D13027" s="180">
        <v>100000</v>
      </c>
      <c r="E13027" s="180"/>
      <c r="F13027" s="180">
        <v>0</v>
      </c>
      <c r="G13027" s="180">
        <v>1500</v>
      </c>
      <c r="H13027" s="180"/>
      <c r="I13027" s="180">
        <v>722000</v>
      </c>
      <c r="J13027" s="180">
        <v>658532.24</v>
      </c>
    </row>
    <row r="13028" spans="1:10" x14ac:dyDescent="0.2">
      <c r="A13028" s="180" t="s">
        <v>306</v>
      </c>
      <c r="B13028" s="180" t="s">
        <v>355</v>
      </c>
      <c r="C13028" s="180">
        <v>70000</v>
      </c>
      <c r="D13028" s="180">
        <v>75000</v>
      </c>
      <c r="E13028" s="180"/>
      <c r="F13028" s="180"/>
      <c r="G13028" s="180"/>
      <c r="H13028" s="180"/>
      <c r="I13028" s="180">
        <v>2110000</v>
      </c>
      <c r="J13028" s="180">
        <v>2020489.97</v>
      </c>
    </row>
    <row r="13029" spans="1:10" x14ac:dyDescent="0.2">
      <c r="A13029" s="180" t="s">
        <v>306</v>
      </c>
      <c r="B13029" s="180" t="s">
        <v>356</v>
      </c>
      <c r="C13029" s="180">
        <v>0</v>
      </c>
      <c r="D13029" s="180">
        <v>200000</v>
      </c>
      <c r="E13029" s="180"/>
      <c r="F13029" s="180"/>
      <c r="G13029" s="180"/>
      <c r="H13029" s="180"/>
      <c r="I13029" s="180">
        <v>1040000</v>
      </c>
      <c r="J13029" s="180">
        <v>903616.32</v>
      </c>
    </row>
    <row r="13030" spans="1:10" x14ac:dyDescent="0.2">
      <c r="A13030" s="180" t="s">
        <v>306</v>
      </c>
      <c r="B13030" s="180" t="s">
        <v>409</v>
      </c>
      <c r="C13030" s="180"/>
      <c r="D13030" s="180"/>
      <c r="E13030" s="180"/>
      <c r="F13030" s="180"/>
      <c r="G13030" s="180"/>
      <c r="H13030" s="180"/>
      <c r="I13030" s="180">
        <v>0</v>
      </c>
      <c r="J13030" s="180"/>
    </row>
    <row r="13031" spans="1:10" x14ac:dyDescent="0.2">
      <c r="A13031" s="180" t="s">
        <v>306</v>
      </c>
      <c r="B13031" s="180" t="s">
        <v>378</v>
      </c>
      <c r="C13031" s="180"/>
      <c r="D13031" s="180">
        <v>0</v>
      </c>
      <c r="E13031" s="180"/>
      <c r="F13031" s="180"/>
      <c r="G13031" s="180">
        <v>1310000</v>
      </c>
      <c r="H13031" s="180">
        <v>4000</v>
      </c>
      <c r="I13031" s="180">
        <v>1284000</v>
      </c>
      <c r="J13031" s="180">
        <v>1217301.24</v>
      </c>
    </row>
    <row r="13032" spans="1:10" x14ac:dyDescent="0.2">
      <c r="A13032" s="180" t="s">
        <v>306</v>
      </c>
      <c r="B13032" s="180" t="s">
        <v>360</v>
      </c>
      <c r="C13032" s="180">
        <v>2000000</v>
      </c>
      <c r="D13032" s="180">
        <v>65000</v>
      </c>
      <c r="E13032" s="180"/>
      <c r="F13032" s="180"/>
      <c r="G13032" s="180"/>
      <c r="H13032" s="180"/>
      <c r="I13032" s="180">
        <v>2060000</v>
      </c>
      <c r="J13032" s="180">
        <v>1476356.18</v>
      </c>
    </row>
    <row r="13033" spans="1:10" x14ac:dyDescent="0.2">
      <c r="A13033" s="180" t="s">
        <v>306</v>
      </c>
      <c r="B13033" s="180" t="s">
        <v>379</v>
      </c>
      <c r="C13033" s="180"/>
      <c r="D13033" s="180">
        <v>0</v>
      </c>
      <c r="E13033" s="180"/>
      <c r="F13033" s="180">
        <v>2446284</v>
      </c>
      <c r="G13033" s="180"/>
      <c r="H13033" s="180"/>
      <c r="I13033" s="180">
        <v>2412345</v>
      </c>
      <c r="J13033" s="180">
        <v>1529654.26</v>
      </c>
    </row>
    <row r="13034" spans="1:10" x14ac:dyDescent="0.2">
      <c r="A13034" s="180" t="s">
        <v>306</v>
      </c>
      <c r="B13034" s="180" t="s">
        <v>362</v>
      </c>
      <c r="C13034" s="180"/>
      <c r="D13034" s="180"/>
      <c r="E13034" s="180"/>
      <c r="F13034" s="180"/>
      <c r="G13034" s="180"/>
      <c r="H13034" s="180"/>
      <c r="I13034" s="180">
        <v>974675</v>
      </c>
      <c r="J13034" s="180">
        <v>925482</v>
      </c>
    </row>
    <row r="13035" spans="1:10" x14ac:dyDescent="0.2">
      <c r="A13035" s="180" t="s">
        <v>306</v>
      </c>
      <c r="B13035" s="180" t="s">
        <v>365</v>
      </c>
      <c r="C13035" s="180">
        <v>2710000</v>
      </c>
      <c r="D13035" s="180">
        <v>530000</v>
      </c>
      <c r="E13035" s="180">
        <v>0</v>
      </c>
      <c r="F13035" s="180">
        <v>2446284</v>
      </c>
      <c r="G13035" s="180">
        <v>1311500</v>
      </c>
      <c r="H13035" s="180">
        <v>4000</v>
      </c>
      <c r="I13035" s="180">
        <v>34145520</v>
      </c>
      <c r="J13035" s="180">
        <v>30712960.739999995</v>
      </c>
    </row>
    <row r="13036" spans="1:10" x14ac:dyDescent="0.2">
      <c r="A13036" s="180" t="s">
        <v>306</v>
      </c>
      <c r="B13036" s="180" t="s">
        <v>447</v>
      </c>
      <c r="C13036" s="180">
        <v>292134</v>
      </c>
      <c r="D13036" s="180">
        <v>0</v>
      </c>
      <c r="E13036" s="180"/>
      <c r="F13036" s="180"/>
      <c r="G13036" s="180"/>
      <c r="H13036" s="180"/>
      <c r="I13036" s="180">
        <v>357814</v>
      </c>
      <c r="J13036" s="180">
        <v>396107.1999999999</v>
      </c>
    </row>
    <row r="13037" spans="1:10" x14ac:dyDescent="0.2">
      <c r="A13037" s="180" t="s">
        <v>306</v>
      </c>
      <c r="B13037" s="180" t="s">
        <v>366</v>
      </c>
      <c r="C13037" s="180">
        <v>3002134</v>
      </c>
      <c r="D13037" s="180">
        <v>530000</v>
      </c>
      <c r="E13037" s="180">
        <v>0</v>
      </c>
      <c r="F13037" s="180">
        <v>2446284</v>
      </c>
      <c r="G13037" s="180">
        <v>1311500</v>
      </c>
      <c r="H13037" s="180">
        <v>4000</v>
      </c>
      <c r="I13037" s="180">
        <v>34503334</v>
      </c>
      <c r="J13037" s="180">
        <v>31109067.93999999</v>
      </c>
    </row>
    <row r="13038" spans="1:10" x14ac:dyDescent="0.2">
      <c r="A13038" s="180" t="s">
        <v>306</v>
      </c>
      <c r="B13038" s="180" t="s">
        <v>367</v>
      </c>
      <c r="C13038" s="180">
        <v>1712831.0599999996</v>
      </c>
      <c r="D13038" s="180">
        <v>539782.65999999992</v>
      </c>
      <c r="E13038" s="180">
        <v>0</v>
      </c>
      <c r="F13038" s="180">
        <v>2106067.42</v>
      </c>
      <c r="G13038" s="180">
        <v>2717.8899999998976</v>
      </c>
      <c r="H13038" s="180">
        <v>832.96</v>
      </c>
      <c r="I13038" s="180">
        <v>12951484.109999999</v>
      </c>
      <c r="J13038" s="180">
        <v>13823017.110000003</v>
      </c>
    </row>
    <row r="13039" spans="1:10" x14ac:dyDescent="0.2">
      <c r="A13039" s="180" t="s">
        <v>306</v>
      </c>
      <c r="B13039" s="180" t="s">
        <v>368</v>
      </c>
      <c r="C13039" s="180">
        <v>4714965.0599999996</v>
      </c>
      <c r="D13039" s="180">
        <v>1069782.6599999999</v>
      </c>
      <c r="E13039" s="180">
        <v>0</v>
      </c>
      <c r="F13039" s="180">
        <v>4552351.42</v>
      </c>
      <c r="G13039" s="180">
        <v>1314217.8899999999</v>
      </c>
      <c r="H13039" s="180">
        <v>4832.96</v>
      </c>
      <c r="I13039" s="180">
        <v>47454818.109999999</v>
      </c>
      <c r="J13039" s="180">
        <v>44932085.049999997</v>
      </c>
    </row>
    <row r="13040" spans="1:10" x14ac:dyDescent="0.2">
      <c r="A13040" s="180" t="s">
        <v>307</v>
      </c>
      <c r="B13040" s="180" t="s">
        <v>333</v>
      </c>
      <c r="C13040" s="180"/>
      <c r="D13040" s="180">
        <v>78573</v>
      </c>
      <c r="E13040" s="180"/>
      <c r="F13040" s="180">
        <v>0</v>
      </c>
      <c r="G13040" s="180"/>
      <c r="H13040" s="180"/>
      <c r="I13040" s="180">
        <v>2407037</v>
      </c>
      <c r="J13040" s="180">
        <v>2249867.44</v>
      </c>
    </row>
    <row r="13041" spans="1:10" x14ac:dyDescent="0.2">
      <c r="A13041" s="180" t="s">
        <v>307</v>
      </c>
      <c r="B13041" s="180" t="s">
        <v>334</v>
      </c>
      <c r="C13041" s="180"/>
      <c r="D13041" s="180">
        <v>1473</v>
      </c>
      <c r="E13041" s="180"/>
      <c r="F13041" s="180">
        <v>0</v>
      </c>
      <c r="G13041" s="180"/>
      <c r="H13041" s="180"/>
      <c r="I13041" s="180">
        <v>48923</v>
      </c>
      <c r="J13041" s="180">
        <v>44565.63</v>
      </c>
    </row>
    <row r="13042" spans="1:10" x14ac:dyDescent="0.2">
      <c r="A13042" s="180" t="s">
        <v>307</v>
      </c>
      <c r="B13042" s="180" t="s">
        <v>335</v>
      </c>
      <c r="C13042" s="180"/>
      <c r="D13042" s="180">
        <v>0</v>
      </c>
      <c r="E13042" s="180"/>
      <c r="F13042" s="180"/>
      <c r="G13042" s="180"/>
      <c r="H13042" s="180"/>
      <c r="I13042" s="180">
        <v>55934</v>
      </c>
      <c r="J13042" s="180">
        <v>51355</v>
      </c>
    </row>
    <row r="13043" spans="1:10" x14ac:dyDescent="0.2">
      <c r="A13043" s="180" t="s">
        <v>307</v>
      </c>
      <c r="B13043" s="180" t="s">
        <v>336</v>
      </c>
      <c r="C13043" s="180"/>
      <c r="D13043" s="180"/>
      <c r="E13043" s="180"/>
      <c r="F13043" s="180"/>
      <c r="G13043" s="180"/>
      <c r="H13043" s="180"/>
      <c r="I13043" s="180">
        <v>400000</v>
      </c>
      <c r="J13043" s="180">
        <v>489045.78</v>
      </c>
    </row>
    <row r="13044" spans="1:10" x14ac:dyDescent="0.2">
      <c r="A13044" s="180" t="s">
        <v>307</v>
      </c>
      <c r="B13044" s="180" t="s">
        <v>337</v>
      </c>
      <c r="C13044" s="180">
        <v>10000</v>
      </c>
      <c r="D13044" s="180"/>
      <c r="E13044" s="180"/>
      <c r="F13044" s="180">
        <v>1000</v>
      </c>
      <c r="G13044" s="180">
        <v>1000</v>
      </c>
      <c r="H13044" s="180"/>
      <c r="I13044" s="180">
        <v>68200</v>
      </c>
      <c r="J13044" s="180">
        <v>27148.080000000002</v>
      </c>
    </row>
    <row r="13045" spans="1:10" x14ac:dyDescent="0.2">
      <c r="A13045" s="180" t="s">
        <v>307</v>
      </c>
      <c r="B13045" s="180" t="s">
        <v>338</v>
      </c>
      <c r="C13045" s="180"/>
      <c r="D13045" s="180"/>
      <c r="E13045" s="180"/>
      <c r="F13045" s="180"/>
      <c r="G13045" s="180">
        <v>130000</v>
      </c>
      <c r="H13045" s="180"/>
      <c r="I13045" s="180">
        <v>130000</v>
      </c>
      <c r="J13045" s="180">
        <v>142116.75</v>
      </c>
    </row>
    <row r="13046" spans="1:10" x14ac:dyDescent="0.2">
      <c r="A13046" s="180" t="s">
        <v>307</v>
      </c>
      <c r="B13046" s="180" t="s">
        <v>339</v>
      </c>
      <c r="C13046" s="180"/>
      <c r="D13046" s="180"/>
      <c r="E13046" s="180"/>
      <c r="F13046" s="180"/>
      <c r="G13046" s="180"/>
      <c r="H13046" s="180">
        <v>5000</v>
      </c>
      <c r="I13046" s="180">
        <v>20000</v>
      </c>
      <c r="J13046" s="180">
        <v>25676.120000000003</v>
      </c>
    </row>
    <row r="13047" spans="1:10" x14ac:dyDescent="0.2">
      <c r="A13047" s="180" t="s">
        <v>307</v>
      </c>
      <c r="B13047" s="180" t="s">
        <v>340</v>
      </c>
      <c r="C13047" s="180">
        <v>5000</v>
      </c>
      <c r="D13047" s="180"/>
      <c r="E13047" s="180"/>
      <c r="F13047" s="180"/>
      <c r="G13047" s="180">
        <v>11000</v>
      </c>
      <c r="H13047" s="180"/>
      <c r="I13047" s="180">
        <v>270000</v>
      </c>
      <c r="J13047" s="180">
        <v>289553.24</v>
      </c>
    </row>
    <row r="13048" spans="1:10" x14ac:dyDescent="0.2">
      <c r="A13048" s="180" t="s">
        <v>307</v>
      </c>
      <c r="B13048" s="180" t="s">
        <v>341</v>
      </c>
      <c r="C13048" s="180"/>
      <c r="D13048" s="180"/>
      <c r="E13048" s="180"/>
      <c r="F13048" s="180"/>
      <c r="G13048" s="180"/>
      <c r="H13048" s="180"/>
      <c r="I13048" s="180">
        <v>0</v>
      </c>
      <c r="J13048" s="180">
        <v>0</v>
      </c>
    </row>
    <row r="13049" spans="1:10" x14ac:dyDescent="0.2">
      <c r="A13049" s="180" t="s">
        <v>307</v>
      </c>
      <c r="B13049" s="180" t="s">
        <v>342</v>
      </c>
      <c r="C13049" s="180"/>
      <c r="D13049" s="180"/>
      <c r="E13049" s="180"/>
      <c r="F13049" s="180"/>
      <c r="G13049" s="180"/>
      <c r="H13049" s="180"/>
      <c r="I13049" s="180">
        <v>3574957</v>
      </c>
      <c r="J13049" s="180">
        <v>3517068</v>
      </c>
    </row>
    <row r="13050" spans="1:10" x14ac:dyDescent="0.2">
      <c r="A13050" s="180" t="s">
        <v>307</v>
      </c>
      <c r="B13050" s="180" t="s">
        <v>343</v>
      </c>
      <c r="C13050" s="180"/>
      <c r="D13050" s="180"/>
      <c r="E13050" s="180"/>
      <c r="F13050" s="180"/>
      <c r="G13050" s="180"/>
      <c r="H13050" s="180"/>
      <c r="I13050" s="180">
        <v>0</v>
      </c>
      <c r="J13050" s="180">
        <v>0</v>
      </c>
    </row>
    <row r="13051" spans="1:10" x14ac:dyDescent="0.2">
      <c r="A13051" s="180" t="s">
        <v>307</v>
      </c>
      <c r="B13051" s="180" t="s">
        <v>344</v>
      </c>
      <c r="C13051" s="180">
        <v>540000</v>
      </c>
      <c r="D13051" s="180"/>
      <c r="E13051" s="180"/>
      <c r="F13051" s="180"/>
      <c r="G13051" s="180">
        <v>30000</v>
      </c>
      <c r="H13051" s="180"/>
      <c r="I13051" s="180">
        <v>595000</v>
      </c>
      <c r="J13051" s="180">
        <v>561663.13</v>
      </c>
    </row>
    <row r="13052" spans="1:10" x14ac:dyDescent="0.2">
      <c r="A13052" s="180" t="s">
        <v>307</v>
      </c>
      <c r="B13052" s="180" t="s">
        <v>475</v>
      </c>
      <c r="C13052" s="180"/>
      <c r="D13052" s="180">
        <v>698</v>
      </c>
      <c r="E13052" s="180"/>
      <c r="F13052" s="180">
        <v>0</v>
      </c>
      <c r="G13052" s="180"/>
      <c r="H13052" s="180"/>
      <c r="I13052" s="180">
        <v>19751</v>
      </c>
      <c r="J13052" s="180">
        <v>20784</v>
      </c>
    </row>
    <row r="13053" spans="1:10" x14ac:dyDescent="0.2">
      <c r="A13053" s="180" t="s">
        <v>307</v>
      </c>
      <c r="B13053" s="180" t="s">
        <v>332</v>
      </c>
      <c r="C13053" s="180"/>
      <c r="D13053" s="180"/>
      <c r="E13053" s="180"/>
      <c r="F13053" s="180"/>
      <c r="G13053" s="180"/>
      <c r="H13053" s="180"/>
      <c r="I13053" s="180">
        <v>190000</v>
      </c>
      <c r="J13053" s="180">
        <v>190532</v>
      </c>
    </row>
    <row r="13054" spans="1:10" x14ac:dyDescent="0.2">
      <c r="A13054" s="180" t="s">
        <v>307</v>
      </c>
      <c r="B13054" s="180" t="s">
        <v>407</v>
      </c>
      <c r="C13054" s="180"/>
      <c r="D13054" s="180"/>
      <c r="E13054" s="180"/>
      <c r="F13054" s="180"/>
      <c r="G13054" s="180">
        <v>140000</v>
      </c>
      <c r="H13054" s="180"/>
      <c r="I13054" s="180">
        <v>270000</v>
      </c>
      <c r="J13054" s="180">
        <v>421752.78</v>
      </c>
    </row>
    <row r="13055" spans="1:10" x14ac:dyDescent="0.2">
      <c r="A13055" s="180" t="s">
        <v>307</v>
      </c>
      <c r="B13055" s="180" t="s">
        <v>345</v>
      </c>
      <c r="C13055" s="180">
        <v>555000</v>
      </c>
      <c r="D13055" s="180">
        <v>80744</v>
      </c>
      <c r="E13055" s="180">
        <v>0</v>
      </c>
      <c r="F13055" s="180">
        <v>1000</v>
      </c>
      <c r="G13055" s="180">
        <v>312000</v>
      </c>
      <c r="H13055" s="180">
        <v>5000</v>
      </c>
      <c r="I13055" s="180">
        <v>8049802</v>
      </c>
      <c r="J13055" s="180">
        <v>8031127.9500000002</v>
      </c>
    </row>
    <row r="13056" spans="1:10" x14ac:dyDescent="0.2">
      <c r="A13056" s="180" t="s">
        <v>307</v>
      </c>
      <c r="B13056" s="180" t="s">
        <v>346</v>
      </c>
      <c r="C13056" s="180"/>
      <c r="D13056" s="180"/>
      <c r="E13056" s="180"/>
      <c r="F13056" s="180"/>
      <c r="G13056" s="180"/>
      <c r="H13056" s="180"/>
      <c r="I13056" s="180">
        <v>0</v>
      </c>
      <c r="J13056" s="180">
        <v>0</v>
      </c>
    </row>
    <row r="13057" spans="1:10" x14ac:dyDescent="0.2">
      <c r="A13057" s="180" t="s">
        <v>307</v>
      </c>
      <c r="B13057" s="180" t="s">
        <v>446</v>
      </c>
      <c r="C13057" s="180"/>
      <c r="D13057" s="180"/>
      <c r="E13057" s="180"/>
      <c r="F13057" s="180">
        <v>200000</v>
      </c>
      <c r="G13057" s="180"/>
      <c r="H13057" s="180"/>
      <c r="I13057" s="180">
        <v>200000</v>
      </c>
      <c r="J13057" s="180">
        <v>352426.42</v>
      </c>
    </row>
    <row r="13058" spans="1:10" x14ac:dyDescent="0.2">
      <c r="A13058" s="180" t="s">
        <v>307</v>
      </c>
      <c r="B13058" s="180" t="s">
        <v>347</v>
      </c>
      <c r="C13058" s="180"/>
      <c r="D13058" s="180"/>
      <c r="E13058" s="180"/>
      <c r="F13058" s="180"/>
      <c r="G13058" s="180"/>
      <c r="H13058" s="180"/>
      <c r="I13058" s="180">
        <v>0</v>
      </c>
      <c r="J13058" s="180">
        <v>542.45000000000005</v>
      </c>
    </row>
    <row r="13059" spans="1:10" x14ac:dyDescent="0.2">
      <c r="A13059" s="180" t="s">
        <v>307</v>
      </c>
      <c r="B13059" s="180" t="s">
        <v>348</v>
      </c>
      <c r="C13059" s="180">
        <v>555000</v>
      </c>
      <c r="D13059" s="180">
        <v>80744</v>
      </c>
      <c r="E13059" s="180">
        <v>0</v>
      </c>
      <c r="F13059" s="180">
        <v>201000</v>
      </c>
      <c r="G13059" s="180">
        <v>312000</v>
      </c>
      <c r="H13059" s="180">
        <v>5000</v>
      </c>
      <c r="I13059" s="180">
        <v>8249802</v>
      </c>
      <c r="J13059" s="180">
        <v>8384096.8200000003</v>
      </c>
    </row>
    <row r="13060" spans="1:10" x14ac:dyDescent="0.2">
      <c r="A13060" s="180" t="s">
        <v>307</v>
      </c>
      <c r="B13060" s="180" t="s">
        <v>349</v>
      </c>
      <c r="C13060" s="180">
        <v>558486.26</v>
      </c>
      <c r="D13060" s="180">
        <v>20694.390000000018</v>
      </c>
      <c r="E13060" s="180">
        <v>0</v>
      </c>
      <c r="F13060" s="180">
        <v>162500.37</v>
      </c>
      <c r="G13060" s="180">
        <v>69709.040000000037</v>
      </c>
      <c r="H13060" s="180">
        <v>4946.5</v>
      </c>
      <c r="I13060" s="180">
        <v>4711466.7999999989</v>
      </c>
      <c r="J13060" s="180">
        <v>4797378.6899999995</v>
      </c>
    </row>
    <row r="13061" spans="1:10" x14ac:dyDescent="0.2">
      <c r="A13061" s="180" t="s">
        <v>307</v>
      </c>
      <c r="B13061" s="180" t="s">
        <v>350</v>
      </c>
      <c r="C13061" s="180">
        <v>1113486.26</v>
      </c>
      <c r="D13061" s="180">
        <v>101438.39</v>
      </c>
      <c r="E13061" s="180">
        <v>0</v>
      </c>
      <c r="F13061" s="180">
        <v>363500.37</v>
      </c>
      <c r="G13061" s="180">
        <v>381709.04</v>
      </c>
      <c r="H13061" s="180">
        <v>9946.5</v>
      </c>
      <c r="I13061" s="180">
        <v>12961268.800000001</v>
      </c>
      <c r="J13061" s="180">
        <v>13181475.51</v>
      </c>
    </row>
    <row r="13062" spans="1:10" x14ac:dyDescent="0.2">
      <c r="A13062" s="180" t="s">
        <v>307</v>
      </c>
      <c r="B13062" s="180" t="s">
        <v>376</v>
      </c>
      <c r="C13062" s="180"/>
      <c r="D13062" s="180"/>
      <c r="E13062" s="180"/>
      <c r="F13062" s="180"/>
      <c r="G13062" s="180"/>
      <c r="H13062" s="180"/>
      <c r="I13062" s="180"/>
      <c r="J13062" s="180"/>
    </row>
    <row r="13063" spans="1:10" x14ac:dyDescent="0.2">
      <c r="A13063" s="180" t="s">
        <v>307</v>
      </c>
      <c r="B13063" s="180" t="s">
        <v>377</v>
      </c>
      <c r="C13063" s="180"/>
      <c r="D13063" s="180"/>
      <c r="E13063" s="180"/>
      <c r="F13063" s="180"/>
      <c r="G13063" s="180"/>
      <c r="H13063" s="180"/>
      <c r="I13063" s="180">
        <v>5110000</v>
      </c>
      <c r="J13063" s="180">
        <v>4942518.419999999</v>
      </c>
    </row>
    <row r="13064" spans="1:10" x14ac:dyDescent="0.2">
      <c r="A13064" s="180" t="s">
        <v>307</v>
      </c>
      <c r="B13064" s="180" t="s">
        <v>352</v>
      </c>
      <c r="C13064" s="180"/>
      <c r="D13064" s="180"/>
      <c r="E13064" s="180"/>
      <c r="F13064" s="180"/>
      <c r="G13064" s="180"/>
      <c r="H13064" s="180"/>
      <c r="I13064" s="180">
        <v>70000</v>
      </c>
      <c r="J13064" s="180">
        <v>51059.839999999997</v>
      </c>
    </row>
    <row r="13065" spans="1:10" x14ac:dyDescent="0.2">
      <c r="A13065" s="180" t="s">
        <v>307</v>
      </c>
      <c r="B13065" s="180" t="s">
        <v>353</v>
      </c>
      <c r="C13065" s="180"/>
      <c r="D13065" s="180"/>
      <c r="E13065" s="180"/>
      <c r="F13065" s="180"/>
      <c r="G13065" s="180"/>
      <c r="H13065" s="180"/>
      <c r="I13065" s="180">
        <v>180000</v>
      </c>
      <c r="J13065" s="180">
        <v>175574.05</v>
      </c>
    </row>
    <row r="13066" spans="1:10" x14ac:dyDescent="0.2">
      <c r="A13066" s="180" t="s">
        <v>307</v>
      </c>
      <c r="B13066" s="180" t="s">
        <v>354</v>
      </c>
      <c r="C13066" s="180"/>
      <c r="D13066" s="180"/>
      <c r="E13066" s="180"/>
      <c r="F13066" s="180"/>
      <c r="G13066" s="180"/>
      <c r="H13066" s="180"/>
      <c r="I13066" s="180">
        <v>240000</v>
      </c>
      <c r="J13066" s="180">
        <v>204544.15</v>
      </c>
    </row>
    <row r="13067" spans="1:10" x14ac:dyDescent="0.2">
      <c r="A13067" s="180" t="s">
        <v>307</v>
      </c>
      <c r="B13067" s="180" t="s">
        <v>408</v>
      </c>
      <c r="C13067" s="180"/>
      <c r="D13067" s="180"/>
      <c r="E13067" s="180"/>
      <c r="F13067" s="180"/>
      <c r="G13067" s="180"/>
      <c r="H13067" s="180"/>
      <c r="I13067" s="180">
        <v>320000</v>
      </c>
      <c r="J13067" s="180">
        <v>302918.94</v>
      </c>
    </row>
    <row r="13068" spans="1:10" x14ac:dyDescent="0.2">
      <c r="A13068" s="180" t="s">
        <v>307</v>
      </c>
      <c r="B13068" s="180" t="s">
        <v>423</v>
      </c>
      <c r="C13068" s="180"/>
      <c r="D13068" s="180"/>
      <c r="E13068" s="180"/>
      <c r="F13068" s="180"/>
      <c r="G13068" s="180"/>
      <c r="H13068" s="180"/>
      <c r="I13068" s="180">
        <v>90000</v>
      </c>
      <c r="J13068" s="180">
        <v>86529.82</v>
      </c>
    </row>
    <row r="13069" spans="1:10" x14ac:dyDescent="0.2">
      <c r="A13069" s="180" t="s">
        <v>307</v>
      </c>
      <c r="B13069" s="180" t="s">
        <v>355</v>
      </c>
      <c r="C13069" s="180">
        <v>150000</v>
      </c>
      <c r="D13069" s="180">
        <v>40000</v>
      </c>
      <c r="E13069" s="180"/>
      <c r="F13069" s="180"/>
      <c r="G13069" s="180">
        <v>20000</v>
      </c>
      <c r="H13069" s="180"/>
      <c r="I13069" s="180">
        <v>890000</v>
      </c>
      <c r="J13069" s="180">
        <v>638941.41999999993</v>
      </c>
    </row>
    <row r="13070" spans="1:10" x14ac:dyDescent="0.2">
      <c r="A13070" s="180" t="s">
        <v>307</v>
      </c>
      <c r="B13070" s="180" t="s">
        <v>356</v>
      </c>
      <c r="C13070" s="180">
        <v>80000</v>
      </c>
      <c r="D13070" s="180">
        <v>35000</v>
      </c>
      <c r="E13070" s="180"/>
      <c r="F13070" s="180"/>
      <c r="G13070" s="180"/>
      <c r="H13070" s="180"/>
      <c r="I13070" s="180">
        <v>540000</v>
      </c>
      <c r="J13070" s="180">
        <v>488446.18</v>
      </c>
    </row>
    <row r="13071" spans="1:10" x14ac:dyDescent="0.2">
      <c r="A13071" s="180" t="s">
        <v>307</v>
      </c>
      <c r="B13071" s="180" t="s">
        <v>409</v>
      </c>
      <c r="C13071" s="180"/>
      <c r="D13071" s="180"/>
      <c r="E13071" s="180"/>
      <c r="F13071" s="180"/>
      <c r="G13071" s="180"/>
      <c r="H13071" s="180"/>
      <c r="I13071" s="180">
        <v>0</v>
      </c>
      <c r="J13071" s="180"/>
    </row>
    <row r="13072" spans="1:10" x14ac:dyDescent="0.2">
      <c r="A13072" s="180" t="s">
        <v>307</v>
      </c>
      <c r="B13072" s="180" t="s">
        <v>378</v>
      </c>
      <c r="C13072" s="180"/>
      <c r="D13072" s="180"/>
      <c r="E13072" s="180"/>
      <c r="F13072" s="180"/>
      <c r="G13072" s="180">
        <v>360000</v>
      </c>
      <c r="H13072" s="180">
        <v>5000</v>
      </c>
      <c r="I13072" s="180">
        <v>405000</v>
      </c>
      <c r="J13072" s="180">
        <v>386962.16</v>
      </c>
    </row>
    <row r="13073" spans="1:10" x14ac:dyDescent="0.2">
      <c r="A13073" s="180" t="s">
        <v>307</v>
      </c>
      <c r="B13073" s="180" t="s">
        <v>360</v>
      </c>
      <c r="C13073" s="180">
        <v>300000</v>
      </c>
      <c r="D13073" s="180"/>
      <c r="E13073" s="180"/>
      <c r="F13073" s="180"/>
      <c r="G13073" s="180"/>
      <c r="H13073" s="180"/>
      <c r="I13073" s="180">
        <v>600000</v>
      </c>
      <c r="J13073" s="180">
        <v>454287.92</v>
      </c>
    </row>
    <row r="13074" spans="1:10" x14ac:dyDescent="0.2">
      <c r="A13074" s="180" t="s">
        <v>307</v>
      </c>
      <c r="B13074" s="180" t="s">
        <v>379</v>
      </c>
      <c r="C13074" s="180"/>
      <c r="D13074" s="180"/>
      <c r="E13074" s="180"/>
      <c r="F13074" s="180">
        <v>250000</v>
      </c>
      <c r="G13074" s="180"/>
      <c r="H13074" s="180"/>
      <c r="I13074" s="180">
        <v>246000</v>
      </c>
      <c r="J13074" s="180">
        <v>242682.5</v>
      </c>
    </row>
    <row r="13075" spans="1:10" x14ac:dyDescent="0.2">
      <c r="A13075" s="180" t="s">
        <v>307</v>
      </c>
      <c r="B13075" s="180" t="s">
        <v>362</v>
      </c>
      <c r="C13075" s="180"/>
      <c r="D13075" s="180"/>
      <c r="E13075" s="180"/>
      <c r="F13075" s="180"/>
      <c r="G13075" s="180"/>
      <c r="H13075" s="180"/>
      <c r="I13075" s="180">
        <v>239525</v>
      </c>
      <c r="J13075" s="180">
        <v>237929</v>
      </c>
    </row>
    <row r="13076" spans="1:10" x14ac:dyDescent="0.2">
      <c r="A13076" s="180" t="s">
        <v>307</v>
      </c>
      <c r="B13076" s="180" t="s">
        <v>365</v>
      </c>
      <c r="C13076" s="180">
        <v>530000</v>
      </c>
      <c r="D13076" s="180">
        <v>75000</v>
      </c>
      <c r="E13076" s="180">
        <v>0</v>
      </c>
      <c r="F13076" s="180">
        <v>250000</v>
      </c>
      <c r="G13076" s="180">
        <v>380000</v>
      </c>
      <c r="H13076" s="180">
        <v>5000</v>
      </c>
      <c r="I13076" s="180">
        <v>8930525</v>
      </c>
      <c r="J13076" s="180">
        <v>8212394.4000000004</v>
      </c>
    </row>
    <row r="13077" spans="1:10" x14ac:dyDescent="0.2">
      <c r="A13077" s="180" t="s">
        <v>307</v>
      </c>
      <c r="B13077" s="180" t="s">
        <v>447</v>
      </c>
      <c r="C13077" s="180"/>
      <c r="D13077" s="180"/>
      <c r="E13077" s="180"/>
      <c r="F13077" s="180"/>
      <c r="G13077" s="180"/>
      <c r="H13077" s="180"/>
      <c r="I13077" s="180">
        <v>0</v>
      </c>
      <c r="J13077" s="180">
        <v>257614.31</v>
      </c>
    </row>
    <row r="13078" spans="1:10" x14ac:dyDescent="0.2">
      <c r="A13078" s="180" t="s">
        <v>307</v>
      </c>
      <c r="B13078" s="180" t="s">
        <v>366</v>
      </c>
      <c r="C13078" s="180">
        <v>530000</v>
      </c>
      <c r="D13078" s="180">
        <v>75000</v>
      </c>
      <c r="E13078" s="180">
        <v>0</v>
      </c>
      <c r="F13078" s="180">
        <v>250000</v>
      </c>
      <c r="G13078" s="180">
        <v>380000</v>
      </c>
      <c r="H13078" s="180">
        <v>5000</v>
      </c>
      <c r="I13078" s="180">
        <v>8930525</v>
      </c>
      <c r="J13078" s="180">
        <v>8470008.709999999</v>
      </c>
    </row>
    <row r="13079" spans="1:10" x14ac:dyDescent="0.2">
      <c r="A13079" s="180" t="s">
        <v>307</v>
      </c>
      <c r="B13079" s="180" t="s">
        <v>367</v>
      </c>
      <c r="C13079" s="180">
        <v>583486.26</v>
      </c>
      <c r="D13079" s="180">
        <v>26438.390000000018</v>
      </c>
      <c r="E13079" s="180">
        <v>0</v>
      </c>
      <c r="F13079" s="180">
        <v>113500.37</v>
      </c>
      <c r="G13079" s="180">
        <v>1709.0400000000373</v>
      </c>
      <c r="H13079" s="180">
        <v>4946.5</v>
      </c>
      <c r="I13079" s="180">
        <v>4030743.7999999993</v>
      </c>
      <c r="J13079" s="180">
        <v>4711466.8000000007</v>
      </c>
    </row>
    <row r="13080" spans="1:10" x14ac:dyDescent="0.2">
      <c r="A13080" s="180" t="s">
        <v>307</v>
      </c>
      <c r="B13080" s="180" t="s">
        <v>368</v>
      </c>
      <c r="C13080" s="180">
        <v>1113486.26</v>
      </c>
      <c r="D13080" s="180">
        <v>101438.39</v>
      </c>
      <c r="E13080" s="180">
        <v>0</v>
      </c>
      <c r="F13080" s="180">
        <v>363500.37</v>
      </c>
      <c r="G13080" s="180">
        <v>381709.04</v>
      </c>
      <c r="H13080" s="180">
        <v>9946.5</v>
      </c>
      <c r="I13080" s="180">
        <v>12961268.800000001</v>
      </c>
      <c r="J13080" s="180">
        <v>13181475.51</v>
      </c>
    </row>
    <row r="13081" spans="1:10" x14ac:dyDescent="0.2">
      <c r="A13081" s="180" t="s">
        <v>308</v>
      </c>
      <c r="B13081" s="180" t="s">
        <v>333</v>
      </c>
      <c r="C13081" s="180"/>
      <c r="D13081" s="180">
        <v>676519</v>
      </c>
      <c r="E13081" s="180"/>
      <c r="F13081" s="180">
        <v>0</v>
      </c>
      <c r="G13081" s="180"/>
      <c r="H13081" s="180"/>
      <c r="I13081" s="180">
        <v>8697423</v>
      </c>
      <c r="J13081" s="180">
        <v>8443316.4800000004</v>
      </c>
    </row>
    <row r="13082" spans="1:10" x14ac:dyDescent="0.2">
      <c r="A13082" s="180" t="s">
        <v>308</v>
      </c>
      <c r="B13082" s="180" t="s">
        <v>334</v>
      </c>
      <c r="C13082" s="180"/>
      <c r="D13082" s="180">
        <v>7540</v>
      </c>
      <c r="E13082" s="180"/>
      <c r="F13082" s="180">
        <v>0</v>
      </c>
      <c r="G13082" s="180"/>
      <c r="H13082" s="180"/>
      <c r="I13082" s="180">
        <v>93910</v>
      </c>
      <c r="J13082" s="180">
        <v>123587.47</v>
      </c>
    </row>
    <row r="13083" spans="1:10" x14ac:dyDescent="0.2">
      <c r="A13083" s="180" t="s">
        <v>308</v>
      </c>
      <c r="B13083" s="180" t="s">
        <v>335</v>
      </c>
      <c r="C13083" s="180"/>
      <c r="D13083" s="180">
        <v>11414</v>
      </c>
      <c r="E13083" s="180"/>
      <c r="F13083" s="180"/>
      <c r="G13083" s="180"/>
      <c r="H13083" s="180"/>
      <c r="I13083" s="180">
        <v>492515</v>
      </c>
      <c r="J13083" s="180">
        <v>846468</v>
      </c>
    </row>
    <row r="13084" spans="1:10" x14ac:dyDescent="0.2">
      <c r="A13084" s="180" t="s">
        <v>308</v>
      </c>
      <c r="B13084" s="180" t="s">
        <v>336</v>
      </c>
      <c r="C13084" s="180"/>
      <c r="D13084" s="180"/>
      <c r="E13084" s="180"/>
      <c r="F13084" s="180"/>
      <c r="G13084" s="180"/>
      <c r="H13084" s="180"/>
      <c r="I13084" s="180">
        <v>1084000</v>
      </c>
      <c r="J13084" s="180">
        <v>1122229.67</v>
      </c>
    </row>
    <row r="13085" spans="1:10" x14ac:dyDescent="0.2">
      <c r="A13085" s="180" t="s">
        <v>308</v>
      </c>
      <c r="B13085" s="180" t="s">
        <v>337</v>
      </c>
      <c r="C13085" s="180">
        <v>3400</v>
      </c>
      <c r="D13085" s="180">
        <v>1000</v>
      </c>
      <c r="E13085" s="180"/>
      <c r="F13085" s="180"/>
      <c r="G13085" s="180">
        <v>50</v>
      </c>
      <c r="H13085" s="180"/>
      <c r="I13085" s="180">
        <v>9330</v>
      </c>
      <c r="J13085" s="180">
        <v>21127.870000000003</v>
      </c>
    </row>
    <row r="13086" spans="1:10" x14ac:dyDescent="0.2">
      <c r="A13086" s="180" t="s">
        <v>308</v>
      </c>
      <c r="B13086" s="180" t="s">
        <v>338</v>
      </c>
      <c r="C13086" s="180"/>
      <c r="D13086" s="180"/>
      <c r="E13086" s="180"/>
      <c r="F13086" s="180"/>
      <c r="G13086" s="180">
        <v>390000</v>
      </c>
      <c r="H13086" s="180"/>
      <c r="I13086" s="180">
        <v>390000</v>
      </c>
      <c r="J13086" s="180">
        <v>355060.44999999995</v>
      </c>
    </row>
    <row r="13087" spans="1:10" x14ac:dyDescent="0.2">
      <c r="A13087" s="180" t="s">
        <v>308</v>
      </c>
      <c r="B13087" s="180" t="s">
        <v>339</v>
      </c>
      <c r="C13087" s="180"/>
      <c r="D13087" s="180"/>
      <c r="E13087" s="180"/>
      <c r="F13087" s="180"/>
      <c r="G13087" s="180"/>
      <c r="H13087" s="180"/>
      <c r="I13087" s="180">
        <v>640200</v>
      </c>
      <c r="J13087" s="180">
        <v>531546.27</v>
      </c>
    </row>
    <row r="13088" spans="1:10" x14ac:dyDescent="0.2">
      <c r="A13088" s="180" t="s">
        <v>308</v>
      </c>
      <c r="B13088" s="180" t="s">
        <v>340</v>
      </c>
      <c r="C13088" s="180"/>
      <c r="D13088" s="180"/>
      <c r="E13088" s="180"/>
      <c r="F13088" s="180"/>
      <c r="G13088" s="180">
        <v>10000</v>
      </c>
      <c r="H13088" s="180">
        <v>120000</v>
      </c>
      <c r="I13088" s="180">
        <v>659000</v>
      </c>
      <c r="J13088" s="180">
        <v>814141.2799999998</v>
      </c>
    </row>
    <row r="13089" spans="1:10" x14ac:dyDescent="0.2">
      <c r="A13089" s="180" t="s">
        <v>308</v>
      </c>
      <c r="B13089" s="180" t="s">
        <v>341</v>
      </c>
      <c r="C13089" s="180"/>
      <c r="D13089" s="180"/>
      <c r="E13089" s="180"/>
      <c r="F13089" s="180"/>
      <c r="G13089" s="180"/>
      <c r="H13089" s="180"/>
      <c r="I13089" s="180">
        <v>0</v>
      </c>
      <c r="J13089" s="180">
        <v>0</v>
      </c>
    </row>
    <row r="13090" spans="1:10" x14ac:dyDescent="0.2">
      <c r="A13090" s="180" t="s">
        <v>308</v>
      </c>
      <c r="B13090" s="180" t="s">
        <v>342</v>
      </c>
      <c r="C13090" s="180"/>
      <c r="D13090" s="180"/>
      <c r="E13090" s="180"/>
      <c r="F13090" s="180"/>
      <c r="G13090" s="180"/>
      <c r="H13090" s="180"/>
      <c r="I13090" s="180">
        <v>12041073</v>
      </c>
      <c r="J13090" s="180">
        <v>11222331</v>
      </c>
    </row>
    <row r="13091" spans="1:10" x14ac:dyDescent="0.2">
      <c r="A13091" s="180" t="s">
        <v>308</v>
      </c>
      <c r="B13091" s="180" t="s">
        <v>343</v>
      </c>
      <c r="C13091" s="180"/>
      <c r="D13091" s="180"/>
      <c r="E13091" s="180"/>
      <c r="F13091" s="180"/>
      <c r="G13091" s="180"/>
      <c r="H13091" s="180"/>
      <c r="I13091" s="180">
        <v>0</v>
      </c>
      <c r="J13091" s="180">
        <v>0</v>
      </c>
    </row>
    <row r="13092" spans="1:10" x14ac:dyDescent="0.2">
      <c r="A13092" s="180" t="s">
        <v>308</v>
      </c>
      <c r="B13092" s="180" t="s">
        <v>344</v>
      </c>
      <c r="C13092" s="180">
        <v>1630000</v>
      </c>
      <c r="D13092" s="180">
        <v>200</v>
      </c>
      <c r="E13092" s="180"/>
      <c r="F13092" s="180"/>
      <c r="G13092" s="180">
        <v>6600</v>
      </c>
      <c r="H13092" s="180"/>
      <c r="I13092" s="180">
        <v>1721850</v>
      </c>
      <c r="J13092" s="180">
        <v>1694488.5799999996</v>
      </c>
    </row>
    <row r="13093" spans="1:10" x14ac:dyDescent="0.2">
      <c r="A13093" s="180" t="s">
        <v>308</v>
      </c>
      <c r="B13093" s="180" t="s">
        <v>475</v>
      </c>
      <c r="C13093" s="180"/>
      <c r="D13093" s="180">
        <v>19320</v>
      </c>
      <c r="E13093" s="180"/>
      <c r="F13093" s="180">
        <v>0</v>
      </c>
      <c r="G13093" s="180"/>
      <c r="H13093" s="180"/>
      <c r="I13093" s="180">
        <v>221649</v>
      </c>
      <c r="J13093" s="180">
        <v>217571.04</v>
      </c>
    </row>
    <row r="13094" spans="1:10" x14ac:dyDescent="0.2">
      <c r="A13094" s="180" t="s">
        <v>308</v>
      </c>
      <c r="B13094" s="180" t="s">
        <v>332</v>
      </c>
      <c r="C13094" s="180"/>
      <c r="D13094" s="180"/>
      <c r="E13094" s="180"/>
      <c r="F13094" s="180"/>
      <c r="G13094" s="180"/>
      <c r="H13094" s="180"/>
      <c r="I13094" s="180">
        <v>400000</v>
      </c>
      <c r="J13094" s="180">
        <v>431233</v>
      </c>
    </row>
    <row r="13095" spans="1:10" x14ac:dyDescent="0.2">
      <c r="A13095" s="180" t="s">
        <v>308</v>
      </c>
      <c r="B13095" s="180" t="s">
        <v>407</v>
      </c>
      <c r="C13095" s="180"/>
      <c r="D13095" s="180"/>
      <c r="E13095" s="180"/>
      <c r="F13095" s="180"/>
      <c r="G13095" s="180">
        <v>600000</v>
      </c>
      <c r="H13095" s="180">
        <v>6500</v>
      </c>
      <c r="I13095" s="180">
        <v>1001000</v>
      </c>
      <c r="J13095" s="180">
        <v>956901.78</v>
      </c>
    </row>
    <row r="13096" spans="1:10" x14ac:dyDescent="0.2">
      <c r="A13096" s="180" t="s">
        <v>308</v>
      </c>
      <c r="B13096" s="180" t="s">
        <v>345</v>
      </c>
      <c r="C13096" s="180">
        <v>1633400</v>
      </c>
      <c r="D13096" s="180">
        <v>715993</v>
      </c>
      <c r="E13096" s="180">
        <v>0</v>
      </c>
      <c r="F13096" s="180">
        <v>0</v>
      </c>
      <c r="G13096" s="180">
        <v>1006650</v>
      </c>
      <c r="H13096" s="180">
        <v>126500</v>
      </c>
      <c r="I13096" s="180">
        <v>27451950</v>
      </c>
      <c r="J13096" s="180">
        <v>26780002.889999997</v>
      </c>
    </row>
    <row r="13097" spans="1:10" x14ac:dyDescent="0.2">
      <c r="A13097" s="180" t="s">
        <v>308</v>
      </c>
      <c r="B13097" s="180" t="s">
        <v>346</v>
      </c>
      <c r="C13097" s="180"/>
      <c r="D13097" s="180"/>
      <c r="E13097" s="180"/>
      <c r="F13097" s="180"/>
      <c r="G13097" s="180"/>
      <c r="H13097" s="180"/>
      <c r="I13097" s="180">
        <v>0</v>
      </c>
      <c r="J13097" s="180">
        <v>8479000</v>
      </c>
    </row>
    <row r="13098" spans="1:10" x14ac:dyDescent="0.2">
      <c r="A13098" s="180" t="s">
        <v>308</v>
      </c>
      <c r="B13098" s="180" t="s">
        <v>446</v>
      </c>
      <c r="C13098" s="180"/>
      <c r="D13098" s="180"/>
      <c r="E13098" s="180"/>
      <c r="F13098" s="180">
        <v>1188073</v>
      </c>
      <c r="G13098" s="180">
        <v>150000</v>
      </c>
      <c r="H13098" s="180"/>
      <c r="I13098" s="180">
        <v>1725264</v>
      </c>
      <c r="J13098" s="180">
        <v>1270417.17</v>
      </c>
    </row>
    <row r="13099" spans="1:10" x14ac:dyDescent="0.2">
      <c r="A13099" s="180" t="s">
        <v>308</v>
      </c>
      <c r="B13099" s="180" t="s">
        <v>347</v>
      </c>
      <c r="C13099" s="180"/>
      <c r="D13099" s="180"/>
      <c r="E13099" s="180"/>
      <c r="F13099" s="180"/>
      <c r="G13099" s="180"/>
      <c r="H13099" s="180"/>
      <c r="I13099" s="180">
        <v>2500</v>
      </c>
      <c r="J13099" s="180">
        <v>169</v>
      </c>
    </row>
    <row r="13100" spans="1:10" x14ac:dyDescent="0.2">
      <c r="A13100" s="180" t="s">
        <v>308</v>
      </c>
      <c r="B13100" s="180" t="s">
        <v>348</v>
      </c>
      <c r="C13100" s="180">
        <v>1633400</v>
      </c>
      <c r="D13100" s="180">
        <v>715993</v>
      </c>
      <c r="E13100" s="180">
        <v>0</v>
      </c>
      <c r="F13100" s="180">
        <v>1188073</v>
      </c>
      <c r="G13100" s="180">
        <v>1156650</v>
      </c>
      <c r="H13100" s="180">
        <v>126500</v>
      </c>
      <c r="I13100" s="180">
        <v>29179714</v>
      </c>
      <c r="J13100" s="180">
        <v>36529589.060000002</v>
      </c>
    </row>
    <row r="13101" spans="1:10" x14ac:dyDescent="0.2">
      <c r="A13101" s="180" t="s">
        <v>308</v>
      </c>
      <c r="B13101" s="180" t="s">
        <v>349</v>
      </c>
      <c r="C13101" s="180">
        <v>712505.28000000026</v>
      </c>
      <c r="D13101" s="180">
        <v>162076.23999999987</v>
      </c>
      <c r="E13101" s="180">
        <v>0</v>
      </c>
      <c r="F13101" s="180">
        <v>2548673.370000001</v>
      </c>
      <c r="G13101" s="180">
        <v>-224780.88</v>
      </c>
      <c r="H13101" s="180">
        <v>-42515.010000000009</v>
      </c>
      <c r="I13101" s="180">
        <v>12358881.580000006</v>
      </c>
      <c r="J13101" s="180">
        <v>5052090.8999999994</v>
      </c>
    </row>
    <row r="13102" spans="1:10" x14ac:dyDescent="0.2">
      <c r="A13102" s="180" t="s">
        <v>308</v>
      </c>
      <c r="B13102" s="180" t="s">
        <v>350</v>
      </c>
      <c r="C13102" s="180">
        <v>2345905.2800000003</v>
      </c>
      <c r="D13102" s="180">
        <v>878069.23999999987</v>
      </c>
      <c r="E13102" s="180">
        <v>0</v>
      </c>
      <c r="F13102" s="180">
        <v>3736746.370000001</v>
      </c>
      <c r="G13102" s="180">
        <v>931869.12</v>
      </c>
      <c r="H13102" s="180">
        <v>83984.989999999991</v>
      </c>
      <c r="I13102" s="180">
        <v>41538595.580000006</v>
      </c>
      <c r="J13102" s="180">
        <v>41581679.960000001</v>
      </c>
    </row>
    <row r="13103" spans="1:10" x14ac:dyDescent="0.2">
      <c r="A13103" s="180" t="s">
        <v>308</v>
      </c>
      <c r="B13103" s="180" t="s">
        <v>376</v>
      </c>
      <c r="C13103" s="180"/>
      <c r="D13103" s="180"/>
      <c r="E13103" s="180"/>
      <c r="F13103" s="180"/>
      <c r="G13103" s="180"/>
      <c r="H13103" s="180"/>
      <c r="I13103" s="180"/>
      <c r="J13103" s="180"/>
    </row>
    <row r="13104" spans="1:10" x14ac:dyDescent="0.2">
      <c r="A13104" s="180" t="s">
        <v>308</v>
      </c>
      <c r="B13104" s="180" t="s">
        <v>377</v>
      </c>
      <c r="C13104" s="180">
        <v>100000</v>
      </c>
      <c r="D13104" s="180">
        <v>125000</v>
      </c>
      <c r="E13104" s="180"/>
      <c r="F13104" s="180"/>
      <c r="G13104" s="180"/>
      <c r="H13104" s="180"/>
      <c r="I13104" s="180">
        <v>15195351</v>
      </c>
      <c r="J13104" s="180">
        <v>15023456.130000001</v>
      </c>
    </row>
    <row r="13105" spans="1:10" x14ac:dyDescent="0.2">
      <c r="A13105" s="180" t="s">
        <v>308</v>
      </c>
      <c r="B13105" s="180" t="s">
        <v>352</v>
      </c>
      <c r="C13105" s="180"/>
      <c r="D13105" s="180"/>
      <c r="E13105" s="180"/>
      <c r="F13105" s="180"/>
      <c r="G13105" s="180"/>
      <c r="H13105" s="180"/>
      <c r="I13105" s="180">
        <v>878168</v>
      </c>
      <c r="J13105" s="180">
        <v>874389.71</v>
      </c>
    </row>
    <row r="13106" spans="1:10" x14ac:dyDescent="0.2">
      <c r="A13106" s="180" t="s">
        <v>308</v>
      </c>
      <c r="B13106" s="180" t="s">
        <v>353</v>
      </c>
      <c r="C13106" s="180"/>
      <c r="D13106" s="180">
        <v>5000</v>
      </c>
      <c r="E13106" s="180"/>
      <c r="F13106" s="180"/>
      <c r="G13106" s="180"/>
      <c r="H13106" s="180"/>
      <c r="I13106" s="180">
        <v>1277590</v>
      </c>
      <c r="J13106" s="180">
        <v>1152462.28</v>
      </c>
    </row>
    <row r="13107" spans="1:10" x14ac:dyDescent="0.2">
      <c r="A13107" s="180" t="s">
        <v>308</v>
      </c>
      <c r="B13107" s="180" t="s">
        <v>354</v>
      </c>
      <c r="C13107" s="180"/>
      <c r="D13107" s="180"/>
      <c r="E13107" s="180"/>
      <c r="F13107" s="180"/>
      <c r="G13107" s="180"/>
      <c r="H13107" s="180"/>
      <c r="I13107" s="180">
        <v>734080</v>
      </c>
      <c r="J13107" s="180">
        <v>730867.08</v>
      </c>
    </row>
    <row r="13108" spans="1:10" x14ac:dyDescent="0.2">
      <c r="A13108" s="180" t="s">
        <v>308</v>
      </c>
      <c r="B13108" s="180" t="s">
        <v>408</v>
      </c>
      <c r="C13108" s="180"/>
      <c r="D13108" s="180"/>
      <c r="E13108" s="180"/>
      <c r="F13108" s="180"/>
      <c r="G13108" s="180"/>
      <c r="H13108" s="180"/>
      <c r="I13108" s="180">
        <v>1392319</v>
      </c>
      <c r="J13108" s="180">
        <v>1328548.6299999999</v>
      </c>
    </row>
    <row r="13109" spans="1:10" x14ac:dyDescent="0.2">
      <c r="A13109" s="180" t="s">
        <v>308</v>
      </c>
      <c r="B13109" s="180" t="s">
        <v>423</v>
      </c>
      <c r="C13109" s="180"/>
      <c r="D13109" s="180">
        <v>10000</v>
      </c>
      <c r="E13109" s="180"/>
      <c r="F13109" s="180"/>
      <c r="G13109" s="180"/>
      <c r="H13109" s="180"/>
      <c r="I13109" s="180">
        <v>868245</v>
      </c>
      <c r="J13109" s="180">
        <v>515125.11</v>
      </c>
    </row>
    <row r="13110" spans="1:10" x14ac:dyDescent="0.2">
      <c r="A13110" s="180" t="s">
        <v>308</v>
      </c>
      <c r="B13110" s="180" t="s">
        <v>355</v>
      </c>
      <c r="C13110" s="180">
        <v>100000</v>
      </c>
      <c r="D13110" s="180">
        <v>150000</v>
      </c>
      <c r="E13110" s="180"/>
      <c r="F13110" s="180"/>
      <c r="G13110" s="180"/>
      <c r="H13110" s="180"/>
      <c r="I13110" s="180">
        <v>2229603</v>
      </c>
      <c r="J13110" s="180">
        <v>2089214.18</v>
      </c>
    </row>
    <row r="13111" spans="1:10" x14ac:dyDescent="0.2">
      <c r="A13111" s="180" t="s">
        <v>308</v>
      </c>
      <c r="B13111" s="180" t="s">
        <v>356</v>
      </c>
      <c r="C13111" s="180">
        <v>10000</v>
      </c>
      <c r="D13111" s="180">
        <v>150000</v>
      </c>
      <c r="E13111" s="180"/>
      <c r="F13111" s="180"/>
      <c r="G13111" s="180"/>
      <c r="H13111" s="180"/>
      <c r="I13111" s="180">
        <v>1013908</v>
      </c>
      <c r="J13111" s="180">
        <v>964445.49000000011</v>
      </c>
    </row>
    <row r="13112" spans="1:10" x14ac:dyDescent="0.2">
      <c r="A13112" s="180" t="s">
        <v>308</v>
      </c>
      <c r="B13112" s="180" t="s">
        <v>409</v>
      </c>
      <c r="C13112" s="180"/>
      <c r="D13112" s="180"/>
      <c r="E13112" s="180"/>
      <c r="F13112" s="180"/>
      <c r="G13112" s="180"/>
      <c r="H13112" s="180"/>
      <c r="I13112" s="180">
        <v>0</v>
      </c>
      <c r="J13112" s="180"/>
    </row>
    <row r="13113" spans="1:10" x14ac:dyDescent="0.2">
      <c r="A13113" s="180" t="s">
        <v>308</v>
      </c>
      <c r="B13113" s="180" t="s">
        <v>378</v>
      </c>
      <c r="C13113" s="180"/>
      <c r="D13113" s="180"/>
      <c r="E13113" s="180"/>
      <c r="F13113" s="180"/>
      <c r="G13113" s="180">
        <v>995000</v>
      </c>
      <c r="H13113" s="180">
        <v>120000</v>
      </c>
      <c r="I13113" s="180">
        <v>1128000</v>
      </c>
      <c r="J13113" s="180">
        <v>1108144.6299999999</v>
      </c>
    </row>
    <row r="13114" spans="1:10" x14ac:dyDescent="0.2">
      <c r="A13114" s="180" t="s">
        <v>308</v>
      </c>
      <c r="B13114" s="180" t="s">
        <v>360</v>
      </c>
      <c r="C13114" s="180">
        <v>600000</v>
      </c>
      <c r="D13114" s="180">
        <v>300000</v>
      </c>
      <c r="E13114" s="180"/>
      <c r="F13114" s="180"/>
      <c r="G13114" s="180"/>
      <c r="H13114" s="180"/>
      <c r="I13114" s="180">
        <v>500000</v>
      </c>
      <c r="J13114" s="180">
        <v>794656.14</v>
      </c>
    </row>
    <row r="13115" spans="1:10" x14ac:dyDescent="0.2">
      <c r="A13115" s="180" t="s">
        <v>308</v>
      </c>
      <c r="B13115" s="180" t="s">
        <v>379</v>
      </c>
      <c r="C13115" s="180"/>
      <c r="D13115" s="180"/>
      <c r="E13115" s="180"/>
      <c r="F13115" s="180">
        <v>1188073</v>
      </c>
      <c r="G13115" s="180"/>
      <c r="H13115" s="180"/>
      <c r="I13115" s="180">
        <v>8022759</v>
      </c>
      <c r="J13115" s="180">
        <v>2575351.1</v>
      </c>
    </row>
    <row r="13116" spans="1:10" x14ac:dyDescent="0.2">
      <c r="A13116" s="180" t="s">
        <v>308</v>
      </c>
      <c r="B13116" s="180" t="s">
        <v>362</v>
      </c>
      <c r="C13116" s="180"/>
      <c r="D13116" s="180"/>
      <c r="E13116" s="180"/>
      <c r="F13116" s="180"/>
      <c r="G13116" s="180"/>
      <c r="H13116" s="180"/>
      <c r="I13116" s="180">
        <v>798674</v>
      </c>
      <c r="J13116" s="180">
        <v>799679</v>
      </c>
    </row>
    <row r="13117" spans="1:10" x14ac:dyDescent="0.2">
      <c r="A13117" s="180" t="s">
        <v>308</v>
      </c>
      <c r="B13117" s="180" t="s">
        <v>365</v>
      </c>
      <c r="C13117" s="180">
        <v>810000</v>
      </c>
      <c r="D13117" s="180">
        <v>740000</v>
      </c>
      <c r="E13117" s="180">
        <v>0</v>
      </c>
      <c r="F13117" s="180">
        <v>1188073</v>
      </c>
      <c r="G13117" s="180">
        <v>995000</v>
      </c>
      <c r="H13117" s="180">
        <v>120000</v>
      </c>
      <c r="I13117" s="180">
        <v>34038697</v>
      </c>
      <c r="J13117" s="180">
        <v>27956339.479999997</v>
      </c>
    </row>
    <row r="13118" spans="1:10" x14ac:dyDescent="0.2">
      <c r="A13118" s="180" t="s">
        <v>308</v>
      </c>
      <c r="B13118" s="180" t="s">
        <v>447</v>
      </c>
      <c r="C13118" s="180">
        <v>1188073</v>
      </c>
      <c r="D13118" s="180"/>
      <c r="E13118" s="180"/>
      <c r="F13118" s="180"/>
      <c r="G13118" s="180"/>
      <c r="H13118" s="180"/>
      <c r="I13118" s="180">
        <v>1575264</v>
      </c>
      <c r="J13118" s="180">
        <v>1266458.8999999999</v>
      </c>
    </row>
    <row r="13119" spans="1:10" x14ac:dyDescent="0.2">
      <c r="A13119" s="180" t="s">
        <v>308</v>
      </c>
      <c r="B13119" s="180" t="s">
        <v>366</v>
      </c>
      <c r="C13119" s="180">
        <v>1998073</v>
      </c>
      <c r="D13119" s="180">
        <v>740000</v>
      </c>
      <c r="E13119" s="180">
        <v>0</v>
      </c>
      <c r="F13119" s="180">
        <v>1188073</v>
      </c>
      <c r="G13119" s="180">
        <v>995000</v>
      </c>
      <c r="H13119" s="180">
        <v>120000</v>
      </c>
      <c r="I13119" s="180">
        <v>35613961</v>
      </c>
      <c r="J13119" s="180">
        <v>29222798.379999995</v>
      </c>
    </row>
    <row r="13120" spans="1:10" x14ac:dyDescent="0.2">
      <c r="A13120" s="180" t="s">
        <v>308</v>
      </c>
      <c r="B13120" s="180" t="s">
        <v>367</v>
      </c>
      <c r="C13120" s="180">
        <v>347832.28000000026</v>
      </c>
      <c r="D13120" s="180">
        <v>138069.23999999987</v>
      </c>
      <c r="E13120" s="180">
        <v>0</v>
      </c>
      <c r="F13120" s="180">
        <v>2548673.370000001</v>
      </c>
      <c r="G13120" s="180">
        <v>-63130.880000000005</v>
      </c>
      <c r="H13120" s="180">
        <v>-36015.010000000009</v>
      </c>
      <c r="I13120" s="180">
        <v>5924634.5800000057</v>
      </c>
      <c r="J13120" s="180">
        <v>12358881.580000006</v>
      </c>
    </row>
    <row r="13121" spans="1:10" x14ac:dyDescent="0.2">
      <c r="A13121" s="180" t="s">
        <v>308</v>
      </c>
      <c r="B13121" s="180" t="s">
        <v>368</v>
      </c>
      <c r="C13121" s="180">
        <v>2345905.2800000003</v>
      </c>
      <c r="D13121" s="180">
        <v>878069.23999999987</v>
      </c>
      <c r="E13121" s="180">
        <v>0</v>
      </c>
      <c r="F13121" s="180">
        <v>3736746.370000001</v>
      </c>
      <c r="G13121" s="180">
        <v>931869.12</v>
      </c>
      <c r="H13121" s="180">
        <v>83984.989999999991</v>
      </c>
      <c r="I13121" s="180">
        <v>41538595.580000006</v>
      </c>
      <c r="J13121" s="180">
        <v>41581679.960000001</v>
      </c>
    </row>
    <row r="13122" spans="1:10" x14ac:dyDescent="0.2">
      <c r="A13122" s="180" t="s">
        <v>309</v>
      </c>
      <c r="B13122" s="180" t="s">
        <v>333</v>
      </c>
      <c r="C13122" s="180"/>
      <c r="D13122" s="180">
        <v>366959</v>
      </c>
      <c r="E13122" s="180"/>
      <c r="F13122" s="180">
        <v>0</v>
      </c>
      <c r="G13122" s="180"/>
      <c r="H13122" s="180"/>
      <c r="I13122" s="180">
        <v>2287129</v>
      </c>
      <c r="J13122" s="180">
        <v>2228695.7400000002</v>
      </c>
    </row>
    <row r="13123" spans="1:10" x14ac:dyDescent="0.2">
      <c r="A13123" s="180" t="s">
        <v>309</v>
      </c>
      <c r="B13123" s="180" t="s">
        <v>334</v>
      </c>
      <c r="C13123" s="180"/>
      <c r="D13123" s="180">
        <v>3220</v>
      </c>
      <c r="E13123" s="180"/>
      <c r="F13123" s="180">
        <v>0</v>
      </c>
      <c r="G13123" s="180"/>
      <c r="H13123" s="180"/>
      <c r="I13123" s="180">
        <v>21739</v>
      </c>
      <c r="J13123" s="180">
        <v>21628.92</v>
      </c>
    </row>
    <row r="13124" spans="1:10" x14ac:dyDescent="0.2">
      <c r="A13124" s="180" t="s">
        <v>309</v>
      </c>
      <c r="B13124" s="180" t="s">
        <v>335</v>
      </c>
      <c r="C13124" s="180"/>
      <c r="D13124" s="180">
        <v>0</v>
      </c>
      <c r="E13124" s="180"/>
      <c r="F13124" s="180"/>
      <c r="G13124" s="180"/>
      <c r="H13124" s="180"/>
      <c r="I13124" s="180">
        <v>0</v>
      </c>
      <c r="J13124" s="180">
        <v>0</v>
      </c>
    </row>
    <row r="13125" spans="1:10" x14ac:dyDescent="0.2">
      <c r="A13125" s="180" t="s">
        <v>309</v>
      </c>
      <c r="B13125" s="180" t="s">
        <v>336</v>
      </c>
      <c r="C13125" s="180"/>
      <c r="D13125" s="180"/>
      <c r="E13125" s="180"/>
      <c r="F13125" s="180"/>
      <c r="G13125" s="180"/>
      <c r="H13125" s="180"/>
      <c r="I13125" s="180">
        <v>550000</v>
      </c>
      <c r="J13125" s="180">
        <v>432769.48</v>
      </c>
    </row>
    <row r="13126" spans="1:10" x14ac:dyDescent="0.2">
      <c r="A13126" s="180" t="s">
        <v>309</v>
      </c>
      <c r="B13126" s="180" t="s">
        <v>337</v>
      </c>
      <c r="C13126" s="180">
        <v>8000</v>
      </c>
      <c r="D13126" s="180">
        <v>1800</v>
      </c>
      <c r="E13126" s="180"/>
      <c r="F13126" s="180"/>
      <c r="G13126" s="180">
        <v>150</v>
      </c>
      <c r="H13126" s="180"/>
      <c r="I13126" s="180">
        <v>18843</v>
      </c>
      <c r="J13126" s="180">
        <v>19426.580000000002</v>
      </c>
    </row>
    <row r="13127" spans="1:10" x14ac:dyDescent="0.2">
      <c r="A13127" s="180" t="s">
        <v>309</v>
      </c>
      <c r="B13127" s="180" t="s">
        <v>338</v>
      </c>
      <c r="C13127" s="180"/>
      <c r="D13127" s="180"/>
      <c r="E13127" s="180"/>
      <c r="F13127" s="180"/>
      <c r="G13127" s="180">
        <v>118000</v>
      </c>
      <c r="H13127" s="180"/>
      <c r="I13127" s="180">
        <v>115000</v>
      </c>
      <c r="J13127" s="180">
        <v>95743.66</v>
      </c>
    </row>
    <row r="13128" spans="1:10" x14ac:dyDescent="0.2">
      <c r="A13128" s="180" t="s">
        <v>309</v>
      </c>
      <c r="B13128" s="180" t="s">
        <v>339</v>
      </c>
      <c r="C13128" s="180"/>
      <c r="D13128" s="180"/>
      <c r="E13128" s="180"/>
      <c r="F13128" s="180"/>
      <c r="G13128" s="180"/>
      <c r="H13128" s="180"/>
      <c r="I13128" s="180">
        <v>190000</v>
      </c>
      <c r="J13128" s="180">
        <v>205501.13</v>
      </c>
    </row>
    <row r="13129" spans="1:10" x14ac:dyDescent="0.2">
      <c r="A13129" s="180" t="s">
        <v>309</v>
      </c>
      <c r="B13129" s="180" t="s">
        <v>340</v>
      </c>
      <c r="C13129" s="180">
        <v>7000</v>
      </c>
      <c r="D13129" s="180"/>
      <c r="E13129" s="180"/>
      <c r="F13129" s="180"/>
      <c r="G13129" s="180">
        <v>1800</v>
      </c>
      <c r="H13129" s="180"/>
      <c r="I13129" s="180">
        <v>1066500</v>
      </c>
      <c r="J13129" s="180">
        <v>186558.78</v>
      </c>
    </row>
    <row r="13130" spans="1:10" x14ac:dyDescent="0.2">
      <c r="A13130" s="180" t="s">
        <v>309</v>
      </c>
      <c r="B13130" s="180" t="s">
        <v>341</v>
      </c>
      <c r="C13130" s="180"/>
      <c r="D13130" s="180"/>
      <c r="E13130" s="180"/>
      <c r="F13130" s="180"/>
      <c r="G13130" s="180"/>
      <c r="H13130" s="180"/>
      <c r="I13130" s="180">
        <v>6300</v>
      </c>
      <c r="J13130" s="180">
        <v>0</v>
      </c>
    </row>
    <row r="13131" spans="1:10" x14ac:dyDescent="0.2">
      <c r="A13131" s="180" t="s">
        <v>309</v>
      </c>
      <c r="B13131" s="180" t="s">
        <v>342</v>
      </c>
      <c r="C13131" s="180"/>
      <c r="D13131" s="180"/>
      <c r="E13131" s="180"/>
      <c r="F13131" s="180"/>
      <c r="G13131" s="180"/>
      <c r="H13131" s="180"/>
      <c r="I13131" s="180">
        <v>1411139</v>
      </c>
      <c r="J13131" s="180">
        <v>1680065</v>
      </c>
    </row>
    <row r="13132" spans="1:10" x14ac:dyDescent="0.2">
      <c r="A13132" s="180" t="s">
        <v>309</v>
      </c>
      <c r="B13132" s="180" t="s">
        <v>343</v>
      </c>
      <c r="C13132" s="180"/>
      <c r="D13132" s="180"/>
      <c r="E13132" s="180"/>
      <c r="F13132" s="180"/>
      <c r="G13132" s="180"/>
      <c r="H13132" s="180"/>
      <c r="I13132" s="180">
        <v>0</v>
      </c>
      <c r="J13132" s="180">
        <v>0</v>
      </c>
    </row>
    <row r="13133" spans="1:10" x14ac:dyDescent="0.2">
      <c r="A13133" s="180" t="s">
        <v>309</v>
      </c>
      <c r="B13133" s="180" t="s">
        <v>344</v>
      </c>
      <c r="C13133" s="180">
        <v>315000</v>
      </c>
      <c r="D13133" s="180"/>
      <c r="E13133" s="180"/>
      <c r="F13133" s="180"/>
      <c r="G13133" s="180">
        <v>1700</v>
      </c>
      <c r="H13133" s="180"/>
      <c r="I13133" s="180">
        <v>439760</v>
      </c>
      <c r="J13133" s="180">
        <v>319763.58999999997</v>
      </c>
    </row>
    <row r="13134" spans="1:10" x14ac:dyDescent="0.2">
      <c r="A13134" s="180" t="s">
        <v>309</v>
      </c>
      <c r="B13134" s="180" t="s">
        <v>475</v>
      </c>
      <c r="C13134" s="180"/>
      <c r="D13134" s="180">
        <v>3983</v>
      </c>
      <c r="E13134" s="180"/>
      <c r="F13134" s="180">
        <v>0</v>
      </c>
      <c r="G13134" s="180"/>
      <c r="H13134" s="180"/>
      <c r="I13134" s="180">
        <v>25327</v>
      </c>
      <c r="J13134" s="180">
        <v>24771.040000000001</v>
      </c>
    </row>
    <row r="13135" spans="1:10" x14ac:dyDescent="0.2">
      <c r="A13135" s="180" t="s">
        <v>309</v>
      </c>
      <c r="B13135" s="180" t="s">
        <v>332</v>
      </c>
      <c r="C13135" s="180"/>
      <c r="D13135" s="180"/>
      <c r="E13135" s="180"/>
      <c r="F13135" s="180"/>
      <c r="G13135" s="180"/>
      <c r="H13135" s="180"/>
      <c r="I13135" s="180">
        <v>51000</v>
      </c>
      <c r="J13135" s="180">
        <v>54498</v>
      </c>
    </row>
    <row r="13136" spans="1:10" x14ac:dyDescent="0.2">
      <c r="A13136" s="180" t="s">
        <v>309</v>
      </c>
      <c r="B13136" s="180" t="s">
        <v>407</v>
      </c>
      <c r="C13136" s="180"/>
      <c r="D13136" s="180"/>
      <c r="E13136" s="180"/>
      <c r="F13136" s="180"/>
      <c r="G13136" s="180">
        <v>95000</v>
      </c>
      <c r="H13136" s="180"/>
      <c r="I13136" s="180">
        <v>149000</v>
      </c>
      <c r="J13136" s="180">
        <v>158835.43</v>
      </c>
    </row>
    <row r="13137" spans="1:10" x14ac:dyDescent="0.2">
      <c r="A13137" s="180" t="s">
        <v>309</v>
      </c>
      <c r="B13137" s="180" t="s">
        <v>345</v>
      </c>
      <c r="C13137" s="180">
        <v>330000</v>
      </c>
      <c r="D13137" s="180">
        <v>375962</v>
      </c>
      <c r="E13137" s="180">
        <v>0</v>
      </c>
      <c r="F13137" s="180">
        <v>0</v>
      </c>
      <c r="G13137" s="180">
        <v>216650</v>
      </c>
      <c r="H13137" s="180">
        <v>0</v>
      </c>
      <c r="I13137" s="180">
        <v>6331737</v>
      </c>
      <c r="J13137" s="180">
        <v>5428257.3499999996</v>
      </c>
    </row>
    <row r="13138" spans="1:10" x14ac:dyDescent="0.2">
      <c r="A13138" s="180" t="s">
        <v>309</v>
      </c>
      <c r="B13138" s="180" t="s">
        <v>346</v>
      </c>
      <c r="C13138" s="180"/>
      <c r="D13138" s="180"/>
      <c r="E13138" s="180"/>
      <c r="F13138" s="180"/>
      <c r="G13138" s="180"/>
      <c r="H13138" s="180"/>
      <c r="I13138" s="180">
        <v>0</v>
      </c>
      <c r="J13138" s="180">
        <v>0</v>
      </c>
    </row>
    <row r="13139" spans="1:10" x14ac:dyDescent="0.2">
      <c r="A13139" s="180" t="s">
        <v>309</v>
      </c>
      <c r="B13139" s="180" t="s">
        <v>446</v>
      </c>
      <c r="C13139" s="180"/>
      <c r="D13139" s="180"/>
      <c r="E13139" s="180"/>
      <c r="F13139" s="180"/>
      <c r="G13139" s="180"/>
      <c r="H13139" s="180"/>
      <c r="I13139" s="180">
        <v>0</v>
      </c>
      <c r="J13139" s="180">
        <v>5054</v>
      </c>
    </row>
    <row r="13140" spans="1:10" x14ac:dyDescent="0.2">
      <c r="A13140" s="180" t="s">
        <v>309</v>
      </c>
      <c r="B13140" s="180" t="s">
        <v>347</v>
      </c>
      <c r="C13140" s="180"/>
      <c r="D13140" s="180"/>
      <c r="E13140" s="180"/>
      <c r="F13140" s="180"/>
      <c r="G13140" s="180"/>
      <c r="H13140" s="180"/>
      <c r="I13140" s="180">
        <v>0</v>
      </c>
      <c r="J13140" s="180">
        <v>0</v>
      </c>
    </row>
    <row r="13141" spans="1:10" x14ac:dyDescent="0.2">
      <c r="A13141" s="180" t="s">
        <v>309</v>
      </c>
      <c r="B13141" s="180" t="s">
        <v>348</v>
      </c>
      <c r="C13141" s="180">
        <v>330000</v>
      </c>
      <c r="D13141" s="180">
        <v>375962</v>
      </c>
      <c r="E13141" s="180">
        <v>0</v>
      </c>
      <c r="F13141" s="180">
        <v>0</v>
      </c>
      <c r="G13141" s="180">
        <v>216650</v>
      </c>
      <c r="H13141" s="180">
        <v>0</v>
      </c>
      <c r="I13141" s="180">
        <v>6331737</v>
      </c>
      <c r="J13141" s="180">
        <v>5433311.3499999996</v>
      </c>
    </row>
    <row r="13142" spans="1:10" x14ac:dyDescent="0.2">
      <c r="A13142" s="180" t="s">
        <v>309</v>
      </c>
      <c r="B13142" s="180" t="s">
        <v>349</v>
      </c>
      <c r="C13142" s="180">
        <v>426429.15999999992</v>
      </c>
      <c r="D13142" s="180">
        <v>3487.8999999999069</v>
      </c>
      <c r="E13142" s="180">
        <v>0</v>
      </c>
      <c r="F13142" s="180">
        <v>0</v>
      </c>
      <c r="G13142" s="180">
        <v>-77045.350000000006</v>
      </c>
      <c r="H13142" s="180">
        <v>0</v>
      </c>
      <c r="I13142" s="180">
        <v>3206578.4900000007</v>
      </c>
      <c r="J13142" s="180">
        <v>4113856.17</v>
      </c>
    </row>
    <row r="13143" spans="1:10" x14ac:dyDescent="0.2">
      <c r="A13143" s="180" t="s">
        <v>309</v>
      </c>
      <c r="B13143" s="180" t="s">
        <v>350</v>
      </c>
      <c r="C13143" s="180">
        <v>756429.16</v>
      </c>
      <c r="D13143" s="180">
        <v>379449.89999999991</v>
      </c>
      <c r="E13143" s="180">
        <v>0</v>
      </c>
      <c r="F13143" s="180">
        <v>0</v>
      </c>
      <c r="G13143" s="180">
        <v>139604.65</v>
      </c>
      <c r="H13143" s="180">
        <v>0</v>
      </c>
      <c r="I13143" s="180">
        <v>9538315.4900000002</v>
      </c>
      <c r="J13143" s="180">
        <v>9547167.5199999996</v>
      </c>
    </row>
    <row r="13144" spans="1:10" x14ac:dyDescent="0.2">
      <c r="A13144" s="180" t="s">
        <v>309</v>
      </c>
      <c r="B13144" s="180" t="s">
        <v>376</v>
      </c>
      <c r="C13144" s="180"/>
      <c r="D13144" s="180"/>
      <c r="E13144" s="180"/>
      <c r="F13144" s="180"/>
      <c r="G13144" s="180"/>
      <c r="H13144" s="180"/>
      <c r="I13144" s="180"/>
      <c r="J13144" s="180"/>
    </row>
    <row r="13145" spans="1:10" x14ac:dyDescent="0.2">
      <c r="A13145" s="180" t="s">
        <v>309</v>
      </c>
      <c r="B13145" s="180" t="s">
        <v>377</v>
      </c>
      <c r="C13145" s="180"/>
      <c r="D13145" s="180">
        <v>5000</v>
      </c>
      <c r="E13145" s="180"/>
      <c r="F13145" s="180"/>
      <c r="G13145" s="180"/>
      <c r="H13145" s="180"/>
      <c r="I13145" s="180">
        <v>3337200</v>
      </c>
      <c r="J13145" s="180">
        <v>2802180.2</v>
      </c>
    </row>
    <row r="13146" spans="1:10" x14ac:dyDescent="0.2">
      <c r="A13146" s="180" t="s">
        <v>309</v>
      </c>
      <c r="B13146" s="180" t="s">
        <v>352</v>
      </c>
      <c r="C13146" s="180"/>
      <c r="D13146" s="180"/>
      <c r="E13146" s="180"/>
      <c r="F13146" s="180"/>
      <c r="G13146" s="180"/>
      <c r="H13146" s="180"/>
      <c r="I13146" s="180">
        <v>123600</v>
      </c>
      <c r="J13146" s="180">
        <v>114822.04</v>
      </c>
    </row>
    <row r="13147" spans="1:10" x14ac:dyDescent="0.2">
      <c r="A13147" s="180" t="s">
        <v>309</v>
      </c>
      <c r="B13147" s="180" t="s">
        <v>353</v>
      </c>
      <c r="C13147" s="180"/>
      <c r="D13147" s="180">
        <v>82000</v>
      </c>
      <c r="E13147" s="180"/>
      <c r="F13147" s="180"/>
      <c r="G13147" s="180"/>
      <c r="H13147" s="180"/>
      <c r="I13147" s="180">
        <v>136000</v>
      </c>
      <c r="J13147" s="180">
        <v>135342.27000000002</v>
      </c>
    </row>
    <row r="13148" spans="1:10" x14ac:dyDescent="0.2">
      <c r="A13148" s="180" t="s">
        <v>309</v>
      </c>
      <c r="B13148" s="180" t="s">
        <v>354</v>
      </c>
      <c r="C13148" s="180"/>
      <c r="D13148" s="180"/>
      <c r="E13148" s="180"/>
      <c r="F13148" s="180"/>
      <c r="G13148" s="180"/>
      <c r="H13148" s="180"/>
      <c r="I13148" s="180">
        <v>234100</v>
      </c>
      <c r="J13148" s="180">
        <v>238220.71</v>
      </c>
    </row>
    <row r="13149" spans="1:10" x14ac:dyDescent="0.2">
      <c r="A13149" s="180" t="s">
        <v>309</v>
      </c>
      <c r="B13149" s="180" t="s">
        <v>408</v>
      </c>
      <c r="C13149" s="180"/>
      <c r="D13149" s="180"/>
      <c r="E13149" s="180"/>
      <c r="F13149" s="180"/>
      <c r="G13149" s="180"/>
      <c r="H13149" s="180"/>
      <c r="I13149" s="180">
        <v>231000</v>
      </c>
      <c r="J13149" s="180">
        <v>248231.52</v>
      </c>
    </row>
    <row r="13150" spans="1:10" x14ac:dyDescent="0.2">
      <c r="A13150" s="180" t="s">
        <v>309</v>
      </c>
      <c r="B13150" s="180" t="s">
        <v>423</v>
      </c>
      <c r="C13150" s="180"/>
      <c r="D13150" s="180">
        <v>5000</v>
      </c>
      <c r="E13150" s="180"/>
      <c r="F13150" s="180"/>
      <c r="G13150" s="180"/>
      <c r="H13150" s="180"/>
      <c r="I13150" s="180">
        <v>150000</v>
      </c>
      <c r="J13150" s="180">
        <v>114028.66</v>
      </c>
    </row>
    <row r="13151" spans="1:10" x14ac:dyDescent="0.2">
      <c r="A13151" s="180" t="s">
        <v>309</v>
      </c>
      <c r="B13151" s="180" t="s">
        <v>355</v>
      </c>
      <c r="C13151" s="180"/>
      <c r="D13151" s="180">
        <v>30000</v>
      </c>
      <c r="E13151" s="180"/>
      <c r="F13151" s="180"/>
      <c r="G13151" s="180"/>
      <c r="H13151" s="180"/>
      <c r="I13151" s="180">
        <v>1065000</v>
      </c>
      <c r="J13151" s="180">
        <v>354342.26</v>
      </c>
    </row>
    <row r="13152" spans="1:10" x14ac:dyDescent="0.2">
      <c r="A13152" s="180" t="s">
        <v>309</v>
      </c>
      <c r="B13152" s="180" t="s">
        <v>356</v>
      </c>
      <c r="C13152" s="180"/>
      <c r="D13152" s="180">
        <v>45000</v>
      </c>
      <c r="E13152" s="180"/>
      <c r="F13152" s="180"/>
      <c r="G13152" s="180"/>
      <c r="H13152" s="180"/>
      <c r="I13152" s="180">
        <v>227760</v>
      </c>
      <c r="J13152" s="180">
        <v>274244.65999999997</v>
      </c>
    </row>
    <row r="13153" spans="1:10" x14ac:dyDescent="0.2">
      <c r="A13153" s="180" t="s">
        <v>309</v>
      </c>
      <c r="B13153" s="180" t="s">
        <v>409</v>
      </c>
      <c r="C13153" s="180"/>
      <c r="D13153" s="180"/>
      <c r="E13153" s="180"/>
      <c r="F13153" s="180"/>
      <c r="G13153" s="180"/>
      <c r="H13153" s="180"/>
      <c r="I13153" s="180">
        <v>0</v>
      </c>
      <c r="J13153" s="180"/>
    </row>
    <row r="13154" spans="1:10" x14ac:dyDescent="0.2">
      <c r="A13154" s="180" t="s">
        <v>309</v>
      </c>
      <c r="B13154" s="180" t="s">
        <v>378</v>
      </c>
      <c r="C13154" s="180"/>
      <c r="D13154" s="180"/>
      <c r="E13154" s="180"/>
      <c r="F13154" s="180"/>
      <c r="G13154" s="180">
        <v>225000</v>
      </c>
      <c r="H13154" s="180"/>
      <c r="I13154" s="180">
        <v>232780</v>
      </c>
      <c r="J13154" s="180">
        <v>214608.05</v>
      </c>
    </row>
    <row r="13155" spans="1:10" x14ac:dyDescent="0.2">
      <c r="A13155" s="180" t="s">
        <v>309</v>
      </c>
      <c r="B13155" s="180" t="s">
        <v>360</v>
      </c>
      <c r="C13155" s="180">
        <v>700000</v>
      </c>
      <c r="D13155" s="180">
        <v>300000</v>
      </c>
      <c r="E13155" s="180"/>
      <c r="F13155" s="180"/>
      <c r="G13155" s="180"/>
      <c r="H13155" s="180"/>
      <c r="I13155" s="180">
        <v>856000</v>
      </c>
      <c r="J13155" s="180">
        <v>1694041.66</v>
      </c>
    </row>
    <row r="13156" spans="1:10" x14ac:dyDescent="0.2">
      <c r="A13156" s="180" t="s">
        <v>309</v>
      </c>
      <c r="B13156" s="180" t="s">
        <v>379</v>
      </c>
      <c r="C13156" s="180"/>
      <c r="D13156" s="180"/>
      <c r="E13156" s="180"/>
      <c r="F13156" s="180"/>
      <c r="G13156" s="180"/>
      <c r="H13156" s="180"/>
      <c r="I13156" s="180">
        <v>0</v>
      </c>
      <c r="J13156" s="180">
        <v>0</v>
      </c>
    </row>
    <row r="13157" spans="1:10" x14ac:dyDescent="0.2">
      <c r="A13157" s="180" t="s">
        <v>309</v>
      </c>
      <c r="B13157" s="180" t="s">
        <v>362</v>
      </c>
      <c r="C13157" s="180"/>
      <c r="D13157" s="180"/>
      <c r="E13157" s="180"/>
      <c r="F13157" s="180"/>
      <c r="G13157" s="180"/>
      <c r="H13157" s="180"/>
      <c r="I13157" s="180">
        <v>147477</v>
      </c>
      <c r="J13157" s="180">
        <v>150527</v>
      </c>
    </row>
    <row r="13158" spans="1:10" x14ac:dyDescent="0.2">
      <c r="A13158" s="180" t="s">
        <v>309</v>
      </c>
      <c r="B13158" s="180" t="s">
        <v>365</v>
      </c>
      <c r="C13158" s="180">
        <v>700000</v>
      </c>
      <c r="D13158" s="180">
        <v>467000</v>
      </c>
      <c r="E13158" s="180">
        <v>0</v>
      </c>
      <c r="F13158" s="180">
        <v>0</v>
      </c>
      <c r="G13158" s="180">
        <v>225000</v>
      </c>
      <c r="H13158" s="180">
        <v>0</v>
      </c>
      <c r="I13158" s="180">
        <v>6740917</v>
      </c>
      <c r="J13158" s="180">
        <v>6340589.0300000003</v>
      </c>
    </row>
    <row r="13159" spans="1:10" x14ac:dyDescent="0.2">
      <c r="A13159" s="180" t="s">
        <v>309</v>
      </c>
      <c r="B13159" s="180" t="s">
        <v>447</v>
      </c>
      <c r="C13159" s="180"/>
      <c r="D13159" s="180"/>
      <c r="E13159" s="180"/>
      <c r="F13159" s="180"/>
      <c r="G13159" s="180"/>
      <c r="H13159" s="180"/>
      <c r="I13159" s="180">
        <v>0</v>
      </c>
      <c r="J13159" s="180">
        <v>0</v>
      </c>
    </row>
    <row r="13160" spans="1:10" x14ac:dyDescent="0.2">
      <c r="A13160" s="180" t="s">
        <v>309</v>
      </c>
      <c r="B13160" s="180" t="s">
        <v>366</v>
      </c>
      <c r="C13160" s="180">
        <v>700000</v>
      </c>
      <c r="D13160" s="180">
        <v>467000</v>
      </c>
      <c r="E13160" s="180">
        <v>0</v>
      </c>
      <c r="F13160" s="180">
        <v>0</v>
      </c>
      <c r="G13160" s="180">
        <v>225000</v>
      </c>
      <c r="H13160" s="180">
        <v>0</v>
      </c>
      <c r="I13160" s="180">
        <v>6740917</v>
      </c>
      <c r="J13160" s="180">
        <v>6340589.0300000003</v>
      </c>
    </row>
    <row r="13161" spans="1:10" x14ac:dyDescent="0.2">
      <c r="A13161" s="180" t="s">
        <v>309</v>
      </c>
      <c r="B13161" s="180" t="s">
        <v>367</v>
      </c>
      <c r="C13161" s="180">
        <v>56429.159999999923</v>
      </c>
      <c r="D13161" s="180">
        <v>-87550.100000000093</v>
      </c>
      <c r="E13161" s="180">
        <v>0</v>
      </c>
      <c r="F13161" s="180">
        <v>0</v>
      </c>
      <c r="G13161" s="180">
        <v>-85395.35</v>
      </c>
      <c r="H13161" s="180">
        <v>0</v>
      </c>
      <c r="I13161" s="180">
        <v>2797398.49</v>
      </c>
      <c r="J13161" s="180">
        <v>3206578.4899999993</v>
      </c>
    </row>
    <row r="13162" spans="1:10" x14ac:dyDescent="0.2">
      <c r="A13162" s="180" t="s">
        <v>309</v>
      </c>
      <c r="B13162" s="180" t="s">
        <v>368</v>
      </c>
      <c r="C13162" s="180">
        <v>756429.16</v>
      </c>
      <c r="D13162" s="180">
        <v>379449.89999999991</v>
      </c>
      <c r="E13162" s="180">
        <v>0</v>
      </c>
      <c r="F13162" s="180">
        <v>0</v>
      </c>
      <c r="G13162" s="180">
        <v>139604.65</v>
      </c>
      <c r="H13162" s="180">
        <v>0</v>
      </c>
      <c r="I13162" s="180">
        <v>9538315.4900000002</v>
      </c>
      <c r="J13162" s="180">
        <v>9547167.5199999996</v>
      </c>
    </row>
    <row r="13163" spans="1:10" x14ac:dyDescent="0.2">
      <c r="A13163" s="180" t="s">
        <v>310</v>
      </c>
      <c r="B13163" s="180" t="s">
        <v>333</v>
      </c>
      <c r="C13163" s="180"/>
      <c r="D13163" s="180">
        <v>588669</v>
      </c>
      <c r="E13163" s="180"/>
      <c r="F13163" s="180">
        <v>0</v>
      </c>
      <c r="G13163" s="180"/>
      <c r="H13163" s="180"/>
      <c r="I13163" s="180">
        <v>4441873</v>
      </c>
      <c r="J13163" s="180">
        <v>4767705.8599999994</v>
      </c>
    </row>
    <row r="13164" spans="1:10" x14ac:dyDescent="0.2">
      <c r="A13164" s="180" t="s">
        <v>310</v>
      </c>
      <c r="B13164" s="180" t="s">
        <v>334</v>
      </c>
      <c r="C13164" s="180"/>
      <c r="D13164" s="180">
        <v>9293</v>
      </c>
      <c r="E13164" s="180"/>
      <c r="F13164" s="180">
        <v>0</v>
      </c>
      <c r="G13164" s="180"/>
      <c r="H13164" s="180"/>
      <c r="I13164" s="180">
        <v>76952</v>
      </c>
      <c r="J13164" s="180">
        <v>28501.520000000004</v>
      </c>
    </row>
    <row r="13165" spans="1:10" x14ac:dyDescent="0.2">
      <c r="A13165" s="180" t="s">
        <v>310</v>
      </c>
      <c r="B13165" s="180" t="s">
        <v>335</v>
      </c>
      <c r="C13165" s="180"/>
      <c r="D13165" s="180">
        <v>51036</v>
      </c>
      <c r="E13165" s="180"/>
      <c r="F13165" s="180"/>
      <c r="G13165" s="180"/>
      <c r="H13165" s="180"/>
      <c r="I13165" s="180">
        <v>105552</v>
      </c>
      <c r="J13165" s="180">
        <v>508534</v>
      </c>
    </row>
    <row r="13166" spans="1:10" x14ac:dyDescent="0.2">
      <c r="A13166" s="180" t="s">
        <v>310</v>
      </c>
      <c r="B13166" s="180" t="s">
        <v>336</v>
      </c>
      <c r="C13166" s="180"/>
      <c r="D13166" s="180"/>
      <c r="E13166" s="180"/>
      <c r="F13166" s="180"/>
      <c r="G13166" s="180"/>
      <c r="H13166" s="180"/>
      <c r="I13166" s="180">
        <v>500000</v>
      </c>
      <c r="J13166" s="180">
        <v>522479.85</v>
      </c>
    </row>
    <row r="13167" spans="1:10" x14ac:dyDescent="0.2">
      <c r="A13167" s="180" t="s">
        <v>310</v>
      </c>
      <c r="B13167" s="180" t="s">
        <v>337</v>
      </c>
      <c r="C13167" s="180">
        <v>1943</v>
      </c>
      <c r="D13167" s="180">
        <v>0</v>
      </c>
      <c r="E13167" s="180">
        <v>0</v>
      </c>
      <c r="F13167" s="180">
        <v>9952</v>
      </c>
      <c r="G13167" s="180">
        <v>290</v>
      </c>
      <c r="H13167" s="180">
        <v>0</v>
      </c>
      <c r="I13167" s="180">
        <v>49056</v>
      </c>
      <c r="J13167" s="180">
        <v>52633.06</v>
      </c>
    </row>
    <row r="13168" spans="1:10" x14ac:dyDescent="0.2">
      <c r="A13168" s="180" t="s">
        <v>310</v>
      </c>
      <c r="B13168" s="180" t="s">
        <v>338</v>
      </c>
      <c r="C13168" s="180"/>
      <c r="D13168" s="180"/>
      <c r="E13168" s="180"/>
      <c r="F13168" s="180"/>
      <c r="G13168" s="180">
        <v>125144</v>
      </c>
      <c r="H13168" s="180">
        <v>0</v>
      </c>
      <c r="I13168" s="180">
        <v>123295</v>
      </c>
      <c r="J13168" s="180">
        <v>121472.96000000001</v>
      </c>
    </row>
    <row r="13169" spans="1:10" x14ac:dyDescent="0.2">
      <c r="A13169" s="180" t="s">
        <v>310</v>
      </c>
      <c r="B13169" s="180" t="s">
        <v>339</v>
      </c>
      <c r="C13169" s="180"/>
      <c r="D13169" s="180"/>
      <c r="E13169" s="180"/>
      <c r="F13169" s="180"/>
      <c r="G13169" s="180"/>
      <c r="H13169" s="180">
        <v>0</v>
      </c>
      <c r="I13169" s="180">
        <v>421307</v>
      </c>
      <c r="J13169" s="180">
        <v>415476.25</v>
      </c>
    </row>
    <row r="13170" spans="1:10" x14ac:dyDescent="0.2">
      <c r="A13170" s="180" t="s">
        <v>310</v>
      </c>
      <c r="B13170" s="180" t="s">
        <v>340</v>
      </c>
      <c r="C13170" s="180">
        <v>0</v>
      </c>
      <c r="D13170" s="180">
        <v>3300</v>
      </c>
      <c r="E13170" s="180">
        <v>0</v>
      </c>
      <c r="F13170" s="180">
        <v>2077</v>
      </c>
      <c r="G13170" s="180">
        <v>0</v>
      </c>
      <c r="H13170" s="180">
        <v>0</v>
      </c>
      <c r="I13170" s="180">
        <v>225784</v>
      </c>
      <c r="J13170" s="180">
        <v>182265.09</v>
      </c>
    </row>
    <row r="13171" spans="1:10" x14ac:dyDescent="0.2">
      <c r="A13171" s="180" t="s">
        <v>310</v>
      </c>
      <c r="B13171" s="180" t="s">
        <v>341</v>
      </c>
      <c r="C13171" s="180">
        <v>0</v>
      </c>
      <c r="D13171" s="180">
        <v>0</v>
      </c>
      <c r="E13171" s="180">
        <v>0</v>
      </c>
      <c r="F13171" s="180"/>
      <c r="G13171" s="180">
        <v>0</v>
      </c>
      <c r="H13171" s="180">
        <v>0</v>
      </c>
      <c r="I13171" s="180">
        <v>0</v>
      </c>
      <c r="J13171" s="180">
        <v>0</v>
      </c>
    </row>
    <row r="13172" spans="1:10" x14ac:dyDescent="0.2">
      <c r="A13172" s="180" t="s">
        <v>310</v>
      </c>
      <c r="B13172" s="180" t="s">
        <v>342</v>
      </c>
      <c r="C13172" s="180"/>
      <c r="D13172" s="180"/>
      <c r="E13172" s="180"/>
      <c r="F13172" s="180"/>
      <c r="G13172" s="180"/>
      <c r="H13172" s="180"/>
      <c r="I13172" s="180">
        <v>4338903</v>
      </c>
      <c r="J13172" s="180">
        <v>4325430</v>
      </c>
    </row>
    <row r="13173" spans="1:10" x14ac:dyDescent="0.2">
      <c r="A13173" s="180" t="s">
        <v>310</v>
      </c>
      <c r="B13173" s="180" t="s">
        <v>343</v>
      </c>
      <c r="C13173" s="180"/>
      <c r="D13173" s="180"/>
      <c r="E13173" s="180"/>
      <c r="F13173" s="180"/>
      <c r="G13173" s="180"/>
      <c r="H13173" s="180"/>
      <c r="I13173" s="180">
        <v>0</v>
      </c>
      <c r="J13173" s="180">
        <v>0</v>
      </c>
    </row>
    <row r="13174" spans="1:10" x14ac:dyDescent="0.2">
      <c r="A13174" s="180" t="s">
        <v>310</v>
      </c>
      <c r="B13174" s="180" t="s">
        <v>344</v>
      </c>
      <c r="C13174" s="180">
        <v>721882</v>
      </c>
      <c r="D13174" s="180">
        <v>115</v>
      </c>
      <c r="E13174" s="180">
        <v>0</v>
      </c>
      <c r="F13174" s="180">
        <v>87</v>
      </c>
      <c r="G13174" s="180">
        <v>1908</v>
      </c>
      <c r="H13174" s="180">
        <v>0</v>
      </c>
      <c r="I13174" s="180">
        <v>728397</v>
      </c>
      <c r="J13174" s="180">
        <v>730384.05</v>
      </c>
    </row>
    <row r="13175" spans="1:10" x14ac:dyDescent="0.2">
      <c r="A13175" s="180" t="s">
        <v>310</v>
      </c>
      <c r="B13175" s="180" t="s">
        <v>475</v>
      </c>
      <c r="C13175" s="180"/>
      <c r="D13175" s="180">
        <v>18802</v>
      </c>
      <c r="E13175" s="180"/>
      <c r="F13175" s="180">
        <v>0</v>
      </c>
      <c r="G13175" s="180"/>
      <c r="H13175" s="180"/>
      <c r="I13175" s="180">
        <v>132613</v>
      </c>
      <c r="J13175" s="180">
        <v>143365.32</v>
      </c>
    </row>
    <row r="13176" spans="1:10" x14ac:dyDescent="0.2">
      <c r="A13176" s="180" t="s">
        <v>310</v>
      </c>
      <c r="B13176" s="180" t="s">
        <v>332</v>
      </c>
      <c r="C13176" s="180"/>
      <c r="D13176" s="180"/>
      <c r="E13176" s="180">
        <v>0</v>
      </c>
      <c r="F13176" s="180"/>
      <c r="G13176" s="180"/>
      <c r="H13176" s="180"/>
      <c r="I13176" s="180">
        <v>55000</v>
      </c>
      <c r="J13176" s="180">
        <v>66209</v>
      </c>
    </row>
    <row r="13177" spans="1:10" x14ac:dyDescent="0.2">
      <c r="A13177" s="180" t="s">
        <v>310</v>
      </c>
      <c r="B13177" s="180" t="s">
        <v>407</v>
      </c>
      <c r="C13177" s="180">
        <v>0</v>
      </c>
      <c r="D13177" s="180">
        <v>0</v>
      </c>
      <c r="E13177" s="180">
        <v>0</v>
      </c>
      <c r="F13177" s="180">
        <v>0</v>
      </c>
      <c r="G13177" s="180">
        <v>117442</v>
      </c>
      <c r="H13177" s="180">
        <v>0</v>
      </c>
      <c r="I13177" s="180">
        <v>243706</v>
      </c>
      <c r="J13177" s="180">
        <v>274928.42</v>
      </c>
    </row>
    <row r="13178" spans="1:10" x14ac:dyDescent="0.2">
      <c r="A13178" s="180" t="s">
        <v>310</v>
      </c>
      <c r="B13178" s="180" t="s">
        <v>345</v>
      </c>
      <c r="C13178" s="180">
        <v>723825</v>
      </c>
      <c r="D13178" s="180">
        <v>671215</v>
      </c>
      <c r="E13178" s="180">
        <v>0</v>
      </c>
      <c r="F13178" s="180">
        <v>12116</v>
      </c>
      <c r="G13178" s="180">
        <v>244784</v>
      </c>
      <c r="H13178" s="180">
        <v>0</v>
      </c>
      <c r="I13178" s="180">
        <v>11442438</v>
      </c>
      <c r="J13178" s="180">
        <v>12139385.380000001</v>
      </c>
    </row>
    <row r="13179" spans="1:10" x14ac:dyDescent="0.2">
      <c r="A13179" s="180" t="s">
        <v>310</v>
      </c>
      <c r="B13179" s="180" t="s">
        <v>346</v>
      </c>
      <c r="C13179" s="180">
        <v>0</v>
      </c>
      <c r="D13179" s="180">
        <v>0</v>
      </c>
      <c r="E13179" s="180">
        <v>0</v>
      </c>
      <c r="F13179" s="180">
        <v>0</v>
      </c>
      <c r="G13179" s="180"/>
      <c r="H13179" s="180"/>
      <c r="I13179" s="180">
        <v>0</v>
      </c>
      <c r="J13179" s="180">
        <v>0</v>
      </c>
    </row>
    <row r="13180" spans="1:10" x14ac:dyDescent="0.2">
      <c r="A13180" s="180" t="s">
        <v>310</v>
      </c>
      <c r="B13180" s="180" t="s">
        <v>446</v>
      </c>
      <c r="C13180" s="180">
        <v>0</v>
      </c>
      <c r="D13180" s="180">
        <v>0</v>
      </c>
      <c r="E13180" s="180">
        <v>0</v>
      </c>
      <c r="F13180" s="180">
        <v>216161</v>
      </c>
      <c r="G13180" s="180">
        <v>0</v>
      </c>
      <c r="H13180" s="180">
        <v>0</v>
      </c>
      <c r="I13180" s="180">
        <v>228277</v>
      </c>
      <c r="J13180" s="180">
        <v>2580447.7400000002</v>
      </c>
    </row>
    <row r="13181" spans="1:10" x14ac:dyDescent="0.2">
      <c r="A13181" s="180" t="s">
        <v>310</v>
      </c>
      <c r="B13181" s="180" t="s">
        <v>347</v>
      </c>
      <c r="C13181" s="180">
        <v>0</v>
      </c>
      <c r="D13181" s="180">
        <v>0</v>
      </c>
      <c r="E13181" s="180">
        <v>0</v>
      </c>
      <c r="F13181" s="180"/>
      <c r="G13181" s="180">
        <v>0</v>
      </c>
      <c r="H13181" s="180">
        <v>0</v>
      </c>
      <c r="I13181" s="180">
        <v>0</v>
      </c>
      <c r="J13181" s="180">
        <v>0</v>
      </c>
    </row>
    <row r="13182" spans="1:10" x14ac:dyDescent="0.2">
      <c r="A13182" s="180" t="s">
        <v>310</v>
      </c>
      <c r="B13182" s="180" t="s">
        <v>348</v>
      </c>
      <c r="C13182" s="180">
        <v>723825</v>
      </c>
      <c r="D13182" s="180">
        <v>671215</v>
      </c>
      <c r="E13182" s="180">
        <v>0</v>
      </c>
      <c r="F13182" s="180">
        <v>228277</v>
      </c>
      <c r="G13182" s="180">
        <v>244784</v>
      </c>
      <c r="H13182" s="180">
        <v>0</v>
      </c>
      <c r="I13182" s="180">
        <v>11670715</v>
      </c>
      <c r="J13182" s="180">
        <v>14719833.119999999</v>
      </c>
    </row>
    <row r="13183" spans="1:10" x14ac:dyDescent="0.2">
      <c r="A13183" s="180" t="s">
        <v>310</v>
      </c>
      <c r="B13183" s="180" t="s">
        <v>349</v>
      </c>
      <c r="C13183" s="180">
        <v>1021041.0500000004</v>
      </c>
      <c r="D13183" s="180">
        <v>616686.57999999984</v>
      </c>
      <c r="E13183" s="180">
        <v>500</v>
      </c>
      <c r="F13183" s="180">
        <v>2185844.850000001</v>
      </c>
      <c r="G13183" s="180">
        <v>-88432.469999999972</v>
      </c>
      <c r="H13183" s="180">
        <v>0</v>
      </c>
      <c r="I13183" s="180">
        <v>7125086.2400000021</v>
      </c>
      <c r="J13183" s="180">
        <v>5369364.6300000008</v>
      </c>
    </row>
    <row r="13184" spans="1:10" x14ac:dyDescent="0.2">
      <c r="A13184" s="180" t="s">
        <v>310</v>
      </c>
      <c r="B13184" s="180" t="s">
        <v>350</v>
      </c>
      <c r="C13184" s="180">
        <v>1744866.0500000005</v>
      </c>
      <c r="D13184" s="180">
        <v>1287901.5799999998</v>
      </c>
      <c r="E13184" s="180">
        <v>500</v>
      </c>
      <c r="F13184" s="180">
        <v>2414121.850000001</v>
      </c>
      <c r="G13184" s="180">
        <v>156351.53000000003</v>
      </c>
      <c r="H13184" s="180">
        <v>0</v>
      </c>
      <c r="I13184" s="180">
        <v>18795801.239999998</v>
      </c>
      <c r="J13184" s="180">
        <v>20089197.75</v>
      </c>
    </row>
    <row r="13185" spans="1:10" x14ac:dyDescent="0.2">
      <c r="A13185" s="180" t="s">
        <v>310</v>
      </c>
      <c r="B13185" s="180" t="s">
        <v>376</v>
      </c>
      <c r="C13185" s="180"/>
      <c r="D13185" s="180"/>
      <c r="E13185" s="180"/>
      <c r="F13185" s="180"/>
      <c r="G13185" s="180"/>
      <c r="H13185" s="180"/>
      <c r="I13185" s="180"/>
      <c r="J13185" s="180"/>
    </row>
    <row r="13186" spans="1:10" x14ac:dyDescent="0.2">
      <c r="A13186" s="180" t="s">
        <v>310</v>
      </c>
      <c r="B13186" s="180" t="s">
        <v>377</v>
      </c>
      <c r="C13186" s="180">
        <v>30127</v>
      </c>
      <c r="D13186" s="180">
        <v>137550</v>
      </c>
      <c r="E13186" s="180">
        <v>0</v>
      </c>
      <c r="F13186" s="180"/>
      <c r="G13186" s="180">
        <v>0</v>
      </c>
      <c r="H13186" s="180">
        <v>0</v>
      </c>
      <c r="I13186" s="180">
        <v>6836387</v>
      </c>
      <c r="J13186" s="180">
        <v>6822069.5099999998</v>
      </c>
    </row>
    <row r="13187" spans="1:10" x14ac:dyDescent="0.2">
      <c r="A13187" s="180" t="s">
        <v>310</v>
      </c>
      <c r="B13187" s="180" t="s">
        <v>352</v>
      </c>
      <c r="C13187" s="180">
        <v>0</v>
      </c>
      <c r="D13187" s="180">
        <v>0</v>
      </c>
      <c r="E13187" s="180">
        <v>0</v>
      </c>
      <c r="F13187" s="180"/>
      <c r="G13187" s="180">
        <v>0</v>
      </c>
      <c r="H13187" s="180">
        <v>0</v>
      </c>
      <c r="I13187" s="180">
        <v>259375</v>
      </c>
      <c r="J13187" s="180">
        <v>260975.13</v>
      </c>
    </row>
    <row r="13188" spans="1:10" x14ac:dyDescent="0.2">
      <c r="A13188" s="180" t="s">
        <v>310</v>
      </c>
      <c r="B13188" s="180" t="s">
        <v>353</v>
      </c>
      <c r="C13188" s="180">
        <v>0</v>
      </c>
      <c r="D13188" s="180">
        <v>303864</v>
      </c>
      <c r="E13188" s="180">
        <v>0</v>
      </c>
      <c r="F13188" s="180"/>
      <c r="G13188" s="180">
        <v>0</v>
      </c>
      <c r="H13188" s="180">
        <v>0</v>
      </c>
      <c r="I13188" s="180">
        <v>1009373</v>
      </c>
      <c r="J13188" s="180">
        <v>559923.41</v>
      </c>
    </row>
    <row r="13189" spans="1:10" x14ac:dyDescent="0.2">
      <c r="A13189" s="180" t="s">
        <v>310</v>
      </c>
      <c r="B13189" s="180" t="s">
        <v>354</v>
      </c>
      <c r="C13189" s="180">
        <v>0</v>
      </c>
      <c r="D13189" s="180">
        <v>0</v>
      </c>
      <c r="E13189" s="180">
        <v>0</v>
      </c>
      <c r="F13189" s="180"/>
      <c r="G13189" s="180">
        <v>0</v>
      </c>
      <c r="H13189" s="180">
        <v>0</v>
      </c>
      <c r="I13189" s="180">
        <v>314809</v>
      </c>
      <c r="J13189" s="180">
        <v>311724.71000000002</v>
      </c>
    </row>
    <row r="13190" spans="1:10" x14ac:dyDescent="0.2">
      <c r="A13190" s="180" t="s">
        <v>310</v>
      </c>
      <c r="B13190" s="180" t="s">
        <v>408</v>
      </c>
      <c r="C13190" s="180">
        <v>0</v>
      </c>
      <c r="D13190" s="180">
        <v>0</v>
      </c>
      <c r="E13190" s="180">
        <v>0</v>
      </c>
      <c r="F13190" s="180"/>
      <c r="G13190" s="180">
        <v>0</v>
      </c>
      <c r="H13190" s="180">
        <v>0</v>
      </c>
      <c r="I13190" s="180">
        <v>587140</v>
      </c>
      <c r="J13190" s="180">
        <v>562065.27</v>
      </c>
    </row>
    <row r="13191" spans="1:10" x14ac:dyDescent="0.2">
      <c r="A13191" s="180" t="s">
        <v>310</v>
      </c>
      <c r="B13191" s="180" t="s">
        <v>423</v>
      </c>
      <c r="C13191" s="180">
        <v>0</v>
      </c>
      <c r="D13191" s="180">
        <v>0</v>
      </c>
      <c r="E13191" s="180">
        <v>0</v>
      </c>
      <c r="F13191" s="180">
        <v>0</v>
      </c>
      <c r="G13191" s="180">
        <v>0</v>
      </c>
      <c r="H13191" s="180">
        <v>0</v>
      </c>
      <c r="I13191" s="180">
        <v>216150</v>
      </c>
      <c r="J13191" s="180">
        <v>209417.69</v>
      </c>
    </row>
    <row r="13192" spans="1:10" x14ac:dyDescent="0.2">
      <c r="A13192" s="180" t="s">
        <v>310</v>
      </c>
      <c r="B13192" s="180" t="s">
        <v>355</v>
      </c>
      <c r="C13192" s="180">
        <v>0</v>
      </c>
      <c r="D13192" s="180">
        <v>0</v>
      </c>
      <c r="E13192" s="180">
        <v>0</v>
      </c>
      <c r="F13192" s="180"/>
      <c r="G13192" s="180">
        <v>0</v>
      </c>
      <c r="H13192" s="180">
        <v>0</v>
      </c>
      <c r="I13192" s="180">
        <v>869992</v>
      </c>
      <c r="J13192" s="180">
        <v>904944.98</v>
      </c>
    </row>
    <row r="13193" spans="1:10" x14ac:dyDescent="0.2">
      <c r="A13193" s="180" t="s">
        <v>310</v>
      </c>
      <c r="B13193" s="180" t="s">
        <v>356</v>
      </c>
      <c r="C13193" s="180">
        <v>0</v>
      </c>
      <c r="D13193" s="180">
        <v>116200</v>
      </c>
      <c r="E13193" s="180">
        <v>0</v>
      </c>
      <c r="F13193" s="180"/>
      <c r="G13193" s="180">
        <v>0</v>
      </c>
      <c r="H13193" s="180">
        <v>0</v>
      </c>
      <c r="I13193" s="180">
        <v>534613</v>
      </c>
      <c r="J13193" s="180">
        <v>556076.14</v>
      </c>
    </row>
    <row r="13194" spans="1:10" x14ac:dyDescent="0.2">
      <c r="A13194" s="180" t="s">
        <v>310</v>
      </c>
      <c r="B13194" s="180" t="s">
        <v>409</v>
      </c>
      <c r="C13194" s="180"/>
      <c r="D13194" s="180"/>
      <c r="E13194" s="180"/>
      <c r="F13194" s="180"/>
      <c r="G13194" s="180"/>
      <c r="H13194" s="180"/>
      <c r="I13194" s="180">
        <v>0</v>
      </c>
      <c r="J13194" s="180"/>
    </row>
    <row r="13195" spans="1:10" x14ac:dyDescent="0.2">
      <c r="A13195" s="180" t="s">
        <v>310</v>
      </c>
      <c r="B13195" s="180" t="s">
        <v>378</v>
      </c>
      <c r="C13195" s="180">
        <v>0</v>
      </c>
      <c r="D13195" s="180">
        <v>0</v>
      </c>
      <c r="E13195" s="180">
        <v>0</v>
      </c>
      <c r="F13195" s="180"/>
      <c r="G13195" s="180">
        <v>357781</v>
      </c>
      <c r="H13195" s="180">
        <v>0</v>
      </c>
      <c r="I13195" s="180">
        <v>303233</v>
      </c>
      <c r="J13195" s="180">
        <v>298751.35999999999</v>
      </c>
    </row>
    <row r="13196" spans="1:10" x14ac:dyDescent="0.2">
      <c r="A13196" s="180" t="s">
        <v>310</v>
      </c>
      <c r="B13196" s="180" t="s">
        <v>360</v>
      </c>
      <c r="C13196" s="180">
        <v>612525</v>
      </c>
      <c r="D13196" s="180">
        <v>150969</v>
      </c>
      <c r="E13196" s="180">
        <v>0</v>
      </c>
      <c r="F13196" s="180"/>
      <c r="G13196" s="180"/>
      <c r="H13196" s="180">
        <v>0</v>
      </c>
      <c r="I13196" s="180">
        <v>752211</v>
      </c>
      <c r="J13196" s="180">
        <v>1302665.55</v>
      </c>
    </row>
    <row r="13197" spans="1:10" x14ac:dyDescent="0.2">
      <c r="A13197" s="180" t="s">
        <v>310</v>
      </c>
      <c r="B13197" s="180" t="s">
        <v>379</v>
      </c>
      <c r="C13197" s="180">
        <v>0</v>
      </c>
      <c r="D13197" s="180">
        <v>0</v>
      </c>
      <c r="E13197" s="180">
        <v>0</v>
      </c>
      <c r="F13197" s="180">
        <v>228278</v>
      </c>
      <c r="G13197" s="180"/>
      <c r="H13197" s="180"/>
      <c r="I13197" s="180">
        <v>469987</v>
      </c>
      <c r="J13197" s="180">
        <v>618023.80000000005</v>
      </c>
    </row>
    <row r="13198" spans="1:10" x14ac:dyDescent="0.2">
      <c r="A13198" s="180" t="s">
        <v>310</v>
      </c>
      <c r="B13198" s="180" t="s">
        <v>362</v>
      </c>
      <c r="C13198" s="180"/>
      <c r="D13198" s="180"/>
      <c r="E13198" s="180"/>
      <c r="F13198" s="180"/>
      <c r="G13198" s="180"/>
      <c r="H13198" s="180"/>
      <c r="I13198" s="180">
        <v>336145</v>
      </c>
      <c r="J13198" s="180">
        <v>332570</v>
      </c>
    </row>
    <row r="13199" spans="1:10" x14ac:dyDescent="0.2">
      <c r="A13199" s="180" t="s">
        <v>310</v>
      </c>
      <c r="B13199" s="180" t="s">
        <v>365</v>
      </c>
      <c r="C13199" s="180">
        <v>642652</v>
      </c>
      <c r="D13199" s="180">
        <v>708583</v>
      </c>
      <c r="E13199" s="180">
        <v>0</v>
      </c>
      <c r="F13199" s="180">
        <v>228278</v>
      </c>
      <c r="G13199" s="180">
        <v>357781</v>
      </c>
      <c r="H13199" s="180">
        <v>0</v>
      </c>
      <c r="I13199" s="180">
        <v>12489415</v>
      </c>
      <c r="J13199" s="180">
        <v>12739207.550000001</v>
      </c>
    </row>
    <row r="13200" spans="1:10" x14ac:dyDescent="0.2">
      <c r="A13200" s="180" t="s">
        <v>310</v>
      </c>
      <c r="B13200" s="180" t="s">
        <v>447</v>
      </c>
      <c r="C13200" s="180">
        <v>228278</v>
      </c>
      <c r="D13200" s="180">
        <v>0</v>
      </c>
      <c r="E13200" s="180">
        <v>0</v>
      </c>
      <c r="F13200" s="180">
        <v>0</v>
      </c>
      <c r="G13200" s="180">
        <v>0</v>
      </c>
      <c r="H13200" s="180">
        <v>0</v>
      </c>
      <c r="I13200" s="180">
        <v>251639</v>
      </c>
      <c r="J13200" s="180">
        <v>224903.96</v>
      </c>
    </row>
    <row r="13201" spans="1:10" x14ac:dyDescent="0.2">
      <c r="A13201" s="180" t="s">
        <v>310</v>
      </c>
      <c r="B13201" s="180" t="s">
        <v>366</v>
      </c>
      <c r="C13201" s="180">
        <v>870930</v>
      </c>
      <c r="D13201" s="180">
        <v>708583</v>
      </c>
      <c r="E13201" s="180">
        <v>0</v>
      </c>
      <c r="F13201" s="180">
        <v>228278</v>
      </c>
      <c r="G13201" s="180">
        <v>357781</v>
      </c>
      <c r="H13201" s="180">
        <v>0</v>
      </c>
      <c r="I13201" s="180">
        <v>12741054</v>
      </c>
      <c r="J13201" s="180">
        <v>12964111.510000002</v>
      </c>
    </row>
    <row r="13202" spans="1:10" x14ac:dyDescent="0.2">
      <c r="A13202" s="180" t="s">
        <v>310</v>
      </c>
      <c r="B13202" s="180" t="s">
        <v>367</v>
      </c>
      <c r="C13202" s="180">
        <v>873936.05000000028</v>
      </c>
      <c r="D13202" s="180">
        <v>579318.57999999984</v>
      </c>
      <c r="E13202" s="180">
        <v>500</v>
      </c>
      <c r="F13202" s="180">
        <v>2185843.850000001</v>
      </c>
      <c r="G13202" s="180">
        <v>-201429.46999999997</v>
      </c>
      <c r="H13202" s="180">
        <v>0</v>
      </c>
      <c r="I13202" s="180">
        <v>6054747.2400000021</v>
      </c>
      <c r="J13202" s="180">
        <v>7125086.2399999984</v>
      </c>
    </row>
    <row r="13203" spans="1:10" x14ac:dyDescent="0.2">
      <c r="A13203" s="180" t="s">
        <v>310</v>
      </c>
      <c r="B13203" s="180" t="s">
        <v>368</v>
      </c>
      <c r="C13203" s="180">
        <v>1744866.0500000005</v>
      </c>
      <c r="D13203" s="180">
        <v>1287901.5799999998</v>
      </c>
      <c r="E13203" s="180">
        <v>500</v>
      </c>
      <c r="F13203" s="180">
        <v>2414121.850000001</v>
      </c>
      <c r="G13203" s="180">
        <v>156351.53000000003</v>
      </c>
      <c r="H13203" s="180">
        <v>0</v>
      </c>
      <c r="I13203" s="180">
        <v>18795801.239999998</v>
      </c>
      <c r="J13203" s="180">
        <v>20089197.75</v>
      </c>
    </row>
    <row r="13204" spans="1:10" x14ac:dyDescent="0.2">
      <c r="A13204" s="180" t="s">
        <v>48</v>
      </c>
      <c r="B13204" s="180" t="s">
        <v>333</v>
      </c>
      <c r="C13204" s="180"/>
      <c r="D13204" s="180">
        <v>599471</v>
      </c>
      <c r="E13204" s="180"/>
      <c r="F13204" s="180">
        <v>1453808</v>
      </c>
      <c r="G13204" s="180"/>
      <c r="H13204" s="180"/>
      <c r="I13204" s="180">
        <v>6122709</v>
      </c>
      <c r="J13204" s="180">
        <v>5893036</v>
      </c>
    </row>
    <row r="13205" spans="1:10" x14ac:dyDescent="0.2">
      <c r="A13205" s="180" t="s">
        <v>48</v>
      </c>
      <c r="B13205" s="180" t="s">
        <v>334</v>
      </c>
      <c r="C13205" s="180"/>
      <c r="D13205" s="180">
        <v>10007</v>
      </c>
      <c r="E13205" s="180"/>
      <c r="F13205" s="180">
        <v>24267</v>
      </c>
      <c r="G13205" s="180"/>
      <c r="H13205" s="180"/>
      <c r="I13205" s="180">
        <v>108123</v>
      </c>
      <c r="J13205" s="180">
        <v>51776</v>
      </c>
    </row>
    <row r="13206" spans="1:10" x14ac:dyDescent="0.2">
      <c r="A13206" s="180" t="s">
        <v>48</v>
      </c>
      <c r="B13206" s="180" t="s">
        <v>335</v>
      </c>
      <c r="C13206" s="180"/>
      <c r="D13206" s="180">
        <v>0</v>
      </c>
      <c r="E13206" s="180"/>
      <c r="F13206" s="180"/>
      <c r="G13206" s="180"/>
      <c r="H13206" s="180"/>
      <c r="I13206" s="180">
        <v>0</v>
      </c>
      <c r="J13206" s="180">
        <v>0</v>
      </c>
    </row>
    <row r="13207" spans="1:10" x14ac:dyDescent="0.2">
      <c r="A13207" s="180" t="s">
        <v>48</v>
      </c>
      <c r="B13207" s="180" t="s">
        <v>336</v>
      </c>
      <c r="C13207" s="180"/>
      <c r="D13207" s="180"/>
      <c r="E13207" s="180"/>
      <c r="F13207" s="180"/>
      <c r="G13207" s="180"/>
      <c r="H13207" s="180"/>
      <c r="I13207" s="180">
        <v>1540000</v>
      </c>
      <c r="J13207" s="180">
        <v>1503671</v>
      </c>
    </row>
    <row r="13208" spans="1:10" x14ac:dyDescent="0.2">
      <c r="A13208" s="180" t="s">
        <v>48</v>
      </c>
      <c r="B13208" s="180" t="s">
        <v>337</v>
      </c>
      <c r="C13208" s="180">
        <v>8500</v>
      </c>
      <c r="D13208" s="180">
        <v>100</v>
      </c>
      <c r="E13208" s="180">
        <v>10000</v>
      </c>
      <c r="F13208" s="180">
        <v>2500</v>
      </c>
      <c r="G13208" s="180">
        <v>475</v>
      </c>
      <c r="H13208" s="180"/>
      <c r="I13208" s="180">
        <v>125975</v>
      </c>
      <c r="J13208" s="180">
        <v>32145</v>
      </c>
    </row>
    <row r="13209" spans="1:10" x14ac:dyDescent="0.2">
      <c r="A13209" s="180" t="s">
        <v>48</v>
      </c>
      <c r="B13209" s="180" t="s">
        <v>338</v>
      </c>
      <c r="C13209" s="180"/>
      <c r="D13209" s="180"/>
      <c r="E13209" s="180"/>
      <c r="F13209" s="180"/>
      <c r="G13209" s="180">
        <v>563750</v>
      </c>
      <c r="H13209" s="180"/>
      <c r="I13209" s="180">
        <v>540000</v>
      </c>
      <c r="J13209" s="180">
        <v>529958</v>
      </c>
    </row>
    <row r="13210" spans="1:10" x14ac:dyDescent="0.2">
      <c r="A13210" s="180" t="s">
        <v>48</v>
      </c>
      <c r="B13210" s="180" t="s">
        <v>339</v>
      </c>
      <c r="C13210" s="180"/>
      <c r="D13210" s="180"/>
      <c r="E13210" s="180"/>
      <c r="F13210" s="180"/>
      <c r="G13210" s="180"/>
      <c r="H13210" s="180">
        <v>310000</v>
      </c>
      <c r="I13210" s="180">
        <v>312000</v>
      </c>
      <c r="J13210" s="180">
        <v>797756</v>
      </c>
    </row>
    <row r="13211" spans="1:10" x14ac:dyDescent="0.2">
      <c r="A13211" s="180" t="s">
        <v>48</v>
      </c>
      <c r="B13211" s="180" t="s">
        <v>340</v>
      </c>
      <c r="C13211" s="180"/>
      <c r="D13211" s="180"/>
      <c r="E13211" s="180"/>
      <c r="F13211" s="180"/>
      <c r="G13211" s="180">
        <v>3500</v>
      </c>
      <c r="H13211" s="180"/>
      <c r="I13211" s="180">
        <v>592250</v>
      </c>
      <c r="J13211" s="180">
        <v>391119</v>
      </c>
    </row>
    <row r="13212" spans="1:10" x14ac:dyDescent="0.2">
      <c r="A13212" s="180" t="s">
        <v>48</v>
      </c>
      <c r="B13212" s="180" t="s">
        <v>341</v>
      </c>
      <c r="C13212" s="180"/>
      <c r="D13212" s="180"/>
      <c r="E13212" s="180"/>
      <c r="F13212" s="180"/>
      <c r="G13212" s="180"/>
      <c r="H13212" s="180"/>
      <c r="I13212" s="180">
        <v>0</v>
      </c>
      <c r="J13212" s="180">
        <v>0</v>
      </c>
    </row>
    <row r="13213" spans="1:10" x14ac:dyDescent="0.2">
      <c r="A13213" s="180" t="s">
        <v>48</v>
      </c>
      <c r="B13213" s="180" t="s">
        <v>342</v>
      </c>
      <c r="C13213" s="180"/>
      <c r="D13213" s="180"/>
      <c r="E13213" s="180"/>
      <c r="F13213" s="180"/>
      <c r="G13213" s="180"/>
      <c r="H13213" s="180"/>
      <c r="I13213" s="180">
        <v>14526341</v>
      </c>
      <c r="J13213" s="180">
        <v>14039074</v>
      </c>
    </row>
    <row r="13214" spans="1:10" x14ac:dyDescent="0.2">
      <c r="A13214" s="180" t="s">
        <v>48</v>
      </c>
      <c r="B13214" s="180" t="s">
        <v>343</v>
      </c>
      <c r="C13214" s="180"/>
      <c r="D13214" s="180"/>
      <c r="E13214" s="180"/>
      <c r="F13214" s="180"/>
      <c r="G13214" s="180"/>
      <c r="H13214" s="180"/>
      <c r="I13214" s="180">
        <v>0</v>
      </c>
      <c r="J13214" s="180">
        <v>0</v>
      </c>
    </row>
    <row r="13215" spans="1:10" x14ac:dyDescent="0.2">
      <c r="A13215" s="180" t="s">
        <v>48</v>
      </c>
      <c r="B13215" s="180" t="s">
        <v>344</v>
      </c>
      <c r="C13215" s="180">
        <v>1949898</v>
      </c>
      <c r="D13215" s="180"/>
      <c r="E13215" s="180"/>
      <c r="F13215" s="180"/>
      <c r="G13215" s="180">
        <v>9250</v>
      </c>
      <c r="H13215" s="180"/>
      <c r="I13215" s="180">
        <v>1926109</v>
      </c>
      <c r="J13215" s="180">
        <v>1836570</v>
      </c>
    </row>
    <row r="13216" spans="1:10" x14ac:dyDescent="0.2">
      <c r="A13216" s="180" t="s">
        <v>48</v>
      </c>
      <c r="B13216" s="180" t="s">
        <v>475</v>
      </c>
      <c r="C13216" s="180"/>
      <c r="D13216" s="180">
        <v>6502</v>
      </c>
      <c r="E13216" s="180"/>
      <c r="F13216" s="180">
        <v>15769</v>
      </c>
      <c r="G13216" s="180"/>
      <c r="H13216" s="180"/>
      <c r="I13216" s="180">
        <v>60245</v>
      </c>
      <c r="J13216" s="180">
        <v>10821</v>
      </c>
    </row>
    <row r="13217" spans="1:10" x14ac:dyDescent="0.2">
      <c r="A13217" s="180" t="s">
        <v>48</v>
      </c>
      <c r="B13217" s="180" t="s">
        <v>332</v>
      </c>
      <c r="C13217" s="180"/>
      <c r="D13217" s="180"/>
      <c r="E13217" s="180"/>
      <c r="F13217" s="180"/>
      <c r="G13217" s="180"/>
      <c r="H13217" s="180"/>
      <c r="I13217" s="180">
        <v>190753</v>
      </c>
      <c r="J13217" s="180">
        <v>189208</v>
      </c>
    </row>
    <row r="13218" spans="1:10" x14ac:dyDescent="0.2">
      <c r="A13218" s="180" t="s">
        <v>48</v>
      </c>
      <c r="B13218" s="180" t="s">
        <v>407</v>
      </c>
      <c r="C13218" s="180"/>
      <c r="D13218" s="180"/>
      <c r="E13218" s="180"/>
      <c r="F13218" s="180"/>
      <c r="G13218" s="180">
        <v>475000</v>
      </c>
      <c r="H13218" s="180"/>
      <c r="I13218" s="180">
        <v>783071</v>
      </c>
      <c r="J13218" s="180">
        <v>894637</v>
      </c>
    </row>
    <row r="13219" spans="1:10" x14ac:dyDescent="0.2">
      <c r="A13219" s="180" t="s">
        <v>48</v>
      </c>
      <c r="B13219" s="180" t="s">
        <v>345</v>
      </c>
      <c r="C13219" s="180">
        <v>1958398</v>
      </c>
      <c r="D13219" s="180">
        <v>616080</v>
      </c>
      <c r="E13219" s="180">
        <v>10000</v>
      </c>
      <c r="F13219" s="180">
        <v>1496344</v>
      </c>
      <c r="G13219" s="180">
        <v>1051975</v>
      </c>
      <c r="H13219" s="180">
        <v>310000</v>
      </c>
      <c r="I13219" s="180">
        <v>26827576</v>
      </c>
      <c r="J13219" s="180">
        <v>26169771</v>
      </c>
    </row>
    <row r="13220" spans="1:10" x14ac:dyDescent="0.2">
      <c r="A13220" s="180" t="s">
        <v>48</v>
      </c>
      <c r="B13220" s="180" t="s">
        <v>346</v>
      </c>
      <c r="C13220" s="180"/>
      <c r="D13220" s="180"/>
      <c r="E13220" s="180"/>
      <c r="F13220" s="180"/>
      <c r="G13220" s="180"/>
      <c r="H13220" s="180"/>
      <c r="I13220" s="180">
        <v>15300000</v>
      </c>
      <c r="J13220" s="180">
        <v>0</v>
      </c>
    </row>
    <row r="13221" spans="1:10" x14ac:dyDescent="0.2">
      <c r="A13221" s="180" t="s">
        <v>48</v>
      </c>
      <c r="B13221" s="180" t="s">
        <v>446</v>
      </c>
      <c r="C13221" s="180"/>
      <c r="D13221" s="180"/>
      <c r="E13221" s="180"/>
      <c r="F13221" s="180">
        <v>1437388</v>
      </c>
      <c r="G13221" s="180"/>
      <c r="H13221" s="180"/>
      <c r="I13221" s="180">
        <v>1455018</v>
      </c>
      <c r="J13221" s="180">
        <v>1432064</v>
      </c>
    </row>
    <row r="13222" spans="1:10" x14ac:dyDescent="0.2">
      <c r="A13222" s="180" t="s">
        <v>48</v>
      </c>
      <c r="B13222" s="180" t="s">
        <v>347</v>
      </c>
      <c r="C13222" s="180"/>
      <c r="D13222" s="180"/>
      <c r="E13222" s="180"/>
      <c r="F13222" s="180"/>
      <c r="G13222" s="180"/>
      <c r="H13222" s="180"/>
      <c r="I13222" s="180">
        <v>0</v>
      </c>
      <c r="J13222" s="180">
        <v>0</v>
      </c>
    </row>
    <row r="13223" spans="1:10" x14ac:dyDescent="0.2">
      <c r="A13223" s="180" t="s">
        <v>48</v>
      </c>
      <c r="B13223" s="180" t="s">
        <v>348</v>
      </c>
      <c r="C13223" s="180">
        <v>1958398</v>
      </c>
      <c r="D13223" s="180">
        <v>616080</v>
      </c>
      <c r="E13223" s="180">
        <v>10000</v>
      </c>
      <c r="F13223" s="180">
        <v>2933732</v>
      </c>
      <c r="G13223" s="180">
        <v>1051975</v>
      </c>
      <c r="H13223" s="180">
        <v>310000</v>
      </c>
      <c r="I13223" s="180">
        <v>43582594</v>
      </c>
      <c r="J13223" s="180">
        <v>27601835</v>
      </c>
    </row>
    <row r="13224" spans="1:10" x14ac:dyDescent="0.2">
      <c r="A13224" s="180" t="s">
        <v>48</v>
      </c>
      <c r="B13224" s="180" t="s">
        <v>349</v>
      </c>
      <c r="C13224" s="180">
        <v>1777049</v>
      </c>
      <c r="D13224" s="180">
        <v>121103</v>
      </c>
      <c r="E13224" s="180">
        <v>2390133</v>
      </c>
      <c r="F13224" s="180">
        <v>768236</v>
      </c>
      <c r="G13224" s="180">
        <v>246069</v>
      </c>
      <c r="H13224" s="180">
        <v>93071</v>
      </c>
      <c r="I13224" s="180">
        <v>10883655</v>
      </c>
      <c r="J13224" s="180">
        <v>12385710</v>
      </c>
    </row>
    <row r="13225" spans="1:10" x14ac:dyDescent="0.2">
      <c r="A13225" s="180" t="s">
        <v>48</v>
      </c>
      <c r="B13225" s="180" t="s">
        <v>350</v>
      </c>
      <c r="C13225" s="180">
        <v>3735447</v>
      </c>
      <c r="D13225" s="180">
        <v>737183</v>
      </c>
      <c r="E13225" s="180">
        <v>2400133</v>
      </c>
      <c r="F13225" s="180">
        <v>3701968</v>
      </c>
      <c r="G13225" s="180">
        <v>1298044</v>
      </c>
      <c r="H13225" s="180">
        <v>403071</v>
      </c>
      <c r="I13225" s="180">
        <v>54466249</v>
      </c>
      <c r="J13225" s="180">
        <v>39987545</v>
      </c>
    </row>
    <row r="13226" spans="1:10" x14ac:dyDescent="0.2">
      <c r="A13226" s="180" t="s">
        <v>48</v>
      </c>
      <c r="B13226" s="180" t="s">
        <v>376</v>
      </c>
      <c r="C13226" s="180"/>
      <c r="D13226" s="180"/>
      <c r="E13226" s="180"/>
      <c r="F13226" s="180"/>
      <c r="G13226" s="180"/>
      <c r="H13226" s="180"/>
      <c r="I13226" s="180"/>
      <c r="J13226" s="180"/>
    </row>
    <row r="13227" spans="1:10" x14ac:dyDescent="0.2">
      <c r="A13227" s="180" t="s">
        <v>48</v>
      </c>
      <c r="B13227" s="180" t="s">
        <v>377</v>
      </c>
      <c r="C13227" s="180"/>
      <c r="D13227" s="180"/>
      <c r="E13227" s="180"/>
      <c r="F13227" s="180"/>
      <c r="G13227" s="180"/>
      <c r="H13227" s="180"/>
      <c r="I13227" s="180">
        <v>13895000</v>
      </c>
      <c r="J13227" s="180">
        <v>13359874</v>
      </c>
    </row>
    <row r="13228" spans="1:10" x14ac:dyDescent="0.2">
      <c r="A13228" s="180" t="s">
        <v>48</v>
      </c>
      <c r="B13228" s="180" t="s">
        <v>352</v>
      </c>
      <c r="C13228" s="180"/>
      <c r="D13228" s="180"/>
      <c r="E13228" s="180"/>
      <c r="F13228" s="180"/>
      <c r="G13228" s="180"/>
      <c r="H13228" s="180"/>
      <c r="I13228" s="180">
        <v>700000</v>
      </c>
      <c r="J13228" s="180">
        <v>704857</v>
      </c>
    </row>
    <row r="13229" spans="1:10" x14ac:dyDescent="0.2">
      <c r="A13229" s="180" t="s">
        <v>48</v>
      </c>
      <c r="B13229" s="180" t="s">
        <v>353</v>
      </c>
      <c r="C13229" s="180">
        <v>250000</v>
      </c>
      <c r="D13229" s="180"/>
      <c r="E13229" s="180"/>
      <c r="F13229" s="180"/>
      <c r="G13229" s="180"/>
      <c r="H13229" s="180"/>
      <c r="I13229" s="180">
        <v>770000</v>
      </c>
      <c r="J13229" s="180">
        <v>673487</v>
      </c>
    </row>
    <row r="13230" spans="1:10" x14ac:dyDescent="0.2">
      <c r="A13230" s="180" t="s">
        <v>48</v>
      </c>
      <c r="B13230" s="180" t="s">
        <v>354</v>
      </c>
      <c r="C13230" s="180"/>
      <c r="D13230" s="180"/>
      <c r="E13230" s="180"/>
      <c r="F13230" s="180"/>
      <c r="G13230" s="180"/>
      <c r="H13230" s="180"/>
      <c r="I13230" s="180">
        <v>550000</v>
      </c>
      <c r="J13230" s="180">
        <v>513091</v>
      </c>
    </row>
    <row r="13231" spans="1:10" x14ac:dyDescent="0.2">
      <c r="A13231" s="180" t="s">
        <v>48</v>
      </c>
      <c r="B13231" s="180" t="s">
        <v>408</v>
      </c>
      <c r="C13231" s="180"/>
      <c r="D13231" s="180"/>
      <c r="E13231" s="180"/>
      <c r="F13231" s="180"/>
      <c r="G13231" s="180"/>
      <c r="H13231" s="180"/>
      <c r="I13231" s="180">
        <v>1290000</v>
      </c>
      <c r="J13231" s="180">
        <v>1274555</v>
      </c>
    </row>
    <row r="13232" spans="1:10" x14ac:dyDescent="0.2">
      <c r="A13232" s="180" t="s">
        <v>48</v>
      </c>
      <c r="B13232" s="180" t="s">
        <v>423</v>
      </c>
      <c r="C13232" s="180">
        <v>100000</v>
      </c>
      <c r="D13232" s="180">
        <v>70000</v>
      </c>
      <c r="E13232" s="180"/>
      <c r="F13232" s="180"/>
      <c r="G13232" s="180"/>
      <c r="H13232" s="180"/>
      <c r="I13232" s="180">
        <v>1082604</v>
      </c>
      <c r="J13232" s="180">
        <v>1052366</v>
      </c>
    </row>
    <row r="13233" spans="1:10" x14ac:dyDescent="0.2">
      <c r="A13233" s="180" t="s">
        <v>48</v>
      </c>
      <c r="B13233" s="180" t="s">
        <v>355</v>
      </c>
      <c r="C13233" s="180">
        <v>64400</v>
      </c>
      <c r="D13233" s="180">
        <v>17500</v>
      </c>
      <c r="E13233" s="180"/>
      <c r="F13233" s="180"/>
      <c r="G13233" s="180"/>
      <c r="H13233" s="180">
        <v>3050</v>
      </c>
      <c r="I13233" s="180">
        <v>1759019</v>
      </c>
      <c r="J13233" s="180">
        <v>1616028</v>
      </c>
    </row>
    <row r="13234" spans="1:10" x14ac:dyDescent="0.2">
      <c r="A13234" s="180" t="s">
        <v>48</v>
      </c>
      <c r="B13234" s="180" t="s">
        <v>356</v>
      </c>
      <c r="C13234" s="180"/>
      <c r="D13234" s="180"/>
      <c r="E13234" s="180"/>
      <c r="F13234" s="180"/>
      <c r="G13234" s="180"/>
      <c r="H13234" s="180"/>
      <c r="I13234" s="180">
        <v>870000</v>
      </c>
      <c r="J13234" s="180">
        <v>997666</v>
      </c>
    </row>
    <row r="13235" spans="1:10" x14ac:dyDescent="0.2">
      <c r="A13235" s="180" t="s">
        <v>48</v>
      </c>
      <c r="B13235" s="180" t="s">
        <v>409</v>
      </c>
      <c r="C13235" s="180"/>
      <c r="D13235" s="180"/>
      <c r="E13235" s="180"/>
      <c r="F13235" s="180"/>
      <c r="G13235" s="180"/>
      <c r="H13235" s="180"/>
      <c r="I13235" s="180">
        <v>0</v>
      </c>
      <c r="J13235" s="180"/>
    </row>
    <row r="13236" spans="1:10" x14ac:dyDescent="0.2">
      <c r="A13236" s="180" t="s">
        <v>48</v>
      </c>
      <c r="B13236" s="180" t="s">
        <v>378</v>
      </c>
      <c r="C13236" s="180"/>
      <c r="D13236" s="180"/>
      <c r="E13236" s="180"/>
      <c r="F13236" s="180"/>
      <c r="G13236" s="180">
        <v>1105904</v>
      </c>
      <c r="H13236" s="180">
        <v>287500</v>
      </c>
      <c r="I13236" s="180">
        <v>1329469</v>
      </c>
      <c r="J13236" s="180">
        <v>1444044</v>
      </c>
    </row>
    <row r="13237" spans="1:10" x14ac:dyDescent="0.2">
      <c r="A13237" s="180" t="s">
        <v>48</v>
      </c>
      <c r="B13237" s="180" t="s">
        <v>360</v>
      </c>
      <c r="C13237" s="180"/>
      <c r="D13237" s="180"/>
      <c r="E13237" s="180">
        <v>2400000</v>
      </c>
      <c r="F13237" s="180"/>
      <c r="G13237" s="180"/>
      <c r="H13237" s="180"/>
      <c r="I13237" s="180">
        <v>13835359</v>
      </c>
      <c r="J13237" s="180">
        <v>2531802</v>
      </c>
    </row>
    <row r="13238" spans="1:10" x14ac:dyDescent="0.2">
      <c r="A13238" s="180" t="s">
        <v>48</v>
      </c>
      <c r="B13238" s="180" t="s">
        <v>379</v>
      </c>
      <c r="C13238" s="180"/>
      <c r="D13238" s="180"/>
      <c r="E13238" s="180"/>
      <c r="F13238" s="180">
        <v>2916963</v>
      </c>
      <c r="G13238" s="180"/>
      <c r="H13238" s="180"/>
      <c r="I13238" s="180">
        <v>2878437</v>
      </c>
      <c r="J13238" s="180">
        <v>2689902</v>
      </c>
    </row>
    <row r="13239" spans="1:10" x14ac:dyDescent="0.2">
      <c r="A13239" s="180" t="s">
        <v>48</v>
      </c>
      <c r="B13239" s="180" t="s">
        <v>362</v>
      </c>
      <c r="C13239" s="180"/>
      <c r="D13239" s="180"/>
      <c r="E13239" s="180"/>
      <c r="F13239" s="180"/>
      <c r="G13239" s="180"/>
      <c r="H13239" s="180"/>
      <c r="I13239" s="180">
        <v>844433</v>
      </c>
      <c r="J13239" s="180">
        <v>814154</v>
      </c>
    </row>
    <row r="13240" spans="1:10" x14ac:dyDescent="0.2">
      <c r="A13240" s="180" t="s">
        <v>48</v>
      </c>
      <c r="B13240" s="180" t="s">
        <v>365</v>
      </c>
      <c r="C13240" s="180">
        <v>414400</v>
      </c>
      <c r="D13240" s="180">
        <v>87500</v>
      </c>
      <c r="E13240" s="180">
        <v>2400000</v>
      </c>
      <c r="F13240" s="180">
        <v>2916963</v>
      </c>
      <c r="G13240" s="180">
        <v>1105904</v>
      </c>
      <c r="H13240" s="180">
        <v>290550</v>
      </c>
      <c r="I13240" s="180">
        <v>39804321</v>
      </c>
      <c r="J13240" s="180">
        <v>27671826</v>
      </c>
    </row>
    <row r="13241" spans="1:10" x14ac:dyDescent="0.2">
      <c r="A13241" s="180" t="s">
        <v>48</v>
      </c>
      <c r="B13241" s="180" t="s">
        <v>447</v>
      </c>
      <c r="C13241" s="180">
        <v>1013088</v>
      </c>
      <c r="D13241" s="180">
        <v>424300</v>
      </c>
      <c r="E13241" s="180"/>
      <c r="F13241" s="180"/>
      <c r="G13241" s="180"/>
      <c r="H13241" s="180">
        <v>300</v>
      </c>
      <c r="I13241" s="180">
        <v>1455018</v>
      </c>
      <c r="J13241" s="180">
        <v>1432064</v>
      </c>
    </row>
    <row r="13242" spans="1:10" x14ac:dyDescent="0.2">
      <c r="A13242" s="180" t="s">
        <v>48</v>
      </c>
      <c r="B13242" s="180" t="s">
        <v>366</v>
      </c>
      <c r="C13242" s="180">
        <v>1427488</v>
      </c>
      <c r="D13242" s="180">
        <v>511800</v>
      </c>
      <c r="E13242" s="180">
        <v>2400000</v>
      </c>
      <c r="F13242" s="180">
        <v>2916963</v>
      </c>
      <c r="G13242" s="180">
        <v>1105904</v>
      </c>
      <c r="H13242" s="180">
        <v>290850</v>
      </c>
      <c r="I13242" s="180">
        <v>41259339</v>
      </c>
      <c r="J13242" s="180">
        <v>29103890</v>
      </c>
    </row>
    <row r="13243" spans="1:10" x14ac:dyDescent="0.2">
      <c r="A13243" s="180" t="s">
        <v>48</v>
      </c>
      <c r="B13243" s="180" t="s">
        <v>367</v>
      </c>
      <c r="C13243" s="180">
        <v>2307959</v>
      </c>
      <c r="D13243" s="180">
        <v>225383</v>
      </c>
      <c r="E13243" s="180">
        <v>133</v>
      </c>
      <c r="F13243" s="180">
        <v>785005</v>
      </c>
      <c r="G13243" s="180">
        <v>192140</v>
      </c>
      <c r="H13243" s="180">
        <v>112221</v>
      </c>
      <c r="I13243" s="180">
        <v>13206910</v>
      </c>
      <c r="J13243" s="180">
        <v>10883655</v>
      </c>
    </row>
    <row r="13244" spans="1:10" x14ac:dyDescent="0.2">
      <c r="A13244" s="180" t="s">
        <v>48</v>
      </c>
      <c r="B13244" s="180" t="s">
        <v>368</v>
      </c>
      <c r="C13244" s="180">
        <v>3735447</v>
      </c>
      <c r="D13244" s="180">
        <v>737183</v>
      </c>
      <c r="E13244" s="180">
        <v>2400133</v>
      </c>
      <c r="F13244" s="180">
        <v>3701968</v>
      </c>
      <c r="G13244" s="180">
        <v>1298044</v>
      </c>
      <c r="H13244" s="180">
        <v>403071</v>
      </c>
      <c r="I13244" s="180">
        <v>54466249</v>
      </c>
      <c r="J13244" s="180">
        <v>39987545</v>
      </c>
    </row>
    <row r="13245" spans="1:10" x14ac:dyDescent="0.2">
      <c r="A13245" s="180" t="s">
        <v>165</v>
      </c>
      <c r="B13245" s="180" t="s">
        <v>333</v>
      </c>
      <c r="C13245" s="180"/>
      <c r="D13245" s="180">
        <v>262751</v>
      </c>
      <c r="E13245" s="180"/>
      <c r="F13245" s="180">
        <v>502998</v>
      </c>
      <c r="G13245" s="180"/>
      <c r="H13245" s="180"/>
      <c r="I13245" s="180">
        <v>2488019</v>
      </c>
      <c r="J13245" s="180">
        <v>2272652.17</v>
      </c>
    </row>
    <row r="13246" spans="1:10" x14ac:dyDescent="0.2">
      <c r="A13246" s="180" t="s">
        <v>165</v>
      </c>
      <c r="B13246" s="180" t="s">
        <v>334</v>
      </c>
      <c r="C13246" s="180"/>
      <c r="D13246" s="180">
        <v>2079</v>
      </c>
      <c r="E13246" s="180"/>
      <c r="F13246" s="180">
        <v>3982</v>
      </c>
      <c r="G13246" s="180"/>
      <c r="H13246" s="180"/>
      <c r="I13246" s="180">
        <v>21765</v>
      </c>
      <c r="J13246" s="180">
        <v>21843.24</v>
      </c>
    </row>
    <row r="13247" spans="1:10" x14ac:dyDescent="0.2">
      <c r="A13247" s="180" t="s">
        <v>165</v>
      </c>
      <c r="B13247" s="180" t="s">
        <v>335</v>
      </c>
      <c r="C13247" s="180"/>
      <c r="D13247" s="180">
        <v>17642</v>
      </c>
      <c r="E13247" s="180"/>
      <c r="F13247" s="180"/>
      <c r="G13247" s="180"/>
      <c r="H13247" s="180"/>
      <c r="I13247" s="180">
        <v>111598</v>
      </c>
      <c r="J13247" s="180">
        <v>105773</v>
      </c>
    </row>
    <row r="13248" spans="1:10" x14ac:dyDescent="0.2">
      <c r="A13248" s="180" t="s">
        <v>165</v>
      </c>
      <c r="B13248" s="180" t="s">
        <v>336</v>
      </c>
      <c r="C13248" s="180"/>
      <c r="D13248" s="180"/>
      <c r="E13248" s="180"/>
      <c r="F13248" s="180"/>
      <c r="G13248" s="180"/>
      <c r="H13248" s="180"/>
      <c r="I13248" s="180">
        <v>575000</v>
      </c>
      <c r="J13248" s="180">
        <v>556758.06999999995</v>
      </c>
    </row>
    <row r="13249" spans="1:10" x14ac:dyDescent="0.2">
      <c r="A13249" s="180" t="s">
        <v>165</v>
      </c>
      <c r="B13249" s="180" t="s">
        <v>337</v>
      </c>
      <c r="C13249" s="180">
        <v>1000</v>
      </c>
      <c r="D13249" s="180">
        <v>500</v>
      </c>
      <c r="E13249" s="180"/>
      <c r="F13249" s="180">
        <v>500</v>
      </c>
      <c r="G13249" s="180">
        <v>100</v>
      </c>
      <c r="H13249" s="180"/>
      <c r="I13249" s="180">
        <v>15600</v>
      </c>
      <c r="J13249" s="180">
        <v>16661.509999999998</v>
      </c>
    </row>
    <row r="13250" spans="1:10" x14ac:dyDescent="0.2">
      <c r="A13250" s="180" t="s">
        <v>165</v>
      </c>
      <c r="B13250" s="180" t="s">
        <v>338</v>
      </c>
      <c r="C13250" s="180"/>
      <c r="D13250" s="180"/>
      <c r="E13250" s="180"/>
      <c r="F13250" s="180"/>
      <c r="G13250" s="180">
        <v>125000</v>
      </c>
      <c r="H13250" s="180"/>
      <c r="I13250" s="180">
        <v>125000</v>
      </c>
      <c r="J13250" s="180">
        <v>112595.59</v>
      </c>
    </row>
    <row r="13251" spans="1:10" x14ac:dyDescent="0.2">
      <c r="A13251" s="180" t="s">
        <v>165</v>
      </c>
      <c r="B13251" s="180" t="s">
        <v>339</v>
      </c>
      <c r="C13251" s="180"/>
      <c r="D13251" s="180"/>
      <c r="E13251" s="180"/>
      <c r="F13251" s="180"/>
      <c r="G13251" s="180"/>
      <c r="H13251" s="180"/>
      <c r="I13251" s="180">
        <v>150000</v>
      </c>
      <c r="J13251" s="180">
        <v>0</v>
      </c>
    </row>
    <row r="13252" spans="1:10" x14ac:dyDescent="0.2">
      <c r="A13252" s="180" t="s">
        <v>165</v>
      </c>
      <c r="B13252" s="180" t="s">
        <v>340</v>
      </c>
      <c r="C13252" s="180"/>
      <c r="D13252" s="180"/>
      <c r="E13252" s="180"/>
      <c r="F13252" s="180"/>
      <c r="G13252" s="180">
        <v>500</v>
      </c>
      <c r="H13252" s="180"/>
      <c r="I13252" s="180">
        <v>225500</v>
      </c>
      <c r="J13252" s="180">
        <v>224187.29</v>
      </c>
    </row>
    <row r="13253" spans="1:10" x14ac:dyDescent="0.2">
      <c r="A13253" s="180" t="s">
        <v>165</v>
      </c>
      <c r="B13253" s="180" t="s">
        <v>341</v>
      </c>
      <c r="C13253" s="180"/>
      <c r="D13253" s="180"/>
      <c r="E13253" s="180"/>
      <c r="F13253" s="180"/>
      <c r="G13253" s="180"/>
      <c r="H13253" s="180"/>
      <c r="I13253" s="180">
        <v>0</v>
      </c>
      <c r="J13253" s="180">
        <v>0</v>
      </c>
    </row>
    <row r="13254" spans="1:10" x14ac:dyDescent="0.2">
      <c r="A13254" s="180" t="s">
        <v>165</v>
      </c>
      <c r="B13254" s="180" t="s">
        <v>342</v>
      </c>
      <c r="C13254" s="180"/>
      <c r="D13254" s="180"/>
      <c r="E13254" s="180"/>
      <c r="F13254" s="180"/>
      <c r="G13254" s="180"/>
      <c r="H13254" s="180"/>
      <c r="I13254" s="180">
        <v>3071208</v>
      </c>
      <c r="J13254" s="180">
        <v>3075266</v>
      </c>
    </row>
    <row r="13255" spans="1:10" x14ac:dyDescent="0.2">
      <c r="A13255" s="180" t="s">
        <v>165</v>
      </c>
      <c r="B13255" s="180" t="s">
        <v>343</v>
      </c>
      <c r="C13255" s="180"/>
      <c r="D13255" s="180"/>
      <c r="E13255" s="180"/>
      <c r="F13255" s="180"/>
      <c r="G13255" s="180"/>
      <c r="H13255" s="180"/>
      <c r="I13255" s="180">
        <v>0</v>
      </c>
      <c r="J13255" s="180">
        <v>0</v>
      </c>
    </row>
    <row r="13256" spans="1:10" x14ac:dyDescent="0.2">
      <c r="A13256" s="180" t="s">
        <v>165</v>
      </c>
      <c r="B13256" s="180" t="s">
        <v>344</v>
      </c>
      <c r="C13256" s="180">
        <v>450000</v>
      </c>
      <c r="D13256" s="180"/>
      <c r="E13256" s="180"/>
      <c r="F13256" s="180"/>
      <c r="G13256" s="180">
        <v>2500</v>
      </c>
      <c r="H13256" s="180"/>
      <c r="I13256" s="180">
        <v>502500</v>
      </c>
      <c r="J13256" s="180">
        <v>485056.54</v>
      </c>
    </row>
    <row r="13257" spans="1:10" x14ac:dyDescent="0.2">
      <c r="A13257" s="180" t="s">
        <v>165</v>
      </c>
      <c r="B13257" s="180" t="s">
        <v>475</v>
      </c>
      <c r="C13257" s="180"/>
      <c r="D13257" s="180">
        <v>3427</v>
      </c>
      <c r="E13257" s="180"/>
      <c r="F13257" s="180">
        <v>6561</v>
      </c>
      <c r="G13257" s="180"/>
      <c r="H13257" s="180"/>
      <c r="I13257" s="180">
        <v>32138</v>
      </c>
      <c r="J13257" s="180">
        <v>28538.69</v>
      </c>
    </row>
    <row r="13258" spans="1:10" x14ac:dyDescent="0.2">
      <c r="A13258" s="180" t="s">
        <v>165</v>
      </c>
      <c r="B13258" s="180" t="s">
        <v>332</v>
      </c>
      <c r="C13258" s="180"/>
      <c r="D13258" s="180"/>
      <c r="E13258" s="180"/>
      <c r="F13258" s="180"/>
      <c r="G13258" s="180"/>
      <c r="H13258" s="180"/>
      <c r="I13258" s="180">
        <v>110000</v>
      </c>
      <c r="J13258" s="180">
        <v>105453</v>
      </c>
    </row>
    <row r="13259" spans="1:10" x14ac:dyDescent="0.2">
      <c r="A13259" s="180" t="s">
        <v>165</v>
      </c>
      <c r="B13259" s="180" t="s">
        <v>407</v>
      </c>
      <c r="C13259" s="180"/>
      <c r="D13259" s="180"/>
      <c r="E13259" s="180"/>
      <c r="F13259" s="180"/>
      <c r="G13259" s="180">
        <v>220000</v>
      </c>
      <c r="H13259" s="180"/>
      <c r="I13259" s="180">
        <v>310000</v>
      </c>
      <c r="J13259" s="180">
        <v>291900.39</v>
      </c>
    </row>
    <row r="13260" spans="1:10" x14ac:dyDescent="0.2">
      <c r="A13260" s="180" t="s">
        <v>165</v>
      </c>
      <c r="B13260" s="180" t="s">
        <v>345</v>
      </c>
      <c r="C13260" s="180">
        <v>451000</v>
      </c>
      <c r="D13260" s="180">
        <v>286399</v>
      </c>
      <c r="E13260" s="180">
        <v>0</v>
      </c>
      <c r="F13260" s="180">
        <v>514041</v>
      </c>
      <c r="G13260" s="180">
        <v>348100</v>
      </c>
      <c r="H13260" s="180">
        <v>0</v>
      </c>
      <c r="I13260" s="180">
        <v>7738328</v>
      </c>
      <c r="J13260" s="180">
        <v>7296685.4900000002</v>
      </c>
    </row>
    <row r="13261" spans="1:10" x14ac:dyDescent="0.2">
      <c r="A13261" s="180" t="s">
        <v>165</v>
      </c>
      <c r="B13261" s="180" t="s">
        <v>346</v>
      </c>
      <c r="C13261" s="180"/>
      <c r="D13261" s="180"/>
      <c r="E13261" s="180"/>
      <c r="F13261" s="180"/>
      <c r="G13261" s="180"/>
      <c r="H13261" s="180"/>
      <c r="I13261" s="180">
        <v>0</v>
      </c>
      <c r="J13261" s="180">
        <v>0</v>
      </c>
    </row>
    <row r="13262" spans="1:10" x14ac:dyDescent="0.2">
      <c r="A13262" s="180" t="s">
        <v>165</v>
      </c>
      <c r="B13262" s="180" t="s">
        <v>446</v>
      </c>
      <c r="C13262" s="180"/>
      <c r="D13262" s="180"/>
      <c r="E13262" s="180"/>
      <c r="F13262" s="180"/>
      <c r="G13262" s="180"/>
      <c r="H13262" s="180"/>
      <c r="I13262" s="180">
        <v>0</v>
      </c>
      <c r="J13262" s="180">
        <v>0</v>
      </c>
    </row>
    <row r="13263" spans="1:10" x14ac:dyDescent="0.2">
      <c r="A13263" s="180" t="s">
        <v>165</v>
      </c>
      <c r="B13263" s="180" t="s">
        <v>347</v>
      </c>
      <c r="C13263" s="180"/>
      <c r="D13263" s="180"/>
      <c r="E13263" s="180"/>
      <c r="F13263" s="180"/>
      <c r="G13263" s="180"/>
      <c r="H13263" s="180"/>
      <c r="I13263" s="180">
        <v>0</v>
      </c>
      <c r="J13263" s="180">
        <v>7171.07</v>
      </c>
    </row>
    <row r="13264" spans="1:10" x14ac:dyDescent="0.2">
      <c r="A13264" s="180" t="s">
        <v>165</v>
      </c>
      <c r="B13264" s="180" t="s">
        <v>348</v>
      </c>
      <c r="C13264" s="180">
        <v>451000</v>
      </c>
      <c r="D13264" s="180">
        <v>286399</v>
      </c>
      <c r="E13264" s="180">
        <v>0</v>
      </c>
      <c r="F13264" s="180">
        <v>514041</v>
      </c>
      <c r="G13264" s="180">
        <v>348100</v>
      </c>
      <c r="H13264" s="180">
        <v>0</v>
      </c>
      <c r="I13264" s="180">
        <v>7738328</v>
      </c>
      <c r="J13264" s="180">
        <v>7303856.5599999996</v>
      </c>
    </row>
    <row r="13265" spans="1:10" x14ac:dyDescent="0.2">
      <c r="A13265" s="180" t="s">
        <v>165</v>
      </c>
      <c r="B13265" s="180" t="s">
        <v>349</v>
      </c>
      <c r="C13265" s="180">
        <v>410290.07000000007</v>
      </c>
      <c r="D13265" s="180">
        <v>214663.99</v>
      </c>
      <c r="E13265" s="180">
        <v>0</v>
      </c>
      <c r="F13265" s="180">
        <v>20190.829999999962</v>
      </c>
      <c r="G13265" s="180">
        <v>-100349.01</v>
      </c>
      <c r="H13265" s="180">
        <v>0</v>
      </c>
      <c r="I13265" s="180">
        <v>3576649.2999999989</v>
      </c>
      <c r="J13265" s="180">
        <v>2727517.9</v>
      </c>
    </row>
    <row r="13266" spans="1:10" x14ac:dyDescent="0.2">
      <c r="A13266" s="180" t="s">
        <v>165</v>
      </c>
      <c r="B13266" s="180" t="s">
        <v>350</v>
      </c>
      <c r="C13266" s="180">
        <v>861290.07</v>
      </c>
      <c r="D13266" s="180">
        <v>501062.99</v>
      </c>
      <c r="E13266" s="180">
        <v>0</v>
      </c>
      <c r="F13266" s="180">
        <v>534231.82999999996</v>
      </c>
      <c r="G13266" s="180">
        <v>247750.99</v>
      </c>
      <c r="H13266" s="180">
        <v>0</v>
      </c>
      <c r="I13266" s="180">
        <v>11314977.300000001</v>
      </c>
      <c r="J13266" s="180">
        <v>10031374.460000001</v>
      </c>
    </row>
    <row r="13267" spans="1:10" x14ac:dyDescent="0.2">
      <c r="A13267" s="180" t="s">
        <v>165</v>
      </c>
      <c r="B13267" s="180" t="s">
        <v>376</v>
      </c>
      <c r="C13267" s="180"/>
      <c r="D13267" s="180"/>
      <c r="E13267" s="180"/>
      <c r="F13267" s="180"/>
      <c r="G13267" s="180"/>
      <c r="H13267" s="180"/>
      <c r="I13267" s="180"/>
      <c r="J13267" s="180"/>
    </row>
    <row r="13268" spans="1:10" x14ac:dyDescent="0.2">
      <c r="A13268" s="180" t="s">
        <v>165</v>
      </c>
      <c r="B13268" s="180" t="s">
        <v>377</v>
      </c>
      <c r="C13268" s="180">
        <v>60000</v>
      </c>
      <c r="D13268" s="180"/>
      <c r="E13268" s="180"/>
      <c r="F13268" s="180"/>
      <c r="G13268" s="180"/>
      <c r="H13268" s="180"/>
      <c r="I13268" s="180">
        <v>5235000</v>
      </c>
      <c r="J13268" s="180">
        <v>3791924.45</v>
      </c>
    </row>
    <row r="13269" spans="1:10" x14ac:dyDescent="0.2">
      <c r="A13269" s="180" t="s">
        <v>165</v>
      </c>
      <c r="B13269" s="180" t="s">
        <v>352</v>
      </c>
      <c r="C13269" s="180"/>
      <c r="D13269" s="180"/>
      <c r="E13269" s="180"/>
      <c r="F13269" s="180"/>
      <c r="G13269" s="180"/>
      <c r="H13269" s="180"/>
      <c r="I13269" s="180">
        <v>125000</v>
      </c>
      <c r="J13269" s="180">
        <v>87910.15</v>
      </c>
    </row>
    <row r="13270" spans="1:10" x14ac:dyDescent="0.2">
      <c r="A13270" s="180" t="s">
        <v>165</v>
      </c>
      <c r="B13270" s="180" t="s">
        <v>353</v>
      </c>
      <c r="C13270" s="180"/>
      <c r="D13270" s="180"/>
      <c r="E13270" s="180"/>
      <c r="F13270" s="180"/>
      <c r="G13270" s="180"/>
      <c r="H13270" s="180"/>
      <c r="I13270" s="180">
        <v>300000</v>
      </c>
      <c r="J13270" s="180">
        <v>238833.49</v>
      </c>
    </row>
    <row r="13271" spans="1:10" x14ac:dyDescent="0.2">
      <c r="A13271" s="180" t="s">
        <v>165</v>
      </c>
      <c r="B13271" s="180" t="s">
        <v>354</v>
      </c>
      <c r="C13271" s="180"/>
      <c r="D13271" s="180"/>
      <c r="E13271" s="180"/>
      <c r="F13271" s="180"/>
      <c r="G13271" s="180"/>
      <c r="H13271" s="180"/>
      <c r="I13271" s="180">
        <v>307000</v>
      </c>
      <c r="J13271" s="180">
        <v>241851.46</v>
      </c>
    </row>
    <row r="13272" spans="1:10" x14ac:dyDescent="0.2">
      <c r="A13272" s="180" t="s">
        <v>165</v>
      </c>
      <c r="B13272" s="180" t="s">
        <v>408</v>
      </c>
      <c r="C13272" s="180"/>
      <c r="D13272" s="180"/>
      <c r="E13272" s="180"/>
      <c r="F13272" s="180"/>
      <c r="G13272" s="180">
        <v>45000</v>
      </c>
      <c r="H13272" s="180"/>
      <c r="I13272" s="180">
        <v>350000</v>
      </c>
      <c r="J13272" s="180">
        <v>319144.43</v>
      </c>
    </row>
    <row r="13273" spans="1:10" x14ac:dyDescent="0.2">
      <c r="A13273" s="180" t="s">
        <v>165</v>
      </c>
      <c r="B13273" s="180" t="s">
        <v>423</v>
      </c>
      <c r="C13273" s="180">
        <v>5000</v>
      </c>
      <c r="D13273" s="180"/>
      <c r="E13273" s="180"/>
      <c r="F13273" s="180"/>
      <c r="G13273" s="180">
        <v>1000</v>
      </c>
      <c r="H13273" s="180"/>
      <c r="I13273" s="180">
        <v>131000</v>
      </c>
      <c r="J13273" s="180">
        <v>98112.81</v>
      </c>
    </row>
    <row r="13274" spans="1:10" x14ac:dyDescent="0.2">
      <c r="A13274" s="180" t="s">
        <v>165</v>
      </c>
      <c r="B13274" s="180" t="s">
        <v>355</v>
      </c>
      <c r="C13274" s="180"/>
      <c r="D13274" s="180">
        <v>50000</v>
      </c>
      <c r="E13274" s="180"/>
      <c r="F13274" s="180"/>
      <c r="G13274" s="180"/>
      <c r="H13274" s="180"/>
      <c r="I13274" s="180">
        <v>525000</v>
      </c>
      <c r="J13274" s="180">
        <v>429335.93</v>
      </c>
    </row>
    <row r="13275" spans="1:10" x14ac:dyDescent="0.2">
      <c r="A13275" s="180" t="s">
        <v>165</v>
      </c>
      <c r="B13275" s="180" t="s">
        <v>356</v>
      </c>
      <c r="C13275" s="180"/>
      <c r="D13275" s="180">
        <v>110000</v>
      </c>
      <c r="E13275" s="180"/>
      <c r="F13275" s="180"/>
      <c r="G13275" s="180"/>
      <c r="H13275" s="180"/>
      <c r="I13275" s="180">
        <v>300000</v>
      </c>
      <c r="J13275" s="180">
        <v>170419.11</v>
      </c>
    </row>
    <row r="13276" spans="1:10" x14ac:dyDescent="0.2">
      <c r="A13276" s="180" t="s">
        <v>165</v>
      </c>
      <c r="B13276" s="180" t="s">
        <v>409</v>
      </c>
      <c r="C13276" s="180"/>
      <c r="D13276" s="180"/>
      <c r="E13276" s="180"/>
      <c r="F13276" s="180"/>
      <c r="G13276" s="180"/>
      <c r="H13276" s="180"/>
      <c r="I13276" s="180">
        <v>0</v>
      </c>
      <c r="J13276" s="180"/>
    </row>
    <row r="13277" spans="1:10" x14ac:dyDescent="0.2">
      <c r="A13277" s="180" t="s">
        <v>165</v>
      </c>
      <c r="B13277" s="180" t="s">
        <v>378</v>
      </c>
      <c r="C13277" s="180"/>
      <c r="D13277" s="180"/>
      <c r="E13277" s="180"/>
      <c r="F13277" s="180"/>
      <c r="G13277" s="180">
        <v>525000</v>
      </c>
      <c r="H13277" s="180"/>
      <c r="I13277" s="180">
        <v>400000</v>
      </c>
      <c r="J13277" s="180">
        <v>278994.2</v>
      </c>
    </row>
    <row r="13278" spans="1:10" x14ac:dyDescent="0.2">
      <c r="A13278" s="180" t="s">
        <v>165</v>
      </c>
      <c r="B13278" s="180" t="s">
        <v>360</v>
      </c>
      <c r="C13278" s="180">
        <v>475000</v>
      </c>
      <c r="D13278" s="180">
        <v>300000</v>
      </c>
      <c r="E13278" s="180"/>
      <c r="F13278" s="180"/>
      <c r="G13278" s="180"/>
      <c r="H13278" s="180"/>
      <c r="I13278" s="180">
        <v>600000</v>
      </c>
      <c r="J13278" s="180">
        <v>193484.13</v>
      </c>
    </row>
    <row r="13279" spans="1:10" x14ac:dyDescent="0.2">
      <c r="A13279" s="180" t="s">
        <v>165</v>
      </c>
      <c r="B13279" s="180" t="s">
        <v>379</v>
      </c>
      <c r="C13279" s="180"/>
      <c r="D13279" s="180"/>
      <c r="E13279" s="180"/>
      <c r="F13279" s="180">
        <v>506980</v>
      </c>
      <c r="G13279" s="180"/>
      <c r="H13279" s="180"/>
      <c r="I13279" s="180">
        <v>436000</v>
      </c>
      <c r="J13279" s="180">
        <v>392385</v>
      </c>
    </row>
    <row r="13280" spans="1:10" x14ac:dyDescent="0.2">
      <c r="A13280" s="180" t="s">
        <v>165</v>
      </c>
      <c r="B13280" s="180" t="s">
        <v>362</v>
      </c>
      <c r="C13280" s="180"/>
      <c r="D13280" s="180"/>
      <c r="E13280" s="180"/>
      <c r="F13280" s="180"/>
      <c r="G13280" s="180"/>
      <c r="H13280" s="180"/>
      <c r="I13280" s="180">
        <v>197692</v>
      </c>
      <c r="J13280" s="180">
        <v>197233</v>
      </c>
    </row>
    <row r="13281" spans="1:10" x14ac:dyDescent="0.2">
      <c r="A13281" s="180" t="s">
        <v>165</v>
      </c>
      <c r="B13281" s="180" t="s">
        <v>365</v>
      </c>
      <c r="C13281" s="180">
        <v>540000</v>
      </c>
      <c r="D13281" s="180">
        <v>460000</v>
      </c>
      <c r="E13281" s="180">
        <v>0</v>
      </c>
      <c r="F13281" s="180">
        <v>506980</v>
      </c>
      <c r="G13281" s="180">
        <v>571000</v>
      </c>
      <c r="H13281" s="180">
        <v>0</v>
      </c>
      <c r="I13281" s="180">
        <v>8906692</v>
      </c>
      <c r="J13281" s="180">
        <v>6439628.1599999992</v>
      </c>
    </row>
    <row r="13282" spans="1:10" x14ac:dyDescent="0.2">
      <c r="A13282" s="180" t="s">
        <v>165</v>
      </c>
      <c r="B13282" s="180" t="s">
        <v>447</v>
      </c>
      <c r="C13282" s="180"/>
      <c r="D13282" s="180"/>
      <c r="E13282" s="180"/>
      <c r="F13282" s="180"/>
      <c r="G13282" s="180"/>
      <c r="H13282" s="180"/>
      <c r="I13282" s="180">
        <v>0</v>
      </c>
      <c r="J13282" s="180">
        <v>15097</v>
      </c>
    </row>
    <row r="13283" spans="1:10" x14ac:dyDescent="0.2">
      <c r="A13283" s="180" t="s">
        <v>165</v>
      </c>
      <c r="B13283" s="180" t="s">
        <v>366</v>
      </c>
      <c r="C13283" s="180">
        <v>540000</v>
      </c>
      <c r="D13283" s="180">
        <v>460000</v>
      </c>
      <c r="E13283" s="180">
        <v>0</v>
      </c>
      <c r="F13283" s="180">
        <v>506980</v>
      </c>
      <c r="G13283" s="180">
        <v>571000</v>
      </c>
      <c r="H13283" s="180">
        <v>0</v>
      </c>
      <c r="I13283" s="180">
        <v>8906692</v>
      </c>
      <c r="J13283" s="180">
        <v>6454725.1599999992</v>
      </c>
    </row>
    <row r="13284" spans="1:10" x14ac:dyDescent="0.2">
      <c r="A13284" s="180" t="s">
        <v>165</v>
      </c>
      <c r="B13284" s="180" t="s">
        <v>367</v>
      </c>
      <c r="C13284" s="180">
        <v>321290.07000000007</v>
      </c>
      <c r="D13284" s="180">
        <v>41062.989999999991</v>
      </c>
      <c r="E13284" s="180">
        <v>0</v>
      </c>
      <c r="F13284" s="180">
        <v>27251.829999999962</v>
      </c>
      <c r="G13284" s="180">
        <v>-323249.01</v>
      </c>
      <c r="H13284" s="180">
        <v>0</v>
      </c>
      <c r="I13284" s="180">
        <v>2408285.2999999989</v>
      </c>
      <c r="J13284" s="180">
        <v>3576649.3</v>
      </c>
    </row>
    <row r="13285" spans="1:10" x14ac:dyDescent="0.2">
      <c r="A13285" s="180" t="s">
        <v>165</v>
      </c>
      <c r="B13285" s="180" t="s">
        <v>368</v>
      </c>
      <c r="C13285" s="180">
        <v>861290.07</v>
      </c>
      <c r="D13285" s="180">
        <v>501062.99</v>
      </c>
      <c r="E13285" s="180">
        <v>0</v>
      </c>
      <c r="F13285" s="180">
        <v>534231.82999999996</v>
      </c>
      <c r="G13285" s="180">
        <v>247750.99</v>
      </c>
      <c r="H13285" s="180">
        <v>0</v>
      </c>
      <c r="I13285" s="180">
        <v>11314977.300000001</v>
      </c>
      <c r="J13285" s="180">
        <v>10031374.460000001</v>
      </c>
    </row>
    <row r="13286" spans="1:10" x14ac:dyDescent="0.2">
      <c r="A13286" s="180" t="s">
        <v>243</v>
      </c>
      <c r="B13286" s="180" t="s">
        <v>333</v>
      </c>
      <c r="C13286" s="180"/>
      <c r="D13286" s="180">
        <v>285900</v>
      </c>
      <c r="E13286" s="180"/>
      <c r="F13286" s="180">
        <v>593739</v>
      </c>
      <c r="G13286" s="180"/>
      <c r="H13286" s="180"/>
      <c r="I13286" s="180">
        <v>4275537</v>
      </c>
      <c r="J13286" s="180">
        <v>4173251.47</v>
      </c>
    </row>
    <row r="13287" spans="1:10" x14ac:dyDescent="0.2">
      <c r="A13287" s="180" t="s">
        <v>243</v>
      </c>
      <c r="B13287" s="180" t="s">
        <v>334</v>
      </c>
      <c r="C13287" s="180"/>
      <c r="D13287" s="180">
        <v>11387</v>
      </c>
      <c r="E13287" s="180"/>
      <c r="F13287" s="180">
        <v>23649</v>
      </c>
      <c r="G13287" s="180"/>
      <c r="H13287" s="180"/>
      <c r="I13287" s="180">
        <v>182738</v>
      </c>
      <c r="J13287" s="180">
        <v>183574.14</v>
      </c>
    </row>
    <row r="13288" spans="1:10" x14ac:dyDescent="0.2">
      <c r="A13288" s="180" t="s">
        <v>243</v>
      </c>
      <c r="B13288" s="180" t="s">
        <v>335</v>
      </c>
      <c r="C13288" s="180"/>
      <c r="D13288" s="180">
        <v>0</v>
      </c>
      <c r="E13288" s="180"/>
      <c r="F13288" s="180"/>
      <c r="G13288" s="180"/>
      <c r="H13288" s="180"/>
      <c r="I13288" s="180">
        <v>315489</v>
      </c>
      <c r="J13288" s="180">
        <v>295170</v>
      </c>
    </row>
    <row r="13289" spans="1:10" x14ac:dyDescent="0.2">
      <c r="A13289" s="180" t="s">
        <v>243</v>
      </c>
      <c r="B13289" s="180" t="s">
        <v>336</v>
      </c>
      <c r="C13289" s="180"/>
      <c r="D13289" s="180"/>
      <c r="E13289" s="180"/>
      <c r="F13289" s="180"/>
      <c r="G13289" s="180"/>
      <c r="H13289" s="180"/>
      <c r="I13289" s="180">
        <v>453217</v>
      </c>
      <c r="J13289" s="180">
        <v>401403.69</v>
      </c>
    </row>
    <row r="13290" spans="1:10" x14ac:dyDescent="0.2">
      <c r="A13290" s="180" t="s">
        <v>243</v>
      </c>
      <c r="B13290" s="180" t="s">
        <v>337</v>
      </c>
      <c r="C13290" s="180">
        <v>47705</v>
      </c>
      <c r="D13290" s="180">
        <v>279</v>
      </c>
      <c r="E13290" s="180">
        <v>508</v>
      </c>
      <c r="F13290" s="180">
        <v>812</v>
      </c>
      <c r="G13290" s="180">
        <v>330</v>
      </c>
      <c r="H13290" s="180">
        <v>0</v>
      </c>
      <c r="I13290" s="180">
        <v>55127</v>
      </c>
      <c r="J13290" s="180">
        <v>110271.06</v>
      </c>
    </row>
    <row r="13291" spans="1:10" x14ac:dyDescent="0.2">
      <c r="A13291" s="180" t="s">
        <v>243</v>
      </c>
      <c r="B13291" s="180" t="s">
        <v>338</v>
      </c>
      <c r="C13291" s="180"/>
      <c r="D13291" s="180"/>
      <c r="E13291" s="180"/>
      <c r="F13291" s="180"/>
      <c r="G13291" s="180">
        <v>421606</v>
      </c>
      <c r="H13291" s="180">
        <v>0</v>
      </c>
      <c r="I13291" s="180">
        <v>415375</v>
      </c>
      <c r="J13291" s="180">
        <v>416376.38</v>
      </c>
    </row>
    <row r="13292" spans="1:10" x14ac:dyDescent="0.2">
      <c r="A13292" s="180" t="s">
        <v>243</v>
      </c>
      <c r="B13292" s="180" t="s">
        <v>339</v>
      </c>
      <c r="C13292" s="180"/>
      <c r="D13292" s="180"/>
      <c r="E13292" s="180"/>
      <c r="F13292" s="180"/>
      <c r="G13292" s="180"/>
      <c r="H13292" s="180">
        <v>0</v>
      </c>
      <c r="I13292" s="180">
        <v>216929</v>
      </c>
      <c r="J13292" s="180">
        <v>193582.25</v>
      </c>
    </row>
    <row r="13293" spans="1:10" x14ac:dyDescent="0.2">
      <c r="A13293" s="180" t="s">
        <v>243</v>
      </c>
      <c r="B13293" s="180" t="s">
        <v>340</v>
      </c>
      <c r="C13293" s="180">
        <v>0</v>
      </c>
      <c r="D13293" s="180">
        <v>102</v>
      </c>
      <c r="E13293" s="180">
        <v>0</v>
      </c>
      <c r="F13293" s="180">
        <v>173</v>
      </c>
      <c r="G13293" s="180">
        <v>39306</v>
      </c>
      <c r="H13293" s="180">
        <v>0</v>
      </c>
      <c r="I13293" s="180">
        <v>231897</v>
      </c>
      <c r="J13293" s="180">
        <v>258566.73</v>
      </c>
    </row>
    <row r="13294" spans="1:10" x14ac:dyDescent="0.2">
      <c r="A13294" s="180" t="s">
        <v>243</v>
      </c>
      <c r="B13294" s="180" t="s">
        <v>341</v>
      </c>
      <c r="C13294" s="180">
        <v>0</v>
      </c>
      <c r="D13294" s="180">
        <v>0</v>
      </c>
      <c r="E13294" s="180">
        <v>0</v>
      </c>
      <c r="F13294" s="180"/>
      <c r="G13294" s="180">
        <v>0</v>
      </c>
      <c r="H13294" s="180">
        <v>0</v>
      </c>
      <c r="I13294" s="180">
        <v>0</v>
      </c>
      <c r="J13294" s="180">
        <v>0</v>
      </c>
    </row>
    <row r="13295" spans="1:10" x14ac:dyDescent="0.2">
      <c r="A13295" s="180" t="s">
        <v>243</v>
      </c>
      <c r="B13295" s="180" t="s">
        <v>342</v>
      </c>
      <c r="C13295" s="180"/>
      <c r="D13295" s="180"/>
      <c r="E13295" s="180"/>
      <c r="F13295" s="180"/>
      <c r="G13295" s="180"/>
      <c r="H13295" s="180"/>
      <c r="I13295" s="180">
        <v>6910940</v>
      </c>
      <c r="J13295" s="180">
        <v>6788195</v>
      </c>
    </row>
    <row r="13296" spans="1:10" x14ac:dyDescent="0.2">
      <c r="A13296" s="180" t="s">
        <v>243</v>
      </c>
      <c r="B13296" s="180" t="s">
        <v>343</v>
      </c>
      <c r="C13296" s="180"/>
      <c r="D13296" s="180"/>
      <c r="E13296" s="180"/>
      <c r="F13296" s="180"/>
      <c r="G13296" s="180"/>
      <c r="H13296" s="180"/>
      <c r="I13296" s="180">
        <v>0</v>
      </c>
      <c r="J13296" s="180">
        <v>0</v>
      </c>
    </row>
    <row r="13297" spans="1:10" x14ac:dyDescent="0.2">
      <c r="A13297" s="180" t="s">
        <v>243</v>
      </c>
      <c r="B13297" s="180" t="s">
        <v>344</v>
      </c>
      <c r="C13297" s="180">
        <v>1022725</v>
      </c>
      <c r="D13297" s="180">
        <v>117</v>
      </c>
      <c r="E13297" s="180">
        <v>0</v>
      </c>
      <c r="F13297" s="180">
        <v>254</v>
      </c>
      <c r="G13297" s="180">
        <v>4694</v>
      </c>
      <c r="H13297" s="180">
        <v>0</v>
      </c>
      <c r="I13297" s="180">
        <v>1049051</v>
      </c>
      <c r="J13297" s="180">
        <v>1013649.2</v>
      </c>
    </row>
    <row r="13298" spans="1:10" x14ac:dyDescent="0.2">
      <c r="A13298" s="180" t="s">
        <v>243</v>
      </c>
      <c r="B13298" s="180" t="s">
        <v>475</v>
      </c>
      <c r="C13298" s="180"/>
      <c r="D13298" s="180">
        <v>2566</v>
      </c>
      <c r="E13298" s="180"/>
      <c r="F13298" s="180">
        <v>5328</v>
      </c>
      <c r="G13298" s="180"/>
      <c r="H13298" s="180"/>
      <c r="I13298" s="180">
        <v>37015</v>
      </c>
      <c r="J13298" s="180">
        <v>36584.97</v>
      </c>
    </row>
    <row r="13299" spans="1:10" x14ac:dyDescent="0.2">
      <c r="A13299" s="180" t="s">
        <v>243</v>
      </c>
      <c r="B13299" s="180" t="s">
        <v>332</v>
      </c>
      <c r="C13299" s="180"/>
      <c r="D13299" s="180"/>
      <c r="E13299" s="180">
        <v>0</v>
      </c>
      <c r="F13299" s="180"/>
      <c r="G13299" s="180"/>
      <c r="H13299" s="180"/>
      <c r="I13299" s="180">
        <v>78136</v>
      </c>
      <c r="J13299" s="180">
        <v>83943</v>
      </c>
    </row>
    <row r="13300" spans="1:10" x14ac:dyDescent="0.2">
      <c r="A13300" s="180" t="s">
        <v>243</v>
      </c>
      <c r="B13300" s="180" t="s">
        <v>407</v>
      </c>
      <c r="C13300" s="180">
        <v>0</v>
      </c>
      <c r="D13300" s="180">
        <v>0</v>
      </c>
      <c r="E13300" s="180">
        <v>0</v>
      </c>
      <c r="F13300" s="180">
        <v>0</v>
      </c>
      <c r="G13300" s="180">
        <v>224315</v>
      </c>
      <c r="H13300" s="180">
        <v>0</v>
      </c>
      <c r="I13300" s="180">
        <v>540787</v>
      </c>
      <c r="J13300" s="180">
        <v>560286.59</v>
      </c>
    </row>
    <row r="13301" spans="1:10" x14ac:dyDescent="0.2">
      <c r="A13301" s="180" t="s">
        <v>243</v>
      </c>
      <c r="B13301" s="180" t="s">
        <v>345</v>
      </c>
      <c r="C13301" s="180">
        <v>1070430</v>
      </c>
      <c r="D13301" s="180">
        <v>300351</v>
      </c>
      <c r="E13301" s="180">
        <v>508</v>
      </c>
      <c r="F13301" s="180">
        <v>623955</v>
      </c>
      <c r="G13301" s="180">
        <v>690251</v>
      </c>
      <c r="H13301" s="180">
        <v>0</v>
      </c>
      <c r="I13301" s="180">
        <v>14762238</v>
      </c>
      <c r="J13301" s="180">
        <v>14514854.48</v>
      </c>
    </row>
    <row r="13302" spans="1:10" x14ac:dyDescent="0.2">
      <c r="A13302" s="180" t="s">
        <v>243</v>
      </c>
      <c r="B13302" s="180" t="s">
        <v>346</v>
      </c>
      <c r="C13302" s="180">
        <v>0</v>
      </c>
      <c r="D13302" s="180">
        <v>0</v>
      </c>
      <c r="E13302" s="180">
        <v>0</v>
      </c>
      <c r="F13302" s="180">
        <v>0</v>
      </c>
      <c r="G13302" s="180"/>
      <c r="H13302" s="180"/>
      <c r="I13302" s="180">
        <v>0</v>
      </c>
      <c r="J13302" s="180">
        <v>0</v>
      </c>
    </row>
    <row r="13303" spans="1:10" x14ac:dyDescent="0.2">
      <c r="A13303" s="180" t="s">
        <v>243</v>
      </c>
      <c r="B13303" s="180" t="s">
        <v>446</v>
      </c>
      <c r="C13303" s="180">
        <v>0</v>
      </c>
      <c r="D13303" s="180">
        <v>0</v>
      </c>
      <c r="E13303" s="180">
        <v>0</v>
      </c>
      <c r="F13303" s="180">
        <v>871808</v>
      </c>
      <c r="G13303" s="180">
        <v>0</v>
      </c>
      <c r="H13303" s="180">
        <v>0</v>
      </c>
      <c r="I13303" s="180">
        <v>858924</v>
      </c>
      <c r="J13303" s="180">
        <v>862523.45</v>
      </c>
    </row>
    <row r="13304" spans="1:10" x14ac:dyDescent="0.2">
      <c r="A13304" s="180" t="s">
        <v>243</v>
      </c>
      <c r="B13304" s="180" t="s">
        <v>347</v>
      </c>
      <c r="C13304" s="180">
        <v>0</v>
      </c>
      <c r="D13304" s="180">
        <v>2250</v>
      </c>
      <c r="E13304" s="180">
        <v>0</v>
      </c>
      <c r="F13304" s="180"/>
      <c r="G13304" s="180">
        <v>0</v>
      </c>
      <c r="H13304" s="180">
        <v>0</v>
      </c>
      <c r="I13304" s="180">
        <v>156000</v>
      </c>
      <c r="J13304" s="180">
        <v>8058.15</v>
      </c>
    </row>
    <row r="13305" spans="1:10" x14ac:dyDescent="0.2">
      <c r="A13305" s="180" t="s">
        <v>243</v>
      </c>
      <c r="B13305" s="180" t="s">
        <v>348</v>
      </c>
      <c r="C13305" s="180">
        <v>1070430</v>
      </c>
      <c r="D13305" s="180">
        <v>302601</v>
      </c>
      <c r="E13305" s="180">
        <v>508</v>
      </c>
      <c r="F13305" s="180">
        <v>1495763</v>
      </c>
      <c r="G13305" s="180">
        <v>690251</v>
      </c>
      <c r="H13305" s="180">
        <v>0</v>
      </c>
      <c r="I13305" s="180">
        <v>15777162</v>
      </c>
      <c r="J13305" s="180">
        <v>15385436.079999998</v>
      </c>
    </row>
    <row r="13306" spans="1:10" x14ac:dyDescent="0.2">
      <c r="A13306" s="180" t="s">
        <v>243</v>
      </c>
      <c r="B13306" s="180" t="s">
        <v>349</v>
      </c>
      <c r="C13306" s="180">
        <v>4048252.85</v>
      </c>
      <c r="D13306" s="180">
        <v>615423.32999999996</v>
      </c>
      <c r="E13306" s="180">
        <v>1511</v>
      </c>
      <c r="F13306" s="180">
        <v>28197.770000000019</v>
      </c>
      <c r="G13306" s="180">
        <v>229280.81000000008</v>
      </c>
      <c r="H13306" s="180">
        <v>0</v>
      </c>
      <c r="I13306" s="180">
        <v>12231078.779999999</v>
      </c>
      <c r="J13306" s="180">
        <v>21136227.789999999</v>
      </c>
    </row>
    <row r="13307" spans="1:10" x14ac:dyDescent="0.2">
      <c r="A13307" s="180" t="s">
        <v>243</v>
      </c>
      <c r="B13307" s="180" t="s">
        <v>350</v>
      </c>
      <c r="C13307" s="180">
        <v>5118682.8499999996</v>
      </c>
      <c r="D13307" s="180">
        <v>918024.33</v>
      </c>
      <c r="E13307" s="180">
        <v>2019</v>
      </c>
      <c r="F13307" s="180">
        <v>1523960.77</v>
      </c>
      <c r="G13307" s="180">
        <v>919531.81</v>
      </c>
      <c r="H13307" s="180">
        <v>0</v>
      </c>
      <c r="I13307" s="180">
        <v>28008240.780000001</v>
      </c>
      <c r="J13307" s="180">
        <v>36521663.869999997</v>
      </c>
    </row>
    <row r="13308" spans="1:10" x14ac:dyDescent="0.2">
      <c r="A13308" s="180" t="s">
        <v>243</v>
      </c>
      <c r="B13308" s="180" t="s">
        <v>376</v>
      </c>
      <c r="C13308" s="180"/>
      <c r="D13308" s="180"/>
      <c r="E13308" s="180"/>
      <c r="F13308" s="180"/>
      <c r="G13308" s="180"/>
      <c r="H13308" s="180"/>
      <c r="I13308" s="180"/>
      <c r="J13308" s="180"/>
    </row>
    <row r="13309" spans="1:10" x14ac:dyDescent="0.2">
      <c r="A13309" s="180" t="s">
        <v>243</v>
      </c>
      <c r="B13309" s="180" t="s">
        <v>377</v>
      </c>
      <c r="C13309" s="180">
        <v>0</v>
      </c>
      <c r="D13309" s="180">
        <v>23333</v>
      </c>
      <c r="E13309" s="180">
        <v>0</v>
      </c>
      <c r="F13309" s="180"/>
      <c r="G13309" s="180">
        <v>0</v>
      </c>
      <c r="H13309" s="180">
        <v>0</v>
      </c>
      <c r="I13309" s="180">
        <v>7825661</v>
      </c>
      <c r="J13309" s="180">
        <v>7624769.0599999996</v>
      </c>
    </row>
    <row r="13310" spans="1:10" x14ac:dyDescent="0.2">
      <c r="A13310" s="180" t="s">
        <v>243</v>
      </c>
      <c r="B13310" s="180" t="s">
        <v>352</v>
      </c>
      <c r="C13310" s="180">
        <v>0</v>
      </c>
      <c r="D13310" s="180">
        <v>0</v>
      </c>
      <c r="E13310" s="180">
        <v>0</v>
      </c>
      <c r="F13310" s="180"/>
      <c r="G13310" s="180">
        <v>0</v>
      </c>
      <c r="H13310" s="180">
        <v>0</v>
      </c>
      <c r="I13310" s="180">
        <v>401559</v>
      </c>
      <c r="J13310" s="180">
        <v>381669.01</v>
      </c>
    </row>
    <row r="13311" spans="1:10" x14ac:dyDescent="0.2">
      <c r="A13311" s="180" t="s">
        <v>243</v>
      </c>
      <c r="B13311" s="180" t="s">
        <v>353</v>
      </c>
      <c r="C13311" s="180">
        <v>0</v>
      </c>
      <c r="D13311" s="180">
        <v>20000</v>
      </c>
      <c r="E13311" s="180">
        <v>0</v>
      </c>
      <c r="F13311" s="180"/>
      <c r="G13311" s="180">
        <v>0</v>
      </c>
      <c r="H13311" s="180">
        <v>0</v>
      </c>
      <c r="I13311" s="180">
        <v>665438</v>
      </c>
      <c r="J13311" s="180">
        <v>642581.97000000009</v>
      </c>
    </row>
    <row r="13312" spans="1:10" x14ac:dyDescent="0.2">
      <c r="A13312" s="180" t="s">
        <v>243</v>
      </c>
      <c r="B13312" s="180" t="s">
        <v>354</v>
      </c>
      <c r="C13312" s="180">
        <v>0</v>
      </c>
      <c r="D13312" s="180">
        <v>0</v>
      </c>
      <c r="E13312" s="180">
        <v>0</v>
      </c>
      <c r="F13312" s="180"/>
      <c r="G13312" s="180">
        <v>0</v>
      </c>
      <c r="H13312" s="180">
        <v>0</v>
      </c>
      <c r="I13312" s="180">
        <v>277599</v>
      </c>
      <c r="J13312" s="180">
        <v>247610.98</v>
      </c>
    </row>
    <row r="13313" spans="1:10" x14ac:dyDescent="0.2">
      <c r="A13313" s="180" t="s">
        <v>243</v>
      </c>
      <c r="B13313" s="180" t="s">
        <v>408</v>
      </c>
      <c r="C13313" s="180">
        <v>0</v>
      </c>
      <c r="D13313" s="180">
        <v>0</v>
      </c>
      <c r="E13313" s="180">
        <v>0</v>
      </c>
      <c r="F13313" s="180"/>
      <c r="G13313" s="180">
        <v>0</v>
      </c>
      <c r="H13313" s="180">
        <v>0</v>
      </c>
      <c r="I13313" s="180">
        <v>757334</v>
      </c>
      <c r="J13313" s="180">
        <v>670053.89</v>
      </c>
    </row>
    <row r="13314" spans="1:10" x14ac:dyDescent="0.2">
      <c r="A13314" s="180" t="s">
        <v>243</v>
      </c>
      <c r="B13314" s="180" t="s">
        <v>423</v>
      </c>
      <c r="C13314" s="180">
        <v>10000</v>
      </c>
      <c r="D13314" s="180">
        <v>84000</v>
      </c>
      <c r="E13314" s="180">
        <v>0</v>
      </c>
      <c r="F13314" s="180">
        <v>0</v>
      </c>
      <c r="G13314" s="180">
        <v>102</v>
      </c>
      <c r="H13314" s="180">
        <v>0</v>
      </c>
      <c r="I13314" s="180">
        <v>392578</v>
      </c>
      <c r="J13314" s="180">
        <v>344377.27999999997</v>
      </c>
    </row>
    <row r="13315" spans="1:10" x14ac:dyDescent="0.2">
      <c r="A13315" s="180" t="s">
        <v>243</v>
      </c>
      <c r="B13315" s="180" t="s">
        <v>355</v>
      </c>
      <c r="C13315" s="180">
        <v>5000</v>
      </c>
      <c r="D13315" s="180">
        <v>103333</v>
      </c>
      <c r="E13315" s="180">
        <v>0</v>
      </c>
      <c r="F13315" s="180"/>
      <c r="G13315" s="180">
        <v>0</v>
      </c>
      <c r="H13315" s="180">
        <v>0</v>
      </c>
      <c r="I13315" s="180">
        <v>1202035</v>
      </c>
      <c r="J13315" s="180">
        <v>1182095.95</v>
      </c>
    </row>
    <row r="13316" spans="1:10" x14ac:dyDescent="0.2">
      <c r="A13316" s="180" t="s">
        <v>243</v>
      </c>
      <c r="B13316" s="180" t="s">
        <v>356</v>
      </c>
      <c r="C13316" s="180">
        <v>150000</v>
      </c>
      <c r="D13316" s="180">
        <v>114000</v>
      </c>
      <c r="E13316" s="180">
        <v>0</v>
      </c>
      <c r="F13316" s="180"/>
      <c r="G13316" s="180">
        <v>0</v>
      </c>
      <c r="H13316" s="180">
        <v>0</v>
      </c>
      <c r="I13316" s="180">
        <v>565547</v>
      </c>
      <c r="J13316" s="180">
        <v>572623.5</v>
      </c>
    </row>
    <row r="13317" spans="1:10" x14ac:dyDescent="0.2">
      <c r="A13317" s="180" t="s">
        <v>243</v>
      </c>
      <c r="B13317" s="180" t="s">
        <v>409</v>
      </c>
      <c r="C13317" s="180"/>
      <c r="D13317" s="180"/>
      <c r="E13317" s="180"/>
      <c r="F13317" s="180"/>
      <c r="G13317" s="180"/>
      <c r="H13317" s="180"/>
      <c r="I13317" s="180">
        <v>0</v>
      </c>
      <c r="J13317" s="180"/>
    </row>
    <row r="13318" spans="1:10" x14ac:dyDescent="0.2">
      <c r="A13318" s="180" t="s">
        <v>243</v>
      </c>
      <c r="B13318" s="180" t="s">
        <v>378</v>
      </c>
      <c r="C13318" s="180">
        <v>0</v>
      </c>
      <c r="D13318" s="180">
        <v>0</v>
      </c>
      <c r="E13318" s="180">
        <v>0</v>
      </c>
      <c r="F13318" s="180"/>
      <c r="G13318" s="180">
        <v>702396</v>
      </c>
      <c r="H13318" s="180">
        <v>0</v>
      </c>
      <c r="I13318" s="180">
        <v>671918</v>
      </c>
      <c r="J13318" s="180">
        <v>662075.89999999991</v>
      </c>
    </row>
    <row r="13319" spans="1:10" x14ac:dyDescent="0.2">
      <c r="A13319" s="180" t="s">
        <v>243</v>
      </c>
      <c r="B13319" s="180" t="s">
        <v>360</v>
      </c>
      <c r="C13319" s="180">
        <v>4176000</v>
      </c>
      <c r="D13319" s="180">
        <v>9333</v>
      </c>
      <c r="E13319" s="180">
        <v>0</v>
      </c>
      <c r="F13319" s="180"/>
      <c r="G13319" s="180"/>
      <c r="H13319" s="180">
        <v>0</v>
      </c>
      <c r="I13319" s="180">
        <v>5185333</v>
      </c>
      <c r="J13319" s="180">
        <v>9187209.8399999999</v>
      </c>
    </row>
    <row r="13320" spans="1:10" x14ac:dyDescent="0.2">
      <c r="A13320" s="180" t="s">
        <v>243</v>
      </c>
      <c r="B13320" s="180" t="s">
        <v>379</v>
      </c>
      <c r="C13320" s="180">
        <v>0</v>
      </c>
      <c r="D13320" s="180">
        <v>0</v>
      </c>
      <c r="E13320" s="180">
        <v>0</v>
      </c>
      <c r="F13320" s="180">
        <v>1475340</v>
      </c>
      <c r="G13320" s="180"/>
      <c r="H13320" s="180"/>
      <c r="I13320" s="180">
        <v>1448740</v>
      </c>
      <c r="J13320" s="180">
        <v>1477120.51</v>
      </c>
    </row>
    <row r="13321" spans="1:10" x14ac:dyDescent="0.2">
      <c r="A13321" s="180" t="s">
        <v>243</v>
      </c>
      <c r="B13321" s="180" t="s">
        <v>362</v>
      </c>
      <c r="C13321" s="180"/>
      <c r="D13321" s="180"/>
      <c r="E13321" s="180"/>
      <c r="F13321" s="180"/>
      <c r="G13321" s="180"/>
      <c r="H13321" s="180"/>
      <c r="I13321" s="180">
        <v>439103</v>
      </c>
      <c r="J13321" s="180">
        <v>433411</v>
      </c>
    </row>
    <row r="13322" spans="1:10" x14ac:dyDescent="0.2">
      <c r="A13322" s="180" t="s">
        <v>243</v>
      </c>
      <c r="B13322" s="180" t="s">
        <v>365</v>
      </c>
      <c r="C13322" s="180">
        <v>4341000</v>
      </c>
      <c r="D13322" s="180">
        <v>353999</v>
      </c>
      <c r="E13322" s="180">
        <v>0</v>
      </c>
      <c r="F13322" s="180">
        <v>1475340</v>
      </c>
      <c r="G13322" s="180">
        <v>702498</v>
      </c>
      <c r="H13322" s="180">
        <v>0</v>
      </c>
      <c r="I13322" s="180">
        <v>19832845</v>
      </c>
      <c r="J13322" s="180">
        <v>23425598.890000001</v>
      </c>
    </row>
    <row r="13323" spans="1:10" x14ac:dyDescent="0.2">
      <c r="A13323" s="180" t="s">
        <v>243</v>
      </c>
      <c r="B13323" s="180" t="s">
        <v>447</v>
      </c>
      <c r="C13323" s="180">
        <v>859533</v>
      </c>
      <c r="D13323" s="180">
        <v>0</v>
      </c>
      <c r="E13323" s="180">
        <v>0</v>
      </c>
      <c r="F13323" s="180">
        <v>0</v>
      </c>
      <c r="G13323" s="180">
        <v>0</v>
      </c>
      <c r="H13323" s="180">
        <v>0</v>
      </c>
      <c r="I13323" s="180">
        <v>860833</v>
      </c>
      <c r="J13323" s="180">
        <v>864986.2</v>
      </c>
    </row>
    <row r="13324" spans="1:10" x14ac:dyDescent="0.2">
      <c r="A13324" s="180" t="s">
        <v>243</v>
      </c>
      <c r="B13324" s="180" t="s">
        <v>366</v>
      </c>
      <c r="C13324" s="180">
        <v>5200533</v>
      </c>
      <c r="D13324" s="180">
        <v>353999</v>
      </c>
      <c r="E13324" s="180">
        <v>0</v>
      </c>
      <c r="F13324" s="180">
        <v>1475340</v>
      </c>
      <c r="G13324" s="180">
        <v>702498</v>
      </c>
      <c r="H13324" s="180">
        <v>0</v>
      </c>
      <c r="I13324" s="180">
        <v>20693678</v>
      </c>
      <c r="J13324" s="180">
        <v>24290585.09</v>
      </c>
    </row>
    <row r="13325" spans="1:10" x14ac:dyDescent="0.2">
      <c r="A13325" s="180" t="s">
        <v>243</v>
      </c>
      <c r="B13325" s="180" t="s">
        <v>367</v>
      </c>
      <c r="C13325" s="180">
        <v>-81850.150000000373</v>
      </c>
      <c r="D13325" s="180">
        <v>564025.32999999996</v>
      </c>
      <c r="E13325" s="180">
        <v>2019</v>
      </c>
      <c r="F13325" s="180">
        <v>48620.770000000019</v>
      </c>
      <c r="G13325" s="180">
        <v>217033.81000000008</v>
      </c>
      <c r="H13325" s="180">
        <v>0</v>
      </c>
      <c r="I13325" s="180">
        <v>7314562.7800000012</v>
      </c>
      <c r="J13325" s="180">
        <v>12231078.779999996</v>
      </c>
    </row>
    <row r="13326" spans="1:10" x14ac:dyDescent="0.2">
      <c r="A13326" s="180" t="s">
        <v>243</v>
      </c>
      <c r="B13326" s="180" t="s">
        <v>368</v>
      </c>
      <c r="C13326" s="180">
        <v>5118682.8499999996</v>
      </c>
      <c r="D13326" s="180">
        <v>918024.33</v>
      </c>
      <c r="E13326" s="180">
        <v>2019</v>
      </c>
      <c r="F13326" s="180">
        <v>1523960.77</v>
      </c>
      <c r="G13326" s="180">
        <v>919531.81</v>
      </c>
      <c r="H13326" s="180">
        <v>0</v>
      </c>
      <c r="I13326" s="180">
        <v>28008240.780000001</v>
      </c>
      <c r="J13326" s="180">
        <v>36521663.869999997</v>
      </c>
    </row>
    <row r="13327" spans="1:10" x14ac:dyDescent="0.2">
      <c r="A13327" s="180" t="s">
        <v>322</v>
      </c>
      <c r="B13327" s="180" t="s">
        <v>333</v>
      </c>
      <c r="C13327" s="180"/>
      <c r="D13327" s="180">
        <v>468200</v>
      </c>
      <c r="E13327" s="180"/>
      <c r="F13327" s="180">
        <v>0</v>
      </c>
      <c r="G13327" s="180"/>
      <c r="H13327" s="180"/>
      <c r="I13327" s="180">
        <v>2998708</v>
      </c>
      <c r="J13327" s="180">
        <v>2812232.14</v>
      </c>
    </row>
    <row r="13328" spans="1:10" x14ac:dyDescent="0.2">
      <c r="A13328" s="180" t="s">
        <v>322</v>
      </c>
      <c r="B13328" s="180" t="s">
        <v>334</v>
      </c>
      <c r="C13328" s="180"/>
      <c r="D13328" s="180">
        <v>107649</v>
      </c>
      <c r="E13328" s="180"/>
      <c r="F13328" s="180">
        <v>0</v>
      </c>
      <c r="G13328" s="180"/>
      <c r="H13328" s="180"/>
      <c r="I13328" s="180">
        <v>721100</v>
      </c>
      <c r="J13328" s="180">
        <v>796168.99999999988</v>
      </c>
    </row>
    <row r="13329" spans="1:10" x14ac:dyDescent="0.2">
      <c r="A13329" s="180" t="s">
        <v>322</v>
      </c>
      <c r="B13329" s="180" t="s">
        <v>335</v>
      </c>
      <c r="C13329" s="180"/>
      <c r="D13329" s="180">
        <v>30861</v>
      </c>
      <c r="E13329" s="180"/>
      <c r="F13329" s="180"/>
      <c r="G13329" s="180"/>
      <c r="H13329" s="180"/>
      <c r="I13329" s="180">
        <v>214485</v>
      </c>
      <c r="J13329" s="180">
        <v>215780</v>
      </c>
    </row>
    <row r="13330" spans="1:10" x14ac:dyDescent="0.2">
      <c r="A13330" s="180" t="s">
        <v>322</v>
      </c>
      <c r="B13330" s="180" t="s">
        <v>336</v>
      </c>
      <c r="C13330" s="180"/>
      <c r="D13330" s="180"/>
      <c r="E13330" s="180"/>
      <c r="F13330" s="180"/>
      <c r="G13330" s="180"/>
      <c r="H13330" s="180"/>
      <c r="I13330" s="180">
        <v>596687</v>
      </c>
      <c r="J13330" s="180">
        <v>521285.89</v>
      </c>
    </row>
    <row r="13331" spans="1:10" x14ac:dyDescent="0.2">
      <c r="A13331" s="180" t="s">
        <v>322</v>
      </c>
      <c r="B13331" s="180" t="s">
        <v>337</v>
      </c>
      <c r="C13331" s="180">
        <v>45809</v>
      </c>
      <c r="D13331" s="180">
        <v>1985</v>
      </c>
      <c r="E13331" s="180">
        <v>0</v>
      </c>
      <c r="F13331" s="180">
        <v>0</v>
      </c>
      <c r="G13331" s="180">
        <v>623</v>
      </c>
      <c r="H13331" s="180">
        <v>0</v>
      </c>
      <c r="I13331" s="180">
        <v>50641</v>
      </c>
      <c r="J13331" s="180">
        <v>49892.93</v>
      </c>
    </row>
    <row r="13332" spans="1:10" x14ac:dyDescent="0.2">
      <c r="A13332" s="180" t="s">
        <v>322</v>
      </c>
      <c r="B13332" s="180" t="s">
        <v>338</v>
      </c>
      <c r="C13332" s="180"/>
      <c r="D13332" s="180"/>
      <c r="E13332" s="180"/>
      <c r="F13332" s="180"/>
      <c r="G13332" s="180">
        <v>218389</v>
      </c>
      <c r="H13332" s="180">
        <v>0</v>
      </c>
      <c r="I13332" s="180">
        <v>215162</v>
      </c>
      <c r="J13332" s="180">
        <v>211981.79</v>
      </c>
    </row>
    <row r="13333" spans="1:10" x14ac:dyDescent="0.2">
      <c r="A13333" s="180" t="s">
        <v>322</v>
      </c>
      <c r="B13333" s="180" t="s">
        <v>339</v>
      </c>
      <c r="C13333" s="180"/>
      <c r="D13333" s="180"/>
      <c r="E13333" s="180"/>
      <c r="F13333" s="180"/>
      <c r="G13333" s="180"/>
      <c r="H13333" s="180">
        <v>0</v>
      </c>
      <c r="I13333" s="180">
        <v>492659</v>
      </c>
      <c r="J13333" s="180">
        <v>485378.29</v>
      </c>
    </row>
    <row r="13334" spans="1:10" x14ac:dyDescent="0.2">
      <c r="A13334" s="180" t="s">
        <v>322</v>
      </c>
      <c r="B13334" s="180" t="s">
        <v>340</v>
      </c>
      <c r="C13334" s="180">
        <v>0</v>
      </c>
      <c r="D13334" s="180">
        <v>50</v>
      </c>
      <c r="E13334" s="180">
        <v>0</v>
      </c>
      <c r="F13334" s="180">
        <v>0</v>
      </c>
      <c r="G13334" s="180">
        <v>2080</v>
      </c>
      <c r="H13334" s="180">
        <v>652</v>
      </c>
      <c r="I13334" s="180">
        <v>645411</v>
      </c>
      <c r="J13334" s="180">
        <v>122525.43</v>
      </c>
    </row>
    <row r="13335" spans="1:10" x14ac:dyDescent="0.2">
      <c r="A13335" s="180" t="s">
        <v>322</v>
      </c>
      <c r="B13335" s="180" t="s">
        <v>341</v>
      </c>
      <c r="C13335" s="180">
        <v>0</v>
      </c>
      <c r="D13335" s="180">
        <v>0</v>
      </c>
      <c r="E13335" s="180">
        <v>0</v>
      </c>
      <c r="F13335" s="180"/>
      <c r="G13335" s="180">
        <v>0</v>
      </c>
      <c r="H13335" s="180">
        <v>0</v>
      </c>
      <c r="I13335" s="180">
        <v>0</v>
      </c>
      <c r="J13335" s="180">
        <v>0</v>
      </c>
    </row>
    <row r="13336" spans="1:10" x14ac:dyDescent="0.2">
      <c r="A13336" s="180" t="s">
        <v>322</v>
      </c>
      <c r="B13336" s="180" t="s">
        <v>342</v>
      </c>
      <c r="C13336" s="180"/>
      <c r="D13336" s="180"/>
      <c r="E13336" s="180"/>
      <c r="F13336" s="180"/>
      <c r="G13336" s="180"/>
      <c r="H13336" s="180"/>
      <c r="I13336" s="180">
        <v>2652932</v>
      </c>
      <c r="J13336" s="180">
        <v>2696399</v>
      </c>
    </row>
    <row r="13337" spans="1:10" x14ac:dyDescent="0.2">
      <c r="A13337" s="180" t="s">
        <v>322</v>
      </c>
      <c r="B13337" s="180" t="s">
        <v>343</v>
      </c>
      <c r="C13337" s="180"/>
      <c r="D13337" s="180"/>
      <c r="E13337" s="180"/>
      <c r="F13337" s="180"/>
      <c r="G13337" s="180"/>
      <c r="H13337" s="180"/>
      <c r="I13337" s="180">
        <v>0</v>
      </c>
      <c r="J13337" s="180">
        <v>0</v>
      </c>
    </row>
    <row r="13338" spans="1:10" x14ac:dyDescent="0.2">
      <c r="A13338" s="180" t="s">
        <v>322</v>
      </c>
      <c r="B13338" s="180" t="s">
        <v>344</v>
      </c>
      <c r="C13338" s="180">
        <v>474198</v>
      </c>
      <c r="D13338" s="180">
        <v>0</v>
      </c>
      <c r="E13338" s="180">
        <v>0</v>
      </c>
      <c r="F13338" s="180">
        <v>0</v>
      </c>
      <c r="G13338" s="180">
        <v>2549</v>
      </c>
      <c r="H13338" s="180">
        <v>0</v>
      </c>
      <c r="I13338" s="180">
        <v>675467</v>
      </c>
      <c r="J13338" s="180">
        <v>495725.67</v>
      </c>
    </row>
    <row r="13339" spans="1:10" x14ac:dyDescent="0.2">
      <c r="A13339" s="180" t="s">
        <v>322</v>
      </c>
      <c r="B13339" s="180" t="s">
        <v>475</v>
      </c>
      <c r="C13339" s="180"/>
      <c r="D13339" s="180">
        <v>6735</v>
      </c>
      <c r="E13339" s="180"/>
      <c r="F13339" s="180">
        <v>0</v>
      </c>
      <c r="G13339" s="180"/>
      <c r="H13339" s="180"/>
      <c r="I13339" s="180">
        <v>38306</v>
      </c>
      <c r="J13339" s="180">
        <v>28661.08</v>
      </c>
    </row>
    <row r="13340" spans="1:10" x14ac:dyDescent="0.2">
      <c r="A13340" s="180" t="s">
        <v>322</v>
      </c>
      <c r="B13340" s="180" t="s">
        <v>332</v>
      </c>
      <c r="C13340" s="180"/>
      <c r="D13340" s="180"/>
      <c r="E13340" s="180">
        <v>0</v>
      </c>
      <c r="F13340" s="180"/>
      <c r="G13340" s="180"/>
      <c r="H13340" s="180"/>
      <c r="I13340" s="180">
        <v>65267</v>
      </c>
      <c r="J13340" s="180">
        <v>64571</v>
      </c>
    </row>
    <row r="13341" spans="1:10" x14ac:dyDescent="0.2">
      <c r="A13341" s="180" t="s">
        <v>322</v>
      </c>
      <c r="B13341" s="180" t="s">
        <v>407</v>
      </c>
      <c r="C13341" s="180">
        <v>0</v>
      </c>
      <c r="D13341" s="180">
        <v>0</v>
      </c>
      <c r="E13341" s="180">
        <v>0</v>
      </c>
      <c r="F13341" s="180">
        <v>0</v>
      </c>
      <c r="G13341" s="180">
        <v>153524</v>
      </c>
      <c r="H13341" s="180">
        <v>0</v>
      </c>
      <c r="I13341" s="180">
        <v>297999</v>
      </c>
      <c r="J13341" s="180">
        <v>353560.85</v>
      </c>
    </row>
    <row r="13342" spans="1:10" x14ac:dyDescent="0.2">
      <c r="A13342" s="180" t="s">
        <v>322</v>
      </c>
      <c r="B13342" s="180" t="s">
        <v>345</v>
      </c>
      <c r="C13342" s="180">
        <v>520007</v>
      </c>
      <c r="D13342" s="180">
        <v>615480</v>
      </c>
      <c r="E13342" s="180">
        <v>0</v>
      </c>
      <c r="F13342" s="180">
        <v>0</v>
      </c>
      <c r="G13342" s="180">
        <v>377165</v>
      </c>
      <c r="H13342" s="180">
        <v>652</v>
      </c>
      <c r="I13342" s="180">
        <v>9664824</v>
      </c>
      <c r="J13342" s="180">
        <v>8854163.0700000003</v>
      </c>
    </row>
    <row r="13343" spans="1:10" x14ac:dyDescent="0.2">
      <c r="A13343" s="180" t="s">
        <v>322</v>
      </c>
      <c r="B13343" s="180" t="s">
        <v>346</v>
      </c>
      <c r="C13343" s="180">
        <v>0</v>
      </c>
      <c r="D13343" s="180">
        <v>0</v>
      </c>
      <c r="E13343" s="180">
        <v>0</v>
      </c>
      <c r="F13343" s="180">
        <v>0</v>
      </c>
      <c r="G13343" s="180"/>
      <c r="H13343" s="180"/>
      <c r="I13343" s="180">
        <v>0</v>
      </c>
      <c r="J13343" s="180">
        <v>0</v>
      </c>
    </row>
    <row r="13344" spans="1:10" x14ac:dyDescent="0.2">
      <c r="A13344" s="180" t="s">
        <v>322</v>
      </c>
      <c r="B13344" s="180" t="s">
        <v>446</v>
      </c>
      <c r="C13344" s="180">
        <v>0</v>
      </c>
      <c r="D13344" s="180">
        <v>0</v>
      </c>
      <c r="E13344" s="180">
        <v>0</v>
      </c>
      <c r="F13344" s="180">
        <v>0</v>
      </c>
      <c r="G13344" s="180">
        <v>30724</v>
      </c>
      <c r="H13344" s="180">
        <v>0</v>
      </c>
      <c r="I13344" s="180">
        <v>395270</v>
      </c>
      <c r="J13344" s="180">
        <v>50997.56</v>
      </c>
    </row>
    <row r="13345" spans="1:10" x14ac:dyDescent="0.2">
      <c r="A13345" s="180" t="s">
        <v>322</v>
      </c>
      <c r="B13345" s="180" t="s">
        <v>347</v>
      </c>
      <c r="C13345" s="180">
        <v>0</v>
      </c>
      <c r="D13345" s="180">
        <v>0</v>
      </c>
      <c r="E13345" s="180">
        <v>0</v>
      </c>
      <c r="F13345" s="180"/>
      <c r="G13345" s="180">
        <v>0</v>
      </c>
      <c r="H13345" s="180">
        <v>0</v>
      </c>
      <c r="I13345" s="180">
        <v>20000</v>
      </c>
      <c r="J13345" s="180">
        <v>20</v>
      </c>
    </row>
    <row r="13346" spans="1:10" x14ac:dyDescent="0.2">
      <c r="A13346" s="180" t="s">
        <v>322</v>
      </c>
      <c r="B13346" s="180" t="s">
        <v>348</v>
      </c>
      <c r="C13346" s="180">
        <v>520007</v>
      </c>
      <c r="D13346" s="180">
        <v>615480</v>
      </c>
      <c r="E13346" s="180">
        <v>0</v>
      </c>
      <c r="F13346" s="180">
        <v>0</v>
      </c>
      <c r="G13346" s="180">
        <v>407889</v>
      </c>
      <c r="H13346" s="180">
        <v>652</v>
      </c>
      <c r="I13346" s="180">
        <v>10080094</v>
      </c>
      <c r="J13346" s="180">
        <v>8905180.6300000008</v>
      </c>
    </row>
    <row r="13347" spans="1:10" x14ac:dyDescent="0.2">
      <c r="A13347" s="180" t="s">
        <v>322</v>
      </c>
      <c r="B13347" s="180" t="s">
        <v>349</v>
      </c>
      <c r="C13347" s="180">
        <v>576514.89000000013</v>
      </c>
      <c r="D13347" s="180">
        <v>736955.58999999985</v>
      </c>
      <c r="E13347" s="180">
        <v>0</v>
      </c>
      <c r="F13347" s="180">
        <v>0</v>
      </c>
      <c r="G13347" s="180">
        <v>250911.89</v>
      </c>
      <c r="H13347" s="180">
        <v>-31.910000000000078</v>
      </c>
      <c r="I13347" s="180">
        <v>3458340.2899999996</v>
      </c>
      <c r="J13347" s="180">
        <v>3506232.5199999996</v>
      </c>
    </row>
    <row r="13348" spans="1:10" x14ac:dyDescent="0.2">
      <c r="A13348" s="180" t="s">
        <v>322</v>
      </c>
      <c r="B13348" s="180" t="s">
        <v>350</v>
      </c>
      <c r="C13348" s="180">
        <v>1096521.8899999999</v>
      </c>
      <c r="D13348" s="180">
        <v>1352435.59</v>
      </c>
      <c r="E13348" s="180">
        <v>0</v>
      </c>
      <c r="F13348" s="180">
        <v>0</v>
      </c>
      <c r="G13348" s="180">
        <v>658800.89</v>
      </c>
      <c r="H13348" s="180">
        <v>620.08999999999992</v>
      </c>
      <c r="I13348" s="180">
        <v>13538434.289999999</v>
      </c>
      <c r="J13348" s="180">
        <v>12411413.15</v>
      </c>
    </row>
    <row r="13349" spans="1:10" x14ac:dyDescent="0.2">
      <c r="A13349" s="180" t="s">
        <v>322</v>
      </c>
      <c r="B13349" s="180" t="s">
        <v>376</v>
      </c>
      <c r="C13349" s="180"/>
      <c r="D13349" s="180"/>
      <c r="E13349" s="180"/>
      <c r="F13349" s="180"/>
      <c r="G13349" s="180"/>
      <c r="H13349" s="180"/>
      <c r="I13349" s="180"/>
      <c r="J13349" s="180"/>
    </row>
    <row r="13350" spans="1:10" x14ac:dyDescent="0.2">
      <c r="A13350" s="180" t="s">
        <v>322</v>
      </c>
      <c r="B13350" s="180" t="s">
        <v>377</v>
      </c>
      <c r="C13350" s="180">
        <v>22779</v>
      </c>
      <c r="D13350" s="180">
        <v>0</v>
      </c>
      <c r="E13350" s="180">
        <v>0</v>
      </c>
      <c r="F13350" s="180"/>
      <c r="G13350" s="180">
        <v>0</v>
      </c>
      <c r="H13350" s="180">
        <v>969</v>
      </c>
      <c r="I13350" s="180">
        <v>5955647</v>
      </c>
      <c r="J13350" s="180">
        <v>5692729.6900000004</v>
      </c>
    </row>
    <row r="13351" spans="1:10" x14ac:dyDescent="0.2">
      <c r="A13351" s="180" t="s">
        <v>322</v>
      </c>
      <c r="B13351" s="180" t="s">
        <v>352</v>
      </c>
      <c r="C13351" s="180">
        <v>0</v>
      </c>
      <c r="D13351" s="180">
        <v>0</v>
      </c>
      <c r="E13351" s="180">
        <v>0</v>
      </c>
      <c r="F13351" s="180"/>
      <c r="G13351" s="180">
        <v>0</v>
      </c>
      <c r="H13351" s="180">
        <v>0</v>
      </c>
      <c r="I13351" s="180">
        <v>213062</v>
      </c>
      <c r="J13351" s="180">
        <v>199825.99</v>
      </c>
    </row>
    <row r="13352" spans="1:10" x14ac:dyDescent="0.2">
      <c r="A13352" s="180" t="s">
        <v>322</v>
      </c>
      <c r="B13352" s="180" t="s">
        <v>353</v>
      </c>
      <c r="C13352" s="180">
        <v>135047</v>
      </c>
      <c r="D13352" s="180">
        <v>52322</v>
      </c>
      <c r="E13352" s="180">
        <v>0</v>
      </c>
      <c r="F13352" s="180"/>
      <c r="G13352" s="180">
        <v>0</v>
      </c>
      <c r="H13352" s="180">
        <v>0</v>
      </c>
      <c r="I13352" s="180">
        <v>719164</v>
      </c>
      <c r="J13352" s="180">
        <v>222413.16</v>
      </c>
    </row>
    <row r="13353" spans="1:10" x14ac:dyDescent="0.2">
      <c r="A13353" s="180" t="s">
        <v>322</v>
      </c>
      <c r="B13353" s="180" t="s">
        <v>354</v>
      </c>
      <c r="C13353" s="180">
        <v>0</v>
      </c>
      <c r="D13353" s="180">
        <v>0</v>
      </c>
      <c r="E13353" s="180">
        <v>0</v>
      </c>
      <c r="F13353" s="180"/>
      <c r="G13353" s="180">
        <v>0</v>
      </c>
      <c r="H13353" s="180">
        <v>0</v>
      </c>
      <c r="I13353" s="180">
        <v>226211</v>
      </c>
      <c r="J13353" s="180">
        <v>220216.48</v>
      </c>
    </row>
    <row r="13354" spans="1:10" x14ac:dyDescent="0.2">
      <c r="A13354" s="180" t="s">
        <v>322</v>
      </c>
      <c r="B13354" s="180" t="s">
        <v>408</v>
      </c>
      <c r="C13354" s="180">
        <v>0</v>
      </c>
      <c r="D13354" s="180">
        <v>0</v>
      </c>
      <c r="E13354" s="180">
        <v>0</v>
      </c>
      <c r="F13354" s="180"/>
      <c r="G13354" s="180">
        <v>0</v>
      </c>
      <c r="H13354" s="180">
        <v>0</v>
      </c>
      <c r="I13354" s="180">
        <v>350701</v>
      </c>
      <c r="J13354" s="180">
        <v>314166.38</v>
      </c>
    </row>
    <row r="13355" spans="1:10" x14ac:dyDescent="0.2">
      <c r="A13355" s="180" t="s">
        <v>322</v>
      </c>
      <c r="B13355" s="180" t="s">
        <v>423</v>
      </c>
      <c r="C13355" s="180">
        <v>0</v>
      </c>
      <c r="D13355" s="180">
        <v>0</v>
      </c>
      <c r="E13355" s="180">
        <v>0</v>
      </c>
      <c r="F13355" s="180">
        <v>0</v>
      </c>
      <c r="G13355" s="180">
        <v>0</v>
      </c>
      <c r="H13355" s="180">
        <v>0</v>
      </c>
      <c r="I13355" s="180">
        <v>103363</v>
      </c>
      <c r="J13355" s="180">
        <v>101826.94</v>
      </c>
    </row>
    <row r="13356" spans="1:10" x14ac:dyDescent="0.2">
      <c r="A13356" s="180" t="s">
        <v>322</v>
      </c>
      <c r="B13356" s="180" t="s">
        <v>355</v>
      </c>
      <c r="C13356" s="180">
        <v>0</v>
      </c>
      <c r="D13356" s="180">
        <v>0</v>
      </c>
      <c r="E13356" s="180">
        <v>0</v>
      </c>
      <c r="F13356" s="180"/>
      <c r="G13356" s="180">
        <v>0</v>
      </c>
      <c r="H13356" s="180">
        <v>0</v>
      </c>
      <c r="I13356" s="180">
        <v>499288</v>
      </c>
      <c r="J13356" s="180">
        <v>504360.58</v>
      </c>
    </row>
    <row r="13357" spans="1:10" x14ac:dyDescent="0.2">
      <c r="A13357" s="180" t="s">
        <v>322</v>
      </c>
      <c r="B13357" s="180" t="s">
        <v>356</v>
      </c>
      <c r="C13357" s="180">
        <v>0</v>
      </c>
      <c r="D13357" s="180">
        <v>295977</v>
      </c>
      <c r="E13357" s="180">
        <v>0</v>
      </c>
      <c r="F13357" s="180"/>
      <c r="G13357" s="180">
        <v>0</v>
      </c>
      <c r="H13357" s="180">
        <v>0</v>
      </c>
      <c r="I13357" s="180">
        <v>736697</v>
      </c>
      <c r="J13357" s="180">
        <v>603756.69000000006</v>
      </c>
    </row>
    <row r="13358" spans="1:10" x14ac:dyDescent="0.2">
      <c r="A13358" s="180" t="s">
        <v>322</v>
      </c>
      <c r="B13358" s="180" t="s">
        <v>409</v>
      </c>
      <c r="C13358" s="180"/>
      <c r="D13358" s="180"/>
      <c r="E13358" s="180"/>
      <c r="F13358" s="180"/>
      <c r="G13358" s="180"/>
      <c r="H13358" s="180"/>
      <c r="I13358" s="180">
        <v>0</v>
      </c>
      <c r="J13358" s="180"/>
    </row>
    <row r="13359" spans="1:10" x14ac:dyDescent="0.2">
      <c r="A13359" s="180" t="s">
        <v>322</v>
      </c>
      <c r="B13359" s="180" t="s">
        <v>378</v>
      </c>
      <c r="C13359" s="180">
        <v>0</v>
      </c>
      <c r="D13359" s="180">
        <v>0</v>
      </c>
      <c r="E13359" s="180">
        <v>0</v>
      </c>
      <c r="F13359" s="180"/>
      <c r="G13359" s="180">
        <v>302190</v>
      </c>
      <c r="H13359" s="180">
        <v>0</v>
      </c>
      <c r="I13359" s="180">
        <v>397251</v>
      </c>
      <c r="J13359" s="180">
        <v>295806.52</v>
      </c>
    </row>
    <row r="13360" spans="1:10" x14ac:dyDescent="0.2">
      <c r="A13360" s="180" t="s">
        <v>322</v>
      </c>
      <c r="B13360" s="180" t="s">
        <v>360</v>
      </c>
      <c r="C13360" s="180">
        <v>315845</v>
      </c>
      <c r="D13360" s="180">
        <v>256251</v>
      </c>
      <c r="E13360" s="180">
        <v>0</v>
      </c>
      <c r="F13360" s="180"/>
      <c r="G13360" s="180"/>
      <c r="H13360" s="180">
        <v>0</v>
      </c>
      <c r="I13360" s="180">
        <v>563642</v>
      </c>
      <c r="J13360" s="180">
        <v>555311.42999999993</v>
      </c>
    </row>
    <row r="13361" spans="1:10" x14ac:dyDescent="0.2">
      <c r="A13361" s="180" t="s">
        <v>322</v>
      </c>
      <c r="B13361" s="180" t="s">
        <v>379</v>
      </c>
      <c r="C13361" s="180">
        <v>0</v>
      </c>
      <c r="D13361" s="180">
        <v>0</v>
      </c>
      <c r="E13361" s="180">
        <v>0</v>
      </c>
      <c r="F13361" s="180">
        <v>0</v>
      </c>
      <c r="G13361" s="180"/>
      <c r="H13361" s="180"/>
      <c r="I13361" s="180">
        <v>0</v>
      </c>
      <c r="J13361" s="180">
        <v>0</v>
      </c>
    </row>
    <row r="13362" spans="1:10" x14ac:dyDescent="0.2">
      <c r="A13362" s="180" t="s">
        <v>322</v>
      </c>
      <c r="B13362" s="180" t="s">
        <v>362</v>
      </c>
      <c r="C13362" s="180"/>
      <c r="D13362" s="180"/>
      <c r="E13362" s="180"/>
      <c r="F13362" s="180"/>
      <c r="G13362" s="180"/>
      <c r="H13362" s="180"/>
      <c r="I13362" s="180">
        <v>241298</v>
      </c>
      <c r="J13362" s="180">
        <v>240791</v>
      </c>
    </row>
    <row r="13363" spans="1:10" x14ac:dyDescent="0.2">
      <c r="A13363" s="180" t="s">
        <v>322</v>
      </c>
      <c r="B13363" s="180" t="s">
        <v>365</v>
      </c>
      <c r="C13363" s="180">
        <v>473671</v>
      </c>
      <c r="D13363" s="180">
        <v>604550</v>
      </c>
      <c r="E13363" s="180">
        <v>0</v>
      </c>
      <c r="F13363" s="180">
        <v>0</v>
      </c>
      <c r="G13363" s="180">
        <v>302190</v>
      </c>
      <c r="H13363" s="180">
        <v>969</v>
      </c>
      <c r="I13363" s="180">
        <v>10006324</v>
      </c>
      <c r="J13363" s="180">
        <v>8951204.8600000013</v>
      </c>
    </row>
    <row r="13364" spans="1:10" x14ac:dyDescent="0.2">
      <c r="A13364" s="180" t="s">
        <v>322</v>
      </c>
      <c r="B13364" s="180" t="s">
        <v>447</v>
      </c>
      <c r="C13364" s="180">
        <v>0</v>
      </c>
      <c r="D13364" s="180">
        <v>0</v>
      </c>
      <c r="E13364" s="180">
        <v>0</v>
      </c>
      <c r="F13364" s="180">
        <v>0</v>
      </c>
      <c r="G13364" s="180">
        <v>1667</v>
      </c>
      <c r="H13364" s="180">
        <v>0</v>
      </c>
      <c r="I13364" s="180">
        <v>1642</v>
      </c>
      <c r="J13364" s="180">
        <v>1868</v>
      </c>
    </row>
    <row r="13365" spans="1:10" x14ac:dyDescent="0.2">
      <c r="A13365" s="180" t="s">
        <v>322</v>
      </c>
      <c r="B13365" s="180" t="s">
        <v>366</v>
      </c>
      <c r="C13365" s="180">
        <v>473671</v>
      </c>
      <c r="D13365" s="180">
        <v>604550</v>
      </c>
      <c r="E13365" s="180">
        <v>0</v>
      </c>
      <c r="F13365" s="180">
        <v>0</v>
      </c>
      <c r="G13365" s="180">
        <v>303857</v>
      </c>
      <c r="H13365" s="180">
        <v>969</v>
      </c>
      <c r="I13365" s="180">
        <v>10007966</v>
      </c>
      <c r="J13365" s="180">
        <v>8953072.8600000013</v>
      </c>
    </row>
    <row r="13366" spans="1:10" x14ac:dyDescent="0.2">
      <c r="A13366" s="180" t="s">
        <v>322</v>
      </c>
      <c r="B13366" s="180" t="s">
        <v>367</v>
      </c>
      <c r="C13366" s="180">
        <v>622850.89000000013</v>
      </c>
      <c r="D13366" s="180">
        <v>747885.58999999985</v>
      </c>
      <c r="E13366" s="180">
        <v>0</v>
      </c>
      <c r="F13366" s="180">
        <v>0</v>
      </c>
      <c r="G13366" s="180">
        <v>354943.89</v>
      </c>
      <c r="H13366" s="180">
        <v>-348.91000000000008</v>
      </c>
      <c r="I13366" s="180">
        <v>3530468.2899999991</v>
      </c>
      <c r="J13366" s="180">
        <v>3458340.2899999991</v>
      </c>
    </row>
    <row r="13367" spans="1:10" x14ac:dyDescent="0.2">
      <c r="A13367" s="180" t="s">
        <v>322</v>
      </c>
      <c r="B13367" s="180" t="s">
        <v>368</v>
      </c>
      <c r="C13367" s="180">
        <v>1096521.8899999999</v>
      </c>
      <c r="D13367" s="180">
        <v>1352435.59</v>
      </c>
      <c r="E13367" s="180">
        <v>0</v>
      </c>
      <c r="F13367" s="180">
        <v>0</v>
      </c>
      <c r="G13367" s="180">
        <v>658800.89</v>
      </c>
      <c r="H13367" s="180">
        <v>620.08999999999992</v>
      </c>
      <c r="I13367" s="180">
        <v>13538434.289999999</v>
      </c>
      <c r="J13367" s="180">
        <v>12411413.15</v>
      </c>
    </row>
    <row r="13368" spans="1:10" x14ac:dyDescent="0.2">
      <c r="A13368" s="180" t="s">
        <v>115</v>
      </c>
      <c r="B13368" s="180" t="s">
        <v>333</v>
      </c>
      <c r="C13368" s="180"/>
      <c r="D13368" s="180">
        <v>168569</v>
      </c>
      <c r="E13368" s="180"/>
      <c r="F13368" s="180">
        <v>383298</v>
      </c>
      <c r="G13368" s="180"/>
      <c r="H13368" s="180"/>
      <c r="I13368" s="180">
        <v>2126472</v>
      </c>
      <c r="J13368" s="180">
        <v>2158491.9900000002</v>
      </c>
    </row>
    <row r="13369" spans="1:10" x14ac:dyDescent="0.2">
      <c r="A13369" s="180" t="s">
        <v>115</v>
      </c>
      <c r="B13369" s="180" t="s">
        <v>334</v>
      </c>
      <c r="C13369" s="180"/>
      <c r="D13369" s="180">
        <v>6126</v>
      </c>
      <c r="E13369" s="180"/>
      <c r="F13369" s="180">
        <v>13930</v>
      </c>
      <c r="G13369" s="180"/>
      <c r="H13369" s="180"/>
      <c r="I13369" s="180">
        <v>80221</v>
      </c>
      <c r="J13369" s="180">
        <v>89917.51</v>
      </c>
    </row>
    <row r="13370" spans="1:10" x14ac:dyDescent="0.2">
      <c r="A13370" s="180" t="s">
        <v>115</v>
      </c>
      <c r="B13370" s="180" t="s">
        <v>335</v>
      </c>
      <c r="C13370" s="180"/>
      <c r="D13370" s="180">
        <v>113782</v>
      </c>
      <c r="E13370" s="180"/>
      <c r="F13370" s="180"/>
      <c r="G13370" s="180"/>
      <c r="H13370" s="180"/>
      <c r="I13370" s="180">
        <v>304522</v>
      </c>
      <c r="J13370" s="180">
        <v>275969</v>
      </c>
    </row>
    <row r="13371" spans="1:10" x14ac:dyDescent="0.2">
      <c r="A13371" s="180" t="s">
        <v>115</v>
      </c>
      <c r="B13371" s="180" t="s">
        <v>336</v>
      </c>
      <c r="C13371" s="180"/>
      <c r="D13371" s="180"/>
      <c r="E13371" s="180"/>
      <c r="F13371" s="180"/>
      <c r="G13371" s="180"/>
      <c r="H13371" s="180"/>
      <c r="I13371" s="180">
        <v>600000</v>
      </c>
      <c r="J13371" s="180">
        <v>523921.33</v>
      </c>
    </row>
    <row r="13372" spans="1:10" x14ac:dyDescent="0.2">
      <c r="A13372" s="180" t="s">
        <v>115</v>
      </c>
      <c r="B13372" s="180" t="s">
        <v>337</v>
      </c>
      <c r="C13372" s="180">
        <v>500</v>
      </c>
      <c r="D13372" s="180">
        <v>100</v>
      </c>
      <c r="E13372" s="180">
        <v>0</v>
      </c>
      <c r="F13372" s="180">
        <v>100</v>
      </c>
      <c r="G13372" s="180">
        <v>100</v>
      </c>
      <c r="H13372" s="180"/>
      <c r="I13372" s="180">
        <v>17410</v>
      </c>
      <c r="J13372" s="180">
        <v>12757.91</v>
      </c>
    </row>
    <row r="13373" spans="1:10" x14ac:dyDescent="0.2">
      <c r="A13373" s="180" t="s">
        <v>115</v>
      </c>
      <c r="B13373" s="180" t="s">
        <v>338</v>
      </c>
      <c r="C13373" s="180"/>
      <c r="D13373" s="180"/>
      <c r="E13373" s="180"/>
      <c r="F13373" s="180"/>
      <c r="G13373" s="180">
        <v>230000</v>
      </c>
      <c r="H13373" s="180"/>
      <c r="I13373" s="180">
        <v>135000</v>
      </c>
      <c r="J13373" s="180">
        <v>134448.72</v>
      </c>
    </row>
    <row r="13374" spans="1:10" x14ac:dyDescent="0.2">
      <c r="A13374" s="180" t="s">
        <v>115</v>
      </c>
      <c r="B13374" s="180" t="s">
        <v>339</v>
      </c>
      <c r="C13374" s="180"/>
      <c r="D13374" s="180"/>
      <c r="E13374" s="180"/>
      <c r="F13374" s="180"/>
      <c r="G13374" s="180"/>
      <c r="H13374" s="180">
        <v>60000</v>
      </c>
      <c r="I13374" s="180">
        <v>166500</v>
      </c>
      <c r="J13374" s="180">
        <v>107439.48</v>
      </c>
    </row>
    <row r="13375" spans="1:10" x14ac:dyDescent="0.2">
      <c r="A13375" s="180" t="s">
        <v>115</v>
      </c>
      <c r="B13375" s="180" t="s">
        <v>340</v>
      </c>
      <c r="C13375" s="180">
        <v>15000</v>
      </c>
      <c r="D13375" s="180"/>
      <c r="E13375" s="180">
        <v>0</v>
      </c>
      <c r="F13375" s="180">
        <v>0</v>
      </c>
      <c r="G13375" s="180">
        <v>2000</v>
      </c>
      <c r="H13375" s="180"/>
      <c r="I13375" s="180">
        <v>92395</v>
      </c>
      <c r="J13375" s="180">
        <v>89429.48</v>
      </c>
    </row>
    <row r="13376" spans="1:10" x14ac:dyDescent="0.2">
      <c r="A13376" s="180" t="s">
        <v>115</v>
      </c>
      <c r="B13376" s="180" t="s">
        <v>341</v>
      </c>
      <c r="C13376" s="180"/>
      <c r="D13376" s="180"/>
      <c r="E13376" s="180">
        <v>0</v>
      </c>
      <c r="F13376" s="180">
        <v>0</v>
      </c>
      <c r="G13376" s="180"/>
      <c r="H13376" s="180"/>
      <c r="I13376" s="180">
        <v>5400</v>
      </c>
      <c r="J13376" s="180">
        <v>4250</v>
      </c>
    </row>
    <row r="13377" spans="1:10" x14ac:dyDescent="0.2">
      <c r="A13377" s="180" t="s">
        <v>115</v>
      </c>
      <c r="B13377" s="180" t="s">
        <v>342</v>
      </c>
      <c r="C13377" s="180"/>
      <c r="D13377" s="180"/>
      <c r="E13377" s="180"/>
      <c r="F13377" s="180"/>
      <c r="G13377" s="180"/>
      <c r="H13377" s="180"/>
      <c r="I13377" s="180">
        <v>2830959</v>
      </c>
      <c r="J13377" s="180">
        <v>2884434</v>
      </c>
    </row>
    <row r="13378" spans="1:10" x14ac:dyDescent="0.2">
      <c r="A13378" s="180" t="s">
        <v>115</v>
      </c>
      <c r="B13378" s="180" t="s">
        <v>343</v>
      </c>
      <c r="C13378" s="180"/>
      <c r="D13378" s="180"/>
      <c r="E13378" s="180"/>
      <c r="F13378" s="180"/>
      <c r="G13378" s="180"/>
      <c r="H13378" s="180"/>
      <c r="I13378" s="180">
        <v>0</v>
      </c>
      <c r="J13378" s="180">
        <v>0</v>
      </c>
    </row>
    <row r="13379" spans="1:10" x14ac:dyDescent="0.2">
      <c r="A13379" s="180" t="s">
        <v>115</v>
      </c>
      <c r="B13379" s="180" t="s">
        <v>344</v>
      </c>
      <c r="C13379" s="180">
        <v>450000</v>
      </c>
      <c r="D13379" s="180"/>
      <c r="E13379" s="180">
        <v>0</v>
      </c>
      <c r="F13379" s="180">
        <v>0</v>
      </c>
      <c r="G13379" s="180">
        <v>5000</v>
      </c>
      <c r="H13379" s="180">
        <v>10000</v>
      </c>
      <c r="I13379" s="180">
        <v>507000</v>
      </c>
      <c r="J13379" s="180">
        <v>492443.78</v>
      </c>
    </row>
    <row r="13380" spans="1:10" x14ac:dyDescent="0.2">
      <c r="A13380" s="180" t="s">
        <v>115</v>
      </c>
      <c r="B13380" s="180" t="s">
        <v>475</v>
      </c>
      <c r="C13380" s="180"/>
      <c r="D13380" s="180">
        <v>873</v>
      </c>
      <c r="E13380" s="180"/>
      <c r="F13380" s="180">
        <v>1985</v>
      </c>
      <c r="G13380" s="180"/>
      <c r="H13380" s="180"/>
      <c r="I13380" s="180">
        <v>9560</v>
      </c>
      <c r="J13380" s="180">
        <v>216.7</v>
      </c>
    </row>
    <row r="13381" spans="1:10" x14ac:dyDescent="0.2">
      <c r="A13381" s="180" t="s">
        <v>115</v>
      </c>
      <c r="B13381" s="180" t="s">
        <v>332</v>
      </c>
      <c r="C13381" s="180"/>
      <c r="D13381" s="180"/>
      <c r="E13381" s="180">
        <v>0</v>
      </c>
      <c r="F13381" s="180"/>
      <c r="G13381" s="180"/>
      <c r="H13381" s="180"/>
      <c r="I13381" s="180">
        <v>70000</v>
      </c>
      <c r="J13381" s="180">
        <v>66947</v>
      </c>
    </row>
    <row r="13382" spans="1:10" x14ac:dyDescent="0.2">
      <c r="A13382" s="180" t="s">
        <v>115</v>
      </c>
      <c r="B13382" s="180" t="s">
        <v>407</v>
      </c>
      <c r="C13382" s="180">
        <v>0</v>
      </c>
      <c r="D13382" s="180">
        <v>0</v>
      </c>
      <c r="E13382" s="180">
        <v>0</v>
      </c>
      <c r="F13382" s="180">
        <v>0</v>
      </c>
      <c r="G13382" s="180">
        <v>150000</v>
      </c>
      <c r="H13382" s="180"/>
      <c r="I13382" s="180">
        <v>320000</v>
      </c>
      <c r="J13382" s="180">
        <v>228284.49</v>
      </c>
    </row>
    <row r="13383" spans="1:10" x14ac:dyDescent="0.2">
      <c r="A13383" s="180" t="s">
        <v>115</v>
      </c>
      <c r="B13383" s="180" t="s">
        <v>345</v>
      </c>
      <c r="C13383" s="180">
        <v>465500</v>
      </c>
      <c r="D13383" s="180">
        <v>289450</v>
      </c>
      <c r="E13383" s="180">
        <v>0</v>
      </c>
      <c r="F13383" s="180">
        <v>399313</v>
      </c>
      <c r="G13383" s="180">
        <v>387100</v>
      </c>
      <c r="H13383" s="180">
        <v>70000</v>
      </c>
      <c r="I13383" s="180">
        <v>7265439</v>
      </c>
      <c r="J13383" s="180">
        <v>7068951.3900000006</v>
      </c>
    </row>
    <row r="13384" spans="1:10" x14ac:dyDescent="0.2">
      <c r="A13384" s="180" t="s">
        <v>115</v>
      </c>
      <c r="B13384" s="180" t="s">
        <v>346</v>
      </c>
      <c r="C13384" s="180">
        <v>0</v>
      </c>
      <c r="D13384" s="180">
        <v>0</v>
      </c>
      <c r="E13384" s="180">
        <v>0</v>
      </c>
      <c r="F13384" s="180">
        <v>0</v>
      </c>
      <c r="G13384" s="180"/>
      <c r="H13384" s="180"/>
      <c r="I13384" s="180">
        <v>0</v>
      </c>
      <c r="J13384" s="180">
        <v>2050000</v>
      </c>
    </row>
    <row r="13385" spans="1:10" x14ac:dyDescent="0.2">
      <c r="A13385" s="180" t="s">
        <v>115</v>
      </c>
      <c r="B13385" s="180" t="s">
        <v>446</v>
      </c>
      <c r="C13385" s="180">
        <v>0</v>
      </c>
      <c r="D13385" s="180">
        <v>0</v>
      </c>
      <c r="E13385" s="180">
        <v>0</v>
      </c>
      <c r="F13385" s="180">
        <v>190142</v>
      </c>
      <c r="G13385" s="180">
        <v>0</v>
      </c>
      <c r="H13385" s="180">
        <v>0</v>
      </c>
      <c r="I13385" s="180">
        <v>400000</v>
      </c>
      <c r="J13385" s="180">
        <v>270334.78000000003</v>
      </c>
    </row>
    <row r="13386" spans="1:10" x14ac:dyDescent="0.2">
      <c r="A13386" s="180" t="s">
        <v>115</v>
      </c>
      <c r="B13386" s="180" t="s">
        <v>347</v>
      </c>
      <c r="C13386" s="180">
        <v>0</v>
      </c>
      <c r="D13386" s="180">
        <v>0</v>
      </c>
      <c r="E13386" s="180">
        <v>0</v>
      </c>
      <c r="F13386" s="180"/>
      <c r="G13386" s="180">
        <v>0</v>
      </c>
      <c r="H13386" s="180">
        <v>0</v>
      </c>
      <c r="I13386" s="180">
        <v>2000</v>
      </c>
      <c r="J13386" s="180">
        <v>120</v>
      </c>
    </row>
    <row r="13387" spans="1:10" x14ac:dyDescent="0.2">
      <c r="A13387" s="180" t="s">
        <v>115</v>
      </c>
      <c r="B13387" s="180" t="s">
        <v>348</v>
      </c>
      <c r="C13387" s="180">
        <v>465500</v>
      </c>
      <c r="D13387" s="180">
        <v>289450</v>
      </c>
      <c r="E13387" s="180">
        <v>0</v>
      </c>
      <c r="F13387" s="180">
        <v>589455</v>
      </c>
      <c r="G13387" s="180">
        <v>387100</v>
      </c>
      <c r="H13387" s="180">
        <v>70000</v>
      </c>
      <c r="I13387" s="180">
        <v>7667439</v>
      </c>
      <c r="J13387" s="180">
        <v>9389406.1699999999</v>
      </c>
    </row>
    <row r="13388" spans="1:10" x14ac:dyDescent="0.2">
      <c r="A13388" s="180" t="s">
        <v>115</v>
      </c>
      <c r="B13388" s="180" t="s">
        <v>349</v>
      </c>
      <c r="C13388" s="180">
        <v>113339.77000000002</v>
      </c>
      <c r="D13388" s="180">
        <v>292053.40000000002</v>
      </c>
      <c r="E13388" s="180">
        <v>0</v>
      </c>
      <c r="F13388" s="180">
        <v>24130.239999999991</v>
      </c>
      <c r="G13388" s="180">
        <v>3311.0900000000256</v>
      </c>
      <c r="H13388" s="180">
        <v>0</v>
      </c>
      <c r="I13388" s="180">
        <v>2916468.9400000004</v>
      </c>
      <c r="J13388" s="180">
        <v>4267462.95</v>
      </c>
    </row>
    <row r="13389" spans="1:10" x14ac:dyDescent="0.2">
      <c r="A13389" s="180" t="s">
        <v>115</v>
      </c>
      <c r="B13389" s="180" t="s">
        <v>350</v>
      </c>
      <c r="C13389" s="180">
        <v>578839.77</v>
      </c>
      <c r="D13389" s="180">
        <v>581503.4</v>
      </c>
      <c r="E13389" s="180">
        <v>0</v>
      </c>
      <c r="F13389" s="180">
        <v>613585.24</v>
      </c>
      <c r="G13389" s="180">
        <v>390411.09</v>
      </c>
      <c r="H13389" s="180">
        <v>70000</v>
      </c>
      <c r="I13389" s="180">
        <v>10583907.939999999</v>
      </c>
      <c r="J13389" s="180">
        <v>13656869.119999999</v>
      </c>
    </row>
    <row r="13390" spans="1:10" x14ac:dyDescent="0.2">
      <c r="A13390" s="180" t="s">
        <v>115</v>
      </c>
      <c r="B13390" s="180" t="s">
        <v>376</v>
      </c>
      <c r="C13390" s="180"/>
      <c r="D13390" s="180"/>
      <c r="E13390" s="180"/>
      <c r="F13390" s="180"/>
      <c r="G13390" s="180"/>
      <c r="H13390" s="180"/>
      <c r="I13390" s="180"/>
      <c r="J13390" s="180"/>
    </row>
    <row r="13391" spans="1:10" x14ac:dyDescent="0.2">
      <c r="A13391" s="180" t="s">
        <v>115</v>
      </c>
      <c r="B13391" s="180" t="s">
        <v>377</v>
      </c>
      <c r="C13391" s="180"/>
      <c r="D13391" s="180">
        <v>150000</v>
      </c>
      <c r="E13391" s="180"/>
      <c r="F13391" s="180"/>
      <c r="G13391" s="180"/>
      <c r="H13391" s="180"/>
      <c r="I13391" s="180">
        <v>4084885</v>
      </c>
      <c r="J13391" s="180">
        <v>3887449.2</v>
      </c>
    </row>
    <row r="13392" spans="1:10" x14ac:dyDescent="0.2">
      <c r="A13392" s="180" t="s">
        <v>115</v>
      </c>
      <c r="B13392" s="180" t="s">
        <v>352</v>
      </c>
      <c r="C13392" s="180"/>
      <c r="D13392" s="180"/>
      <c r="E13392" s="180"/>
      <c r="F13392" s="180"/>
      <c r="G13392" s="180"/>
      <c r="H13392" s="180"/>
      <c r="I13392" s="180">
        <v>118998</v>
      </c>
      <c r="J13392" s="180">
        <v>115498.11</v>
      </c>
    </row>
    <row r="13393" spans="1:10" x14ac:dyDescent="0.2">
      <c r="A13393" s="180" t="s">
        <v>115</v>
      </c>
      <c r="B13393" s="180" t="s">
        <v>353</v>
      </c>
      <c r="C13393" s="180"/>
      <c r="D13393" s="180"/>
      <c r="E13393" s="180"/>
      <c r="F13393" s="180"/>
      <c r="G13393" s="180"/>
      <c r="H13393" s="180"/>
      <c r="I13393" s="180">
        <v>287625</v>
      </c>
      <c r="J13393" s="180">
        <v>279225.87</v>
      </c>
    </row>
    <row r="13394" spans="1:10" x14ac:dyDescent="0.2">
      <c r="A13394" s="180" t="s">
        <v>115</v>
      </c>
      <c r="B13394" s="180" t="s">
        <v>354</v>
      </c>
      <c r="C13394" s="180"/>
      <c r="D13394" s="180"/>
      <c r="E13394" s="180"/>
      <c r="F13394" s="180"/>
      <c r="G13394" s="180"/>
      <c r="H13394" s="180">
        <v>5000</v>
      </c>
      <c r="I13394" s="180">
        <v>284000</v>
      </c>
      <c r="J13394" s="180">
        <v>283517.56</v>
      </c>
    </row>
    <row r="13395" spans="1:10" x14ac:dyDescent="0.2">
      <c r="A13395" s="180" t="s">
        <v>115</v>
      </c>
      <c r="B13395" s="180" t="s">
        <v>408</v>
      </c>
      <c r="C13395" s="180"/>
      <c r="D13395" s="180"/>
      <c r="E13395" s="180"/>
      <c r="F13395" s="180"/>
      <c r="G13395" s="180"/>
      <c r="H13395" s="180"/>
      <c r="I13395" s="180">
        <v>323700</v>
      </c>
      <c r="J13395" s="180">
        <v>314200.73</v>
      </c>
    </row>
    <row r="13396" spans="1:10" x14ac:dyDescent="0.2">
      <c r="A13396" s="180" t="s">
        <v>115</v>
      </c>
      <c r="B13396" s="180" t="s">
        <v>423</v>
      </c>
      <c r="C13396" s="180"/>
      <c r="D13396" s="180"/>
      <c r="E13396" s="180"/>
      <c r="F13396" s="180"/>
      <c r="G13396" s="180">
        <v>6555</v>
      </c>
      <c r="H13396" s="180"/>
      <c r="I13396" s="180">
        <v>172905</v>
      </c>
      <c r="J13396" s="180">
        <v>167297.88</v>
      </c>
    </row>
    <row r="13397" spans="1:10" x14ac:dyDescent="0.2">
      <c r="A13397" s="180" t="s">
        <v>115</v>
      </c>
      <c r="B13397" s="180" t="s">
        <v>355</v>
      </c>
      <c r="C13397" s="180">
        <v>225000</v>
      </c>
      <c r="D13397" s="180">
        <v>265000</v>
      </c>
      <c r="E13397" s="180"/>
      <c r="F13397" s="180"/>
      <c r="G13397" s="180">
        <v>15500</v>
      </c>
      <c r="H13397" s="180">
        <v>3000</v>
      </c>
      <c r="I13397" s="180">
        <v>687323</v>
      </c>
      <c r="J13397" s="180">
        <v>502617.55</v>
      </c>
    </row>
    <row r="13398" spans="1:10" x14ac:dyDescent="0.2">
      <c r="A13398" s="180" t="s">
        <v>115</v>
      </c>
      <c r="B13398" s="180" t="s">
        <v>356</v>
      </c>
      <c r="C13398" s="180"/>
      <c r="D13398" s="180">
        <v>120000</v>
      </c>
      <c r="E13398" s="180"/>
      <c r="F13398" s="180"/>
      <c r="G13398" s="180"/>
      <c r="H13398" s="180"/>
      <c r="I13398" s="180">
        <v>316647</v>
      </c>
      <c r="J13398" s="180">
        <v>224817.78</v>
      </c>
    </row>
    <row r="13399" spans="1:10" x14ac:dyDescent="0.2">
      <c r="A13399" s="180" t="s">
        <v>115</v>
      </c>
      <c r="B13399" s="180" t="s">
        <v>409</v>
      </c>
      <c r="C13399" s="180"/>
      <c r="D13399" s="180"/>
      <c r="E13399" s="180"/>
      <c r="F13399" s="180"/>
      <c r="G13399" s="180"/>
      <c r="H13399" s="180"/>
      <c r="I13399" s="180">
        <v>0</v>
      </c>
      <c r="J13399" s="180"/>
    </row>
    <row r="13400" spans="1:10" x14ac:dyDescent="0.2">
      <c r="A13400" s="180" t="s">
        <v>115</v>
      </c>
      <c r="B13400" s="180" t="s">
        <v>378</v>
      </c>
      <c r="C13400" s="180"/>
      <c r="D13400" s="180"/>
      <c r="E13400" s="180"/>
      <c r="F13400" s="180"/>
      <c r="G13400" s="180">
        <v>362000</v>
      </c>
      <c r="H13400" s="180">
        <v>59550</v>
      </c>
      <c r="I13400" s="180">
        <v>213100</v>
      </c>
      <c r="J13400" s="180">
        <v>249938.75</v>
      </c>
    </row>
    <row r="13401" spans="1:10" x14ac:dyDescent="0.2">
      <c r="A13401" s="180" t="s">
        <v>115</v>
      </c>
      <c r="B13401" s="180" t="s">
        <v>360</v>
      </c>
      <c r="C13401" s="180">
        <v>150000</v>
      </c>
      <c r="D13401" s="180"/>
      <c r="E13401" s="180"/>
      <c r="F13401" s="180"/>
      <c r="G13401" s="180"/>
      <c r="H13401" s="180"/>
      <c r="I13401" s="180">
        <v>812797</v>
      </c>
      <c r="J13401" s="180">
        <v>3834583.68</v>
      </c>
    </row>
    <row r="13402" spans="1:10" x14ac:dyDescent="0.2">
      <c r="A13402" s="180" t="s">
        <v>115</v>
      </c>
      <c r="B13402" s="180" t="s">
        <v>379</v>
      </c>
      <c r="C13402" s="180"/>
      <c r="D13402" s="180"/>
      <c r="E13402" s="180"/>
      <c r="F13402" s="180">
        <v>589355</v>
      </c>
      <c r="G13402" s="180"/>
      <c r="H13402" s="180"/>
      <c r="I13402" s="180">
        <v>588000</v>
      </c>
      <c r="J13402" s="180">
        <v>413487.39</v>
      </c>
    </row>
    <row r="13403" spans="1:10" x14ac:dyDescent="0.2">
      <c r="A13403" s="180" t="s">
        <v>115</v>
      </c>
      <c r="B13403" s="180" t="s">
        <v>362</v>
      </c>
      <c r="C13403" s="180"/>
      <c r="D13403" s="180"/>
      <c r="E13403" s="180"/>
      <c r="F13403" s="180"/>
      <c r="G13403" s="180"/>
      <c r="H13403" s="180"/>
      <c r="I13403" s="180">
        <v>198855</v>
      </c>
      <c r="J13403" s="180">
        <v>198885</v>
      </c>
    </row>
    <row r="13404" spans="1:10" x14ac:dyDescent="0.2">
      <c r="A13404" s="180" t="s">
        <v>115</v>
      </c>
      <c r="B13404" s="180" t="s">
        <v>365</v>
      </c>
      <c r="C13404" s="180">
        <v>375000</v>
      </c>
      <c r="D13404" s="180">
        <v>535000</v>
      </c>
      <c r="E13404" s="180">
        <v>0</v>
      </c>
      <c r="F13404" s="180">
        <v>589355</v>
      </c>
      <c r="G13404" s="180">
        <v>384055</v>
      </c>
      <c r="H13404" s="180">
        <v>67550</v>
      </c>
      <c r="I13404" s="180">
        <v>8088835</v>
      </c>
      <c r="J13404" s="180">
        <v>10471519.5</v>
      </c>
    </row>
    <row r="13405" spans="1:10" x14ac:dyDescent="0.2">
      <c r="A13405" s="180" t="s">
        <v>115</v>
      </c>
      <c r="B13405" s="180" t="s">
        <v>447</v>
      </c>
      <c r="C13405" s="180">
        <v>190142</v>
      </c>
      <c r="D13405" s="180"/>
      <c r="E13405" s="180"/>
      <c r="F13405" s="180"/>
      <c r="G13405" s="180"/>
      <c r="H13405" s="180"/>
      <c r="I13405" s="180">
        <v>400000</v>
      </c>
      <c r="J13405" s="180">
        <v>268880.68000000005</v>
      </c>
    </row>
    <row r="13406" spans="1:10" x14ac:dyDescent="0.2">
      <c r="A13406" s="180" t="s">
        <v>115</v>
      </c>
      <c r="B13406" s="180" t="s">
        <v>366</v>
      </c>
      <c r="C13406" s="180">
        <v>565142</v>
      </c>
      <c r="D13406" s="180">
        <v>535000</v>
      </c>
      <c r="E13406" s="180">
        <v>0</v>
      </c>
      <c r="F13406" s="180">
        <v>589355</v>
      </c>
      <c r="G13406" s="180">
        <v>384055</v>
      </c>
      <c r="H13406" s="180">
        <v>67550</v>
      </c>
      <c r="I13406" s="180">
        <v>8488835</v>
      </c>
      <c r="J13406" s="180">
        <v>10740400.18</v>
      </c>
    </row>
    <row r="13407" spans="1:10" x14ac:dyDescent="0.2">
      <c r="A13407" s="180" t="s">
        <v>115</v>
      </c>
      <c r="B13407" s="180" t="s">
        <v>367</v>
      </c>
      <c r="C13407" s="180">
        <v>13697.77000000002</v>
      </c>
      <c r="D13407" s="180">
        <v>46503.400000000023</v>
      </c>
      <c r="E13407" s="180">
        <v>0</v>
      </c>
      <c r="F13407" s="180">
        <v>24230.239999999991</v>
      </c>
      <c r="G13407" s="180">
        <v>6356.0900000000256</v>
      </c>
      <c r="H13407" s="180">
        <v>2450</v>
      </c>
      <c r="I13407" s="180">
        <v>2095072.9400000011</v>
      </c>
      <c r="J13407" s="180">
        <v>2916468.9400000013</v>
      </c>
    </row>
    <row r="13408" spans="1:10" x14ac:dyDescent="0.2">
      <c r="A13408" s="180" t="s">
        <v>115</v>
      </c>
      <c r="B13408" s="180" t="s">
        <v>368</v>
      </c>
      <c r="C13408" s="180">
        <v>578839.77</v>
      </c>
      <c r="D13408" s="180">
        <v>581503.4</v>
      </c>
      <c r="E13408" s="180">
        <v>0</v>
      </c>
      <c r="F13408" s="180">
        <v>613585.24</v>
      </c>
      <c r="G13408" s="180">
        <v>390411.09</v>
      </c>
      <c r="H13408" s="180">
        <v>70000</v>
      </c>
      <c r="I13408" s="180">
        <v>10583907.939999999</v>
      </c>
      <c r="J13408" s="180">
        <v>13656869.119999999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  <pageSetUpPr fitToPage="1"/>
  </sheetPr>
  <dimension ref="A1:Q34"/>
  <sheetViews>
    <sheetView showGridLines="0" zoomScale="90" zoomScaleNormal="90" workbookViewId="0">
      <pane xSplit="1" topLeftCell="B1" activePane="topRight" state="frozen"/>
      <selection pane="topRight" activeCell="L2" sqref="L2"/>
    </sheetView>
  </sheetViews>
  <sheetFormatPr defaultColWidth="9" defaultRowHeight="12.75" x14ac:dyDescent="0.2"/>
  <cols>
    <col min="1" max="1" width="4.42578125" style="24" customWidth="1"/>
    <col min="2" max="2" width="39.28515625" style="24" customWidth="1"/>
    <col min="3" max="7" width="12.5703125" style="24" customWidth="1"/>
    <col min="8" max="8" width="13.42578125" style="24" customWidth="1"/>
    <col min="9" max="9" width="12.5703125" style="24" customWidth="1"/>
    <col min="10" max="10" width="13.28515625" style="24" customWidth="1"/>
    <col min="11" max="11" width="12.5703125" style="24" customWidth="1"/>
    <col min="12" max="12" width="23.28515625" style="38" customWidth="1"/>
    <col min="13" max="14" width="9" style="139" hidden="1" customWidth="1"/>
    <col min="15" max="15" width="22.140625" style="165" hidden="1" customWidth="1"/>
    <col min="16" max="16" width="11" style="165" hidden="1" customWidth="1"/>
    <col min="17" max="17" width="31.5703125" style="38" hidden="1" customWidth="1"/>
    <col min="18" max="16384" width="9" style="38"/>
  </cols>
  <sheetData>
    <row r="1" spans="1:17" s="36" customFormat="1" x14ac:dyDescent="0.2">
      <c r="A1" s="32" t="s">
        <v>372</v>
      </c>
      <c r="B1" s="25"/>
      <c r="C1" s="25"/>
      <c r="D1" s="25"/>
      <c r="E1" s="25"/>
      <c r="F1" s="25"/>
      <c r="G1" s="25"/>
      <c r="H1" s="25"/>
      <c r="I1" s="39"/>
      <c r="J1" s="25"/>
      <c r="K1" s="33" t="s">
        <v>385</v>
      </c>
      <c r="M1" s="136"/>
      <c r="N1" s="136"/>
      <c r="O1" s="162"/>
      <c r="P1" s="162"/>
    </row>
    <row r="2" spans="1:17" s="36" customFormat="1" ht="15.75" x14ac:dyDescent="0.25">
      <c r="A2" s="207" t="str">
        <f>CONCATENATE(Adopted!$A$2," LONG TERM DEBT SCHEDULE")</f>
        <v>AGWSR LONG TERM DEBT SCHEDULE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182" t="s">
        <v>1750</v>
      </c>
      <c r="M2" s="136"/>
      <c r="N2" s="136"/>
      <c r="O2" s="162"/>
      <c r="P2" s="162"/>
    </row>
    <row r="3" spans="1:17" s="36" customFormat="1" ht="14.25" x14ac:dyDescent="0.2">
      <c r="A3" s="34" t="s">
        <v>419</v>
      </c>
      <c r="B3" s="35"/>
      <c r="C3" s="35"/>
      <c r="D3" s="35"/>
      <c r="E3" s="35"/>
      <c r="F3" s="35"/>
      <c r="G3" s="35"/>
      <c r="H3" s="35"/>
      <c r="I3" s="35"/>
      <c r="J3" s="35"/>
      <c r="K3" s="35"/>
      <c r="M3" s="136"/>
      <c r="N3" s="136"/>
      <c r="O3" s="162"/>
      <c r="P3" s="162"/>
    </row>
    <row r="4" spans="1:17" s="36" customFormat="1" ht="14.25" x14ac:dyDescent="0.2">
      <c r="A4" s="207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36" t="str">
        <f>Adopted!F5</f>
        <v>0009</v>
      </c>
      <c r="M4" s="136"/>
      <c r="N4" s="136"/>
      <c r="O4" s="162"/>
      <c r="P4" s="162"/>
    </row>
    <row r="5" spans="1:17" s="58" customFormat="1" ht="15.95" customHeight="1" x14ac:dyDescent="0.2">
      <c r="A5" s="208"/>
      <c r="B5" s="208"/>
      <c r="C5" s="208"/>
      <c r="D5" s="208"/>
      <c r="E5" s="208"/>
      <c r="F5" s="208"/>
      <c r="G5" s="208"/>
      <c r="H5" s="208"/>
      <c r="I5" s="208"/>
      <c r="J5" s="208"/>
      <c r="K5" s="208"/>
      <c r="M5" s="137"/>
      <c r="N5" s="137"/>
      <c r="O5" s="163"/>
      <c r="P5" s="163"/>
    </row>
    <row r="6" spans="1:17" s="36" customFormat="1" ht="19.5" customHeight="1" thickBot="1" x14ac:dyDescent="0.25">
      <c r="A6" s="209" t="s">
        <v>1749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M6" s="136"/>
      <c r="N6" s="136"/>
      <c r="O6" s="162"/>
      <c r="P6" s="162"/>
    </row>
    <row r="7" spans="1:17" s="36" customFormat="1" ht="156.75" customHeight="1" thickBot="1" x14ac:dyDescent="0.25">
      <c r="A7" s="184"/>
      <c r="B7" s="194" t="s">
        <v>386</v>
      </c>
      <c r="C7" s="195" t="s">
        <v>509</v>
      </c>
      <c r="D7" s="195" t="s">
        <v>506</v>
      </c>
      <c r="E7" s="193" t="s">
        <v>507</v>
      </c>
      <c r="F7" s="193" t="s">
        <v>955</v>
      </c>
      <c r="G7" s="193" t="s">
        <v>956</v>
      </c>
      <c r="H7" s="193" t="s">
        <v>1746</v>
      </c>
      <c r="I7" s="193" t="s">
        <v>958</v>
      </c>
      <c r="J7" s="193" t="s">
        <v>508</v>
      </c>
      <c r="K7" s="193" t="s">
        <v>492</v>
      </c>
      <c r="M7" s="136"/>
      <c r="N7" s="136"/>
      <c r="O7" s="162"/>
      <c r="P7" s="162"/>
    </row>
    <row r="8" spans="1:17" s="37" customFormat="1" ht="138.75" hidden="1" customHeight="1" thickBot="1" x14ac:dyDescent="0.3">
      <c r="A8" s="93"/>
      <c r="B8" s="94" t="s">
        <v>386</v>
      </c>
      <c r="C8" s="185" t="str">
        <f>Form703Data[[#Headers],[Amount of Issue 
(B)]]</f>
        <v>Amount of Issue 
(B)</v>
      </c>
      <c r="D8" s="185" t="str">
        <f>Form703Data[[#Headers],[Type of Issue - Indicate 
GO (General Obligation Bond) or 
Non-GO 
(C) ]]</f>
        <v xml:space="preserve">Type of Issue - Indicate 
GO (General Obligation Bond) or 
Non-GO 
(C) </v>
      </c>
      <c r="E8" s="185" t="str">
        <f>Form703Data[[#Headers],[Date   General Obligation Bond Certified to County Auditor 
(D)]]</f>
        <v>Date   General Obligation Bond Certified to County Auditor 
(D)</v>
      </c>
      <c r="F8" s="185" t="str">
        <f>Form703Data[[#Headers],[Principal Due FY20                   (E)]]</f>
        <v>Principal Due FY20                   (E)</v>
      </c>
      <c r="G8" s="185" t="str">
        <f>Form703Data[[#Headers],[Interest Due FY20                               +(F)]]</f>
        <v>Interest Due FY20                               +(F)</v>
      </c>
      <c r="H8" s="185" t="str">
        <f>Form703Data[[#Headers],[Bond Registration Due                FY20                                      +]]</f>
        <v>Bond Registration Due                FY20                                      +</v>
      </c>
      <c r="I8" s="185" t="str">
        <f>Form703Data[[#Headers],[Total Obligation Due                FY20                              =(H)]]</f>
        <v>Total Obligation Due                FY20                              =(H)</v>
      </c>
      <c r="J8" s="185" t="str">
        <f>Form703Data[[#Headers],[Amount Paid from Other Sources &amp; Fund Balance in Appropriate Fund 
-(I)]]</f>
        <v>Amount Paid from Other Sources &amp; Fund Balance in Appropriate Fund 
-(I)</v>
      </c>
      <c r="K8" s="185" t="str">
        <f>Form703Data[[#Headers],[VPPEL Loan Paid by VPPEL Taxes or GO Bond Amount Paid by Budget Year Debt Servic]]</f>
        <v>VPPEL Loan Paid by VPPEL Taxes or GO Bond Amount Paid by Budget Year Debt Servic</v>
      </c>
      <c r="M8" s="138"/>
      <c r="N8" s="138"/>
      <c r="O8" s="164"/>
      <c r="P8" s="164"/>
      <c r="Q8" s="161" t="str">
        <f>IFERROR(IF(#REF!="1576","In Column L, next to the amount please choose from the dropdown options if the amount of the Debt Service Tax should be levied against Dallas Center-Grimes or 
Dallas Center-Grimes Debt",""),"")</f>
        <v/>
      </c>
    </row>
    <row r="9" spans="1:17" ht="13.5" customHeight="1" thickBot="1" x14ac:dyDescent="0.25">
      <c r="A9" s="95" t="s">
        <v>387</v>
      </c>
      <c r="B9" s="186" t="str">
        <f t="array" ref="B9">IFERROR(INDEX(Form703Data[],MATCH($L$4&amp;$Q9,Form703Data[Dist]&amp;Form703Data[Index],0),MATCH(B$8,Form703Data[#Headers],0)),"")</f>
        <v>New addition-Elem/Remodel MS</v>
      </c>
      <c r="C9" s="190">
        <f t="array" ref="C9">IFERROR(INDEX(Form703Data[],MATCH($L$4&amp;$Q9,Form703Data[Dist]&amp;Form703Data[Index],0),MATCH(C$8,Form703Data[#Headers],0)),"")</f>
        <v>6500000</v>
      </c>
      <c r="D9" s="189" t="str">
        <f t="array" ref="D9">IFERROR(INDEX(Form703Data[],MATCH($L$4&amp;$Q9,Form703Data[Dist]&amp;Form703Data[Index],0),MATCH(D$8,Form703Data[#Headers],0)),"")</f>
        <v>GO</v>
      </c>
      <c r="E9" s="187">
        <f t="array" ref="E9">IFERROR(INDEX(Form703Data[],MATCH($L$4&amp;$Q9,Form703Data[Dist]&amp;Form703Data[Index],0),MATCH(E$8,Form703Data[#Headers],0)),"")</f>
        <v>41409</v>
      </c>
      <c r="F9" s="190">
        <f t="array" ref="F9">IFERROR(INDEX(Form703Data[],MATCH($L$4&amp;$Q9,Form703Data[Dist]&amp;Form703Data[Index],0),MATCH(F$8,Form703Data[#Headers],0)),"")</f>
        <v>375000</v>
      </c>
      <c r="G9" s="190">
        <f t="array" ref="G9">IFERROR(INDEX(Form703Data[],MATCH($L$4&amp;$Q9,Form703Data[Dist]&amp;Form703Data[Index],0),MATCH(G$8,Form703Data[#Headers],0)),"")</f>
        <v>122927</v>
      </c>
      <c r="H9" s="190">
        <f t="array" ref="H9">IFERROR(INDEX(Form703Data[],MATCH($L$4&amp;$Q9,Form703Data[Dist]&amp;Form703Data[Index],0),MATCH(H$8,Form703Data[#Headers],0)),"")</f>
        <v>0</v>
      </c>
      <c r="I9" s="190">
        <f t="array" ref="I9">IFERROR(INDEX(Form703Data[],MATCH($L$4&amp;$Q9,Form703Data[Dist]&amp;Form703Data[Index],0),MATCH(I$8,Form703Data[#Headers],0)),"")</f>
        <v>497927</v>
      </c>
      <c r="J9" s="190">
        <f t="array" ref="J9">IFERROR(INDEX(Form703Data[],MATCH($L$4&amp;$Q9,Form703Data[Dist]&amp;Form703Data[Index],0),MATCH(J$8,Form703Data[#Headers],0)),"")</f>
        <v>497927</v>
      </c>
      <c r="K9" s="190">
        <f t="array" ref="K9">IFERROR(INDEX(Form703Data[],MATCH($L$4&amp;$Q9,Form703Data[Dist]&amp;Form703Data[Index],0),MATCH(K$8,Form703Data[#Headers],0)),"")</f>
        <v>0</v>
      </c>
      <c r="P9" s="165" t="s">
        <v>416</v>
      </c>
      <c r="Q9" s="38">
        <v>1</v>
      </c>
    </row>
    <row r="10" spans="1:17" ht="13.35" customHeight="1" x14ac:dyDescent="0.2">
      <c r="A10" s="95" t="s">
        <v>389</v>
      </c>
      <c r="B10" s="186" t="str">
        <f t="array" ref="B10">IFERROR(INDEX(Form703Data[],MATCH($L$4&amp;$Q10,Form703Data[Dist]&amp;Form703Data[Index],0),MATCH(B$8,Form703Data[#Headers],0)),"")</f>
        <v>Technology Lease</v>
      </c>
      <c r="C10" s="190">
        <f t="array" ref="C10">IFERROR(INDEX(Form703Data[],MATCH($L$4&amp;$Q10,Form703Data[Dist]&amp;Form703Data[Index],0),MATCH(C$8,Form703Data[#Headers],0)),"")</f>
        <v>225486</v>
      </c>
      <c r="D10" s="189" t="str">
        <f t="array" ref="D10">IFERROR(INDEX(Form703Data[],MATCH($L$4&amp;$Q10,Form703Data[Dist]&amp;Form703Data[Index],0),MATCH(D$8,Form703Data[#Headers],0)),"")</f>
        <v>Non-GO</v>
      </c>
      <c r="E10" s="187">
        <f t="array" ref="E10">IFERROR(INDEX(Form703Data[],MATCH($L$4&amp;$Q10,Form703Data[Dist]&amp;Form703Data[Index],0),MATCH(E$8,Form703Data[#Headers],0)),"")</f>
        <v>42566</v>
      </c>
      <c r="F10" s="190">
        <f t="array" ref="F10">IFERROR(INDEX(Form703Data[],MATCH($L$4&amp;$Q10,Form703Data[Dist]&amp;Form703Data[Index],0),MATCH(F$8,Form703Data[#Headers],0)),"")</f>
        <v>55024</v>
      </c>
      <c r="G10" s="190">
        <f t="array" ref="G10">IFERROR(INDEX(Form703Data[],MATCH($L$4&amp;$Q10,Form703Data[Dist]&amp;Form703Data[Index],0),MATCH(G$8,Form703Data[#Headers],0)),"")</f>
        <v>1348</v>
      </c>
      <c r="H10" s="190">
        <f t="array" ref="H10">IFERROR(INDEX(Form703Data[],MATCH($L$4&amp;$Q10,Form703Data[Dist]&amp;Form703Data[Index],0),MATCH(H$8,Form703Data[#Headers],0)),"")</f>
        <v>0</v>
      </c>
      <c r="I10" s="190">
        <f t="array" ref="I10">IFERROR(INDEX(Form703Data[],MATCH($L$4&amp;$Q10,Form703Data[Dist]&amp;Form703Data[Index],0),MATCH(I$8,Form703Data[#Headers],0)),"")</f>
        <v>56372</v>
      </c>
      <c r="J10" s="190">
        <f t="array" ref="J10">IFERROR(INDEX(Form703Data[],MATCH($L$4&amp;$Q10,Form703Data[Dist]&amp;Form703Data[Index],0),MATCH(J$8,Form703Data[#Headers],0)),"")</f>
        <v>0</v>
      </c>
      <c r="K10" s="190">
        <f t="array" ref="K10">IFERROR(INDEX(Form703Data[],MATCH($L$4&amp;$Q10,Form703Data[Dist]&amp;Form703Data[Index],0),MATCH(K$8,Form703Data[#Headers],0)),"")</f>
        <v>0</v>
      </c>
      <c r="M10" s="140" t="s">
        <v>505</v>
      </c>
      <c r="O10" s="165" t="s">
        <v>601</v>
      </c>
      <c r="P10" s="166">
        <f>SUMIF($L$11:$L$33,O10,$K$11:$K$33)</f>
        <v>0</v>
      </c>
      <c r="Q10" s="38">
        <v>2</v>
      </c>
    </row>
    <row r="11" spans="1:17" ht="13.35" customHeight="1" x14ac:dyDescent="0.2">
      <c r="A11" s="95" t="s">
        <v>390</v>
      </c>
      <c r="B11" s="186" t="str">
        <f t="array" ref="B11">IFERROR(INDEX(Form703Data[],MATCH($L$4&amp;$Q11,Form703Data[Dist]&amp;Form703Data[Index],0),MATCH(B$8,Form703Data[#Headers],0)),"")</f>
        <v/>
      </c>
      <c r="C11" s="190" t="str">
        <f t="array" ref="C11">IFERROR(INDEX(Form703Data[],MATCH($L$4&amp;$Q11,Form703Data[Dist]&amp;Form703Data[Index],0),MATCH(C$8,Form703Data[#Headers],0)),"")</f>
        <v/>
      </c>
      <c r="D11" s="189" t="str">
        <f t="array" ref="D11">IFERROR(INDEX(Form703Data[],MATCH($L$4&amp;$Q11,Form703Data[Dist]&amp;Form703Data[Index],0),MATCH(D$8,Form703Data[#Headers],0)),"")</f>
        <v/>
      </c>
      <c r="E11" s="187" t="str">
        <f t="array" ref="E11">IFERROR(INDEX(Form703Data[],MATCH($L$4&amp;$Q11,Form703Data[Dist]&amp;Form703Data[Index],0),MATCH(E$8,Form703Data[#Headers],0)),"")</f>
        <v/>
      </c>
      <c r="F11" s="190" t="str">
        <f t="array" ref="F11">IFERROR(INDEX(Form703Data[],MATCH($L$4&amp;$Q11,Form703Data[Dist]&amp;Form703Data[Index],0),MATCH(F$8,Form703Data[#Headers],0)),"")</f>
        <v/>
      </c>
      <c r="G11" s="190" t="str">
        <f t="array" ref="G11">IFERROR(INDEX(Form703Data[],MATCH($L$4&amp;$Q11,Form703Data[Dist]&amp;Form703Data[Index],0),MATCH(G$8,Form703Data[#Headers],0)),"")</f>
        <v/>
      </c>
      <c r="H11" s="190" t="str">
        <f t="array" ref="H11">IFERROR(INDEX(Form703Data[],MATCH($L$4&amp;$Q11,Form703Data[Dist]&amp;Form703Data[Index],0),MATCH(H$8,Form703Data[#Headers],0)),"")</f>
        <v/>
      </c>
      <c r="I11" s="190" t="str">
        <f t="array" ref="I11">IFERROR(INDEX(Form703Data[],MATCH($L$4&amp;$Q11,Form703Data[Dist]&amp;Form703Data[Index],0),MATCH(I$8,Form703Data[#Headers],0)),"")</f>
        <v/>
      </c>
      <c r="J11" s="190" t="str">
        <f t="array" ref="J11">IFERROR(INDEX(Form703Data[],MATCH($L$4&amp;$Q11,Form703Data[Dist]&amp;Form703Data[Index],0),MATCH(J$8,Form703Data[#Headers],0)),"")</f>
        <v/>
      </c>
      <c r="K11" s="190" t="str">
        <f t="array" ref="K11">IFERROR(INDEX(Form703Data[],MATCH($L$4&amp;$Q11,Form703Data[Dist]&amp;Form703Data[Index],0),MATCH(K$8,Form703Data[#Headers],0)),"")</f>
        <v/>
      </c>
      <c r="L11" s="160"/>
      <c r="M11" s="139" t="s">
        <v>491</v>
      </c>
      <c r="N11" s="139">
        <f>IF(D11="Non-GO",1,0)</f>
        <v>0</v>
      </c>
      <c r="O11" s="165" t="s">
        <v>848</v>
      </c>
      <c r="P11" s="166">
        <f>SUMIF($L$11:$L$33,O11,$K$11:$K$33)</f>
        <v>0</v>
      </c>
      <c r="Q11" s="38">
        <v>3</v>
      </c>
    </row>
    <row r="12" spans="1:17" ht="13.35" customHeight="1" x14ac:dyDescent="0.2">
      <c r="A12" s="95" t="s">
        <v>391</v>
      </c>
      <c r="B12" s="186" t="str">
        <f t="array" ref="B12">IFERROR(INDEX(Form703Data[],MATCH($L$4&amp;$Q12,Form703Data[Dist]&amp;Form703Data[Index],0),MATCH(B$8,Form703Data[#Headers],0)),"")</f>
        <v/>
      </c>
      <c r="C12" s="190" t="str">
        <f t="array" ref="C12">IFERROR(INDEX(Form703Data[],MATCH($L$4&amp;$Q12,Form703Data[Dist]&amp;Form703Data[Index],0),MATCH(C$8,Form703Data[#Headers],0)),"")</f>
        <v/>
      </c>
      <c r="D12" s="189" t="str">
        <f t="array" ref="D12">IFERROR(INDEX(Form703Data[],MATCH($L$4&amp;$Q12,Form703Data[Dist]&amp;Form703Data[Index],0),MATCH(D$8,Form703Data[#Headers],0)),"")</f>
        <v/>
      </c>
      <c r="E12" s="187" t="str">
        <f t="array" ref="E12">IFERROR(INDEX(Form703Data[],MATCH($L$4&amp;$Q12,Form703Data[Dist]&amp;Form703Data[Index],0),MATCH(E$8,Form703Data[#Headers],0)),"")</f>
        <v/>
      </c>
      <c r="F12" s="190" t="str">
        <f t="array" ref="F12">IFERROR(INDEX(Form703Data[],MATCH($L$4&amp;$Q12,Form703Data[Dist]&amp;Form703Data[Index],0),MATCH(F$8,Form703Data[#Headers],0)),"")</f>
        <v/>
      </c>
      <c r="G12" s="190" t="str">
        <f t="array" ref="G12">IFERROR(INDEX(Form703Data[],MATCH($L$4&amp;$Q12,Form703Data[Dist]&amp;Form703Data[Index],0),MATCH(G$8,Form703Data[#Headers],0)),"")</f>
        <v/>
      </c>
      <c r="H12" s="190" t="str">
        <f t="array" ref="H12">IFERROR(INDEX(Form703Data[],MATCH($L$4&amp;$Q12,Form703Data[Dist]&amp;Form703Data[Index],0),MATCH(H$8,Form703Data[#Headers],0)),"")</f>
        <v/>
      </c>
      <c r="I12" s="190" t="str">
        <f t="array" ref="I12">IFERROR(INDEX(Form703Data[],MATCH($L$4&amp;$Q12,Form703Data[Dist]&amp;Form703Data[Index],0),MATCH(I$8,Form703Data[#Headers],0)),"")</f>
        <v/>
      </c>
      <c r="J12" s="190" t="str">
        <f t="array" ref="J12">IFERROR(INDEX(Form703Data[],MATCH($L$4&amp;$Q12,Form703Data[Dist]&amp;Form703Data[Index],0),MATCH(J$8,Form703Data[#Headers],0)),"")</f>
        <v/>
      </c>
      <c r="K12" s="190" t="str">
        <f t="array" ref="K12">IFERROR(INDEX(Form703Data[],MATCH($L$4&amp;$Q12,Form703Data[Dist]&amp;Form703Data[Index],0),MATCH(K$8,Form703Data[#Headers],0)),"")</f>
        <v/>
      </c>
      <c r="L12" s="160"/>
      <c r="N12" s="139">
        <f t="shared" ref="N12:N33" si="0">IF(D12="Non-GO",1,0)</f>
        <v>0</v>
      </c>
      <c r="Q12" s="191">
        <v>4</v>
      </c>
    </row>
    <row r="13" spans="1:17" ht="13.35" customHeight="1" x14ac:dyDescent="0.2">
      <c r="A13" s="95" t="s">
        <v>392</v>
      </c>
      <c r="B13" s="186" t="str">
        <f t="array" ref="B13">IFERROR(INDEX(Form703Data[],MATCH($L$4&amp;$Q13,Form703Data[Dist]&amp;Form703Data[Index],0),MATCH(B$8,Form703Data[#Headers],0)),"")</f>
        <v/>
      </c>
      <c r="C13" s="190" t="str">
        <f t="array" ref="C13">IFERROR(INDEX(Form703Data[],MATCH($L$4&amp;$Q13,Form703Data[Dist]&amp;Form703Data[Index],0),MATCH(C$8,Form703Data[#Headers],0)),"")</f>
        <v/>
      </c>
      <c r="D13" s="189" t="str">
        <f t="array" ref="D13">IFERROR(INDEX(Form703Data[],MATCH($L$4&amp;$Q13,Form703Data[Dist]&amp;Form703Data[Index],0),MATCH(D$8,Form703Data[#Headers],0)),"")</f>
        <v/>
      </c>
      <c r="E13" s="187" t="str">
        <f t="array" ref="E13">IFERROR(INDEX(Form703Data[],MATCH($L$4&amp;$Q13,Form703Data[Dist]&amp;Form703Data[Index],0),MATCH(E$8,Form703Data[#Headers],0)),"")</f>
        <v/>
      </c>
      <c r="F13" s="190" t="str">
        <f t="array" ref="F13">IFERROR(INDEX(Form703Data[],MATCH($L$4&amp;$Q13,Form703Data[Dist]&amp;Form703Data[Index],0),MATCH(F$8,Form703Data[#Headers],0)),"")</f>
        <v/>
      </c>
      <c r="G13" s="190" t="str">
        <f t="array" ref="G13">IFERROR(INDEX(Form703Data[],MATCH($L$4&amp;$Q13,Form703Data[Dist]&amp;Form703Data[Index],0),MATCH(G$8,Form703Data[#Headers],0)),"")</f>
        <v/>
      </c>
      <c r="H13" s="190" t="str">
        <f t="array" ref="H13">IFERROR(INDEX(Form703Data[],MATCH($L$4&amp;$Q13,Form703Data[Dist]&amp;Form703Data[Index],0),MATCH(H$8,Form703Data[#Headers],0)),"")</f>
        <v/>
      </c>
      <c r="I13" s="190" t="str">
        <f t="array" ref="I13">IFERROR(INDEX(Form703Data[],MATCH($L$4&amp;$Q13,Form703Data[Dist]&amp;Form703Data[Index],0),MATCH(I$8,Form703Data[#Headers],0)),"")</f>
        <v/>
      </c>
      <c r="J13" s="190" t="str">
        <f t="array" ref="J13">IFERROR(INDEX(Form703Data[],MATCH($L$4&amp;$Q13,Form703Data[Dist]&amp;Form703Data[Index],0),MATCH(J$8,Form703Data[#Headers],0)),"")</f>
        <v/>
      </c>
      <c r="K13" s="190" t="str">
        <f t="array" ref="K13">IFERROR(INDEX(Form703Data[],MATCH($L$4&amp;$Q13,Form703Data[Dist]&amp;Form703Data[Index],0),MATCH(K$8,Form703Data[#Headers],0)),"")</f>
        <v/>
      </c>
      <c r="L13" s="160"/>
      <c r="N13" s="139">
        <f t="shared" si="0"/>
        <v>0</v>
      </c>
      <c r="Q13" s="191">
        <v>5</v>
      </c>
    </row>
    <row r="14" spans="1:17" ht="13.35" customHeight="1" x14ac:dyDescent="0.2">
      <c r="A14" s="95" t="s">
        <v>393</v>
      </c>
      <c r="B14" s="186" t="str">
        <f t="array" ref="B14">IFERROR(INDEX(Form703Data[],MATCH($L$4&amp;$Q14,Form703Data[Dist]&amp;Form703Data[Index],0),MATCH(B$8,Form703Data[#Headers],0)),"")</f>
        <v/>
      </c>
      <c r="C14" s="190" t="str">
        <f t="array" ref="C14">IFERROR(INDEX(Form703Data[],MATCH($L$4&amp;$Q14,Form703Data[Dist]&amp;Form703Data[Index],0),MATCH(C$8,Form703Data[#Headers],0)),"")</f>
        <v/>
      </c>
      <c r="D14" s="189" t="str">
        <f t="array" ref="D14">IFERROR(INDEX(Form703Data[],MATCH($L$4&amp;$Q14,Form703Data[Dist]&amp;Form703Data[Index],0),MATCH(D$8,Form703Data[#Headers],0)),"")</f>
        <v/>
      </c>
      <c r="E14" s="187" t="str">
        <f t="array" ref="E14">IFERROR(INDEX(Form703Data[],MATCH($L$4&amp;$Q14,Form703Data[Dist]&amp;Form703Data[Index],0),MATCH(E$8,Form703Data[#Headers],0)),"")</f>
        <v/>
      </c>
      <c r="F14" s="190" t="str">
        <f t="array" ref="F14">IFERROR(INDEX(Form703Data[],MATCH($L$4&amp;$Q14,Form703Data[Dist]&amp;Form703Data[Index],0),MATCH(F$8,Form703Data[#Headers],0)),"")</f>
        <v/>
      </c>
      <c r="G14" s="190" t="str">
        <f t="array" ref="G14">IFERROR(INDEX(Form703Data[],MATCH($L$4&amp;$Q14,Form703Data[Dist]&amp;Form703Data[Index],0),MATCH(G$8,Form703Data[#Headers],0)),"")</f>
        <v/>
      </c>
      <c r="H14" s="190" t="str">
        <f t="array" ref="H14">IFERROR(INDEX(Form703Data[],MATCH($L$4&amp;$Q14,Form703Data[Dist]&amp;Form703Data[Index],0),MATCH(H$8,Form703Data[#Headers],0)),"")</f>
        <v/>
      </c>
      <c r="I14" s="190" t="str">
        <f t="array" ref="I14">IFERROR(INDEX(Form703Data[],MATCH($L$4&amp;$Q14,Form703Data[Dist]&amp;Form703Data[Index],0),MATCH(I$8,Form703Data[#Headers],0)),"")</f>
        <v/>
      </c>
      <c r="J14" s="190" t="str">
        <f t="array" ref="J14">IFERROR(INDEX(Form703Data[],MATCH($L$4&amp;$Q14,Form703Data[Dist]&amp;Form703Data[Index],0),MATCH(J$8,Form703Data[#Headers],0)),"")</f>
        <v/>
      </c>
      <c r="K14" s="190" t="str">
        <f t="array" ref="K14">IFERROR(INDEX(Form703Data[],MATCH($L$4&amp;$Q14,Form703Data[Dist]&amp;Form703Data[Index],0),MATCH(K$8,Form703Data[#Headers],0)),"")</f>
        <v/>
      </c>
      <c r="L14" s="160"/>
      <c r="N14" s="139">
        <f t="shared" si="0"/>
        <v>0</v>
      </c>
      <c r="Q14" s="191">
        <v>6</v>
      </c>
    </row>
    <row r="15" spans="1:17" ht="13.35" customHeight="1" x14ac:dyDescent="0.2">
      <c r="A15" s="95" t="s">
        <v>394</v>
      </c>
      <c r="B15" s="186" t="str">
        <f t="array" ref="B15">IFERROR(INDEX(Form703Data[],MATCH($L$4&amp;$Q15,Form703Data[Dist]&amp;Form703Data[Index],0),MATCH(B$8,Form703Data[#Headers],0)),"")</f>
        <v/>
      </c>
      <c r="C15" s="190" t="str">
        <f t="array" ref="C15">IFERROR(INDEX(Form703Data[],MATCH($L$4&amp;$Q15,Form703Data[Dist]&amp;Form703Data[Index],0),MATCH(C$8,Form703Data[#Headers],0)),"")</f>
        <v/>
      </c>
      <c r="D15" s="189" t="str">
        <f t="array" ref="D15">IFERROR(INDEX(Form703Data[],MATCH($L$4&amp;$Q15,Form703Data[Dist]&amp;Form703Data[Index],0),MATCH(D$8,Form703Data[#Headers],0)),"")</f>
        <v/>
      </c>
      <c r="E15" s="187" t="str">
        <f t="array" ref="E15">IFERROR(INDEX(Form703Data[],MATCH($L$4&amp;$Q15,Form703Data[Dist]&amp;Form703Data[Index],0),MATCH(E$8,Form703Data[#Headers],0)),"")</f>
        <v/>
      </c>
      <c r="F15" s="190" t="str">
        <f t="array" ref="F15">IFERROR(INDEX(Form703Data[],MATCH($L$4&amp;$Q15,Form703Data[Dist]&amp;Form703Data[Index],0),MATCH(F$8,Form703Data[#Headers],0)),"")</f>
        <v/>
      </c>
      <c r="G15" s="190" t="str">
        <f t="array" ref="G15">IFERROR(INDEX(Form703Data[],MATCH($L$4&amp;$Q15,Form703Data[Dist]&amp;Form703Data[Index],0),MATCH(G$8,Form703Data[#Headers],0)),"")</f>
        <v/>
      </c>
      <c r="H15" s="190" t="str">
        <f t="array" ref="H15">IFERROR(INDEX(Form703Data[],MATCH($L$4&amp;$Q15,Form703Data[Dist]&amp;Form703Data[Index],0),MATCH(H$8,Form703Data[#Headers],0)),"")</f>
        <v/>
      </c>
      <c r="I15" s="190" t="str">
        <f t="array" ref="I15">IFERROR(INDEX(Form703Data[],MATCH($L$4&amp;$Q15,Form703Data[Dist]&amp;Form703Data[Index],0),MATCH(I$8,Form703Data[#Headers],0)),"")</f>
        <v/>
      </c>
      <c r="J15" s="190" t="str">
        <f t="array" ref="J15">IFERROR(INDEX(Form703Data[],MATCH($L$4&amp;$Q15,Form703Data[Dist]&amp;Form703Data[Index],0),MATCH(J$8,Form703Data[#Headers],0)),"")</f>
        <v/>
      </c>
      <c r="K15" s="190" t="str">
        <f t="array" ref="K15">IFERROR(INDEX(Form703Data[],MATCH($L$4&amp;$Q15,Form703Data[Dist]&amp;Form703Data[Index],0),MATCH(K$8,Form703Data[#Headers],0)),"")</f>
        <v/>
      </c>
      <c r="L15" s="160"/>
      <c r="N15" s="139">
        <f t="shared" si="0"/>
        <v>0</v>
      </c>
      <c r="Q15" s="191">
        <v>7</v>
      </c>
    </row>
    <row r="16" spans="1:17" ht="13.35" customHeight="1" x14ac:dyDescent="0.2">
      <c r="A16" s="95" t="s">
        <v>395</v>
      </c>
      <c r="B16" s="186" t="str">
        <f t="array" ref="B16">IFERROR(INDEX(Form703Data[],MATCH($L$4&amp;$Q16,Form703Data[Dist]&amp;Form703Data[Index],0),MATCH(B$8,Form703Data[#Headers],0)),"")</f>
        <v/>
      </c>
      <c r="C16" s="190" t="str">
        <f t="array" ref="C16">IFERROR(INDEX(Form703Data[],MATCH($L$4&amp;$Q16,Form703Data[Dist]&amp;Form703Data[Index],0),MATCH(C$8,Form703Data[#Headers],0)),"")</f>
        <v/>
      </c>
      <c r="D16" s="189" t="str">
        <f t="array" ref="D16">IFERROR(INDEX(Form703Data[],MATCH($L$4&amp;$Q16,Form703Data[Dist]&amp;Form703Data[Index],0),MATCH(D$8,Form703Data[#Headers],0)),"")</f>
        <v/>
      </c>
      <c r="E16" s="187" t="str">
        <f t="array" ref="E16">IFERROR(INDEX(Form703Data[],MATCH($L$4&amp;$Q16,Form703Data[Dist]&amp;Form703Data[Index],0),MATCH(E$8,Form703Data[#Headers],0)),"")</f>
        <v/>
      </c>
      <c r="F16" s="190" t="str">
        <f t="array" ref="F16">IFERROR(INDEX(Form703Data[],MATCH($L$4&amp;$Q16,Form703Data[Dist]&amp;Form703Data[Index],0),MATCH(F$8,Form703Data[#Headers],0)),"")</f>
        <v/>
      </c>
      <c r="G16" s="190" t="str">
        <f t="array" ref="G16">IFERROR(INDEX(Form703Data[],MATCH($L$4&amp;$Q16,Form703Data[Dist]&amp;Form703Data[Index],0),MATCH(G$8,Form703Data[#Headers],0)),"")</f>
        <v/>
      </c>
      <c r="H16" s="190" t="str">
        <f t="array" ref="H16">IFERROR(INDEX(Form703Data[],MATCH($L$4&amp;$Q16,Form703Data[Dist]&amp;Form703Data[Index],0),MATCH(H$8,Form703Data[#Headers],0)),"")</f>
        <v/>
      </c>
      <c r="I16" s="190" t="str">
        <f t="array" ref="I16">IFERROR(INDEX(Form703Data[],MATCH($L$4&amp;$Q16,Form703Data[Dist]&amp;Form703Data[Index],0),MATCH(I$8,Form703Data[#Headers],0)),"")</f>
        <v/>
      </c>
      <c r="J16" s="190" t="str">
        <f t="array" ref="J16">IFERROR(INDEX(Form703Data[],MATCH($L$4&amp;$Q16,Form703Data[Dist]&amp;Form703Data[Index],0),MATCH(J$8,Form703Data[#Headers],0)),"")</f>
        <v/>
      </c>
      <c r="K16" s="190" t="str">
        <f t="array" ref="K16">IFERROR(INDEX(Form703Data[],MATCH($L$4&amp;$Q16,Form703Data[Dist]&amp;Form703Data[Index],0),MATCH(K$8,Form703Data[#Headers],0)),"")</f>
        <v/>
      </c>
      <c r="L16" s="160"/>
      <c r="N16" s="139">
        <f t="shared" si="0"/>
        <v>0</v>
      </c>
      <c r="Q16" s="191">
        <v>8</v>
      </c>
    </row>
    <row r="17" spans="1:17" ht="13.35" customHeight="1" x14ac:dyDescent="0.2">
      <c r="A17" s="95" t="s">
        <v>396</v>
      </c>
      <c r="B17" s="186" t="str">
        <f t="array" ref="B17">IFERROR(INDEX(Form703Data[],MATCH($L$4&amp;$Q17,Form703Data[Dist]&amp;Form703Data[Index],0),MATCH(B$8,Form703Data[#Headers],0)),"")</f>
        <v/>
      </c>
      <c r="C17" s="190" t="str">
        <f t="array" ref="C17">IFERROR(INDEX(Form703Data[],MATCH($L$4&amp;$Q17,Form703Data[Dist]&amp;Form703Data[Index],0),MATCH(C$8,Form703Data[#Headers],0)),"")</f>
        <v/>
      </c>
      <c r="D17" s="189" t="str">
        <f t="array" ref="D17">IFERROR(INDEX(Form703Data[],MATCH($L$4&amp;$Q17,Form703Data[Dist]&amp;Form703Data[Index],0),MATCH(D$8,Form703Data[#Headers],0)),"")</f>
        <v/>
      </c>
      <c r="E17" s="187" t="str">
        <f t="array" ref="E17">IFERROR(INDEX(Form703Data[],MATCH($L$4&amp;$Q17,Form703Data[Dist]&amp;Form703Data[Index],0),MATCH(E$8,Form703Data[#Headers],0)),"")</f>
        <v/>
      </c>
      <c r="F17" s="190" t="str">
        <f t="array" ref="F17">IFERROR(INDEX(Form703Data[],MATCH($L$4&amp;$Q17,Form703Data[Dist]&amp;Form703Data[Index],0),MATCH(F$8,Form703Data[#Headers],0)),"")</f>
        <v/>
      </c>
      <c r="G17" s="190" t="str">
        <f t="array" ref="G17">IFERROR(INDEX(Form703Data[],MATCH($L$4&amp;$Q17,Form703Data[Dist]&amp;Form703Data[Index],0),MATCH(G$8,Form703Data[#Headers],0)),"")</f>
        <v/>
      </c>
      <c r="H17" s="190" t="str">
        <f t="array" ref="H17">IFERROR(INDEX(Form703Data[],MATCH($L$4&amp;$Q17,Form703Data[Dist]&amp;Form703Data[Index],0),MATCH(H$8,Form703Data[#Headers],0)),"")</f>
        <v/>
      </c>
      <c r="I17" s="190" t="str">
        <f t="array" ref="I17">IFERROR(INDEX(Form703Data[],MATCH($L$4&amp;$Q17,Form703Data[Dist]&amp;Form703Data[Index],0),MATCH(I$8,Form703Data[#Headers],0)),"")</f>
        <v/>
      </c>
      <c r="J17" s="190" t="str">
        <f t="array" ref="J17">IFERROR(INDEX(Form703Data[],MATCH($L$4&amp;$Q17,Form703Data[Dist]&amp;Form703Data[Index],0),MATCH(J$8,Form703Data[#Headers],0)),"")</f>
        <v/>
      </c>
      <c r="K17" s="190" t="str">
        <f t="array" ref="K17">IFERROR(INDEX(Form703Data[],MATCH($L$4&amp;$Q17,Form703Data[Dist]&amp;Form703Data[Index],0),MATCH(K$8,Form703Data[#Headers],0)),"")</f>
        <v/>
      </c>
      <c r="L17" s="160"/>
      <c r="N17" s="139">
        <f t="shared" si="0"/>
        <v>0</v>
      </c>
      <c r="Q17" s="191">
        <v>9</v>
      </c>
    </row>
    <row r="18" spans="1:17" ht="13.35" customHeight="1" x14ac:dyDescent="0.2">
      <c r="A18" s="95" t="s">
        <v>397</v>
      </c>
      <c r="B18" s="186" t="str">
        <f t="array" ref="B18">IFERROR(INDEX(Form703Data[],MATCH($L$4&amp;$Q18,Form703Data[Dist]&amp;Form703Data[Index],0),MATCH(B$8,Form703Data[#Headers],0)),"")</f>
        <v/>
      </c>
      <c r="C18" s="190" t="str">
        <f t="array" ref="C18">IFERROR(INDEX(Form703Data[],MATCH($L$4&amp;$Q18,Form703Data[Dist]&amp;Form703Data[Index],0),MATCH(C$8,Form703Data[#Headers],0)),"")</f>
        <v/>
      </c>
      <c r="D18" s="189" t="str">
        <f t="array" ref="D18">IFERROR(INDEX(Form703Data[],MATCH($L$4&amp;$Q18,Form703Data[Dist]&amp;Form703Data[Index],0),MATCH(D$8,Form703Data[#Headers],0)),"")</f>
        <v/>
      </c>
      <c r="E18" s="187" t="str">
        <f t="array" ref="E18">IFERROR(INDEX(Form703Data[],MATCH($L$4&amp;$Q18,Form703Data[Dist]&amp;Form703Data[Index],0),MATCH(E$8,Form703Data[#Headers],0)),"")</f>
        <v/>
      </c>
      <c r="F18" s="190" t="str">
        <f t="array" ref="F18">IFERROR(INDEX(Form703Data[],MATCH($L$4&amp;$Q18,Form703Data[Dist]&amp;Form703Data[Index],0),MATCH(F$8,Form703Data[#Headers],0)),"")</f>
        <v/>
      </c>
      <c r="G18" s="190" t="str">
        <f t="array" ref="G18">IFERROR(INDEX(Form703Data[],MATCH($L$4&amp;$Q18,Form703Data[Dist]&amp;Form703Data[Index],0),MATCH(G$8,Form703Data[#Headers],0)),"")</f>
        <v/>
      </c>
      <c r="H18" s="190" t="str">
        <f t="array" ref="H18">IFERROR(INDEX(Form703Data[],MATCH($L$4&amp;$Q18,Form703Data[Dist]&amp;Form703Data[Index],0),MATCH(H$8,Form703Data[#Headers],0)),"")</f>
        <v/>
      </c>
      <c r="I18" s="190" t="str">
        <f t="array" ref="I18">IFERROR(INDEX(Form703Data[],MATCH($L$4&amp;$Q18,Form703Data[Dist]&amp;Form703Data[Index],0),MATCH(I$8,Form703Data[#Headers],0)),"")</f>
        <v/>
      </c>
      <c r="J18" s="190" t="str">
        <f t="array" ref="J18">IFERROR(INDEX(Form703Data[],MATCH($L$4&amp;$Q18,Form703Data[Dist]&amp;Form703Data[Index],0),MATCH(J$8,Form703Data[#Headers],0)),"")</f>
        <v/>
      </c>
      <c r="K18" s="190" t="str">
        <f t="array" ref="K18">IFERROR(INDEX(Form703Data[],MATCH($L$4&amp;$Q18,Form703Data[Dist]&amp;Form703Data[Index],0),MATCH(K$8,Form703Data[#Headers],0)),"")</f>
        <v/>
      </c>
      <c r="L18" s="160"/>
      <c r="N18" s="139">
        <f t="shared" si="0"/>
        <v>0</v>
      </c>
      <c r="Q18" s="191">
        <v>10</v>
      </c>
    </row>
    <row r="19" spans="1:17" ht="13.35" customHeight="1" x14ac:dyDescent="0.2">
      <c r="A19" s="95" t="s">
        <v>398</v>
      </c>
      <c r="B19" s="186" t="str">
        <f t="array" ref="B19">IFERROR(INDEX(Form703Data[],MATCH($L$4&amp;$Q19,Form703Data[Dist]&amp;Form703Data[Index],0),MATCH(B$8,Form703Data[#Headers],0)),"")</f>
        <v/>
      </c>
      <c r="C19" s="190" t="str">
        <f t="array" ref="C19">IFERROR(INDEX(Form703Data[],MATCH($L$4&amp;$Q19,Form703Data[Dist]&amp;Form703Data[Index],0),MATCH(C$8,Form703Data[#Headers],0)),"")</f>
        <v/>
      </c>
      <c r="D19" s="189" t="str">
        <f t="array" ref="D19">IFERROR(INDEX(Form703Data[],MATCH($L$4&amp;$Q19,Form703Data[Dist]&amp;Form703Data[Index],0),MATCH(D$8,Form703Data[#Headers],0)),"")</f>
        <v/>
      </c>
      <c r="E19" s="187" t="str">
        <f t="array" ref="E19">IFERROR(INDEX(Form703Data[],MATCH($L$4&amp;$Q19,Form703Data[Dist]&amp;Form703Data[Index],0),MATCH(E$8,Form703Data[#Headers],0)),"")</f>
        <v/>
      </c>
      <c r="F19" s="190" t="str">
        <f t="array" ref="F19">IFERROR(INDEX(Form703Data[],MATCH($L$4&amp;$Q19,Form703Data[Dist]&amp;Form703Data[Index],0),MATCH(F$8,Form703Data[#Headers],0)),"")</f>
        <v/>
      </c>
      <c r="G19" s="190" t="str">
        <f t="array" ref="G19">IFERROR(INDEX(Form703Data[],MATCH($L$4&amp;$Q19,Form703Data[Dist]&amp;Form703Data[Index],0),MATCH(G$8,Form703Data[#Headers],0)),"")</f>
        <v/>
      </c>
      <c r="H19" s="190" t="str">
        <f t="array" ref="H19">IFERROR(INDEX(Form703Data[],MATCH($L$4&amp;$Q19,Form703Data[Dist]&amp;Form703Data[Index],0),MATCH(H$8,Form703Data[#Headers],0)),"")</f>
        <v/>
      </c>
      <c r="I19" s="190" t="str">
        <f t="array" ref="I19">IFERROR(INDEX(Form703Data[],MATCH($L$4&amp;$Q19,Form703Data[Dist]&amp;Form703Data[Index],0),MATCH(I$8,Form703Data[#Headers],0)),"")</f>
        <v/>
      </c>
      <c r="J19" s="190" t="str">
        <f t="array" ref="J19">IFERROR(INDEX(Form703Data[],MATCH($L$4&amp;$Q19,Form703Data[Dist]&amp;Form703Data[Index],0),MATCH(J$8,Form703Data[#Headers],0)),"")</f>
        <v/>
      </c>
      <c r="K19" s="190" t="str">
        <f t="array" ref="K19">IFERROR(INDEX(Form703Data[],MATCH($L$4&amp;$Q19,Form703Data[Dist]&amp;Form703Data[Index],0),MATCH(K$8,Form703Data[#Headers],0)),"")</f>
        <v/>
      </c>
      <c r="L19" s="160"/>
      <c r="N19" s="139">
        <f t="shared" si="0"/>
        <v>0</v>
      </c>
      <c r="Q19" s="191">
        <v>11</v>
      </c>
    </row>
    <row r="20" spans="1:17" ht="13.35" customHeight="1" x14ac:dyDescent="0.2">
      <c r="A20" s="95" t="s">
        <v>399</v>
      </c>
      <c r="B20" s="186" t="str">
        <f t="array" ref="B20">IFERROR(INDEX(Form703Data[],MATCH($L$4&amp;$Q20,Form703Data[Dist]&amp;Form703Data[Index],0),MATCH(B$8,Form703Data[#Headers],0)),"")</f>
        <v/>
      </c>
      <c r="C20" s="190" t="str">
        <f t="array" ref="C20">IFERROR(INDEX(Form703Data[],MATCH($L$4&amp;$Q20,Form703Data[Dist]&amp;Form703Data[Index],0),MATCH(C$8,Form703Data[#Headers],0)),"")</f>
        <v/>
      </c>
      <c r="D20" s="189" t="str">
        <f t="array" ref="D20">IFERROR(INDEX(Form703Data[],MATCH($L$4&amp;$Q20,Form703Data[Dist]&amp;Form703Data[Index],0),MATCH(D$8,Form703Data[#Headers],0)),"")</f>
        <v/>
      </c>
      <c r="E20" s="187" t="str">
        <f t="array" ref="E20">IFERROR(INDEX(Form703Data[],MATCH($L$4&amp;$Q20,Form703Data[Dist]&amp;Form703Data[Index],0),MATCH(E$8,Form703Data[#Headers],0)),"")</f>
        <v/>
      </c>
      <c r="F20" s="190" t="str">
        <f t="array" ref="F20">IFERROR(INDEX(Form703Data[],MATCH($L$4&amp;$Q20,Form703Data[Dist]&amp;Form703Data[Index],0),MATCH(F$8,Form703Data[#Headers],0)),"")</f>
        <v/>
      </c>
      <c r="G20" s="190" t="str">
        <f t="array" ref="G20">IFERROR(INDEX(Form703Data[],MATCH($L$4&amp;$Q20,Form703Data[Dist]&amp;Form703Data[Index],0),MATCH(G$8,Form703Data[#Headers],0)),"")</f>
        <v/>
      </c>
      <c r="H20" s="190" t="str">
        <f t="array" ref="H20">IFERROR(INDEX(Form703Data[],MATCH($L$4&amp;$Q20,Form703Data[Dist]&amp;Form703Data[Index],0),MATCH(H$8,Form703Data[#Headers],0)),"")</f>
        <v/>
      </c>
      <c r="I20" s="190" t="str">
        <f t="array" ref="I20">IFERROR(INDEX(Form703Data[],MATCH($L$4&amp;$Q20,Form703Data[Dist]&amp;Form703Data[Index],0),MATCH(I$8,Form703Data[#Headers],0)),"")</f>
        <v/>
      </c>
      <c r="J20" s="190" t="str">
        <f t="array" ref="J20">IFERROR(INDEX(Form703Data[],MATCH($L$4&amp;$Q20,Form703Data[Dist]&amp;Form703Data[Index],0),MATCH(J$8,Form703Data[#Headers],0)),"")</f>
        <v/>
      </c>
      <c r="K20" s="190" t="str">
        <f t="array" ref="K20">IFERROR(INDEX(Form703Data[],MATCH($L$4&amp;$Q20,Form703Data[Dist]&amp;Form703Data[Index],0),MATCH(K$8,Form703Data[#Headers],0)),"")</f>
        <v/>
      </c>
      <c r="L20" s="160"/>
      <c r="N20" s="139">
        <f t="shared" si="0"/>
        <v>0</v>
      </c>
      <c r="Q20" s="191">
        <v>12</v>
      </c>
    </row>
    <row r="21" spans="1:17" ht="13.35" customHeight="1" x14ac:dyDescent="0.2">
      <c r="A21" s="95" t="s">
        <v>400</v>
      </c>
      <c r="B21" s="186" t="str">
        <f t="array" ref="B21">IFERROR(INDEX(Form703Data[],MATCH($L$4&amp;$Q21,Form703Data[Dist]&amp;Form703Data[Index],0),MATCH(B$8,Form703Data[#Headers],0)),"")</f>
        <v/>
      </c>
      <c r="C21" s="190" t="str">
        <f t="array" ref="C21">IFERROR(INDEX(Form703Data[],MATCH($L$4&amp;$Q21,Form703Data[Dist]&amp;Form703Data[Index],0),MATCH(C$8,Form703Data[#Headers],0)),"")</f>
        <v/>
      </c>
      <c r="D21" s="189" t="str">
        <f t="array" ref="D21">IFERROR(INDEX(Form703Data[],MATCH($L$4&amp;$Q21,Form703Data[Dist]&amp;Form703Data[Index],0),MATCH(D$8,Form703Data[#Headers],0)),"")</f>
        <v/>
      </c>
      <c r="E21" s="187" t="str">
        <f t="array" ref="E21">IFERROR(INDEX(Form703Data[],MATCH($L$4&amp;$Q21,Form703Data[Dist]&amp;Form703Data[Index],0),MATCH(E$8,Form703Data[#Headers],0)),"")</f>
        <v/>
      </c>
      <c r="F21" s="190" t="str">
        <f t="array" ref="F21">IFERROR(INDEX(Form703Data[],MATCH($L$4&amp;$Q21,Form703Data[Dist]&amp;Form703Data[Index],0),MATCH(F$8,Form703Data[#Headers],0)),"")</f>
        <v/>
      </c>
      <c r="G21" s="190" t="str">
        <f t="array" ref="G21">IFERROR(INDEX(Form703Data[],MATCH($L$4&amp;$Q21,Form703Data[Dist]&amp;Form703Data[Index],0),MATCH(G$8,Form703Data[#Headers],0)),"")</f>
        <v/>
      </c>
      <c r="H21" s="190" t="str">
        <f t="array" ref="H21">IFERROR(INDEX(Form703Data[],MATCH($L$4&amp;$Q21,Form703Data[Dist]&amp;Form703Data[Index],0),MATCH(H$8,Form703Data[#Headers],0)),"")</f>
        <v/>
      </c>
      <c r="I21" s="190" t="str">
        <f t="array" ref="I21">IFERROR(INDEX(Form703Data[],MATCH($L$4&amp;$Q21,Form703Data[Dist]&amp;Form703Data[Index],0),MATCH(I$8,Form703Data[#Headers],0)),"")</f>
        <v/>
      </c>
      <c r="J21" s="190" t="str">
        <f t="array" ref="J21">IFERROR(INDEX(Form703Data[],MATCH($L$4&amp;$Q21,Form703Data[Dist]&amp;Form703Data[Index],0),MATCH(J$8,Form703Data[#Headers],0)),"")</f>
        <v/>
      </c>
      <c r="K21" s="190" t="str">
        <f t="array" ref="K21">IFERROR(INDEX(Form703Data[],MATCH($L$4&amp;$Q21,Form703Data[Dist]&amp;Form703Data[Index],0),MATCH(K$8,Form703Data[#Headers],0)),"")</f>
        <v/>
      </c>
      <c r="L21" s="160"/>
      <c r="N21" s="139">
        <f t="shared" si="0"/>
        <v>0</v>
      </c>
      <c r="Q21" s="191">
        <v>13</v>
      </c>
    </row>
    <row r="22" spans="1:17" ht="13.35" customHeight="1" x14ac:dyDescent="0.2">
      <c r="A22" s="95" t="s">
        <v>401</v>
      </c>
      <c r="B22" s="186" t="str">
        <f t="array" ref="B22">IFERROR(INDEX(Form703Data[],MATCH($L$4&amp;$Q22,Form703Data[Dist]&amp;Form703Data[Index],0),MATCH(B$8,Form703Data[#Headers],0)),"")</f>
        <v/>
      </c>
      <c r="C22" s="190" t="str">
        <f t="array" ref="C22">IFERROR(INDEX(Form703Data[],MATCH($L$4&amp;$Q22,Form703Data[Dist]&amp;Form703Data[Index],0),MATCH(C$8,Form703Data[#Headers],0)),"")</f>
        <v/>
      </c>
      <c r="D22" s="189" t="str">
        <f t="array" ref="D22">IFERROR(INDEX(Form703Data[],MATCH($L$4&amp;$Q22,Form703Data[Dist]&amp;Form703Data[Index],0),MATCH(D$8,Form703Data[#Headers],0)),"")</f>
        <v/>
      </c>
      <c r="E22" s="187" t="str">
        <f t="array" ref="E22">IFERROR(INDEX(Form703Data[],MATCH($L$4&amp;$Q22,Form703Data[Dist]&amp;Form703Data[Index],0),MATCH(E$8,Form703Data[#Headers],0)),"")</f>
        <v/>
      </c>
      <c r="F22" s="190" t="str">
        <f t="array" ref="F22">IFERROR(INDEX(Form703Data[],MATCH($L$4&amp;$Q22,Form703Data[Dist]&amp;Form703Data[Index],0),MATCH(F$8,Form703Data[#Headers],0)),"")</f>
        <v/>
      </c>
      <c r="G22" s="190" t="str">
        <f t="array" ref="G22">IFERROR(INDEX(Form703Data[],MATCH($L$4&amp;$Q22,Form703Data[Dist]&amp;Form703Data[Index],0),MATCH(G$8,Form703Data[#Headers],0)),"")</f>
        <v/>
      </c>
      <c r="H22" s="190" t="str">
        <f t="array" ref="H22">IFERROR(INDEX(Form703Data[],MATCH($L$4&amp;$Q22,Form703Data[Dist]&amp;Form703Data[Index],0),MATCH(H$8,Form703Data[#Headers],0)),"")</f>
        <v/>
      </c>
      <c r="I22" s="190" t="str">
        <f t="array" ref="I22">IFERROR(INDEX(Form703Data[],MATCH($L$4&amp;$Q22,Form703Data[Dist]&amp;Form703Data[Index],0),MATCH(I$8,Form703Data[#Headers],0)),"")</f>
        <v/>
      </c>
      <c r="J22" s="190" t="str">
        <f t="array" ref="J22">IFERROR(INDEX(Form703Data[],MATCH($L$4&amp;$Q22,Form703Data[Dist]&amp;Form703Data[Index],0),MATCH(J$8,Form703Data[#Headers],0)),"")</f>
        <v/>
      </c>
      <c r="K22" s="190" t="str">
        <f t="array" ref="K22">IFERROR(INDEX(Form703Data[],MATCH($L$4&amp;$Q22,Form703Data[Dist]&amp;Form703Data[Index],0),MATCH(K$8,Form703Data[#Headers],0)),"")</f>
        <v/>
      </c>
      <c r="L22" s="160"/>
      <c r="N22" s="139">
        <f t="shared" si="0"/>
        <v>0</v>
      </c>
      <c r="Q22" s="191">
        <v>14</v>
      </c>
    </row>
    <row r="23" spans="1:17" ht="13.35" customHeight="1" x14ac:dyDescent="0.2">
      <c r="A23" s="95" t="s">
        <v>402</v>
      </c>
      <c r="B23" s="186" t="str">
        <f t="array" ref="B23">IFERROR(INDEX(Form703Data[],MATCH($L$4&amp;$Q23,Form703Data[Dist]&amp;Form703Data[Index],0),MATCH(B$8,Form703Data[#Headers],0)),"")</f>
        <v/>
      </c>
      <c r="C23" s="190" t="str">
        <f t="array" ref="C23">IFERROR(INDEX(Form703Data[],MATCH($L$4&amp;$Q23,Form703Data[Dist]&amp;Form703Data[Index],0),MATCH(C$8,Form703Data[#Headers],0)),"")</f>
        <v/>
      </c>
      <c r="D23" s="189" t="str">
        <f t="array" ref="D23">IFERROR(INDEX(Form703Data[],MATCH($L$4&amp;$Q23,Form703Data[Dist]&amp;Form703Data[Index],0),MATCH(D$8,Form703Data[#Headers],0)),"")</f>
        <v/>
      </c>
      <c r="E23" s="187" t="str">
        <f t="array" ref="E23">IFERROR(INDEX(Form703Data[],MATCH($L$4&amp;$Q23,Form703Data[Dist]&amp;Form703Data[Index],0),MATCH(E$8,Form703Data[#Headers],0)),"")</f>
        <v/>
      </c>
      <c r="F23" s="190" t="str">
        <f t="array" ref="F23">IFERROR(INDEX(Form703Data[],MATCH($L$4&amp;$Q23,Form703Data[Dist]&amp;Form703Data[Index],0),MATCH(F$8,Form703Data[#Headers],0)),"")</f>
        <v/>
      </c>
      <c r="G23" s="190" t="str">
        <f t="array" ref="G23">IFERROR(INDEX(Form703Data[],MATCH($L$4&amp;$Q23,Form703Data[Dist]&amp;Form703Data[Index],0),MATCH(G$8,Form703Data[#Headers],0)),"")</f>
        <v/>
      </c>
      <c r="H23" s="190" t="str">
        <f t="array" ref="H23">IFERROR(INDEX(Form703Data[],MATCH($L$4&amp;$Q23,Form703Data[Dist]&amp;Form703Data[Index],0),MATCH(H$8,Form703Data[#Headers],0)),"")</f>
        <v/>
      </c>
      <c r="I23" s="190" t="str">
        <f t="array" ref="I23">IFERROR(INDEX(Form703Data[],MATCH($L$4&amp;$Q23,Form703Data[Dist]&amp;Form703Data[Index],0),MATCH(I$8,Form703Data[#Headers],0)),"")</f>
        <v/>
      </c>
      <c r="J23" s="190" t="str">
        <f t="array" ref="J23">IFERROR(INDEX(Form703Data[],MATCH($L$4&amp;$Q23,Form703Data[Dist]&amp;Form703Data[Index],0),MATCH(J$8,Form703Data[#Headers],0)),"")</f>
        <v/>
      </c>
      <c r="K23" s="190" t="str">
        <f t="array" ref="K23">IFERROR(INDEX(Form703Data[],MATCH($L$4&amp;$Q23,Form703Data[Dist]&amp;Form703Data[Index],0),MATCH(K$8,Form703Data[#Headers],0)),"")</f>
        <v/>
      </c>
      <c r="L23" s="160"/>
      <c r="N23" s="139">
        <f t="shared" si="0"/>
        <v>0</v>
      </c>
      <c r="Q23" s="191">
        <v>15</v>
      </c>
    </row>
    <row r="24" spans="1:17" ht="13.35" customHeight="1" x14ac:dyDescent="0.2">
      <c r="A24" s="95" t="s">
        <v>403</v>
      </c>
      <c r="B24" s="186" t="str">
        <f t="array" ref="B24">IFERROR(INDEX(Form703Data[],MATCH($L$4&amp;$Q24,Form703Data[Dist]&amp;Form703Data[Index],0),MATCH(B$8,Form703Data[#Headers],0)),"")</f>
        <v/>
      </c>
      <c r="C24" s="190" t="str">
        <f t="array" ref="C24">IFERROR(INDEX(Form703Data[],MATCH($L$4&amp;$Q24,Form703Data[Dist]&amp;Form703Data[Index],0),MATCH(C$8,Form703Data[#Headers],0)),"")</f>
        <v/>
      </c>
      <c r="D24" s="189" t="str">
        <f t="array" ref="D24">IFERROR(INDEX(Form703Data[],MATCH($L$4&amp;$Q24,Form703Data[Dist]&amp;Form703Data[Index],0),MATCH(D$8,Form703Data[#Headers],0)),"")</f>
        <v/>
      </c>
      <c r="E24" s="187" t="str">
        <f t="array" ref="E24">IFERROR(INDEX(Form703Data[],MATCH($L$4&amp;$Q24,Form703Data[Dist]&amp;Form703Data[Index],0),MATCH(E$8,Form703Data[#Headers],0)),"")</f>
        <v/>
      </c>
      <c r="F24" s="190" t="str">
        <f t="array" ref="F24">IFERROR(INDEX(Form703Data[],MATCH($L$4&amp;$Q24,Form703Data[Dist]&amp;Form703Data[Index],0),MATCH(F$8,Form703Data[#Headers],0)),"")</f>
        <v/>
      </c>
      <c r="G24" s="190" t="str">
        <f t="array" ref="G24">IFERROR(INDEX(Form703Data[],MATCH($L$4&amp;$Q24,Form703Data[Dist]&amp;Form703Data[Index],0),MATCH(G$8,Form703Data[#Headers],0)),"")</f>
        <v/>
      </c>
      <c r="H24" s="190" t="str">
        <f t="array" ref="H24">IFERROR(INDEX(Form703Data[],MATCH($L$4&amp;$Q24,Form703Data[Dist]&amp;Form703Data[Index],0),MATCH(H$8,Form703Data[#Headers],0)),"")</f>
        <v/>
      </c>
      <c r="I24" s="190" t="str">
        <f t="array" ref="I24">IFERROR(INDEX(Form703Data[],MATCH($L$4&amp;$Q24,Form703Data[Dist]&amp;Form703Data[Index],0),MATCH(I$8,Form703Data[#Headers],0)),"")</f>
        <v/>
      </c>
      <c r="J24" s="190" t="str">
        <f t="array" ref="J24">IFERROR(INDEX(Form703Data[],MATCH($L$4&amp;$Q24,Form703Data[Dist]&amp;Form703Data[Index],0),MATCH(J$8,Form703Data[#Headers],0)),"")</f>
        <v/>
      </c>
      <c r="K24" s="190" t="str">
        <f t="array" ref="K24">IFERROR(INDEX(Form703Data[],MATCH($L$4&amp;$Q24,Form703Data[Dist]&amp;Form703Data[Index],0),MATCH(K$8,Form703Data[#Headers],0)),"")</f>
        <v/>
      </c>
      <c r="L24" s="160"/>
      <c r="N24" s="139">
        <f t="shared" si="0"/>
        <v>0</v>
      </c>
      <c r="Q24" s="191">
        <v>16</v>
      </c>
    </row>
    <row r="25" spans="1:17" ht="13.35" customHeight="1" x14ac:dyDescent="0.2">
      <c r="A25" s="95" t="s">
        <v>404</v>
      </c>
      <c r="B25" s="186" t="str">
        <f t="array" ref="B25">IFERROR(INDEX(Form703Data[],MATCH($L$4&amp;$Q25,Form703Data[Dist]&amp;Form703Data[Index],0),MATCH(B$8,Form703Data[#Headers],0)),"")</f>
        <v/>
      </c>
      <c r="C25" s="190" t="str">
        <f t="array" ref="C25">IFERROR(INDEX(Form703Data[],MATCH($L$4&amp;$Q25,Form703Data[Dist]&amp;Form703Data[Index],0),MATCH(C$8,Form703Data[#Headers],0)),"")</f>
        <v/>
      </c>
      <c r="D25" s="189" t="str">
        <f t="array" ref="D25">IFERROR(INDEX(Form703Data[],MATCH($L$4&amp;$Q25,Form703Data[Dist]&amp;Form703Data[Index],0),MATCH(D$8,Form703Data[#Headers],0)),"")</f>
        <v/>
      </c>
      <c r="E25" s="187" t="str">
        <f t="array" ref="E25">IFERROR(INDEX(Form703Data[],MATCH($L$4&amp;$Q25,Form703Data[Dist]&amp;Form703Data[Index],0),MATCH(E$8,Form703Data[#Headers],0)),"")</f>
        <v/>
      </c>
      <c r="F25" s="190" t="str">
        <f t="array" ref="F25">IFERROR(INDEX(Form703Data[],MATCH($L$4&amp;$Q25,Form703Data[Dist]&amp;Form703Data[Index],0),MATCH(F$8,Form703Data[#Headers],0)),"")</f>
        <v/>
      </c>
      <c r="G25" s="190" t="str">
        <f t="array" ref="G25">IFERROR(INDEX(Form703Data[],MATCH($L$4&amp;$Q25,Form703Data[Dist]&amp;Form703Data[Index],0),MATCH(G$8,Form703Data[#Headers],0)),"")</f>
        <v/>
      </c>
      <c r="H25" s="190" t="str">
        <f t="array" ref="H25">IFERROR(INDEX(Form703Data[],MATCH($L$4&amp;$Q25,Form703Data[Dist]&amp;Form703Data[Index],0),MATCH(H$8,Form703Data[#Headers],0)),"")</f>
        <v/>
      </c>
      <c r="I25" s="190" t="str">
        <f t="array" ref="I25">IFERROR(INDEX(Form703Data[],MATCH($L$4&amp;$Q25,Form703Data[Dist]&amp;Form703Data[Index],0),MATCH(I$8,Form703Data[#Headers],0)),"")</f>
        <v/>
      </c>
      <c r="J25" s="190" t="str">
        <f t="array" ref="J25">IFERROR(INDEX(Form703Data[],MATCH($L$4&amp;$Q25,Form703Data[Dist]&amp;Form703Data[Index],0),MATCH(J$8,Form703Data[#Headers],0)),"")</f>
        <v/>
      </c>
      <c r="K25" s="190" t="str">
        <f t="array" ref="K25">IFERROR(INDEX(Form703Data[],MATCH($L$4&amp;$Q25,Form703Data[Dist]&amp;Form703Data[Index],0),MATCH(K$8,Form703Data[#Headers],0)),"")</f>
        <v/>
      </c>
      <c r="L25" s="160"/>
      <c r="N25" s="139">
        <f t="shared" si="0"/>
        <v>0</v>
      </c>
      <c r="Q25" s="191">
        <v>17</v>
      </c>
    </row>
    <row r="26" spans="1:17" ht="13.35" customHeight="1" x14ac:dyDescent="0.2">
      <c r="A26" s="95" t="s">
        <v>405</v>
      </c>
      <c r="B26" s="186" t="str">
        <f t="array" ref="B26">IFERROR(INDEX(Form703Data[],MATCH($L$4&amp;$Q26,Form703Data[Dist]&amp;Form703Data[Index],0),MATCH(B$8,Form703Data[#Headers],0)),"")</f>
        <v/>
      </c>
      <c r="C26" s="190" t="str">
        <f t="array" ref="C26">IFERROR(INDEX(Form703Data[],MATCH($L$4&amp;$Q26,Form703Data[Dist]&amp;Form703Data[Index],0),MATCH(C$8,Form703Data[#Headers],0)),"")</f>
        <v/>
      </c>
      <c r="D26" s="189" t="str">
        <f t="array" ref="D26">IFERROR(INDEX(Form703Data[],MATCH($L$4&amp;$Q26,Form703Data[Dist]&amp;Form703Data[Index],0),MATCH(D$8,Form703Data[#Headers],0)),"")</f>
        <v/>
      </c>
      <c r="E26" s="187" t="str">
        <f t="array" ref="E26">IFERROR(INDEX(Form703Data[],MATCH($L$4&amp;$Q26,Form703Data[Dist]&amp;Form703Data[Index],0),MATCH(E$8,Form703Data[#Headers],0)),"")</f>
        <v/>
      </c>
      <c r="F26" s="190" t="str">
        <f t="array" ref="F26">IFERROR(INDEX(Form703Data[],MATCH($L$4&amp;$Q26,Form703Data[Dist]&amp;Form703Data[Index],0),MATCH(F$8,Form703Data[#Headers],0)),"")</f>
        <v/>
      </c>
      <c r="G26" s="190" t="str">
        <f t="array" ref="G26">IFERROR(INDEX(Form703Data[],MATCH($L$4&amp;$Q26,Form703Data[Dist]&amp;Form703Data[Index],0),MATCH(G$8,Form703Data[#Headers],0)),"")</f>
        <v/>
      </c>
      <c r="H26" s="190" t="str">
        <f t="array" ref="H26">IFERROR(INDEX(Form703Data[],MATCH($L$4&amp;$Q26,Form703Data[Dist]&amp;Form703Data[Index],0),MATCH(H$8,Form703Data[#Headers],0)),"")</f>
        <v/>
      </c>
      <c r="I26" s="190" t="str">
        <f t="array" ref="I26">IFERROR(INDEX(Form703Data[],MATCH($L$4&amp;$Q26,Form703Data[Dist]&amp;Form703Data[Index],0),MATCH(I$8,Form703Data[#Headers],0)),"")</f>
        <v/>
      </c>
      <c r="J26" s="190" t="str">
        <f t="array" ref="J26">IFERROR(INDEX(Form703Data[],MATCH($L$4&amp;$Q26,Form703Data[Dist]&amp;Form703Data[Index],0),MATCH(J$8,Form703Data[#Headers],0)),"")</f>
        <v/>
      </c>
      <c r="K26" s="190" t="str">
        <f t="array" ref="K26">IFERROR(INDEX(Form703Data[],MATCH($L$4&amp;$Q26,Form703Data[Dist]&amp;Form703Data[Index],0),MATCH(K$8,Form703Data[#Headers],0)),"")</f>
        <v/>
      </c>
      <c r="L26" s="160"/>
      <c r="N26" s="139">
        <f t="shared" si="0"/>
        <v>0</v>
      </c>
      <c r="Q26" s="191">
        <v>18</v>
      </c>
    </row>
    <row r="27" spans="1:17" ht="13.35" customHeight="1" x14ac:dyDescent="0.2">
      <c r="A27" s="95" t="s">
        <v>456</v>
      </c>
      <c r="B27" s="186" t="str">
        <f t="array" ref="B27">IFERROR(INDEX(Form703Data[],MATCH($L$4&amp;$Q27,Form703Data[Dist]&amp;Form703Data[Index],0),MATCH(B$8,Form703Data[#Headers],0)),"")</f>
        <v/>
      </c>
      <c r="C27" s="190" t="str">
        <f t="array" ref="C27">IFERROR(INDEX(Form703Data[],MATCH($L$4&amp;$Q27,Form703Data[Dist]&amp;Form703Data[Index],0),MATCH(C$8,Form703Data[#Headers],0)),"")</f>
        <v/>
      </c>
      <c r="D27" s="189" t="str">
        <f t="array" ref="D27">IFERROR(INDEX(Form703Data[],MATCH($L$4&amp;$Q27,Form703Data[Dist]&amp;Form703Data[Index],0),MATCH(D$8,Form703Data[#Headers],0)),"")</f>
        <v/>
      </c>
      <c r="E27" s="187" t="str">
        <f t="array" ref="E27">IFERROR(INDEX(Form703Data[],MATCH($L$4&amp;$Q27,Form703Data[Dist]&amp;Form703Data[Index],0),MATCH(E$8,Form703Data[#Headers],0)),"")</f>
        <v/>
      </c>
      <c r="F27" s="190" t="str">
        <f t="array" ref="F27">IFERROR(INDEX(Form703Data[],MATCH($L$4&amp;$Q27,Form703Data[Dist]&amp;Form703Data[Index],0),MATCH(F$8,Form703Data[#Headers],0)),"")</f>
        <v/>
      </c>
      <c r="G27" s="190" t="str">
        <f t="array" ref="G27">IFERROR(INDEX(Form703Data[],MATCH($L$4&amp;$Q27,Form703Data[Dist]&amp;Form703Data[Index],0),MATCH(G$8,Form703Data[#Headers],0)),"")</f>
        <v/>
      </c>
      <c r="H27" s="190" t="str">
        <f t="array" ref="H27">IFERROR(INDEX(Form703Data[],MATCH($L$4&amp;$Q27,Form703Data[Dist]&amp;Form703Data[Index],0),MATCH(H$8,Form703Data[#Headers],0)),"")</f>
        <v/>
      </c>
      <c r="I27" s="190" t="str">
        <f t="array" ref="I27">IFERROR(INDEX(Form703Data[],MATCH($L$4&amp;$Q27,Form703Data[Dist]&amp;Form703Data[Index],0),MATCH(I$8,Form703Data[#Headers],0)),"")</f>
        <v/>
      </c>
      <c r="J27" s="190" t="str">
        <f t="array" ref="J27">IFERROR(INDEX(Form703Data[],MATCH($L$4&amp;$Q27,Form703Data[Dist]&amp;Form703Data[Index],0),MATCH(J$8,Form703Data[#Headers],0)),"")</f>
        <v/>
      </c>
      <c r="K27" s="190" t="str">
        <f t="array" ref="K27">IFERROR(INDEX(Form703Data[],MATCH($L$4&amp;$Q27,Form703Data[Dist]&amp;Form703Data[Index],0),MATCH(K$8,Form703Data[#Headers],0)),"")</f>
        <v/>
      </c>
      <c r="L27" s="160"/>
      <c r="N27" s="139">
        <f t="shared" si="0"/>
        <v>0</v>
      </c>
      <c r="Q27" s="191">
        <v>19</v>
      </c>
    </row>
    <row r="28" spans="1:17" ht="13.35" customHeight="1" x14ac:dyDescent="0.2">
      <c r="A28" s="95" t="s">
        <v>457</v>
      </c>
      <c r="B28" s="186" t="str">
        <f t="array" ref="B28">IFERROR(INDEX(Form703Data[],MATCH($L$4&amp;$Q28,Form703Data[Dist]&amp;Form703Data[Index],0),MATCH(B$8,Form703Data[#Headers],0)),"")</f>
        <v/>
      </c>
      <c r="C28" s="190" t="str">
        <f t="array" ref="C28">IFERROR(INDEX(Form703Data[],MATCH($L$4&amp;$Q28,Form703Data[Dist]&amp;Form703Data[Index],0),MATCH(C$8,Form703Data[#Headers],0)),"")</f>
        <v/>
      </c>
      <c r="D28" s="189" t="str">
        <f t="array" ref="D28">IFERROR(INDEX(Form703Data[],MATCH($L$4&amp;$Q28,Form703Data[Dist]&amp;Form703Data[Index],0),MATCH(D$8,Form703Data[#Headers],0)),"")</f>
        <v/>
      </c>
      <c r="E28" s="187" t="str">
        <f t="array" ref="E28">IFERROR(INDEX(Form703Data[],MATCH($L$4&amp;$Q28,Form703Data[Dist]&amp;Form703Data[Index],0),MATCH(E$8,Form703Data[#Headers],0)),"")</f>
        <v/>
      </c>
      <c r="F28" s="190" t="str">
        <f t="array" ref="F28">IFERROR(INDEX(Form703Data[],MATCH($L$4&amp;$Q28,Form703Data[Dist]&amp;Form703Data[Index],0),MATCH(F$8,Form703Data[#Headers],0)),"")</f>
        <v/>
      </c>
      <c r="G28" s="190" t="str">
        <f t="array" ref="G28">IFERROR(INDEX(Form703Data[],MATCH($L$4&amp;$Q28,Form703Data[Dist]&amp;Form703Data[Index],0),MATCH(G$8,Form703Data[#Headers],0)),"")</f>
        <v/>
      </c>
      <c r="H28" s="190" t="str">
        <f t="array" ref="H28">IFERROR(INDEX(Form703Data[],MATCH($L$4&amp;$Q28,Form703Data[Dist]&amp;Form703Data[Index],0),MATCH(H$8,Form703Data[#Headers],0)),"")</f>
        <v/>
      </c>
      <c r="I28" s="190" t="str">
        <f t="array" ref="I28">IFERROR(INDEX(Form703Data[],MATCH($L$4&amp;$Q28,Form703Data[Dist]&amp;Form703Data[Index],0),MATCH(I$8,Form703Data[#Headers],0)),"")</f>
        <v/>
      </c>
      <c r="J28" s="190" t="str">
        <f t="array" ref="J28">IFERROR(INDEX(Form703Data[],MATCH($L$4&amp;$Q28,Form703Data[Dist]&amp;Form703Data[Index],0),MATCH(J$8,Form703Data[#Headers],0)),"")</f>
        <v/>
      </c>
      <c r="K28" s="190" t="str">
        <f t="array" ref="K28">IFERROR(INDEX(Form703Data[],MATCH($L$4&amp;$Q28,Form703Data[Dist]&amp;Form703Data[Index],0),MATCH(K$8,Form703Data[#Headers],0)),"")</f>
        <v/>
      </c>
      <c r="L28" s="160"/>
      <c r="N28" s="139">
        <f t="shared" si="0"/>
        <v>0</v>
      </c>
      <c r="Q28" s="191">
        <v>20</v>
      </c>
    </row>
    <row r="29" spans="1:17" ht="13.35" customHeight="1" x14ac:dyDescent="0.2">
      <c r="A29" s="95" t="s">
        <v>458</v>
      </c>
      <c r="B29" s="186" t="str">
        <f t="array" ref="B29">IFERROR(INDEX(Form703Data[],MATCH($L$4&amp;$Q29,Form703Data[Dist]&amp;Form703Data[Index],0),MATCH(B$8,Form703Data[#Headers],0)),"")</f>
        <v/>
      </c>
      <c r="C29" s="190" t="str">
        <f t="array" ref="C29">IFERROR(INDEX(Form703Data[],MATCH($L$4&amp;$Q29,Form703Data[Dist]&amp;Form703Data[Index],0),MATCH(C$8,Form703Data[#Headers],0)),"")</f>
        <v/>
      </c>
      <c r="D29" s="189" t="str">
        <f t="array" ref="D29">IFERROR(INDEX(Form703Data[],MATCH($L$4&amp;$Q29,Form703Data[Dist]&amp;Form703Data[Index],0),MATCH(D$8,Form703Data[#Headers],0)),"")</f>
        <v/>
      </c>
      <c r="E29" s="187" t="str">
        <f t="array" ref="E29">IFERROR(INDEX(Form703Data[],MATCH($L$4&amp;$Q29,Form703Data[Dist]&amp;Form703Data[Index],0),MATCH(E$8,Form703Data[#Headers],0)),"")</f>
        <v/>
      </c>
      <c r="F29" s="190" t="str">
        <f t="array" ref="F29">IFERROR(INDEX(Form703Data[],MATCH($L$4&amp;$Q29,Form703Data[Dist]&amp;Form703Data[Index],0),MATCH(F$8,Form703Data[#Headers],0)),"")</f>
        <v/>
      </c>
      <c r="G29" s="190" t="str">
        <f t="array" ref="G29">IFERROR(INDEX(Form703Data[],MATCH($L$4&amp;$Q29,Form703Data[Dist]&amp;Form703Data[Index],0),MATCH(G$8,Form703Data[#Headers],0)),"")</f>
        <v/>
      </c>
      <c r="H29" s="190" t="str">
        <f t="array" ref="H29">IFERROR(INDEX(Form703Data[],MATCH($L$4&amp;$Q29,Form703Data[Dist]&amp;Form703Data[Index],0),MATCH(H$8,Form703Data[#Headers],0)),"")</f>
        <v/>
      </c>
      <c r="I29" s="190" t="str">
        <f t="array" ref="I29">IFERROR(INDEX(Form703Data[],MATCH($L$4&amp;$Q29,Form703Data[Dist]&amp;Form703Data[Index],0),MATCH(I$8,Form703Data[#Headers],0)),"")</f>
        <v/>
      </c>
      <c r="J29" s="190" t="str">
        <f t="array" ref="J29">IFERROR(INDEX(Form703Data[],MATCH($L$4&amp;$Q29,Form703Data[Dist]&amp;Form703Data[Index],0),MATCH(J$8,Form703Data[#Headers],0)),"")</f>
        <v/>
      </c>
      <c r="K29" s="190" t="str">
        <f t="array" ref="K29">IFERROR(INDEX(Form703Data[],MATCH($L$4&amp;$Q29,Form703Data[Dist]&amp;Form703Data[Index],0),MATCH(K$8,Form703Data[#Headers],0)),"")</f>
        <v/>
      </c>
      <c r="L29" s="160"/>
      <c r="N29" s="139">
        <f t="shared" si="0"/>
        <v>0</v>
      </c>
      <c r="Q29" s="191">
        <v>21</v>
      </c>
    </row>
    <row r="30" spans="1:17" ht="13.35" customHeight="1" x14ac:dyDescent="0.2">
      <c r="A30" s="95" t="s">
        <v>459</v>
      </c>
      <c r="B30" s="186" t="str">
        <f t="array" ref="B30">IFERROR(INDEX(Form703Data[],MATCH($L$4&amp;$Q30,Form703Data[Dist]&amp;Form703Data[Index],0),MATCH(B$8,Form703Data[#Headers],0)),"")</f>
        <v/>
      </c>
      <c r="C30" s="190" t="str">
        <f t="array" ref="C30">IFERROR(INDEX(Form703Data[],MATCH($L$4&amp;$Q30,Form703Data[Dist]&amp;Form703Data[Index],0),MATCH(C$8,Form703Data[#Headers],0)),"")</f>
        <v/>
      </c>
      <c r="D30" s="189" t="str">
        <f t="array" ref="D30">IFERROR(INDEX(Form703Data[],MATCH($L$4&amp;$Q30,Form703Data[Dist]&amp;Form703Data[Index],0),MATCH(D$8,Form703Data[#Headers],0)),"")</f>
        <v/>
      </c>
      <c r="E30" s="187" t="str">
        <f t="array" ref="E30">IFERROR(INDEX(Form703Data[],MATCH($L$4&amp;$Q30,Form703Data[Dist]&amp;Form703Data[Index],0),MATCH(E$8,Form703Data[#Headers],0)),"")</f>
        <v/>
      </c>
      <c r="F30" s="190" t="str">
        <f t="array" ref="F30">IFERROR(INDEX(Form703Data[],MATCH($L$4&amp;$Q30,Form703Data[Dist]&amp;Form703Data[Index],0),MATCH(F$8,Form703Data[#Headers],0)),"")</f>
        <v/>
      </c>
      <c r="G30" s="190" t="str">
        <f t="array" ref="G30">IFERROR(INDEX(Form703Data[],MATCH($L$4&amp;$Q30,Form703Data[Dist]&amp;Form703Data[Index],0),MATCH(G$8,Form703Data[#Headers],0)),"")</f>
        <v/>
      </c>
      <c r="H30" s="190" t="str">
        <f t="array" ref="H30">IFERROR(INDEX(Form703Data[],MATCH($L$4&amp;$Q30,Form703Data[Dist]&amp;Form703Data[Index],0),MATCH(H$8,Form703Data[#Headers],0)),"")</f>
        <v/>
      </c>
      <c r="I30" s="190" t="str">
        <f t="array" ref="I30">IFERROR(INDEX(Form703Data[],MATCH($L$4&amp;$Q30,Form703Data[Dist]&amp;Form703Data[Index],0),MATCH(I$8,Form703Data[#Headers],0)),"")</f>
        <v/>
      </c>
      <c r="J30" s="190" t="str">
        <f t="array" ref="J30">IFERROR(INDEX(Form703Data[],MATCH($L$4&amp;$Q30,Form703Data[Dist]&amp;Form703Data[Index],0),MATCH(J$8,Form703Data[#Headers],0)),"")</f>
        <v/>
      </c>
      <c r="K30" s="190" t="str">
        <f t="array" ref="K30">IFERROR(INDEX(Form703Data[],MATCH($L$4&amp;$Q30,Form703Data[Dist]&amp;Form703Data[Index],0),MATCH(K$8,Form703Data[#Headers],0)),"")</f>
        <v/>
      </c>
      <c r="L30" s="160"/>
      <c r="N30" s="139">
        <f t="shared" si="0"/>
        <v>0</v>
      </c>
      <c r="Q30" s="191">
        <v>22</v>
      </c>
    </row>
    <row r="31" spans="1:17" ht="13.35" customHeight="1" x14ac:dyDescent="0.2">
      <c r="A31" s="95" t="s">
        <v>460</v>
      </c>
      <c r="B31" s="186" t="str">
        <f t="array" ref="B31">IFERROR(INDEX(Form703Data[],MATCH($L$4&amp;$Q31,Form703Data[Dist]&amp;Form703Data[Index],0),MATCH(B$8,Form703Data[#Headers],0)),"")</f>
        <v/>
      </c>
      <c r="C31" s="190" t="str">
        <f t="array" ref="C31">IFERROR(INDEX(Form703Data[],MATCH($L$4&amp;$Q31,Form703Data[Dist]&amp;Form703Data[Index],0),MATCH(C$8,Form703Data[#Headers],0)),"")</f>
        <v/>
      </c>
      <c r="D31" s="189" t="str">
        <f t="array" ref="D31">IFERROR(INDEX(Form703Data[],MATCH($L$4&amp;$Q31,Form703Data[Dist]&amp;Form703Data[Index],0),MATCH(D$8,Form703Data[#Headers],0)),"")</f>
        <v/>
      </c>
      <c r="E31" s="187" t="str">
        <f t="array" ref="E31">IFERROR(INDEX(Form703Data[],MATCH($L$4&amp;$Q31,Form703Data[Dist]&amp;Form703Data[Index],0),MATCH(E$8,Form703Data[#Headers],0)),"")</f>
        <v/>
      </c>
      <c r="F31" s="190" t="str">
        <f t="array" ref="F31">IFERROR(INDEX(Form703Data[],MATCH($L$4&amp;$Q31,Form703Data[Dist]&amp;Form703Data[Index],0),MATCH(F$8,Form703Data[#Headers],0)),"")</f>
        <v/>
      </c>
      <c r="G31" s="190" t="str">
        <f t="array" ref="G31">IFERROR(INDEX(Form703Data[],MATCH($L$4&amp;$Q31,Form703Data[Dist]&amp;Form703Data[Index],0),MATCH(G$8,Form703Data[#Headers],0)),"")</f>
        <v/>
      </c>
      <c r="H31" s="190" t="str">
        <f t="array" ref="H31">IFERROR(INDEX(Form703Data[],MATCH($L$4&amp;$Q31,Form703Data[Dist]&amp;Form703Data[Index],0),MATCH(H$8,Form703Data[#Headers],0)),"")</f>
        <v/>
      </c>
      <c r="I31" s="190" t="str">
        <f t="array" ref="I31">IFERROR(INDEX(Form703Data[],MATCH($L$4&amp;$Q31,Form703Data[Dist]&amp;Form703Data[Index],0),MATCH(I$8,Form703Data[#Headers],0)),"")</f>
        <v/>
      </c>
      <c r="J31" s="190" t="str">
        <f t="array" ref="J31">IFERROR(INDEX(Form703Data[],MATCH($L$4&amp;$Q31,Form703Data[Dist]&amp;Form703Data[Index],0),MATCH(J$8,Form703Data[#Headers],0)),"")</f>
        <v/>
      </c>
      <c r="K31" s="190" t="str">
        <f t="array" ref="K31">IFERROR(INDEX(Form703Data[],MATCH($L$4&amp;$Q31,Form703Data[Dist]&amp;Form703Data[Index],0),MATCH(K$8,Form703Data[#Headers],0)),"")</f>
        <v/>
      </c>
      <c r="L31" s="160"/>
      <c r="N31" s="139">
        <f t="shared" si="0"/>
        <v>0</v>
      </c>
      <c r="Q31" s="191">
        <v>23</v>
      </c>
    </row>
    <row r="32" spans="1:17" ht="13.35" customHeight="1" x14ac:dyDescent="0.2">
      <c r="A32" s="95" t="s">
        <v>461</v>
      </c>
      <c r="B32" s="186" t="str">
        <f t="array" ref="B32">IFERROR(INDEX(Form703Data[],MATCH($L$4&amp;$Q32,Form703Data[Dist]&amp;Form703Data[Index],0),MATCH(B$8,Form703Data[#Headers],0)),"")</f>
        <v/>
      </c>
      <c r="C32" s="190" t="str">
        <f t="array" ref="C32">IFERROR(INDEX(Form703Data[],MATCH($L$4&amp;$Q32,Form703Data[Dist]&amp;Form703Data[Index],0),MATCH(C$8,Form703Data[#Headers],0)),"")</f>
        <v/>
      </c>
      <c r="D32" s="189" t="str">
        <f t="array" ref="D32">IFERROR(INDEX(Form703Data[],MATCH($L$4&amp;$Q32,Form703Data[Dist]&amp;Form703Data[Index],0),MATCH(D$8,Form703Data[#Headers],0)),"")</f>
        <v/>
      </c>
      <c r="E32" s="187" t="str">
        <f t="array" ref="E32">IFERROR(INDEX(Form703Data[],MATCH($L$4&amp;$Q32,Form703Data[Dist]&amp;Form703Data[Index],0),MATCH(E$8,Form703Data[#Headers],0)),"")</f>
        <v/>
      </c>
      <c r="F32" s="190" t="str">
        <f t="array" ref="F32">IFERROR(INDEX(Form703Data[],MATCH($L$4&amp;$Q32,Form703Data[Dist]&amp;Form703Data[Index],0),MATCH(F$8,Form703Data[#Headers],0)),"")</f>
        <v/>
      </c>
      <c r="G32" s="190" t="str">
        <f t="array" ref="G32">IFERROR(INDEX(Form703Data[],MATCH($L$4&amp;$Q32,Form703Data[Dist]&amp;Form703Data[Index],0),MATCH(G$8,Form703Data[#Headers],0)),"")</f>
        <v/>
      </c>
      <c r="H32" s="190" t="str">
        <f t="array" ref="H32">IFERROR(INDEX(Form703Data[],MATCH($L$4&amp;$Q32,Form703Data[Dist]&amp;Form703Data[Index],0),MATCH(H$8,Form703Data[#Headers],0)),"")</f>
        <v/>
      </c>
      <c r="I32" s="190" t="str">
        <f t="array" ref="I32">IFERROR(INDEX(Form703Data[],MATCH($L$4&amp;$Q32,Form703Data[Dist]&amp;Form703Data[Index],0),MATCH(I$8,Form703Data[#Headers],0)),"")</f>
        <v/>
      </c>
      <c r="J32" s="190" t="str">
        <f t="array" ref="J32">IFERROR(INDEX(Form703Data[],MATCH($L$4&amp;$Q32,Form703Data[Dist]&amp;Form703Data[Index],0),MATCH(J$8,Form703Data[#Headers],0)),"")</f>
        <v/>
      </c>
      <c r="K32" s="190" t="str">
        <f t="array" ref="K32">IFERROR(INDEX(Form703Data[],MATCH($L$4&amp;$Q32,Form703Data[Dist]&amp;Form703Data[Index],0),MATCH(K$8,Form703Data[#Headers],0)),"")</f>
        <v/>
      </c>
      <c r="L32" s="160"/>
      <c r="N32" s="139">
        <f t="shared" si="0"/>
        <v>0</v>
      </c>
      <c r="Q32" s="191">
        <v>24</v>
      </c>
    </row>
    <row r="33" spans="1:17" ht="13.35" customHeight="1" x14ac:dyDescent="0.2">
      <c r="A33" s="95" t="s">
        <v>462</v>
      </c>
      <c r="B33" s="186" t="str">
        <f t="array" ref="B33">IFERROR(INDEX(Form703Data[],MATCH($L$4&amp;$Q33,Form703Data[Dist]&amp;Form703Data[Index],0),MATCH(B$8,Form703Data[#Headers],0)),"")</f>
        <v/>
      </c>
      <c r="C33" s="190" t="str">
        <f t="array" ref="C33">IFERROR(INDEX(Form703Data[],MATCH($L$4&amp;$Q33,Form703Data[Dist]&amp;Form703Data[Index],0),MATCH(C$8,Form703Data[#Headers],0)),"")</f>
        <v/>
      </c>
      <c r="D33" s="189" t="str">
        <f t="array" ref="D33">IFERROR(INDEX(Form703Data[],MATCH($L$4&amp;$Q33,Form703Data[Dist]&amp;Form703Data[Index],0),MATCH(D$8,Form703Data[#Headers],0)),"")</f>
        <v/>
      </c>
      <c r="E33" s="187" t="str">
        <f t="array" ref="E33">IFERROR(INDEX(Form703Data[],MATCH($L$4&amp;$Q33,Form703Data[Dist]&amp;Form703Data[Index],0),MATCH(E$8,Form703Data[#Headers],0)),"")</f>
        <v/>
      </c>
      <c r="F33" s="190" t="str">
        <f t="array" ref="F33">IFERROR(INDEX(Form703Data[],MATCH($L$4&amp;$Q33,Form703Data[Dist]&amp;Form703Data[Index],0),MATCH(F$8,Form703Data[#Headers],0)),"")</f>
        <v/>
      </c>
      <c r="G33" s="190" t="str">
        <f t="array" ref="G33">IFERROR(INDEX(Form703Data[],MATCH($L$4&amp;$Q33,Form703Data[Dist]&amp;Form703Data[Index],0),MATCH(G$8,Form703Data[#Headers],0)),"")</f>
        <v/>
      </c>
      <c r="H33" s="190" t="str">
        <f t="array" ref="H33">IFERROR(INDEX(Form703Data[],MATCH($L$4&amp;$Q33,Form703Data[Dist]&amp;Form703Data[Index],0),MATCH(H$8,Form703Data[#Headers],0)),"")</f>
        <v/>
      </c>
      <c r="I33" s="190" t="str">
        <f t="array" ref="I33">IFERROR(INDEX(Form703Data[],MATCH($L$4&amp;$Q33,Form703Data[Dist]&amp;Form703Data[Index],0),MATCH(I$8,Form703Data[#Headers],0)),"")</f>
        <v/>
      </c>
      <c r="J33" s="190" t="str">
        <f t="array" ref="J33">IFERROR(INDEX(Form703Data[],MATCH($L$4&amp;$Q33,Form703Data[Dist]&amp;Form703Data[Index],0),MATCH(J$8,Form703Data[#Headers],0)),"")</f>
        <v/>
      </c>
      <c r="K33" s="190" t="str">
        <f t="array" ref="K33">IFERROR(INDEX(Form703Data[],MATCH($L$4&amp;$Q33,Form703Data[Dist]&amp;Form703Data[Index],0),MATCH(K$8,Form703Data[#Headers],0)),"")</f>
        <v/>
      </c>
      <c r="L33" s="160"/>
      <c r="N33" s="139">
        <f t="shared" si="0"/>
        <v>0</v>
      </c>
      <c r="Q33" s="191">
        <v>25</v>
      </c>
    </row>
    <row r="34" spans="1:17" ht="13.35" customHeight="1" x14ac:dyDescent="0.2">
      <c r="A34" s="63" t="s">
        <v>463</v>
      </c>
      <c r="B34" s="43" t="s">
        <v>1748</v>
      </c>
      <c r="C34" s="50"/>
      <c r="D34" s="106"/>
      <c r="E34" s="51"/>
      <c r="F34" s="49">
        <f>SUMIF($B$9:$B$33,"&lt;&gt;All Voted PPEL Loan agreements on this line",F$9:F$33)</f>
        <v>430024</v>
      </c>
      <c r="G34" s="192">
        <f t="shared" ref="G34:K34" si="1">SUMIF($B$9:$B$33,"&lt;&gt;All Voted PPEL Loan agreements on this line",G$9:G$33)</f>
        <v>124275</v>
      </c>
      <c r="H34" s="192">
        <f t="shared" si="1"/>
        <v>0</v>
      </c>
      <c r="I34" s="192">
        <f t="shared" si="1"/>
        <v>554299</v>
      </c>
      <c r="J34" s="192">
        <f t="shared" si="1"/>
        <v>497927</v>
      </c>
      <c r="K34" s="192">
        <f t="shared" si="1"/>
        <v>0</v>
      </c>
      <c r="N34" s="139">
        <f>SUM(N11:N33)</f>
        <v>0</v>
      </c>
    </row>
  </sheetData>
  <sheetProtection sheet="1" objects="1" scenarios="1"/>
  <customSheetViews>
    <customSheetView guid="{53CC1FF8-69F4-40AB-9E52-A9F35D642996}" scale="90" showGridLines="0" fitToPage="1" state="hidden">
      <pane xSplit="1" topLeftCell="B1" activePane="topRight" state="frozen"/>
      <selection pane="topRight"/>
      <pageMargins left="0.5" right="0.5" top="0.5" bottom="0.5" header="0.5" footer="0.5"/>
      <printOptions horizontalCentered="1" verticalCentered="1"/>
      <pageSetup scale="94" orientation="landscape" horizontalDpi="1200" verticalDpi="1200" r:id="rId1"/>
      <headerFooter alignWithMargins="0"/>
    </customSheetView>
  </customSheetViews>
  <mergeCells count="4">
    <mergeCell ref="A2:K2"/>
    <mergeCell ref="A5:K5"/>
    <mergeCell ref="A4:K4"/>
    <mergeCell ref="A6:K6"/>
  </mergeCells>
  <phoneticPr fontId="0" type="noConversion"/>
  <dataValidations count="2">
    <dataValidation type="whole" allowBlank="1" showInputMessage="1" showErrorMessage="1" error="Only a WHOLE number can be entered in this area.  Select cancel and reenter an appropriate number." sqref="C34:K34">
      <formula1>-999999999999</formula1>
      <formula2>999999999999</formula2>
    </dataValidation>
    <dataValidation type="list" allowBlank="1" showInputMessage="1" showErrorMessage="1" sqref="L11:L33">
      <formula1>IF(#REF!="1576",$O$10:$O$11)</formula1>
    </dataValidation>
  </dataValidations>
  <hyperlinks>
    <hyperlink ref="L2" location="Adopted!A2" display="Pick Another District"/>
  </hyperlinks>
  <printOptions horizontalCentered="1" verticalCentered="1"/>
  <pageMargins left="0.5" right="0.5" top="0.5" bottom="0.5" header="0.5" footer="0.5"/>
  <pageSetup scale="94" orientation="landscape" horizontalDpi="1200" verticalDpi="1200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7"/>
  <sheetViews>
    <sheetView workbookViewId="0">
      <selection activeCell="E1" sqref="E1:E1048576"/>
    </sheetView>
  </sheetViews>
  <sheetFormatPr defaultRowHeight="11.25" x14ac:dyDescent="0.2"/>
  <cols>
    <col min="3" max="3" width="77.28515625" bestFit="1" customWidth="1"/>
    <col min="13" max="13" width="12.140625" customWidth="1"/>
  </cols>
  <sheetData>
    <row r="1" spans="1:13" x14ac:dyDescent="0.2">
      <c r="A1" s="180" t="s">
        <v>498</v>
      </c>
      <c r="B1" s="180" t="s">
        <v>529</v>
      </c>
      <c r="C1" s="180" t="s">
        <v>386</v>
      </c>
      <c r="D1" s="180" t="s">
        <v>509</v>
      </c>
      <c r="E1" s="180" t="s">
        <v>954</v>
      </c>
      <c r="F1" s="180" t="s">
        <v>507</v>
      </c>
      <c r="G1" s="180" t="s">
        <v>955</v>
      </c>
      <c r="H1" s="180" t="s">
        <v>956</v>
      </c>
      <c r="I1" s="180" t="s">
        <v>957</v>
      </c>
      <c r="J1" s="180" t="s">
        <v>958</v>
      </c>
      <c r="K1" s="180" t="s">
        <v>508</v>
      </c>
      <c r="L1" s="181" t="s">
        <v>959</v>
      </c>
      <c r="M1" s="188" t="s">
        <v>1747</v>
      </c>
    </row>
    <row r="2" spans="1:13" x14ac:dyDescent="0.2">
      <c r="A2" s="180">
        <v>2020</v>
      </c>
      <c r="B2" s="180" t="s">
        <v>311</v>
      </c>
      <c r="C2" s="180" t="s">
        <v>960</v>
      </c>
      <c r="D2" s="180">
        <v>605000</v>
      </c>
      <c r="E2" s="180" t="s">
        <v>491</v>
      </c>
      <c r="F2" s="180">
        <v>0</v>
      </c>
      <c r="G2" s="180">
        <v>35000</v>
      </c>
      <c r="H2" s="180">
        <v>14868</v>
      </c>
      <c r="I2" s="180">
        <v>2000</v>
      </c>
      <c r="J2" s="180">
        <v>51868</v>
      </c>
      <c r="K2" s="180">
        <v>51868</v>
      </c>
      <c r="L2" s="180">
        <v>0</v>
      </c>
      <c r="M2" s="180">
        <v>1</v>
      </c>
    </row>
    <row r="3" spans="1:13" x14ac:dyDescent="0.2">
      <c r="A3" s="180">
        <v>2020</v>
      </c>
      <c r="B3" s="180" t="s">
        <v>311</v>
      </c>
      <c r="C3" s="180" t="s">
        <v>961</v>
      </c>
      <c r="D3" s="180">
        <v>2800000</v>
      </c>
      <c r="E3" s="180" t="s">
        <v>491</v>
      </c>
      <c r="F3" s="180">
        <v>0</v>
      </c>
      <c r="G3" s="180">
        <v>185000</v>
      </c>
      <c r="H3" s="180">
        <v>54344</v>
      </c>
      <c r="I3" s="180">
        <v>2000</v>
      </c>
      <c r="J3" s="180">
        <v>241344</v>
      </c>
      <c r="K3" s="180">
        <v>241344</v>
      </c>
      <c r="L3" s="180">
        <v>0</v>
      </c>
      <c r="M3" s="180">
        <v>2</v>
      </c>
    </row>
    <row r="4" spans="1:13" x14ac:dyDescent="0.2">
      <c r="A4" s="180">
        <v>2020</v>
      </c>
      <c r="B4" s="180" t="s">
        <v>312</v>
      </c>
      <c r="C4" s="180" t="s">
        <v>962</v>
      </c>
      <c r="D4" s="180">
        <v>7600000</v>
      </c>
      <c r="E4" s="180" t="s">
        <v>505</v>
      </c>
      <c r="F4" s="180">
        <v>41450</v>
      </c>
      <c r="G4" s="180">
        <v>345000</v>
      </c>
      <c r="H4" s="180">
        <v>155880</v>
      </c>
      <c r="I4" s="180">
        <v>1600</v>
      </c>
      <c r="J4" s="180">
        <v>502480</v>
      </c>
      <c r="K4" s="180">
        <v>0</v>
      </c>
      <c r="L4" s="180">
        <v>502480</v>
      </c>
      <c r="M4" s="180">
        <f>IF(Form703Data[[#This Row],[Dist]]&lt;&gt;B3,1,M3+1)</f>
        <v>1</v>
      </c>
    </row>
    <row r="5" spans="1:13" x14ac:dyDescent="0.2">
      <c r="A5" s="180">
        <v>2020</v>
      </c>
      <c r="B5" s="180" t="s">
        <v>312</v>
      </c>
      <c r="C5" s="180" t="s">
        <v>963</v>
      </c>
      <c r="D5" s="180">
        <v>0</v>
      </c>
      <c r="E5" s="180" t="s">
        <v>505</v>
      </c>
      <c r="F5" s="180">
        <v>0</v>
      </c>
      <c r="G5" s="180">
        <v>165000</v>
      </c>
      <c r="H5" s="180">
        <v>0</v>
      </c>
      <c r="I5" s="180">
        <v>0</v>
      </c>
      <c r="J5" s="180">
        <v>165000</v>
      </c>
      <c r="K5" s="180">
        <v>0</v>
      </c>
      <c r="L5" s="180">
        <v>165000</v>
      </c>
      <c r="M5" s="180">
        <f>IF(Form703Data[[#This Row],[Dist]]&lt;&gt;B4,1,M4+1)</f>
        <v>2</v>
      </c>
    </row>
    <row r="6" spans="1:13" x14ac:dyDescent="0.2">
      <c r="A6" s="180">
        <v>2020</v>
      </c>
      <c r="B6" s="180" t="s">
        <v>313</v>
      </c>
      <c r="C6" s="180" t="s">
        <v>964</v>
      </c>
      <c r="D6" s="180">
        <v>5800000</v>
      </c>
      <c r="E6" s="180" t="s">
        <v>505</v>
      </c>
      <c r="F6" s="180">
        <v>0</v>
      </c>
      <c r="G6" s="180">
        <v>420000</v>
      </c>
      <c r="H6" s="180">
        <v>161906</v>
      </c>
      <c r="I6" s="180">
        <v>1600</v>
      </c>
      <c r="J6" s="180">
        <v>583506</v>
      </c>
      <c r="K6" s="180">
        <v>0</v>
      </c>
      <c r="L6" s="180">
        <v>583506</v>
      </c>
      <c r="M6" s="180">
        <f>IF(Form703Data[[#This Row],[Dist]]&lt;&gt;B5,1,M5+1)</f>
        <v>1</v>
      </c>
    </row>
    <row r="7" spans="1:13" x14ac:dyDescent="0.2">
      <c r="A7" s="180">
        <v>2020</v>
      </c>
      <c r="B7" s="180" t="s">
        <v>313</v>
      </c>
      <c r="C7" s="180" t="s">
        <v>965</v>
      </c>
      <c r="D7" s="180">
        <v>0</v>
      </c>
      <c r="E7" s="180" t="s">
        <v>505</v>
      </c>
      <c r="F7" s="180">
        <v>0</v>
      </c>
      <c r="G7" s="180">
        <v>300000</v>
      </c>
      <c r="H7" s="180">
        <v>0</v>
      </c>
      <c r="I7" s="180">
        <v>0</v>
      </c>
      <c r="J7" s="180">
        <v>300000</v>
      </c>
      <c r="K7" s="180">
        <v>0</v>
      </c>
      <c r="L7" s="180">
        <v>300000</v>
      </c>
      <c r="M7" s="180">
        <f>IF(Form703Data[[#This Row],[Dist]]&lt;&gt;B6,1,M6+1)</f>
        <v>2</v>
      </c>
    </row>
    <row r="8" spans="1:13" x14ac:dyDescent="0.2">
      <c r="A8" s="180">
        <v>2020</v>
      </c>
      <c r="B8" s="180" t="s">
        <v>314</v>
      </c>
      <c r="C8" s="180" t="s">
        <v>388</v>
      </c>
      <c r="D8" s="180">
        <v>23665000</v>
      </c>
      <c r="E8" s="180" t="s">
        <v>491</v>
      </c>
      <c r="F8" s="180">
        <v>42426</v>
      </c>
      <c r="G8" s="180">
        <v>4990000</v>
      </c>
      <c r="H8" s="180">
        <v>511750</v>
      </c>
      <c r="I8" s="180">
        <v>1500</v>
      </c>
      <c r="J8" s="180">
        <v>5503250</v>
      </c>
      <c r="K8" s="180">
        <v>0</v>
      </c>
      <c r="L8" s="180">
        <v>5503250</v>
      </c>
      <c r="M8" s="180">
        <f>IF(Form703Data[[#This Row],[Dist]]&lt;&gt;B7,1,M7+1)</f>
        <v>1</v>
      </c>
    </row>
    <row r="9" spans="1:13" x14ac:dyDescent="0.2">
      <c r="A9" s="180">
        <v>2020</v>
      </c>
      <c r="B9" s="180" t="s">
        <v>314</v>
      </c>
      <c r="C9" s="180" t="s">
        <v>966</v>
      </c>
      <c r="D9" s="180">
        <v>10000000</v>
      </c>
      <c r="E9" s="180" t="s">
        <v>491</v>
      </c>
      <c r="F9" s="180">
        <v>0</v>
      </c>
      <c r="G9" s="180">
        <v>0</v>
      </c>
      <c r="H9" s="180">
        <v>255390</v>
      </c>
      <c r="I9" s="180">
        <v>1500</v>
      </c>
      <c r="J9" s="180">
        <v>256890</v>
      </c>
      <c r="K9" s="180">
        <v>0</v>
      </c>
      <c r="L9" s="180">
        <v>0</v>
      </c>
      <c r="M9" s="180">
        <f>IF(Form703Data[[#This Row],[Dist]]&lt;&gt;B8,1,M8+1)</f>
        <v>2</v>
      </c>
    </row>
    <row r="10" spans="1:13" x14ac:dyDescent="0.2">
      <c r="A10" s="180">
        <v>2020</v>
      </c>
      <c r="B10" s="180" t="s">
        <v>314</v>
      </c>
      <c r="C10" s="180" t="s">
        <v>967</v>
      </c>
      <c r="D10" s="180">
        <v>10000000</v>
      </c>
      <c r="E10" s="180" t="s">
        <v>491</v>
      </c>
      <c r="F10" s="180">
        <v>0</v>
      </c>
      <c r="G10" s="180">
        <v>560000</v>
      </c>
      <c r="H10" s="180">
        <v>228745</v>
      </c>
      <c r="I10" s="180">
        <v>1500</v>
      </c>
      <c r="J10" s="180">
        <v>790245</v>
      </c>
      <c r="K10" s="180">
        <v>0</v>
      </c>
      <c r="L10" s="180">
        <v>0</v>
      </c>
      <c r="M10" s="180">
        <f>IF(Form703Data[[#This Row],[Dist]]&lt;&gt;B9,1,M9+1)</f>
        <v>3</v>
      </c>
    </row>
    <row r="11" spans="1:13" x14ac:dyDescent="0.2">
      <c r="A11" s="180">
        <v>2020</v>
      </c>
      <c r="B11" s="180" t="s">
        <v>314</v>
      </c>
      <c r="C11" s="180" t="s">
        <v>968</v>
      </c>
      <c r="D11" s="180">
        <v>22320000</v>
      </c>
      <c r="E11" s="180" t="s">
        <v>491</v>
      </c>
      <c r="F11" s="180">
        <v>0</v>
      </c>
      <c r="G11" s="180">
        <v>1365000</v>
      </c>
      <c r="H11" s="180">
        <v>610913</v>
      </c>
      <c r="I11" s="180">
        <v>1500</v>
      </c>
      <c r="J11" s="180">
        <v>1977413</v>
      </c>
      <c r="K11" s="180">
        <v>0</v>
      </c>
      <c r="L11" s="180">
        <v>0</v>
      </c>
      <c r="M11" s="180">
        <f>IF(Form703Data[[#This Row],[Dist]]&lt;&gt;B10,1,M10+1)</f>
        <v>4</v>
      </c>
    </row>
    <row r="12" spans="1:13" x14ac:dyDescent="0.2">
      <c r="A12" s="180">
        <v>2020</v>
      </c>
      <c r="B12" s="180" t="s">
        <v>315</v>
      </c>
      <c r="C12" s="180" t="s">
        <v>969</v>
      </c>
      <c r="D12" s="180">
        <v>4250000</v>
      </c>
      <c r="E12" s="180" t="s">
        <v>505</v>
      </c>
      <c r="F12" s="180">
        <v>40249</v>
      </c>
      <c r="G12" s="180">
        <v>475000</v>
      </c>
      <c r="H12" s="180">
        <v>31535</v>
      </c>
      <c r="I12" s="180">
        <v>0</v>
      </c>
      <c r="J12" s="180">
        <v>506535</v>
      </c>
      <c r="K12" s="180">
        <v>0</v>
      </c>
      <c r="L12" s="180">
        <v>506535</v>
      </c>
      <c r="M12" s="180">
        <f>IF(Form703Data[[#This Row],[Dist]]&lt;&gt;B11,1,M11+1)</f>
        <v>1</v>
      </c>
    </row>
    <row r="13" spans="1:13" x14ac:dyDescent="0.2">
      <c r="A13" s="180">
        <v>2020</v>
      </c>
      <c r="B13" s="180" t="s">
        <v>315</v>
      </c>
      <c r="C13" s="180" t="s">
        <v>970</v>
      </c>
      <c r="D13" s="180">
        <v>8500000</v>
      </c>
      <c r="E13" s="180" t="s">
        <v>491</v>
      </c>
      <c r="F13" s="180">
        <v>0</v>
      </c>
      <c r="G13" s="180">
        <v>424744</v>
      </c>
      <c r="H13" s="180">
        <v>0</v>
      </c>
      <c r="I13" s="180">
        <v>0</v>
      </c>
      <c r="J13" s="180">
        <v>424744</v>
      </c>
      <c r="K13" s="180">
        <v>0</v>
      </c>
      <c r="L13" s="180">
        <v>0</v>
      </c>
      <c r="M13" s="180">
        <f>IF(Form703Data[[#This Row],[Dist]]&lt;&gt;B12,1,M12+1)</f>
        <v>2</v>
      </c>
    </row>
    <row r="14" spans="1:13" x14ac:dyDescent="0.2">
      <c r="A14" s="180">
        <v>2020</v>
      </c>
      <c r="B14" s="180" t="s">
        <v>315</v>
      </c>
      <c r="C14" s="180" t="s">
        <v>971</v>
      </c>
      <c r="D14" s="180">
        <v>8000000</v>
      </c>
      <c r="E14" s="180" t="s">
        <v>491</v>
      </c>
      <c r="F14" s="180">
        <v>0</v>
      </c>
      <c r="G14" s="180">
        <v>1080978</v>
      </c>
      <c r="H14" s="180">
        <v>0</v>
      </c>
      <c r="I14" s="180">
        <v>0</v>
      </c>
      <c r="J14" s="180">
        <v>1080978</v>
      </c>
      <c r="K14" s="180">
        <v>0</v>
      </c>
      <c r="L14" s="180">
        <v>0</v>
      </c>
      <c r="M14" s="180">
        <f>IF(Form703Data[[#This Row],[Dist]]&lt;&gt;B13,1,M13+1)</f>
        <v>3</v>
      </c>
    </row>
    <row r="15" spans="1:13" x14ac:dyDescent="0.2">
      <c r="A15" s="180">
        <v>2020</v>
      </c>
      <c r="B15" s="180" t="s">
        <v>315</v>
      </c>
      <c r="C15" s="180" t="s">
        <v>972</v>
      </c>
      <c r="D15" s="180">
        <v>16500000</v>
      </c>
      <c r="E15" s="180" t="s">
        <v>505</v>
      </c>
      <c r="F15" s="180">
        <v>41197</v>
      </c>
      <c r="G15" s="180">
        <v>420000</v>
      </c>
      <c r="H15" s="180">
        <v>433025</v>
      </c>
      <c r="I15" s="180">
        <v>0</v>
      </c>
      <c r="J15" s="180">
        <v>853025</v>
      </c>
      <c r="K15" s="180">
        <v>400000</v>
      </c>
      <c r="L15" s="180">
        <v>453025</v>
      </c>
      <c r="M15" s="180">
        <f>IF(Form703Data[[#This Row],[Dist]]&lt;&gt;B14,1,M14+1)</f>
        <v>4</v>
      </c>
    </row>
    <row r="16" spans="1:13" x14ac:dyDescent="0.2">
      <c r="A16" s="180">
        <v>2020</v>
      </c>
      <c r="B16" s="180" t="s">
        <v>315</v>
      </c>
      <c r="C16" s="180" t="s">
        <v>973</v>
      </c>
      <c r="D16" s="180">
        <v>6500000</v>
      </c>
      <c r="E16" s="180" t="s">
        <v>491</v>
      </c>
      <c r="F16" s="180">
        <v>0</v>
      </c>
      <c r="G16" s="180">
        <v>455000</v>
      </c>
      <c r="H16" s="180">
        <v>102700</v>
      </c>
      <c r="I16" s="180">
        <v>0</v>
      </c>
      <c r="J16" s="180">
        <v>557700</v>
      </c>
      <c r="K16" s="180">
        <v>0</v>
      </c>
      <c r="L16" s="180">
        <v>0</v>
      </c>
      <c r="M16" s="180">
        <f>IF(Form703Data[[#This Row],[Dist]]&lt;&gt;B15,1,M15+1)</f>
        <v>5</v>
      </c>
    </row>
    <row r="17" spans="1:13" x14ac:dyDescent="0.2">
      <c r="A17" s="180">
        <v>2020</v>
      </c>
      <c r="B17" s="180" t="s">
        <v>316</v>
      </c>
      <c r="C17" s="180" t="s">
        <v>974</v>
      </c>
      <c r="D17" s="180">
        <v>1000000</v>
      </c>
      <c r="E17" s="180" t="s">
        <v>491</v>
      </c>
      <c r="F17" s="180">
        <v>0</v>
      </c>
      <c r="G17" s="180">
        <v>57503</v>
      </c>
      <c r="H17" s="180">
        <v>0</v>
      </c>
      <c r="I17" s="180">
        <v>0</v>
      </c>
      <c r="J17" s="180">
        <v>57503</v>
      </c>
      <c r="K17" s="180">
        <v>57503</v>
      </c>
      <c r="L17" s="180">
        <v>0</v>
      </c>
      <c r="M17" s="180">
        <f>IF(Form703Data[[#This Row],[Dist]]&lt;&gt;B16,1,M16+1)</f>
        <v>1</v>
      </c>
    </row>
    <row r="18" spans="1:13" x14ac:dyDescent="0.2">
      <c r="A18" s="180">
        <v>2020</v>
      </c>
      <c r="B18" s="180" t="s">
        <v>317</v>
      </c>
      <c r="C18" s="180" t="s">
        <v>975</v>
      </c>
      <c r="D18" s="180">
        <v>4430000</v>
      </c>
      <c r="E18" s="180" t="s">
        <v>505</v>
      </c>
      <c r="F18" s="180">
        <v>37579</v>
      </c>
      <c r="G18" s="180">
        <v>450000</v>
      </c>
      <c r="H18" s="180">
        <v>20630</v>
      </c>
      <c r="I18" s="180">
        <v>950</v>
      </c>
      <c r="J18" s="180">
        <v>471580</v>
      </c>
      <c r="K18" s="180">
        <v>0</v>
      </c>
      <c r="L18" s="180">
        <v>471580</v>
      </c>
      <c r="M18" s="180">
        <f>IF(Form703Data[[#This Row],[Dist]]&lt;&gt;B17,1,M17+1)</f>
        <v>1</v>
      </c>
    </row>
    <row r="19" spans="1:13" x14ac:dyDescent="0.2">
      <c r="A19" s="180">
        <v>2020</v>
      </c>
      <c r="B19" s="180" t="s">
        <v>317</v>
      </c>
      <c r="C19" s="180" t="s">
        <v>976</v>
      </c>
      <c r="D19" s="180">
        <v>230000</v>
      </c>
      <c r="E19" s="180" t="s">
        <v>505</v>
      </c>
      <c r="F19" s="180">
        <v>0</v>
      </c>
      <c r="G19" s="180">
        <v>230000</v>
      </c>
      <c r="H19" s="180">
        <v>0</v>
      </c>
      <c r="I19" s="180">
        <v>0</v>
      </c>
      <c r="J19" s="180">
        <v>230000</v>
      </c>
      <c r="K19" s="180">
        <v>0</v>
      </c>
      <c r="L19" s="180">
        <v>230000</v>
      </c>
      <c r="M19" s="180">
        <f>IF(Form703Data[[#This Row],[Dist]]&lt;&gt;B18,1,M18+1)</f>
        <v>2</v>
      </c>
    </row>
    <row r="20" spans="1:13" x14ac:dyDescent="0.2">
      <c r="A20" s="180">
        <v>2020</v>
      </c>
      <c r="B20" s="180" t="s">
        <v>318</v>
      </c>
      <c r="C20" s="180" t="s">
        <v>388</v>
      </c>
      <c r="D20" s="180">
        <v>2200000</v>
      </c>
      <c r="E20" s="180" t="s">
        <v>491</v>
      </c>
      <c r="F20" s="180">
        <v>42167</v>
      </c>
      <c r="G20" s="180">
        <v>215000</v>
      </c>
      <c r="H20" s="180">
        <v>25211</v>
      </c>
      <c r="I20" s="180">
        <v>0</v>
      </c>
      <c r="J20" s="180">
        <v>240211</v>
      </c>
      <c r="K20" s="180">
        <v>0</v>
      </c>
      <c r="L20" s="180">
        <v>240211</v>
      </c>
      <c r="M20" s="180">
        <f>IF(Form703Data[[#This Row],[Dist]]&lt;&gt;B19,1,M19+1)</f>
        <v>1</v>
      </c>
    </row>
    <row r="21" spans="1:13" x14ac:dyDescent="0.2">
      <c r="A21" s="180">
        <v>2020</v>
      </c>
      <c r="B21" s="180" t="s">
        <v>318</v>
      </c>
      <c r="C21" s="180" t="s">
        <v>977</v>
      </c>
      <c r="D21" s="180">
        <v>2560000</v>
      </c>
      <c r="E21" s="180" t="s">
        <v>505</v>
      </c>
      <c r="F21" s="180">
        <v>41226</v>
      </c>
      <c r="G21" s="180">
        <v>235000</v>
      </c>
      <c r="H21" s="180">
        <v>14185</v>
      </c>
      <c r="I21" s="180">
        <v>1600</v>
      </c>
      <c r="J21" s="180">
        <v>250785</v>
      </c>
      <c r="K21" s="180">
        <v>245000</v>
      </c>
      <c r="L21" s="180">
        <v>5785</v>
      </c>
      <c r="M21" s="180">
        <f>IF(Form703Data[[#This Row],[Dist]]&lt;&gt;B20,1,M20+1)</f>
        <v>2</v>
      </c>
    </row>
    <row r="22" spans="1:13" x14ac:dyDescent="0.2">
      <c r="A22" s="180">
        <v>2020</v>
      </c>
      <c r="B22" s="180" t="s">
        <v>318</v>
      </c>
      <c r="C22" s="180" t="s">
        <v>978</v>
      </c>
      <c r="D22" s="180">
        <v>2890000</v>
      </c>
      <c r="E22" s="180" t="s">
        <v>505</v>
      </c>
      <c r="F22" s="180">
        <v>43234</v>
      </c>
      <c r="G22" s="180">
        <v>115000</v>
      </c>
      <c r="H22" s="180">
        <v>89100</v>
      </c>
      <c r="I22" s="180">
        <v>0</v>
      </c>
      <c r="J22" s="180">
        <v>204100</v>
      </c>
      <c r="K22" s="180">
        <v>0</v>
      </c>
      <c r="L22" s="180">
        <v>204100</v>
      </c>
      <c r="M22" s="180">
        <f>IF(Form703Data[[#This Row],[Dist]]&lt;&gt;B21,1,M21+1)</f>
        <v>3</v>
      </c>
    </row>
    <row r="23" spans="1:13" x14ac:dyDescent="0.2">
      <c r="A23" s="180">
        <v>2020</v>
      </c>
      <c r="B23" s="180" t="s">
        <v>319</v>
      </c>
      <c r="C23" s="180" t="s">
        <v>979</v>
      </c>
      <c r="D23" s="180">
        <v>4000000</v>
      </c>
      <c r="E23" s="180" t="s">
        <v>505</v>
      </c>
      <c r="F23" s="180">
        <v>0</v>
      </c>
      <c r="G23" s="180">
        <v>200000</v>
      </c>
      <c r="H23" s="180">
        <v>108526</v>
      </c>
      <c r="I23" s="180">
        <v>500</v>
      </c>
      <c r="J23" s="180">
        <v>309026</v>
      </c>
      <c r="K23" s="180">
        <v>0</v>
      </c>
      <c r="L23" s="180">
        <v>309026</v>
      </c>
      <c r="M23" s="180">
        <f>IF(Form703Data[[#This Row],[Dist]]&lt;&gt;B22,1,M22+1)</f>
        <v>1</v>
      </c>
    </row>
    <row r="24" spans="1:13" x14ac:dyDescent="0.2">
      <c r="A24" s="180">
        <v>2020</v>
      </c>
      <c r="B24" s="180" t="s">
        <v>319</v>
      </c>
      <c r="C24" s="180" t="s">
        <v>980</v>
      </c>
      <c r="D24" s="180">
        <v>5515000</v>
      </c>
      <c r="E24" s="180" t="s">
        <v>491</v>
      </c>
      <c r="F24" s="180">
        <v>0</v>
      </c>
      <c r="G24" s="180">
        <v>365000</v>
      </c>
      <c r="H24" s="180">
        <v>106210</v>
      </c>
      <c r="I24" s="180">
        <v>1000</v>
      </c>
      <c r="J24" s="180">
        <v>472210</v>
      </c>
      <c r="K24" s="180">
        <v>472210</v>
      </c>
      <c r="L24" s="180">
        <v>0</v>
      </c>
      <c r="M24" s="180">
        <f>IF(Form703Data[[#This Row],[Dist]]&lt;&gt;B23,1,M23+1)</f>
        <v>2</v>
      </c>
    </row>
    <row r="25" spans="1:13" x14ac:dyDescent="0.2">
      <c r="A25" s="180">
        <v>2020</v>
      </c>
      <c r="B25" s="180" t="s">
        <v>320</v>
      </c>
      <c r="C25" s="180" t="s">
        <v>981</v>
      </c>
      <c r="D25" s="180">
        <v>5950000</v>
      </c>
      <c r="E25" s="180" t="s">
        <v>505</v>
      </c>
      <c r="F25" s="180">
        <v>0</v>
      </c>
      <c r="G25" s="180">
        <v>275000</v>
      </c>
      <c r="H25" s="180">
        <v>103078</v>
      </c>
      <c r="I25" s="180">
        <v>1600</v>
      </c>
      <c r="J25" s="180">
        <v>379678</v>
      </c>
      <c r="K25" s="180">
        <v>0</v>
      </c>
      <c r="L25" s="180">
        <v>379678</v>
      </c>
      <c r="M25" s="180">
        <f>IF(Form703Data[[#This Row],[Dist]]&lt;&gt;B24,1,M24+1)</f>
        <v>1</v>
      </c>
    </row>
    <row r="26" spans="1:13" x14ac:dyDescent="0.2">
      <c r="A26" s="180">
        <v>2020</v>
      </c>
      <c r="B26" s="180" t="s">
        <v>320</v>
      </c>
      <c r="C26" s="180" t="s">
        <v>982</v>
      </c>
      <c r="D26" s="180">
        <v>3900000</v>
      </c>
      <c r="E26" s="180" t="s">
        <v>491</v>
      </c>
      <c r="F26" s="180">
        <v>0</v>
      </c>
      <c r="G26" s="180">
        <v>195000</v>
      </c>
      <c r="H26" s="180">
        <v>113080</v>
      </c>
      <c r="I26" s="180">
        <v>1500</v>
      </c>
      <c r="J26" s="180">
        <v>309580</v>
      </c>
      <c r="K26" s="180">
        <v>309580</v>
      </c>
      <c r="L26" s="180">
        <v>0</v>
      </c>
      <c r="M26" s="180">
        <f>IF(Form703Data[[#This Row],[Dist]]&lt;&gt;B25,1,M25+1)</f>
        <v>2</v>
      </c>
    </row>
    <row r="27" spans="1:13" x14ac:dyDescent="0.2">
      <c r="A27" s="180">
        <v>2020</v>
      </c>
      <c r="B27" s="180" t="s">
        <v>320</v>
      </c>
      <c r="C27" s="180" t="s">
        <v>983</v>
      </c>
      <c r="D27" s="180">
        <v>1045000</v>
      </c>
      <c r="E27" s="180" t="s">
        <v>491</v>
      </c>
      <c r="F27" s="180">
        <v>0</v>
      </c>
      <c r="G27" s="180">
        <v>55000</v>
      </c>
      <c r="H27" s="180">
        <v>21138</v>
      </c>
      <c r="I27" s="180">
        <v>1500</v>
      </c>
      <c r="J27" s="180">
        <v>77638</v>
      </c>
      <c r="K27" s="180">
        <v>77638</v>
      </c>
      <c r="L27" s="180">
        <v>0</v>
      </c>
      <c r="M27" s="180">
        <f>IF(Form703Data[[#This Row],[Dist]]&lt;&gt;B26,1,M26+1)</f>
        <v>3</v>
      </c>
    </row>
    <row r="28" spans="1:13" x14ac:dyDescent="0.2">
      <c r="A28" s="180">
        <v>2020</v>
      </c>
      <c r="B28" s="180" t="s">
        <v>320</v>
      </c>
      <c r="C28" s="180" t="s">
        <v>984</v>
      </c>
      <c r="D28" s="180">
        <v>264355</v>
      </c>
      <c r="E28" s="180" t="s">
        <v>491</v>
      </c>
      <c r="F28" s="180">
        <v>0</v>
      </c>
      <c r="G28" s="180">
        <v>110029</v>
      </c>
      <c r="H28" s="180">
        <v>1971</v>
      </c>
      <c r="I28" s="180">
        <v>0</v>
      </c>
      <c r="J28" s="180">
        <v>112000</v>
      </c>
      <c r="K28" s="180">
        <v>112000</v>
      </c>
      <c r="L28" s="180">
        <v>0</v>
      </c>
      <c r="M28" s="180">
        <f>IF(Form703Data[[#This Row],[Dist]]&lt;&gt;B27,1,M27+1)</f>
        <v>4</v>
      </c>
    </row>
    <row r="29" spans="1:13" x14ac:dyDescent="0.2">
      <c r="A29" s="180">
        <v>2020</v>
      </c>
      <c r="B29" s="180" t="s">
        <v>320</v>
      </c>
      <c r="C29" s="180" t="s">
        <v>985</v>
      </c>
      <c r="D29" s="180">
        <v>385312</v>
      </c>
      <c r="E29" s="180" t="s">
        <v>491</v>
      </c>
      <c r="F29" s="180">
        <v>0</v>
      </c>
      <c r="G29" s="180">
        <v>128351</v>
      </c>
      <c r="H29" s="180">
        <v>5895</v>
      </c>
      <c r="I29" s="180">
        <v>0</v>
      </c>
      <c r="J29" s="180">
        <v>134246</v>
      </c>
      <c r="K29" s="180">
        <v>134246</v>
      </c>
      <c r="L29" s="180">
        <v>0</v>
      </c>
      <c r="M29" s="180">
        <f>IF(Form703Data[[#This Row],[Dist]]&lt;&gt;B28,1,M28+1)</f>
        <v>5</v>
      </c>
    </row>
    <row r="30" spans="1:13" x14ac:dyDescent="0.2">
      <c r="A30" s="180">
        <v>2020</v>
      </c>
      <c r="B30" s="180" t="s">
        <v>320</v>
      </c>
      <c r="C30" s="180" t="s">
        <v>986</v>
      </c>
      <c r="D30" s="180">
        <v>0</v>
      </c>
      <c r="E30" s="180" t="s">
        <v>505</v>
      </c>
      <c r="F30" s="180">
        <v>0</v>
      </c>
      <c r="G30" s="180">
        <v>395000</v>
      </c>
      <c r="H30" s="180">
        <v>0</v>
      </c>
      <c r="I30" s="180">
        <v>0</v>
      </c>
      <c r="J30" s="180">
        <v>395000</v>
      </c>
      <c r="K30" s="180">
        <v>0</v>
      </c>
      <c r="L30" s="180">
        <v>395000</v>
      </c>
      <c r="M30" s="180">
        <f>IF(Form703Data[[#This Row],[Dist]]&lt;&gt;B29,1,M29+1)</f>
        <v>6</v>
      </c>
    </row>
    <row r="31" spans="1:13" x14ac:dyDescent="0.2">
      <c r="A31" s="180">
        <v>2020</v>
      </c>
      <c r="B31" s="180" t="s">
        <v>321</v>
      </c>
      <c r="C31" s="180" t="s">
        <v>987</v>
      </c>
      <c r="D31" s="180">
        <v>2918000</v>
      </c>
      <c r="E31" s="180" t="s">
        <v>491</v>
      </c>
      <c r="F31" s="180">
        <v>0</v>
      </c>
      <c r="G31" s="180">
        <v>203000</v>
      </c>
      <c r="H31" s="180">
        <v>59376</v>
      </c>
      <c r="I31" s="180">
        <v>0</v>
      </c>
      <c r="J31" s="180">
        <v>262376</v>
      </c>
      <c r="K31" s="180">
        <v>0</v>
      </c>
      <c r="L31" s="180">
        <v>0</v>
      </c>
      <c r="M31" s="180">
        <f>IF(Form703Data[[#This Row],[Dist]]&lt;&gt;B30,1,M30+1)</f>
        <v>1</v>
      </c>
    </row>
    <row r="32" spans="1:13" x14ac:dyDescent="0.2">
      <c r="A32" s="180">
        <v>2020</v>
      </c>
      <c r="B32" s="180" t="s">
        <v>324</v>
      </c>
      <c r="C32" s="180" t="s">
        <v>388</v>
      </c>
      <c r="D32" s="180"/>
      <c r="E32" s="180"/>
      <c r="F32" s="180"/>
      <c r="G32" s="180">
        <v>420000</v>
      </c>
      <c r="H32" s="180">
        <v>5670</v>
      </c>
      <c r="I32" s="180">
        <v>600</v>
      </c>
      <c r="J32" s="180">
        <v>426270</v>
      </c>
      <c r="K32" s="180"/>
      <c r="L32" s="180">
        <v>426270</v>
      </c>
      <c r="M32" s="180">
        <f>IF(Form703Data[[#This Row],[Dist]]&lt;&gt;B31,1,M31+1)</f>
        <v>1</v>
      </c>
    </row>
    <row r="33" spans="1:13" x14ac:dyDescent="0.2">
      <c r="A33" s="180">
        <v>2020</v>
      </c>
      <c r="B33" s="180" t="s">
        <v>324</v>
      </c>
      <c r="C33" s="180" t="s">
        <v>988</v>
      </c>
      <c r="D33" s="180"/>
      <c r="E33" s="180"/>
      <c r="F33" s="180"/>
      <c r="G33" s="180">
        <v>478125</v>
      </c>
      <c r="H33" s="180">
        <v>57375</v>
      </c>
      <c r="I33" s="180">
        <v>1500</v>
      </c>
      <c r="J33" s="180">
        <v>537000</v>
      </c>
      <c r="K33" s="180"/>
      <c r="L33" s="180">
        <v>0</v>
      </c>
      <c r="M33" s="180">
        <f>IF(Form703Data[[#This Row],[Dist]]&lt;&gt;B32,1,M32+1)</f>
        <v>2</v>
      </c>
    </row>
    <row r="34" spans="1:13" x14ac:dyDescent="0.2">
      <c r="A34" s="180">
        <v>2020</v>
      </c>
      <c r="B34" s="180" t="s">
        <v>324</v>
      </c>
      <c r="C34" s="180" t="s">
        <v>989</v>
      </c>
      <c r="D34" s="180"/>
      <c r="E34" s="180"/>
      <c r="F34" s="180"/>
      <c r="G34" s="180">
        <v>90000</v>
      </c>
      <c r="H34" s="180">
        <v>129263</v>
      </c>
      <c r="I34" s="180">
        <v>1500</v>
      </c>
      <c r="J34" s="180">
        <v>220763</v>
      </c>
      <c r="K34" s="180"/>
      <c r="L34" s="180">
        <v>0</v>
      </c>
      <c r="M34" s="180">
        <f>IF(Form703Data[[#This Row],[Dist]]&lt;&gt;B33,1,M33+1)</f>
        <v>3</v>
      </c>
    </row>
    <row r="35" spans="1:13" x14ac:dyDescent="0.2">
      <c r="A35" s="180">
        <v>2020</v>
      </c>
      <c r="B35" s="180" t="s">
        <v>324</v>
      </c>
      <c r="C35" s="180" t="s">
        <v>990</v>
      </c>
      <c r="D35" s="180"/>
      <c r="E35" s="180"/>
      <c r="F35" s="180"/>
      <c r="G35" s="180">
        <v>285000</v>
      </c>
      <c r="H35" s="180">
        <v>130788</v>
      </c>
      <c r="I35" s="180">
        <v>1600</v>
      </c>
      <c r="J35" s="180">
        <v>417388</v>
      </c>
      <c r="K35" s="180"/>
      <c r="L35" s="180">
        <v>417388</v>
      </c>
      <c r="M35" s="180">
        <f>IF(Form703Data[[#This Row],[Dist]]&lt;&gt;B34,1,M34+1)</f>
        <v>4</v>
      </c>
    </row>
    <row r="36" spans="1:13" x14ac:dyDescent="0.2">
      <c r="A36" s="180">
        <v>2020</v>
      </c>
      <c r="B36" s="180" t="s">
        <v>324</v>
      </c>
      <c r="C36" s="180" t="s">
        <v>991</v>
      </c>
      <c r="D36" s="180"/>
      <c r="E36" s="180"/>
      <c r="F36" s="180"/>
      <c r="G36" s="180">
        <v>175000</v>
      </c>
      <c r="H36" s="180">
        <v>0</v>
      </c>
      <c r="I36" s="180">
        <v>0</v>
      </c>
      <c r="J36" s="180">
        <v>175000</v>
      </c>
      <c r="K36" s="180"/>
      <c r="L36" s="180">
        <v>175000</v>
      </c>
      <c r="M36" s="180">
        <f>IF(Form703Data[[#This Row],[Dist]]&lt;&gt;B35,1,M35+1)</f>
        <v>5</v>
      </c>
    </row>
    <row r="37" spans="1:13" x14ac:dyDescent="0.2">
      <c r="A37" s="180">
        <v>2020</v>
      </c>
      <c r="B37" s="180" t="s">
        <v>325</v>
      </c>
      <c r="C37" s="180" t="s">
        <v>992</v>
      </c>
      <c r="D37" s="180">
        <v>9785000</v>
      </c>
      <c r="E37" s="180" t="s">
        <v>505</v>
      </c>
      <c r="F37" s="180">
        <v>41852</v>
      </c>
      <c r="G37" s="180">
        <v>445000</v>
      </c>
      <c r="H37" s="180">
        <v>232970</v>
      </c>
      <c r="I37" s="180">
        <v>600</v>
      </c>
      <c r="J37" s="180">
        <v>678570</v>
      </c>
      <c r="K37" s="180">
        <v>0</v>
      </c>
      <c r="L37" s="180">
        <v>678570</v>
      </c>
      <c r="M37" s="180">
        <f>IF(Form703Data[[#This Row],[Dist]]&lt;&gt;B36,1,M36+1)</f>
        <v>1</v>
      </c>
    </row>
    <row r="38" spans="1:13" x14ac:dyDescent="0.2">
      <c r="A38" s="180">
        <v>2020</v>
      </c>
      <c r="B38" s="180" t="s">
        <v>325</v>
      </c>
      <c r="C38" s="180" t="s">
        <v>992</v>
      </c>
      <c r="D38" s="180">
        <v>5705000</v>
      </c>
      <c r="E38" s="180" t="s">
        <v>491</v>
      </c>
      <c r="F38" s="180">
        <v>42217</v>
      </c>
      <c r="G38" s="180">
        <v>380000</v>
      </c>
      <c r="H38" s="180">
        <v>114500</v>
      </c>
      <c r="I38" s="180">
        <v>2000</v>
      </c>
      <c r="J38" s="180">
        <v>496500</v>
      </c>
      <c r="K38" s="180">
        <v>496500</v>
      </c>
      <c r="L38" s="180">
        <v>0</v>
      </c>
      <c r="M38" s="180">
        <f>IF(Form703Data[[#This Row],[Dist]]&lt;&gt;B37,1,M37+1)</f>
        <v>2</v>
      </c>
    </row>
    <row r="39" spans="1:13" x14ac:dyDescent="0.2">
      <c r="A39" s="180">
        <v>2020</v>
      </c>
      <c r="B39" s="180" t="s">
        <v>325</v>
      </c>
      <c r="C39" s="180" t="s">
        <v>993</v>
      </c>
      <c r="D39" s="180">
        <v>9785000</v>
      </c>
      <c r="E39" s="180" t="s">
        <v>505</v>
      </c>
      <c r="F39" s="180">
        <v>41852</v>
      </c>
      <c r="G39" s="180">
        <v>200000</v>
      </c>
      <c r="H39" s="180">
        <v>0</v>
      </c>
      <c r="I39" s="180">
        <v>0</v>
      </c>
      <c r="J39" s="180">
        <v>200000</v>
      </c>
      <c r="K39" s="180">
        <v>0</v>
      </c>
      <c r="L39" s="180">
        <v>200000</v>
      </c>
      <c r="M39" s="180">
        <f>IF(Form703Data[[#This Row],[Dist]]&lt;&gt;B38,1,M38+1)</f>
        <v>3</v>
      </c>
    </row>
    <row r="40" spans="1:13" x14ac:dyDescent="0.2">
      <c r="A40" s="180">
        <v>2020</v>
      </c>
      <c r="B40" s="180" t="s">
        <v>326</v>
      </c>
      <c r="C40" s="180" t="s">
        <v>388</v>
      </c>
      <c r="D40" s="180">
        <v>1165000</v>
      </c>
      <c r="E40" s="180" t="s">
        <v>491</v>
      </c>
      <c r="F40" s="180">
        <v>40217</v>
      </c>
      <c r="G40" s="180">
        <v>130000</v>
      </c>
      <c r="H40" s="180">
        <v>4420</v>
      </c>
      <c r="I40" s="180">
        <v>500</v>
      </c>
      <c r="J40" s="180">
        <v>134920</v>
      </c>
      <c r="K40" s="180">
        <v>0</v>
      </c>
      <c r="L40" s="180">
        <v>134920</v>
      </c>
      <c r="M40" s="180">
        <f>IF(Form703Data[[#This Row],[Dist]]&lt;&gt;B39,1,M39+1)</f>
        <v>1</v>
      </c>
    </row>
    <row r="41" spans="1:13" x14ac:dyDescent="0.2">
      <c r="A41" s="180">
        <v>2020</v>
      </c>
      <c r="B41" s="180" t="s">
        <v>326</v>
      </c>
      <c r="C41" s="180" t="s">
        <v>994</v>
      </c>
      <c r="D41" s="180">
        <v>1100000</v>
      </c>
      <c r="E41" s="180" t="s">
        <v>491</v>
      </c>
      <c r="F41" s="180">
        <v>0</v>
      </c>
      <c r="G41" s="180">
        <v>100000</v>
      </c>
      <c r="H41" s="180">
        <v>11900</v>
      </c>
      <c r="I41" s="180">
        <v>1500</v>
      </c>
      <c r="J41" s="180">
        <v>113400</v>
      </c>
      <c r="K41" s="180">
        <v>0</v>
      </c>
      <c r="L41" s="180">
        <v>0</v>
      </c>
      <c r="M41" s="180">
        <f>IF(Form703Data[[#This Row],[Dist]]&lt;&gt;B40,1,M40+1)</f>
        <v>2</v>
      </c>
    </row>
    <row r="42" spans="1:13" x14ac:dyDescent="0.2">
      <c r="A42" s="180">
        <v>2020</v>
      </c>
      <c r="B42" s="180" t="s">
        <v>326</v>
      </c>
      <c r="C42" s="180" t="s">
        <v>995</v>
      </c>
      <c r="D42" s="180">
        <v>45000</v>
      </c>
      <c r="E42" s="180" t="s">
        <v>491</v>
      </c>
      <c r="F42" s="180">
        <v>0</v>
      </c>
      <c r="G42" s="180">
        <v>45000</v>
      </c>
      <c r="H42" s="180">
        <v>0</v>
      </c>
      <c r="I42" s="180">
        <v>0</v>
      </c>
      <c r="J42" s="180">
        <v>45000</v>
      </c>
      <c r="K42" s="180">
        <v>0</v>
      </c>
      <c r="L42" s="180">
        <v>0</v>
      </c>
      <c r="M42" s="180">
        <f>IF(Form703Data[[#This Row],[Dist]]&lt;&gt;B41,1,M41+1)</f>
        <v>3</v>
      </c>
    </row>
    <row r="43" spans="1:13" x14ac:dyDescent="0.2">
      <c r="A43" s="180">
        <v>2020</v>
      </c>
      <c r="B43" s="180" t="s">
        <v>327</v>
      </c>
      <c r="C43" s="180" t="s">
        <v>996</v>
      </c>
      <c r="D43" s="180">
        <v>9860000</v>
      </c>
      <c r="E43" s="180" t="s">
        <v>505</v>
      </c>
      <c r="F43" s="180">
        <v>39630</v>
      </c>
      <c r="G43" s="180">
        <v>485000</v>
      </c>
      <c r="H43" s="180">
        <v>138670</v>
      </c>
      <c r="I43" s="180">
        <v>500</v>
      </c>
      <c r="J43" s="180">
        <v>624170</v>
      </c>
      <c r="K43" s="180">
        <v>0</v>
      </c>
      <c r="L43" s="180">
        <v>624170</v>
      </c>
      <c r="M43" s="180">
        <f>IF(Form703Data[[#This Row],[Dist]]&lt;&gt;B42,1,M42+1)</f>
        <v>1</v>
      </c>
    </row>
    <row r="44" spans="1:13" x14ac:dyDescent="0.2">
      <c r="A44" s="180">
        <v>2020</v>
      </c>
      <c r="B44" s="180" t="s">
        <v>327</v>
      </c>
      <c r="C44" s="180" t="s">
        <v>997</v>
      </c>
      <c r="D44" s="180">
        <v>2950000</v>
      </c>
      <c r="E44" s="180" t="s">
        <v>505</v>
      </c>
      <c r="F44" s="180">
        <v>40118</v>
      </c>
      <c r="G44" s="180">
        <v>155000</v>
      </c>
      <c r="H44" s="180">
        <v>60415</v>
      </c>
      <c r="I44" s="180">
        <v>500</v>
      </c>
      <c r="J44" s="180">
        <v>215915</v>
      </c>
      <c r="K44" s="180">
        <v>0</v>
      </c>
      <c r="L44" s="180">
        <v>215915</v>
      </c>
      <c r="M44" s="180">
        <f>IF(Form703Data[[#This Row],[Dist]]&lt;&gt;B43,1,M43+1)</f>
        <v>2</v>
      </c>
    </row>
    <row r="45" spans="1:13" x14ac:dyDescent="0.2">
      <c r="A45" s="180">
        <v>2020</v>
      </c>
      <c r="B45" s="180" t="s">
        <v>327</v>
      </c>
      <c r="C45" s="180" t="s">
        <v>998</v>
      </c>
      <c r="D45" s="180">
        <v>9995000</v>
      </c>
      <c r="E45" s="180" t="s">
        <v>505</v>
      </c>
      <c r="F45" s="180">
        <v>43305</v>
      </c>
      <c r="G45" s="180">
        <v>100000</v>
      </c>
      <c r="H45" s="180">
        <v>300660</v>
      </c>
      <c r="I45" s="180">
        <v>500</v>
      </c>
      <c r="J45" s="180">
        <v>401160</v>
      </c>
      <c r="K45" s="180">
        <v>0</v>
      </c>
      <c r="L45" s="180">
        <v>401160</v>
      </c>
      <c r="M45" s="180">
        <f>IF(Form703Data[[#This Row],[Dist]]&lt;&gt;B44,1,M44+1)</f>
        <v>3</v>
      </c>
    </row>
    <row r="46" spans="1:13" x14ac:dyDescent="0.2">
      <c r="A46" s="180">
        <v>2020</v>
      </c>
      <c r="B46" s="180" t="s">
        <v>327</v>
      </c>
      <c r="C46" s="180" t="s">
        <v>999</v>
      </c>
      <c r="D46" s="180">
        <v>9955000</v>
      </c>
      <c r="E46" s="180" t="s">
        <v>505</v>
      </c>
      <c r="F46" s="180">
        <v>43468</v>
      </c>
      <c r="G46" s="180">
        <v>285000</v>
      </c>
      <c r="H46" s="180">
        <v>463841</v>
      </c>
      <c r="I46" s="180">
        <v>500</v>
      </c>
      <c r="J46" s="180">
        <v>749341</v>
      </c>
      <c r="K46" s="180">
        <v>0</v>
      </c>
      <c r="L46" s="180">
        <v>749341</v>
      </c>
      <c r="M46" s="180">
        <f>IF(Form703Data[[#This Row],[Dist]]&lt;&gt;B45,1,M45+1)</f>
        <v>4</v>
      </c>
    </row>
    <row r="47" spans="1:13" x14ac:dyDescent="0.2">
      <c r="A47" s="180">
        <v>2020</v>
      </c>
      <c r="B47" s="180" t="s">
        <v>327</v>
      </c>
      <c r="C47" s="180" t="s">
        <v>1000</v>
      </c>
      <c r="D47" s="180">
        <v>4750000</v>
      </c>
      <c r="E47" s="180" t="s">
        <v>491</v>
      </c>
      <c r="F47" s="180">
        <v>42913</v>
      </c>
      <c r="G47" s="180">
        <v>365000</v>
      </c>
      <c r="H47" s="180">
        <v>89688</v>
      </c>
      <c r="I47" s="180">
        <v>500</v>
      </c>
      <c r="J47" s="180">
        <v>455188</v>
      </c>
      <c r="K47" s="180">
        <v>455188</v>
      </c>
      <c r="L47" s="180">
        <v>0</v>
      </c>
      <c r="M47" s="180">
        <f>IF(Form703Data[[#This Row],[Dist]]&lt;&gt;B46,1,M46+1)</f>
        <v>5</v>
      </c>
    </row>
    <row r="48" spans="1:13" x14ac:dyDescent="0.2">
      <c r="A48" s="180">
        <v>2020</v>
      </c>
      <c r="B48" s="180" t="s">
        <v>327</v>
      </c>
      <c r="C48" s="180" t="s">
        <v>1001</v>
      </c>
      <c r="D48" s="180">
        <v>0</v>
      </c>
      <c r="E48" s="180" t="s">
        <v>505</v>
      </c>
      <c r="F48" s="180">
        <v>0</v>
      </c>
      <c r="G48" s="180">
        <v>280000</v>
      </c>
      <c r="H48" s="180">
        <v>0</v>
      </c>
      <c r="I48" s="180">
        <v>0</v>
      </c>
      <c r="J48" s="180">
        <v>280000</v>
      </c>
      <c r="K48" s="180">
        <v>0</v>
      </c>
      <c r="L48" s="180">
        <v>280000</v>
      </c>
      <c r="M48" s="180">
        <f>IF(Form703Data[[#This Row],[Dist]]&lt;&gt;B47,1,M47+1)</f>
        <v>6</v>
      </c>
    </row>
    <row r="49" spans="1:13" x14ac:dyDescent="0.2">
      <c r="A49" s="180">
        <v>2020</v>
      </c>
      <c r="B49" s="180" t="s">
        <v>328</v>
      </c>
      <c r="C49" s="180" t="s">
        <v>1002</v>
      </c>
      <c r="D49" s="180">
        <v>2200000</v>
      </c>
      <c r="E49" s="180" t="s">
        <v>505</v>
      </c>
      <c r="F49" s="180">
        <v>0</v>
      </c>
      <c r="G49" s="180">
        <v>260000</v>
      </c>
      <c r="H49" s="180">
        <v>8315</v>
      </c>
      <c r="I49" s="180">
        <v>2500</v>
      </c>
      <c r="J49" s="180">
        <v>270815</v>
      </c>
      <c r="K49" s="180">
        <v>0</v>
      </c>
      <c r="L49" s="180">
        <v>270815</v>
      </c>
      <c r="M49" s="180">
        <f>IF(Form703Data[[#This Row],[Dist]]&lt;&gt;B48,1,M48+1)</f>
        <v>1</v>
      </c>
    </row>
    <row r="50" spans="1:13" x14ac:dyDescent="0.2">
      <c r="A50" s="180">
        <v>2020</v>
      </c>
      <c r="B50" s="180" t="s">
        <v>328</v>
      </c>
      <c r="C50" s="180" t="s">
        <v>1003</v>
      </c>
      <c r="D50" s="180">
        <v>0</v>
      </c>
      <c r="E50" s="180" t="s">
        <v>505</v>
      </c>
      <c r="F50" s="180">
        <v>0</v>
      </c>
      <c r="G50" s="180">
        <v>50000</v>
      </c>
      <c r="H50" s="180">
        <v>0</v>
      </c>
      <c r="I50" s="180">
        <v>0</v>
      </c>
      <c r="J50" s="180">
        <v>50000</v>
      </c>
      <c r="K50" s="180">
        <v>0</v>
      </c>
      <c r="L50" s="180">
        <v>50000</v>
      </c>
      <c r="M50" s="180">
        <f>IF(Form703Data[[#This Row],[Dist]]&lt;&gt;B49,1,M49+1)</f>
        <v>2</v>
      </c>
    </row>
    <row r="51" spans="1:13" x14ac:dyDescent="0.2">
      <c r="A51" s="180">
        <v>2020</v>
      </c>
      <c r="B51" s="180" t="s">
        <v>330</v>
      </c>
      <c r="C51" s="180" t="s">
        <v>1004</v>
      </c>
      <c r="D51" s="180">
        <v>1925000</v>
      </c>
      <c r="E51" s="180" t="s">
        <v>505</v>
      </c>
      <c r="F51" s="180">
        <v>41141</v>
      </c>
      <c r="G51" s="180">
        <v>195000</v>
      </c>
      <c r="H51" s="180">
        <v>16968</v>
      </c>
      <c r="I51" s="180">
        <v>500</v>
      </c>
      <c r="J51" s="180">
        <v>212468</v>
      </c>
      <c r="K51" s="180">
        <v>0</v>
      </c>
      <c r="L51" s="180">
        <v>212468</v>
      </c>
      <c r="M51" s="180">
        <f>IF(Form703Data[[#This Row],[Dist]]&lt;&gt;B50,1,M50+1)</f>
        <v>1</v>
      </c>
    </row>
    <row r="52" spans="1:13" x14ac:dyDescent="0.2">
      <c r="A52" s="180">
        <v>2020</v>
      </c>
      <c r="B52" s="180" t="s">
        <v>330</v>
      </c>
      <c r="C52" s="180" t="s">
        <v>1005</v>
      </c>
      <c r="D52" s="180">
        <v>5500000</v>
      </c>
      <c r="E52" s="180" t="s">
        <v>505</v>
      </c>
      <c r="F52" s="180">
        <v>41501</v>
      </c>
      <c r="G52" s="180">
        <v>105000</v>
      </c>
      <c r="H52" s="180">
        <v>179288</v>
      </c>
      <c r="I52" s="180">
        <v>500</v>
      </c>
      <c r="J52" s="180">
        <v>284788</v>
      </c>
      <c r="K52" s="180">
        <v>0</v>
      </c>
      <c r="L52" s="180">
        <v>284788</v>
      </c>
      <c r="M52" s="180">
        <f>IF(Form703Data[[#This Row],[Dist]]&lt;&gt;B51,1,M51+1)</f>
        <v>2</v>
      </c>
    </row>
    <row r="53" spans="1:13" x14ac:dyDescent="0.2">
      <c r="A53" s="180">
        <v>2020</v>
      </c>
      <c r="B53" s="180" t="s">
        <v>330</v>
      </c>
      <c r="C53" s="180" t="s">
        <v>1006</v>
      </c>
      <c r="D53" s="180">
        <v>2950000</v>
      </c>
      <c r="E53" s="180" t="s">
        <v>505</v>
      </c>
      <c r="F53" s="180">
        <v>42158</v>
      </c>
      <c r="G53" s="180">
        <v>45000</v>
      </c>
      <c r="H53" s="180">
        <v>83100</v>
      </c>
      <c r="I53" s="180">
        <v>500</v>
      </c>
      <c r="J53" s="180">
        <v>128600</v>
      </c>
      <c r="K53" s="180">
        <v>0</v>
      </c>
      <c r="L53" s="180">
        <v>128600</v>
      </c>
      <c r="M53" s="180">
        <f>IF(Form703Data[[#This Row],[Dist]]&lt;&gt;B52,1,M52+1)</f>
        <v>3</v>
      </c>
    </row>
    <row r="54" spans="1:13" x14ac:dyDescent="0.2">
      <c r="A54" s="180">
        <v>2020</v>
      </c>
      <c r="B54" s="180" t="s">
        <v>330</v>
      </c>
      <c r="C54" s="180" t="s">
        <v>1007</v>
      </c>
      <c r="D54" s="180">
        <v>1400000</v>
      </c>
      <c r="E54" s="180" t="s">
        <v>505</v>
      </c>
      <c r="F54" s="180">
        <v>42464</v>
      </c>
      <c r="G54" s="180">
        <v>0</v>
      </c>
      <c r="H54" s="180">
        <v>40150</v>
      </c>
      <c r="I54" s="180">
        <v>500</v>
      </c>
      <c r="J54" s="180">
        <v>40650</v>
      </c>
      <c r="K54" s="180">
        <v>0</v>
      </c>
      <c r="L54" s="180">
        <v>40650</v>
      </c>
      <c r="M54" s="180">
        <f>IF(Form703Data[[#This Row],[Dist]]&lt;&gt;B53,1,M53+1)</f>
        <v>4</v>
      </c>
    </row>
    <row r="55" spans="1:13" x14ac:dyDescent="0.2">
      <c r="A55" s="180">
        <v>2020</v>
      </c>
      <c r="B55" s="180" t="s">
        <v>330</v>
      </c>
      <c r="C55" s="180" t="s">
        <v>1008</v>
      </c>
      <c r="D55" s="180">
        <v>4360000</v>
      </c>
      <c r="E55" s="180" t="s">
        <v>505</v>
      </c>
      <c r="F55" s="180">
        <v>42464</v>
      </c>
      <c r="G55" s="180">
        <v>290000</v>
      </c>
      <c r="H55" s="180">
        <v>81495</v>
      </c>
      <c r="I55" s="180">
        <v>500</v>
      </c>
      <c r="J55" s="180">
        <v>371995</v>
      </c>
      <c r="K55" s="180">
        <v>10000</v>
      </c>
      <c r="L55" s="180">
        <v>361995</v>
      </c>
      <c r="M55" s="180">
        <f>IF(Form703Data[[#This Row],[Dist]]&lt;&gt;B54,1,M54+1)</f>
        <v>5</v>
      </c>
    </row>
    <row r="56" spans="1:13" x14ac:dyDescent="0.2">
      <c r="A56" s="180">
        <v>2020</v>
      </c>
      <c r="B56" s="180" t="s">
        <v>330</v>
      </c>
      <c r="C56" s="180" t="s">
        <v>986</v>
      </c>
      <c r="D56" s="180">
        <v>0</v>
      </c>
      <c r="E56" s="180" t="s">
        <v>505</v>
      </c>
      <c r="F56" s="180">
        <v>0</v>
      </c>
      <c r="G56" s="180">
        <v>195000</v>
      </c>
      <c r="H56" s="180">
        <v>0</v>
      </c>
      <c r="I56" s="180">
        <v>0</v>
      </c>
      <c r="J56" s="180">
        <v>195000</v>
      </c>
      <c r="K56" s="180">
        <v>0</v>
      </c>
      <c r="L56" s="180">
        <v>195000</v>
      </c>
      <c r="M56" s="180">
        <f>IF(Form703Data[[#This Row],[Dist]]&lt;&gt;B55,1,M55+1)</f>
        <v>6</v>
      </c>
    </row>
    <row r="57" spans="1:13" x14ac:dyDescent="0.2">
      <c r="A57" s="180">
        <v>2020</v>
      </c>
      <c r="B57" s="180" t="s">
        <v>330</v>
      </c>
      <c r="C57" s="180" t="s">
        <v>1009</v>
      </c>
      <c r="D57" s="180">
        <v>4040000</v>
      </c>
      <c r="E57" s="180" t="s">
        <v>491</v>
      </c>
      <c r="F57" s="180">
        <v>406789</v>
      </c>
      <c r="G57" s="180">
        <v>285000</v>
      </c>
      <c r="H57" s="180">
        <v>119600</v>
      </c>
      <c r="I57" s="180">
        <v>500</v>
      </c>
      <c r="J57" s="180">
        <v>405100</v>
      </c>
      <c r="K57" s="180">
        <v>0</v>
      </c>
      <c r="L57" s="180">
        <v>0</v>
      </c>
      <c r="M57" s="180">
        <f>IF(Form703Data[[#This Row],[Dist]]&lt;&gt;B56,1,M56+1)</f>
        <v>7</v>
      </c>
    </row>
    <row r="58" spans="1:13" x14ac:dyDescent="0.2">
      <c r="A58" s="180">
        <v>2020</v>
      </c>
      <c r="B58" s="180" t="s">
        <v>330</v>
      </c>
      <c r="C58" s="180" t="s">
        <v>1010</v>
      </c>
      <c r="D58" s="180">
        <v>2750000</v>
      </c>
      <c r="E58" s="180" t="s">
        <v>491</v>
      </c>
      <c r="F58" s="180">
        <v>41767</v>
      </c>
      <c r="G58" s="180">
        <v>150000</v>
      </c>
      <c r="H58" s="180">
        <v>55025</v>
      </c>
      <c r="I58" s="180">
        <v>500</v>
      </c>
      <c r="J58" s="180">
        <v>205525</v>
      </c>
      <c r="K58" s="180">
        <v>0</v>
      </c>
      <c r="L58" s="180">
        <v>0</v>
      </c>
      <c r="M58" s="180">
        <f>IF(Form703Data[[#This Row],[Dist]]&lt;&gt;B57,1,M57+1)</f>
        <v>8</v>
      </c>
    </row>
    <row r="59" spans="1:13" x14ac:dyDescent="0.2">
      <c r="A59" s="180">
        <v>2020</v>
      </c>
      <c r="B59" s="180" t="s">
        <v>330</v>
      </c>
      <c r="C59" s="180" t="s">
        <v>984</v>
      </c>
      <c r="D59" s="180">
        <v>177502</v>
      </c>
      <c r="E59" s="180" t="s">
        <v>491</v>
      </c>
      <c r="F59" s="180">
        <v>42675</v>
      </c>
      <c r="G59" s="180">
        <v>26146</v>
      </c>
      <c r="H59" s="180">
        <v>0</v>
      </c>
      <c r="I59" s="180">
        <v>0</v>
      </c>
      <c r="J59" s="180">
        <v>26146</v>
      </c>
      <c r="K59" s="180">
        <v>0</v>
      </c>
      <c r="L59" s="180">
        <v>0</v>
      </c>
      <c r="M59" s="180">
        <f>IF(Form703Data[[#This Row],[Dist]]&lt;&gt;B58,1,M58+1)</f>
        <v>9</v>
      </c>
    </row>
    <row r="60" spans="1:13" x14ac:dyDescent="0.2">
      <c r="A60" s="180">
        <v>2020</v>
      </c>
      <c r="B60" s="180" t="s">
        <v>3</v>
      </c>
      <c r="C60" s="180" t="s">
        <v>1011</v>
      </c>
      <c r="D60" s="180">
        <v>6500000</v>
      </c>
      <c r="E60" s="180" t="s">
        <v>505</v>
      </c>
      <c r="F60" s="180">
        <v>41409</v>
      </c>
      <c r="G60" s="180">
        <v>375000</v>
      </c>
      <c r="H60" s="180">
        <v>122927</v>
      </c>
      <c r="I60" s="180">
        <v>0</v>
      </c>
      <c r="J60" s="180">
        <v>497927</v>
      </c>
      <c r="K60" s="180">
        <v>497927</v>
      </c>
      <c r="L60" s="180">
        <v>0</v>
      </c>
      <c r="M60" s="180">
        <f>IF(Form703Data[[#This Row],[Dist]]&lt;&gt;B59,1,M59+1)</f>
        <v>1</v>
      </c>
    </row>
    <row r="61" spans="1:13" x14ac:dyDescent="0.2">
      <c r="A61" s="180">
        <v>2020</v>
      </c>
      <c r="B61" s="180" t="s">
        <v>3</v>
      </c>
      <c r="C61" s="180" t="s">
        <v>1012</v>
      </c>
      <c r="D61" s="180">
        <v>225486</v>
      </c>
      <c r="E61" s="180" t="s">
        <v>491</v>
      </c>
      <c r="F61" s="180">
        <v>42566</v>
      </c>
      <c r="G61" s="180">
        <v>55024</v>
      </c>
      <c r="H61" s="180">
        <v>1348</v>
      </c>
      <c r="I61" s="180">
        <v>0</v>
      </c>
      <c r="J61" s="180">
        <v>56372</v>
      </c>
      <c r="K61" s="180">
        <v>0</v>
      </c>
      <c r="L61" s="180">
        <v>0</v>
      </c>
      <c r="M61" s="180">
        <f>IF(Form703Data[[#This Row],[Dist]]&lt;&gt;B60,1,M60+1)</f>
        <v>2</v>
      </c>
    </row>
    <row r="62" spans="1:13" x14ac:dyDescent="0.2">
      <c r="A62" s="180">
        <v>2020</v>
      </c>
      <c r="B62" s="180" t="s">
        <v>1</v>
      </c>
      <c r="C62" s="180" t="s">
        <v>1013</v>
      </c>
      <c r="D62" s="180"/>
      <c r="E62" s="180"/>
      <c r="F62" s="180"/>
      <c r="G62" s="180">
        <v>31000</v>
      </c>
      <c r="H62" s="180">
        <v>2860</v>
      </c>
      <c r="I62" s="180">
        <v>0</v>
      </c>
      <c r="J62" s="180">
        <v>33860</v>
      </c>
      <c r="K62" s="180"/>
      <c r="L62" s="180">
        <v>0</v>
      </c>
      <c r="M62" s="180">
        <f>IF(Form703Data[[#This Row],[Dist]]&lt;&gt;B61,1,M61+1)</f>
        <v>1</v>
      </c>
    </row>
    <row r="63" spans="1:13" x14ac:dyDescent="0.2">
      <c r="A63" s="180">
        <v>2020</v>
      </c>
      <c r="B63" s="180" t="s">
        <v>1</v>
      </c>
      <c r="C63" s="180" t="s">
        <v>1014</v>
      </c>
      <c r="D63" s="180"/>
      <c r="E63" s="180"/>
      <c r="F63" s="180"/>
      <c r="G63" s="180">
        <v>76000</v>
      </c>
      <c r="H63" s="180">
        <v>6908</v>
      </c>
      <c r="I63" s="180">
        <v>0</v>
      </c>
      <c r="J63" s="180">
        <v>82908</v>
      </c>
      <c r="K63" s="180"/>
      <c r="L63" s="180">
        <v>0</v>
      </c>
      <c r="M63" s="180">
        <f>IF(Form703Data[[#This Row],[Dist]]&lt;&gt;B62,1,M62+1)</f>
        <v>2</v>
      </c>
    </row>
    <row r="64" spans="1:13" x14ac:dyDescent="0.2">
      <c r="A64" s="180">
        <v>2020</v>
      </c>
      <c r="B64" s="180" t="s">
        <v>2</v>
      </c>
      <c r="C64" s="180" t="s">
        <v>388</v>
      </c>
      <c r="D64" s="180">
        <v>570000</v>
      </c>
      <c r="E64" s="180" t="s">
        <v>505</v>
      </c>
      <c r="F64" s="180">
        <v>43217</v>
      </c>
      <c r="G64" s="180">
        <v>140000</v>
      </c>
      <c r="H64" s="180">
        <v>12261</v>
      </c>
      <c r="I64" s="180">
        <v>500</v>
      </c>
      <c r="J64" s="180">
        <v>152761</v>
      </c>
      <c r="K64" s="180">
        <v>0</v>
      </c>
      <c r="L64" s="180">
        <v>152761</v>
      </c>
      <c r="M64" s="180">
        <f>IF(Form703Data[[#This Row],[Dist]]&lt;&gt;B63,1,M63+1)</f>
        <v>1</v>
      </c>
    </row>
    <row r="65" spans="1:13" x14ac:dyDescent="0.2">
      <c r="A65" s="180">
        <v>2020</v>
      </c>
      <c r="B65" s="180" t="s">
        <v>2</v>
      </c>
      <c r="C65" s="180" t="s">
        <v>1015</v>
      </c>
      <c r="D65" s="180">
        <v>8450000</v>
      </c>
      <c r="E65" s="180" t="s">
        <v>505</v>
      </c>
      <c r="F65" s="180">
        <v>41032</v>
      </c>
      <c r="G65" s="180">
        <v>935000</v>
      </c>
      <c r="H65" s="180">
        <v>74145</v>
      </c>
      <c r="I65" s="180">
        <v>0</v>
      </c>
      <c r="J65" s="180">
        <v>1009145</v>
      </c>
      <c r="K65" s="180">
        <v>0</v>
      </c>
      <c r="L65" s="180">
        <v>1009145</v>
      </c>
      <c r="M65" s="180">
        <f>IF(Form703Data[[#This Row],[Dist]]&lt;&gt;B64,1,M64+1)</f>
        <v>2</v>
      </c>
    </row>
    <row r="66" spans="1:13" x14ac:dyDescent="0.2">
      <c r="A66" s="180">
        <v>2020</v>
      </c>
      <c r="B66" s="180" t="s">
        <v>2</v>
      </c>
      <c r="C66" s="180" t="s">
        <v>1016</v>
      </c>
      <c r="D66" s="180">
        <v>0</v>
      </c>
      <c r="E66" s="180" t="s">
        <v>505</v>
      </c>
      <c r="F66" s="180">
        <v>0</v>
      </c>
      <c r="G66" s="180">
        <v>0</v>
      </c>
      <c r="H66" s="180">
        <v>-8280</v>
      </c>
      <c r="I66" s="180">
        <v>0</v>
      </c>
      <c r="J66" s="180">
        <v>-8280</v>
      </c>
      <c r="K66" s="180">
        <v>0</v>
      </c>
      <c r="L66" s="180">
        <v>-8280</v>
      </c>
      <c r="M66" s="180">
        <f>IF(Form703Data[[#This Row],[Dist]]&lt;&gt;B65,1,M65+1)</f>
        <v>3</v>
      </c>
    </row>
    <row r="67" spans="1:13" x14ac:dyDescent="0.2">
      <c r="A67" s="180">
        <v>2020</v>
      </c>
      <c r="B67" s="180" t="s">
        <v>2</v>
      </c>
      <c r="C67" s="180" t="s">
        <v>1017</v>
      </c>
      <c r="D67" s="180">
        <v>9720000</v>
      </c>
      <c r="E67" s="180" t="s">
        <v>505</v>
      </c>
      <c r="F67" s="180">
        <v>41744</v>
      </c>
      <c r="G67" s="180">
        <v>0</v>
      </c>
      <c r="H67" s="180">
        <v>363375</v>
      </c>
      <c r="I67" s="180">
        <v>0</v>
      </c>
      <c r="J67" s="180">
        <v>363375</v>
      </c>
      <c r="K67" s="180">
        <v>0</v>
      </c>
      <c r="L67" s="180">
        <v>363375</v>
      </c>
      <c r="M67" s="180">
        <f>IF(Form703Data[[#This Row],[Dist]]&lt;&gt;B66,1,M66+1)</f>
        <v>4</v>
      </c>
    </row>
    <row r="68" spans="1:13" x14ac:dyDescent="0.2">
      <c r="A68" s="180">
        <v>2020</v>
      </c>
      <c r="B68" s="180" t="s">
        <v>2</v>
      </c>
      <c r="C68" s="180" t="s">
        <v>1018</v>
      </c>
      <c r="D68" s="180">
        <v>3780000</v>
      </c>
      <c r="E68" s="180" t="s">
        <v>505</v>
      </c>
      <c r="F68" s="180">
        <v>42135</v>
      </c>
      <c r="G68" s="180">
        <v>40000</v>
      </c>
      <c r="H68" s="180">
        <v>81681</v>
      </c>
      <c r="I68" s="180">
        <v>0</v>
      </c>
      <c r="J68" s="180">
        <v>121681</v>
      </c>
      <c r="K68" s="180">
        <v>0</v>
      </c>
      <c r="L68" s="180">
        <v>121681</v>
      </c>
      <c r="M68" s="180">
        <f>IF(Form703Data[[#This Row],[Dist]]&lt;&gt;B67,1,M67+1)</f>
        <v>5</v>
      </c>
    </row>
    <row r="69" spans="1:13" x14ac:dyDescent="0.2">
      <c r="A69" s="180">
        <v>2020</v>
      </c>
      <c r="B69" s="180" t="s">
        <v>2</v>
      </c>
      <c r="C69" s="180" t="s">
        <v>1019</v>
      </c>
      <c r="D69" s="180">
        <v>1580000</v>
      </c>
      <c r="E69" s="180" t="s">
        <v>491</v>
      </c>
      <c r="F69" s="180">
        <v>42457</v>
      </c>
      <c r="G69" s="180">
        <v>120000</v>
      </c>
      <c r="H69" s="180">
        <v>32375</v>
      </c>
      <c r="I69" s="180">
        <v>500</v>
      </c>
      <c r="J69" s="180">
        <v>152875</v>
      </c>
      <c r="K69" s="180">
        <v>0</v>
      </c>
      <c r="L69" s="180">
        <v>0</v>
      </c>
      <c r="M69" s="180">
        <f>IF(Form703Data[[#This Row],[Dist]]&lt;&gt;B68,1,M68+1)</f>
        <v>6</v>
      </c>
    </row>
    <row r="70" spans="1:13" x14ac:dyDescent="0.2">
      <c r="A70" s="180">
        <v>2020</v>
      </c>
      <c r="B70" s="180" t="s">
        <v>2</v>
      </c>
      <c r="C70" s="180" t="s">
        <v>1020</v>
      </c>
      <c r="D70" s="180">
        <v>1580000</v>
      </c>
      <c r="E70" s="180" t="s">
        <v>491</v>
      </c>
      <c r="F70" s="180">
        <v>42457</v>
      </c>
      <c r="G70" s="180">
        <v>120000</v>
      </c>
      <c r="H70" s="180">
        <v>27591</v>
      </c>
      <c r="I70" s="180">
        <v>500</v>
      </c>
      <c r="J70" s="180">
        <v>148091</v>
      </c>
      <c r="K70" s="180">
        <v>0</v>
      </c>
      <c r="L70" s="180">
        <v>0</v>
      </c>
      <c r="M70" s="180">
        <f>IF(Form703Data[[#This Row],[Dist]]&lt;&gt;B69,1,M69+1)</f>
        <v>7</v>
      </c>
    </row>
    <row r="71" spans="1:13" x14ac:dyDescent="0.2">
      <c r="A71" s="180">
        <v>2020</v>
      </c>
      <c r="B71" s="180" t="s">
        <v>2</v>
      </c>
      <c r="C71" s="180" t="s">
        <v>963</v>
      </c>
      <c r="D71" s="180">
        <v>538301</v>
      </c>
      <c r="E71" s="180" t="s">
        <v>505</v>
      </c>
      <c r="F71" s="180">
        <v>0</v>
      </c>
      <c r="G71" s="180">
        <v>538301</v>
      </c>
      <c r="H71" s="180">
        <v>0</v>
      </c>
      <c r="I71" s="180">
        <v>0</v>
      </c>
      <c r="J71" s="180">
        <v>538301</v>
      </c>
      <c r="K71" s="180">
        <v>0</v>
      </c>
      <c r="L71" s="180">
        <v>538301</v>
      </c>
      <c r="M71" s="180">
        <f>IF(Form703Data[[#This Row],[Dist]]&lt;&gt;B70,1,M70+1)</f>
        <v>8</v>
      </c>
    </row>
    <row r="72" spans="1:13" x14ac:dyDescent="0.2">
      <c r="A72" s="180">
        <v>2020</v>
      </c>
      <c r="B72" s="180" t="s">
        <v>7</v>
      </c>
      <c r="C72" s="180" t="s">
        <v>1021</v>
      </c>
      <c r="D72" s="180">
        <v>844000</v>
      </c>
      <c r="E72" s="180" t="s">
        <v>491</v>
      </c>
      <c r="F72" s="180">
        <v>39722</v>
      </c>
      <c r="G72" s="180">
        <v>62000</v>
      </c>
      <c r="H72" s="180">
        <v>16562</v>
      </c>
      <c r="I72" s="180">
        <v>0</v>
      </c>
      <c r="J72" s="180">
        <v>78562</v>
      </c>
      <c r="K72" s="180">
        <v>78562</v>
      </c>
      <c r="L72" s="180">
        <v>0</v>
      </c>
      <c r="M72" s="180">
        <f>IF(Form703Data[[#This Row],[Dist]]&lt;&gt;B71,1,M71+1)</f>
        <v>1</v>
      </c>
    </row>
    <row r="73" spans="1:13" x14ac:dyDescent="0.2">
      <c r="A73" s="180">
        <v>2020</v>
      </c>
      <c r="B73" s="180" t="s">
        <v>7</v>
      </c>
      <c r="C73" s="180" t="s">
        <v>1022</v>
      </c>
      <c r="D73" s="180">
        <v>7000000</v>
      </c>
      <c r="E73" s="180" t="s">
        <v>491</v>
      </c>
      <c r="F73" s="180">
        <v>40269</v>
      </c>
      <c r="G73" s="180">
        <v>390000</v>
      </c>
      <c r="H73" s="180">
        <v>211908</v>
      </c>
      <c r="I73" s="180">
        <v>0</v>
      </c>
      <c r="J73" s="180">
        <v>601908</v>
      </c>
      <c r="K73" s="180">
        <v>601908</v>
      </c>
      <c r="L73" s="180">
        <v>0</v>
      </c>
      <c r="M73" s="180">
        <f>IF(Form703Data[[#This Row],[Dist]]&lt;&gt;B72,1,M72+1)</f>
        <v>2</v>
      </c>
    </row>
    <row r="74" spans="1:13" x14ac:dyDescent="0.2">
      <c r="A74" s="180">
        <v>2020</v>
      </c>
      <c r="B74" s="180" t="s">
        <v>7</v>
      </c>
      <c r="C74" s="180" t="s">
        <v>1023</v>
      </c>
      <c r="D74" s="180">
        <v>800000</v>
      </c>
      <c r="E74" s="180" t="s">
        <v>491</v>
      </c>
      <c r="F74" s="180">
        <v>41445</v>
      </c>
      <c r="G74" s="180">
        <v>115000</v>
      </c>
      <c r="H74" s="180">
        <v>9373</v>
      </c>
      <c r="I74" s="180">
        <v>0</v>
      </c>
      <c r="J74" s="180">
        <v>124373</v>
      </c>
      <c r="K74" s="180">
        <v>124373</v>
      </c>
      <c r="L74" s="180">
        <v>0</v>
      </c>
      <c r="M74" s="180">
        <f>IF(Form703Data[[#This Row],[Dist]]&lt;&gt;B73,1,M73+1)</f>
        <v>3</v>
      </c>
    </row>
    <row r="75" spans="1:13" x14ac:dyDescent="0.2">
      <c r="A75" s="180">
        <v>2020</v>
      </c>
      <c r="B75" s="180" t="s">
        <v>8</v>
      </c>
      <c r="C75" s="180" t="s">
        <v>1024</v>
      </c>
      <c r="D75" s="180">
        <v>2850000</v>
      </c>
      <c r="E75" s="180" t="s">
        <v>505</v>
      </c>
      <c r="F75" s="180">
        <v>43567</v>
      </c>
      <c r="G75" s="180">
        <v>155000</v>
      </c>
      <c r="H75" s="180">
        <v>8975</v>
      </c>
      <c r="I75" s="180">
        <v>0</v>
      </c>
      <c r="J75" s="180">
        <v>163975</v>
      </c>
      <c r="K75" s="180">
        <v>0</v>
      </c>
      <c r="L75" s="180">
        <v>163975</v>
      </c>
      <c r="M75" s="180">
        <f>IF(Form703Data[[#This Row],[Dist]]&lt;&gt;B74,1,M74+1)</f>
        <v>1</v>
      </c>
    </row>
    <row r="76" spans="1:13" x14ac:dyDescent="0.2">
      <c r="A76" s="180">
        <v>2020</v>
      </c>
      <c r="B76" s="180" t="s">
        <v>8</v>
      </c>
      <c r="C76" s="180" t="s">
        <v>1025</v>
      </c>
      <c r="D76" s="180">
        <v>4655000</v>
      </c>
      <c r="E76" s="180" t="s">
        <v>491</v>
      </c>
      <c r="F76" s="180">
        <v>43567</v>
      </c>
      <c r="G76" s="180">
        <v>305000</v>
      </c>
      <c r="H76" s="180">
        <v>92029</v>
      </c>
      <c r="I76" s="180">
        <v>0</v>
      </c>
      <c r="J76" s="180">
        <v>397029</v>
      </c>
      <c r="K76" s="180">
        <v>397029</v>
      </c>
      <c r="L76" s="180">
        <v>0</v>
      </c>
      <c r="M76" s="180">
        <f>IF(Form703Data[[#This Row],[Dist]]&lt;&gt;B75,1,M75+1)</f>
        <v>2</v>
      </c>
    </row>
    <row r="77" spans="1:13" x14ac:dyDescent="0.2">
      <c r="A77" s="180">
        <v>2020</v>
      </c>
      <c r="B77" s="180" t="s">
        <v>8</v>
      </c>
      <c r="C77" s="180" t="s">
        <v>1026</v>
      </c>
      <c r="D77" s="180">
        <v>0</v>
      </c>
      <c r="E77" s="180" t="s">
        <v>505</v>
      </c>
      <c r="F77" s="180">
        <v>43567</v>
      </c>
      <c r="G77" s="180">
        <v>65000</v>
      </c>
      <c r="H77" s="180">
        <v>0</v>
      </c>
      <c r="I77" s="180">
        <v>0</v>
      </c>
      <c r="J77" s="180">
        <v>65000</v>
      </c>
      <c r="K77" s="180">
        <v>0</v>
      </c>
      <c r="L77" s="180">
        <v>65000</v>
      </c>
      <c r="M77" s="180">
        <f>IF(Form703Data[[#This Row],[Dist]]&lt;&gt;B76,1,M76+1)</f>
        <v>3</v>
      </c>
    </row>
    <row r="78" spans="1:13" x14ac:dyDescent="0.2">
      <c r="A78" s="180">
        <v>2020</v>
      </c>
      <c r="B78" s="180" t="s">
        <v>10</v>
      </c>
      <c r="C78" s="180" t="s">
        <v>1027</v>
      </c>
      <c r="D78" s="180"/>
      <c r="E78" s="180"/>
      <c r="F78" s="180"/>
      <c r="G78" s="180">
        <v>130000</v>
      </c>
      <c r="H78" s="180">
        <v>28433</v>
      </c>
      <c r="I78" s="180">
        <v>0</v>
      </c>
      <c r="J78" s="180">
        <v>158433</v>
      </c>
      <c r="K78" s="180"/>
      <c r="L78" s="180">
        <v>158433</v>
      </c>
      <c r="M78" s="180">
        <f>IF(Form703Data[[#This Row],[Dist]]&lt;&gt;B77,1,M77+1)</f>
        <v>1</v>
      </c>
    </row>
    <row r="79" spans="1:13" x14ac:dyDescent="0.2">
      <c r="A79" s="180">
        <v>2020</v>
      </c>
      <c r="B79" s="180" t="s">
        <v>10</v>
      </c>
      <c r="C79" s="180" t="s">
        <v>1028</v>
      </c>
      <c r="D79" s="180"/>
      <c r="E79" s="180"/>
      <c r="F79" s="180"/>
      <c r="G79" s="180">
        <v>495000</v>
      </c>
      <c r="H79" s="180">
        <v>127400</v>
      </c>
      <c r="I79" s="180">
        <v>0</v>
      </c>
      <c r="J79" s="180">
        <v>622400</v>
      </c>
      <c r="K79" s="180"/>
      <c r="L79" s="180">
        <v>0</v>
      </c>
      <c r="M79" s="180">
        <f>IF(Form703Data[[#This Row],[Dist]]&lt;&gt;B78,1,M78+1)</f>
        <v>2</v>
      </c>
    </row>
    <row r="80" spans="1:13" x14ac:dyDescent="0.2">
      <c r="A80" s="180">
        <v>2020</v>
      </c>
      <c r="B80" s="180" t="s">
        <v>10</v>
      </c>
      <c r="C80" s="180" t="s">
        <v>1029</v>
      </c>
      <c r="D80" s="180"/>
      <c r="E80" s="180"/>
      <c r="F80" s="180"/>
      <c r="G80" s="180">
        <v>185000</v>
      </c>
      <c r="H80" s="180">
        <v>74058</v>
      </c>
      <c r="I80" s="180">
        <v>0</v>
      </c>
      <c r="J80" s="180">
        <v>259058</v>
      </c>
      <c r="K80" s="180"/>
      <c r="L80" s="180">
        <v>0</v>
      </c>
      <c r="M80" s="180">
        <f>IF(Form703Data[[#This Row],[Dist]]&lt;&gt;B79,1,M79+1)</f>
        <v>3</v>
      </c>
    </row>
    <row r="81" spans="1:13" x14ac:dyDescent="0.2">
      <c r="A81" s="180">
        <v>2020</v>
      </c>
      <c r="B81" s="180" t="s">
        <v>11</v>
      </c>
      <c r="C81" s="180" t="s">
        <v>1030</v>
      </c>
      <c r="D81" s="180">
        <v>6105000</v>
      </c>
      <c r="E81" s="180" t="s">
        <v>505</v>
      </c>
      <c r="F81" s="180">
        <v>41345</v>
      </c>
      <c r="G81" s="180">
        <v>595000</v>
      </c>
      <c r="H81" s="180">
        <v>71894</v>
      </c>
      <c r="I81" s="180">
        <v>500</v>
      </c>
      <c r="J81" s="180">
        <v>667394</v>
      </c>
      <c r="K81" s="180">
        <v>300000</v>
      </c>
      <c r="L81" s="180">
        <v>367394</v>
      </c>
      <c r="M81" s="180">
        <f>IF(Form703Data[[#This Row],[Dist]]&lt;&gt;B80,1,M80+1)</f>
        <v>1</v>
      </c>
    </row>
    <row r="82" spans="1:13" x14ac:dyDescent="0.2">
      <c r="A82" s="180">
        <v>2020</v>
      </c>
      <c r="B82" s="180" t="s">
        <v>11</v>
      </c>
      <c r="C82" s="180" t="s">
        <v>1031</v>
      </c>
      <c r="D82" s="180">
        <v>5000000</v>
      </c>
      <c r="E82" s="180" t="s">
        <v>491</v>
      </c>
      <c r="F82" s="180">
        <v>0</v>
      </c>
      <c r="G82" s="180">
        <v>415000</v>
      </c>
      <c r="H82" s="180">
        <v>183264</v>
      </c>
      <c r="I82" s="180">
        <v>500</v>
      </c>
      <c r="J82" s="180">
        <v>598764</v>
      </c>
      <c r="K82" s="180">
        <v>0</v>
      </c>
      <c r="L82" s="180">
        <v>0</v>
      </c>
      <c r="M82" s="180">
        <f>IF(Form703Data[[#This Row],[Dist]]&lt;&gt;B81,1,M81+1)</f>
        <v>2</v>
      </c>
    </row>
    <row r="83" spans="1:13" x14ac:dyDescent="0.2">
      <c r="A83" s="180">
        <v>2020</v>
      </c>
      <c r="B83" s="180" t="s">
        <v>12</v>
      </c>
      <c r="C83" s="180" t="s">
        <v>1032</v>
      </c>
      <c r="D83" s="180">
        <v>3800000</v>
      </c>
      <c r="E83" s="180" t="s">
        <v>505</v>
      </c>
      <c r="F83" s="180">
        <v>37166</v>
      </c>
      <c r="G83" s="180">
        <v>265000</v>
      </c>
      <c r="H83" s="180">
        <v>8783</v>
      </c>
      <c r="I83" s="180">
        <v>1500</v>
      </c>
      <c r="J83" s="180">
        <v>275283</v>
      </c>
      <c r="K83" s="180">
        <v>200000</v>
      </c>
      <c r="L83" s="180">
        <v>75283</v>
      </c>
      <c r="M83" s="180">
        <f>IF(Form703Data[[#This Row],[Dist]]&lt;&gt;B82,1,M82+1)</f>
        <v>1</v>
      </c>
    </row>
    <row r="84" spans="1:13" x14ac:dyDescent="0.2">
      <c r="A84" s="180">
        <v>2020</v>
      </c>
      <c r="B84" s="180" t="s">
        <v>13</v>
      </c>
      <c r="C84" s="180" t="s">
        <v>1033</v>
      </c>
      <c r="D84" s="180">
        <v>2430000</v>
      </c>
      <c r="E84" s="180" t="s">
        <v>505</v>
      </c>
      <c r="F84" s="180">
        <v>0</v>
      </c>
      <c r="G84" s="180">
        <v>250000</v>
      </c>
      <c r="H84" s="180">
        <v>18937</v>
      </c>
      <c r="I84" s="180">
        <v>0</v>
      </c>
      <c r="J84" s="180">
        <v>268937</v>
      </c>
      <c r="K84" s="180">
        <v>0</v>
      </c>
      <c r="L84" s="180">
        <v>268937</v>
      </c>
      <c r="M84" s="180">
        <f>IF(Form703Data[[#This Row],[Dist]]&lt;&gt;B83,1,M83+1)</f>
        <v>1</v>
      </c>
    </row>
    <row r="85" spans="1:13" x14ac:dyDescent="0.2">
      <c r="A85" s="180">
        <v>2020</v>
      </c>
      <c r="B85" s="180" t="s">
        <v>13</v>
      </c>
      <c r="C85" s="180" t="s">
        <v>1034</v>
      </c>
      <c r="D85" s="180">
        <v>3890000</v>
      </c>
      <c r="E85" s="180" t="s">
        <v>491</v>
      </c>
      <c r="F85" s="180">
        <v>0</v>
      </c>
      <c r="G85" s="180">
        <v>190000</v>
      </c>
      <c r="H85" s="180">
        <v>113755</v>
      </c>
      <c r="I85" s="180">
        <v>0</v>
      </c>
      <c r="J85" s="180">
        <v>303755</v>
      </c>
      <c r="K85" s="180">
        <v>303755</v>
      </c>
      <c r="L85" s="180">
        <v>0</v>
      </c>
      <c r="M85" s="180">
        <f>IF(Form703Data[[#This Row],[Dist]]&lt;&gt;B84,1,M84+1)</f>
        <v>2</v>
      </c>
    </row>
    <row r="86" spans="1:13" x14ac:dyDescent="0.2">
      <c r="A86" s="180">
        <v>2020</v>
      </c>
      <c r="B86" s="180" t="s">
        <v>13</v>
      </c>
      <c r="C86" s="180" t="s">
        <v>1035</v>
      </c>
      <c r="D86" s="180">
        <v>219000</v>
      </c>
      <c r="E86" s="180" t="s">
        <v>491</v>
      </c>
      <c r="F86" s="180">
        <v>0</v>
      </c>
      <c r="G86" s="180">
        <v>55000</v>
      </c>
      <c r="H86" s="180">
        <v>940</v>
      </c>
      <c r="I86" s="180">
        <v>0</v>
      </c>
      <c r="J86" s="180">
        <v>55940</v>
      </c>
      <c r="K86" s="180">
        <v>55940</v>
      </c>
      <c r="L86" s="180">
        <v>0</v>
      </c>
      <c r="M86" s="180">
        <f>IF(Form703Data[[#This Row],[Dist]]&lt;&gt;B85,1,M85+1)</f>
        <v>3</v>
      </c>
    </row>
    <row r="87" spans="1:13" x14ac:dyDescent="0.2">
      <c r="A87" s="180">
        <v>2020</v>
      </c>
      <c r="B87" s="180" t="s">
        <v>13</v>
      </c>
      <c r="C87" s="180" t="s">
        <v>1036</v>
      </c>
      <c r="D87" s="180">
        <v>400000</v>
      </c>
      <c r="E87" s="180" t="s">
        <v>491</v>
      </c>
      <c r="F87" s="180">
        <v>0</v>
      </c>
      <c r="G87" s="180">
        <v>100000</v>
      </c>
      <c r="H87" s="180">
        <v>3900</v>
      </c>
      <c r="I87" s="180">
        <v>0</v>
      </c>
      <c r="J87" s="180">
        <v>103900</v>
      </c>
      <c r="K87" s="180">
        <v>103900</v>
      </c>
      <c r="L87" s="180">
        <v>0</v>
      </c>
      <c r="M87" s="180">
        <f>IF(Form703Data[[#This Row],[Dist]]&lt;&gt;B86,1,M86+1)</f>
        <v>4</v>
      </c>
    </row>
    <row r="88" spans="1:13" x14ac:dyDescent="0.2">
      <c r="A88" s="180">
        <v>2020</v>
      </c>
      <c r="B88" s="180" t="s">
        <v>13</v>
      </c>
      <c r="C88" s="180" t="s">
        <v>1037</v>
      </c>
      <c r="D88" s="180">
        <v>1392762</v>
      </c>
      <c r="E88" s="180" t="s">
        <v>491</v>
      </c>
      <c r="F88" s="180">
        <v>0</v>
      </c>
      <c r="G88" s="180">
        <v>145000</v>
      </c>
      <c r="H88" s="180">
        <v>8088</v>
      </c>
      <c r="I88" s="180">
        <v>0</v>
      </c>
      <c r="J88" s="180">
        <v>153088</v>
      </c>
      <c r="K88" s="180">
        <v>153088</v>
      </c>
      <c r="L88" s="180">
        <v>0</v>
      </c>
      <c r="M88" s="180">
        <f>IF(Form703Data[[#This Row],[Dist]]&lt;&gt;B87,1,M87+1)</f>
        <v>5</v>
      </c>
    </row>
    <row r="89" spans="1:13" x14ac:dyDescent="0.2">
      <c r="A89" s="180">
        <v>2020</v>
      </c>
      <c r="B89" s="180" t="s">
        <v>14</v>
      </c>
      <c r="C89" s="180" t="s">
        <v>1038</v>
      </c>
      <c r="D89" s="180">
        <v>10000000</v>
      </c>
      <c r="E89" s="180" t="s">
        <v>505</v>
      </c>
      <c r="F89" s="180">
        <v>41000</v>
      </c>
      <c r="G89" s="180">
        <v>110000</v>
      </c>
      <c r="H89" s="180">
        <v>37800</v>
      </c>
      <c r="I89" s="180">
        <v>0</v>
      </c>
      <c r="J89" s="180">
        <v>147800</v>
      </c>
      <c r="K89" s="180">
        <v>0</v>
      </c>
      <c r="L89" s="180">
        <v>147800</v>
      </c>
      <c r="M89" s="180">
        <f>IF(Form703Data[[#This Row],[Dist]]&lt;&gt;B88,1,M88+1)</f>
        <v>1</v>
      </c>
    </row>
    <row r="90" spans="1:13" x14ac:dyDescent="0.2">
      <c r="A90" s="180">
        <v>2020</v>
      </c>
      <c r="B90" s="180" t="s">
        <v>14</v>
      </c>
      <c r="C90" s="180" t="s">
        <v>1039</v>
      </c>
      <c r="D90" s="180">
        <v>20000000</v>
      </c>
      <c r="E90" s="180" t="s">
        <v>505</v>
      </c>
      <c r="F90" s="180">
        <v>41623</v>
      </c>
      <c r="G90" s="180">
        <v>755000</v>
      </c>
      <c r="H90" s="180">
        <v>416463</v>
      </c>
      <c r="I90" s="180">
        <v>0</v>
      </c>
      <c r="J90" s="180">
        <v>1171463</v>
      </c>
      <c r="K90" s="180">
        <v>0</v>
      </c>
      <c r="L90" s="180">
        <v>1171463</v>
      </c>
      <c r="M90" s="180">
        <f>IF(Form703Data[[#This Row],[Dist]]&lt;&gt;B89,1,M89+1)</f>
        <v>2</v>
      </c>
    </row>
    <row r="91" spans="1:13" x14ac:dyDescent="0.2">
      <c r="A91" s="180">
        <v>2020</v>
      </c>
      <c r="B91" s="180" t="s">
        <v>14</v>
      </c>
      <c r="C91" s="180" t="s">
        <v>1040</v>
      </c>
      <c r="D91" s="180">
        <v>4995000</v>
      </c>
      <c r="E91" s="180" t="s">
        <v>505</v>
      </c>
      <c r="F91" s="180">
        <v>43200</v>
      </c>
      <c r="G91" s="180">
        <v>195000</v>
      </c>
      <c r="H91" s="180">
        <v>151850</v>
      </c>
      <c r="I91" s="180">
        <v>0</v>
      </c>
      <c r="J91" s="180">
        <v>346850</v>
      </c>
      <c r="K91" s="180">
        <v>0</v>
      </c>
      <c r="L91" s="180">
        <v>346850</v>
      </c>
      <c r="M91" s="180">
        <f>IF(Form703Data[[#This Row],[Dist]]&lt;&gt;B90,1,M90+1)</f>
        <v>3</v>
      </c>
    </row>
    <row r="92" spans="1:13" x14ac:dyDescent="0.2">
      <c r="A92" s="180">
        <v>2020</v>
      </c>
      <c r="B92" s="180" t="s">
        <v>14</v>
      </c>
      <c r="C92" s="180" t="s">
        <v>1041</v>
      </c>
      <c r="D92" s="180">
        <v>45000000</v>
      </c>
      <c r="E92" s="180" t="s">
        <v>505</v>
      </c>
      <c r="F92" s="180">
        <v>43545</v>
      </c>
      <c r="G92" s="180">
        <v>1510000</v>
      </c>
      <c r="H92" s="180">
        <v>1800000</v>
      </c>
      <c r="I92" s="180">
        <v>0</v>
      </c>
      <c r="J92" s="180">
        <v>3310000</v>
      </c>
      <c r="K92" s="180">
        <v>0</v>
      </c>
      <c r="L92" s="180">
        <v>3310000</v>
      </c>
      <c r="M92" s="180">
        <f>IF(Form703Data[[#This Row],[Dist]]&lt;&gt;B91,1,M91+1)</f>
        <v>4</v>
      </c>
    </row>
    <row r="93" spans="1:13" x14ac:dyDescent="0.2">
      <c r="A93" s="180">
        <v>2020</v>
      </c>
      <c r="B93" s="180" t="s">
        <v>14</v>
      </c>
      <c r="C93" s="180" t="s">
        <v>1042</v>
      </c>
      <c r="D93" s="180">
        <v>10000000</v>
      </c>
      <c r="E93" s="180" t="s">
        <v>491</v>
      </c>
      <c r="F93" s="180">
        <v>42187</v>
      </c>
      <c r="G93" s="180">
        <v>845000</v>
      </c>
      <c r="H93" s="180">
        <v>259938</v>
      </c>
      <c r="I93" s="180">
        <v>0</v>
      </c>
      <c r="J93" s="180">
        <v>1104938</v>
      </c>
      <c r="K93" s="180">
        <v>0</v>
      </c>
      <c r="L93" s="180">
        <v>0</v>
      </c>
      <c r="M93" s="180">
        <f>IF(Form703Data[[#This Row],[Dist]]&lt;&gt;B92,1,M92+1)</f>
        <v>5</v>
      </c>
    </row>
    <row r="94" spans="1:13" x14ac:dyDescent="0.2">
      <c r="A94" s="180">
        <v>2020</v>
      </c>
      <c r="B94" s="180" t="s">
        <v>14</v>
      </c>
      <c r="C94" s="180" t="s">
        <v>1043</v>
      </c>
      <c r="D94" s="180">
        <v>5000000</v>
      </c>
      <c r="E94" s="180" t="s">
        <v>491</v>
      </c>
      <c r="F94" s="180">
        <v>42654</v>
      </c>
      <c r="G94" s="180">
        <v>181000</v>
      </c>
      <c r="H94" s="180">
        <v>37851</v>
      </c>
      <c r="I94" s="180">
        <v>0</v>
      </c>
      <c r="J94" s="180">
        <v>218851</v>
      </c>
      <c r="K94" s="180">
        <v>0</v>
      </c>
      <c r="L94" s="180">
        <v>0</v>
      </c>
      <c r="M94" s="180">
        <f>IF(Form703Data[[#This Row],[Dist]]&lt;&gt;B93,1,M93+1)</f>
        <v>6</v>
      </c>
    </row>
    <row r="95" spans="1:13" x14ac:dyDescent="0.2">
      <c r="A95" s="180">
        <v>2020</v>
      </c>
      <c r="B95" s="180" t="s">
        <v>14</v>
      </c>
      <c r="C95" s="180" t="s">
        <v>1044</v>
      </c>
      <c r="D95" s="180">
        <v>0</v>
      </c>
      <c r="E95" s="180" t="s">
        <v>505</v>
      </c>
      <c r="F95" s="180">
        <v>0</v>
      </c>
      <c r="G95" s="180">
        <v>2265000</v>
      </c>
      <c r="H95" s="180">
        <v>0</v>
      </c>
      <c r="I95" s="180">
        <v>0</v>
      </c>
      <c r="J95" s="180">
        <v>2265000</v>
      </c>
      <c r="K95" s="180">
        <v>0</v>
      </c>
      <c r="L95" s="180">
        <v>2265000</v>
      </c>
      <c r="M95" s="180">
        <f>IF(Form703Data[[#This Row],[Dist]]&lt;&gt;B94,1,M94+1)</f>
        <v>7</v>
      </c>
    </row>
    <row r="96" spans="1:13" x14ac:dyDescent="0.2">
      <c r="A96" s="180">
        <v>2020</v>
      </c>
      <c r="B96" s="180" t="s">
        <v>14</v>
      </c>
      <c r="C96" s="180" t="s">
        <v>1045</v>
      </c>
      <c r="D96" s="180">
        <v>0</v>
      </c>
      <c r="E96" s="180" t="s">
        <v>505</v>
      </c>
      <c r="F96" s="180">
        <v>0</v>
      </c>
      <c r="G96" s="180">
        <v>1530000</v>
      </c>
      <c r="H96" s="180">
        <v>0</v>
      </c>
      <c r="I96" s="180">
        <v>0</v>
      </c>
      <c r="J96" s="180">
        <v>1530000</v>
      </c>
      <c r="K96" s="180">
        <v>0</v>
      </c>
      <c r="L96" s="180">
        <v>1530000</v>
      </c>
      <c r="M96" s="180">
        <f>IF(Form703Data[[#This Row],[Dist]]&lt;&gt;B95,1,M95+1)</f>
        <v>8</v>
      </c>
    </row>
    <row r="97" spans="1:13" x14ac:dyDescent="0.2">
      <c r="A97" s="180">
        <v>2020</v>
      </c>
      <c r="B97" s="180" t="s">
        <v>15</v>
      </c>
      <c r="C97" s="180" t="s">
        <v>1046</v>
      </c>
      <c r="D97" s="180">
        <v>93112</v>
      </c>
      <c r="E97" s="180" t="s">
        <v>491</v>
      </c>
      <c r="F97" s="180">
        <v>0</v>
      </c>
      <c r="G97" s="180">
        <v>22603</v>
      </c>
      <c r="H97" s="180">
        <v>1337</v>
      </c>
      <c r="I97" s="180">
        <v>0</v>
      </c>
      <c r="J97" s="180">
        <v>23940</v>
      </c>
      <c r="K97" s="180">
        <v>23940</v>
      </c>
      <c r="L97" s="180">
        <v>0</v>
      </c>
      <c r="M97" s="180">
        <f>IF(Form703Data[[#This Row],[Dist]]&lt;&gt;B96,1,M96+1)</f>
        <v>1</v>
      </c>
    </row>
    <row r="98" spans="1:13" x14ac:dyDescent="0.2">
      <c r="A98" s="180">
        <v>2020</v>
      </c>
      <c r="B98" s="180" t="s">
        <v>15</v>
      </c>
      <c r="C98" s="180" t="s">
        <v>1047</v>
      </c>
      <c r="D98" s="180">
        <v>388758</v>
      </c>
      <c r="E98" s="180" t="s">
        <v>491</v>
      </c>
      <c r="F98" s="180">
        <v>0</v>
      </c>
      <c r="G98" s="180">
        <v>69226</v>
      </c>
      <c r="H98" s="180">
        <v>7525</v>
      </c>
      <c r="I98" s="180">
        <v>0</v>
      </c>
      <c r="J98" s="180">
        <v>76751</v>
      </c>
      <c r="K98" s="180">
        <v>76751</v>
      </c>
      <c r="L98" s="180">
        <v>0</v>
      </c>
      <c r="M98" s="180">
        <f>IF(Form703Data[[#This Row],[Dist]]&lt;&gt;B97,1,M97+1)</f>
        <v>2</v>
      </c>
    </row>
    <row r="99" spans="1:13" x14ac:dyDescent="0.2">
      <c r="A99" s="180">
        <v>2020</v>
      </c>
      <c r="B99" s="180" t="s">
        <v>15</v>
      </c>
      <c r="C99" s="180" t="s">
        <v>1048</v>
      </c>
      <c r="D99" s="180">
        <v>9850000</v>
      </c>
      <c r="E99" s="180" t="s">
        <v>505</v>
      </c>
      <c r="F99" s="180">
        <v>0</v>
      </c>
      <c r="G99" s="180">
        <v>210000</v>
      </c>
      <c r="H99" s="180">
        <v>250863</v>
      </c>
      <c r="I99" s="180">
        <v>1500</v>
      </c>
      <c r="J99" s="180">
        <v>462363</v>
      </c>
      <c r="K99" s="180">
        <v>0</v>
      </c>
      <c r="L99" s="180">
        <v>462363</v>
      </c>
      <c r="M99" s="180">
        <f>IF(Form703Data[[#This Row],[Dist]]&lt;&gt;B98,1,M98+1)</f>
        <v>3</v>
      </c>
    </row>
    <row r="100" spans="1:13" x14ac:dyDescent="0.2">
      <c r="A100" s="180">
        <v>2020</v>
      </c>
      <c r="B100" s="180" t="s">
        <v>15</v>
      </c>
      <c r="C100" s="180" t="s">
        <v>1049</v>
      </c>
      <c r="D100" s="180">
        <v>7100000</v>
      </c>
      <c r="E100" s="180" t="s">
        <v>505</v>
      </c>
      <c r="F100" s="180">
        <v>0</v>
      </c>
      <c r="G100" s="180">
        <v>485000</v>
      </c>
      <c r="H100" s="180">
        <v>148063</v>
      </c>
      <c r="I100" s="180">
        <v>1500</v>
      </c>
      <c r="J100" s="180">
        <v>634563</v>
      </c>
      <c r="K100" s="180">
        <v>0</v>
      </c>
      <c r="L100" s="180">
        <v>634563</v>
      </c>
      <c r="M100" s="180">
        <f>IF(Form703Data[[#This Row],[Dist]]&lt;&gt;B99,1,M99+1)</f>
        <v>4</v>
      </c>
    </row>
    <row r="101" spans="1:13" x14ac:dyDescent="0.2">
      <c r="A101" s="180">
        <v>2020</v>
      </c>
      <c r="B101" s="180" t="s">
        <v>15</v>
      </c>
      <c r="C101" s="180" t="s">
        <v>1050</v>
      </c>
      <c r="D101" s="180">
        <v>1500000</v>
      </c>
      <c r="E101" s="180" t="s">
        <v>491</v>
      </c>
      <c r="F101" s="180">
        <v>0</v>
      </c>
      <c r="G101" s="180">
        <v>70433</v>
      </c>
      <c r="H101" s="180">
        <v>0</v>
      </c>
      <c r="I101" s="180">
        <v>0</v>
      </c>
      <c r="J101" s="180">
        <v>70433</v>
      </c>
      <c r="K101" s="180">
        <v>70433</v>
      </c>
      <c r="L101" s="180">
        <v>0</v>
      </c>
      <c r="M101" s="180">
        <f>IF(Form703Data[[#This Row],[Dist]]&lt;&gt;B100,1,M100+1)</f>
        <v>5</v>
      </c>
    </row>
    <row r="102" spans="1:13" x14ac:dyDescent="0.2">
      <c r="A102" s="180">
        <v>2020</v>
      </c>
      <c r="B102" s="180" t="s">
        <v>15</v>
      </c>
      <c r="C102" s="180" t="s">
        <v>1051</v>
      </c>
      <c r="D102" s="180">
        <v>1300000</v>
      </c>
      <c r="E102" s="180" t="s">
        <v>491</v>
      </c>
      <c r="F102" s="180">
        <v>0</v>
      </c>
      <c r="G102" s="180">
        <v>61042</v>
      </c>
      <c r="H102" s="180">
        <v>0</v>
      </c>
      <c r="I102" s="180">
        <v>0</v>
      </c>
      <c r="J102" s="180">
        <v>61042</v>
      </c>
      <c r="K102" s="180">
        <v>61042</v>
      </c>
      <c r="L102" s="181">
        <v>0</v>
      </c>
      <c r="M102" s="180">
        <f>IF(Form703Data[[#This Row],[Dist]]&lt;&gt;B101,1,M101+1)</f>
        <v>6</v>
      </c>
    </row>
    <row r="103" spans="1:13" x14ac:dyDescent="0.2">
      <c r="A103" s="180">
        <v>2020</v>
      </c>
      <c r="B103" s="180" t="s">
        <v>15</v>
      </c>
      <c r="C103" s="180" t="s">
        <v>1052</v>
      </c>
      <c r="D103" s="180">
        <v>1000000</v>
      </c>
      <c r="E103" s="180" t="s">
        <v>491</v>
      </c>
      <c r="F103" s="180">
        <v>0</v>
      </c>
      <c r="G103" s="180">
        <v>46955</v>
      </c>
      <c r="H103" s="180">
        <v>0</v>
      </c>
      <c r="I103" s="180">
        <v>0</v>
      </c>
      <c r="J103" s="180">
        <v>46955</v>
      </c>
      <c r="K103" s="180">
        <v>46955</v>
      </c>
      <c r="L103" s="180">
        <v>0</v>
      </c>
      <c r="M103" s="180">
        <f>IF(Form703Data[[#This Row],[Dist]]&lt;&gt;B102,1,M102+1)</f>
        <v>7</v>
      </c>
    </row>
    <row r="104" spans="1:13" x14ac:dyDescent="0.2">
      <c r="A104" s="180">
        <v>2020</v>
      </c>
      <c r="B104" s="180" t="s">
        <v>15</v>
      </c>
      <c r="C104" s="180" t="s">
        <v>1053</v>
      </c>
      <c r="D104" s="180">
        <v>1000000</v>
      </c>
      <c r="E104" s="180" t="s">
        <v>491</v>
      </c>
      <c r="F104" s="180">
        <v>0</v>
      </c>
      <c r="G104" s="180">
        <v>61026</v>
      </c>
      <c r="H104" s="180">
        <v>0</v>
      </c>
      <c r="I104" s="180">
        <v>0</v>
      </c>
      <c r="J104" s="180">
        <v>61026</v>
      </c>
      <c r="K104" s="180">
        <v>61026</v>
      </c>
      <c r="L104" s="180">
        <v>0</v>
      </c>
      <c r="M104" s="180">
        <f>IF(Form703Data[[#This Row],[Dist]]&lt;&gt;B103,1,M103+1)</f>
        <v>8</v>
      </c>
    </row>
    <row r="105" spans="1:13" x14ac:dyDescent="0.2">
      <c r="A105" s="180">
        <v>2020</v>
      </c>
      <c r="B105" s="180" t="s">
        <v>15</v>
      </c>
      <c r="C105" s="180" t="s">
        <v>1054</v>
      </c>
      <c r="D105" s="180">
        <v>4200000</v>
      </c>
      <c r="E105" s="180" t="s">
        <v>491</v>
      </c>
      <c r="F105" s="180">
        <v>0</v>
      </c>
      <c r="G105" s="180">
        <v>260920</v>
      </c>
      <c r="H105" s="180">
        <v>0</v>
      </c>
      <c r="I105" s="180">
        <v>0</v>
      </c>
      <c r="J105" s="180">
        <v>260920</v>
      </c>
      <c r="K105" s="180">
        <v>260920</v>
      </c>
      <c r="L105" s="180">
        <v>0</v>
      </c>
      <c r="M105" s="180">
        <f>IF(Form703Data[[#This Row],[Dist]]&lt;&gt;B104,1,M104+1)</f>
        <v>9</v>
      </c>
    </row>
    <row r="106" spans="1:13" x14ac:dyDescent="0.2">
      <c r="A106" s="180">
        <v>2020</v>
      </c>
      <c r="B106" s="180" t="s">
        <v>15</v>
      </c>
      <c r="C106" s="180" t="s">
        <v>1055</v>
      </c>
      <c r="D106" s="180">
        <v>2000000</v>
      </c>
      <c r="E106" s="180" t="s">
        <v>491</v>
      </c>
      <c r="F106" s="180">
        <v>0</v>
      </c>
      <c r="G106" s="180">
        <v>124248</v>
      </c>
      <c r="H106" s="180">
        <v>0</v>
      </c>
      <c r="I106" s="180">
        <v>0</v>
      </c>
      <c r="J106" s="180">
        <v>124248</v>
      </c>
      <c r="K106" s="180">
        <v>124248</v>
      </c>
      <c r="L106" s="180">
        <v>0</v>
      </c>
      <c r="M106" s="180">
        <f>IF(Form703Data[[#This Row],[Dist]]&lt;&gt;B105,1,M105+1)</f>
        <v>10</v>
      </c>
    </row>
    <row r="107" spans="1:13" x14ac:dyDescent="0.2">
      <c r="A107" s="180">
        <v>2020</v>
      </c>
      <c r="B107" s="180" t="s">
        <v>15</v>
      </c>
      <c r="C107" s="180" t="s">
        <v>1056</v>
      </c>
      <c r="D107" s="180">
        <v>1600000</v>
      </c>
      <c r="E107" s="180" t="s">
        <v>491</v>
      </c>
      <c r="F107" s="180">
        <v>0</v>
      </c>
      <c r="G107" s="180">
        <v>90000</v>
      </c>
      <c r="H107" s="180">
        <v>77280</v>
      </c>
      <c r="I107" s="180">
        <v>2600</v>
      </c>
      <c r="J107" s="180">
        <v>169880</v>
      </c>
      <c r="K107" s="180">
        <v>167280</v>
      </c>
      <c r="L107" s="180">
        <v>0</v>
      </c>
      <c r="M107" s="180">
        <f>IF(Form703Data[[#This Row],[Dist]]&lt;&gt;B106,1,M106+1)</f>
        <v>11</v>
      </c>
    </row>
    <row r="108" spans="1:13" x14ac:dyDescent="0.2">
      <c r="A108" s="180">
        <v>2020</v>
      </c>
      <c r="B108" s="180" t="s">
        <v>15</v>
      </c>
      <c r="C108" s="180" t="s">
        <v>1057</v>
      </c>
      <c r="D108" s="180">
        <v>2290000</v>
      </c>
      <c r="E108" s="180" t="s">
        <v>491</v>
      </c>
      <c r="F108" s="180">
        <v>0</v>
      </c>
      <c r="G108" s="180">
        <v>20000</v>
      </c>
      <c r="H108" s="180">
        <v>68053</v>
      </c>
      <c r="I108" s="180">
        <v>2000</v>
      </c>
      <c r="J108" s="180">
        <v>90053</v>
      </c>
      <c r="K108" s="180">
        <v>88053</v>
      </c>
      <c r="L108" s="180">
        <v>0</v>
      </c>
      <c r="M108" s="180">
        <f>IF(Form703Data[[#This Row],[Dist]]&lt;&gt;B107,1,M107+1)</f>
        <v>12</v>
      </c>
    </row>
    <row r="109" spans="1:13" x14ac:dyDescent="0.2">
      <c r="A109" s="180">
        <v>2020</v>
      </c>
      <c r="B109" s="180" t="s">
        <v>17</v>
      </c>
      <c r="C109" s="180" t="s">
        <v>1058</v>
      </c>
      <c r="D109" s="180">
        <v>15900000</v>
      </c>
      <c r="E109" s="180" t="s">
        <v>505</v>
      </c>
      <c r="F109" s="180">
        <v>41416</v>
      </c>
      <c r="G109" s="180">
        <v>860000</v>
      </c>
      <c r="H109" s="180">
        <v>350256</v>
      </c>
      <c r="I109" s="180">
        <v>500</v>
      </c>
      <c r="J109" s="180">
        <v>1210756</v>
      </c>
      <c r="K109" s="180">
        <v>0</v>
      </c>
      <c r="L109" s="180">
        <v>1210756</v>
      </c>
      <c r="M109" s="180">
        <f>IF(Form703Data[[#This Row],[Dist]]&lt;&gt;B108,1,M108+1)</f>
        <v>1</v>
      </c>
    </row>
    <row r="110" spans="1:13" x14ac:dyDescent="0.2">
      <c r="A110" s="180">
        <v>2020</v>
      </c>
      <c r="B110" s="180" t="s">
        <v>17</v>
      </c>
      <c r="C110" s="180" t="s">
        <v>1059</v>
      </c>
      <c r="D110" s="180">
        <v>17285000</v>
      </c>
      <c r="E110" s="180" t="s">
        <v>505</v>
      </c>
      <c r="F110" s="180">
        <v>41416</v>
      </c>
      <c r="G110" s="180">
        <v>1360000</v>
      </c>
      <c r="H110" s="180">
        <v>368100</v>
      </c>
      <c r="I110" s="180">
        <v>500</v>
      </c>
      <c r="J110" s="180">
        <v>1728600</v>
      </c>
      <c r="K110" s="180">
        <v>0</v>
      </c>
      <c r="L110" s="180">
        <v>1728600</v>
      </c>
      <c r="M110" s="180">
        <f>IF(Form703Data[[#This Row],[Dist]]&lt;&gt;B109,1,M109+1)</f>
        <v>2</v>
      </c>
    </row>
    <row r="111" spans="1:13" x14ac:dyDescent="0.2">
      <c r="A111" s="180">
        <v>2020</v>
      </c>
      <c r="B111" s="180" t="s">
        <v>17</v>
      </c>
      <c r="C111" s="180" t="s">
        <v>1060</v>
      </c>
      <c r="D111" s="180">
        <v>9710000</v>
      </c>
      <c r="E111" s="180" t="s">
        <v>505</v>
      </c>
      <c r="F111" s="180">
        <v>41808</v>
      </c>
      <c r="G111" s="180">
        <v>595000</v>
      </c>
      <c r="H111" s="180">
        <v>226375</v>
      </c>
      <c r="I111" s="180">
        <v>500</v>
      </c>
      <c r="J111" s="180">
        <v>821875</v>
      </c>
      <c r="K111" s="180">
        <v>0</v>
      </c>
      <c r="L111" s="180">
        <v>821875</v>
      </c>
      <c r="M111" s="180">
        <f>IF(Form703Data[[#This Row],[Dist]]&lt;&gt;B110,1,M110+1)</f>
        <v>3</v>
      </c>
    </row>
    <row r="112" spans="1:13" x14ac:dyDescent="0.2">
      <c r="A112" s="180">
        <v>2020</v>
      </c>
      <c r="B112" s="180" t="s">
        <v>17</v>
      </c>
      <c r="C112" s="180" t="s">
        <v>1061</v>
      </c>
      <c r="D112" s="180">
        <v>36635000</v>
      </c>
      <c r="E112" s="180" t="s">
        <v>505</v>
      </c>
      <c r="F112" s="180">
        <v>42034</v>
      </c>
      <c r="G112" s="180">
        <v>2650000</v>
      </c>
      <c r="H112" s="180">
        <v>1029450</v>
      </c>
      <c r="I112" s="180">
        <v>500</v>
      </c>
      <c r="J112" s="180">
        <v>3679950</v>
      </c>
      <c r="K112" s="180">
        <v>0</v>
      </c>
      <c r="L112" s="180">
        <v>3679950</v>
      </c>
      <c r="M112" s="180">
        <f>IF(Form703Data[[#This Row],[Dist]]&lt;&gt;B111,1,M111+1)</f>
        <v>4</v>
      </c>
    </row>
    <row r="113" spans="1:13" x14ac:dyDescent="0.2">
      <c r="A113" s="180">
        <v>2020</v>
      </c>
      <c r="B113" s="180" t="s">
        <v>17</v>
      </c>
      <c r="C113" s="180" t="s">
        <v>1062</v>
      </c>
      <c r="D113" s="180">
        <v>16770000</v>
      </c>
      <c r="E113" s="180" t="s">
        <v>505</v>
      </c>
      <c r="F113" s="180">
        <v>43272</v>
      </c>
      <c r="G113" s="180">
        <v>1410000</v>
      </c>
      <c r="H113" s="180">
        <v>605113</v>
      </c>
      <c r="I113" s="180">
        <v>600</v>
      </c>
      <c r="J113" s="180">
        <v>2015713</v>
      </c>
      <c r="K113" s="180">
        <v>0</v>
      </c>
      <c r="L113" s="180">
        <v>2015713</v>
      </c>
      <c r="M113" s="180">
        <f>IF(Form703Data[[#This Row],[Dist]]&lt;&gt;B112,1,M112+1)</f>
        <v>5</v>
      </c>
    </row>
    <row r="114" spans="1:13" x14ac:dyDescent="0.2">
      <c r="A114" s="180">
        <v>2020</v>
      </c>
      <c r="B114" s="180" t="s">
        <v>17</v>
      </c>
      <c r="C114" s="180" t="s">
        <v>1063</v>
      </c>
      <c r="D114" s="180">
        <v>15850000</v>
      </c>
      <c r="E114" s="180" t="s">
        <v>491</v>
      </c>
      <c r="F114" s="180">
        <v>0</v>
      </c>
      <c r="G114" s="180">
        <v>905000</v>
      </c>
      <c r="H114" s="180">
        <v>290473</v>
      </c>
      <c r="I114" s="180">
        <v>500</v>
      </c>
      <c r="J114" s="180">
        <v>1195973</v>
      </c>
      <c r="K114" s="180">
        <v>1195973</v>
      </c>
      <c r="L114" s="180">
        <v>0</v>
      </c>
      <c r="M114" s="180">
        <f>IF(Form703Data[[#This Row],[Dist]]&lt;&gt;B113,1,M113+1)</f>
        <v>6</v>
      </c>
    </row>
    <row r="115" spans="1:13" x14ac:dyDescent="0.2">
      <c r="A115" s="180">
        <v>2020</v>
      </c>
      <c r="B115" s="180" t="s">
        <v>17</v>
      </c>
      <c r="C115" s="180" t="s">
        <v>1064</v>
      </c>
      <c r="D115" s="180">
        <v>9115000</v>
      </c>
      <c r="E115" s="180" t="s">
        <v>491</v>
      </c>
      <c r="F115" s="180">
        <v>0</v>
      </c>
      <c r="G115" s="180">
        <v>590000</v>
      </c>
      <c r="H115" s="180">
        <v>242263</v>
      </c>
      <c r="I115" s="180">
        <v>500</v>
      </c>
      <c r="J115" s="180">
        <v>832763</v>
      </c>
      <c r="K115" s="180">
        <v>832763</v>
      </c>
      <c r="L115" s="180">
        <v>0</v>
      </c>
      <c r="M115" s="180">
        <f>IF(Form703Data[[#This Row],[Dist]]&lt;&gt;B114,1,M114+1)</f>
        <v>7</v>
      </c>
    </row>
    <row r="116" spans="1:13" x14ac:dyDescent="0.2">
      <c r="A116" s="180">
        <v>2020</v>
      </c>
      <c r="B116" s="180" t="s">
        <v>17</v>
      </c>
      <c r="C116" s="180" t="s">
        <v>1065</v>
      </c>
      <c r="D116" s="180">
        <v>46615000</v>
      </c>
      <c r="E116" s="180" t="s">
        <v>491</v>
      </c>
      <c r="F116" s="180">
        <v>0</v>
      </c>
      <c r="G116" s="180">
        <v>3535000</v>
      </c>
      <c r="H116" s="180">
        <v>669397</v>
      </c>
      <c r="I116" s="180">
        <v>500</v>
      </c>
      <c r="J116" s="180">
        <v>4204897</v>
      </c>
      <c r="K116" s="180">
        <v>4204897</v>
      </c>
      <c r="L116" s="180">
        <v>0</v>
      </c>
      <c r="M116" s="180">
        <f>IF(Form703Data[[#This Row],[Dist]]&lt;&gt;B115,1,M115+1)</f>
        <v>8</v>
      </c>
    </row>
    <row r="117" spans="1:13" x14ac:dyDescent="0.2">
      <c r="A117" s="180">
        <v>2020</v>
      </c>
      <c r="B117" s="180" t="s">
        <v>18</v>
      </c>
      <c r="C117" s="180" t="s">
        <v>1066</v>
      </c>
      <c r="D117" s="180">
        <v>2600000</v>
      </c>
      <c r="E117" s="180" t="s">
        <v>505</v>
      </c>
      <c r="F117" s="180">
        <v>39995</v>
      </c>
      <c r="G117" s="180">
        <v>155000</v>
      </c>
      <c r="H117" s="180">
        <v>81075</v>
      </c>
      <c r="I117" s="180">
        <v>500</v>
      </c>
      <c r="J117" s="180">
        <v>236575</v>
      </c>
      <c r="K117" s="180">
        <v>0</v>
      </c>
      <c r="L117" s="180">
        <v>236575</v>
      </c>
      <c r="M117" s="180">
        <f>IF(Form703Data[[#This Row],[Dist]]&lt;&gt;B116,1,M116+1)</f>
        <v>1</v>
      </c>
    </row>
    <row r="118" spans="1:13" x14ac:dyDescent="0.2">
      <c r="A118" s="180">
        <v>2020</v>
      </c>
      <c r="B118" s="180" t="s">
        <v>18</v>
      </c>
      <c r="C118" s="180" t="s">
        <v>1067</v>
      </c>
      <c r="D118" s="180">
        <v>4701000</v>
      </c>
      <c r="E118" s="180" t="s">
        <v>491</v>
      </c>
      <c r="F118" s="180">
        <v>42648</v>
      </c>
      <c r="G118" s="180">
        <v>369000</v>
      </c>
      <c r="H118" s="180">
        <v>75192</v>
      </c>
      <c r="I118" s="180">
        <v>500</v>
      </c>
      <c r="J118" s="180">
        <v>444692</v>
      </c>
      <c r="K118" s="180">
        <v>444692</v>
      </c>
      <c r="L118" s="180">
        <v>0</v>
      </c>
      <c r="M118" s="180">
        <f>IF(Form703Data[[#This Row],[Dist]]&lt;&gt;B117,1,M117+1)</f>
        <v>2</v>
      </c>
    </row>
    <row r="119" spans="1:13" x14ac:dyDescent="0.2">
      <c r="A119" s="180">
        <v>2020</v>
      </c>
      <c r="B119" s="180" t="s">
        <v>20</v>
      </c>
      <c r="C119" s="180" t="s">
        <v>1068</v>
      </c>
      <c r="D119" s="180">
        <v>2305000</v>
      </c>
      <c r="E119" s="180" t="s">
        <v>491</v>
      </c>
      <c r="F119" s="180">
        <v>0</v>
      </c>
      <c r="G119" s="180">
        <v>115000</v>
      </c>
      <c r="H119" s="180">
        <v>60000</v>
      </c>
      <c r="I119" s="180">
        <v>2000</v>
      </c>
      <c r="J119" s="180">
        <v>177000</v>
      </c>
      <c r="K119" s="180">
        <v>0</v>
      </c>
      <c r="L119" s="180">
        <v>0</v>
      </c>
      <c r="M119" s="180">
        <f>IF(Form703Data[[#This Row],[Dist]]&lt;&gt;B118,1,M118+1)</f>
        <v>1</v>
      </c>
    </row>
    <row r="120" spans="1:13" x14ac:dyDescent="0.2">
      <c r="A120" s="180">
        <v>2020</v>
      </c>
      <c r="B120" s="180" t="s">
        <v>21</v>
      </c>
      <c r="C120" s="180" t="s">
        <v>1069</v>
      </c>
      <c r="D120" s="180">
        <v>5880000</v>
      </c>
      <c r="E120" s="180" t="s">
        <v>491</v>
      </c>
      <c r="F120" s="180">
        <v>0</v>
      </c>
      <c r="G120" s="180">
        <v>420000</v>
      </c>
      <c r="H120" s="180">
        <v>96872</v>
      </c>
      <c r="I120" s="180">
        <v>1000</v>
      </c>
      <c r="J120" s="180">
        <v>517872</v>
      </c>
      <c r="K120" s="180">
        <v>517872</v>
      </c>
      <c r="L120" s="180">
        <v>0</v>
      </c>
      <c r="M120" s="180">
        <f>IF(Form703Data[[#This Row],[Dist]]&lt;&gt;B119,1,M119+1)</f>
        <v>1</v>
      </c>
    </row>
    <row r="121" spans="1:13" x14ac:dyDescent="0.2">
      <c r="A121" s="180">
        <v>2020</v>
      </c>
      <c r="B121" s="180" t="s">
        <v>21</v>
      </c>
      <c r="C121" s="180" t="s">
        <v>1070</v>
      </c>
      <c r="D121" s="180">
        <v>9500000</v>
      </c>
      <c r="E121" s="180" t="s">
        <v>505</v>
      </c>
      <c r="F121" s="180">
        <v>0</v>
      </c>
      <c r="G121" s="180">
        <v>1310000</v>
      </c>
      <c r="H121" s="180">
        <v>327350</v>
      </c>
      <c r="I121" s="180">
        <v>1000</v>
      </c>
      <c r="J121" s="180">
        <v>1638350</v>
      </c>
      <c r="K121" s="180">
        <v>0</v>
      </c>
      <c r="L121" s="180">
        <v>1638350</v>
      </c>
      <c r="M121" s="180">
        <f>IF(Form703Data[[#This Row],[Dist]]&lt;&gt;B120,1,M120+1)</f>
        <v>2</v>
      </c>
    </row>
    <row r="122" spans="1:13" x14ac:dyDescent="0.2">
      <c r="A122" s="180">
        <v>2020</v>
      </c>
      <c r="B122" s="180" t="s">
        <v>22</v>
      </c>
      <c r="C122" s="180" t="s">
        <v>388</v>
      </c>
      <c r="D122" s="180">
        <v>116314</v>
      </c>
      <c r="E122" s="180" t="s">
        <v>491</v>
      </c>
      <c r="F122" s="180">
        <v>0</v>
      </c>
      <c r="G122" s="180">
        <v>113364</v>
      </c>
      <c r="H122" s="180">
        <v>2955</v>
      </c>
      <c r="I122" s="180">
        <v>0</v>
      </c>
      <c r="J122" s="180">
        <v>116319</v>
      </c>
      <c r="K122" s="180">
        <v>116319</v>
      </c>
      <c r="L122" s="180">
        <v>0</v>
      </c>
      <c r="M122" s="180">
        <f>IF(Form703Data[[#This Row],[Dist]]&lt;&gt;B121,1,M121+1)</f>
        <v>1</v>
      </c>
    </row>
    <row r="123" spans="1:13" x14ac:dyDescent="0.2">
      <c r="A123" s="180">
        <v>2020</v>
      </c>
      <c r="B123" s="180" t="s">
        <v>22</v>
      </c>
      <c r="C123" s="180" t="s">
        <v>1071</v>
      </c>
      <c r="D123" s="180">
        <v>3130000</v>
      </c>
      <c r="E123" s="180" t="s">
        <v>505</v>
      </c>
      <c r="F123" s="180">
        <v>41386</v>
      </c>
      <c r="G123" s="180">
        <v>315000</v>
      </c>
      <c r="H123" s="180">
        <v>32870</v>
      </c>
      <c r="I123" s="180">
        <v>600</v>
      </c>
      <c r="J123" s="180">
        <v>348470</v>
      </c>
      <c r="K123" s="180">
        <v>0</v>
      </c>
      <c r="L123" s="180">
        <v>348470</v>
      </c>
      <c r="M123" s="180">
        <f>IF(Form703Data[[#This Row],[Dist]]&lt;&gt;B122,1,M122+1)</f>
        <v>2</v>
      </c>
    </row>
    <row r="124" spans="1:13" x14ac:dyDescent="0.2">
      <c r="A124" s="180">
        <v>2020</v>
      </c>
      <c r="B124" s="180" t="s">
        <v>22</v>
      </c>
      <c r="C124" s="180" t="s">
        <v>1072</v>
      </c>
      <c r="D124" s="180">
        <v>3260000</v>
      </c>
      <c r="E124" s="180" t="s">
        <v>491</v>
      </c>
      <c r="F124" s="180">
        <v>0</v>
      </c>
      <c r="G124" s="180">
        <v>190000</v>
      </c>
      <c r="H124" s="180">
        <v>60391</v>
      </c>
      <c r="I124" s="180">
        <v>600</v>
      </c>
      <c r="J124" s="180">
        <v>250991</v>
      </c>
      <c r="K124" s="180">
        <v>250991</v>
      </c>
      <c r="L124" s="180">
        <v>0</v>
      </c>
      <c r="M124" s="180">
        <f>IF(Form703Data[[#This Row],[Dist]]&lt;&gt;B123,1,M123+1)</f>
        <v>3</v>
      </c>
    </row>
    <row r="125" spans="1:13" x14ac:dyDescent="0.2">
      <c r="A125" s="180">
        <v>2020</v>
      </c>
      <c r="B125" s="180" t="s">
        <v>4</v>
      </c>
      <c r="C125" s="180" t="s">
        <v>1073</v>
      </c>
      <c r="D125" s="180">
        <v>5355000</v>
      </c>
      <c r="E125" s="180" t="s">
        <v>491</v>
      </c>
      <c r="F125" s="180">
        <v>42248</v>
      </c>
      <c r="G125" s="180">
        <v>345000</v>
      </c>
      <c r="H125" s="180">
        <v>112523</v>
      </c>
      <c r="I125" s="180">
        <v>750</v>
      </c>
      <c r="J125" s="180">
        <v>458273</v>
      </c>
      <c r="K125" s="180">
        <v>0</v>
      </c>
      <c r="L125" s="180">
        <v>0</v>
      </c>
      <c r="M125" s="180">
        <f>IF(Form703Data[[#This Row],[Dist]]&lt;&gt;B124,1,M124+1)</f>
        <v>1</v>
      </c>
    </row>
    <row r="126" spans="1:13" x14ac:dyDescent="0.2">
      <c r="A126" s="180">
        <v>2020</v>
      </c>
      <c r="B126" s="180" t="s">
        <v>24</v>
      </c>
      <c r="C126" s="180" t="s">
        <v>388</v>
      </c>
      <c r="D126" s="180">
        <v>1830000</v>
      </c>
      <c r="E126" s="180" t="s">
        <v>491</v>
      </c>
      <c r="F126" s="180">
        <v>42837</v>
      </c>
      <c r="G126" s="180">
        <v>305000</v>
      </c>
      <c r="H126" s="180">
        <v>27750</v>
      </c>
      <c r="I126" s="180">
        <v>0</v>
      </c>
      <c r="J126" s="180">
        <v>332750</v>
      </c>
      <c r="K126" s="180">
        <v>0</v>
      </c>
      <c r="L126" s="180">
        <v>332750</v>
      </c>
      <c r="M126" s="180">
        <f>IF(Form703Data[[#This Row],[Dist]]&lt;&gt;B125,1,M125+1)</f>
        <v>1</v>
      </c>
    </row>
    <row r="127" spans="1:13" x14ac:dyDescent="0.2">
      <c r="A127" s="180">
        <v>2020</v>
      </c>
      <c r="B127" s="180" t="s">
        <v>24</v>
      </c>
      <c r="C127" s="180" t="s">
        <v>1074</v>
      </c>
      <c r="D127" s="180">
        <v>8275000</v>
      </c>
      <c r="E127" s="180" t="s">
        <v>505</v>
      </c>
      <c r="F127" s="180">
        <v>42475</v>
      </c>
      <c r="G127" s="180">
        <v>485000</v>
      </c>
      <c r="H127" s="180">
        <v>135338</v>
      </c>
      <c r="I127" s="180">
        <v>750</v>
      </c>
      <c r="J127" s="180">
        <v>621088</v>
      </c>
      <c r="K127" s="180">
        <v>0</v>
      </c>
      <c r="L127" s="180">
        <v>621088</v>
      </c>
      <c r="M127" s="180">
        <f>IF(Form703Data[[#This Row],[Dist]]&lt;&gt;B126,1,M126+1)</f>
        <v>2</v>
      </c>
    </row>
    <row r="128" spans="1:13" x14ac:dyDescent="0.2">
      <c r="A128" s="180">
        <v>2020</v>
      </c>
      <c r="B128" s="180" t="s">
        <v>24</v>
      </c>
      <c r="C128" s="180" t="s">
        <v>1075</v>
      </c>
      <c r="D128" s="180">
        <v>4360000</v>
      </c>
      <c r="E128" s="180" t="s">
        <v>505</v>
      </c>
      <c r="F128" s="180">
        <v>40129</v>
      </c>
      <c r="G128" s="180">
        <v>230000</v>
      </c>
      <c r="H128" s="180">
        <v>59382</v>
      </c>
      <c r="I128" s="180">
        <v>500</v>
      </c>
      <c r="J128" s="180">
        <v>289882</v>
      </c>
      <c r="K128" s="180">
        <v>0</v>
      </c>
      <c r="L128" s="180">
        <v>289882</v>
      </c>
      <c r="M128" s="180">
        <f>IF(Form703Data[[#This Row],[Dist]]&lt;&gt;B127,1,M127+1)</f>
        <v>3</v>
      </c>
    </row>
    <row r="129" spans="1:13" x14ac:dyDescent="0.2">
      <c r="A129" s="180">
        <v>2020</v>
      </c>
      <c r="B129" s="180" t="s">
        <v>24</v>
      </c>
      <c r="C129" s="180" t="s">
        <v>1076</v>
      </c>
      <c r="D129" s="180">
        <v>9455000</v>
      </c>
      <c r="E129" s="180" t="s">
        <v>491</v>
      </c>
      <c r="F129" s="180">
        <v>42475</v>
      </c>
      <c r="G129" s="180">
        <v>625000</v>
      </c>
      <c r="H129" s="180">
        <v>181761</v>
      </c>
      <c r="I129" s="180">
        <v>1250</v>
      </c>
      <c r="J129" s="180">
        <v>808011</v>
      </c>
      <c r="K129" s="180">
        <v>808011</v>
      </c>
      <c r="L129" s="180">
        <v>0</v>
      </c>
      <c r="M129" s="180">
        <f>IF(Form703Data[[#This Row],[Dist]]&lt;&gt;B128,1,M128+1)</f>
        <v>4</v>
      </c>
    </row>
    <row r="130" spans="1:13" x14ac:dyDescent="0.2">
      <c r="A130" s="180">
        <v>2020</v>
      </c>
      <c r="B130" s="180" t="s">
        <v>24</v>
      </c>
      <c r="C130" s="180" t="s">
        <v>1077</v>
      </c>
      <c r="D130" s="180">
        <v>19850000</v>
      </c>
      <c r="E130" s="180" t="s">
        <v>505</v>
      </c>
      <c r="F130" s="180">
        <v>43606</v>
      </c>
      <c r="G130" s="180">
        <v>350000</v>
      </c>
      <c r="H130" s="180">
        <v>665897</v>
      </c>
      <c r="I130" s="180">
        <v>0</v>
      </c>
      <c r="J130" s="180">
        <v>1015897</v>
      </c>
      <c r="K130" s="180">
        <v>0</v>
      </c>
      <c r="L130" s="180">
        <v>1015897</v>
      </c>
      <c r="M130" s="180">
        <f>IF(Form703Data[[#This Row],[Dist]]&lt;&gt;B129,1,M129+1)</f>
        <v>5</v>
      </c>
    </row>
    <row r="131" spans="1:13" x14ac:dyDescent="0.2">
      <c r="A131" s="180">
        <v>2020</v>
      </c>
      <c r="B131" s="180" t="s">
        <v>24</v>
      </c>
      <c r="C131" s="180" t="s">
        <v>986</v>
      </c>
      <c r="D131" s="180">
        <v>0</v>
      </c>
      <c r="E131" s="180" t="s">
        <v>505</v>
      </c>
      <c r="F131" s="180">
        <v>0</v>
      </c>
      <c r="G131" s="180">
        <v>15000</v>
      </c>
      <c r="H131" s="180">
        <v>0</v>
      </c>
      <c r="I131" s="180">
        <v>0</v>
      </c>
      <c r="J131" s="180">
        <v>15000</v>
      </c>
      <c r="K131" s="180">
        <v>0</v>
      </c>
      <c r="L131" s="180">
        <v>15000</v>
      </c>
      <c r="M131" s="180">
        <f>IF(Form703Data[[#This Row],[Dist]]&lt;&gt;B130,1,M130+1)</f>
        <v>6</v>
      </c>
    </row>
    <row r="132" spans="1:13" x14ac:dyDescent="0.2">
      <c r="A132" s="180">
        <v>2020</v>
      </c>
      <c r="B132" s="180" t="s">
        <v>26</v>
      </c>
      <c r="C132" s="180" t="s">
        <v>1078</v>
      </c>
      <c r="D132" s="180">
        <v>1565000</v>
      </c>
      <c r="E132" s="180" t="s">
        <v>505</v>
      </c>
      <c r="F132" s="180">
        <v>0</v>
      </c>
      <c r="G132" s="180">
        <v>155000</v>
      </c>
      <c r="H132" s="180">
        <v>13595</v>
      </c>
      <c r="I132" s="180">
        <v>0</v>
      </c>
      <c r="J132" s="180">
        <v>168595</v>
      </c>
      <c r="K132" s="180">
        <v>0</v>
      </c>
      <c r="L132" s="180">
        <v>168595</v>
      </c>
      <c r="M132" s="180">
        <f>IF(Form703Data[[#This Row],[Dist]]&lt;&gt;B131,1,M131+1)</f>
        <v>1</v>
      </c>
    </row>
    <row r="133" spans="1:13" x14ac:dyDescent="0.2">
      <c r="A133" s="180">
        <v>2020</v>
      </c>
      <c r="B133" s="180" t="s">
        <v>26</v>
      </c>
      <c r="C133" s="180" t="s">
        <v>1079</v>
      </c>
      <c r="D133" s="180">
        <v>0</v>
      </c>
      <c r="E133" s="180" t="s">
        <v>505</v>
      </c>
      <c r="F133" s="180">
        <v>0</v>
      </c>
      <c r="G133" s="180">
        <v>243425</v>
      </c>
      <c r="H133" s="180">
        <v>0</v>
      </c>
      <c r="I133" s="180">
        <v>0</v>
      </c>
      <c r="J133" s="180">
        <v>243425</v>
      </c>
      <c r="K133" s="180">
        <v>0</v>
      </c>
      <c r="L133" s="180">
        <v>243425</v>
      </c>
      <c r="M133" s="180">
        <f>IF(Form703Data[[#This Row],[Dist]]&lt;&gt;B132,1,M132+1)</f>
        <v>2</v>
      </c>
    </row>
    <row r="134" spans="1:13" x14ac:dyDescent="0.2">
      <c r="A134" s="180">
        <v>2020</v>
      </c>
      <c r="B134" s="180" t="s">
        <v>27</v>
      </c>
      <c r="C134" s="180" t="s">
        <v>388</v>
      </c>
      <c r="D134" s="180">
        <v>1230000</v>
      </c>
      <c r="E134" s="180" t="s">
        <v>491</v>
      </c>
      <c r="F134" s="180">
        <v>0</v>
      </c>
      <c r="G134" s="180">
        <v>139000</v>
      </c>
      <c r="H134" s="180">
        <v>12363</v>
      </c>
      <c r="I134" s="180">
        <v>500</v>
      </c>
      <c r="J134" s="180">
        <v>151863</v>
      </c>
      <c r="K134" s="180">
        <v>0</v>
      </c>
      <c r="L134" s="180">
        <v>151863</v>
      </c>
      <c r="M134" s="180">
        <f>IF(Form703Data[[#This Row],[Dist]]&lt;&gt;B133,1,M133+1)</f>
        <v>1</v>
      </c>
    </row>
    <row r="135" spans="1:13" x14ac:dyDescent="0.2">
      <c r="A135" s="180">
        <v>2020</v>
      </c>
      <c r="B135" s="180" t="s">
        <v>27</v>
      </c>
      <c r="C135" s="180" t="s">
        <v>1080</v>
      </c>
      <c r="D135" s="180">
        <v>193637</v>
      </c>
      <c r="E135" s="180" t="s">
        <v>491</v>
      </c>
      <c r="F135" s="180">
        <v>0</v>
      </c>
      <c r="G135" s="180">
        <v>65291</v>
      </c>
      <c r="H135" s="180">
        <v>1426</v>
      </c>
      <c r="I135" s="180">
        <v>0</v>
      </c>
      <c r="J135" s="180">
        <v>66717</v>
      </c>
      <c r="K135" s="180">
        <v>0</v>
      </c>
      <c r="L135" s="180">
        <v>0</v>
      </c>
      <c r="M135" s="180">
        <f>IF(Form703Data[[#This Row],[Dist]]&lt;&gt;B134,1,M134+1)</f>
        <v>2</v>
      </c>
    </row>
    <row r="136" spans="1:13" x14ac:dyDescent="0.2">
      <c r="A136" s="180">
        <v>2020</v>
      </c>
      <c r="B136" s="180" t="s">
        <v>28</v>
      </c>
      <c r="C136" s="180" t="s">
        <v>388</v>
      </c>
      <c r="D136" s="180">
        <v>2055000</v>
      </c>
      <c r="E136" s="180" t="s">
        <v>505</v>
      </c>
      <c r="F136" s="180">
        <v>0</v>
      </c>
      <c r="G136" s="180">
        <v>200000</v>
      </c>
      <c r="H136" s="180">
        <v>30228</v>
      </c>
      <c r="I136" s="180">
        <v>2500</v>
      </c>
      <c r="J136" s="180">
        <v>232728</v>
      </c>
      <c r="K136" s="180">
        <v>0</v>
      </c>
      <c r="L136" s="180">
        <v>232728</v>
      </c>
      <c r="M136" s="180">
        <f>IF(Form703Data[[#This Row],[Dist]]&lt;&gt;B135,1,M135+1)</f>
        <v>1</v>
      </c>
    </row>
    <row r="137" spans="1:13" x14ac:dyDescent="0.2">
      <c r="A137" s="180">
        <v>2020</v>
      </c>
      <c r="B137" s="180" t="s">
        <v>28</v>
      </c>
      <c r="C137" s="180" t="s">
        <v>1081</v>
      </c>
      <c r="D137" s="180">
        <v>2010000</v>
      </c>
      <c r="E137" s="180" t="s">
        <v>1082</v>
      </c>
      <c r="F137" s="180">
        <v>0</v>
      </c>
      <c r="G137" s="180">
        <v>130000</v>
      </c>
      <c r="H137" s="180">
        <v>44078</v>
      </c>
      <c r="I137" s="180">
        <v>2500</v>
      </c>
      <c r="J137" s="180">
        <v>176578</v>
      </c>
      <c r="K137" s="180">
        <v>0</v>
      </c>
      <c r="L137" s="180">
        <v>0</v>
      </c>
      <c r="M137" s="180">
        <f>IF(Form703Data[[#This Row],[Dist]]&lt;&gt;B136,1,M136+1)</f>
        <v>2</v>
      </c>
    </row>
    <row r="138" spans="1:13" x14ac:dyDescent="0.2">
      <c r="A138" s="180">
        <v>2020</v>
      </c>
      <c r="B138" s="180" t="s">
        <v>29</v>
      </c>
      <c r="C138" s="180" t="s">
        <v>1083</v>
      </c>
      <c r="D138" s="180">
        <v>3256328</v>
      </c>
      <c r="E138" s="180" t="s">
        <v>505</v>
      </c>
      <c r="F138" s="180">
        <v>42495</v>
      </c>
      <c r="G138" s="180">
        <v>235000</v>
      </c>
      <c r="H138" s="180">
        <v>66632</v>
      </c>
      <c r="I138" s="180">
        <v>1600</v>
      </c>
      <c r="J138" s="180">
        <v>303232</v>
      </c>
      <c r="K138" s="180">
        <v>0</v>
      </c>
      <c r="L138" s="180">
        <v>303232</v>
      </c>
      <c r="M138" s="180">
        <f>IF(Form703Data[[#This Row],[Dist]]&lt;&gt;B137,1,M137+1)</f>
        <v>1</v>
      </c>
    </row>
    <row r="139" spans="1:13" x14ac:dyDescent="0.2">
      <c r="A139" s="180">
        <v>2020</v>
      </c>
      <c r="B139" s="180" t="s">
        <v>29</v>
      </c>
      <c r="C139" s="180" t="s">
        <v>1084</v>
      </c>
      <c r="D139" s="180">
        <v>4059849</v>
      </c>
      <c r="E139" s="180" t="s">
        <v>1082</v>
      </c>
      <c r="F139" s="180">
        <v>42313</v>
      </c>
      <c r="G139" s="180">
        <v>235000</v>
      </c>
      <c r="H139" s="180">
        <v>33170</v>
      </c>
      <c r="I139" s="180">
        <v>1600</v>
      </c>
      <c r="J139" s="180">
        <v>269770</v>
      </c>
      <c r="K139" s="180">
        <v>0</v>
      </c>
      <c r="L139" s="180">
        <v>0</v>
      </c>
      <c r="M139" s="180">
        <f>IF(Form703Data[[#This Row],[Dist]]&lt;&gt;B138,1,M138+1)</f>
        <v>2</v>
      </c>
    </row>
    <row r="140" spans="1:13" x14ac:dyDescent="0.2">
      <c r="A140" s="180">
        <v>2020</v>
      </c>
      <c r="B140" s="180" t="s">
        <v>30</v>
      </c>
      <c r="C140" s="180" t="s">
        <v>1085</v>
      </c>
      <c r="D140" s="180">
        <v>4830000</v>
      </c>
      <c r="E140" s="180" t="s">
        <v>491</v>
      </c>
      <c r="F140" s="180">
        <v>40131</v>
      </c>
      <c r="G140" s="180">
        <v>245000</v>
      </c>
      <c r="H140" s="180">
        <v>130648</v>
      </c>
      <c r="I140" s="180">
        <v>3000</v>
      </c>
      <c r="J140" s="180">
        <v>378648</v>
      </c>
      <c r="K140" s="180">
        <v>378648</v>
      </c>
      <c r="L140" s="180">
        <v>0</v>
      </c>
      <c r="M140" s="180">
        <f>IF(Form703Data[[#This Row],[Dist]]&lt;&gt;B139,1,M139+1)</f>
        <v>1</v>
      </c>
    </row>
    <row r="141" spans="1:13" x14ac:dyDescent="0.2">
      <c r="A141" s="180">
        <v>2020</v>
      </c>
      <c r="B141" s="180" t="s">
        <v>31</v>
      </c>
      <c r="C141" s="180" t="s">
        <v>1086</v>
      </c>
      <c r="D141" s="180">
        <v>4945000</v>
      </c>
      <c r="E141" s="180" t="s">
        <v>505</v>
      </c>
      <c r="F141" s="180">
        <v>42061</v>
      </c>
      <c r="G141" s="180">
        <v>690000</v>
      </c>
      <c r="H141" s="180">
        <v>21583</v>
      </c>
      <c r="I141" s="180">
        <v>0</v>
      </c>
      <c r="J141" s="180">
        <v>711583</v>
      </c>
      <c r="K141" s="180">
        <v>0</v>
      </c>
      <c r="L141" s="180">
        <v>711583</v>
      </c>
      <c r="M141" s="180">
        <f>IF(Form703Data[[#This Row],[Dist]]&lt;&gt;B140,1,M140+1)</f>
        <v>1</v>
      </c>
    </row>
    <row r="142" spans="1:13" x14ac:dyDescent="0.2">
      <c r="A142" s="180">
        <v>2020</v>
      </c>
      <c r="B142" s="180" t="s">
        <v>33</v>
      </c>
      <c r="C142" s="180" t="s">
        <v>1087</v>
      </c>
      <c r="D142" s="180">
        <v>6575000</v>
      </c>
      <c r="E142" s="180" t="s">
        <v>491</v>
      </c>
      <c r="F142" s="180">
        <v>0</v>
      </c>
      <c r="G142" s="180">
        <v>325000</v>
      </c>
      <c r="H142" s="180">
        <v>198013</v>
      </c>
      <c r="I142" s="180">
        <v>2000</v>
      </c>
      <c r="J142" s="180">
        <v>525013</v>
      </c>
      <c r="K142" s="180">
        <v>0</v>
      </c>
      <c r="L142" s="180">
        <v>0</v>
      </c>
      <c r="M142" s="180">
        <f>IF(Form703Data[[#This Row],[Dist]]&lt;&gt;B141,1,M141+1)</f>
        <v>1</v>
      </c>
    </row>
    <row r="143" spans="1:13" x14ac:dyDescent="0.2">
      <c r="A143" s="180">
        <v>2020</v>
      </c>
      <c r="B143" s="180" t="s">
        <v>33</v>
      </c>
      <c r="C143" s="180" t="s">
        <v>1088</v>
      </c>
      <c r="D143" s="180">
        <v>5820000</v>
      </c>
      <c r="E143" s="180" t="s">
        <v>491</v>
      </c>
      <c r="F143" s="180">
        <v>0</v>
      </c>
      <c r="G143" s="180">
        <v>340000</v>
      </c>
      <c r="H143" s="180">
        <v>97903</v>
      </c>
      <c r="I143" s="180">
        <v>2000</v>
      </c>
      <c r="J143" s="180">
        <v>439903</v>
      </c>
      <c r="K143" s="180">
        <v>0</v>
      </c>
      <c r="L143" s="180">
        <v>0</v>
      </c>
      <c r="M143" s="180">
        <f>IF(Form703Data[[#This Row],[Dist]]&lt;&gt;B142,1,M142+1)</f>
        <v>2</v>
      </c>
    </row>
    <row r="144" spans="1:13" x14ac:dyDescent="0.2">
      <c r="A144" s="180">
        <v>2020</v>
      </c>
      <c r="B144" s="180" t="s">
        <v>34</v>
      </c>
      <c r="C144" s="180" t="s">
        <v>1089</v>
      </c>
      <c r="D144" s="180">
        <v>10000000</v>
      </c>
      <c r="E144" s="180" t="s">
        <v>491</v>
      </c>
      <c r="F144" s="180">
        <v>0</v>
      </c>
      <c r="G144" s="180">
        <v>0</v>
      </c>
      <c r="H144" s="180">
        <v>303000</v>
      </c>
      <c r="I144" s="180">
        <v>0</v>
      </c>
      <c r="J144" s="180">
        <v>303000</v>
      </c>
      <c r="K144" s="180">
        <v>0</v>
      </c>
      <c r="L144" s="180">
        <v>0</v>
      </c>
      <c r="M144" s="180">
        <f>IF(Form703Data[[#This Row],[Dist]]&lt;&gt;B143,1,M143+1)</f>
        <v>1</v>
      </c>
    </row>
    <row r="145" spans="1:13" x14ac:dyDescent="0.2">
      <c r="A145" s="180">
        <v>2020</v>
      </c>
      <c r="B145" s="180" t="s">
        <v>38</v>
      </c>
      <c r="C145" s="180" t="s">
        <v>1090</v>
      </c>
      <c r="D145" s="180">
        <v>0</v>
      </c>
      <c r="E145" s="180" t="s">
        <v>491</v>
      </c>
      <c r="F145" s="180">
        <v>0</v>
      </c>
      <c r="G145" s="180">
        <v>12238</v>
      </c>
      <c r="H145" s="180">
        <v>3911</v>
      </c>
      <c r="I145" s="180">
        <v>0</v>
      </c>
      <c r="J145" s="180">
        <v>16149</v>
      </c>
      <c r="K145" s="180">
        <v>16149</v>
      </c>
      <c r="L145" s="180">
        <v>0</v>
      </c>
      <c r="M145" s="180">
        <f>IF(Form703Data[[#This Row],[Dist]]&lt;&gt;B144,1,M144+1)</f>
        <v>1</v>
      </c>
    </row>
    <row r="146" spans="1:13" x14ac:dyDescent="0.2">
      <c r="A146" s="180">
        <v>2020</v>
      </c>
      <c r="B146" s="180" t="s">
        <v>38</v>
      </c>
      <c r="C146" s="180" t="s">
        <v>1091</v>
      </c>
      <c r="D146" s="180">
        <v>0</v>
      </c>
      <c r="E146" s="180" t="s">
        <v>491</v>
      </c>
      <c r="F146" s="180">
        <v>0</v>
      </c>
      <c r="G146" s="180">
        <v>3536</v>
      </c>
      <c r="H146" s="180">
        <v>1130</v>
      </c>
      <c r="I146" s="180">
        <v>0</v>
      </c>
      <c r="J146" s="180">
        <v>4666</v>
      </c>
      <c r="K146" s="180">
        <v>4666</v>
      </c>
      <c r="L146" s="180">
        <v>0</v>
      </c>
      <c r="M146" s="180">
        <f>IF(Form703Data[[#This Row],[Dist]]&lt;&gt;B145,1,M145+1)</f>
        <v>2</v>
      </c>
    </row>
    <row r="147" spans="1:13" x14ac:dyDescent="0.2">
      <c r="A147" s="180">
        <v>2020</v>
      </c>
      <c r="B147" s="180" t="s">
        <v>38</v>
      </c>
      <c r="C147" s="180" t="s">
        <v>1092</v>
      </c>
      <c r="D147" s="180">
        <v>0</v>
      </c>
      <c r="E147" s="180" t="s">
        <v>491</v>
      </c>
      <c r="F147" s="180">
        <v>0</v>
      </c>
      <c r="G147" s="180">
        <v>9791</v>
      </c>
      <c r="H147" s="180">
        <v>3129</v>
      </c>
      <c r="I147" s="180">
        <v>0</v>
      </c>
      <c r="J147" s="180">
        <v>12920</v>
      </c>
      <c r="K147" s="180">
        <v>12920</v>
      </c>
      <c r="L147" s="180">
        <v>0</v>
      </c>
      <c r="M147" s="180">
        <f>IF(Form703Data[[#This Row],[Dist]]&lt;&gt;B146,1,M146+1)</f>
        <v>3</v>
      </c>
    </row>
    <row r="148" spans="1:13" x14ac:dyDescent="0.2">
      <c r="A148" s="180">
        <v>2020</v>
      </c>
      <c r="B148" s="180" t="s">
        <v>38</v>
      </c>
      <c r="C148" s="180" t="s">
        <v>1093</v>
      </c>
      <c r="D148" s="180">
        <v>0</v>
      </c>
      <c r="E148" s="180" t="s">
        <v>491</v>
      </c>
      <c r="F148" s="180">
        <v>0</v>
      </c>
      <c r="G148" s="180">
        <v>65541</v>
      </c>
      <c r="H148" s="180">
        <v>9368</v>
      </c>
      <c r="I148" s="180">
        <v>0</v>
      </c>
      <c r="J148" s="180">
        <v>74909</v>
      </c>
      <c r="K148" s="180">
        <v>74909</v>
      </c>
      <c r="L148" s="180">
        <v>0</v>
      </c>
      <c r="M148" s="180">
        <f>IF(Form703Data[[#This Row],[Dist]]&lt;&gt;B147,1,M147+1)</f>
        <v>4</v>
      </c>
    </row>
    <row r="149" spans="1:13" x14ac:dyDescent="0.2">
      <c r="A149" s="180">
        <v>2020</v>
      </c>
      <c r="B149" s="180" t="s">
        <v>38</v>
      </c>
      <c r="C149" s="180" t="s">
        <v>1094</v>
      </c>
      <c r="D149" s="180">
        <v>0</v>
      </c>
      <c r="E149" s="180" t="s">
        <v>491</v>
      </c>
      <c r="F149" s="180">
        <v>0</v>
      </c>
      <c r="G149" s="180">
        <v>41626</v>
      </c>
      <c r="H149" s="180">
        <v>1673</v>
      </c>
      <c r="I149" s="180">
        <v>0</v>
      </c>
      <c r="J149" s="180">
        <v>43299</v>
      </c>
      <c r="K149" s="180">
        <v>43299</v>
      </c>
      <c r="L149" s="180">
        <v>0</v>
      </c>
      <c r="M149" s="180">
        <f>IF(Form703Data[[#This Row],[Dist]]&lt;&gt;B148,1,M148+1)</f>
        <v>5</v>
      </c>
    </row>
    <row r="150" spans="1:13" x14ac:dyDescent="0.2">
      <c r="A150" s="180">
        <v>2020</v>
      </c>
      <c r="B150" s="180" t="s">
        <v>35</v>
      </c>
      <c r="C150" s="180" t="s">
        <v>1095</v>
      </c>
      <c r="D150" s="180">
        <v>6565000</v>
      </c>
      <c r="E150" s="180" t="s">
        <v>505</v>
      </c>
      <c r="F150" s="180">
        <v>43340</v>
      </c>
      <c r="G150" s="180">
        <v>475000</v>
      </c>
      <c r="H150" s="180">
        <v>190717</v>
      </c>
      <c r="I150" s="180">
        <v>3102</v>
      </c>
      <c r="J150" s="180">
        <v>668819</v>
      </c>
      <c r="K150" s="180">
        <v>0</v>
      </c>
      <c r="L150" s="180">
        <v>668819</v>
      </c>
      <c r="M150" s="180">
        <f>IF(Form703Data[[#This Row],[Dist]]&lt;&gt;B149,1,M149+1)</f>
        <v>1</v>
      </c>
    </row>
    <row r="151" spans="1:13" x14ac:dyDescent="0.2">
      <c r="A151" s="180">
        <v>2020</v>
      </c>
      <c r="B151" s="180" t="s">
        <v>35</v>
      </c>
      <c r="C151" s="180" t="s">
        <v>1096</v>
      </c>
      <c r="D151" s="180">
        <v>4835000</v>
      </c>
      <c r="E151" s="180" t="s">
        <v>505</v>
      </c>
      <c r="F151" s="180">
        <v>42692</v>
      </c>
      <c r="G151" s="180">
        <v>575000</v>
      </c>
      <c r="H151" s="180">
        <v>85400</v>
      </c>
      <c r="I151" s="180">
        <v>0</v>
      </c>
      <c r="J151" s="180">
        <v>660400</v>
      </c>
      <c r="K151" s="180">
        <v>0</v>
      </c>
      <c r="L151" s="180">
        <v>660400</v>
      </c>
      <c r="M151" s="180">
        <f>IF(Form703Data[[#This Row],[Dist]]&lt;&gt;B150,1,M150+1)</f>
        <v>2</v>
      </c>
    </row>
    <row r="152" spans="1:13" x14ac:dyDescent="0.2">
      <c r="A152" s="180">
        <v>2020</v>
      </c>
      <c r="B152" s="180" t="s">
        <v>35</v>
      </c>
      <c r="C152" s="180" t="s">
        <v>1097</v>
      </c>
      <c r="D152" s="180">
        <v>4770000</v>
      </c>
      <c r="E152" s="180" t="s">
        <v>505</v>
      </c>
      <c r="F152" s="180">
        <v>42692</v>
      </c>
      <c r="G152" s="180">
        <v>0</v>
      </c>
      <c r="H152" s="180">
        <v>125700</v>
      </c>
      <c r="I152" s="180">
        <v>0</v>
      </c>
      <c r="J152" s="180">
        <v>125700</v>
      </c>
      <c r="K152" s="180">
        <v>0</v>
      </c>
      <c r="L152" s="180">
        <v>125700</v>
      </c>
      <c r="M152" s="180">
        <f>IF(Form703Data[[#This Row],[Dist]]&lt;&gt;B151,1,M151+1)</f>
        <v>3</v>
      </c>
    </row>
    <row r="153" spans="1:13" x14ac:dyDescent="0.2">
      <c r="A153" s="180">
        <v>2020</v>
      </c>
      <c r="B153" s="180" t="s">
        <v>35</v>
      </c>
      <c r="C153" s="180" t="s">
        <v>1098</v>
      </c>
      <c r="D153" s="180">
        <v>9665000</v>
      </c>
      <c r="E153" s="180" t="s">
        <v>505</v>
      </c>
      <c r="F153" s="180">
        <v>42864</v>
      </c>
      <c r="G153" s="180">
        <v>0</v>
      </c>
      <c r="H153" s="180">
        <v>286038</v>
      </c>
      <c r="I153" s="180">
        <v>0</v>
      </c>
      <c r="J153" s="180">
        <v>286038</v>
      </c>
      <c r="K153" s="180">
        <v>0</v>
      </c>
      <c r="L153" s="180">
        <v>286038</v>
      </c>
      <c r="M153" s="180">
        <f>IF(Form703Data[[#This Row],[Dist]]&lt;&gt;B152,1,M152+1)</f>
        <v>4</v>
      </c>
    </row>
    <row r="154" spans="1:13" x14ac:dyDescent="0.2">
      <c r="A154" s="180">
        <v>2020</v>
      </c>
      <c r="B154" s="180" t="s">
        <v>35</v>
      </c>
      <c r="C154" s="180" t="s">
        <v>1099</v>
      </c>
      <c r="D154" s="180">
        <v>10000000</v>
      </c>
      <c r="E154" s="180" t="s">
        <v>491</v>
      </c>
      <c r="F154" s="180">
        <v>0</v>
      </c>
      <c r="G154" s="180">
        <v>630000</v>
      </c>
      <c r="H154" s="180">
        <v>172360</v>
      </c>
      <c r="I154" s="180">
        <v>0</v>
      </c>
      <c r="J154" s="180">
        <v>802360</v>
      </c>
      <c r="K154" s="180">
        <v>0</v>
      </c>
      <c r="L154" s="180">
        <v>0</v>
      </c>
      <c r="M154" s="180">
        <f>IF(Form703Data[[#This Row],[Dist]]&lt;&gt;B153,1,M153+1)</f>
        <v>5</v>
      </c>
    </row>
    <row r="155" spans="1:13" x14ac:dyDescent="0.2">
      <c r="A155" s="180">
        <v>2020</v>
      </c>
      <c r="B155" s="180" t="s">
        <v>35</v>
      </c>
      <c r="C155" s="180" t="s">
        <v>1100</v>
      </c>
      <c r="D155" s="180">
        <v>570000</v>
      </c>
      <c r="E155" s="180" t="s">
        <v>505</v>
      </c>
      <c r="F155" s="180">
        <v>0</v>
      </c>
      <c r="G155" s="180">
        <v>570000</v>
      </c>
      <c r="H155" s="180">
        <v>0</v>
      </c>
      <c r="I155" s="180">
        <v>0</v>
      </c>
      <c r="J155" s="180">
        <v>570000</v>
      </c>
      <c r="K155" s="180">
        <v>0</v>
      </c>
      <c r="L155" s="180">
        <v>570000</v>
      </c>
      <c r="M155" s="180">
        <f>IF(Form703Data[[#This Row],[Dist]]&lt;&gt;B154,1,M154+1)</f>
        <v>6</v>
      </c>
    </row>
    <row r="156" spans="1:13" x14ac:dyDescent="0.2">
      <c r="A156" s="180">
        <v>2020</v>
      </c>
      <c r="B156" s="180" t="s">
        <v>36</v>
      </c>
      <c r="C156" s="180" t="s">
        <v>1101</v>
      </c>
      <c r="D156" s="180">
        <v>5780000</v>
      </c>
      <c r="E156" s="180" t="s">
        <v>491</v>
      </c>
      <c r="F156" s="180">
        <v>0</v>
      </c>
      <c r="G156" s="180">
        <v>325000</v>
      </c>
      <c r="H156" s="180">
        <v>110198</v>
      </c>
      <c r="I156" s="180">
        <v>2000</v>
      </c>
      <c r="J156" s="180">
        <v>437198</v>
      </c>
      <c r="K156" s="180">
        <v>437198</v>
      </c>
      <c r="L156" s="180">
        <v>0</v>
      </c>
      <c r="M156" s="180">
        <f>IF(Form703Data[[#This Row],[Dist]]&lt;&gt;B155,1,M155+1)</f>
        <v>1</v>
      </c>
    </row>
    <row r="157" spans="1:13" x14ac:dyDescent="0.2">
      <c r="A157" s="180">
        <v>2020</v>
      </c>
      <c r="B157" s="180" t="s">
        <v>36</v>
      </c>
      <c r="C157" s="180" t="s">
        <v>1102</v>
      </c>
      <c r="D157" s="180">
        <v>5806000</v>
      </c>
      <c r="E157" s="180" t="s">
        <v>491</v>
      </c>
      <c r="F157" s="180">
        <v>0</v>
      </c>
      <c r="G157" s="180">
        <v>0</v>
      </c>
      <c r="H157" s="180">
        <v>108365</v>
      </c>
      <c r="I157" s="180">
        <v>2000</v>
      </c>
      <c r="J157" s="180">
        <v>110365</v>
      </c>
      <c r="K157" s="180">
        <v>110365</v>
      </c>
      <c r="L157" s="180">
        <v>0</v>
      </c>
      <c r="M157" s="180">
        <f>IF(Form703Data[[#This Row],[Dist]]&lt;&gt;B156,1,M156+1)</f>
        <v>2</v>
      </c>
    </row>
    <row r="158" spans="1:13" x14ac:dyDescent="0.2">
      <c r="A158" s="180">
        <v>2020</v>
      </c>
      <c r="B158" s="180" t="s">
        <v>36</v>
      </c>
      <c r="C158" s="180" t="s">
        <v>1103</v>
      </c>
      <c r="D158" s="180">
        <v>4985000</v>
      </c>
      <c r="E158" s="180" t="s">
        <v>505</v>
      </c>
      <c r="F158" s="180">
        <v>40157</v>
      </c>
      <c r="G158" s="180">
        <v>635000</v>
      </c>
      <c r="H158" s="180">
        <v>107200</v>
      </c>
      <c r="I158" s="180">
        <v>500</v>
      </c>
      <c r="J158" s="180">
        <v>742700</v>
      </c>
      <c r="K158" s="180">
        <v>0</v>
      </c>
      <c r="L158" s="180">
        <v>742700</v>
      </c>
      <c r="M158" s="180">
        <f>IF(Form703Data[[#This Row],[Dist]]&lt;&gt;B157,1,M157+1)</f>
        <v>3</v>
      </c>
    </row>
    <row r="159" spans="1:13" x14ac:dyDescent="0.2">
      <c r="A159" s="180">
        <v>2020</v>
      </c>
      <c r="B159" s="180" t="s">
        <v>36</v>
      </c>
      <c r="C159" s="180" t="s">
        <v>1104</v>
      </c>
      <c r="D159" s="180">
        <v>10000000</v>
      </c>
      <c r="E159" s="180" t="s">
        <v>505</v>
      </c>
      <c r="F159" s="180">
        <v>0</v>
      </c>
      <c r="G159" s="180">
        <v>100000</v>
      </c>
      <c r="H159" s="180">
        <v>261288</v>
      </c>
      <c r="I159" s="180">
        <v>500</v>
      </c>
      <c r="J159" s="180">
        <v>361788</v>
      </c>
      <c r="K159" s="180">
        <v>0</v>
      </c>
      <c r="L159" s="180">
        <v>361788</v>
      </c>
      <c r="M159" s="180">
        <f>IF(Form703Data[[#This Row],[Dist]]&lt;&gt;B158,1,M158+1)</f>
        <v>4</v>
      </c>
    </row>
    <row r="160" spans="1:13" x14ac:dyDescent="0.2">
      <c r="A160" s="180">
        <v>2020</v>
      </c>
      <c r="B160" s="180" t="s">
        <v>36</v>
      </c>
      <c r="C160" s="180" t="s">
        <v>1105</v>
      </c>
      <c r="D160" s="180">
        <v>6125000</v>
      </c>
      <c r="E160" s="180" t="s">
        <v>505</v>
      </c>
      <c r="F160" s="180">
        <v>0</v>
      </c>
      <c r="G160" s="180">
        <v>275000</v>
      </c>
      <c r="H160" s="180">
        <v>120858</v>
      </c>
      <c r="I160" s="180">
        <v>500</v>
      </c>
      <c r="J160" s="180">
        <v>396358</v>
      </c>
      <c r="K160" s="180">
        <v>0</v>
      </c>
      <c r="L160" s="180">
        <v>396358</v>
      </c>
      <c r="M160" s="180">
        <f>IF(Form703Data[[#This Row],[Dist]]&lt;&gt;B159,1,M159+1)</f>
        <v>5</v>
      </c>
    </row>
    <row r="161" spans="1:13" x14ac:dyDescent="0.2">
      <c r="A161" s="180">
        <v>2020</v>
      </c>
      <c r="B161" s="180" t="s">
        <v>36</v>
      </c>
      <c r="C161" s="180" t="s">
        <v>1106</v>
      </c>
      <c r="D161" s="180">
        <v>2009000</v>
      </c>
      <c r="E161" s="180" t="s">
        <v>505</v>
      </c>
      <c r="F161" s="180">
        <v>42205</v>
      </c>
      <c r="G161" s="180">
        <v>135000</v>
      </c>
      <c r="H161" s="180">
        <v>36456</v>
      </c>
      <c r="I161" s="180">
        <v>500</v>
      </c>
      <c r="J161" s="180">
        <v>171956</v>
      </c>
      <c r="K161" s="180">
        <v>0</v>
      </c>
      <c r="L161" s="180">
        <v>171956</v>
      </c>
      <c r="M161" s="180">
        <f>IF(Form703Data[[#This Row],[Dist]]&lt;&gt;B160,1,M160+1)</f>
        <v>6</v>
      </c>
    </row>
    <row r="162" spans="1:13" x14ac:dyDescent="0.2">
      <c r="A162" s="180">
        <v>2020</v>
      </c>
      <c r="B162" s="180" t="s">
        <v>37</v>
      </c>
      <c r="C162" s="180" t="s">
        <v>1107</v>
      </c>
      <c r="D162" s="180">
        <v>9850000</v>
      </c>
      <c r="E162" s="180" t="s">
        <v>505</v>
      </c>
      <c r="F162" s="180">
        <v>43257</v>
      </c>
      <c r="G162" s="180">
        <v>380000</v>
      </c>
      <c r="H162" s="180">
        <v>318052</v>
      </c>
      <c r="I162" s="180">
        <v>1600</v>
      </c>
      <c r="J162" s="180">
        <v>699652</v>
      </c>
      <c r="K162" s="180">
        <v>0</v>
      </c>
      <c r="L162" s="180">
        <v>699652</v>
      </c>
      <c r="M162" s="180">
        <f>IF(Form703Data[[#This Row],[Dist]]&lt;&gt;B161,1,M161+1)</f>
        <v>1</v>
      </c>
    </row>
    <row r="163" spans="1:13" x14ac:dyDescent="0.2">
      <c r="A163" s="180">
        <v>2020</v>
      </c>
      <c r="B163" s="180" t="s">
        <v>37</v>
      </c>
      <c r="C163" s="180" t="s">
        <v>1108</v>
      </c>
      <c r="D163" s="180">
        <v>200000</v>
      </c>
      <c r="E163" s="180" t="s">
        <v>491</v>
      </c>
      <c r="F163" s="180">
        <v>0</v>
      </c>
      <c r="G163" s="180">
        <v>50000</v>
      </c>
      <c r="H163" s="180">
        <v>2500</v>
      </c>
      <c r="I163" s="180">
        <v>0</v>
      </c>
      <c r="J163" s="180">
        <v>52500</v>
      </c>
      <c r="K163" s="180">
        <v>0</v>
      </c>
      <c r="L163" s="180">
        <v>0</v>
      </c>
      <c r="M163" s="180">
        <f>IF(Form703Data[[#This Row],[Dist]]&lt;&gt;B162,1,M162+1)</f>
        <v>2</v>
      </c>
    </row>
    <row r="164" spans="1:13" x14ac:dyDescent="0.2">
      <c r="A164" s="180">
        <v>2020</v>
      </c>
      <c r="B164" s="180" t="s">
        <v>39</v>
      </c>
      <c r="C164" s="180" t="s">
        <v>1109</v>
      </c>
      <c r="D164" s="180">
        <v>2705000</v>
      </c>
      <c r="E164" s="180" t="s">
        <v>491</v>
      </c>
      <c r="F164" s="180">
        <v>0</v>
      </c>
      <c r="G164" s="180">
        <v>173000</v>
      </c>
      <c r="H164" s="180">
        <v>32442</v>
      </c>
      <c r="I164" s="180">
        <v>500</v>
      </c>
      <c r="J164" s="180">
        <v>205942</v>
      </c>
      <c r="K164" s="180">
        <v>205942</v>
      </c>
      <c r="L164" s="180">
        <v>0</v>
      </c>
      <c r="M164" s="180">
        <f>IF(Form703Data[[#This Row],[Dist]]&lt;&gt;B163,1,M163+1)</f>
        <v>1</v>
      </c>
    </row>
    <row r="165" spans="1:13" x14ac:dyDescent="0.2">
      <c r="A165" s="180">
        <v>2020</v>
      </c>
      <c r="B165" s="180" t="s">
        <v>40</v>
      </c>
      <c r="C165" s="180" t="s">
        <v>1110</v>
      </c>
      <c r="D165" s="180">
        <v>0</v>
      </c>
      <c r="E165" s="180" t="s">
        <v>505</v>
      </c>
      <c r="F165" s="180">
        <v>0</v>
      </c>
      <c r="G165" s="180">
        <v>258500</v>
      </c>
      <c r="H165" s="180">
        <v>194594</v>
      </c>
      <c r="I165" s="180">
        <v>1600</v>
      </c>
      <c r="J165" s="180">
        <v>454694</v>
      </c>
      <c r="K165" s="180">
        <v>0</v>
      </c>
      <c r="L165" s="180">
        <v>454694</v>
      </c>
      <c r="M165" s="180">
        <f>IF(Form703Data[[#This Row],[Dist]]&lt;&gt;B164,1,M164+1)</f>
        <v>1</v>
      </c>
    </row>
    <row r="166" spans="1:13" x14ac:dyDescent="0.2">
      <c r="A166" s="180">
        <v>2020</v>
      </c>
      <c r="B166" s="180" t="s">
        <v>41</v>
      </c>
      <c r="C166" s="180" t="s">
        <v>1111</v>
      </c>
      <c r="D166" s="180">
        <v>2220000</v>
      </c>
      <c r="E166" s="180" t="s">
        <v>491</v>
      </c>
      <c r="F166" s="180">
        <v>0</v>
      </c>
      <c r="G166" s="180">
        <v>125000</v>
      </c>
      <c r="H166" s="180">
        <v>36648</v>
      </c>
      <c r="I166" s="180">
        <v>0</v>
      </c>
      <c r="J166" s="180">
        <v>161648</v>
      </c>
      <c r="K166" s="180">
        <v>161648</v>
      </c>
      <c r="L166" s="180">
        <v>0</v>
      </c>
      <c r="M166" s="180">
        <f>IF(Form703Data[[#This Row],[Dist]]&lt;&gt;B165,1,M165+1)</f>
        <v>1</v>
      </c>
    </row>
    <row r="167" spans="1:13" x14ac:dyDescent="0.2">
      <c r="A167" s="180">
        <v>2020</v>
      </c>
      <c r="B167" s="180" t="s">
        <v>42</v>
      </c>
      <c r="C167" s="180" t="s">
        <v>1112</v>
      </c>
      <c r="D167" s="180">
        <v>5875000</v>
      </c>
      <c r="E167" s="180" t="s">
        <v>491</v>
      </c>
      <c r="F167" s="180">
        <v>0</v>
      </c>
      <c r="G167" s="180">
        <v>0</v>
      </c>
      <c r="H167" s="180">
        <v>282296</v>
      </c>
      <c r="I167" s="180">
        <v>1000</v>
      </c>
      <c r="J167" s="180">
        <v>283296</v>
      </c>
      <c r="K167" s="180">
        <v>283296</v>
      </c>
      <c r="L167" s="180">
        <v>0</v>
      </c>
      <c r="M167" s="180">
        <f>IF(Form703Data[[#This Row],[Dist]]&lt;&gt;B166,1,M166+1)</f>
        <v>1</v>
      </c>
    </row>
    <row r="168" spans="1:13" x14ac:dyDescent="0.2">
      <c r="A168" s="180">
        <v>2020</v>
      </c>
      <c r="B168" s="180" t="s">
        <v>42</v>
      </c>
      <c r="C168" s="180" t="s">
        <v>1113</v>
      </c>
      <c r="D168" s="180">
        <v>5195000</v>
      </c>
      <c r="E168" s="180" t="s">
        <v>491</v>
      </c>
      <c r="F168" s="180">
        <v>0</v>
      </c>
      <c r="G168" s="180">
        <v>0</v>
      </c>
      <c r="H168" s="180">
        <v>251848</v>
      </c>
      <c r="I168" s="180">
        <v>1000</v>
      </c>
      <c r="J168" s="180">
        <v>252848</v>
      </c>
      <c r="K168" s="180">
        <v>252848</v>
      </c>
      <c r="L168" s="180">
        <v>0</v>
      </c>
      <c r="M168" s="180">
        <f>IF(Form703Data[[#This Row],[Dist]]&lt;&gt;B167,1,M167+1)</f>
        <v>2</v>
      </c>
    </row>
    <row r="169" spans="1:13" x14ac:dyDescent="0.2">
      <c r="A169" s="180">
        <v>2020</v>
      </c>
      <c r="B169" s="180" t="s">
        <v>42</v>
      </c>
      <c r="C169" s="180" t="s">
        <v>1114</v>
      </c>
      <c r="D169" s="180">
        <v>13290000</v>
      </c>
      <c r="E169" s="180" t="s">
        <v>491</v>
      </c>
      <c r="F169" s="180">
        <v>0</v>
      </c>
      <c r="G169" s="180">
        <v>1680000</v>
      </c>
      <c r="H169" s="180">
        <v>91673</v>
      </c>
      <c r="I169" s="180">
        <v>2000</v>
      </c>
      <c r="J169" s="180">
        <v>1773673</v>
      </c>
      <c r="K169" s="180">
        <v>1773673</v>
      </c>
      <c r="L169" s="180">
        <v>0</v>
      </c>
      <c r="M169" s="180">
        <f>IF(Form703Data[[#This Row],[Dist]]&lt;&gt;B168,1,M168+1)</f>
        <v>3</v>
      </c>
    </row>
    <row r="170" spans="1:13" x14ac:dyDescent="0.2">
      <c r="A170" s="180">
        <v>2020</v>
      </c>
      <c r="B170" s="180" t="s">
        <v>42</v>
      </c>
      <c r="C170" s="180" t="s">
        <v>1115</v>
      </c>
      <c r="D170" s="180">
        <v>10000000</v>
      </c>
      <c r="E170" s="180" t="s">
        <v>491</v>
      </c>
      <c r="F170" s="180">
        <v>0</v>
      </c>
      <c r="G170" s="180">
        <v>230000</v>
      </c>
      <c r="H170" s="180">
        <v>214013</v>
      </c>
      <c r="I170" s="180">
        <v>2000</v>
      </c>
      <c r="J170" s="180">
        <v>446013</v>
      </c>
      <c r="K170" s="180">
        <v>446013</v>
      </c>
      <c r="L170" s="180">
        <v>0</v>
      </c>
      <c r="M170" s="180">
        <f>IF(Form703Data[[#This Row],[Dist]]&lt;&gt;B169,1,M169+1)</f>
        <v>4</v>
      </c>
    </row>
    <row r="171" spans="1:13" x14ac:dyDescent="0.2">
      <c r="A171" s="180">
        <v>2020</v>
      </c>
      <c r="B171" s="180" t="s">
        <v>44</v>
      </c>
      <c r="C171" s="180" t="s">
        <v>1116</v>
      </c>
      <c r="D171" s="180">
        <v>1240000</v>
      </c>
      <c r="E171" s="180" t="s">
        <v>491</v>
      </c>
      <c r="F171" s="180">
        <v>0</v>
      </c>
      <c r="G171" s="180">
        <v>120000</v>
      </c>
      <c r="H171" s="180">
        <v>14945</v>
      </c>
      <c r="I171" s="180">
        <v>2000</v>
      </c>
      <c r="J171" s="180">
        <v>136945</v>
      </c>
      <c r="K171" s="180">
        <v>136945</v>
      </c>
      <c r="L171" s="180">
        <v>0</v>
      </c>
      <c r="M171" s="180">
        <f>IF(Form703Data[[#This Row],[Dist]]&lt;&gt;B170,1,M170+1)</f>
        <v>1</v>
      </c>
    </row>
    <row r="172" spans="1:13" x14ac:dyDescent="0.2">
      <c r="A172" s="180">
        <v>2020</v>
      </c>
      <c r="B172" s="180" t="s">
        <v>45</v>
      </c>
      <c r="C172" s="180" t="s">
        <v>1117</v>
      </c>
      <c r="D172" s="180">
        <v>58964</v>
      </c>
      <c r="E172" s="180" t="s">
        <v>1082</v>
      </c>
      <c r="F172" s="180">
        <v>0</v>
      </c>
      <c r="G172" s="180">
        <v>11739</v>
      </c>
      <c r="H172" s="180">
        <v>0</v>
      </c>
      <c r="I172" s="180">
        <v>0</v>
      </c>
      <c r="J172" s="180">
        <v>11739</v>
      </c>
      <c r="K172" s="180">
        <v>11739</v>
      </c>
      <c r="L172" s="180">
        <v>0</v>
      </c>
      <c r="M172" s="180">
        <f>IF(Form703Data[[#This Row],[Dist]]&lt;&gt;B171,1,M171+1)</f>
        <v>1</v>
      </c>
    </row>
    <row r="173" spans="1:13" x14ac:dyDescent="0.2">
      <c r="A173" s="180">
        <v>2020</v>
      </c>
      <c r="B173" s="180" t="s">
        <v>46</v>
      </c>
      <c r="C173" s="180" t="s">
        <v>1118</v>
      </c>
      <c r="D173" s="180">
        <v>5607000</v>
      </c>
      <c r="E173" s="180" t="s">
        <v>491</v>
      </c>
      <c r="F173" s="180">
        <v>0</v>
      </c>
      <c r="G173" s="180">
        <v>396000</v>
      </c>
      <c r="H173" s="180">
        <v>87222</v>
      </c>
      <c r="I173" s="180">
        <v>0</v>
      </c>
      <c r="J173" s="180">
        <v>483222</v>
      </c>
      <c r="K173" s="180">
        <v>0</v>
      </c>
      <c r="L173" s="180">
        <v>0</v>
      </c>
      <c r="M173" s="180">
        <f>IF(Form703Data[[#This Row],[Dist]]&lt;&gt;B172,1,M172+1)</f>
        <v>1</v>
      </c>
    </row>
    <row r="174" spans="1:13" x14ac:dyDescent="0.2">
      <c r="A174" s="180">
        <v>2020</v>
      </c>
      <c r="B174" s="180" t="s">
        <v>47</v>
      </c>
      <c r="C174" s="180" t="s">
        <v>388</v>
      </c>
      <c r="D174" s="180">
        <v>905000</v>
      </c>
      <c r="E174" s="180">
        <v>0</v>
      </c>
      <c r="F174" s="180">
        <v>0</v>
      </c>
      <c r="G174" s="180">
        <v>185000</v>
      </c>
      <c r="H174" s="180">
        <v>4625</v>
      </c>
      <c r="I174" s="180">
        <v>0</v>
      </c>
      <c r="J174" s="180">
        <v>189625</v>
      </c>
      <c r="K174" s="180">
        <v>0</v>
      </c>
      <c r="L174" s="180">
        <v>189625</v>
      </c>
      <c r="M174" s="180">
        <f>IF(Form703Data[[#This Row],[Dist]]&lt;&gt;B173,1,M173+1)</f>
        <v>1</v>
      </c>
    </row>
    <row r="175" spans="1:13" x14ac:dyDescent="0.2">
      <c r="A175" s="180">
        <v>2020</v>
      </c>
      <c r="B175" s="180" t="s">
        <v>47</v>
      </c>
      <c r="C175" s="180" t="s">
        <v>1119</v>
      </c>
      <c r="D175" s="180">
        <v>4465000</v>
      </c>
      <c r="E175" s="180" t="s">
        <v>491</v>
      </c>
      <c r="F175" s="180">
        <v>0</v>
      </c>
      <c r="G175" s="180">
        <v>245000</v>
      </c>
      <c r="H175" s="180">
        <v>77909</v>
      </c>
      <c r="I175" s="180">
        <v>0</v>
      </c>
      <c r="J175" s="180">
        <v>322909</v>
      </c>
      <c r="K175" s="180">
        <v>0</v>
      </c>
      <c r="L175" s="180">
        <v>0</v>
      </c>
      <c r="M175" s="180">
        <f>IF(Form703Data[[#This Row],[Dist]]&lt;&gt;B174,1,M174+1)</f>
        <v>2</v>
      </c>
    </row>
    <row r="176" spans="1:13" x14ac:dyDescent="0.2">
      <c r="A176" s="180">
        <v>2020</v>
      </c>
      <c r="B176" s="180" t="s">
        <v>47</v>
      </c>
      <c r="C176" s="180" t="s">
        <v>1120</v>
      </c>
      <c r="D176" s="180">
        <v>5305000</v>
      </c>
      <c r="E176" s="180" t="s">
        <v>505</v>
      </c>
      <c r="F176" s="180">
        <v>0</v>
      </c>
      <c r="G176" s="180">
        <v>250000</v>
      </c>
      <c r="H176" s="180">
        <v>115620</v>
      </c>
      <c r="I176" s="180">
        <v>0</v>
      </c>
      <c r="J176" s="180">
        <v>365620</v>
      </c>
      <c r="K176" s="180">
        <v>0</v>
      </c>
      <c r="L176" s="180">
        <v>365620</v>
      </c>
      <c r="M176" s="180">
        <f>IF(Form703Data[[#This Row],[Dist]]&lt;&gt;B175,1,M175+1)</f>
        <v>3</v>
      </c>
    </row>
    <row r="177" spans="1:13" x14ac:dyDescent="0.2">
      <c r="A177" s="180">
        <v>2020</v>
      </c>
      <c r="B177" s="180" t="s">
        <v>49</v>
      </c>
      <c r="C177" s="180" t="s">
        <v>388</v>
      </c>
      <c r="D177" s="180">
        <v>5265000</v>
      </c>
      <c r="E177" s="180" t="s">
        <v>491</v>
      </c>
      <c r="F177" s="180">
        <v>0</v>
      </c>
      <c r="G177" s="180">
        <v>545000</v>
      </c>
      <c r="H177" s="180">
        <v>137800</v>
      </c>
      <c r="I177" s="180">
        <v>500</v>
      </c>
      <c r="J177" s="180">
        <v>683300</v>
      </c>
      <c r="K177" s="180">
        <v>0</v>
      </c>
      <c r="L177" s="180">
        <v>683300</v>
      </c>
      <c r="M177" s="180">
        <f>IF(Form703Data[[#This Row],[Dist]]&lt;&gt;B176,1,M176+1)</f>
        <v>1</v>
      </c>
    </row>
    <row r="178" spans="1:13" x14ac:dyDescent="0.2">
      <c r="A178" s="180">
        <v>2020</v>
      </c>
      <c r="B178" s="180" t="s">
        <v>49</v>
      </c>
      <c r="C178" s="180" t="s">
        <v>1121</v>
      </c>
      <c r="D178" s="180">
        <v>6459000</v>
      </c>
      <c r="E178" s="180" t="s">
        <v>491</v>
      </c>
      <c r="F178" s="180">
        <v>43132</v>
      </c>
      <c r="G178" s="180">
        <v>495000</v>
      </c>
      <c r="H178" s="180">
        <v>115551</v>
      </c>
      <c r="I178" s="180">
        <v>500</v>
      </c>
      <c r="J178" s="180">
        <v>611051</v>
      </c>
      <c r="K178" s="180">
        <v>611051</v>
      </c>
      <c r="L178" s="180">
        <v>0</v>
      </c>
      <c r="M178" s="180">
        <f>IF(Form703Data[[#This Row],[Dist]]&lt;&gt;B177,1,M177+1)</f>
        <v>2</v>
      </c>
    </row>
    <row r="179" spans="1:13" x14ac:dyDescent="0.2">
      <c r="A179" s="180">
        <v>2020</v>
      </c>
      <c r="B179" s="180" t="s">
        <v>50</v>
      </c>
      <c r="C179" s="180" t="s">
        <v>1122</v>
      </c>
      <c r="D179" s="180">
        <v>32000000</v>
      </c>
      <c r="E179" s="180" t="s">
        <v>505</v>
      </c>
      <c r="F179" s="180">
        <v>42795</v>
      </c>
      <c r="G179" s="180">
        <v>1400000</v>
      </c>
      <c r="H179" s="180">
        <v>1034300</v>
      </c>
      <c r="I179" s="180">
        <v>500</v>
      </c>
      <c r="J179" s="180">
        <v>2434800</v>
      </c>
      <c r="K179" s="180">
        <v>0</v>
      </c>
      <c r="L179" s="180">
        <v>2434800</v>
      </c>
      <c r="M179" s="180">
        <f>IF(Form703Data[[#This Row],[Dist]]&lt;&gt;B178,1,M178+1)</f>
        <v>1</v>
      </c>
    </row>
    <row r="180" spans="1:13" x14ac:dyDescent="0.2">
      <c r="A180" s="180">
        <v>2020</v>
      </c>
      <c r="B180" s="180" t="s">
        <v>50</v>
      </c>
      <c r="C180" s="180" t="s">
        <v>1123</v>
      </c>
      <c r="D180" s="180">
        <v>15580000</v>
      </c>
      <c r="E180" s="180" t="s">
        <v>491</v>
      </c>
      <c r="F180" s="180">
        <v>0</v>
      </c>
      <c r="G180" s="180">
        <v>1120000</v>
      </c>
      <c r="H180" s="180">
        <v>255675</v>
      </c>
      <c r="I180" s="180">
        <v>1000</v>
      </c>
      <c r="J180" s="180">
        <v>1376675</v>
      </c>
      <c r="K180" s="180">
        <v>1376675</v>
      </c>
      <c r="L180" s="180">
        <v>0</v>
      </c>
      <c r="M180" s="180">
        <f>IF(Form703Data[[#This Row],[Dist]]&lt;&gt;B179,1,M179+1)</f>
        <v>2</v>
      </c>
    </row>
    <row r="181" spans="1:13" x14ac:dyDescent="0.2">
      <c r="A181" s="180">
        <v>2020</v>
      </c>
      <c r="B181" s="180" t="s">
        <v>50</v>
      </c>
      <c r="C181" s="180" t="s">
        <v>1124</v>
      </c>
      <c r="D181" s="180">
        <v>9950000</v>
      </c>
      <c r="E181" s="180" t="s">
        <v>491</v>
      </c>
      <c r="F181" s="180">
        <v>0</v>
      </c>
      <c r="G181" s="180">
        <v>920000</v>
      </c>
      <c r="H181" s="180">
        <v>104050</v>
      </c>
      <c r="I181" s="180">
        <v>500</v>
      </c>
      <c r="J181" s="180">
        <v>1024550</v>
      </c>
      <c r="K181" s="180">
        <v>1024550</v>
      </c>
      <c r="L181" s="180">
        <v>0</v>
      </c>
      <c r="M181" s="180">
        <f>IF(Form703Data[[#This Row],[Dist]]&lt;&gt;B180,1,M180+1)</f>
        <v>3</v>
      </c>
    </row>
    <row r="182" spans="1:13" x14ac:dyDescent="0.2">
      <c r="A182" s="180">
        <v>2020</v>
      </c>
      <c r="B182" s="180" t="s">
        <v>51</v>
      </c>
      <c r="C182" s="180" t="s">
        <v>1125</v>
      </c>
      <c r="D182" s="180">
        <v>13935000</v>
      </c>
      <c r="E182" s="180" t="s">
        <v>505</v>
      </c>
      <c r="F182" s="180">
        <v>42485</v>
      </c>
      <c r="G182" s="180">
        <v>3100000</v>
      </c>
      <c r="H182" s="180">
        <v>265000</v>
      </c>
      <c r="I182" s="180">
        <v>500</v>
      </c>
      <c r="J182" s="180">
        <v>3365500</v>
      </c>
      <c r="K182" s="180">
        <v>0</v>
      </c>
      <c r="L182" s="180">
        <v>3365500</v>
      </c>
      <c r="M182" s="180">
        <f>IF(Form703Data[[#This Row],[Dist]]&lt;&gt;B181,1,M181+1)</f>
        <v>1</v>
      </c>
    </row>
    <row r="183" spans="1:13" x14ac:dyDescent="0.2">
      <c r="A183" s="180">
        <v>2020</v>
      </c>
      <c r="B183" s="180" t="s">
        <v>51</v>
      </c>
      <c r="C183" s="180" t="s">
        <v>1126</v>
      </c>
      <c r="D183" s="180">
        <v>11842461</v>
      </c>
      <c r="E183" s="180" t="s">
        <v>491</v>
      </c>
      <c r="F183" s="180">
        <v>0</v>
      </c>
      <c r="G183" s="180">
        <v>673505</v>
      </c>
      <c r="H183" s="180">
        <v>651335</v>
      </c>
      <c r="I183" s="180">
        <v>0</v>
      </c>
      <c r="J183" s="180">
        <v>1324840</v>
      </c>
      <c r="K183" s="180">
        <v>1324840</v>
      </c>
      <c r="L183" s="180">
        <v>0</v>
      </c>
      <c r="M183" s="180">
        <f>IF(Form703Data[[#This Row],[Dist]]&lt;&gt;B182,1,M182+1)</f>
        <v>2</v>
      </c>
    </row>
    <row r="184" spans="1:13" x14ac:dyDescent="0.2">
      <c r="A184" s="180">
        <v>2020</v>
      </c>
      <c r="B184" s="180" t="s">
        <v>51</v>
      </c>
      <c r="C184" s="180" t="s">
        <v>1127</v>
      </c>
      <c r="D184" s="180">
        <v>30000000</v>
      </c>
      <c r="E184" s="180" t="s">
        <v>491</v>
      </c>
      <c r="F184" s="180">
        <v>0</v>
      </c>
      <c r="G184" s="180">
        <v>0</v>
      </c>
      <c r="H184" s="180">
        <v>1389063</v>
      </c>
      <c r="I184" s="180">
        <v>0</v>
      </c>
      <c r="J184" s="180">
        <v>1389063</v>
      </c>
      <c r="K184" s="180">
        <v>1389063</v>
      </c>
      <c r="L184" s="180">
        <v>0</v>
      </c>
      <c r="M184" s="180">
        <f>IF(Form703Data[[#This Row],[Dist]]&lt;&gt;B183,1,M183+1)</f>
        <v>3</v>
      </c>
    </row>
    <row r="185" spans="1:13" x14ac:dyDescent="0.2">
      <c r="A185" s="180">
        <v>2020</v>
      </c>
      <c r="B185" s="180" t="s">
        <v>51</v>
      </c>
      <c r="C185" s="180" t="s">
        <v>1128</v>
      </c>
      <c r="D185" s="180">
        <v>56603000</v>
      </c>
      <c r="E185" s="180" t="s">
        <v>491</v>
      </c>
      <c r="F185" s="180">
        <v>0</v>
      </c>
      <c r="G185" s="180">
        <v>7426000</v>
      </c>
      <c r="H185" s="180">
        <v>1187539</v>
      </c>
      <c r="I185" s="180">
        <v>0</v>
      </c>
      <c r="J185" s="180">
        <v>8613539</v>
      </c>
      <c r="K185" s="180">
        <v>8613539</v>
      </c>
      <c r="L185" s="180">
        <v>0</v>
      </c>
      <c r="M185" s="180">
        <f>IF(Form703Data[[#This Row],[Dist]]&lt;&gt;B184,1,M184+1)</f>
        <v>4</v>
      </c>
    </row>
    <row r="186" spans="1:13" x14ac:dyDescent="0.2">
      <c r="A186" s="180">
        <v>2020</v>
      </c>
      <c r="B186" s="180" t="s">
        <v>52</v>
      </c>
      <c r="C186" s="180" t="s">
        <v>388</v>
      </c>
      <c r="D186" s="180">
        <v>1540000</v>
      </c>
      <c r="E186" s="180" t="s">
        <v>505</v>
      </c>
      <c r="F186" s="180">
        <v>0</v>
      </c>
      <c r="G186" s="180">
        <v>135000</v>
      </c>
      <c r="H186" s="180">
        <v>18580</v>
      </c>
      <c r="I186" s="180">
        <v>0</v>
      </c>
      <c r="J186" s="180">
        <v>153580</v>
      </c>
      <c r="K186" s="180">
        <v>0</v>
      </c>
      <c r="L186" s="180">
        <v>153580</v>
      </c>
      <c r="M186" s="180">
        <f>IF(Form703Data[[#This Row],[Dist]]&lt;&gt;B185,1,M185+1)</f>
        <v>1</v>
      </c>
    </row>
    <row r="187" spans="1:13" x14ac:dyDescent="0.2">
      <c r="A187" s="180">
        <v>2020</v>
      </c>
      <c r="B187" s="180" t="s">
        <v>52</v>
      </c>
      <c r="C187" s="180" t="s">
        <v>1129</v>
      </c>
      <c r="D187" s="180">
        <v>1770000</v>
      </c>
      <c r="E187" s="180" t="s">
        <v>505</v>
      </c>
      <c r="F187" s="180">
        <v>42585</v>
      </c>
      <c r="G187" s="180">
        <v>0</v>
      </c>
      <c r="H187" s="180">
        <v>36700</v>
      </c>
      <c r="I187" s="180">
        <v>0</v>
      </c>
      <c r="J187" s="180">
        <v>36700</v>
      </c>
      <c r="K187" s="180">
        <v>0</v>
      </c>
      <c r="L187" s="180">
        <v>36700</v>
      </c>
      <c r="M187" s="180">
        <f>IF(Form703Data[[#This Row],[Dist]]&lt;&gt;B186,1,M186+1)</f>
        <v>2</v>
      </c>
    </row>
    <row r="188" spans="1:13" x14ac:dyDescent="0.2">
      <c r="A188" s="180">
        <v>2020</v>
      </c>
      <c r="B188" s="180" t="s">
        <v>52</v>
      </c>
      <c r="C188" s="180" t="s">
        <v>1130</v>
      </c>
      <c r="D188" s="180">
        <v>1800000</v>
      </c>
      <c r="E188" s="180" t="s">
        <v>505</v>
      </c>
      <c r="F188" s="180">
        <v>42192</v>
      </c>
      <c r="G188" s="180">
        <v>0</v>
      </c>
      <c r="H188" s="180">
        <v>62175</v>
      </c>
      <c r="I188" s="180">
        <v>0</v>
      </c>
      <c r="J188" s="180">
        <v>62175</v>
      </c>
      <c r="K188" s="180">
        <v>0</v>
      </c>
      <c r="L188" s="180">
        <v>62175</v>
      </c>
      <c r="M188" s="180">
        <f>IF(Form703Data[[#This Row],[Dist]]&lt;&gt;B187,1,M187+1)</f>
        <v>3</v>
      </c>
    </row>
    <row r="189" spans="1:13" x14ac:dyDescent="0.2">
      <c r="A189" s="180">
        <v>2020</v>
      </c>
      <c r="B189" s="180" t="s">
        <v>52</v>
      </c>
      <c r="C189" s="180" t="s">
        <v>1131</v>
      </c>
      <c r="D189" s="180">
        <v>2660000</v>
      </c>
      <c r="E189" s="180" t="s">
        <v>505</v>
      </c>
      <c r="F189" s="180">
        <v>40969</v>
      </c>
      <c r="G189" s="180">
        <v>140000</v>
      </c>
      <c r="H189" s="180">
        <v>51265</v>
      </c>
      <c r="I189" s="180">
        <v>0</v>
      </c>
      <c r="J189" s="180">
        <v>191265</v>
      </c>
      <c r="K189" s="180">
        <v>0</v>
      </c>
      <c r="L189" s="180">
        <v>191265</v>
      </c>
      <c r="M189" s="180">
        <f>IF(Form703Data[[#This Row],[Dist]]&lt;&gt;B188,1,M188+1)</f>
        <v>4</v>
      </c>
    </row>
    <row r="190" spans="1:13" x14ac:dyDescent="0.2">
      <c r="A190" s="180">
        <v>2020</v>
      </c>
      <c r="B190" s="180" t="s">
        <v>52</v>
      </c>
      <c r="C190" s="180" t="s">
        <v>1132</v>
      </c>
      <c r="D190" s="180">
        <v>3935000</v>
      </c>
      <c r="E190" s="180" t="s">
        <v>505</v>
      </c>
      <c r="F190" s="180">
        <v>40634</v>
      </c>
      <c r="G190" s="180">
        <v>295000</v>
      </c>
      <c r="H190" s="180">
        <v>26919</v>
      </c>
      <c r="I190" s="180">
        <v>0</v>
      </c>
      <c r="J190" s="180">
        <v>321919</v>
      </c>
      <c r="K190" s="180">
        <v>0</v>
      </c>
      <c r="L190" s="180">
        <v>321919</v>
      </c>
      <c r="M190" s="180">
        <f>IF(Form703Data[[#This Row],[Dist]]&lt;&gt;B189,1,M189+1)</f>
        <v>5</v>
      </c>
    </row>
    <row r="191" spans="1:13" x14ac:dyDescent="0.2">
      <c r="A191" s="180">
        <v>2020</v>
      </c>
      <c r="B191" s="180" t="s">
        <v>52</v>
      </c>
      <c r="C191" s="180" t="s">
        <v>1133</v>
      </c>
      <c r="D191" s="180">
        <v>8025000</v>
      </c>
      <c r="E191" s="180" t="s">
        <v>505</v>
      </c>
      <c r="F191" s="180">
        <v>41852</v>
      </c>
      <c r="G191" s="180">
        <v>100000</v>
      </c>
      <c r="H191" s="180">
        <v>253795</v>
      </c>
      <c r="I191" s="180">
        <v>0</v>
      </c>
      <c r="J191" s="180">
        <v>353795</v>
      </c>
      <c r="K191" s="180">
        <v>0</v>
      </c>
      <c r="L191" s="180">
        <v>353795</v>
      </c>
      <c r="M191" s="180">
        <f>IF(Form703Data[[#This Row],[Dist]]&lt;&gt;B190,1,M190+1)</f>
        <v>6</v>
      </c>
    </row>
    <row r="192" spans="1:13" x14ac:dyDescent="0.2">
      <c r="A192" s="180">
        <v>2020</v>
      </c>
      <c r="B192" s="180" t="s">
        <v>52</v>
      </c>
      <c r="C192" s="180" t="s">
        <v>1134</v>
      </c>
      <c r="D192" s="180">
        <v>3700000</v>
      </c>
      <c r="E192" s="180" t="s">
        <v>491</v>
      </c>
      <c r="F192" s="180">
        <v>0</v>
      </c>
      <c r="G192" s="180">
        <v>253040</v>
      </c>
      <c r="H192" s="180">
        <v>101380</v>
      </c>
      <c r="I192" s="180">
        <v>0</v>
      </c>
      <c r="J192" s="180">
        <v>354420</v>
      </c>
      <c r="K192" s="180">
        <v>0</v>
      </c>
      <c r="L192" s="180">
        <v>0</v>
      </c>
      <c r="M192" s="180">
        <f>IF(Form703Data[[#This Row],[Dist]]&lt;&gt;B191,1,M191+1)</f>
        <v>7</v>
      </c>
    </row>
    <row r="193" spans="1:13" x14ac:dyDescent="0.2">
      <c r="A193" s="180">
        <v>2020</v>
      </c>
      <c r="B193" s="180" t="s">
        <v>52</v>
      </c>
      <c r="C193" s="180" t="s">
        <v>1135</v>
      </c>
      <c r="D193" s="180">
        <v>7380000</v>
      </c>
      <c r="E193" s="180" t="s">
        <v>491</v>
      </c>
      <c r="F193" s="180">
        <v>0</v>
      </c>
      <c r="G193" s="180">
        <v>225000</v>
      </c>
      <c r="H193" s="180">
        <v>239110</v>
      </c>
      <c r="I193" s="180">
        <v>0</v>
      </c>
      <c r="J193" s="180">
        <v>464110</v>
      </c>
      <c r="K193" s="180">
        <v>0</v>
      </c>
      <c r="L193" s="180">
        <v>0</v>
      </c>
      <c r="M193" s="180">
        <f>IF(Form703Data[[#This Row],[Dist]]&lt;&gt;B192,1,M192+1)</f>
        <v>8</v>
      </c>
    </row>
    <row r="194" spans="1:13" x14ac:dyDescent="0.2">
      <c r="A194" s="180">
        <v>2020</v>
      </c>
      <c r="B194" s="180" t="s">
        <v>52</v>
      </c>
      <c r="C194" s="180" t="s">
        <v>1136</v>
      </c>
      <c r="D194" s="180">
        <v>2205000</v>
      </c>
      <c r="E194" s="180" t="s">
        <v>491</v>
      </c>
      <c r="F194" s="180">
        <v>0</v>
      </c>
      <c r="G194" s="180">
        <v>170000</v>
      </c>
      <c r="H194" s="180">
        <v>42488</v>
      </c>
      <c r="I194" s="180">
        <v>0</v>
      </c>
      <c r="J194" s="180">
        <v>212488</v>
      </c>
      <c r="K194" s="180">
        <v>0</v>
      </c>
      <c r="L194" s="180">
        <v>0</v>
      </c>
      <c r="M194" s="180">
        <f>IF(Form703Data[[#This Row],[Dist]]&lt;&gt;B193,1,M193+1)</f>
        <v>9</v>
      </c>
    </row>
    <row r="195" spans="1:13" x14ac:dyDescent="0.2">
      <c r="A195" s="180">
        <v>2020</v>
      </c>
      <c r="B195" s="180" t="s">
        <v>52</v>
      </c>
      <c r="C195" s="180" t="s">
        <v>1137</v>
      </c>
      <c r="D195" s="180">
        <v>405000</v>
      </c>
      <c r="E195" s="180" t="s">
        <v>505</v>
      </c>
      <c r="F195" s="180">
        <v>42963</v>
      </c>
      <c r="G195" s="180">
        <v>100000</v>
      </c>
      <c r="H195" s="180">
        <v>2000</v>
      </c>
      <c r="I195" s="180">
        <v>0</v>
      </c>
      <c r="J195" s="180">
        <v>102000</v>
      </c>
      <c r="K195" s="180">
        <v>0</v>
      </c>
      <c r="L195" s="180">
        <v>102000</v>
      </c>
      <c r="M195" s="180">
        <f>IF(Form703Data[[#This Row],[Dist]]&lt;&gt;B194,1,M194+1)</f>
        <v>10</v>
      </c>
    </row>
    <row r="196" spans="1:13" x14ac:dyDescent="0.2">
      <c r="A196" s="180">
        <v>2020</v>
      </c>
      <c r="B196" s="180" t="s">
        <v>52</v>
      </c>
      <c r="C196" s="180" t="s">
        <v>1138</v>
      </c>
      <c r="D196" s="180">
        <v>0</v>
      </c>
      <c r="E196" s="180" t="s">
        <v>505</v>
      </c>
      <c r="F196" s="180">
        <v>0</v>
      </c>
      <c r="G196" s="180">
        <v>210000</v>
      </c>
      <c r="H196" s="180">
        <v>0</v>
      </c>
      <c r="I196" s="180">
        <v>0</v>
      </c>
      <c r="J196" s="180">
        <v>210000</v>
      </c>
      <c r="K196" s="180">
        <v>0</v>
      </c>
      <c r="L196" s="180">
        <v>210000</v>
      </c>
      <c r="M196" s="180">
        <f>IF(Form703Data[[#This Row],[Dist]]&lt;&gt;B195,1,M195+1)</f>
        <v>11</v>
      </c>
    </row>
    <row r="197" spans="1:13" x14ac:dyDescent="0.2">
      <c r="A197" s="180">
        <v>2020</v>
      </c>
      <c r="B197" s="180" t="s">
        <v>53</v>
      </c>
      <c r="C197" s="180" t="s">
        <v>1139</v>
      </c>
      <c r="D197" s="180">
        <v>719456</v>
      </c>
      <c r="E197" s="180" t="s">
        <v>491</v>
      </c>
      <c r="F197" s="180">
        <v>0</v>
      </c>
      <c r="G197" s="180">
        <v>50000</v>
      </c>
      <c r="H197" s="180">
        <v>12221</v>
      </c>
      <c r="I197" s="180">
        <v>0</v>
      </c>
      <c r="J197" s="180">
        <v>62221</v>
      </c>
      <c r="K197" s="180">
        <v>0</v>
      </c>
      <c r="L197" s="180">
        <v>0</v>
      </c>
      <c r="M197" s="180">
        <f>IF(Form703Data[[#This Row],[Dist]]&lt;&gt;B196,1,M196+1)</f>
        <v>1</v>
      </c>
    </row>
    <row r="198" spans="1:13" x14ac:dyDescent="0.2">
      <c r="A198" s="180">
        <v>2020</v>
      </c>
      <c r="B198" s="180" t="s">
        <v>53</v>
      </c>
      <c r="C198" s="180" t="s">
        <v>1140</v>
      </c>
      <c r="D198" s="180">
        <v>3728130</v>
      </c>
      <c r="E198" s="180" t="s">
        <v>491</v>
      </c>
      <c r="F198" s="180">
        <v>0</v>
      </c>
      <c r="G198" s="180">
        <v>0</v>
      </c>
      <c r="H198" s="180">
        <v>118449</v>
      </c>
      <c r="I198" s="180">
        <v>0</v>
      </c>
      <c r="J198" s="180">
        <v>118449</v>
      </c>
      <c r="K198" s="180">
        <v>0</v>
      </c>
      <c r="L198" s="180">
        <v>0</v>
      </c>
      <c r="M198" s="180">
        <f>IF(Form703Data[[#This Row],[Dist]]&lt;&gt;B197,1,M197+1)</f>
        <v>2</v>
      </c>
    </row>
    <row r="199" spans="1:13" x14ac:dyDescent="0.2">
      <c r="A199" s="180">
        <v>2020</v>
      </c>
      <c r="B199" s="180" t="s">
        <v>53</v>
      </c>
      <c r="C199" s="180" t="s">
        <v>1141</v>
      </c>
      <c r="D199" s="180">
        <v>2000000</v>
      </c>
      <c r="E199" s="180" t="s">
        <v>491</v>
      </c>
      <c r="F199" s="180">
        <v>0</v>
      </c>
      <c r="G199" s="180">
        <v>201681</v>
      </c>
      <c r="H199" s="180">
        <v>0</v>
      </c>
      <c r="I199" s="180">
        <v>0</v>
      </c>
      <c r="J199" s="180">
        <v>201681</v>
      </c>
      <c r="K199" s="180">
        <v>0</v>
      </c>
      <c r="L199" s="180">
        <v>0</v>
      </c>
      <c r="M199" s="180">
        <f>IF(Form703Data[[#This Row],[Dist]]&lt;&gt;B198,1,M198+1)</f>
        <v>3</v>
      </c>
    </row>
    <row r="200" spans="1:13" x14ac:dyDescent="0.2">
      <c r="A200" s="180">
        <v>2020</v>
      </c>
      <c r="B200" s="180" t="s">
        <v>53</v>
      </c>
      <c r="C200" s="180" t="s">
        <v>1142</v>
      </c>
      <c r="D200" s="180">
        <v>360000</v>
      </c>
      <c r="E200" s="180" t="s">
        <v>491</v>
      </c>
      <c r="F200" s="180">
        <v>0</v>
      </c>
      <c r="G200" s="180">
        <v>36000</v>
      </c>
      <c r="H200" s="180">
        <v>0</v>
      </c>
      <c r="I200" s="180">
        <v>0</v>
      </c>
      <c r="J200" s="180">
        <v>36000</v>
      </c>
      <c r="K200" s="180">
        <v>0</v>
      </c>
      <c r="L200" s="180">
        <v>0</v>
      </c>
      <c r="M200" s="180">
        <f>IF(Form703Data[[#This Row],[Dist]]&lt;&gt;B199,1,M199+1)</f>
        <v>4</v>
      </c>
    </row>
    <row r="201" spans="1:13" x14ac:dyDescent="0.2">
      <c r="A201" s="180">
        <v>2020</v>
      </c>
      <c r="B201" s="180" t="s">
        <v>53</v>
      </c>
      <c r="C201" s="180" t="s">
        <v>1143</v>
      </c>
      <c r="D201" s="180">
        <v>360000</v>
      </c>
      <c r="E201" s="180" t="s">
        <v>491</v>
      </c>
      <c r="F201" s="180">
        <v>0</v>
      </c>
      <c r="G201" s="180">
        <v>36000</v>
      </c>
      <c r="H201" s="180">
        <v>0</v>
      </c>
      <c r="I201" s="180">
        <v>0</v>
      </c>
      <c r="J201" s="180">
        <v>36000</v>
      </c>
      <c r="K201" s="180">
        <v>0</v>
      </c>
      <c r="L201" s="180">
        <v>0</v>
      </c>
      <c r="M201" s="180">
        <f>IF(Form703Data[[#This Row],[Dist]]&lt;&gt;B200,1,M200+1)</f>
        <v>5</v>
      </c>
    </row>
    <row r="202" spans="1:13" x14ac:dyDescent="0.2">
      <c r="A202" s="180">
        <v>2020</v>
      </c>
      <c r="B202" s="180" t="s">
        <v>54</v>
      </c>
      <c r="C202" s="180" t="s">
        <v>1144</v>
      </c>
      <c r="D202" s="180">
        <v>101220</v>
      </c>
      <c r="E202" s="180" t="s">
        <v>491</v>
      </c>
      <c r="F202" s="180">
        <v>0</v>
      </c>
      <c r="G202" s="180">
        <v>95866</v>
      </c>
      <c r="H202" s="180">
        <v>5354</v>
      </c>
      <c r="I202" s="180">
        <v>0</v>
      </c>
      <c r="J202" s="180">
        <v>101220</v>
      </c>
      <c r="K202" s="180">
        <v>0</v>
      </c>
      <c r="L202" s="180">
        <v>0</v>
      </c>
      <c r="M202" s="180">
        <f>IF(Form703Data[[#This Row],[Dist]]&lt;&gt;B201,1,M201+1)</f>
        <v>1</v>
      </c>
    </row>
    <row r="203" spans="1:13" x14ac:dyDescent="0.2">
      <c r="A203" s="180">
        <v>2020</v>
      </c>
      <c r="B203" s="180" t="s">
        <v>54</v>
      </c>
      <c r="C203" s="180" t="s">
        <v>1145</v>
      </c>
      <c r="D203" s="180">
        <v>20877</v>
      </c>
      <c r="E203" s="180" t="s">
        <v>491</v>
      </c>
      <c r="F203" s="180">
        <v>0</v>
      </c>
      <c r="G203" s="180">
        <v>20032</v>
      </c>
      <c r="H203" s="180">
        <v>845</v>
      </c>
      <c r="I203" s="180">
        <v>0</v>
      </c>
      <c r="J203" s="180">
        <v>20877</v>
      </c>
      <c r="K203" s="180">
        <v>0</v>
      </c>
      <c r="L203" s="180">
        <v>0</v>
      </c>
      <c r="M203" s="180">
        <f>IF(Form703Data[[#This Row],[Dist]]&lt;&gt;B202,1,M202+1)</f>
        <v>2</v>
      </c>
    </row>
    <row r="204" spans="1:13" x14ac:dyDescent="0.2">
      <c r="A204" s="180">
        <v>2020</v>
      </c>
      <c r="B204" s="180" t="s">
        <v>55</v>
      </c>
      <c r="C204" s="180" t="s">
        <v>1146</v>
      </c>
      <c r="D204" s="180">
        <v>6000000</v>
      </c>
      <c r="E204" s="180" t="s">
        <v>505</v>
      </c>
      <c r="F204" s="180">
        <v>0</v>
      </c>
      <c r="G204" s="180">
        <v>225000</v>
      </c>
      <c r="H204" s="180">
        <v>169650</v>
      </c>
      <c r="I204" s="180">
        <v>0</v>
      </c>
      <c r="J204" s="180">
        <v>394650</v>
      </c>
      <c r="K204" s="180">
        <v>0</v>
      </c>
      <c r="L204" s="180">
        <v>394650</v>
      </c>
      <c r="M204" s="180">
        <f>IF(Form703Data[[#This Row],[Dist]]&lt;&gt;B203,1,M203+1)</f>
        <v>1</v>
      </c>
    </row>
    <row r="205" spans="1:13" x14ac:dyDescent="0.2">
      <c r="A205" s="180">
        <v>2020</v>
      </c>
      <c r="B205" s="180" t="s">
        <v>56</v>
      </c>
      <c r="C205" s="180" t="s">
        <v>1147</v>
      </c>
      <c r="D205" s="180"/>
      <c r="E205" s="180"/>
      <c r="F205" s="180"/>
      <c r="G205" s="180">
        <v>610000</v>
      </c>
      <c r="H205" s="180">
        <v>344325</v>
      </c>
      <c r="I205" s="180">
        <v>1000</v>
      </c>
      <c r="J205" s="180">
        <v>955325</v>
      </c>
      <c r="K205" s="180"/>
      <c r="L205" s="180">
        <v>0</v>
      </c>
      <c r="M205" s="180">
        <f>IF(Form703Data[[#This Row],[Dist]]&lt;&gt;B204,1,M204+1)</f>
        <v>1</v>
      </c>
    </row>
    <row r="206" spans="1:13" x14ac:dyDescent="0.2">
      <c r="A206" s="180">
        <v>2020</v>
      </c>
      <c r="B206" s="180" t="s">
        <v>56</v>
      </c>
      <c r="C206" s="180" t="s">
        <v>1148</v>
      </c>
      <c r="D206" s="180"/>
      <c r="E206" s="180"/>
      <c r="F206" s="180"/>
      <c r="G206" s="180">
        <v>655000</v>
      </c>
      <c r="H206" s="180">
        <v>379213</v>
      </c>
      <c r="I206" s="180">
        <v>600</v>
      </c>
      <c r="J206" s="180">
        <v>1034813</v>
      </c>
      <c r="K206" s="180"/>
      <c r="L206" s="180">
        <v>1034813</v>
      </c>
      <c r="M206" s="180">
        <f>IF(Form703Data[[#This Row],[Dist]]&lt;&gt;B205,1,M205+1)</f>
        <v>2</v>
      </c>
    </row>
    <row r="207" spans="1:13" x14ac:dyDescent="0.2">
      <c r="A207" s="180">
        <v>2020</v>
      </c>
      <c r="B207" s="180" t="s">
        <v>56</v>
      </c>
      <c r="C207" s="180" t="s">
        <v>1149</v>
      </c>
      <c r="D207" s="180"/>
      <c r="E207" s="180"/>
      <c r="F207" s="180"/>
      <c r="G207" s="180">
        <v>35989</v>
      </c>
      <c r="H207" s="180">
        <v>514</v>
      </c>
      <c r="I207" s="180">
        <v>0</v>
      </c>
      <c r="J207" s="180">
        <v>36503</v>
      </c>
      <c r="K207" s="180"/>
      <c r="L207" s="180">
        <v>0</v>
      </c>
      <c r="M207" s="180">
        <f>IF(Form703Data[[#This Row],[Dist]]&lt;&gt;B206,1,M206+1)</f>
        <v>3</v>
      </c>
    </row>
    <row r="208" spans="1:13" x14ac:dyDescent="0.2">
      <c r="A208" s="180">
        <v>2020</v>
      </c>
      <c r="B208" s="180" t="s">
        <v>56</v>
      </c>
      <c r="C208" s="180" t="s">
        <v>1150</v>
      </c>
      <c r="D208" s="180"/>
      <c r="E208" s="180"/>
      <c r="F208" s="180"/>
      <c r="G208" s="180">
        <v>250065</v>
      </c>
      <c r="H208" s="180">
        <v>1858</v>
      </c>
      <c r="I208" s="180">
        <v>0</v>
      </c>
      <c r="J208" s="180">
        <v>251923</v>
      </c>
      <c r="K208" s="180"/>
      <c r="L208" s="180">
        <v>0</v>
      </c>
      <c r="M208" s="180">
        <f>IF(Form703Data[[#This Row],[Dist]]&lt;&gt;B207,1,M207+1)</f>
        <v>4</v>
      </c>
    </row>
    <row r="209" spans="1:13" x14ac:dyDescent="0.2">
      <c r="A209" s="180">
        <v>2020</v>
      </c>
      <c r="B209" s="180" t="s">
        <v>56</v>
      </c>
      <c r="C209" s="180" t="s">
        <v>1151</v>
      </c>
      <c r="D209" s="180"/>
      <c r="E209" s="180"/>
      <c r="F209" s="180"/>
      <c r="G209" s="180">
        <v>580000</v>
      </c>
      <c r="H209" s="180">
        <v>0</v>
      </c>
      <c r="I209" s="180">
        <v>0</v>
      </c>
      <c r="J209" s="180">
        <v>580000</v>
      </c>
      <c r="K209" s="180"/>
      <c r="L209" s="180">
        <v>580000</v>
      </c>
      <c r="M209" s="180">
        <f>IF(Form703Data[[#This Row],[Dist]]&lt;&gt;B208,1,M208+1)</f>
        <v>5</v>
      </c>
    </row>
    <row r="210" spans="1:13" x14ac:dyDescent="0.2">
      <c r="A210" s="180">
        <v>2020</v>
      </c>
      <c r="B210" s="180" t="s">
        <v>57</v>
      </c>
      <c r="C210" s="180" t="s">
        <v>1152</v>
      </c>
      <c r="D210" s="180">
        <v>1735000</v>
      </c>
      <c r="E210" s="180" t="s">
        <v>505</v>
      </c>
      <c r="F210" s="180">
        <v>41760</v>
      </c>
      <c r="G210" s="180">
        <v>190000</v>
      </c>
      <c r="H210" s="180">
        <v>20735</v>
      </c>
      <c r="I210" s="180">
        <v>600</v>
      </c>
      <c r="J210" s="180">
        <v>211335</v>
      </c>
      <c r="K210" s="180">
        <v>0</v>
      </c>
      <c r="L210" s="180">
        <v>211335</v>
      </c>
      <c r="M210" s="180">
        <f>IF(Form703Data[[#This Row],[Dist]]&lt;&gt;B209,1,M209+1)</f>
        <v>1</v>
      </c>
    </row>
    <row r="211" spans="1:13" x14ac:dyDescent="0.2">
      <c r="A211" s="180">
        <v>2020</v>
      </c>
      <c r="B211" s="180" t="s">
        <v>57</v>
      </c>
      <c r="C211" s="180" t="s">
        <v>1153</v>
      </c>
      <c r="D211" s="180">
        <v>1080000</v>
      </c>
      <c r="E211" s="180" t="s">
        <v>505</v>
      </c>
      <c r="F211" s="180">
        <v>43046</v>
      </c>
      <c r="G211" s="180">
        <v>70000</v>
      </c>
      <c r="H211" s="180">
        <v>26890</v>
      </c>
      <c r="I211" s="180">
        <v>600</v>
      </c>
      <c r="J211" s="180">
        <v>97490</v>
      </c>
      <c r="K211" s="180">
        <v>0</v>
      </c>
      <c r="L211" s="180">
        <v>97490</v>
      </c>
      <c r="M211" s="180">
        <f>IF(Form703Data[[#This Row],[Dist]]&lt;&gt;B210,1,M210+1)</f>
        <v>2</v>
      </c>
    </row>
    <row r="212" spans="1:13" x14ac:dyDescent="0.2">
      <c r="A212" s="180">
        <v>2020</v>
      </c>
      <c r="B212" s="180" t="s">
        <v>57</v>
      </c>
      <c r="C212" s="180" t="s">
        <v>1154</v>
      </c>
      <c r="D212" s="180">
        <v>3650000</v>
      </c>
      <c r="E212" s="180" t="s">
        <v>491</v>
      </c>
      <c r="F212" s="180">
        <v>41791</v>
      </c>
      <c r="G212" s="180">
        <v>225000</v>
      </c>
      <c r="H212" s="180">
        <v>70593</v>
      </c>
      <c r="I212" s="180">
        <v>600</v>
      </c>
      <c r="J212" s="180">
        <v>296193</v>
      </c>
      <c r="K212" s="180">
        <v>295544</v>
      </c>
      <c r="L212" s="180">
        <v>0</v>
      </c>
      <c r="M212" s="180">
        <f>IF(Form703Data[[#This Row],[Dist]]&lt;&gt;B211,1,M211+1)</f>
        <v>3</v>
      </c>
    </row>
    <row r="213" spans="1:13" x14ac:dyDescent="0.2">
      <c r="A213" s="180">
        <v>2020</v>
      </c>
      <c r="B213" s="180" t="s">
        <v>57</v>
      </c>
      <c r="C213" s="180" t="s">
        <v>1155</v>
      </c>
      <c r="D213" s="180">
        <v>535000</v>
      </c>
      <c r="E213" s="180" t="s">
        <v>491</v>
      </c>
      <c r="F213" s="180">
        <v>41579</v>
      </c>
      <c r="G213" s="180">
        <v>35208</v>
      </c>
      <c r="H213" s="180">
        <v>3332</v>
      </c>
      <c r="I213" s="180">
        <v>0</v>
      </c>
      <c r="J213" s="180">
        <v>38540</v>
      </c>
      <c r="K213" s="180">
        <v>38454</v>
      </c>
      <c r="L213" s="180">
        <v>0</v>
      </c>
      <c r="M213" s="180">
        <f>IF(Form703Data[[#This Row],[Dist]]&lt;&gt;B212,1,M212+1)</f>
        <v>4</v>
      </c>
    </row>
    <row r="214" spans="1:13" x14ac:dyDescent="0.2">
      <c r="A214" s="180">
        <v>2020</v>
      </c>
      <c r="B214" s="180" t="s">
        <v>58</v>
      </c>
      <c r="C214" s="180" t="s">
        <v>1156</v>
      </c>
      <c r="D214" s="180">
        <v>2340000</v>
      </c>
      <c r="E214" s="180" t="s">
        <v>505</v>
      </c>
      <c r="F214" s="180">
        <v>0</v>
      </c>
      <c r="G214" s="180">
        <v>255000</v>
      </c>
      <c r="H214" s="180">
        <v>18598</v>
      </c>
      <c r="I214" s="180">
        <v>600</v>
      </c>
      <c r="J214" s="180">
        <v>274198</v>
      </c>
      <c r="K214" s="180">
        <v>0</v>
      </c>
      <c r="L214" s="180">
        <v>274198</v>
      </c>
      <c r="M214" s="180">
        <f>IF(Form703Data[[#This Row],[Dist]]&lt;&gt;B213,1,M213+1)</f>
        <v>1</v>
      </c>
    </row>
    <row r="215" spans="1:13" x14ac:dyDescent="0.2">
      <c r="A215" s="180">
        <v>2020</v>
      </c>
      <c r="B215" s="180" t="s">
        <v>58</v>
      </c>
      <c r="C215" s="180" t="s">
        <v>1157</v>
      </c>
      <c r="D215" s="180">
        <v>4420000</v>
      </c>
      <c r="E215" s="180" t="s">
        <v>491</v>
      </c>
      <c r="F215" s="180">
        <v>0</v>
      </c>
      <c r="G215" s="180">
        <v>295000</v>
      </c>
      <c r="H215" s="180">
        <v>82750</v>
      </c>
      <c r="I215" s="180">
        <v>0</v>
      </c>
      <c r="J215" s="180">
        <v>377750</v>
      </c>
      <c r="K215" s="180">
        <v>0</v>
      </c>
      <c r="L215" s="180">
        <v>0</v>
      </c>
      <c r="M215" s="180">
        <f>IF(Form703Data[[#This Row],[Dist]]&lt;&gt;B214,1,M214+1)</f>
        <v>2</v>
      </c>
    </row>
    <row r="216" spans="1:13" x14ac:dyDescent="0.2">
      <c r="A216" s="180">
        <v>2020</v>
      </c>
      <c r="B216" s="180" t="s">
        <v>58</v>
      </c>
      <c r="C216" s="180" t="s">
        <v>1158</v>
      </c>
      <c r="D216" s="180">
        <v>0</v>
      </c>
      <c r="E216" s="180" t="s">
        <v>505</v>
      </c>
      <c r="F216" s="180">
        <v>0</v>
      </c>
      <c r="G216" s="180">
        <v>165000</v>
      </c>
      <c r="H216" s="180">
        <v>0</v>
      </c>
      <c r="I216" s="180">
        <v>0</v>
      </c>
      <c r="J216" s="180">
        <v>165000</v>
      </c>
      <c r="K216" s="180">
        <v>0</v>
      </c>
      <c r="L216" s="180">
        <v>165000</v>
      </c>
      <c r="M216" s="180">
        <f>IF(Form703Data[[#This Row],[Dist]]&lt;&gt;B215,1,M215+1)</f>
        <v>3</v>
      </c>
    </row>
    <row r="217" spans="1:13" x14ac:dyDescent="0.2">
      <c r="A217" s="180">
        <v>2020</v>
      </c>
      <c r="B217" s="180" t="s">
        <v>59</v>
      </c>
      <c r="C217" s="180" t="s">
        <v>1159</v>
      </c>
      <c r="D217" s="180">
        <v>3000000</v>
      </c>
      <c r="E217" s="180" t="s">
        <v>491</v>
      </c>
      <c r="F217" s="180">
        <v>41974</v>
      </c>
      <c r="G217" s="180">
        <v>200000</v>
      </c>
      <c r="H217" s="180">
        <v>75370</v>
      </c>
      <c r="I217" s="180">
        <v>0</v>
      </c>
      <c r="J217" s="180">
        <v>275370</v>
      </c>
      <c r="K217" s="180">
        <v>0</v>
      </c>
      <c r="L217" s="180">
        <v>0</v>
      </c>
      <c r="M217" s="180">
        <f>IF(Form703Data[[#This Row],[Dist]]&lt;&gt;B216,1,M216+1)</f>
        <v>1</v>
      </c>
    </row>
    <row r="218" spans="1:13" x14ac:dyDescent="0.2">
      <c r="A218" s="180">
        <v>2020</v>
      </c>
      <c r="B218" s="180" t="s">
        <v>60</v>
      </c>
      <c r="C218" s="180" t="s">
        <v>1160</v>
      </c>
      <c r="D218" s="180">
        <v>8490000</v>
      </c>
      <c r="E218" s="180" t="s">
        <v>491</v>
      </c>
      <c r="F218" s="180">
        <v>0</v>
      </c>
      <c r="G218" s="180">
        <v>631000</v>
      </c>
      <c r="H218" s="180">
        <v>160138</v>
      </c>
      <c r="I218" s="180">
        <v>0</v>
      </c>
      <c r="J218" s="180">
        <v>791138</v>
      </c>
      <c r="K218" s="180">
        <v>0</v>
      </c>
      <c r="L218" s="180">
        <v>0</v>
      </c>
      <c r="M218" s="180">
        <f>IF(Form703Data[[#This Row],[Dist]]&lt;&gt;B217,1,M217+1)</f>
        <v>1</v>
      </c>
    </row>
    <row r="219" spans="1:13" x14ac:dyDescent="0.2">
      <c r="A219" s="180">
        <v>2020</v>
      </c>
      <c r="B219" s="180" t="s">
        <v>61</v>
      </c>
      <c r="C219" s="180" t="s">
        <v>388</v>
      </c>
      <c r="D219" s="180">
        <v>3105000</v>
      </c>
      <c r="E219" s="180" t="s">
        <v>491</v>
      </c>
      <c r="F219" s="180">
        <v>0</v>
      </c>
      <c r="G219" s="180">
        <v>635000</v>
      </c>
      <c r="H219" s="180">
        <v>10160</v>
      </c>
      <c r="I219" s="180">
        <v>0</v>
      </c>
      <c r="J219" s="180">
        <v>645160</v>
      </c>
      <c r="K219" s="180">
        <v>0</v>
      </c>
      <c r="L219" s="180">
        <v>645160</v>
      </c>
      <c r="M219" s="180">
        <f>IF(Form703Data[[#This Row],[Dist]]&lt;&gt;B218,1,M218+1)</f>
        <v>1</v>
      </c>
    </row>
    <row r="220" spans="1:13" x14ac:dyDescent="0.2">
      <c r="A220" s="180">
        <v>2020</v>
      </c>
      <c r="B220" s="180" t="s">
        <v>61</v>
      </c>
      <c r="C220" s="180" t="s">
        <v>1161</v>
      </c>
      <c r="D220" s="180">
        <v>10000000</v>
      </c>
      <c r="E220" s="180" t="s">
        <v>491</v>
      </c>
      <c r="F220" s="180">
        <v>41466</v>
      </c>
      <c r="G220" s="180">
        <v>580000</v>
      </c>
      <c r="H220" s="180">
        <v>198077</v>
      </c>
      <c r="I220" s="180">
        <v>0</v>
      </c>
      <c r="J220" s="180">
        <v>778077</v>
      </c>
      <c r="K220" s="180">
        <v>778077</v>
      </c>
      <c r="L220" s="180">
        <v>0</v>
      </c>
      <c r="M220" s="180">
        <f>IF(Form703Data[[#This Row],[Dist]]&lt;&gt;B219,1,M219+1)</f>
        <v>2</v>
      </c>
    </row>
    <row r="221" spans="1:13" x14ac:dyDescent="0.2">
      <c r="A221" s="180">
        <v>2020</v>
      </c>
      <c r="B221" s="180" t="s">
        <v>61</v>
      </c>
      <c r="C221" s="180" t="s">
        <v>1161</v>
      </c>
      <c r="D221" s="180">
        <v>4800000</v>
      </c>
      <c r="E221" s="180" t="s">
        <v>491</v>
      </c>
      <c r="F221" s="180">
        <v>42278</v>
      </c>
      <c r="G221" s="180">
        <v>340000</v>
      </c>
      <c r="H221" s="180">
        <v>96390</v>
      </c>
      <c r="I221" s="180">
        <v>0</v>
      </c>
      <c r="J221" s="180">
        <v>436390</v>
      </c>
      <c r="K221" s="180">
        <v>436390</v>
      </c>
      <c r="L221" s="180">
        <v>0</v>
      </c>
      <c r="M221" s="180">
        <f>IF(Form703Data[[#This Row],[Dist]]&lt;&gt;B220,1,M220+1)</f>
        <v>3</v>
      </c>
    </row>
    <row r="222" spans="1:13" x14ac:dyDescent="0.2">
      <c r="A222" s="180">
        <v>2020</v>
      </c>
      <c r="B222" s="180" t="s">
        <v>62</v>
      </c>
      <c r="C222" s="180" t="s">
        <v>1162</v>
      </c>
      <c r="D222" s="180"/>
      <c r="E222" s="180"/>
      <c r="F222" s="180"/>
      <c r="G222" s="180">
        <v>90000</v>
      </c>
      <c r="H222" s="180">
        <v>7623</v>
      </c>
      <c r="I222" s="180">
        <v>0</v>
      </c>
      <c r="J222" s="180">
        <v>97623</v>
      </c>
      <c r="K222" s="180"/>
      <c r="L222" s="180">
        <v>0</v>
      </c>
      <c r="M222" s="180">
        <f>IF(Form703Data[[#This Row],[Dist]]&lt;&gt;B221,1,M221+1)</f>
        <v>1</v>
      </c>
    </row>
    <row r="223" spans="1:13" x14ac:dyDescent="0.2">
      <c r="A223" s="180">
        <v>2020</v>
      </c>
      <c r="B223" s="180" t="s">
        <v>63</v>
      </c>
      <c r="C223" s="180" t="s">
        <v>1163</v>
      </c>
      <c r="D223" s="180">
        <v>9400000</v>
      </c>
      <c r="E223" s="180" t="s">
        <v>505</v>
      </c>
      <c r="F223" s="180">
        <v>43438</v>
      </c>
      <c r="G223" s="180">
        <v>185000</v>
      </c>
      <c r="H223" s="180">
        <v>538361</v>
      </c>
      <c r="I223" s="180">
        <v>1600</v>
      </c>
      <c r="J223" s="180">
        <v>724961</v>
      </c>
      <c r="K223" s="180">
        <v>550000</v>
      </c>
      <c r="L223" s="180">
        <v>174961</v>
      </c>
      <c r="M223" s="180">
        <f>IF(Form703Data[[#This Row],[Dist]]&lt;&gt;B222,1,M222+1)</f>
        <v>1</v>
      </c>
    </row>
    <row r="224" spans="1:13" x14ac:dyDescent="0.2">
      <c r="A224" s="180">
        <v>2020</v>
      </c>
      <c r="B224" s="180" t="s">
        <v>63</v>
      </c>
      <c r="C224" s="180" t="s">
        <v>1164</v>
      </c>
      <c r="D224" s="180">
        <v>2600000</v>
      </c>
      <c r="E224" s="180" t="s">
        <v>505</v>
      </c>
      <c r="F224" s="180">
        <v>0</v>
      </c>
      <c r="G224" s="180">
        <v>75000</v>
      </c>
      <c r="H224" s="180">
        <v>79057</v>
      </c>
      <c r="I224" s="180">
        <v>0</v>
      </c>
      <c r="J224" s="180">
        <v>154057</v>
      </c>
      <c r="K224" s="180">
        <v>0</v>
      </c>
      <c r="L224" s="180">
        <v>154057</v>
      </c>
      <c r="M224" s="180">
        <f>IF(Form703Data[[#This Row],[Dist]]&lt;&gt;B223,1,M223+1)</f>
        <v>2</v>
      </c>
    </row>
    <row r="225" spans="1:13" x14ac:dyDescent="0.2">
      <c r="A225" s="180">
        <v>2020</v>
      </c>
      <c r="B225" s="180" t="s">
        <v>65</v>
      </c>
      <c r="C225" s="180" t="s">
        <v>1165</v>
      </c>
      <c r="D225" s="180">
        <v>2635000</v>
      </c>
      <c r="E225" s="180" t="s">
        <v>505</v>
      </c>
      <c r="F225" s="180">
        <v>42046</v>
      </c>
      <c r="G225" s="180">
        <v>255000</v>
      </c>
      <c r="H225" s="180">
        <v>42113</v>
      </c>
      <c r="I225" s="180">
        <v>3000</v>
      </c>
      <c r="J225" s="180">
        <v>300113</v>
      </c>
      <c r="K225" s="180">
        <v>67838</v>
      </c>
      <c r="L225" s="180">
        <v>232275</v>
      </c>
      <c r="M225" s="180">
        <f>IF(Form703Data[[#This Row],[Dist]]&lt;&gt;B224,1,M224+1)</f>
        <v>1</v>
      </c>
    </row>
    <row r="226" spans="1:13" x14ac:dyDescent="0.2">
      <c r="A226" s="180">
        <v>2020</v>
      </c>
      <c r="B226" s="180" t="s">
        <v>66</v>
      </c>
      <c r="C226" s="180" t="s">
        <v>1166</v>
      </c>
      <c r="D226" s="180">
        <v>13000000</v>
      </c>
      <c r="E226" s="180" t="s">
        <v>505</v>
      </c>
      <c r="F226" s="180">
        <v>43383</v>
      </c>
      <c r="G226" s="180">
        <v>460000</v>
      </c>
      <c r="H226" s="180">
        <v>431025</v>
      </c>
      <c r="I226" s="180">
        <v>0</v>
      </c>
      <c r="J226" s="180">
        <v>891025</v>
      </c>
      <c r="K226" s="180">
        <v>0</v>
      </c>
      <c r="L226" s="180">
        <v>891025</v>
      </c>
      <c r="M226" s="180">
        <f>IF(Form703Data[[#This Row],[Dist]]&lt;&gt;B225,1,M225+1)</f>
        <v>1</v>
      </c>
    </row>
    <row r="227" spans="1:13" x14ac:dyDescent="0.2">
      <c r="A227" s="180">
        <v>2020</v>
      </c>
      <c r="B227" s="180" t="s">
        <v>69</v>
      </c>
      <c r="C227" s="180" t="s">
        <v>1167</v>
      </c>
      <c r="D227" s="180">
        <v>7150000</v>
      </c>
      <c r="E227" s="180" t="s">
        <v>505</v>
      </c>
      <c r="F227" s="180">
        <v>0</v>
      </c>
      <c r="G227" s="180">
        <v>255000</v>
      </c>
      <c r="H227" s="180">
        <v>72009</v>
      </c>
      <c r="I227" s="180">
        <v>0</v>
      </c>
      <c r="J227" s="180">
        <v>327009</v>
      </c>
      <c r="K227" s="180">
        <v>0</v>
      </c>
      <c r="L227" s="180">
        <v>327009</v>
      </c>
      <c r="M227" s="180">
        <f>IF(Form703Data[[#This Row],[Dist]]&lt;&gt;B226,1,M226+1)</f>
        <v>1</v>
      </c>
    </row>
    <row r="228" spans="1:13" x14ac:dyDescent="0.2">
      <c r="A228" s="180">
        <v>2020</v>
      </c>
      <c r="B228" s="180" t="s">
        <v>69</v>
      </c>
      <c r="C228" s="180" t="s">
        <v>1168</v>
      </c>
      <c r="D228" s="180">
        <v>9720000</v>
      </c>
      <c r="E228" s="180" t="s">
        <v>505</v>
      </c>
      <c r="F228" s="180">
        <v>0</v>
      </c>
      <c r="G228" s="180">
        <v>225000</v>
      </c>
      <c r="H228" s="180">
        <v>236875</v>
      </c>
      <c r="I228" s="180">
        <v>0</v>
      </c>
      <c r="J228" s="180">
        <v>461875</v>
      </c>
      <c r="K228" s="180">
        <v>0</v>
      </c>
      <c r="L228" s="180">
        <v>461875</v>
      </c>
      <c r="M228" s="180">
        <f>IF(Form703Data[[#This Row],[Dist]]&lt;&gt;B227,1,M227+1)</f>
        <v>2</v>
      </c>
    </row>
    <row r="229" spans="1:13" x14ac:dyDescent="0.2">
      <c r="A229" s="180">
        <v>2020</v>
      </c>
      <c r="B229" s="180" t="s">
        <v>69</v>
      </c>
      <c r="C229" s="180" t="s">
        <v>1169</v>
      </c>
      <c r="D229" s="180">
        <v>5945000</v>
      </c>
      <c r="E229" s="180" t="s">
        <v>505</v>
      </c>
      <c r="F229" s="180">
        <v>0</v>
      </c>
      <c r="G229" s="180">
        <v>40000</v>
      </c>
      <c r="H229" s="180">
        <v>148950</v>
      </c>
      <c r="I229" s="180">
        <v>0</v>
      </c>
      <c r="J229" s="180">
        <v>188950</v>
      </c>
      <c r="K229" s="180">
        <v>0</v>
      </c>
      <c r="L229" s="180">
        <v>188950</v>
      </c>
      <c r="M229" s="180">
        <f>IF(Form703Data[[#This Row],[Dist]]&lt;&gt;B228,1,M228+1)</f>
        <v>3</v>
      </c>
    </row>
    <row r="230" spans="1:13" x14ac:dyDescent="0.2">
      <c r="A230" s="180">
        <v>2020</v>
      </c>
      <c r="B230" s="180" t="s">
        <v>69</v>
      </c>
      <c r="C230" s="180" t="s">
        <v>1170</v>
      </c>
      <c r="D230" s="180">
        <v>9995000</v>
      </c>
      <c r="E230" s="180" t="s">
        <v>505</v>
      </c>
      <c r="F230" s="180">
        <v>0</v>
      </c>
      <c r="G230" s="180">
        <v>240000</v>
      </c>
      <c r="H230" s="180">
        <v>305506</v>
      </c>
      <c r="I230" s="180">
        <v>250</v>
      </c>
      <c r="J230" s="180">
        <v>545756</v>
      </c>
      <c r="K230" s="180">
        <v>0</v>
      </c>
      <c r="L230" s="180">
        <v>545756</v>
      </c>
      <c r="M230" s="180">
        <f>IF(Form703Data[[#This Row],[Dist]]&lt;&gt;B229,1,M229+1)</f>
        <v>4</v>
      </c>
    </row>
    <row r="231" spans="1:13" x14ac:dyDescent="0.2">
      <c r="A231" s="180">
        <v>2020</v>
      </c>
      <c r="B231" s="180" t="s">
        <v>69</v>
      </c>
      <c r="C231" s="180" t="s">
        <v>1171</v>
      </c>
      <c r="D231" s="180">
        <v>9995000</v>
      </c>
      <c r="E231" s="180" t="s">
        <v>505</v>
      </c>
      <c r="F231" s="180">
        <v>0</v>
      </c>
      <c r="G231" s="180">
        <v>200000</v>
      </c>
      <c r="H231" s="180">
        <v>343916</v>
      </c>
      <c r="I231" s="180">
        <v>250</v>
      </c>
      <c r="J231" s="180">
        <v>544166</v>
      </c>
      <c r="K231" s="180">
        <v>0</v>
      </c>
      <c r="L231" s="180">
        <v>544166</v>
      </c>
      <c r="M231" s="180">
        <f>IF(Form703Data[[#This Row],[Dist]]&lt;&gt;B230,1,M230+1)</f>
        <v>5</v>
      </c>
    </row>
    <row r="232" spans="1:13" x14ac:dyDescent="0.2">
      <c r="A232" s="180">
        <v>2020</v>
      </c>
      <c r="B232" s="180" t="s">
        <v>69</v>
      </c>
      <c r="C232" s="180" t="s">
        <v>1172</v>
      </c>
      <c r="D232" s="180">
        <v>41285000</v>
      </c>
      <c r="E232" s="180" t="s">
        <v>505</v>
      </c>
      <c r="F232" s="180">
        <v>0</v>
      </c>
      <c r="G232" s="180">
        <v>1900000</v>
      </c>
      <c r="H232" s="180">
        <v>1598867</v>
      </c>
      <c r="I232" s="180">
        <v>275</v>
      </c>
      <c r="J232" s="180">
        <v>3499142</v>
      </c>
      <c r="K232" s="180">
        <v>0</v>
      </c>
      <c r="L232" s="180">
        <v>3499142</v>
      </c>
      <c r="M232" s="180">
        <f>IF(Form703Data[[#This Row],[Dist]]&lt;&gt;B231,1,M231+1)</f>
        <v>6</v>
      </c>
    </row>
    <row r="233" spans="1:13" x14ac:dyDescent="0.2">
      <c r="A233" s="180">
        <v>2020</v>
      </c>
      <c r="B233" s="180" t="s">
        <v>69</v>
      </c>
      <c r="C233" s="180" t="s">
        <v>1173</v>
      </c>
      <c r="D233" s="180">
        <v>2550000</v>
      </c>
      <c r="E233" s="180" t="s">
        <v>491</v>
      </c>
      <c r="F233" s="180">
        <v>0</v>
      </c>
      <c r="G233" s="180">
        <v>500000</v>
      </c>
      <c r="H233" s="180">
        <v>90000</v>
      </c>
      <c r="I233" s="180">
        <v>500</v>
      </c>
      <c r="J233" s="180">
        <v>590500</v>
      </c>
      <c r="K233" s="180">
        <v>590500</v>
      </c>
      <c r="L233" s="180">
        <v>0</v>
      </c>
      <c r="M233" s="180">
        <f>IF(Form703Data[[#This Row],[Dist]]&lt;&gt;B232,1,M232+1)</f>
        <v>7</v>
      </c>
    </row>
    <row r="234" spans="1:13" x14ac:dyDescent="0.2">
      <c r="A234" s="180">
        <v>2020</v>
      </c>
      <c r="B234" s="180" t="s">
        <v>69</v>
      </c>
      <c r="C234" s="180" t="s">
        <v>1174</v>
      </c>
      <c r="D234" s="180">
        <v>8654000</v>
      </c>
      <c r="E234" s="180" t="s">
        <v>491</v>
      </c>
      <c r="F234" s="180">
        <v>0</v>
      </c>
      <c r="G234" s="180">
        <v>859000</v>
      </c>
      <c r="H234" s="180">
        <v>241472</v>
      </c>
      <c r="I234" s="180">
        <v>500</v>
      </c>
      <c r="J234" s="180">
        <v>1100972</v>
      </c>
      <c r="K234" s="180">
        <v>1100972</v>
      </c>
      <c r="L234" s="180">
        <v>0</v>
      </c>
      <c r="M234" s="180">
        <f>IF(Form703Data[[#This Row],[Dist]]&lt;&gt;B233,1,M233+1)</f>
        <v>8</v>
      </c>
    </row>
    <row r="235" spans="1:13" x14ac:dyDescent="0.2">
      <c r="A235" s="180">
        <v>2020</v>
      </c>
      <c r="B235" s="180" t="s">
        <v>69</v>
      </c>
      <c r="C235" s="180" t="s">
        <v>1172</v>
      </c>
      <c r="D235" s="180">
        <v>2655000</v>
      </c>
      <c r="E235" s="180" t="s">
        <v>491</v>
      </c>
      <c r="F235" s="180">
        <v>0</v>
      </c>
      <c r="G235" s="180">
        <v>25000</v>
      </c>
      <c r="H235" s="180">
        <v>100153</v>
      </c>
      <c r="I235" s="180">
        <v>500</v>
      </c>
      <c r="J235" s="180">
        <v>125653</v>
      </c>
      <c r="K235" s="180">
        <v>125653</v>
      </c>
      <c r="L235" s="180">
        <v>0</v>
      </c>
      <c r="M235" s="180">
        <f>IF(Form703Data[[#This Row],[Dist]]&lt;&gt;B234,1,M234+1)</f>
        <v>9</v>
      </c>
    </row>
    <row r="236" spans="1:13" x14ac:dyDescent="0.2">
      <c r="A236" s="180">
        <v>2020</v>
      </c>
      <c r="B236" s="180" t="s">
        <v>70</v>
      </c>
      <c r="C236" s="180" t="s">
        <v>1175</v>
      </c>
      <c r="D236" s="180">
        <v>2685000</v>
      </c>
      <c r="E236" s="180" t="s">
        <v>491</v>
      </c>
      <c r="F236" s="180">
        <v>0</v>
      </c>
      <c r="G236" s="180">
        <v>521000</v>
      </c>
      <c r="H236" s="180">
        <v>31481</v>
      </c>
      <c r="I236" s="180">
        <v>0</v>
      </c>
      <c r="J236" s="180">
        <v>552481</v>
      </c>
      <c r="K236" s="180">
        <v>0</v>
      </c>
      <c r="L236" s="180">
        <v>0</v>
      </c>
      <c r="M236" s="180">
        <f>IF(Form703Data[[#This Row],[Dist]]&lt;&gt;B235,1,M235+1)</f>
        <v>1</v>
      </c>
    </row>
    <row r="237" spans="1:13" x14ac:dyDescent="0.2">
      <c r="A237" s="180">
        <v>2020</v>
      </c>
      <c r="B237" s="180" t="s">
        <v>70</v>
      </c>
      <c r="C237" s="180" t="s">
        <v>1176</v>
      </c>
      <c r="D237" s="180">
        <v>3500000</v>
      </c>
      <c r="E237" s="180" t="s">
        <v>491</v>
      </c>
      <c r="F237" s="180">
        <v>0</v>
      </c>
      <c r="G237" s="180">
        <v>100000</v>
      </c>
      <c r="H237" s="180">
        <v>103600</v>
      </c>
      <c r="I237" s="180">
        <v>0</v>
      </c>
      <c r="J237" s="180">
        <v>203600</v>
      </c>
      <c r="K237" s="180">
        <v>0</v>
      </c>
      <c r="L237" s="180">
        <v>0</v>
      </c>
      <c r="M237" s="180">
        <f>IF(Form703Data[[#This Row],[Dist]]&lt;&gt;B236,1,M236+1)</f>
        <v>2</v>
      </c>
    </row>
    <row r="238" spans="1:13" x14ac:dyDescent="0.2">
      <c r="A238" s="180">
        <v>2020</v>
      </c>
      <c r="B238" s="180" t="s">
        <v>71</v>
      </c>
      <c r="C238" s="180" t="s">
        <v>1177</v>
      </c>
      <c r="D238" s="180">
        <v>5310000</v>
      </c>
      <c r="E238" s="180" t="s">
        <v>491</v>
      </c>
      <c r="F238" s="180">
        <v>0</v>
      </c>
      <c r="G238" s="180">
        <v>330000</v>
      </c>
      <c r="H238" s="180">
        <v>106900</v>
      </c>
      <c r="I238" s="180">
        <v>1000</v>
      </c>
      <c r="J238" s="180">
        <v>437900</v>
      </c>
      <c r="K238" s="180">
        <v>437900</v>
      </c>
      <c r="L238" s="180">
        <v>0</v>
      </c>
      <c r="M238" s="180">
        <f>IF(Form703Data[[#This Row],[Dist]]&lt;&gt;B237,1,M237+1)</f>
        <v>1</v>
      </c>
    </row>
    <row r="239" spans="1:13" x14ac:dyDescent="0.2">
      <c r="A239" s="180">
        <v>2020</v>
      </c>
      <c r="B239" s="180" t="s">
        <v>71</v>
      </c>
      <c r="C239" s="180" t="s">
        <v>1178</v>
      </c>
      <c r="D239" s="180">
        <v>24675000</v>
      </c>
      <c r="E239" s="180" t="s">
        <v>491</v>
      </c>
      <c r="F239" s="180">
        <v>0</v>
      </c>
      <c r="G239" s="180">
        <v>1605000</v>
      </c>
      <c r="H239" s="180">
        <v>488600</v>
      </c>
      <c r="I239" s="180">
        <v>1000</v>
      </c>
      <c r="J239" s="180">
        <v>2094600</v>
      </c>
      <c r="K239" s="180">
        <v>2094600</v>
      </c>
      <c r="L239" s="180">
        <v>0</v>
      </c>
      <c r="M239" s="180">
        <f>IF(Form703Data[[#This Row],[Dist]]&lt;&gt;B238,1,M238+1)</f>
        <v>2</v>
      </c>
    </row>
    <row r="240" spans="1:13" x14ac:dyDescent="0.2">
      <c r="A240" s="180">
        <v>2020</v>
      </c>
      <c r="B240" s="180" t="s">
        <v>71</v>
      </c>
      <c r="C240" s="180" t="s">
        <v>1179</v>
      </c>
      <c r="D240" s="180">
        <v>3584000</v>
      </c>
      <c r="E240" s="180" t="s">
        <v>491</v>
      </c>
      <c r="F240" s="180">
        <v>0</v>
      </c>
      <c r="G240" s="180">
        <v>1724000</v>
      </c>
      <c r="H240" s="180">
        <v>56500</v>
      </c>
      <c r="I240" s="180">
        <v>1000</v>
      </c>
      <c r="J240" s="180">
        <v>1781500</v>
      </c>
      <c r="K240" s="180">
        <v>1781500</v>
      </c>
      <c r="L240" s="180">
        <v>0</v>
      </c>
      <c r="M240" s="180">
        <f>IF(Form703Data[[#This Row],[Dist]]&lt;&gt;B239,1,M239+1)</f>
        <v>3</v>
      </c>
    </row>
    <row r="241" spans="1:13" x14ac:dyDescent="0.2">
      <c r="A241" s="180">
        <v>2020</v>
      </c>
      <c r="B241" s="180" t="s">
        <v>71</v>
      </c>
      <c r="C241" s="180" t="s">
        <v>1180</v>
      </c>
      <c r="D241" s="180">
        <v>615675</v>
      </c>
      <c r="E241" s="180" t="s">
        <v>491</v>
      </c>
      <c r="F241" s="180">
        <v>0</v>
      </c>
      <c r="G241" s="180">
        <v>113500</v>
      </c>
      <c r="H241" s="180">
        <v>19800</v>
      </c>
      <c r="I241" s="180">
        <v>0</v>
      </c>
      <c r="J241" s="180">
        <v>133300</v>
      </c>
      <c r="K241" s="180">
        <v>133300</v>
      </c>
      <c r="L241" s="180">
        <v>0</v>
      </c>
      <c r="M241" s="180">
        <f>IF(Form703Data[[#This Row],[Dist]]&lt;&gt;B240,1,M240+1)</f>
        <v>4</v>
      </c>
    </row>
    <row r="242" spans="1:13" x14ac:dyDescent="0.2">
      <c r="A242" s="180">
        <v>2020</v>
      </c>
      <c r="B242" s="180" t="s">
        <v>72</v>
      </c>
      <c r="C242" s="180" t="s">
        <v>1181</v>
      </c>
      <c r="D242" s="180">
        <v>0</v>
      </c>
      <c r="E242" s="180" t="s">
        <v>505</v>
      </c>
      <c r="F242" s="180">
        <v>0</v>
      </c>
      <c r="G242" s="180">
        <v>0</v>
      </c>
      <c r="H242" s="180">
        <v>32393</v>
      </c>
      <c r="I242" s="180">
        <v>0</v>
      </c>
      <c r="J242" s="180">
        <v>32393</v>
      </c>
      <c r="K242" s="180">
        <v>0</v>
      </c>
      <c r="L242" s="180">
        <v>32393</v>
      </c>
      <c r="M242" s="180">
        <f>IF(Form703Data[[#This Row],[Dist]]&lt;&gt;B241,1,M241+1)</f>
        <v>1</v>
      </c>
    </row>
    <row r="243" spans="1:13" x14ac:dyDescent="0.2">
      <c r="A243" s="180">
        <v>2020</v>
      </c>
      <c r="B243" s="180" t="s">
        <v>72</v>
      </c>
      <c r="C243" s="180" t="s">
        <v>1182</v>
      </c>
      <c r="D243" s="180">
        <v>0</v>
      </c>
      <c r="E243" s="180" t="s">
        <v>505</v>
      </c>
      <c r="F243" s="180">
        <v>0</v>
      </c>
      <c r="G243" s="180">
        <v>360000</v>
      </c>
      <c r="H243" s="180">
        <v>25855</v>
      </c>
      <c r="I243" s="180">
        <v>0</v>
      </c>
      <c r="J243" s="180">
        <v>385855</v>
      </c>
      <c r="K243" s="180">
        <v>0</v>
      </c>
      <c r="L243" s="180">
        <v>385855</v>
      </c>
      <c r="M243" s="180">
        <f>IF(Form703Data[[#This Row],[Dist]]&lt;&gt;B242,1,M242+1)</f>
        <v>2</v>
      </c>
    </row>
    <row r="244" spans="1:13" x14ac:dyDescent="0.2">
      <c r="A244" s="180">
        <v>2020</v>
      </c>
      <c r="B244" s="180" t="s">
        <v>72</v>
      </c>
      <c r="C244" s="180" t="s">
        <v>1183</v>
      </c>
      <c r="D244" s="180">
        <v>0</v>
      </c>
      <c r="E244" s="180" t="s">
        <v>505</v>
      </c>
      <c r="F244" s="180">
        <v>0</v>
      </c>
      <c r="G244" s="180">
        <v>465000</v>
      </c>
      <c r="H244" s="180">
        <v>0</v>
      </c>
      <c r="I244" s="180">
        <v>0</v>
      </c>
      <c r="J244" s="180">
        <v>465000</v>
      </c>
      <c r="K244" s="180">
        <v>0</v>
      </c>
      <c r="L244" s="180">
        <v>465000</v>
      </c>
      <c r="M244" s="180">
        <f>IF(Form703Data[[#This Row],[Dist]]&lt;&gt;B243,1,M243+1)</f>
        <v>3</v>
      </c>
    </row>
    <row r="245" spans="1:13" x14ac:dyDescent="0.2">
      <c r="A245" s="180">
        <v>2020</v>
      </c>
      <c r="B245" s="180" t="s">
        <v>73</v>
      </c>
      <c r="C245" s="180" t="s">
        <v>1184</v>
      </c>
      <c r="D245" s="180">
        <v>6000000</v>
      </c>
      <c r="E245" s="180" t="s">
        <v>505</v>
      </c>
      <c r="F245" s="180">
        <v>41136</v>
      </c>
      <c r="G245" s="180">
        <v>195000</v>
      </c>
      <c r="H245" s="180">
        <v>107876</v>
      </c>
      <c r="I245" s="180">
        <v>500</v>
      </c>
      <c r="J245" s="180">
        <v>303376</v>
      </c>
      <c r="K245" s="180">
        <v>0</v>
      </c>
      <c r="L245" s="180">
        <v>303376</v>
      </c>
      <c r="M245" s="180">
        <f>IF(Form703Data[[#This Row],[Dist]]&lt;&gt;B244,1,M244+1)</f>
        <v>1</v>
      </c>
    </row>
    <row r="246" spans="1:13" x14ac:dyDescent="0.2">
      <c r="A246" s="180">
        <v>2020</v>
      </c>
      <c r="B246" s="180" t="s">
        <v>73</v>
      </c>
      <c r="C246" s="180" t="s">
        <v>1185</v>
      </c>
      <c r="D246" s="180">
        <v>9000000</v>
      </c>
      <c r="E246" s="180" t="s">
        <v>505</v>
      </c>
      <c r="F246" s="180">
        <v>41387</v>
      </c>
      <c r="G246" s="180">
        <v>800000</v>
      </c>
      <c r="H246" s="180">
        <v>89506</v>
      </c>
      <c r="I246" s="180">
        <v>500</v>
      </c>
      <c r="J246" s="180">
        <v>890006</v>
      </c>
      <c r="K246" s="180">
        <v>0</v>
      </c>
      <c r="L246" s="180">
        <v>890006</v>
      </c>
      <c r="M246" s="180">
        <f>IF(Form703Data[[#This Row],[Dist]]&lt;&gt;B245,1,M245+1)</f>
        <v>2</v>
      </c>
    </row>
    <row r="247" spans="1:13" x14ac:dyDescent="0.2">
      <c r="A247" s="180">
        <v>2020</v>
      </c>
      <c r="B247" s="180" t="s">
        <v>73</v>
      </c>
      <c r="C247" s="180" t="s">
        <v>1186</v>
      </c>
      <c r="D247" s="180">
        <v>25010000</v>
      </c>
      <c r="E247" s="180" t="s">
        <v>505</v>
      </c>
      <c r="F247" s="180">
        <v>41884</v>
      </c>
      <c r="G247" s="180">
        <v>575000</v>
      </c>
      <c r="H247" s="180">
        <v>695582</v>
      </c>
      <c r="I247" s="180">
        <v>500</v>
      </c>
      <c r="J247" s="180">
        <v>1271082</v>
      </c>
      <c r="K247" s="180">
        <v>0</v>
      </c>
      <c r="L247" s="180">
        <v>1271082</v>
      </c>
      <c r="M247" s="180">
        <f>IF(Form703Data[[#This Row],[Dist]]&lt;&gt;B246,1,M246+1)</f>
        <v>3</v>
      </c>
    </row>
    <row r="248" spans="1:13" x14ac:dyDescent="0.2">
      <c r="A248" s="180">
        <v>2020</v>
      </c>
      <c r="B248" s="180" t="s">
        <v>73</v>
      </c>
      <c r="C248" s="180" t="s">
        <v>1187</v>
      </c>
      <c r="D248" s="180">
        <v>5985000</v>
      </c>
      <c r="E248" s="180" t="s">
        <v>505</v>
      </c>
      <c r="F248" s="180">
        <v>42138</v>
      </c>
      <c r="G248" s="180">
        <v>625000</v>
      </c>
      <c r="H248" s="180">
        <v>12500</v>
      </c>
      <c r="I248" s="180">
        <v>500</v>
      </c>
      <c r="J248" s="180">
        <v>638000</v>
      </c>
      <c r="K248" s="180">
        <v>0</v>
      </c>
      <c r="L248" s="180">
        <v>638000</v>
      </c>
      <c r="M248" s="180">
        <f>IF(Form703Data[[#This Row],[Dist]]&lt;&gt;B247,1,M247+1)</f>
        <v>4</v>
      </c>
    </row>
    <row r="249" spans="1:13" x14ac:dyDescent="0.2">
      <c r="A249" s="180">
        <v>2020</v>
      </c>
      <c r="B249" s="180" t="s">
        <v>73</v>
      </c>
      <c r="C249" s="180" t="s">
        <v>1188</v>
      </c>
      <c r="D249" s="180">
        <v>10000000</v>
      </c>
      <c r="E249" s="180" t="s">
        <v>505</v>
      </c>
      <c r="F249" s="180">
        <v>42675</v>
      </c>
      <c r="G249" s="180">
        <v>0</v>
      </c>
      <c r="H249" s="180">
        <v>200038</v>
      </c>
      <c r="I249" s="180">
        <v>500</v>
      </c>
      <c r="J249" s="180">
        <v>200538</v>
      </c>
      <c r="K249" s="180">
        <v>0</v>
      </c>
      <c r="L249" s="180">
        <v>200538</v>
      </c>
      <c r="M249" s="180">
        <f>IF(Form703Data[[#This Row],[Dist]]&lt;&gt;B248,1,M248+1)</f>
        <v>5</v>
      </c>
    </row>
    <row r="250" spans="1:13" x14ac:dyDescent="0.2">
      <c r="A250" s="180">
        <v>2020</v>
      </c>
      <c r="B250" s="180" t="s">
        <v>73</v>
      </c>
      <c r="C250" s="180" t="s">
        <v>1189</v>
      </c>
      <c r="D250" s="180">
        <v>7815000</v>
      </c>
      <c r="E250" s="180" t="s">
        <v>505</v>
      </c>
      <c r="F250" s="180">
        <v>42704</v>
      </c>
      <c r="G250" s="180">
        <v>340000</v>
      </c>
      <c r="H250" s="180">
        <v>133300</v>
      </c>
      <c r="I250" s="180">
        <v>500</v>
      </c>
      <c r="J250" s="180">
        <v>473800</v>
      </c>
      <c r="K250" s="180">
        <v>0</v>
      </c>
      <c r="L250" s="180">
        <v>473800</v>
      </c>
      <c r="M250" s="180">
        <f>IF(Form703Data[[#This Row],[Dist]]&lt;&gt;B249,1,M249+1)</f>
        <v>6</v>
      </c>
    </row>
    <row r="251" spans="1:13" x14ac:dyDescent="0.2">
      <c r="A251" s="180">
        <v>2020</v>
      </c>
      <c r="B251" s="180" t="s">
        <v>73</v>
      </c>
      <c r="C251" s="180" t="s">
        <v>1190</v>
      </c>
      <c r="D251" s="180">
        <v>20000000</v>
      </c>
      <c r="E251" s="180" t="s">
        <v>505</v>
      </c>
      <c r="F251" s="180">
        <v>42887</v>
      </c>
      <c r="G251" s="180">
        <v>0</v>
      </c>
      <c r="H251" s="180">
        <v>699906</v>
      </c>
      <c r="I251" s="180">
        <v>500</v>
      </c>
      <c r="J251" s="180">
        <v>700406</v>
      </c>
      <c r="K251" s="180">
        <v>0</v>
      </c>
      <c r="L251" s="180">
        <v>700406</v>
      </c>
      <c r="M251" s="180">
        <f>IF(Form703Data[[#This Row],[Dist]]&lt;&gt;B250,1,M250+1)</f>
        <v>7</v>
      </c>
    </row>
    <row r="252" spans="1:13" x14ac:dyDescent="0.2">
      <c r="A252" s="180">
        <v>2020</v>
      </c>
      <c r="B252" s="180" t="s">
        <v>73</v>
      </c>
      <c r="C252" s="180" t="s">
        <v>1191</v>
      </c>
      <c r="D252" s="180">
        <v>9995000</v>
      </c>
      <c r="E252" s="180" t="s">
        <v>505</v>
      </c>
      <c r="F252" s="180">
        <v>43252</v>
      </c>
      <c r="G252" s="180">
        <v>350000</v>
      </c>
      <c r="H252" s="180">
        <v>327025</v>
      </c>
      <c r="I252" s="180">
        <v>500</v>
      </c>
      <c r="J252" s="180">
        <v>677525</v>
      </c>
      <c r="K252" s="180">
        <v>0</v>
      </c>
      <c r="L252" s="180">
        <v>677525</v>
      </c>
      <c r="M252" s="180">
        <f>IF(Form703Data[[#This Row],[Dist]]&lt;&gt;B251,1,M251+1)</f>
        <v>8</v>
      </c>
    </row>
    <row r="253" spans="1:13" x14ac:dyDescent="0.2">
      <c r="A253" s="180">
        <v>2020</v>
      </c>
      <c r="B253" s="180" t="s">
        <v>73</v>
      </c>
      <c r="C253" s="180" t="s">
        <v>1192</v>
      </c>
      <c r="D253" s="180">
        <v>6200000</v>
      </c>
      <c r="E253" s="180" t="s">
        <v>505</v>
      </c>
      <c r="F253" s="180">
        <v>43256</v>
      </c>
      <c r="G253" s="180">
        <v>1715000</v>
      </c>
      <c r="H253" s="180">
        <v>144400</v>
      </c>
      <c r="I253" s="180">
        <v>500</v>
      </c>
      <c r="J253" s="180">
        <v>1859900</v>
      </c>
      <c r="K253" s="180">
        <v>0</v>
      </c>
      <c r="L253" s="180">
        <v>1859900</v>
      </c>
      <c r="M253" s="180">
        <f>IF(Form703Data[[#This Row],[Dist]]&lt;&gt;B252,1,M252+1)</f>
        <v>9</v>
      </c>
    </row>
    <row r="254" spans="1:13" x14ac:dyDescent="0.2">
      <c r="A254" s="180">
        <v>2020</v>
      </c>
      <c r="B254" s="180" t="s">
        <v>73</v>
      </c>
      <c r="C254" s="180" t="s">
        <v>1193</v>
      </c>
      <c r="D254" s="180">
        <v>9505000</v>
      </c>
      <c r="E254" s="180" t="s">
        <v>505</v>
      </c>
      <c r="F254" s="180">
        <v>43468</v>
      </c>
      <c r="G254" s="180">
        <v>0</v>
      </c>
      <c r="H254" s="180">
        <v>670631</v>
      </c>
      <c r="I254" s="180">
        <v>500</v>
      </c>
      <c r="J254" s="180">
        <v>671131</v>
      </c>
      <c r="K254" s="180">
        <v>0</v>
      </c>
      <c r="L254" s="180">
        <v>671131</v>
      </c>
      <c r="M254" s="180">
        <f>IF(Form703Data[[#This Row],[Dist]]&lt;&gt;B253,1,M253+1)</f>
        <v>10</v>
      </c>
    </row>
    <row r="255" spans="1:13" x14ac:dyDescent="0.2">
      <c r="A255" s="180">
        <v>2020</v>
      </c>
      <c r="B255" s="180" t="s">
        <v>73</v>
      </c>
      <c r="C255" s="180" t="s">
        <v>1194</v>
      </c>
      <c r="D255" s="180">
        <v>5000000</v>
      </c>
      <c r="E255" s="180" t="s">
        <v>491</v>
      </c>
      <c r="F255" s="180">
        <v>43088</v>
      </c>
      <c r="G255" s="180">
        <v>500000</v>
      </c>
      <c r="H255" s="180">
        <v>96400</v>
      </c>
      <c r="I255" s="180">
        <v>500</v>
      </c>
      <c r="J255" s="180">
        <v>596900</v>
      </c>
      <c r="K255" s="180">
        <v>0</v>
      </c>
      <c r="L255" s="180">
        <v>0</v>
      </c>
      <c r="M255" s="180">
        <f>IF(Form703Data[[#This Row],[Dist]]&lt;&gt;B254,1,M254+1)</f>
        <v>11</v>
      </c>
    </row>
    <row r="256" spans="1:13" x14ac:dyDescent="0.2">
      <c r="A256" s="180">
        <v>2020</v>
      </c>
      <c r="B256" s="180" t="s">
        <v>73</v>
      </c>
      <c r="C256" s="180" t="s">
        <v>1195</v>
      </c>
      <c r="D256" s="180">
        <v>7095000</v>
      </c>
      <c r="E256" s="180" t="s">
        <v>491</v>
      </c>
      <c r="F256" s="180">
        <v>43617</v>
      </c>
      <c r="G256" s="180">
        <v>475000</v>
      </c>
      <c r="H256" s="180">
        <v>234136</v>
      </c>
      <c r="I256" s="180">
        <v>500</v>
      </c>
      <c r="J256" s="180">
        <v>709636</v>
      </c>
      <c r="K256" s="180">
        <v>0</v>
      </c>
      <c r="L256" s="180">
        <v>0</v>
      </c>
      <c r="M256" s="180">
        <f>IF(Form703Data[[#This Row],[Dist]]&lt;&gt;B255,1,M255+1)</f>
        <v>12</v>
      </c>
    </row>
    <row r="257" spans="1:13" x14ac:dyDescent="0.2">
      <c r="A257" s="180">
        <v>2020</v>
      </c>
      <c r="B257" s="180" t="s">
        <v>75</v>
      </c>
      <c r="C257" s="180" t="s">
        <v>388</v>
      </c>
      <c r="D257" s="180">
        <v>118127</v>
      </c>
      <c r="E257" s="180" t="s">
        <v>491</v>
      </c>
      <c r="F257" s="180">
        <v>0</v>
      </c>
      <c r="G257" s="180">
        <v>18240</v>
      </c>
      <c r="H257" s="180">
        <v>1817</v>
      </c>
      <c r="I257" s="180">
        <v>0</v>
      </c>
      <c r="J257" s="180">
        <v>20057</v>
      </c>
      <c r="K257" s="180">
        <v>0</v>
      </c>
      <c r="L257" s="180">
        <v>20057</v>
      </c>
      <c r="M257" s="180">
        <f>IF(Form703Data[[#This Row],[Dist]]&lt;&gt;B256,1,M256+1)</f>
        <v>1</v>
      </c>
    </row>
    <row r="258" spans="1:13" x14ac:dyDescent="0.2">
      <c r="A258" s="180">
        <v>2020</v>
      </c>
      <c r="B258" s="180" t="s">
        <v>75</v>
      </c>
      <c r="C258" s="180" t="s">
        <v>1196</v>
      </c>
      <c r="D258" s="180">
        <v>2709000</v>
      </c>
      <c r="E258" s="180">
        <v>0</v>
      </c>
      <c r="F258" s="180">
        <v>0</v>
      </c>
      <c r="G258" s="180">
        <v>209000</v>
      </c>
      <c r="H258" s="180">
        <v>50048</v>
      </c>
      <c r="I258" s="180">
        <v>0</v>
      </c>
      <c r="J258" s="180">
        <v>259048</v>
      </c>
      <c r="K258" s="180">
        <v>0</v>
      </c>
      <c r="L258" s="180">
        <v>0</v>
      </c>
      <c r="M258" s="180">
        <f>IF(Form703Data[[#This Row],[Dist]]&lt;&gt;B257,1,M257+1)</f>
        <v>2</v>
      </c>
    </row>
    <row r="259" spans="1:13" x14ac:dyDescent="0.2">
      <c r="A259" s="180">
        <v>2020</v>
      </c>
      <c r="B259" s="180" t="s">
        <v>76</v>
      </c>
      <c r="C259" s="180" t="s">
        <v>1197</v>
      </c>
      <c r="D259" s="180">
        <v>6200000</v>
      </c>
      <c r="E259" s="180" t="s">
        <v>491</v>
      </c>
      <c r="F259" s="180">
        <v>41000</v>
      </c>
      <c r="G259" s="180">
        <v>355000</v>
      </c>
      <c r="H259" s="180">
        <v>103878</v>
      </c>
      <c r="I259" s="180">
        <v>2000</v>
      </c>
      <c r="J259" s="180">
        <v>460878</v>
      </c>
      <c r="K259" s="180">
        <v>0</v>
      </c>
      <c r="L259" s="180">
        <v>0</v>
      </c>
      <c r="M259" s="180">
        <f>IF(Form703Data[[#This Row],[Dist]]&lt;&gt;B258,1,M258+1)</f>
        <v>1</v>
      </c>
    </row>
    <row r="260" spans="1:13" x14ac:dyDescent="0.2">
      <c r="A260" s="180">
        <v>2020</v>
      </c>
      <c r="B260" s="180" t="s">
        <v>76</v>
      </c>
      <c r="C260" s="180" t="s">
        <v>1198</v>
      </c>
      <c r="D260" s="180">
        <v>1140000</v>
      </c>
      <c r="E260" s="180" t="s">
        <v>491</v>
      </c>
      <c r="F260" s="180">
        <v>41000</v>
      </c>
      <c r="G260" s="180">
        <v>65000</v>
      </c>
      <c r="H260" s="180">
        <v>20468</v>
      </c>
      <c r="I260" s="180">
        <v>2000</v>
      </c>
      <c r="J260" s="180">
        <v>87468</v>
      </c>
      <c r="K260" s="180">
        <v>0</v>
      </c>
      <c r="L260" s="180">
        <v>0</v>
      </c>
      <c r="M260" s="180">
        <f>IF(Form703Data[[#This Row],[Dist]]&lt;&gt;B259,1,M259+1)</f>
        <v>2</v>
      </c>
    </row>
    <row r="261" spans="1:13" x14ac:dyDescent="0.2">
      <c r="A261" s="180">
        <v>2020</v>
      </c>
      <c r="B261" s="180" t="s">
        <v>77</v>
      </c>
      <c r="C261" s="180" t="s">
        <v>1199</v>
      </c>
      <c r="D261" s="180"/>
      <c r="E261" s="180"/>
      <c r="F261" s="180"/>
      <c r="G261" s="180">
        <v>160000</v>
      </c>
      <c r="H261" s="180">
        <v>61790</v>
      </c>
      <c r="I261" s="180">
        <v>2500</v>
      </c>
      <c r="J261" s="180">
        <v>224290</v>
      </c>
      <c r="K261" s="180"/>
      <c r="L261" s="180">
        <v>0</v>
      </c>
      <c r="M261" s="180">
        <f>IF(Form703Data[[#This Row],[Dist]]&lt;&gt;B260,1,M260+1)</f>
        <v>1</v>
      </c>
    </row>
    <row r="262" spans="1:13" x14ac:dyDescent="0.2">
      <c r="A262" s="180">
        <v>2020</v>
      </c>
      <c r="B262" s="180" t="s">
        <v>78</v>
      </c>
      <c r="C262" s="180" t="s">
        <v>1200</v>
      </c>
      <c r="D262" s="180">
        <v>5730000</v>
      </c>
      <c r="E262" s="180" t="s">
        <v>505</v>
      </c>
      <c r="F262" s="180">
        <v>40218</v>
      </c>
      <c r="G262" s="180">
        <v>270000</v>
      </c>
      <c r="H262" s="180">
        <v>162300</v>
      </c>
      <c r="I262" s="180">
        <v>0</v>
      </c>
      <c r="J262" s="180">
        <v>432300</v>
      </c>
      <c r="K262" s="180">
        <v>0</v>
      </c>
      <c r="L262" s="180">
        <v>432300</v>
      </c>
      <c r="M262" s="180">
        <f>IF(Form703Data[[#This Row],[Dist]]&lt;&gt;B261,1,M261+1)</f>
        <v>1</v>
      </c>
    </row>
    <row r="263" spans="1:13" x14ac:dyDescent="0.2">
      <c r="A263" s="180">
        <v>2020</v>
      </c>
      <c r="B263" s="180" t="s">
        <v>78</v>
      </c>
      <c r="C263" s="180" t="s">
        <v>1201</v>
      </c>
      <c r="D263" s="180">
        <v>1710000</v>
      </c>
      <c r="E263" s="180" t="s">
        <v>491</v>
      </c>
      <c r="F263" s="180">
        <v>40218</v>
      </c>
      <c r="G263" s="180">
        <v>100000</v>
      </c>
      <c r="H263" s="180">
        <v>39494</v>
      </c>
      <c r="I263" s="180">
        <v>0</v>
      </c>
      <c r="J263" s="180">
        <v>139494</v>
      </c>
      <c r="K263" s="180">
        <v>139494</v>
      </c>
      <c r="L263" s="180">
        <v>0</v>
      </c>
      <c r="M263" s="180">
        <f>IF(Form703Data[[#This Row],[Dist]]&lt;&gt;B262,1,M262+1)</f>
        <v>2</v>
      </c>
    </row>
    <row r="264" spans="1:13" x14ac:dyDescent="0.2">
      <c r="A264" s="180">
        <v>2020</v>
      </c>
      <c r="B264" s="180" t="s">
        <v>79</v>
      </c>
      <c r="C264" s="180" t="s">
        <v>1202</v>
      </c>
      <c r="D264" s="180">
        <v>3029000</v>
      </c>
      <c r="E264" s="180" t="s">
        <v>491</v>
      </c>
      <c r="F264" s="180">
        <v>42430</v>
      </c>
      <c r="G264" s="180">
        <v>207000</v>
      </c>
      <c r="H264" s="180">
        <v>64358</v>
      </c>
      <c r="I264" s="180">
        <v>1500</v>
      </c>
      <c r="J264" s="180">
        <v>272858</v>
      </c>
      <c r="K264" s="180">
        <v>0</v>
      </c>
      <c r="L264" s="180">
        <v>0</v>
      </c>
      <c r="M264" s="180">
        <f>IF(Form703Data[[#This Row],[Dist]]&lt;&gt;B263,1,M263+1)</f>
        <v>1</v>
      </c>
    </row>
    <row r="265" spans="1:13" x14ac:dyDescent="0.2">
      <c r="A265" s="180">
        <v>2020</v>
      </c>
      <c r="B265" s="180" t="s">
        <v>79</v>
      </c>
      <c r="C265" s="180" t="s">
        <v>1203</v>
      </c>
      <c r="D265" s="180">
        <v>39138000</v>
      </c>
      <c r="E265" s="180" t="s">
        <v>491</v>
      </c>
      <c r="F265" s="180">
        <v>42430</v>
      </c>
      <c r="G265" s="180">
        <v>2504000</v>
      </c>
      <c r="H265" s="180">
        <v>815066</v>
      </c>
      <c r="I265" s="180">
        <v>1500</v>
      </c>
      <c r="J265" s="180">
        <v>3320566</v>
      </c>
      <c r="K265" s="180">
        <v>0</v>
      </c>
      <c r="L265" s="180">
        <v>0</v>
      </c>
      <c r="M265" s="180">
        <f>IF(Form703Data[[#This Row],[Dist]]&lt;&gt;B264,1,M264+1)</f>
        <v>2</v>
      </c>
    </row>
    <row r="266" spans="1:13" x14ac:dyDescent="0.2">
      <c r="A266" s="180">
        <v>2020</v>
      </c>
      <c r="B266" s="180" t="s">
        <v>79</v>
      </c>
      <c r="C266" s="180" t="s">
        <v>974</v>
      </c>
      <c r="D266" s="180">
        <v>1500000</v>
      </c>
      <c r="E266" s="180" t="s">
        <v>491</v>
      </c>
      <c r="F266" s="180">
        <v>39973</v>
      </c>
      <c r="G266" s="180">
        <v>100000</v>
      </c>
      <c r="H266" s="180">
        <v>146900</v>
      </c>
      <c r="I266" s="180">
        <v>1500</v>
      </c>
      <c r="J266" s="180">
        <v>248400</v>
      </c>
      <c r="K266" s="180">
        <v>0</v>
      </c>
      <c r="L266" s="180">
        <v>0</v>
      </c>
      <c r="M266" s="180">
        <f>IF(Form703Data[[#This Row],[Dist]]&lt;&gt;B265,1,M265+1)</f>
        <v>3</v>
      </c>
    </row>
    <row r="267" spans="1:13" x14ac:dyDescent="0.2">
      <c r="A267" s="180">
        <v>2020</v>
      </c>
      <c r="B267" s="180" t="s">
        <v>79</v>
      </c>
      <c r="C267" s="180" t="s">
        <v>1204</v>
      </c>
      <c r="D267" s="180">
        <v>5650000</v>
      </c>
      <c r="E267" s="180" t="s">
        <v>491</v>
      </c>
      <c r="F267" s="180">
        <v>40141</v>
      </c>
      <c r="G267" s="180">
        <v>362115</v>
      </c>
      <c r="H267" s="180">
        <v>33750</v>
      </c>
      <c r="I267" s="180">
        <v>1500</v>
      </c>
      <c r="J267" s="180">
        <v>397365</v>
      </c>
      <c r="K267" s="180">
        <v>0</v>
      </c>
      <c r="L267" s="180">
        <v>0</v>
      </c>
      <c r="M267" s="180">
        <f>IF(Form703Data[[#This Row],[Dist]]&lt;&gt;B266,1,M266+1)</f>
        <v>4</v>
      </c>
    </row>
    <row r="268" spans="1:13" x14ac:dyDescent="0.2">
      <c r="A268" s="180">
        <v>2020</v>
      </c>
      <c r="B268" s="180" t="s">
        <v>79</v>
      </c>
      <c r="C268" s="180" t="s">
        <v>1205</v>
      </c>
      <c r="D268" s="180">
        <v>9544000</v>
      </c>
      <c r="E268" s="180" t="s">
        <v>491</v>
      </c>
      <c r="F268" s="180">
        <v>43032</v>
      </c>
      <c r="G268" s="180">
        <v>747000</v>
      </c>
      <c r="H268" s="180">
        <v>179065</v>
      </c>
      <c r="I268" s="180">
        <v>1500</v>
      </c>
      <c r="J268" s="180">
        <v>927565</v>
      </c>
      <c r="K268" s="180">
        <v>0</v>
      </c>
      <c r="L268" s="180">
        <v>0</v>
      </c>
      <c r="M268" s="180">
        <f>IF(Form703Data[[#This Row],[Dist]]&lt;&gt;B267,1,M267+1)</f>
        <v>5</v>
      </c>
    </row>
    <row r="269" spans="1:13" x14ac:dyDescent="0.2">
      <c r="A269" s="180">
        <v>2020</v>
      </c>
      <c r="B269" s="180" t="s">
        <v>79</v>
      </c>
      <c r="C269" s="180" t="s">
        <v>1206</v>
      </c>
      <c r="D269" s="180">
        <v>6588000</v>
      </c>
      <c r="E269" s="180" t="s">
        <v>491</v>
      </c>
      <c r="F269" s="180">
        <v>43084</v>
      </c>
      <c r="G269" s="180">
        <v>668000</v>
      </c>
      <c r="H269" s="180">
        <v>121381</v>
      </c>
      <c r="I269" s="180">
        <v>1500</v>
      </c>
      <c r="J269" s="180">
        <v>790881</v>
      </c>
      <c r="K269" s="180">
        <v>0</v>
      </c>
      <c r="L269" s="180">
        <v>0</v>
      </c>
      <c r="M269" s="180">
        <f>IF(Form703Data[[#This Row],[Dist]]&lt;&gt;B268,1,M268+1)</f>
        <v>6</v>
      </c>
    </row>
    <row r="270" spans="1:13" x14ac:dyDescent="0.2">
      <c r="A270" s="180">
        <v>2020</v>
      </c>
      <c r="B270" s="180" t="s">
        <v>79</v>
      </c>
      <c r="C270" s="180" t="s">
        <v>1207</v>
      </c>
      <c r="D270" s="180">
        <v>4024000</v>
      </c>
      <c r="E270" s="180" t="s">
        <v>491</v>
      </c>
      <c r="F270" s="180">
        <v>43525</v>
      </c>
      <c r="G270" s="180">
        <v>767000</v>
      </c>
      <c r="H270" s="180">
        <v>171747</v>
      </c>
      <c r="I270" s="180">
        <v>500</v>
      </c>
      <c r="J270" s="180">
        <v>939247</v>
      </c>
      <c r="K270" s="180">
        <v>0</v>
      </c>
      <c r="L270" s="180">
        <v>0</v>
      </c>
      <c r="M270" s="180">
        <f>IF(Form703Data[[#This Row],[Dist]]&lt;&gt;B269,1,M269+1)</f>
        <v>7</v>
      </c>
    </row>
    <row r="271" spans="1:13" x14ac:dyDescent="0.2">
      <c r="A271" s="180">
        <v>2020</v>
      </c>
      <c r="B271" s="180" t="s">
        <v>79</v>
      </c>
      <c r="C271" s="180" t="s">
        <v>1070</v>
      </c>
      <c r="D271" s="180">
        <v>27500000</v>
      </c>
      <c r="E271" s="180" t="s">
        <v>505</v>
      </c>
      <c r="F271" s="180">
        <v>43586</v>
      </c>
      <c r="G271" s="180">
        <v>170000</v>
      </c>
      <c r="H271" s="180">
        <v>988000</v>
      </c>
      <c r="I271" s="180">
        <v>500</v>
      </c>
      <c r="J271" s="180">
        <v>1158500</v>
      </c>
      <c r="K271" s="180">
        <v>1587</v>
      </c>
      <c r="L271" s="180">
        <v>1156913</v>
      </c>
      <c r="M271" s="180">
        <f>IF(Form703Data[[#This Row],[Dist]]&lt;&gt;B270,1,M270+1)</f>
        <v>8</v>
      </c>
    </row>
    <row r="272" spans="1:13" x14ac:dyDescent="0.2">
      <c r="A272" s="180">
        <v>2020</v>
      </c>
      <c r="B272" s="180" t="s">
        <v>80</v>
      </c>
      <c r="C272" s="180" t="s">
        <v>1208</v>
      </c>
      <c r="D272" s="180">
        <v>7545000</v>
      </c>
      <c r="E272" s="180" t="s">
        <v>505</v>
      </c>
      <c r="F272" s="180">
        <v>0</v>
      </c>
      <c r="G272" s="180">
        <v>800000</v>
      </c>
      <c r="H272" s="180">
        <v>70584</v>
      </c>
      <c r="I272" s="180">
        <v>2500</v>
      </c>
      <c r="J272" s="180">
        <v>873084</v>
      </c>
      <c r="K272" s="180">
        <v>0</v>
      </c>
      <c r="L272" s="180">
        <v>873084</v>
      </c>
      <c r="M272" s="180">
        <f>IF(Form703Data[[#This Row],[Dist]]&lt;&gt;B271,1,M271+1)</f>
        <v>1</v>
      </c>
    </row>
    <row r="273" spans="1:13" x14ac:dyDescent="0.2">
      <c r="A273" s="180">
        <v>2020</v>
      </c>
      <c r="B273" s="180" t="s">
        <v>80</v>
      </c>
      <c r="C273" s="180" t="s">
        <v>1209</v>
      </c>
      <c r="D273" s="180">
        <v>1515000</v>
      </c>
      <c r="E273" s="180" t="s">
        <v>505</v>
      </c>
      <c r="F273" s="180">
        <v>0</v>
      </c>
      <c r="G273" s="180">
        <v>120000</v>
      </c>
      <c r="H273" s="180">
        <v>15788</v>
      </c>
      <c r="I273" s="180">
        <v>2500</v>
      </c>
      <c r="J273" s="180">
        <v>138288</v>
      </c>
      <c r="K273" s="180">
        <v>0</v>
      </c>
      <c r="L273" s="180">
        <v>138288</v>
      </c>
      <c r="M273" s="180">
        <f>IF(Form703Data[[#This Row],[Dist]]&lt;&gt;B272,1,M272+1)</f>
        <v>2</v>
      </c>
    </row>
    <row r="274" spans="1:13" x14ac:dyDescent="0.2">
      <c r="A274" s="180">
        <v>2020</v>
      </c>
      <c r="B274" s="180" t="s">
        <v>81</v>
      </c>
      <c r="C274" s="180" t="s">
        <v>1210</v>
      </c>
      <c r="D274" s="180">
        <v>13800000</v>
      </c>
      <c r="E274" s="180" t="s">
        <v>505</v>
      </c>
      <c r="F274" s="180">
        <v>42180</v>
      </c>
      <c r="G274" s="180">
        <v>0</v>
      </c>
      <c r="H274" s="180">
        <v>526287</v>
      </c>
      <c r="I274" s="180">
        <v>815</v>
      </c>
      <c r="J274" s="180">
        <v>527102</v>
      </c>
      <c r="K274" s="180">
        <v>0</v>
      </c>
      <c r="L274" s="180">
        <v>527102</v>
      </c>
      <c r="M274" s="180">
        <f>IF(Form703Data[[#This Row],[Dist]]&lt;&gt;B273,1,M273+1)</f>
        <v>1</v>
      </c>
    </row>
    <row r="275" spans="1:13" x14ac:dyDescent="0.2">
      <c r="A275" s="180">
        <v>2020</v>
      </c>
      <c r="B275" s="180" t="s">
        <v>81</v>
      </c>
      <c r="C275" s="180" t="s">
        <v>1211</v>
      </c>
      <c r="D275" s="180">
        <v>11025000</v>
      </c>
      <c r="E275" s="180" t="s">
        <v>505</v>
      </c>
      <c r="F275" s="180">
        <v>40512</v>
      </c>
      <c r="G275" s="180">
        <v>211000</v>
      </c>
      <c r="H275" s="180">
        <v>620157</v>
      </c>
      <c r="I275" s="180">
        <v>815</v>
      </c>
      <c r="J275" s="180">
        <v>831972</v>
      </c>
      <c r="K275" s="180">
        <v>0</v>
      </c>
      <c r="L275" s="180">
        <v>831972</v>
      </c>
      <c r="M275" s="180">
        <f>IF(Form703Data[[#This Row],[Dist]]&lt;&gt;B274,1,M274+1)</f>
        <v>2</v>
      </c>
    </row>
    <row r="276" spans="1:13" x14ac:dyDescent="0.2">
      <c r="A276" s="180">
        <v>2020</v>
      </c>
      <c r="B276" s="180" t="s">
        <v>81</v>
      </c>
      <c r="C276" s="180" t="s">
        <v>1212</v>
      </c>
      <c r="D276" s="180">
        <v>9500000</v>
      </c>
      <c r="E276" s="180" t="s">
        <v>505</v>
      </c>
      <c r="F276" s="180">
        <v>40954</v>
      </c>
      <c r="G276" s="180">
        <v>700000</v>
      </c>
      <c r="H276" s="180">
        <v>121813</v>
      </c>
      <c r="I276" s="180">
        <v>815</v>
      </c>
      <c r="J276" s="180">
        <v>822628</v>
      </c>
      <c r="K276" s="180">
        <v>0</v>
      </c>
      <c r="L276" s="180">
        <v>822628</v>
      </c>
      <c r="M276" s="180">
        <f>IF(Form703Data[[#This Row],[Dist]]&lt;&gt;B275,1,M275+1)</f>
        <v>3</v>
      </c>
    </row>
    <row r="277" spans="1:13" x14ac:dyDescent="0.2">
      <c r="A277" s="180">
        <v>2020</v>
      </c>
      <c r="B277" s="180" t="s">
        <v>81</v>
      </c>
      <c r="C277" s="180" t="s">
        <v>1213</v>
      </c>
      <c r="D277" s="180">
        <v>7020000</v>
      </c>
      <c r="E277" s="180" t="s">
        <v>505</v>
      </c>
      <c r="F277" s="180">
        <v>40261</v>
      </c>
      <c r="G277" s="180">
        <v>825000</v>
      </c>
      <c r="H277" s="180">
        <v>25987</v>
      </c>
      <c r="I277" s="180">
        <v>815</v>
      </c>
      <c r="J277" s="180">
        <v>851802</v>
      </c>
      <c r="K277" s="180">
        <v>0</v>
      </c>
      <c r="L277" s="180">
        <v>851802</v>
      </c>
      <c r="M277" s="180">
        <f>IF(Form703Data[[#This Row],[Dist]]&lt;&gt;B276,1,M276+1)</f>
        <v>4</v>
      </c>
    </row>
    <row r="278" spans="1:13" x14ac:dyDescent="0.2">
      <c r="A278" s="180">
        <v>2020</v>
      </c>
      <c r="B278" s="180" t="s">
        <v>81</v>
      </c>
      <c r="C278" s="180" t="s">
        <v>1214</v>
      </c>
      <c r="D278" s="180">
        <v>20000000</v>
      </c>
      <c r="E278" s="180" t="s">
        <v>505</v>
      </c>
      <c r="F278" s="180">
        <v>43509</v>
      </c>
      <c r="G278" s="180">
        <v>630000</v>
      </c>
      <c r="H278" s="180">
        <v>1011111</v>
      </c>
      <c r="I278" s="180">
        <v>815</v>
      </c>
      <c r="J278" s="180">
        <v>1641926</v>
      </c>
      <c r="K278" s="180">
        <v>0</v>
      </c>
      <c r="L278" s="180">
        <v>1641926</v>
      </c>
      <c r="M278" s="180">
        <f>IF(Form703Data[[#This Row],[Dist]]&lt;&gt;B277,1,M277+1)</f>
        <v>5</v>
      </c>
    </row>
    <row r="279" spans="1:13" x14ac:dyDescent="0.2">
      <c r="A279" s="180">
        <v>2020</v>
      </c>
      <c r="B279" s="180" t="s">
        <v>81</v>
      </c>
      <c r="C279" s="180" t="s">
        <v>1215</v>
      </c>
      <c r="D279" s="180">
        <v>4925000</v>
      </c>
      <c r="E279" s="180" t="s">
        <v>491</v>
      </c>
      <c r="F279" s="180">
        <v>0</v>
      </c>
      <c r="G279" s="180">
        <v>265300</v>
      </c>
      <c r="H279" s="180">
        <v>288113</v>
      </c>
      <c r="I279" s="180">
        <v>1500</v>
      </c>
      <c r="J279" s="180">
        <v>554913</v>
      </c>
      <c r="K279" s="180">
        <v>554913</v>
      </c>
      <c r="L279" s="180">
        <v>0</v>
      </c>
      <c r="M279" s="180">
        <f>IF(Form703Data[[#This Row],[Dist]]&lt;&gt;B278,1,M278+1)</f>
        <v>6</v>
      </c>
    </row>
    <row r="280" spans="1:13" x14ac:dyDescent="0.2">
      <c r="A280" s="180">
        <v>2020</v>
      </c>
      <c r="B280" s="180" t="s">
        <v>82</v>
      </c>
      <c r="C280" s="180" t="s">
        <v>1216</v>
      </c>
      <c r="D280" s="180">
        <v>0</v>
      </c>
      <c r="E280" s="180" t="s">
        <v>505</v>
      </c>
      <c r="F280" s="180">
        <v>0</v>
      </c>
      <c r="G280" s="180">
        <v>340000</v>
      </c>
      <c r="H280" s="180">
        <v>247800</v>
      </c>
      <c r="I280" s="180">
        <v>760</v>
      </c>
      <c r="J280" s="180">
        <v>588560</v>
      </c>
      <c r="K280" s="180">
        <v>0</v>
      </c>
      <c r="L280" s="180">
        <v>588560</v>
      </c>
      <c r="M280" s="180">
        <f>IF(Form703Data[[#This Row],[Dist]]&lt;&gt;B279,1,M279+1)</f>
        <v>1</v>
      </c>
    </row>
    <row r="281" spans="1:13" x14ac:dyDescent="0.2">
      <c r="A281" s="180">
        <v>2020</v>
      </c>
      <c r="B281" s="180" t="s">
        <v>82</v>
      </c>
      <c r="C281" s="180" t="s">
        <v>1217</v>
      </c>
      <c r="D281" s="180">
        <v>0</v>
      </c>
      <c r="E281" s="180" t="s">
        <v>491</v>
      </c>
      <c r="F281" s="180">
        <v>0</v>
      </c>
      <c r="G281" s="180">
        <v>160000</v>
      </c>
      <c r="H281" s="180">
        <v>63870</v>
      </c>
      <c r="I281" s="180">
        <v>0</v>
      </c>
      <c r="J281" s="180">
        <v>223870</v>
      </c>
      <c r="K281" s="180">
        <v>0</v>
      </c>
      <c r="L281" s="180">
        <v>0</v>
      </c>
      <c r="M281" s="180">
        <f>IF(Form703Data[[#This Row],[Dist]]&lt;&gt;B280,1,M280+1)</f>
        <v>2</v>
      </c>
    </row>
    <row r="282" spans="1:13" x14ac:dyDescent="0.2">
      <c r="A282" s="180">
        <v>2020</v>
      </c>
      <c r="B282" s="180" t="s">
        <v>83</v>
      </c>
      <c r="C282" s="180" t="s">
        <v>1218</v>
      </c>
      <c r="D282" s="180">
        <v>9535000</v>
      </c>
      <c r="E282" s="180" t="s">
        <v>491</v>
      </c>
      <c r="F282" s="180">
        <v>0</v>
      </c>
      <c r="G282" s="180">
        <v>1070000</v>
      </c>
      <c r="H282" s="180">
        <v>125473</v>
      </c>
      <c r="I282" s="180">
        <v>0</v>
      </c>
      <c r="J282" s="180">
        <v>1195473</v>
      </c>
      <c r="K282" s="180">
        <v>1195475</v>
      </c>
      <c r="L282" s="180">
        <v>0</v>
      </c>
      <c r="M282" s="180">
        <f>IF(Form703Data[[#This Row],[Dist]]&lt;&gt;B281,1,M281+1)</f>
        <v>1</v>
      </c>
    </row>
    <row r="283" spans="1:13" x14ac:dyDescent="0.2">
      <c r="A283" s="180">
        <v>2020</v>
      </c>
      <c r="B283" s="180" t="s">
        <v>83</v>
      </c>
      <c r="C283" s="180" t="s">
        <v>1219</v>
      </c>
      <c r="D283" s="180">
        <v>9795000</v>
      </c>
      <c r="E283" s="180" t="s">
        <v>491</v>
      </c>
      <c r="F283" s="180">
        <v>0</v>
      </c>
      <c r="G283" s="180">
        <v>1090000</v>
      </c>
      <c r="H283" s="180">
        <v>113300</v>
      </c>
      <c r="I283" s="180">
        <v>0</v>
      </c>
      <c r="J283" s="180">
        <v>1203300</v>
      </c>
      <c r="K283" s="180">
        <v>1203300</v>
      </c>
      <c r="L283" s="180">
        <v>0</v>
      </c>
      <c r="M283" s="180">
        <f>IF(Form703Data[[#This Row],[Dist]]&lt;&gt;B282,1,M282+1)</f>
        <v>2</v>
      </c>
    </row>
    <row r="284" spans="1:13" x14ac:dyDescent="0.2">
      <c r="A284" s="180">
        <v>2020</v>
      </c>
      <c r="B284" s="180" t="s">
        <v>84</v>
      </c>
      <c r="C284" s="180" t="s">
        <v>1220</v>
      </c>
      <c r="D284" s="180">
        <v>360000</v>
      </c>
      <c r="E284" s="180" t="s">
        <v>491</v>
      </c>
      <c r="F284" s="180">
        <v>0</v>
      </c>
      <c r="G284" s="180">
        <v>40000</v>
      </c>
      <c r="H284" s="180">
        <v>0</v>
      </c>
      <c r="I284" s="180">
        <v>0</v>
      </c>
      <c r="J284" s="180">
        <v>40000</v>
      </c>
      <c r="K284" s="180">
        <v>0</v>
      </c>
      <c r="L284" s="180">
        <v>0</v>
      </c>
      <c r="M284" s="180">
        <f>IF(Form703Data[[#This Row],[Dist]]&lt;&gt;B283,1,M283+1)</f>
        <v>1</v>
      </c>
    </row>
    <row r="285" spans="1:13" x14ac:dyDescent="0.2">
      <c r="A285" s="180">
        <v>2020</v>
      </c>
      <c r="B285" s="180" t="s">
        <v>84</v>
      </c>
      <c r="C285" s="180" t="s">
        <v>1221</v>
      </c>
      <c r="D285" s="180">
        <v>9025000</v>
      </c>
      <c r="E285" s="180" t="s">
        <v>491</v>
      </c>
      <c r="F285" s="180">
        <v>0</v>
      </c>
      <c r="G285" s="180">
        <v>570000</v>
      </c>
      <c r="H285" s="180">
        <v>164313</v>
      </c>
      <c r="I285" s="180">
        <v>2000</v>
      </c>
      <c r="J285" s="180">
        <v>736313</v>
      </c>
      <c r="K285" s="180">
        <v>0</v>
      </c>
      <c r="L285" s="180">
        <v>0</v>
      </c>
      <c r="M285" s="180">
        <f>IF(Form703Data[[#This Row],[Dist]]&lt;&gt;B284,1,M284+1)</f>
        <v>2</v>
      </c>
    </row>
    <row r="286" spans="1:13" x14ac:dyDescent="0.2">
      <c r="A286" s="180">
        <v>2020</v>
      </c>
      <c r="B286" s="180" t="s">
        <v>84</v>
      </c>
      <c r="C286" s="180" t="s">
        <v>1222</v>
      </c>
      <c r="D286" s="180">
        <v>7400000</v>
      </c>
      <c r="E286" s="180" t="s">
        <v>505</v>
      </c>
      <c r="F286" s="180">
        <v>42912</v>
      </c>
      <c r="G286" s="180">
        <v>300000</v>
      </c>
      <c r="H286" s="180">
        <v>193538</v>
      </c>
      <c r="I286" s="180">
        <v>500</v>
      </c>
      <c r="J286" s="180">
        <v>494038</v>
      </c>
      <c r="K286" s="180">
        <v>0</v>
      </c>
      <c r="L286" s="180">
        <v>494038</v>
      </c>
      <c r="M286" s="180">
        <f>IF(Form703Data[[#This Row],[Dist]]&lt;&gt;B285,1,M285+1)</f>
        <v>3</v>
      </c>
    </row>
    <row r="287" spans="1:13" x14ac:dyDescent="0.2">
      <c r="A287" s="180">
        <v>2020</v>
      </c>
      <c r="B287" s="180" t="s">
        <v>84</v>
      </c>
      <c r="C287" s="180" t="s">
        <v>1223</v>
      </c>
      <c r="D287" s="180">
        <v>0</v>
      </c>
      <c r="E287" s="180" t="s">
        <v>505</v>
      </c>
      <c r="F287" s="180">
        <v>0</v>
      </c>
      <c r="G287" s="180">
        <v>475000</v>
      </c>
      <c r="H287" s="180">
        <v>0</v>
      </c>
      <c r="I287" s="180">
        <v>0</v>
      </c>
      <c r="J287" s="180">
        <v>475000</v>
      </c>
      <c r="K287" s="180">
        <v>0</v>
      </c>
      <c r="L287" s="180">
        <v>475000</v>
      </c>
      <c r="M287" s="180">
        <f>IF(Form703Data[[#This Row],[Dist]]&lt;&gt;B286,1,M286+1)</f>
        <v>4</v>
      </c>
    </row>
    <row r="288" spans="1:13" x14ac:dyDescent="0.2">
      <c r="A288" s="180">
        <v>2020</v>
      </c>
      <c r="B288" s="180" t="s">
        <v>85</v>
      </c>
      <c r="C288" s="180" t="s">
        <v>1224</v>
      </c>
      <c r="D288" s="180"/>
      <c r="E288" s="180"/>
      <c r="F288" s="180"/>
      <c r="G288" s="180">
        <v>505000</v>
      </c>
      <c r="H288" s="180">
        <v>82483</v>
      </c>
      <c r="I288" s="180">
        <v>500</v>
      </c>
      <c r="J288" s="180">
        <v>587983</v>
      </c>
      <c r="K288" s="180"/>
      <c r="L288" s="180">
        <v>0</v>
      </c>
      <c r="M288" s="180">
        <f>IF(Form703Data[[#This Row],[Dist]]&lt;&gt;B287,1,M287+1)</f>
        <v>1</v>
      </c>
    </row>
    <row r="289" spans="1:13" x14ac:dyDescent="0.2">
      <c r="A289" s="180">
        <v>2020</v>
      </c>
      <c r="B289" s="180" t="s">
        <v>85</v>
      </c>
      <c r="C289" s="180" t="s">
        <v>1225</v>
      </c>
      <c r="D289" s="180"/>
      <c r="E289" s="180"/>
      <c r="F289" s="180"/>
      <c r="G289" s="180">
        <v>1095000</v>
      </c>
      <c r="H289" s="180">
        <v>178538</v>
      </c>
      <c r="I289" s="180">
        <v>500</v>
      </c>
      <c r="J289" s="180">
        <v>1274038</v>
      </c>
      <c r="K289" s="180"/>
      <c r="L289" s="180">
        <v>1274038</v>
      </c>
      <c r="M289" s="180">
        <f>IF(Form703Data[[#This Row],[Dist]]&lt;&gt;B288,1,M288+1)</f>
        <v>2</v>
      </c>
    </row>
    <row r="290" spans="1:13" x14ac:dyDescent="0.2">
      <c r="A290" s="180">
        <v>2020</v>
      </c>
      <c r="B290" s="180" t="s">
        <v>85</v>
      </c>
      <c r="C290" s="180" t="s">
        <v>1226</v>
      </c>
      <c r="D290" s="180"/>
      <c r="E290" s="180"/>
      <c r="F290" s="180"/>
      <c r="G290" s="180">
        <v>395000</v>
      </c>
      <c r="H290" s="180">
        <v>137968</v>
      </c>
      <c r="I290" s="180">
        <v>500</v>
      </c>
      <c r="J290" s="180">
        <v>533468</v>
      </c>
      <c r="K290" s="180"/>
      <c r="L290" s="180">
        <v>0</v>
      </c>
      <c r="M290" s="180">
        <f>IF(Form703Data[[#This Row],[Dist]]&lt;&gt;B289,1,M289+1)</f>
        <v>3</v>
      </c>
    </row>
    <row r="291" spans="1:13" x14ac:dyDescent="0.2">
      <c r="A291" s="180">
        <v>2020</v>
      </c>
      <c r="B291" s="180" t="s">
        <v>85</v>
      </c>
      <c r="C291" s="180" t="s">
        <v>1227</v>
      </c>
      <c r="D291" s="180"/>
      <c r="E291" s="180"/>
      <c r="F291" s="180"/>
      <c r="G291" s="180">
        <v>66627</v>
      </c>
      <c r="H291" s="180">
        <v>1862</v>
      </c>
      <c r="I291" s="180">
        <v>0</v>
      </c>
      <c r="J291" s="180">
        <v>68489</v>
      </c>
      <c r="K291" s="180"/>
      <c r="L291" s="180">
        <v>0</v>
      </c>
      <c r="M291" s="180">
        <f>IF(Form703Data[[#This Row],[Dist]]&lt;&gt;B290,1,M290+1)</f>
        <v>4</v>
      </c>
    </row>
    <row r="292" spans="1:13" x14ac:dyDescent="0.2">
      <c r="A292" s="180">
        <v>2020</v>
      </c>
      <c r="B292" s="180" t="s">
        <v>85</v>
      </c>
      <c r="C292" s="180" t="s">
        <v>1228</v>
      </c>
      <c r="D292" s="180"/>
      <c r="E292" s="180"/>
      <c r="F292" s="180"/>
      <c r="G292" s="180">
        <v>427137</v>
      </c>
      <c r="H292" s="180">
        <v>15446</v>
      </c>
      <c r="I292" s="180">
        <v>0</v>
      </c>
      <c r="J292" s="180">
        <v>442583</v>
      </c>
      <c r="K292" s="180"/>
      <c r="L292" s="180">
        <v>0</v>
      </c>
      <c r="M292" s="180">
        <f>IF(Form703Data[[#This Row],[Dist]]&lt;&gt;B291,1,M291+1)</f>
        <v>5</v>
      </c>
    </row>
    <row r="293" spans="1:13" x14ac:dyDescent="0.2">
      <c r="A293" s="180">
        <v>2020</v>
      </c>
      <c r="B293" s="180" t="s">
        <v>87</v>
      </c>
      <c r="C293" s="180" t="s">
        <v>1105</v>
      </c>
      <c r="D293" s="180">
        <v>3160000</v>
      </c>
      <c r="E293" s="180" t="s">
        <v>505</v>
      </c>
      <c r="F293" s="180">
        <v>41346</v>
      </c>
      <c r="G293" s="180">
        <v>300000</v>
      </c>
      <c r="H293" s="180">
        <v>37019</v>
      </c>
      <c r="I293" s="180">
        <v>1000</v>
      </c>
      <c r="J293" s="180">
        <v>338019</v>
      </c>
      <c r="K293" s="180">
        <v>0</v>
      </c>
      <c r="L293" s="180">
        <v>338019</v>
      </c>
      <c r="M293" s="180">
        <f>IF(Form703Data[[#This Row],[Dist]]&lt;&gt;B292,1,M292+1)</f>
        <v>1</v>
      </c>
    </row>
    <row r="294" spans="1:13" x14ac:dyDescent="0.2">
      <c r="A294" s="180">
        <v>2020</v>
      </c>
      <c r="B294" s="180" t="s">
        <v>87</v>
      </c>
      <c r="C294" s="180" t="s">
        <v>1229</v>
      </c>
      <c r="D294" s="180">
        <v>3260000</v>
      </c>
      <c r="E294" s="180" t="s">
        <v>491</v>
      </c>
      <c r="F294" s="180">
        <v>43097</v>
      </c>
      <c r="G294" s="180">
        <v>580000</v>
      </c>
      <c r="H294" s="180">
        <v>58463</v>
      </c>
      <c r="I294" s="180">
        <v>1500</v>
      </c>
      <c r="J294" s="180">
        <v>639963</v>
      </c>
      <c r="K294" s="180">
        <v>639963</v>
      </c>
      <c r="L294" s="180">
        <v>0</v>
      </c>
      <c r="M294" s="180">
        <f>IF(Form703Data[[#This Row],[Dist]]&lt;&gt;B293,1,M293+1)</f>
        <v>2</v>
      </c>
    </row>
    <row r="295" spans="1:13" x14ac:dyDescent="0.2">
      <c r="A295" s="180">
        <v>2020</v>
      </c>
      <c r="B295" s="180" t="s">
        <v>88</v>
      </c>
      <c r="C295" s="180" t="s">
        <v>1230</v>
      </c>
      <c r="D295" s="180">
        <v>7350000</v>
      </c>
      <c r="E295" s="180" t="s">
        <v>505</v>
      </c>
      <c r="F295" s="180">
        <v>42493</v>
      </c>
      <c r="G295" s="180">
        <v>490000</v>
      </c>
      <c r="H295" s="180">
        <v>137441</v>
      </c>
      <c r="I295" s="180">
        <v>500</v>
      </c>
      <c r="J295" s="180">
        <v>627941</v>
      </c>
      <c r="K295" s="180">
        <v>0</v>
      </c>
      <c r="L295" s="180">
        <v>627941</v>
      </c>
      <c r="M295" s="180">
        <f>IF(Form703Data[[#This Row],[Dist]]&lt;&gt;B294,1,M294+1)</f>
        <v>1</v>
      </c>
    </row>
    <row r="296" spans="1:13" x14ac:dyDescent="0.2">
      <c r="A296" s="180">
        <v>2020</v>
      </c>
      <c r="B296" s="180" t="s">
        <v>88</v>
      </c>
      <c r="C296" s="180" t="s">
        <v>1231</v>
      </c>
      <c r="D296" s="180">
        <v>4320000</v>
      </c>
      <c r="E296" s="180" t="s">
        <v>491</v>
      </c>
      <c r="F296" s="180">
        <v>40210</v>
      </c>
      <c r="G296" s="180">
        <v>215000</v>
      </c>
      <c r="H296" s="180">
        <v>97670</v>
      </c>
      <c r="I296" s="180">
        <v>500</v>
      </c>
      <c r="J296" s="180">
        <v>313170</v>
      </c>
      <c r="K296" s="180">
        <v>313170</v>
      </c>
      <c r="L296" s="180">
        <v>0</v>
      </c>
      <c r="M296" s="180">
        <f>IF(Form703Data[[#This Row],[Dist]]&lt;&gt;B295,1,M295+1)</f>
        <v>2</v>
      </c>
    </row>
    <row r="297" spans="1:13" x14ac:dyDescent="0.2">
      <c r="A297" s="180">
        <v>2020</v>
      </c>
      <c r="B297" s="180" t="s">
        <v>88</v>
      </c>
      <c r="C297" s="180" t="s">
        <v>1232</v>
      </c>
      <c r="D297" s="180">
        <v>0</v>
      </c>
      <c r="E297" s="180" t="s">
        <v>505</v>
      </c>
      <c r="F297" s="180">
        <v>43570</v>
      </c>
      <c r="G297" s="180">
        <v>45000</v>
      </c>
      <c r="H297" s="180">
        <v>0</v>
      </c>
      <c r="I297" s="180">
        <v>0</v>
      </c>
      <c r="J297" s="180">
        <v>45000</v>
      </c>
      <c r="K297" s="180">
        <v>0</v>
      </c>
      <c r="L297" s="180">
        <v>45000</v>
      </c>
      <c r="M297" s="180">
        <f>IF(Form703Data[[#This Row],[Dist]]&lt;&gt;B296,1,M296+1)</f>
        <v>3</v>
      </c>
    </row>
    <row r="298" spans="1:13" x14ac:dyDescent="0.2">
      <c r="A298" s="180">
        <v>2020</v>
      </c>
      <c r="B298" s="180" t="s">
        <v>89</v>
      </c>
      <c r="C298" s="180" t="s">
        <v>1233</v>
      </c>
      <c r="D298" s="180">
        <v>71900000</v>
      </c>
      <c r="E298" s="180" t="s">
        <v>491</v>
      </c>
      <c r="F298" s="180">
        <v>0</v>
      </c>
      <c r="G298" s="180">
        <v>3990000</v>
      </c>
      <c r="H298" s="180">
        <v>1888400</v>
      </c>
      <c r="I298" s="180">
        <v>0</v>
      </c>
      <c r="J298" s="180">
        <v>5878400</v>
      </c>
      <c r="K298" s="180">
        <v>5878400</v>
      </c>
      <c r="L298" s="180">
        <v>0</v>
      </c>
      <c r="M298" s="180">
        <f>IF(Form703Data[[#This Row],[Dist]]&lt;&gt;B297,1,M297+1)</f>
        <v>1</v>
      </c>
    </row>
    <row r="299" spans="1:13" x14ac:dyDescent="0.2">
      <c r="A299" s="180">
        <v>2020</v>
      </c>
      <c r="B299" s="180" t="s">
        <v>89</v>
      </c>
      <c r="C299" s="180" t="s">
        <v>1234</v>
      </c>
      <c r="D299" s="180">
        <v>8780000</v>
      </c>
      <c r="E299" s="180" t="s">
        <v>491</v>
      </c>
      <c r="F299" s="180">
        <v>0</v>
      </c>
      <c r="G299" s="180">
        <v>505000</v>
      </c>
      <c r="H299" s="180">
        <v>220395</v>
      </c>
      <c r="I299" s="180">
        <v>0</v>
      </c>
      <c r="J299" s="180">
        <v>725395</v>
      </c>
      <c r="K299" s="180">
        <v>725395</v>
      </c>
      <c r="L299" s="180">
        <v>0</v>
      </c>
      <c r="M299" s="180">
        <f>IF(Form703Data[[#This Row],[Dist]]&lt;&gt;B298,1,M298+1)</f>
        <v>2</v>
      </c>
    </row>
    <row r="300" spans="1:13" x14ac:dyDescent="0.2">
      <c r="A300" s="180">
        <v>2020</v>
      </c>
      <c r="B300" s="180" t="s">
        <v>89</v>
      </c>
      <c r="C300" s="180" t="s">
        <v>1235</v>
      </c>
      <c r="D300" s="180">
        <v>61940000</v>
      </c>
      <c r="E300" s="180" t="s">
        <v>491</v>
      </c>
      <c r="F300" s="180">
        <v>0</v>
      </c>
      <c r="G300" s="180">
        <v>3850000</v>
      </c>
      <c r="H300" s="180">
        <v>1796425</v>
      </c>
      <c r="I300" s="180">
        <v>0</v>
      </c>
      <c r="J300" s="180">
        <v>5646425</v>
      </c>
      <c r="K300" s="180">
        <v>5646425</v>
      </c>
      <c r="L300" s="180">
        <v>0</v>
      </c>
      <c r="M300" s="180">
        <f>IF(Form703Data[[#This Row],[Dist]]&lt;&gt;B299,1,M299+1)</f>
        <v>3</v>
      </c>
    </row>
    <row r="301" spans="1:13" x14ac:dyDescent="0.2">
      <c r="A301" s="180">
        <v>2020</v>
      </c>
      <c r="B301" s="180" t="s">
        <v>89</v>
      </c>
      <c r="C301" s="180" t="s">
        <v>1236</v>
      </c>
      <c r="D301" s="180">
        <v>53655000</v>
      </c>
      <c r="E301" s="180" t="s">
        <v>491</v>
      </c>
      <c r="F301" s="180">
        <v>0</v>
      </c>
      <c r="G301" s="180">
        <v>4100000</v>
      </c>
      <c r="H301" s="180">
        <v>805980</v>
      </c>
      <c r="I301" s="180">
        <v>0</v>
      </c>
      <c r="J301" s="180">
        <v>4905980</v>
      </c>
      <c r="K301" s="180">
        <v>4905980</v>
      </c>
      <c r="L301" s="180">
        <v>0</v>
      </c>
      <c r="M301" s="180">
        <f>IF(Form703Data[[#This Row],[Dist]]&lt;&gt;B300,1,M300+1)</f>
        <v>4</v>
      </c>
    </row>
    <row r="302" spans="1:13" x14ac:dyDescent="0.2">
      <c r="A302" s="180">
        <v>2020</v>
      </c>
      <c r="B302" s="180" t="s">
        <v>89</v>
      </c>
      <c r="C302" s="180" t="s">
        <v>1237</v>
      </c>
      <c r="D302" s="180">
        <v>56235000</v>
      </c>
      <c r="E302" s="180" t="s">
        <v>491</v>
      </c>
      <c r="F302" s="180">
        <v>0</v>
      </c>
      <c r="G302" s="180">
        <v>3570000</v>
      </c>
      <c r="H302" s="180">
        <v>2268850</v>
      </c>
      <c r="I302" s="180">
        <v>0</v>
      </c>
      <c r="J302" s="180">
        <v>5838850</v>
      </c>
      <c r="K302" s="180">
        <v>5838850</v>
      </c>
      <c r="L302" s="180">
        <v>0</v>
      </c>
      <c r="M302" s="180">
        <f>IF(Form703Data[[#This Row],[Dist]]&lt;&gt;B301,1,M301+1)</f>
        <v>5</v>
      </c>
    </row>
    <row r="303" spans="1:13" x14ac:dyDescent="0.2">
      <c r="A303" s="180">
        <v>2020</v>
      </c>
      <c r="B303" s="180" t="s">
        <v>91</v>
      </c>
      <c r="C303" s="180" t="s">
        <v>1238</v>
      </c>
      <c r="D303" s="180">
        <v>2641000</v>
      </c>
      <c r="E303" s="180" t="s">
        <v>505</v>
      </c>
      <c r="F303" s="180">
        <v>42830</v>
      </c>
      <c r="G303" s="180">
        <v>388000</v>
      </c>
      <c r="H303" s="180">
        <v>41506</v>
      </c>
      <c r="I303" s="180">
        <v>500</v>
      </c>
      <c r="J303" s="180">
        <v>430006</v>
      </c>
      <c r="K303" s="180">
        <v>148000</v>
      </c>
      <c r="L303" s="180">
        <v>282006</v>
      </c>
      <c r="M303" s="180">
        <f>IF(Form703Data[[#This Row],[Dist]]&lt;&gt;B302,1,M302+1)</f>
        <v>1</v>
      </c>
    </row>
    <row r="304" spans="1:13" x14ac:dyDescent="0.2">
      <c r="A304" s="180">
        <v>2020</v>
      </c>
      <c r="B304" s="180" t="s">
        <v>91</v>
      </c>
      <c r="C304" s="180" t="s">
        <v>1239</v>
      </c>
      <c r="D304" s="180">
        <v>0</v>
      </c>
      <c r="E304" s="180" t="s">
        <v>491</v>
      </c>
      <c r="F304" s="180">
        <v>0</v>
      </c>
      <c r="G304" s="180">
        <v>22500</v>
      </c>
      <c r="H304" s="180">
        <v>0</v>
      </c>
      <c r="I304" s="180">
        <v>0</v>
      </c>
      <c r="J304" s="180">
        <v>22500</v>
      </c>
      <c r="K304" s="180">
        <v>22500</v>
      </c>
      <c r="L304" s="180">
        <v>0</v>
      </c>
      <c r="M304" s="180">
        <f>IF(Form703Data[[#This Row],[Dist]]&lt;&gt;B303,1,M303+1)</f>
        <v>2</v>
      </c>
    </row>
    <row r="305" spans="1:13" x14ac:dyDescent="0.2">
      <c r="A305" s="180">
        <v>2020</v>
      </c>
      <c r="B305" s="180" t="s">
        <v>91</v>
      </c>
      <c r="C305" s="180" t="s">
        <v>1240</v>
      </c>
      <c r="D305" s="180">
        <v>0</v>
      </c>
      <c r="E305" s="180" t="s">
        <v>491</v>
      </c>
      <c r="F305" s="180">
        <v>0</v>
      </c>
      <c r="G305" s="180">
        <v>100000</v>
      </c>
      <c r="H305" s="180">
        <v>0</v>
      </c>
      <c r="I305" s="180">
        <v>0</v>
      </c>
      <c r="J305" s="180">
        <v>100000</v>
      </c>
      <c r="K305" s="180">
        <v>100000</v>
      </c>
      <c r="L305" s="180">
        <v>0</v>
      </c>
      <c r="M305" s="180">
        <f>IF(Form703Data[[#This Row],[Dist]]&lt;&gt;B304,1,M304+1)</f>
        <v>3</v>
      </c>
    </row>
    <row r="306" spans="1:13" x14ac:dyDescent="0.2">
      <c r="A306" s="180">
        <v>2020</v>
      </c>
      <c r="B306" s="180" t="s">
        <v>92</v>
      </c>
      <c r="C306" s="180" t="s">
        <v>1241</v>
      </c>
      <c r="D306" s="180">
        <v>10000000</v>
      </c>
      <c r="E306" s="180" t="s">
        <v>491</v>
      </c>
      <c r="F306" s="180">
        <v>0</v>
      </c>
      <c r="G306" s="180">
        <v>1210000</v>
      </c>
      <c r="H306" s="180">
        <v>98205</v>
      </c>
      <c r="I306" s="180">
        <v>2000</v>
      </c>
      <c r="J306" s="180">
        <v>1310205</v>
      </c>
      <c r="K306" s="180">
        <v>1310205</v>
      </c>
      <c r="L306" s="180">
        <v>0</v>
      </c>
      <c r="M306" s="180">
        <f>IF(Form703Data[[#This Row],[Dist]]&lt;&gt;B305,1,M305+1)</f>
        <v>1</v>
      </c>
    </row>
    <row r="307" spans="1:13" x14ac:dyDescent="0.2">
      <c r="A307" s="180">
        <v>2020</v>
      </c>
      <c r="B307" s="180" t="s">
        <v>92</v>
      </c>
      <c r="C307" s="180" t="s">
        <v>1242</v>
      </c>
      <c r="D307" s="180">
        <v>10000000</v>
      </c>
      <c r="E307" s="180" t="s">
        <v>491</v>
      </c>
      <c r="F307" s="180">
        <v>0</v>
      </c>
      <c r="G307" s="180">
        <v>590000</v>
      </c>
      <c r="H307" s="180">
        <v>153695</v>
      </c>
      <c r="I307" s="180">
        <v>2000</v>
      </c>
      <c r="J307" s="180">
        <v>745695</v>
      </c>
      <c r="K307" s="180">
        <v>745695</v>
      </c>
      <c r="L307" s="180">
        <v>0</v>
      </c>
      <c r="M307" s="180">
        <f>IF(Form703Data[[#This Row],[Dist]]&lt;&gt;B306,1,M306+1)</f>
        <v>2</v>
      </c>
    </row>
    <row r="308" spans="1:13" x14ac:dyDescent="0.2">
      <c r="A308" s="180">
        <v>2020</v>
      </c>
      <c r="B308" s="180" t="s">
        <v>92</v>
      </c>
      <c r="C308" s="180" t="s">
        <v>1243</v>
      </c>
      <c r="D308" s="180">
        <v>13033000</v>
      </c>
      <c r="E308" s="180" t="s">
        <v>491</v>
      </c>
      <c r="F308" s="180">
        <v>0</v>
      </c>
      <c r="G308" s="180">
        <v>1209000</v>
      </c>
      <c r="H308" s="180">
        <v>330892</v>
      </c>
      <c r="I308" s="180">
        <v>2000</v>
      </c>
      <c r="J308" s="180">
        <v>1541892</v>
      </c>
      <c r="K308" s="180">
        <v>1541892</v>
      </c>
      <c r="L308" s="180">
        <v>0</v>
      </c>
      <c r="M308" s="180">
        <f>IF(Form703Data[[#This Row],[Dist]]&lt;&gt;B307,1,M307+1)</f>
        <v>3</v>
      </c>
    </row>
    <row r="309" spans="1:13" x14ac:dyDescent="0.2">
      <c r="A309" s="180">
        <v>2020</v>
      </c>
      <c r="B309" s="180" t="s">
        <v>92</v>
      </c>
      <c r="C309" s="180" t="s">
        <v>1244</v>
      </c>
      <c r="D309" s="180">
        <v>15960000</v>
      </c>
      <c r="E309" s="180" t="s">
        <v>491</v>
      </c>
      <c r="F309" s="180">
        <v>0</v>
      </c>
      <c r="G309" s="180">
        <v>0</v>
      </c>
      <c r="H309" s="180">
        <v>580250</v>
      </c>
      <c r="I309" s="180">
        <v>2000</v>
      </c>
      <c r="J309" s="180">
        <v>582250</v>
      </c>
      <c r="K309" s="180">
        <v>582250</v>
      </c>
      <c r="L309" s="180">
        <v>0</v>
      </c>
      <c r="M309" s="180">
        <f>IF(Form703Data[[#This Row],[Dist]]&lt;&gt;B308,1,M308+1)</f>
        <v>4</v>
      </c>
    </row>
    <row r="310" spans="1:13" x14ac:dyDescent="0.2">
      <c r="A310" s="180">
        <v>2020</v>
      </c>
      <c r="B310" s="180" t="s">
        <v>92</v>
      </c>
      <c r="C310" s="180" t="s">
        <v>1245</v>
      </c>
      <c r="D310" s="180">
        <v>10000000</v>
      </c>
      <c r="E310" s="180" t="s">
        <v>491</v>
      </c>
      <c r="F310" s="180">
        <v>0</v>
      </c>
      <c r="G310" s="180">
        <v>140000</v>
      </c>
      <c r="H310" s="180">
        <v>213637</v>
      </c>
      <c r="I310" s="180">
        <v>1000</v>
      </c>
      <c r="J310" s="180">
        <v>354637</v>
      </c>
      <c r="K310" s="180">
        <v>354637</v>
      </c>
      <c r="L310" s="180">
        <v>0</v>
      </c>
      <c r="M310" s="180">
        <f>IF(Form703Data[[#This Row],[Dist]]&lt;&gt;B309,1,M309+1)</f>
        <v>5</v>
      </c>
    </row>
    <row r="311" spans="1:13" x14ac:dyDescent="0.2">
      <c r="A311" s="180">
        <v>2020</v>
      </c>
      <c r="B311" s="180" t="s">
        <v>92</v>
      </c>
      <c r="C311" s="180" t="s">
        <v>1246</v>
      </c>
      <c r="D311" s="180">
        <v>10000000</v>
      </c>
      <c r="E311" s="180" t="s">
        <v>491</v>
      </c>
      <c r="F311" s="180">
        <v>0</v>
      </c>
      <c r="G311" s="180">
        <v>1000000</v>
      </c>
      <c r="H311" s="180">
        <v>213750</v>
      </c>
      <c r="I311" s="180">
        <v>1000</v>
      </c>
      <c r="J311" s="180">
        <v>1214750</v>
      </c>
      <c r="K311" s="180">
        <v>1214750</v>
      </c>
      <c r="L311" s="180">
        <v>0</v>
      </c>
      <c r="M311" s="180">
        <f>IF(Form703Data[[#This Row],[Dist]]&lt;&gt;B310,1,M310+1)</f>
        <v>6</v>
      </c>
    </row>
    <row r="312" spans="1:13" x14ac:dyDescent="0.2">
      <c r="A312" s="180">
        <v>2020</v>
      </c>
      <c r="B312" s="180" t="s">
        <v>92</v>
      </c>
      <c r="C312" s="180" t="s">
        <v>1247</v>
      </c>
      <c r="D312" s="180">
        <v>5455000</v>
      </c>
      <c r="E312" s="180" t="s">
        <v>491</v>
      </c>
      <c r="F312" s="180">
        <v>0</v>
      </c>
      <c r="G312" s="180">
        <v>0</v>
      </c>
      <c r="H312" s="180">
        <v>188190</v>
      </c>
      <c r="I312" s="180">
        <v>500</v>
      </c>
      <c r="J312" s="180">
        <v>188690</v>
      </c>
      <c r="K312" s="180">
        <v>188690</v>
      </c>
      <c r="L312" s="180">
        <v>0</v>
      </c>
      <c r="M312" s="180">
        <f>IF(Form703Data[[#This Row],[Dist]]&lt;&gt;B311,1,M311+1)</f>
        <v>7</v>
      </c>
    </row>
    <row r="313" spans="1:13" x14ac:dyDescent="0.2">
      <c r="A313" s="180">
        <v>2020</v>
      </c>
      <c r="B313" s="180" t="s">
        <v>92</v>
      </c>
      <c r="C313" s="180" t="s">
        <v>1248</v>
      </c>
      <c r="D313" s="180">
        <v>4000000</v>
      </c>
      <c r="E313" s="180" t="s">
        <v>491</v>
      </c>
      <c r="F313" s="180">
        <v>0</v>
      </c>
      <c r="G313" s="180">
        <v>0</v>
      </c>
      <c r="H313" s="180">
        <v>137994</v>
      </c>
      <c r="I313" s="180">
        <v>500</v>
      </c>
      <c r="J313" s="180">
        <v>138494</v>
      </c>
      <c r="K313" s="180">
        <v>138494</v>
      </c>
      <c r="L313" s="180">
        <v>0</v>
      </c>
      <c r="M313" s="180">
        <f>IF(Form703Data[[#This Row],[Dist]]&lt;&gt;B312,1,M312+1)</f>
        <v>8</v>
      </c>
    </row>
    <row r="314" spans="1:13" x14ac:dyDescent="0.2">
      <c r="A314" s="180">
        <v>2020</v>
      </c>
      <c r="B314" s="180" t="s">
        <v>93</v>
      </c>
      <c r="C314" s="180" t="s">
        <v>1249</v>
      </c>
      <c r="D314" s="180">
        <v>3600000</v>
      </c>
      <c r="E314" s="180" t="s">
        <v>491</v>
      </c>
      <c r="F314" s="180">
        <v>40374</v>
      </c>
      <c r="G314" s="180">
        <v>180000</v>
      </c>
      <c r="H314" s="180">
        <v>97673</v>
      </c>
      <c r="I314" s="180">
        <v>600</v>
      </c>
      <c r="J314" s="180">
        <v>278273</v>
      </c>
      <c r="K314" s="180">
        <v>278273</v>
      </c>
      <c r="L314" s="180">
        <v>0</v>
      </c>
      <c r="M314" s="180">
        <f>IF(Form703Data[[#This Row],[Dist]]&lt;&gt;B313,1,M313+1)</f>
        <v>1</v>
      </c>
    </row>
    <row r="315" spans="1:13" x14ac:dyDescent="0.2">
      <c r="A315" s="180">
        <v>2020</v>
      </c>
      <c r="B315" s="180" t="s">
        <v>93</v>
      </c>
      <c r="C315" s="180" t="s">
        <v>1250</v>
      </c>
      <c r="D315" s="180">
        <v>1000000</v>
      </c>
      <c r="E315" s="180" t="s">
        <v>505</v>
      </c>
      <c r="F315" s="180">
        <v>43146</v>
      </c>
      <c r="G315" s="180">
        <v>220000</v>
      </c>
      <c r="H315" s="180">
        <v>26700</v>
      </c>
      <c r="I315" s="180">
        <v>600</v>
      </c>
      <c r="J315" s="180">
        <v>247300</v>
      </c>
      <c r="K315" s="180">
        <v>0</v>
      </c>
      <c r="L315" s="180">
        <v>247300</v>
      </c>
      <c r="M315" s="180">
        <f>IF(Form703Data[[#This Row],[Dist]]&lt;&gt;B314,1,M314+1)</f>
        <v>2</v>
      </c>
    </row>
    <row r="316" spans="1:13" x14ac:dyDescent="0.2">
      <c r="A316" s="180">
        <v>2020</v>
      </c>
      <c r="B316" s="180" t="s">
        <v>93</v>
      </c>
      <c r="C316" s="180" t="s">
        <v>1251</v>
      </c>
      <c r="D316" s="180">
        <v>5000000</v>
      </c>
      <c r="E316" s="180" t="s">
        <v>505</v>
      </c>
      <c r="F316" s="180">
        <v>43509</v>
      </c>
      <c r="G316" s="180">
        <v>0</v>
      </c>
      <c r="H316" s="180">
        <v>182914</v>
      </c>
      <c r="I316" s="180">
        <v>600</v>
      </c>
      <c r="J316" s="180">
        <v>183514</v>
      </c>
      <c r="K316" s="180">
        <v>0</v>
      </c>
      <c r="L316" s="180">
        <v>183514</v>
      </c>
      <c r="M316" s="180">
        <f>IF(Form703Data[[#This Row],[Dist]]&lt;&gt;B315,1,M315+1)</f>
        <v>3</v>
      </c>
    </row>
    <row r="317" spans="1:13" x14ac:dyDescent="0.2">
      <c r="A317" s="180">
        <v>2020</v>
      </c>
      <c r="B317" s="180" t="s">
        <v>94</v>
      </c>
      <c r="C317" s="180" t="s">
        <v>1252</v>
      </c>
      <c r="D317" s="180">
        <v>3771000</v>
      </c>
      <c r="E317" s="180" t="s">
        <v>505</v>
      </c>
      <c r="F317" s="180">
        <v>40725</v>
      </c>
      <c r="G317" s="180">
        <v>398000</v>
      </c>
      <c r="H317" s="180">
        <v>21277</v>
      </c>
      <c r="I317" s="180">
        <v>600</v>
      </c>
      <c r="J317" s="180">
        <v>419877</v>
      </c>
      <c r="K317" s="180">
        <v>0</v>
      </c>
      <c r="L317" s="180">
        <v>419877</v>
      </c>
      <c r="M317" s="180">
        <f>IF(Form703Data[[#This Row],[Dist]]&lt;&gt;B316,1,M316+1)</f>
        <v>1</v>
      </c>
    </row>
    <row r="318" spans="1:13" x14ac:dyDescent="0.2">
      <c r="A318" s="180">
        <v>2020</v>
      </c>
      <c r="B318" s="180" t="s">
        <v>95</v>
      </c>
      <c r="C318" s="180" t="s">
        <v>1253</v>
      </c>
      <c r="D318" s="180">
        <v>1325000</v>
      </c>
      <c r="E318" s="180" t="s">
        <v>505</v>
      </c>
      <c r="F318" s="180">
        <v>41953</v>
      </c>
      <c r="G318" s="180">
        <v>230000</v>
      </c>
      <c r="H318" s="180">
        <v>4600</v>
      </c>
      <c r="I318" s="180">
        <v>500</v>
      </c>
      <c r="J318" s="180">
        <v>235100</v>
      </c>
      <c r="K318" s="180">
        <v>167410</v>
      </c>
      <c r="L318" s="180">
        <v>67690</v>
      </c>
      <c r="M318" s="180">
        <f>IF(Form703Data[[#This Row],[Dist]]&lt;&gt;B317,1,M317+1)</f>
        <v>1</v>
      </c>
    </row>
    <row r="319" spans="1:13" x14ac:dyDescent="0.2">
      <c r="A319" s="180">
        <v>2020</v>
      </c>
      <c r="B319" s="180" t="s">
        <v>95</v>
      </c>
      <c r="C319" s="180" t="s">
        <v>1254</v>
      </c>
      <c r="D319" s="180">
        <v>294385</v>
      </c>
      <c r="E319" s="180" t="s">
        <v>491</v>
      </c>
      <c r="F319" s="180">
        <v>0</v>
      </c>
      <c r="G319" s="180">
        <v>100059</v>
      </c>
      <c r="H319" s="180">
        <v>0</v>
      </c>
      <c r="I319" s="180">
        <v>0</v>
      </c>
      <c r="J319" s="180">
        <v>100059</v>
      </c>
      <c r="K319" s="180">
        <v>100059</v>
      </c>
      <c r="L319" s="180">
        <v>0</v>
      </c>
      <c r="M319" s="180">
        <f>IF(Form703Data[[#This Row],[Dist]]&lt;&gt;B318,1,M318+1)</f>
        <v>2</v>
      </c>
    </row>
    <row r="320" spans="1:13" x14ac:dyDescent="0.2">
      <c r="A320" s="180">
        <v>2020</v>
      </c>
      <c r="B320" s="180" t="s">
        <v>96</v>
      </c>
      <c r="C320" s="180" t="s">
        <v>1255</v>
      </c>
      <c r="D320" s="180">
        <v>0</v>
      </c>
      <c r="E320" s="180" t="s">
        <v>491</v>
      </c>
      <c r="F320" s="180">
        <v>0</v>
      </c>
      <c r="G320" s="180">
        <v>473000</v>
      </c>
      <c r="H320" s="180">
        <v>143416</v>
      </c>
      <c r="I320" s="180">
        <v>1000</v>
      </c>
      <c r="J320" s="180">
        <v>617416</v>
      </c>
      <c r="K320" s="180">
        <v>0</v>
      </c>
      <c r="L320" s="180">
        <v>0</v>
      </c>
      <c r="M320" s="180">
        <f>IF(Form703Data[[#This Row],[Dist]]&lt;&gt;B319,1,M319+1)</f>
        <v>1</v>
      </c>
    </row>
    <row r="321" spans="1:13" x14ac:dyDescent="0.2">
      <c r="A321" s="180">
        <v>2020</v>
      </c>
      <c r="B321" s="180" t="s">
        <v>97</v>
      </c>
      <c r="C321" s="180" t="s">
        <v>1256</v>
      </c>
      <c r="D321" s="180">
        <v>3810000</v>
      </c>
      <c r="E321" s="180" t="s">
        <v>505</v>
      </c>
      <c r="F321" s="180">
        <v>41316</v>
      </c>
      <c r="G321" s="180">
        <v>380000</v>
      </c>
      <c r="H321" s="180">
        <v>29125</v>
      </c>
      <c r="I321" s="180">
        <v>500</v>
      </c>
      <c r="J321" s="180">
        <v>409625</v>
      </c>
      <c r="K321" s="180">
        <v>0</v>
      </c>
      <c r="L321" s="180">
        <v>409625</v>
      </c>
      <c r="M321" s="180">
        <f>IF(Form703Data[[#This Row],[Dist]]&lt;&gt;B320,1,M320+1)</f>
        <v>1</v>
      </c>
    </row>
    <row r="322" spans="1:13" x14ac:dyDescent="0.2">
      <c r="A322" s="180">
        <v>2020</v>
      </c>
      <c r="B322" s="180" t="s">
        <v>97</v>
      </c>
      <c r="C322" s="180" t="s">
        <v>1257</v>
      </c>
      <c r="D322" s="180">
        <v>6043000</v>
      </c>
      <c r="E322" s="180" t="s">
        <v>491</v>
      </c>
      <c r="F322" s="180">
        <v>42957</v>
      </c>
      <c r="G322" s="180">
        <v>490000</v>
      </c>
      <c r="H322" s="180">
        <v>127556</v>
      </c>
      <c r="I322" s="180">
        <v>500</v>
      </c>
      <c r="J322" s="180">
        <v>618056</v>
      </c>
      <c r="K322" s="180">
        <v>618056</v>
      </c>
      <c r="L322" s="180">
        <v>0</v>
      </c>
      <c r="M322" s="180">
        <f>IF(Form703Data[[#This Row],[Dist]]&lt;&gt;B321,1,M321+1)</f>
        <v>2</v>
      </c>
    </row>
    <row r="323" spans="1:13" x14ac:dyDescent="0.2">
      <c r="A323" s="180">
        <v>2020</v>
      </c>
      <c r="B323" s="180" t="s">
        <v>98</v>
      </c>
      <c r="C323" s="180" t="s">
        <v>1258</v>
      </c>
      <c r="D323" s="180">
        <v>2030000</v>
      </c>
      <c r="E323" s="180" t="s">
        <v>505</v>
      </c>
      <c r="F323" s="180">
        <v>0</v>
      </c>
      <c r="G323" s="180">
        <v>230000</v>
      </c>
      <c r="H323" s="180">
        <v>6900</v>
      </c>
      <c r="I323" s="180">
        <v>2000</v>
      </c>
      <c r="J323" s="180">
        <v>238900</v>
      </c>
      <c r="K323" s="180">
        <v>0</v>
      </c>
      <c r="L323" s="180">
        <v>238900</v>
      </c>
      <c r="M323" s="180">
        <f>IF(Form703Data[[#This Row],[Dist]]&lt;&gt;B322,1,M322+1)</f>
        <v>1</v>
      </c>
    </row>
    <row r="324" spans="1:13" x14ac:dyDescent="0.2">
      <c r="A324" s="180">
        <v>2020</v>
      </c>
      <c r="B324" s="180" t="s">
        <v>98</v>
      </c>
      <c r="C324" s="180" t="s">
        <v>1259</v>
      </c>
      <c r="D324" s="180">
        <v>3775000</v>
      </c>
      <c r="E324" s="180" t="s">
        <v>491</v>
      </c>
      <c r="F324" s="180">
        <v>0</v>
      </c>
      <c r="G324" s="180">
        <v>290000</v>
      </c>
      <c r="H324" s="180">
        <v>70620</v>
      </c>
      <c r="I324" s="180">
        <v>2000</v>
      </c>
      <c r="J324" s="180">
        <v>362620</v>
      </c>
      <c r="K324" s="180">
        <v>362620</v>
      </c>
      <c r="L324" s="180">
        <v>0</v>
      </c>
      <c r="M324" s="180">
        <f>IF(Form703Data[[#This Row],[Dist]]&lt;&gt;B323,1,M323+1)</f>
        <v>2</v>
      </c>
    </row>
    <row r="325" spans="1:13" x14ac:dyDescent="0.2">
      <c r="A325" s="180">
        <v>2020</v>
      </c>
      <c r="B325" s="180" t="s">
        <v>99</v>
      </c>
      <c r="C325" s="180" t="s">
        <v>1260</v>
      </c>
      <c r="D325" s="180">
        <v>2465000</v>
      </c>
      <c r="E325" s="180" t="s">
        <v>491</v>
      </c>
      <c r="F325" s="180">
        <v>0</v>
      </c>
      <c r="G325" s="180">
        <v>180000</v>
      </c>
      <c r="H325" s="180">
        <v>41790</v>
      </c>
      <c r="I325" s="180">
        <v>0</v>
      </c>
      <c r="J325" s="180">
        <v>221790</v>
      </c>
      <c r="K325" s="180">
        <v>221790</v>
      </c>
      <c r="L325" s="180">
        <v>0</v>
      </c>
      <c r="M325" s="180">
        <f>IF(Form703Data[[#This Row],[Dist]]&lt;&gt;B324,1,M324+1)</f>
        <v>1</v>
      </c>
    </row>
    <row r="326" spans="1:13" x14ac:dyDescent="0.2">
      <c r="A326" s="180">
        <v>2020</v>
      </c>
      <c r="B326" s="180" t="s">
        <v>99</v>
      </c>
      <c r="C326" s="180" t="s">
        <v>1261</v>
      </c>
      <c r="D326" s="180">
        <v>6500000</v>
      </c>
      <c r="E326" s="180" t="s">
        <v>505</v>
      </c>
      <c r="F326" s="180">
        <v>0</v>
      </c>
      <c r="G326" s="180">
        <v>255000</v>
      </c>
      <c r="H326" s="180">
        <v>187987</v>
      </c>
      <c r="I326" s="180">
        <v>1600</v>
      </c>
      <c r="J326" s="180">
        <v>444587</v>
      </c>
      <c r="K326" s="180">
        <v>90000</v>
      </c>
      <c r="L326" s="180">
        <v>354587</v>
      </c>
      <c r="M326" s="180">
        <f>IF(Form703Data[[#This Row],[Dist]]&lt;&gt;B325,1,M325+1)</f>
        <v>2</v>
      </c>
    </row>
    <row r="327" spans="1:13" x14ac:dyDescent="0.2">
      <c r="A327" s="180">
        <v>2020</v>
      </c>
      <c r="B327" s="180" t="s">
        <v>99</v>
      </c>
      <c r="C327" s="180" t="s">
        <v>1262</v>
      </c>
      <c r="D327" s="180">
        <v>0</v>
      </c>
      <c r="E327" s="180" t="s">
        <v>505</v>
      </c>
      <c r="F327" s="180">
        <v>0</v>
      </c>
      <c r="G327" s="180">
        <v>90000</v>
      </c>
      <c r="H327" s="180">
        <v>0</v>
      </c>
      <c r="I327" s="180">
        <v>0</v>
      </c>
      <c r="J327" s="180">
        <v>90000</v>
      </c>
      <c r="K327" s="180">
        <v>0</v>
      </c>
      <c r="L327" s="180">
        <v>90000</v>
      </c>
      <c r="M327" s="180">
        <f>IF(Form703Data[[#This Row],[Dist]]&lt;&gt;B326,1,M326+1)</f>
        <v>3</v>
      </c>
    </row>
    <row r="328" spans="1:13" x14ac:dyDescent="0.2">
      <c r="A328" s="180">
        <v>2020</v>
      </c>
      <c r="B328" s="180" t="s">
        <v>100</v>
      </c>
      <c r="C328" s="180" t="s">
        <v>388</v>
      </c>
      <c r="D328" s="180">
        <v>2465000</v>
      </c>
      <c r="E328" s="180">
        <v>0</v>
      </c>
      <c r="F328" s="180">
        <v>0</v>
      </c>
      <c r="G328" s="180">
        <v>270000</v>
      </c>
      <c r="H328" s="180">
        <v>22895</v>
      </c>
      <c r="I328" s="180">
        <v>0</v>
      </c>
      <c r="J328" s="180">
        <v>292895</v>
      </c>
      <c r="K328" s="180">
        <v>0</v>
      </c>
      <c r="L328" s="180">
        <v>292895</v>
      </c>
      <c r="M328" s="180">
        <f>IF(Form703Data[[#This Row],[Dist]]&lt;&gt;B327,1,M327+1)</f>
        <v>1</v>
      </c>
    </row>
    <row r="329" spans="1:13" x14ac:dyDescent="0.2">
      <c r="A329" s="180">
        <v>2020</v>
      </c>
      <c r="B329" s="180" t="s">
        <v>100</v>
      </c>
      <c r="C329" s="180" t="s">
        <v>1263</v>
      </c>
      <c r="D329" s="180">
        <v>4695000</v>
      </c>
      <c r="E329" s="180" t="s">
        <v>491</v>
      </c>
      <c r="F329" s="180">
        <v>0</v>
      </c>
      <c r="G329" s="180">
        <v>315000</v>
      </c>
      <c r="H329" s="180">
        <v>88930</v>
      </c>
      <c r="I329" s="180">
        <v>0</v>
      </c>
      <c r="J329" s="180">
        <v>403930</v>
      </c>
      <c r="K329" s="180">
        <v>0</v>
      </c>
      <c r="L329" s="180">
        <v>0</v>
      </c>
      <c r="M329" s="180">
        <f>IF(Form703Data[[#This Row],[Dist]]&lt;&gt;B328,1,M328+1)</f>
        <v>2</v>
      </c>
    </row>
    <row r="330" spans="1:13" x14ac:dyDescent="0.2">
      <c r="A330" s="180">
        <v>2020</v>
      </c>
      <c r="B330" s="180" t="s">
        <v>100</v>
      </c>
      <c r="C330" s="180" t="s">
        <v>1264</v>
      </c>
      <c r="D330" s="180">
        <v>9620000</v>
      </c>
      <c r="E330" s="180" t="s">
        <v>505</v>
      </c>
      <c r="F330" s="180">
        <v>43559</v>
      </c>
      <c r="G330" s="180">
        <v>410000</v>
      </c>
      <c r="H330" s="180">
        <v>306750</v>
      </c>
      <c r="I330" s="180">
        <v>0</v>
      </c>
      <c r="J330" s="180">
        <v>716750</v>
      </c>
      <c r="K330" s="180">
        <v>0</v>
      </c>
      <c r="L330" s="180">
        <v>716750</v>
      </c>
      <c r="M330" s="180">
        <f>IF(Form703Data[[#This Row],[Dist]]&lt;&gt;B329,1,M329+1)</f>
        <v>3</v>
      </c>
    </row>
    <row r="331" spans="1:13" x14ac:dyDescent="0.2">
      <c r="A331" s="180">
        <v>2020</v>
      </c>
      <c r="B331" s="180" t="s">
        <v>101</v>
      </c>
      <c r="C331" s="180" t="s">
        <v>1265</v>
      </c>
      <c r="D331" s="180"/>
      <c r="E331" s="180"/>
      <c r="F331" s="180"/>
      <c r="G331" s="180">
        <v>50000</v>
      </c>
      <c r="H331" s="180">
        <v>38151</v>
      </c>
      <c r="I331" s="180">
        <v>2500</v>
      </c>
      <c r="J331" s="180">
        <v>90651</v>
      </c>
      <c r="K331" s="180"/>
      <c r="L331" s="180">
        <v>0</v>
      </c>
      <c r="M331" s="180">
        <f>IF(Form703Data[[#This Row],[Dist]]&lt;&gt;B330,1,M330+1)</f>
        <v>1</v>
      </c>
    </row>
    <row r="332" spans="1:13" x14ac:dyDescent="0.2">
      <c r="A332" s="180">
        <v>2020</v>
      </c>
      <c r="B332" s="180" t="s">
        <v>101</v>
      </c>
      <c r="C332" s="180" t="s">
        <v>1266</v>
      </c>
      <c r="D332" s="180"/>
      <c r="E332" s="180"/>
      <c r="F332" s="180"/>
      <c r="G332" s="180">
        <v>190000</v>
      </c>
      <c r="H332" s="180">
        <v>113222</v>
      </c>
      <c r="I332" s="180">
        <v>1600</v>
      </c>
      <c r="J332" s="180">
        <v>304822</v>
      </c>
      <c r="K332" s="180"/>
      <c r="L332" s="180">
        <v>304822</v>
      </c>
      <c r="M332" s="180">
        <f>IF(Form703Data[[#This Row],[Dist]]&lt;&gt;B331,1,M331+1)</f>
        <v>2</v>
      </c>
    </row>
    <row r="333" spans="1:13" x14ac:dyDescent="0.2">
      <c r="A333" s="180">
        <v>2020</v>
      </c>
      <c r="B333" s="180" t="s">
        <v>101</v>
      </c>
      <c r="C333" s="180" t="s">
        <v>1267</v>
      </c>
      <c r="D333" s="180"/>
      <c r="E333" s="180"/>
      <c r="F333" s="180"/>
      <c r="G333" s="180">
        <v>11813</v>
      </c>
      <c r="H333" s="180">
        <v>2219</v>
      </c>
      <c r="I333" s="180">
        <v>0</v>
      </c>
      <c r="J333" s="180">
        <v>14032</v>
      </c>
      <c r="K333" s="180"/>
      <c r="L333" s="180">
        <v>0</v>
      </c>
      <c r="M333" s="180">
        <f>IF(Form703Data[[#This Row],[Dist]]&lt;&gt;B332,1,M332+1)</f>
        <v>3</v>
      </c>
    </row>
    <row r="334" spans="1:13" x14ac:dyDescent="0.2">
      <c r="A334" s="180">
        <v>2020</v>
      </c>
      <c r="B334" s="180" t="s">
        <v>101</v>
      </c>
      <c r="C334" s="180" t="s">
        <v>1268</v>
      </c>
      <c r="D334" s="180"/>
      <c r="E334" s="180"/>
      <c r="F334" s="180"/>
      <c r="G334" s="180">
        <v>16914</v>
      </c>
      <c r="H334" s="180">
        <v>2087</v>
      </c>
      <c r="I334" s="180">
        <v>0</v>
      </c>
      <c r="J334" s="180">
        <v>19001</v>
      </c>
      <c r="K334" s="180"/>
      <c r="L334" s="180">
        <v>0</v>
      </c>
      <c r="M334" s="180">
        <f>IF(Form703Data[[#This Row],[Dist]]&lt;&gt;B333,1,M333+1)</f>
        <v>4</v>
      </c>
    </row>
    <row r="335" spans="1:13" x14ac:dyDescent="0.2">
      <c r="A335" s="180">
        <v>2020</v>
      </c>
      <c r="B335" s="180" t="s">
        <v>101</v>
      </c>
      <c r="C335" s="180" t="s">
        <v>1269</v>
      </c>
      <c r="D335" s="180"/>
      <c r="E335" s="180"/>
      <c r="F335" s="180"/>
      <c r="G335" s="180">
        <v>50000</v>
      </c>
      <c r="H335" s="180">
        <v>0</v>
      </c>
      <c r="I335" s="180">
        <v>0</v>
      </c>
      <c r="J335" s="180">
        <v>50000</v>
      </c>
      <c r="K335" s="180"/>
      <c r="L335" s="180">
        <v>50000</v>
      </c>
      <c r="M335" s="180">
        <f>IF(Form703Data[[#This Row],[Dist]]&lt;&gt;B334,1,M334+1)</f>
        <v>5</v>
      </c>
    </row>
    <row r="336" spans="1:13" x14ac:dyDescent="0.2">
      <c r="A336" s="180">
        <v>2020</v>
      </c>
      <c r="B336" s="180" t="s">
        <v>102</v>
      </c>
      <c r="C336" s="180" t="s">
        <v>1270</v>
      </c>
      <c r="D336" s="180">
        <v>3510000</v>
      </c>
      <c r="E336" s="180" t="s">
        <v>505</v>
      </c>
      <c r="F336" s="180">
        <v>41000</v>
      </c>
      <c r="G336" s="180">
        <v>350000</v>
      </c>
      <c r="H336" s="180">
        <v>30421</v>
      </c>
      <c r="I336" s="180">
        <v>1500</v>
      </c>
      <c r="J336" s="180">
        <v>381921</v>
      </c>
      <c r="K336" s="180">
        <v>0</v>
      </c>
      <c r="L336" s="180">
        <v>381921</v>
      </c>
      <c r="M336" s="180">
        <f>IF(Form703Data[[#This Row],[Dist]]&lt;&gt;B335,1,M335+1)</f>
        <v>1</v>
      </c>
    </row>
    <row r="337" spans="1:13" x14ac:dyDescent="0.2">
      <c r="A337" s="180">
        <v>2020</v>
      </c>
      <c r="B337" s="180" t="s">
        <v>102</v>
      </c>
      <c r="C337" s="180" t="s">
        <v>1271</v>
      </c>
      <c r="D337" s="180">
        <v>800000</v>
      </c>
      <c r="E337" s="180" t="s">
        <v>491</v>
      </c>
      <c r="F337" s="180">
        <v>41628</v>
      </c>
      <c r="G337" s="180">
        <v>100000</v>
      </c>
      <c r="H337" s="180">
        <v>10640</v>
      </c>
      <c r="I337" s="180">
        <v>0</v>
      </c>
      <c r="J337" s="180">
        <v>110640</v>
      </c>
      <c r="K337" s="180">
        <v>110640</v>
      </c>
      <c r="L337" s="180">
        <v>0</v>
      </c>
      <c r="M337" s="180">
        <f>IF(Form703Data[[#This Row],[Dist]]&lt;&gt;B336,1,M336+1)</f>
        <v>2</v>
      </c>
    </row>
    <row r="338" spans="1:13" x14ac:dyDescent="0.2">
      <c r="A338" s="180">
        <v>2020</v>
      </c>
      <c r="B338" s="180" t="s">
        <v>103</v>
      </c>
      <c r="C338" s="180" t="s">
        <v>1272</v>
      </c>
      <c r="D338" s="180">
        <v>1890000</v>
      </c>
      <c r="E338" s="180" t="s">
        <v>491</v>
      </c>
      <c r="F338" s="180">
        <v>0</v>
      </c>
      <c r="G338" s="180">
        <v>220000</v>
      </c>
      <c r="H338" s="180">
        <v>0</v>
      </c>
      <c r="I338" s="180">
        <v>0</v>
      </c>
      <c r="J338" s="180">
        <v>220000</v>
      </c>
      <c r="K338" s="180">
        <v>220000</v>
      </c>
      <c r="L338" s="180">
        <v>0</v>
      </c>
      <c r="M338" s="180">
        <f>IF(Form703Data[[#This Row],[Dist]]&lt;&gt;B337,1,M337+1)</f>
        <v>1</v>
      </c>
    </row>
    <row r="339" spans="1:13" x14ac:dyDescent="0.2">
      <c r="A339" s="180">
        <v>2020</v>
      </c>
      <c r="B339" s="180" t="s">
        <v>105</v>
      </c>
      <c r="C339" s="180" t="s">
        <v>388</v>
      </c>
      <c r="D339" s="180"/>
      <c r="E339" s="180"/>
      <c r="F339" s="180"/>
      <c r="G339" s="180">
        <v>100000</v>
      </c>
      <c r="H339" s="180">
        <v>7550</v>
      </c>
      <c r="I339" s="180">
        <v>0</v>
      </c>
      <c r="J339" s="180">
        <v>107550</v>
      </c>
      <c r="K339" s="180"/>
      <c r="L339" s="180">
        <v>107550</v>
      </c>
      <c r="M339" s="180">
        <f>IF(Form703Data[[#This Row],[Dist]]&lt;&gt;B338,1,M338+1)</f>
        <v>1</v>
      </c>
    </row>
    <row r="340" spans="1:13" x14ac:dyDescent="0.2">
      <c r="A340" s="180">
        <v>2020</v>
      </c>
      <c r="B340" s="180" t="s">
        <v>105</v>
      </c>
      <c r="C340" s="180" t="s">
        <v>1273</v>
      </c>
      <c r="D340" s="180"/>
      <c r="E340" s="180"/>
      <c r="F340" s="180"/>
      <c r="G340" s="180">
        <v>155000</v>
      </c>
      <c r="H340" s="180">
        <v>28528</v>
      </c>
      <c r="I340" s="180">
        <v>0</v>
      </c>
      <c r="J340" s="180">
        <v>183528</v>
      </c>
      <c r="K340" s="180"/>
      <c r="L340" s="180">
        <v>0</v>
      </c>
      <c r="M340" s="180">
        <f>IF(Form703Data[[#This Row],[Dist]]&lt;&gt;B339,1,M339+1)</f>
        <v>2</v>
      </c>
    </row>
    <row r="341" spans="1:13" x14ac:dyDescent="0.2">
      <c r="A341" s="180">
        <v>2020</v>
      </c>
      <c r="B341" s="180" t="s">
        <v>105</v>
      </c>
      <c r="C341" s="180" t="s">
        <v>974</v>
      </c>
      <c r="D341" s="180"/>
      <c r="E341" s="180"/>
      <c r="F341" s="180"/>
      <c r="G341" s="180">
        <v>71500</v>
      </c>
      <c r="H341" s="180">
        <v>0</v>
      </c>
      <c r="I341" s="180">
        <v>0</v>
      </c>
      <c r="J341" s="180">
        <v>71500</v>
      </c>
      <c r="K341" s="180"/>
      <c r="L341" s="180">
        <v>0</v>
      </c>
      <c r="M341" s="180">
        <f>IF(Form703Data[[#This Row],[Dist]]&lt;&gt;B340,1,M340+1)</f>
        <v>3</v>
      </c>
    </row>
    <row r="342" spans="1:13" x14ac:dyDescent="0.2">
      <c r="A342" s="180">
        <v>2020</v>
      </c>
      <c r="B342" s="180" t="s">
        <v>105</v>
      </c>
      <c r="C342" s="180" t="s">
        <v>985</v>
      </c>
      <c r="D342" s="180"/>
      <c r="E342" s="180"/>
      <c r="F342" s="180"/>
      <c r="G342" s="180">
        <v>112742</v>
      </c>
      <c r="H342" s="180">
        <v>2987</v>
      </c>
      <c r="I342" s="180">
        <v>0</v>
      </c>
      <c r="J342" s="180">
        <v>115729</v>
      </c>
      <c r="K342" s="180"/>
      <c r="L342" s="180">
        <v>0</v>
      </c>
      <c r="M342" s="180">
        <f>IF(Form703Data[[#This Row],[Dist]]&lt;&gt;B341,1,M341+1)</f>
        <v>4</v>
      </c>
    </row>
    <row r="343" spans="1:13" x14ac:dyDescent="0.2">
      <c r="A343" s="180">
        <v>2020</v>
      </c>
      <c r="B343" s="180" t="s">
        <v>106</v>
      </c>
      <c r="C343" s="180" t="s">
        <v>388</v>
      </c>
      <c r="D343" s="180">
        <v>1615000</v>
      </c>
      <c r="E343" s="180" t="s">
        <v>491</v>
      </c>
      <c r="F343" s="180">
        <v>0</v>
      </c>
      <c r="G343" s="180">
        <v>205000</v>
      </c>
      <c r="H343" s="180">
        <v>5125</v>
      </c>
      <c r="I343" s="180">
        <v>750</v>
      </c>
      <c r="J343" s="180">
        <v>210875</v>
      </c>
      <c r="K343" s="180">
        <v>0</v>
      </c>
      <c r="L343" s="180">
        <v>210875</v>
      </c>
      <c r="M343" s="180">
        <f>IF(Form703Data[[#This Row],[Dist]]&lt;&gt;B342,1,M342+1)</f>
        <v>1</v>
      </c>
    </row>
    <row r="344" spans="1:13" x14ac:dyDescent="0.2">
      <c r="A344" s="180">
        <v>2020</v>
      </c>
      <c r="B344" s="180" t="s">
        <v>106</v>
      </c>
      <c r="C344" s="180" t="s">
        <v>1274</v>
      </c>
      <c r="D344" s="180">
        <v>5130000</v>
      </c>
      <c r="E344" s="180" t="s">
        <v>505</v>
      </c>
      <c r="F344" s="180">
        <v>0</v>
      </c>
      <c r="G344" s="180">
        <v>445000</v>
      </c>
      <c r="H344" s="180">
        <v>67780</v>
      </c>
      <c r="I344" s="180">
        <v>750</v>
      </c>
      <c r="J344" s="180">
        <v>513530</v>
      </c>
      <c r="K344" s="180">
        <v>0</v>
      </c>
      <c r="L344" s="180">
        <v>513530</v>
      </c>
      <c r="M344" s="180">
        <f>IF(Form703Data[[#This Row],[Dist]]&lt;&gt;B343,1,M343+1)</f>
        <v>2</v>
      </c>
    </row>
    <row r="345" spans="1:13" x14ac:dyDescent="0.2">
      <c r="A345" s="180">
        <v>2020</v>
      </c>
      <c r="B345" s="180" t="s">
        <v>106</v>
      </c>
      <c r="C345" s="180" t="s">
        <v>1275</v>
      </c>
      <c r="D345" s="180">
        <v>995000</v>
      </c>
      <c r="E345" s="180" t="s">
        <v>491</v>
      </c>
      <c r="F345" s="180">
        <v>0</v>
      </c>
      <c r="G345" s="180">
        <v>140000</v>
      </c>
      <c r="H345" s="180">
        <v>21170</v>
      </c>
      <c r="I345" s="180">
        <v>0</v>
      </c>
      <c r="J345" s="180">
        <v>161170</v>
      </c>
      <c r="K345" s="180">
        <v>0</v>
      </c>
      <c r="L345" s="180">
        <v>0</v>
      </c>
      <c r="M345" s="180">
        <f>IF(Form703Data[[#This Row],[Dist]]&lt;&gt;B344,1,M344+1)</f>
        <v>3</v>
      </c>
    </row>
    <row r="346" spans="1:13" x14ac:dyDescent="0.2">
      <c r="A346" s="180">
        <v>2020</v>
      </c>
      <c r="B346" s="180" t="s">
        <v>106</v>
      </c>
      <c r="C346" s="180" t="s">
        <v>1276</v>
      </c>
      <c r="D346" s="180">
        <v>87781</v>
      </c>
      <c r="E346" s="180" t="s">
        <v>491</v>
      </c>
      <c r="F346" s="180">
        <v>0</v>
      </c>
      <c r="G346" s="180">
        <v>18468</v>
      </c>
      <c r="H346" s="180">
        <v>1648</v>
      </c>
      <c r="I346" s="180">
        <v>0</v>
      </c>
      <c r="J346" s="180">
        <v>20116</v>
      </c>
      <c r="K346" s="180">
        <v>0</v>
      </c>
      <c r="L346" s="180">
        <v>0</v>
      </c>
      <c r="M346" s="180">
        <f>IF(Form703Data[[#This Row],[Dist]]&lt;&gt;B345,1,M345+1)</f>
        <v>4</v>
      </c>
    </row>
    <row r="347" spans="1:13" x14ac:dyDescent="0.2">
      <c r="A347" s="180">
        <v>2020</v>
      </c>
      <c r="B347" s="180" t="s">
        <v>106</v>
      </c>
      <c r="C347" s="180" t="s">
        <v>1277</v>
      </c>
      <c r="D347" s="180">
        <v>178920</v>
      </c>
      <c r="E347" s="180" t="s">
        <v>491</v>
      </c>
      <c r="F347" s="180">
        <v>0</v>
      </c>
      <c r="G347" s="180">
        <v>59640</v>
      </c>
      <c r="H347" s="180">
        <v>0</v>
      </c>
      <c r="I347" s="180">
        <v>0</v>
      </c>
      <c r="J347" s="180">
        <v>59640</v>
      </c>
      <c r="K347" s="180">
        <v>0</v>
      </c>
      <c r="L347" s="180">
        <v>0</v>
      </c>
      <c r="M347" s="180">
        <f>IF(Form703Data[[#This Row],[Dist]]&lt;&gt;B346,1,M346+1)</f>
        <v>5</v>
      </c>
    </row>
    <row r="348" spans="1:13" x14ac:dyDescent="0.2">
      <c r="A348" s="180">
        <v>2020</v>
      </c>
      <c r="B348" s="180" t="s">
        <v>106</v>
      </c>
      <c r="C348" s="180" t="s">
        <v>1278</v>
      </c>
      <c r="D348" s="180">
        <v>165414</v>
      </c>
      <c r="E348" s="180" t="s">
        <v>491</v>
      </c>
      <c r="F348" s="180">
        <v>0</v>
      </c>
      <c r="G348" s="180">
        <v>75553</v>
      </c>
      <c r="H348" s="180">
        <v>2191</v>
      </c>
      <c r="I348" s="180">
        <v>0</v>
      </c>
      <c r="J348" s="180">
        <v>77744</v>
      </c>
      <c r="K348" s="180">
        <v>0</v>
      </c>
      <c r="L348" s="180">
        <v>0</v>
      </c>
      <c r="M348" s="180">
        <f>IF(Form703Data[[#This Row],[Dist]]&lt;&gt;B347,1,M347+1)</f>
        <v>6</v>
      </c>
    </row>
    <row r="349" spans="1:13" x14ac:dyDescent="0.2">
      <c r="A349" s="180">
        <v>2020</v>
      </c>
      <c r="B349" s="180" t="s">
        <v>106</v>
      </c>
      <c r="C349" s="180" t="s">
        <v>1279</v>
      </c>
      <c r="D349" s="180">
        <v>77990</v>
      </c>
      <c r="E349" s="180" t="s">
        <v>491</v>
      </c>
      <c r="F349" s="180">
        <v>0</v>
      </c>
      <c r="G349" s="180">
        <v>25997</v>
      </c>
      <c r="H349" s="180">
        <v>0</v>
      </c>
      <c r="I349" s="180">
        <v>0</v>
      </c>
      <c r="J349" s="180">
        <v>25997</v>
      </c>
      <c r="K349" s="180">
        <v>0</v>
      </c>
      <c r="L349" s="180">
        <v>0</v>
      </c>
      <c r="M349" s="180">
        <f>IF(Form703Data[[#This Row],[Dist]]&lt;&gt;B348,1,M348+1)</f>
        <v>7</v>
      </c>
    </row>
    <row r="350" spans="1:13" x14ac:dyDescent="0.2">
      <c r="A350" s="180">
        <v>2020</v>
      </c>
      <c r="B350" s="180" t="s">
        <v>107</v>
      </c>
      <c r="C350" s="180" t="s">
        <v>1280</v>
      </c>
      <c r="D350" s="180">
        <v>57606</v>
      </c>
      <c r="E350" s="180" t="s">
        <v>491</v>
      </c>
      <c r="F350" s="180">
        <v>0</v>
      </c>
      <c r="G350" s="180">
        <v>57606</v>
      </c>
      <c r="H350" s="180">
        <v>5088</v>
      </c>
      <c r="I350" s="180">
        <v>0</v>
      </c>
      <c r="J350" s="180">
        <v>62694</v>
      </c>
      <c r="K350" s="180">
        <v>0</v>
      </c>
      <c r="L350" s="180">
        <v>0</v>
      </c>
      <c r="M350" s="180">
        <f>IF(Form703Data[[#This Row],[Dist]]&lt;&gt;B349,1,M349+1)</f>
        <v>1</v>
      </c>
    </row>
    <row r="351" spans="1:13" x14ac:dyDescent="0.2">
      <c r="A351" s="180">
        <v>2020</v>
      </c>
      <c r="B351" s="180" t="s">
        <v>107</v>
      </c>
      <c r="C351" s="180" t="s">
        <v>1281</v>
      </c>
      <c r="D351" s="180">
        <v>4190000</v>
      </c>
      <c r="E351" s="180" t="s">
        <v>491</v>
      </c>
      <c r="F351" s="180">
        <v>0</v>
      </c>
      <c r="G351" s="180">
        <v>235000</v>
      </c>
      <c r="H351" s="180">
        <v>72860</v>
      </c>
      <c r="I351" s="180">
        <v>1600</v>
      </c>
      <c r="J351" s="180">
        <v>309460</v>
      </c>
      <c r="K351" s="180">
        <v>309460</v>
      </c>
      <c r="L351" s="180">
        <v>0</v>
      </c>
      <c r="M351" s="180">
        <f>IF(Form703Data[[#This Row],[Dist]]&lt;&gt;B350,1,M350+1)</f>
        <v>2</v>
      </c>
    </row>
    <row r="352" spans="1:13" x14ac:dyDescent="0.2">
      <c r="A352" s="180">
        <v>2020</v>
      </c>
      <c r="B352" s="180" t="s">
        <v>108</v>
      </c>
      <c r="C352" s="180" t="s">
        <v>388</v>
      </c>
      <c r="D352" s="180">
        <v>910000</v>
      </c>
      <c r="E352" s="180" t="s">
        <v>505</v>
      </c>
      <c r="F352" s="180">
        <v>0</v>
      </c>
      <c r="G352" s="180">
        <v>100000</v>
      </c>
      <c r="H352" s="180">
        <v>13126</v>
      </c>
      <c r="I352" s="180">
        <v>375</v>
      </c>
      <c r="J352" s="180">
        <v>113501</v>
      </c>
      <c r="K352" s="180">
        <v>0</v>
      </c>
      <c r="L352" s="180">
        <v>113501</v>
      </c>
      <c r="M352" s="180">
        <f>IF(Form703Data[[#This Row],[Dist]]&lt;&gt;B351,1,M351+1)</f>
        <v>1</v>
      </c>
    </row>
    <row r="353" spans="1:13" x14ac:dyDescent="0.2">
      <c r="A353" s="180">
        <v>2020</v>
      </c>
      <c r="B353" s="180" t="s">
        <v>108</v>
      </c>
      <c r="C353" s="180" t="s">
        <v>1282</v>
      </c>
      <c r="D353" s="180">
        <v>98500</v>
      </c>
      <c r="E353" s="180" t="s">
        <v>491</v>
      </c>
      <c r="F353" s="180">
        <v>0</v>
      </c>
      <c r="G353" s="180">
        <v>11148</v>
      </c>
      <c r="H353" s="180">
        <v>1975</v>
      </c>
      <c r="I353" s="180">
        <v>0</v>
      </c>
      <c r="J353" s="180">
        <v>13123</v>
      </c>
      <c r="K353" s="180">
        <v>13123</v>
      </c>
      <c r="L353" s="180">
        <v>0</v>
      </c>
      <c r="M353" s="180">
        <f>IF(Form703Data[[#This Row],[Dist]]&lt;&gt;B352,1,M352+1)</f>
        <v>2</v>
      </c>
    </row>
    <row r="354" spans="1:13" x14ac:dyDescent="0.2">
      <c r="A354" s="180">
        <v>2020</v>
      </c>
      <c r="B354" s="180" t="s">
        <v>108</v>
      </c>
      <c r="C354" s="180" t="s">
        <v>1283</v>
      </c>
      <c r="D354" s="180">
        <v>250000</v>
      </c>
      <c r="E354" s="180" t="s">
        <v>491</v>
      </c>
      <c r="F354" s="180">
        <v>0</v>
      </c>
      <c r="G354" s="180">
        <v>0</v>
      </c>
      <c r="H354" s="180">
        <v>13442</v>
      </c>
      <c r="I354" s="180">
        <v>0</v>
      </c>
      <c r="J354" s="180">
        <v>13442</v>
      </c>
      <c r="K354" s="180">
        <v>13442</v>
      </c>
      <c r="L354" s="180">
        <v>0</v>
      </c>
      <c r="M354" s="180">
        <f>IF(Form703Data[[#This Row],[Dist]]&lt;&gt;B353,1,M353+1)</f>
        <v>3</v>
      </c>
    </row>
    <row r="355" spans="1:13" x14ac:dyDescent="0.2">
      <c r="A355" s="180">
        <v>2020</v>
      </c>
      <c r="B355" s="180" t="s">
        <v>109</v>
      </c>
      <c r="C355" s="180" t="s">
        <v>1284</v>
      </c>
      <c r="D355" s="180">
        <v>5405000</v>
      </c>
      <c r="E355" s="180" t="s">
        <v>505</v>
      </c>
      <c r="F355" s="180">
        <v>39195</v>
      </c>
      <c r="G355" s="180">
        <v>505000</v>
      </c>
      <c r="H355" s="180">
        <v>91245</v>
      </c>
      <c r="I355" s="180">
        <v>0</v>
      </c>
      <c r="J355" s="180">
        <v>596245</v>
      </c>
      <c r="K355" s="180">
        <v>0</v>
      </c>
      <c r="L355" s="180">
        <v>596245</v>
      </c>
      <c r="M355" s="180">
        <f>IF(Form703Data[[#This Row],[Dist]]&lt;&gt;B354,1,M354+1)</f>
        <v>1</v>
      </c>
    </row>
    <row r="356" spans="1:13" x14ac:dyDescent="0.2">
      <c r="A356" s="180">
        <v>2020</v>
      </c>
      <c r="B356" s="180" t="s">
        <v>109</v>
      </c>
      <c r="C356" s="180" t="s">
        <v>1285</v>
      </c>
      <c r="D356" s="180">
        <v>2800000</v>
      </c>
      <c r="E356" s="180" t="s">
        <v>491</v>
      </c>
      <c r="F356" s="180">
        <v>0</v>
      </c>
      <c r="G356" s="180">
        <v>330000</v>
      </c>
      <c r="H356" s="180">
        <v>6683</v>
      </c>
      <c r="I356" s="180">
        <v>0</v>
      </c>
      <c r="J356" s="180">
        <v>336683</v>
      </c>
      <c r="K356" s="180">
        <v>336683</v>
      </c>
      <c r="L356" s="180">
        <v>0</v>
      </c>
      <c r="M356" s="180">
        <f>IF(Form703Data[[#This Row],[Dist]]&lt;&gt;B355,1,M355+1)</f>
        <v>2</v>
      </c>
    </row>
    <row r="357" spans="1:13" x14ac:dyDescent="0.2">
      <c r="A357" s="180">
        <v>2020</v>
      </c>
      <c r="B357" s="180" t="s">
        <v>109</v>
      </c>
      <c r="C357" s="180" t="s">
        <v>1286</v>
      </c>
      <c r="D357" s="180">
        <v>9525000</v>
      </c>
      <c r="E357" s="180" t="s">
        <v>491</v>
      </c>
      <c r="F357" s="180">
        <v>0</v>
      </c>
      <c r="G357" s="180">
        <v>717000</v>
      </c>
      <c r="H357" s="180">
        <v>209716</v>
      </c>
      <c r="I357" s="180">
        <v>0</v>
      </c>
      <c r="J357" s="180">
        <v>926716</v>
      </c>
      <c r="K357" s="180">
        <v>926716</v>
      </c>
      <c r="L357" s="180">
        <v>0</v>
      </c>
      <c r="M357" s="180">
        <f>IF(Form703Data[[#This Row],[Dist]]&lt;&gt;B356,1,M356+1)</f>
        <v>3</v>
      </c>
    </row>
    <row r="358" spans="1:13" x14ac:dyDescent="0.2">
      <c r="A358" s="180">
        <v>2020</v>
      </c>
      <c r="B358" s="180" t="s">
        <v>110</v>
      </c>
      <c r="C358" s="180" t="s">
        <v>1287</v>
      </c>
      <c r="D358" s="180">
        <v>3900000</v>
      </c>
      <c r="E358" s="180" t="s">
        <v>505</v>
      </c>
      <c r="F358" s="180">
        <v>0</v>
      </c>
      <c r="G358" s="180">
        <v>145000</v>
      </c>
      <c r="H358" s="180">
        <v>125061</v>
      </c>
      <c r="I358" s="180">
        <v>600</v>
      </c>
      <c r="J358" s="180">
        <v>270661</v>
      </c>
      <c r="K358" s="180">
        <v>0</v>
      </c>
      <c r="L358" s="180">
        <v>270661</v>
      </c>
      <c r="M358" s="180">
        <f>IF(Form703Data[[#This Row],[Dist]]&lt;&gt;B357,1,M357+1)</f>
        <v>1</v>
      </c>
    </row>
    <row r="359" spans="1:13" x14ac:dyDescent="0.2">
      <c r="A359" s="180">
        <v>2020</v>
      </c>
      <c r="B359" s="180" t="s">
        <v>110</v>
      </c>
      <c r="C359" s="180" t="s">
        <v>1288</v>
      </c>
      <c r="D359" s="180">
        <v>1005000</v>
      </c>
      <c r="E359" s="180" t="s">
        <v>491</v>
      </c>
      <c r="F359" s="180">
        <v>0</v>
      </c>
      <c r="G359" s="180">
        <v>77000</v>
      </c>
      <c r="H359" s="180">
        <v>20157</v>
      </c>
      <c r="I359" s="180">
        <v>1000</v>
      </c>
      <c r="J359" s="180">
        <v>98157</v>
      </c>
      <c r="K359" s="180">
        <v>0</v>
      </c>
      <c r="L359" s="180">
        <v>0</v>
      </c>
      <c r="M359" s="180">
        <f>IF(Form703Data[[#This Row],[Dist]]&lt;&gt;B358,1,M358+1)</f>
        <v>2</v>
      </c>
    </row>
    <row r="360" spans="1:13" x14ac:dyDescent="0.2">
      <c r="A360" s="180">
        <v>2020</v>
      </c>
      <c r="B360" s="180" t="s">
        <v>111</v>
      </c>
      <c r="C360" s="180" t="s">
        <v>388</v>
      </c>
      <c r="D360" s="180">
        <v>2886582</v>
      </c>
      <c r="E360" s="180" t="s">
        <v>491</v>
      </c>
      <c r="F360" s="180">
        <v>0</v>
      </c>
      <c r="G360" s="180">
        <v>381756</v>
      </c>
      <c r="H360" s="180">
        <v>27808</v>
      </c>
      <c r="I360" s="180">
        <v>0</v>
      </c>
      <c r="J360" s="180">
        <v>409564</v>
      </c>
      <c r="K360" s="180">
        <v>0</v>
      </c>
      <c r="L360" s="180">
        <v>409564</v>
      </c>
      <c r="M360" s="180">
        <f>IF(Form703Data[[#This Row],[Dist]]&lt;&gt;B359,1,M359+1)</f>
        <v>1</v>
      </c>
    </row>
    <row r="361" spans="1:13" x14ac:dyDescent="0.2">
      <c r="A361" s="180">
        <v>2020</v>
      </c>
      <c r="B361" s="180" t="s">
        <v>111</v>
      </c>
      <c r="C361" s="180" t="s">
        <v>1289</v>
      </c>
      <c r="D361" s="180">
        <v>10000000</v>
      </c>
      <c r="E361" s="180" t="s">
        <v>505</v>
      </c>
      <c r="F361" s="180">
        <v>0</v>
      </c>
      <c r="G361" s="180">
        <v>445000</v>
      </c>
      <c r="H361" s="180">
        <v>240848</v>
      </c>
      <c r="I361" s="180">
        <v>1500</v>
      </c>
      <c r="J361" s="180">
        <v>687348</v>
      </c>
      <c r="K361" s="180">
        <v>0</v>
      </c>
      <c r="L361" s="180">
        <v>687348</v>
      </c>
      <c r="M361" s="180">
        <f>IF(Form703Data[[#This Row],[Dist]]&lt;&gt;B360,1,M360+1)</f>
        <v>2</v>
      </c>
    </row>
    <row r="362" spans="1:13" x14ac:dyDescent="0.2">
      <c r="A362" s="180">
        <v>2020</v>
      </c>
      <c r="B362" s="180" t="s">
        <v>111</v>
      </c>
      <c r="C362" s="180" t="s">
        <v>1290</v>
      </c>
      <c r="D362" s="180">
        <v>4330000</v>
      </c>
      <c r="E362" s="180" t="s">
        <v>491</v>
      </c>
      <c r="F362" s="180">
        <v>0</v>
      </c>
      <c r="G362" s="180">
        <v>235000</v>
      </c>
      <c r="H362" s="180">
        <v>110782</v>
      </c>
      <c r="I362" s="180">
        <v>1500</v>
      </c>
      <c r="J362" s="180">
        <v>347282</v>
      </c>
      <c r="K362" s="180">
        <v>347282</v>
      </c>
      <c r="L362" s="180">
        <v>0</v>
      </c>
      <c r="M362" s="180">
        <f>IF(Form703Data[[#This Row],[Dist]]&lt;&gt;B361,1,M361+1)</f>
        <v>3</v>
      </c>
    </row>
    <row r="363" spans="1:13" x14ac:dyDescent="0.2">
      <c r="A363" s="180">
        <v>2020</v>
      </c>
      <c r="B363" s="180" t="s">
        <v>111</v>
      </c>
      <c r="C363" s="180" t="s">
        <v>1291</v>
      </c>
      <c r="D363" s="180">
        <v>4569000</v>
      </c>
      <c r="E363" s="180" t="s">
        <v>491</v>
      </c>
      <c r="F363" s="180">
        <v>0</v>
      </c>
      <c r="G363" s="180">
        <v>353000</v>
      </c>
      <c r="H363" s="180">
        <v>82058</v>
      </c>
      <c r="I363" s="180">
        <v>1500</v>
      </c>
      <c r="J363" s="180">
        <v>436558</v>
      </c>
      <c r="K363" s="180">
        <v>436558</v>
      </c>
      <c r="L363" s="180">
        <v>0</v>
      </c>
      <c r="M363" s="180">
        <f>IF(Form703Data[[#This Row],[Dist]]&lt;&gt;B362,1,M362+1)</f>
        <v>4</v>
      </c>
    </row>
    <row r="364" spans="1:13" x14ac:dyDescent="0.2">
      <c r="A364" s="180">
        <v>2020</v>
      </c>
      <c r="B364" s="180" t="s">
        <v>111</v>
      </c>
      <c r="C364" s="180" t="s">
        <v>1292</v>
      </c>
      <c r="D364" s="180">
        <v>0</v>
      </c>
      <c r="E364" s="180" t="s">
        <v>505</v>
      </c>
      <c r="F364" s="180">
        <v>0</v>
      </c>
      <c r="G364" s="180">
        <v>1550000</v>
      </c>
      <c r="H364" s="180">
        <v>0</v>
      </c>
      <c r="I364" s="180">
        <v>0</v>
      </c>
      <c r="J364" s="180">
        <v>1550000</v>
      </c>
      <c r="K364" s="180">
        <v>0</v>
      </c>
      <c r="L364" s="180">
        <v>1550000</v>
      </c>
      <c r="M364" s="180">
        <f>IF(Form703Data[[#This Row],[Dist]]&lt;&gt;B363,1,M363+1)</f>
        <v>5</v>
      </c>
    </row>
    <row r="365" spans="1:13" x14ac:dyDescent="0.2">
      <c r="A365" s="180">
        <v>2020</v>
      </c>
      <c r="B365" s="180" t="s">
        <v>113</v>
      </c>
      <c r="C365" s="180" t="s">
        <v>1293</v>
      </c>
      <c r="D365" s="180">
        <v>27639000</v>
      </c>
      <c r="E365" s="180" t="s">
        <v>491</v>
      </c>
      <c r="F365" s="180">
        <v>0</v>
      </c>
      <c r="G365" s="180">
        <v>1817000</v>
      </c>
      <c r="H365" s="180">
        <v>470089</v>
      </c>
      <c r="I365" s="180">
        <v>0</v>
      </c>
      <c r="J365" s="180">
        <v>2287089</v>
      </c>
      <c r="K365" s="180">
        <v>2287089</v>
      </c>
      <c r="L365" s="180">
        <v>0</v>
      </c>
      <c r="M365" s="180">
        <f>IF(Form703Data[[#This Row],[Dist]]&lt;&gt;B364,1,M364+1)</f>
        <v>1</v>
      </c>
    </row>
    <row r="366" spans="1:13" x14ac:dyDescent="0.2">
      <c r="A366" s="180">
        <v>2020</v>
      </c>
      <c r="B366" s="180" t="s">
        <v>113</v>
      </c>
      <c r="C366" s="180" t="s">
        <v>1294</v>
      </c>
      <c r="D366" s="180">
        <v>28460000</v>
      </c>
      <c r="E366" s="180" t="s">
        <v>505</v>
      </c>
      <c r="F366" s="180">
        <v>0</v>
      </c>
      <c r="G366" s="180">
        <v>1560000</v>
      </c>
      <c r="H366" s="180">
        <v>577100</v>
      </c>
      <c r="I366" s="180">
        <v>0</v>
      </c>
      <c r="J366" s="180">
        <v>2137100</v>
      </c>
      <c r="K366" s="180">
        <v>0</v>
      </c>
      <c r="L366" s="180">
        <v>2137100</v>
      </c>
      <c r="M366" s="180">
        <f>IF(Form703Data[[#This Row],[Dist]]&lt;&gt;B365,1,M365+1)</f>
        <v>2</v>
      </c>
    </row>
    <row r="367" spans="1:13" x14ac:dyDescent="0.2">
      <c r="A367" s="180">
        <v>2020</v>
      </c>
      <c r="B367" s="180" t="s">
        <v>113</v>
      </c>
      <c r="C367" s="180" t="s">
        <v>1295</v>
      </c>
      <c r="D367" s="180">
        <v>0</v>
      </c>
      <c r="E367" s="180" t="s">
        <v>505</v>
      </c>
      <c r="F367" s="180">
        <v>0</v>
      </c>
      <c r="G367" s="180">
        <v>500000</v>
      </c>
      <c r="H367" s="180">
        <v>0</v>
      </c>
      <c r="I367" s="180">
        <v>0</v>
      </c>
      <c r="J367" s="180">
        <v>500000</v>
      </c>
      <c r="K367" s="180">
        <v>0</v>
      </c>
      <c r="L367" s="180">
        <v>500000</v>
      </c>
      <c r="M367" s="180">
        <f>IF(Form703Data[[#This Row],[Dist]]&lt;&gt;B366,1,M366+1)</f>
        <v>3</v>
      </c>
    </row>
    <row r="368" spans="1:13" x14ac:dyDescent="0.2">
      <c r="A368" s="180">
        <v>2020</v>
      </c>
      <c r="B368" s="180" t="s">
        <v>116</v>
      </c>
      <c r="C368" s="180" t="s">
        <v>1296</v>
      </c>
      <c r="D368" s="180">
        <v>9565000</v>
      </c>
      <c r="E368" s="180" t="s">
        <v>505</v>
      </c>
      <c r="F368" s="180">
        <v>0</v>
      </c>
      <c r="G368" s="180">
        <v>938446</v>
      </c>
      <c r="H368" s="180">
        <v>0</v>
      </c>
      <c r="I368" s="180">
        <v>0</v>
      </c>
      <c r="J368" s="180">
        <v>938446</v>
      </c>
      <c r="K368" s="180">
        <v>0</v>
      </c>
      <c r="L368" s="180">
        <v>938446</v>
      </c>
      <c r="M368" s="180">
        <f>IF(Form703Data[[#This Row],[Dist]]&lt;&gt;B367,1,M367+1)</f>
        <v>1</v>
      </c>
    </row>
    <row r="369" spans="1:13" x14ac:dyDescent="0.2">
      <c r="A369" s="180">
        <v>2020</v>
      </c>
      <c r="B369" s="180" t="s">
        <v>116</v>
      </c>
      <c r="C369" s="180" t="s">
        <v>1297</v>
      </c>
      <c r="D369" s="180">
        <v>2590000</v>
      </c>
      <c r="E369" s="180" t="s">
        <v>491</v>
      </c>
      <c r="F369" s="180">
        <v>0</v>
      </c>
      <c r="G369" s="180">
        <v>150000</v>
      </c>
      <c r="H369" s="180">
        <v>54765</v>
      </c>
      <c r="I369" s="180">
        <v>0</v>
      </c>
      <c r="J369" s="180">
        <v>204765</v>
      </c>
      <c r="K369" s="180">
        <v>0</v>
      </c>
      <c r="L369" s="180">
        <v>0</v>
      </c>
      <c r="M369" s="180">
        <f>IF(Form703Data[[#This Row],[Dist]]&lt;&gt;B368,1,M368+1)</f>
        <v>2</v>
      </c>
    </row>
    <row r="370" spans="1:13" x14ac:dyDescent="0.2">
      <c r="A370" s="180">
        <v>2020</v>
      </c>
      <c r="B370" s="180" t="s">
        <v>117</v>
      </c>
      <c r="C370" s="180" t="s">
        <v>1298</v>
      </c>
      <c r="D370" s="180">
        <v>1730000</v>
      </c>
      <c r="E370" s="180" t="s">
        <v>491</v>
      </c>
      <c r="F370" s="180">
        <v>40360</v>
      </c>
      <c r="G370" s="180">
        <v>75000</v>
      </c>
      <c r="H370" s="180">
        <v>40405</v>
      </c>
      <c r="I370" s="180">
        <v>2000</v>
      </c>
      <c r="J370" s="180">
        <v>117405</v>
      </c>
      <c r="K370" s="180">
        <v>117405</v>
      </c>
      <c r="L370" s="180">
        <v>0</v>
      </c>
      <c r="M370" s="180">
        <f>IF(Form703Data[[#This Row],[Dist]]&lt;&gt;B369,1,M369+1)</f>
        <v>1</v>
      </c>
    </row>
    <row r="371" spans="1:13" x14ac:dyDescent="0.2">
      <c r="A371" s="180">
        <v>2020</v>
      </c>
      <c r="B371" s="180" t="s">
        <v>117</v>
      </c>
      <c r="C371" s="180" t="s">
        <v>1299</v>
      </c>
      <c r="D371" s="180">
        <v>6205000</v>
      </c>
      <c r="E371" s="180" t="s">
        <v>491</v>
      </c>
      <c r="F371" s="180">
        <v>42367</v>
      </c>
      <c r="G371" s="180">
        <v>380000</v>
      </c>
      <c r="H371" s="180">
        <v>126562</v>
      </c>
      <c r="I371" s="180">
        <v>1000</v>
      </c>
      <c r="J371" s="180">
        <v>507562</v>
      </c>
      <c r="K371" s="180">
        <v>507562</v>
      </c>
      <c r="L371" s="180">
        <v>0</v>
      </c>
      <c r="M371" s="180">
        <f>IF(Form703Data[[#This Row],[Dist]]&lt;&gt;B370,1,M370+1)</f>
        <v>2</v>
      </c>
    </row>
    <row r="372" spans="1:13" x14ac:dyDescent="0.2">
      <c r="A372" s="180">
        <v>2020</v>
      </c>
      <c r="B372" s="180" t="s">
        <v>118</v>
      </c>
      <c r="C372" s="180" t="s">
        <v>1300</v>
      </c>
      <c r="D372" s="180">
        <v>0</v>
      </c>
      <c r="E372" s="180" t="s">
        <v>505</v>
      </c>
      <c r="F372" s="180">
        <v>0</v>
      </c>
      <c r="G372" s="180">
        <v>290000</v>
      </c>
      <c r="H372" s="180">
        <v>42283</v>
      </c>
      <c r="I372" s="180">
        <v>1600</v>
      </c>
      <c r="J372" s="180">
        <v>333883</v>
      </c>
      <c r="K372" s="180">
        <v>0</v>
      </c>
      <c r="L372" s="180">
        <v>333883</v>
      </c>
      <c r="M372" s="180">
        <f>IF(Form703Data[[#This Row],[Dist]]&lt;&gt;B371,1,M371+1)</f>
        <v>1</v>
      </c>
    </row>
    <row r="373" spans="1:13" x14ac:dyDescent="0.2">
      <c r="A373" s="180">
        <v>2020</v>
      </c>
      <c r="B373" s="180" t="s">
        <v>119</v>
      </c>
      <c r="C373" s="180" t="s">
        <v>1301</v>
      </c>
      <c r="D373" s="180">
        <v>0</v>
      </c>
      <c r="E373" s="180" t="s">
        <v>505</v>
      </c>
      <c r="F373" s="180">
        <v>0</v>
      </c>
      <c r="G373" s="180">
        <v>165418</v>
      </c>
      <c r="H373" s="180">
        <v>0</v>
      </c>
      <c r="I373" s="180">
        <v>0</v>
      </c>
      <c r="J373" s="180">
        <v>165418</v>
      </c>
      <c r="K373" s="180">
        <v>0</v>
      </c>
      <c r="L373" s="180">
        <v>165418</v>
      </c>
      <c r="M373" s="180">
        <f>IF(Form703Data[[#This Row],[Dist]]&lt;&gt;B372,1,M372+1)</f>
        <v>1</v>
      </c>
    </row>
    <row r="374" spans="1:13" x14ac:dyDescent="0.2">
      <c r="A374" s="180">
        <v>2020</v>
      </c>
      <c r="B374" s="180" t="s">
        <v>119</v>
      </c>
      <c r="C374" s="180" t="s">
        <v>1302</v>
      </c>
      <c r="D374" s="180">
        <v>0</v>
      </c>
      <c r="E374" s="180" t="s">
        <v>505</v>
      </c>
      <c r="F374" s="180">
        <v>0</v>
      </c>
      <c r="G374" s="180">
        <v>150000</v>
      </c>
      <c r="H374" s="180">
        <v>283308</v>
      </c>
      <c r="I374" s="180">
        <v>1000</v>
      </c>
      <c r="J374" s="180">
        <v>434308</v>
      </c>
      <c r="K374" s="180">
        <v>0</v>
      </c>
      <c r="L374" s="180">
        <v>434308</v>
      </c>
      <c r="M374" s="180">
        <f>IF(Form703Data[[#This Row],[Dist]]&lt;&gt;B373,1,M373+1)</f>
        <v>2</v>
      </c>
    </row>
    <row r="375" spans="1:13" x14ac:dyDescent="0.2">
      <c r="A375" s="180">
        <v>2020</v>
      </c>
      <c r="B375" s="180" t="s">
        <v>119</v>
      </c>
      <c r="C375" s="180" t="s">
        <v>1303</v>
      </c>
      <c r="D375" s="180">
        <v>0</v>
      </c>
      <c r="E375" s="180" t="s">
        <v>505</v>
      </c>
      <c r="F375" s="180">
        <v>0</v>
      </c>
      <c r="G375" s="180">
        <v>100000</v>
      </c>
      <c r="H375" s="180">
        <v>1750</v>
      </c>
      <c r="I375" s="180">
        <v>1000</v>
      </c>
      <c r="J375" s="180">
        <v>102750</v>
      </c>
      <c r="K375" s="180">
        <v>0</v>
      </c>
      <c r="L375" s="180">
        <v>102750</v>
      </c>
      <c r="M375" s="180">
        <f>IF(Form703Data[[#This Row],[Dist]]&lt;&gt;B374,1,M374+1)</f>
        <v>3</v>
      </c>
    </row>
    <row r="376" spans="1:13" x14ac:dyDescent="0.2">
      <c r="A376" s="180">
        <v>2020</v>
      </c>
      <c r="B376" s="180" t="s">
        <v>119</v>
      </c>
      <c r="C376" s="180" t="s">
        <v>1304</v>
      </c>
      <c r="D376" s="180">
        <v>0</v>
      </c>
      <c r="E376" s="180" t="s">
        <v>505</v>
      </c>
      <c r="F376" s="180">
        <v>0</v>
      </c>
      <c r="G376" s="180">
        <v>85000</v>
      </c>
      <c r="H376" s="180">
        <v>126875</v>
      </c>
      <c r="I376" s="180">
        <v>1000</v>
      </c>
      <c r="J376" s="180">
        <v>212875</v>
      </c>
      <c r="K376" s="180">
        <v>0</v>
      </c>
      <c r="L376" s="180">
        <v>212875</v>
      </c>
      <c r="M376" s="180">
        <f>IF(Form703Data[[#This Row],[Dist]]&lt;&gt;B375,1,M375+1)</f>
        <v>4</v>
      </c>
    </row>
    <row r="377" spans="1:13" x14ac:dyDescent="0.2">
      <c r="A377" s="180">
        <v>2020</v>
      </c>
      <c r="B377" s="180" t="s">
        <v>119</v>
      </c>
      <c r="C377" s="180" t="s">
        <v>1305</v>
      </c>
      <c r="D377" s="180">
        <v>0</v>
      </c>
      <c r="E377" s="180" t="s">
        <v>505</v>
      </c>
      <c r="F377" s="180">
        <v>0</v>
      </c>
      <c r="G377" s="180">
        <v>625000</v>
      </c>
      <c r="H377" s="180">
        <v>30500</v>
      </c>
      <c r="I377" s="180">
        <v>1000</v>
      </c>
      <c r="J377" s="180">
        <v>656500</v>
      </c>
      <c r="K377" s="180">
        <v>0</v>
      </c>
      <c r="L377" s="180">
        <v>656500</v>
      </c>
      <c r="M377" s="180">
        <f>IF(Form703Data[[#This Row],[Dist]]&lt;&gt;B376,1,M376+1)</f>
        <v>5</v>
      </c>
    </row>
    <row r="378" spans="1:13" x14ac:dyDescent="0.2">
      <c r="A378" s="180">
        <v>2020</v>
      </c>
      <c r="B378" s="180" t="s">
        <v>119</v>
      </c>
      <c r="C378" s="180" t="s">
        <v>1306</v>
      </c>
      <c r="D378" s="180">
        <v>0</v>
      </c>
      <c r="E378" s="180" t="s">
        <v>505</v>
      </c>
      <c r="F378" s="180">
        <v>0</v>
      </c>
      <c r="G378" s="180">
        <v>100000</v>
      </c>
      <c r="H378" s="180">
        <v>358056</v>
      </c>
      <c r="I378" s="180">
        <v>1000</v>
      </c>
      <c r="J378" s="180">
        <v>459056</v>
      </c>
      <c r="K378" s="180">
        <v>0</v>
      </c>
      <c r="L378" s="180">
        <v>459056</v>
      </c>
      <c r="M378" s="180">
        <f>IF(Form703Data[[#This Row],[Dist]]&lt;&gt;B377,1,M377+1)</f>
        <v>6</v>
      </c>
    </row>
    <row r="379" spans="1:13" x14ac:dyDescent="0.2">
      <c r="A379" s="180">
        <v>2020</v>
      </c>
      <c r="B379" s="180" t="s">
        <v>119</v>
      </c>
      <c r="C379" s="180" t="s">
        <v>1307</v>
      </c>
      <c r="D379" s="180">
        <v>0</v>
      </c>
      <c r="E379" s="180" t="s">
        <v>505</v>
      </c>
      <c r="F379" s="180">
        <v>0</v>
      </c>
      <c r="G379" s="180">
        <v>100000</v>
      </c>
      <c r="H379" s="180">
        <v>195386</v>
      </c>
      <c r="I379" s="180">
        <v>1000</v>
      </c>
      <c r="J379" s="180">
        <v>296386</v>
      </c>
      <c r="K379" s="180">
        <v>0</v>
      </c>
      <c r="L379" s="180">
        <v>296386</v>
      </c>
      <c r="M379" s="180">
        <f>IF(Form703Data[[#This Row],[Dist]]&lt;&gt;B378,1,M378+1)</f>
        <v>7</v>
      </c>
    </row>
    <row r="380" spans="1:13" x14ac:dyDescent="0.2">
      <c r="A380" s="180">
        <v>2020</v>
      </c>
      <c r="B380" s="180" t="s">
        <v>119</v>
      </c>
      <c r="C380" s="180" t="s">
        <v>1308</v>
      </c>
      <c r="D380" s="180">
        <v>0</v>
      </c>
      <c r="E380" s="180" t="s">
        <v>491</v>
      </c>
      <c r="F380" s="180">
        <v>0</v>
      </c>
      <c r="G380" s="180">
        <v>550000</v>
      </c>
      <c r="H380" s="180">
        <v>178958</v>
      </c>
      <c r="I380" s="180">
        <v>1000</v>
      </c>
      <c r="J380" s="180">
        <v>729958</v>
      </c>
      <c r="K380" s="180">
        <v>729958</v>
      </c>
      <c r="L380" s="180">
        <v>0</v>
      </c>
      <c r="M380" s="180">
        <f>IF(Form703Data[[#This Row],[Dist]]&lt;&gt;B379,1,M379+1)</f>
        <v>8</v>
      </c>
    </row>
    <row r="381" spans="1:13" x14ac:dyDescent="0.2">
      <c r="A381" s="180">
        <v>2020</v>
      </c>
      <c r="B381" s="180" t="s">
        <v>119</v>
      </c>
      <c r="C381" s="180" t="s">
        <v>1309</v>
      </c>
      <c r="D381" s="180">
        <v>0</v>
      </c>
      <c r="E381" s="180" t="s">
        <v>491</v>
      </c>
      <c r="F381" s="180">
        <v>0</v>
      </c>
      <c r="G381" s="180">
        <v>160000</v>
      </c>
      <c r="H381" s="180">
        <v>50635</v>
      </c>
      <c r="I381" s="180">
        <v>1000</v>
      </c>
      <c r="J381" s="180">
        <v>211635</v>
      </c>
      <c r="K381" s="180">
        <v>211635</v>
      </c>
      <c r="L381" s="180">
        <v>0</v>
      </c>
      <c r="M381" s="180">
        <f>IF(Form703Data[[#This Row],[Dist]]&lt;&gt;B380,1,M380+1)</f>
        <v>9</v>
      </c>
    </row>
    <row r="382" spans="1:13" x14ac:dyDescent="0.2">
      <c r="A382" s="180">
        <v>2020</v>
      </c>
      <c r="B382" s="180" t="s">
        <v>121</v>
      </c>
      <c r="C382" s="180" t="s">
        <v>388</v>
      </c>
      <c r="D382" s="180">
        <v>1225000</v>
      </c>
      <c r="E382" s="180" t="s">
        <v>1310</v>
      </c>
      <c r="F382" s="180">
        <v>0</v>
      </c>
      <c r="G382" s="180">
        <v>125000</v>
      </c>
      <c r="H382" s="180">
        <v>9090</v>
      </c>
      <c r="I382" s="180">
        <v>500</v>
      </c>
      <c r="J382" s="180">
        <v>134590</v>
      </c>
      <c r="K382" s="180">
        <v>0</v>
      </c>
      <c r="L382" s="180">
        <v>134590</v>
      </c>
      <c r="M382" s="180">
        <f>IF(Form703Data[[#This Row],[Dist]]&lt;&gt;B381,1,M381+1)</f>
        <v>1</v>
      </c>
    </row>
    <row r="383" spans="1:13" x14ac:dyDescent="0.2">
      <c r="A383" s="180">
        <v>2020</v>
      </c>
      <c r="B383" s="180" t="s">
        <v>121</v>
      </c>
      <c r="C383" s="180" t="s">
        <v>1311</v>
      </c>
      <c r="D383" s="180">
        <v>300000</v>
      </c>
      <c r="E383" s="180" t="s">
        <v>491</v>
      </c>
      <c r="F383" s="180">
        <v>40238</v>
      </c>
      <c r="G383" s="180">
        <v>30000</v>
      </c>
      <c r="H383" s="180">
        <v>0</v>
      </c>
      <c r="I383" s="180">
        <v>0</v>
      </c>
      <c r="J383" s="180">
        <v>30000</v>
      </c>
      <c r="K383" s="180">
        <v>30000</v>
      </c>
      <c r="L383" s="180">
        <v>0</v>
      </c>
      <c r="M383" s="180">
        <f>IF(Form703Data[[#This Row],[Dist]]&lt;&gt;B382,1,M382+1)</f>
        <v>2</v>
      </c>
    </row>
    <row r="384" spans="1:13" x14ac:dyDescent="0.2">
      <c r="A384" s="180">
        <v>2020</v>
      </c>
      <c r="B384" s="180" t="s">
        <v>122</v>
      </c>
      <c r="C384" s="180" t="s">
        <v>388</v>
      </c>
      <c r="D384" s="180">
        <v>4320000</v>
      </c>
      <c r="E384" s="180">
        <v>0</v>
      </c>
      <c r="F384" s="180">
        <v>0</v>
      </c>
      <c r="G384" s="180">
        <v>385000</v>
      </c>
      <c r="H384" s="180">
        <v>117750</v>
      </c>
      <c r="I384" s="180">
        <v>600</v>
      </c>
      <c r="J384" s="180">
        <v>503350</v>
      </c>
      <c r="K384" s="180">
        <v>0</v>
      </c>
      <c r="L384" s="180">
        <v>503350</v>
      </c>
      <c r="M384" s="180">
        <f>IF(Form703Data[[#This Row],[Dist]]&lt;&gt;B383,1,M383+1)</f>
        <v>1</v>
      </c>
    </row>
    <row r="385" spans="1:13" x14ac:dyDescent="0.2">
      <c r="A385" s="180">
        <v>2020</v>
      </c>
      <c r="B385" s="180" t="s">
        <v>122</v>
      </c>
      <c r="C385" s="180" t="s">
        <v>1312</v>
      </c>
      <c r="D385" s="180">
        <v>8570000</v>
      </c>
      <c r="E385" s="180" t="s">
        <v>505</v>
      </c>
      <c r="F385" s="180">
        <v>0</v>
      </c>
      <c r="G385" s="180">
        <v>765000</v>
      </c>
      <c r="H385" s="180">
        <v>106393</v>
      </c>
      <c r="I385" s="180">
        <v>600</v>
      </c>
      <c r="J385" s="180">
        <v>871993</v>
      </c>
      <c r="K385" s="180">
        <v>286000</v>
      </c>
      <c r="L385" s="180">
        <v>585993</v>
      </c>
      <c r="M385" s="180">
        <f>IF(Form703Data[[#This Row],[Dist]]&lt;&gt;B384,1,M384+1)</f>
        <v>2</v>
      </c>
    </row>
    <row r="386" spans="1:13" x14ac:dyDescent="0.2">
      <c r="A386" s="180">
        <v>2020</v>
      </c>
      <c r="B386" s="180" t="s">
        <v>122</v>
      </c>
      <c r="C386" s="180" t="s">
        <v>1313</v>
      </c>
      <c r="D386" s="180">
        <v>6925000</v>
      </c>
      <c r="E386" s="180" t="s">
        <v>505</v>
      </c>
      <c r="F386" s="180">
        <v>0</v>
      </c>
      <c r="G386" s="180">
        <v>580000</v>
      </c>
      <c r="H386" s="180">
        <v>161400</v>
      </c>
      <c r="I386" s="180">
        <v>600</v>
      </c>
      <c r="J386" s="180">
        <v>742000</v>
      </c>
      <c r="K386" s="180">
        <v>0</v>
      </c>
      <c r="L386" s="180">
        <v>742000</v>
      </c>
      <c r="M386" s="180">
        <f>IF(Form703Data[[#This Row],[Dist]]&lt;&gt;B385,1,M385+1)</f>
        <v>3</v>
      </c>
    </row>
    <row r="387" spans="1:13" x14ac:dyDescent="0.2">
      <c r="A387" s="180">
        <v>2020</v>
      </c>
      <c r="B387" s="180" t="s">
        <v>122</v>
      </c>
      <c r="C387" s="180" t="s">
        <v>1314</v>
      </c>
      <c r="D387" s="180">
        <v>3558000</v>
      </c>
      <c r="E387" s="180" t="s">
        <v>491</v>
      </c>
      <c r="F387" s="180">
        <v>0</v>
      </c>
      <c r="G387" s="180">
        <v>216000</v>
      </c>
      <c r="H387" s="180">
        <v>73467</v>
      </c>
      <c r="I387" s="180">
        <v>1500</v>
      </c>
      <c r="J387" s="180">
        <v>290967</v>
      </c>
      <c r="K387" s="180">
        <v>290967</v>
      </c>
      <c r="L387" s="180">
        <v>0</v>
      </c>
      <c r="M387" s="180">
        <f>IF(Form703Data[[#This Row],[Dist]]&lt;&gt;B386,1,M386+1)</f>
        <v>4</v>
      </c>
    </row>
    <row r="388" spans="1:13" x14ac:dyDescent="0.2">
      <c r="A388" s="180">
        <v>2020</v>
      </c>
      <c r="B388" s="180" t="s">
        <v>122</v>
      </c>
      <c r="C388" s="180" t="s">
        <v>1315</v>
      </c>
      <c r="D388" s="180">
        <v>1565000</v>
      </c>
      <c r="E388" s="180" t="s">
        <v>491</v>
      </c>
      <c r="F388" s="180">
        <v>0</v>
      </c>
      <c r="G388" s="180">
        <v>131000</v>
      </c>
      <c r="H388" s="180">
        <v>41404</v>
      </c>
      <c r="I388" s="180">
        <v>1500</v>
      </c>
      <c r="J388" s="180">
        <v>173904</v>
      </c>
      <c r="K388" s="180">
        <v>173904</v>
      </c>
      <c r="L388" s="180">
        <v>0</v>
      </c>
      <c r="M388" s="180">
        <f>IF(Form703Data[[#This Row],[Dist]]&lt;&gt;B387,1,M387+1)</f>
        <v>5</v>
      </c>
    </row>
    <row r="389" spans="1:13" x14ac:dyDescent="0.2">
      <c r="A389" s="180">
        <v>2020</v>
      </c>
      <c r="B389" s="180" t="s">
        <v>123</v>
      </c>
      <c r="C389" s="180" t="s">
        <v>1316</v>
      </c>
      <c r="D389" s="180">
        <v>675000</v>
      </c>
      <c r="E389" s="180" t="s">
        <v>491</v>
      </c>
      <c r="F389" s="180">
        <v>0</v>
      </c>
      <c r="G389" s="180">
        <v>0</v>
      </c>
      <c r="H389" s="180">
        <v>13688</v>
      </c>
      <c r="I389" s="180">
        <v>0</v>
      </c>
      <c r="J389" s="180">
        <v>13688</v>
      </c>
      <c r="K389" s="180">
        <v>0</v>
      </c>
      <c r="L389" s="180">
        <v>0</v>
      </c>
      <c r="M389" s="180">
        <f>IF(Form703Data[[#This Row],[Dist]]&lt;&gt;B388,1,M388+1)</f>
        <v>1</v>
      </c>
    </row>
    <row r="390" spans="1:13" x14ac:dyDescent="0.2">
      <c r="A390" s="180">
        <v>2020</v>
      </c>
      <c r="B390" s="180" t="s">
        <v>123</v>
      </c>
      <c r="C390" s="180" t="s">
        <v>1317</v>
      </c>
      <c r="D390" s="180">
        <v>1280000</v>
      </c>
      <c r="E390" s="180" t="s">
        <v>505</v>
      </c>
      <c r="F390" s="180">
        <v>0</v>
      </c>
      <c r="G390" s="180">
        <v>100000</v>
      </c>
      <c r="H390" s="180">
        <v>1300</v>
      </c>
      <c r="I390" s="180">
        <v>1500</v>
      </c>
      <c r="J390" s="180">
        <v>102800</v>
      </c>
      <c r="K390" s="180">
        <v>0</v>
      </c>
      <c r="L390" s="180">
        <v>102800</v>
      </c>
      <c r="M390" s="180">
        <f>IF(Form703Data[[#This Row],[Dist]]&lt;&gt;B389,1,M389+1)</f>
        <v>2</v>
      </c>
    </row>
    <row r="391" spans="1:13" x14ac:dyDescent="0.2">
      <c r="A391" s="180">
        <v>2020</v>
      </c>
      <c r="B391" s="180" t="s">
        <v>124</v>
      </c>
      <c r="C391" s="180" t="s">
        <v>1318</v>
      </c>
      <c r="D391" s="180">
        <v>9700000</v>
      </c>
      <c r="E391" s="180" t="s">
        <v>505</v>
      </c>
      <c r="F391" s="180">
        <v>0</v>
      </c>
      <c r="G391" s="180">
        <v>370000</v>
      </c>
      <c r="H391" s="180">
        <v>289188</v>
      </c>
      <c r="I391" s="180">
        <v>0</v>
      </c>
      <c r="J391" s="180">
        <v>659188</v>
      </c>
      <c r="K391" s="180">
        <v>0</v>
      </c>
      <c r="L391" s="180">
        <v>659188</v>
      </c>
      <c r="M391" s="180">
        <f>IF(Form703Data[[#This Row],[Dist]]&lt;&gt;B390,1,M390+1)</f>
        <v>1</v>
      </c>
    </row>
    <row r="392" spans="1:13" x14ac:dyDescent="0.2">
      <c r="A392" s="180">
        <v>2020</v>
      </c>
      <c r="B392" s="180" t="s">
        <v>124</v>
      </c>
      <c r="C392" s="180" t="s">
        <v>1319</v>
      </c>
      <c r="D392" s="180">
        <v>0</v>
      </c>
      <c r="E392" s="180" t="s">
        <v>505</v>
      </c>
      <c r="F392" s="180">
        <v>0</v>
      </c>
      <c r="G392" s="180">
        <v>65000</v>
      </c>
      <c r="H392" s="180">
        <v>0</v>
      </c>
      <c r="I392" s="180">
        <v>0</v>
      </c>
      <c r="J392" s="180">
        <v>65000</v>
      </c>
      <c r="K392" s="180">
        <v>0</v>
      </c>
      <c r="L392" s="180">
        <v>65000</v>
      </c>
      <c r="M392" s="180">
        <f>IF(Form703Data[[#This Row],[Dist]]&lt;&gt;B391,1,M391+1)</f>
        <v>2</v>
      </c>
    </row>
    <row r="393" spans="1:13" x14ac:dyDescent="0.2">
      <c r="A393" s="180">
        <v>2020</v>
      </c>
      <c r="B393" s="180" t="s">
        <v>124</v>
      </c>
      <c r="C393" s="180" t="s">
        <v>1320</v>
      </c>
      <c r="D393" s="180">
        <v>0</v>
      </c>
      <c r="E393" s="180" t="s">
        <v>491</v>
      </c>
      <c r="F393" s="180">
        <v>0</v>
      </c>
      <c r="G393" s="180">
        <v>100000</v>
      </c>
      <c r="H393" s="180">
        <v>0</v>
      </c>
      <c r="I393" s="180">
        <v>0</v>
      </c>
      <c r="J393" s="180">
        <v>100000</v>
      </c>
      <c r="K393" s="180">
        <v>100000</v>
      </c>
      <c r="L393" s="180">
        <v>0</v>
      </c>
      <c r="M393" s="180">
        <f>IF(Form703Data[[#This Row],[Dist]]&lt;&gt;B392,1,M392+1)</f>
        <v>3</v>
      </c>
    </row>
    <row r="394" spans="1:13" x14ac:dyDescent="0.2">
      <c r="A394" s="180">
        <v>2020</v>
      </c>
      <c r="B394" s="180" t="s">
        <v>125</v>
      </c>
      <c r="C394" s="180" t="s">
        <v>1321</v>
      </c>
      <c r="D394" s="180">
        <v>9400000</v>
      </c>
      <c r="E394" s="180" t="s">
        <v>505</v>
      </c>
      <c r="F394" s="180">
        <v>0</v>
      </c>
      <c r="G394" s="180">
        <v>480000</v>
      </c>
      <c r="H394" s="180">
        <v>184850</v>
      </c>
      <c r="I394" s="180">
        <v>3500</v>
      </c>
      <c r="J394" s="180">
        <v>668350</v>
      </c>
      <c r="K394" s="180">
        <v>0</v>
      </c>
      <c r="L394" s="180">
        <v>668350</v>
      </c>
      <c r="M394" s="180">
        <f>IF(Form703Data[[#This Row],[Dist]]&lt;&gt;B393,1,M393+1)</f>
        <v>1</v>
      </c>
    </row>
    <row r="395" spans="1:13" x14ac:dyDescent="0.2">
      <c r="A395" s="180">
        <v>2020</v>
      </c>
      <c r="B395" s="180" t="s">
        <v>125</v>
      </c>
      <c r="C395" s="180" t="s">
        <v>1322</v>
      </c>
      <c r="D395" s="180">
        <v>0</v>
      </c>
      <c r="E395" s="180" t="s">
        <v>505</v>
      </c>
      <c r="F395" s="180">
        <v>0</v>
      </c>
      <c r="G395" s="180">
        <v>140000</v>
      </c>
      <c r="H395" s="180">
        <v>0</v>
      </c>
      <c r="I395" s="180">
        <v>0</v>
      </c>
      <c r="J395" s="180">
        <v>140000</v>
      </c>
      <c r="K395" s="180">
        <v>0</v>
      </c>
      <c r="L395" s="180">
        <v>140000</v>
      </c>
      <c r="M395" s="180">
        <f>IF(Form703Data[[#This Row],[Dist]]&lt;&gt;B394,1,M394+1)</f>
        <v>2</v>
      </c>
    </row>
    <row r="396" spans="1:13" x14ac:dyDescent="0.2">
      <c r="A396" s="180">
        <v>2020</v>
      </c>
      <c r="B396" s="180" t="s">
        <v>126</v>
      </c>
      <c r="C396" s="180" t="s">
        <v>1323</v>
      </c>
      <c r="D396" s="180">
        <v>4910000</v>
      </c>
      <c r="E396" s="180" t="s">
        <v>505</v>
      </c>
      <c r="F396" s="180">
        <v>0</v>
      </c>
      <c r="G396" s="180">
        <v>200000</v>
      </c>
      <c r="H396" s="180">
        <v>106750</v>
      </c>
      <c r="I396" s="180">
        <v>500</v>
      </c>
      <c r="J396" s="180">
        <v>307250</v>
      </c>
      <c r="K396" s="180">
        <v>0</v>
      </c>
      <c r="L396" s="180">
        <v>307250</v>
      </c>
      <c r="M396" s="180">
        <f>IF(Form703Data[[#This Row],[Dist]]&lt;&gt;B395,1,M395+1)</f>
        <v>1</v>
      </c>
    </row>
    <row r="397" spans="1:13" x14ac:dyDescent="0.2">
      <c r="A397" s="180">
        <v>2020</v>
      </c>
      <c r="B397" s="180" t="s">
        <v>126</v>
      </c>
      <c r="C397" s="180" t="s">
        <v>1324</v>
      </c>
      <c r="D397" s="180">
        <v>300000</v>
      </c>
      <c r="E397" s="180" t="s">
        <v>491</v>
      </c>
      <c r="F397" s="180">
        <v>0</v>
      </c>
      <c r="G397" s="180">
        <v>15000</v>
      </c>
      <c r="H397" s="180">
        <v>0</v>
      </c>
      <c r="I397" s="180">
        <v>0</v>
      </c>
      <c r="J397" s="180">
        <v>15000</v>
      </c>
      <c r="K397" s="180">
        <v>15000</v>
      </c>
      <c r="L397" s="180">
        <v>0</v>
      </c>
      <c r="M397" s="180">
        <f>IF(Form703Data[[#This Row],[Dist]]&lt;&gt;B396,1,M396+1)</f>
        <v>2</v>
      </c>
    </row>
    <row r="398" spans="1:13" x14ac:dyDescent="0.2">
      <c r="A398" s="180">
        <v>2020</v>
      </c>
      <c r="B398" s="180" t="s">
        <v>126</v>
      </c>
      <c r="C398" s="180" t="s">
        <v>1325</v>
      </c>
      <c r="D398" s="180">
        <v>1700000</v>
      </c>
      <c r="E398" s="180" t="s">
        <v>491</v>
      </c>
      <c r="F398" s="180">
        <v>0</v>
      </c>
      <c r="G398" s="180">
        <v>85001</v>
      </c>
      <c r="H398" s="180">
        <v>49421</v>
      </c>
      <c r="I398" s="180">
        <v>2000</v>
      </c>
      <c r="J398" s="180">
        <v>136422</v>
      </c>
      <c r="K398" s="180">
        <v>136422</v>
      </c>
      <c r="L398" s="180">
        <v>0</v>
      </c>
      <c r="M398" s="180">
        <f>IF(Form703Data[[#This Row],[Dist]]&lt;&gt;B397,1,M397+1)</f>
        <v>3</v>
      </c>
    </row>
    <row r="399" spans="1:13" x14ac:dyDescent="0.2">
      <c r="A399" s="180">
        <v>2020</v>
      </c>
      <c r="B399" s="180" t="s">
        <v>127</v>
      </c>
      <c r="C399" s="180" t="s">
        <v>985</v>
      </c>
      <c r="D399" s="180">
        <v>1444901</v>
      </c>
      <c r="E399" s="180" t="s">
        <v>491</v>
      </c>
      <c r="F399" s="180">
        <v>0</v>
      </c>
      <c r="G399" s="180">
        <v>356143</v>
      </c>
      <c r="H399" s="180">
        <v>5084</v>
      </c>
      <c r="I399" s="180">
        <v>0</v>
      </c>
      <c r="J399" s="180">
        <v>361227</v>
      </c>
      <c r="K399" s="180">
        <v>0</v>
      </c>
      <c r="L399" s="180">
        <v>0</v>
      </c>
      <c r="M399" s="180">
        <f>IF(Form703Data[[#This Row],[Dist]]&lt;&gt;B398,1,M398+1)</f>
        <v>1</v>
      </c>
    </row>
    <row r="400" spans="1:13" x14ac:dyDescent="0.2">
      <c r="A400" s="180">
        <v>2020</v>
      </c>
      <c r="B400" s="180" t="s">
        <v>127</v>
      </c>
      <c r="C400" s="180" t="s">
        <v>1326</v>
      </c>
      <c r="D400" s="180">
        <v>345166</v>
      </c>
      <c r="E400" s="180" t="s">
        <v>491</v>
      </c>
      <c r="F400" s="180">
        <v>0</v>
      </c>
      <c r="G400" s="180">
        <v>201630</v>
      </c>
      <c r="H400" s="180">
        <v>371</v>
      </c>
      <c r="I400" s="180">
        <v>0</v>
      </c>
      <c r="J400" s="180">
        <v>202001</v>
      </c>
      <c r="K400" s="180">
        <v>0</v>
      </c>
      <c r="L400" s="180">
        <v>0</v>
      </c>
      <c r="M400" s="180">
        <f>IF(Form703Data[[#This Row],[Dist]]&lt;&gt;B399,1,M399+1)</f>
        <v>2</v>
      </c>
    </row>
    <row r="401" spans="1:13" x14ac:dyDescent="0.2">
      <c r="A401" s="180">
        <v>2020</v>
      </c>
      <c r="B401" s="180" t="s">
        <v>127</v>
      </c>
      <c r="C401" s="180" t="s">
        <v>1327</v>
      </c>
      <c r="D401" s="180">
        <v>356612</v>
      </c>
      <c r="E401" s="180" t="s">
        <v>491</v>
      </c>
      <c r="F401" s="180">
        <v>0</v>
      </c>
      <c r="G401" s="180">
        <v>78375</v>
      </c>
      <c r="H401" s="180">
        <v>595</v>
      </c>
      <c r="I401" s="180">
        <v>0</v>
      </c>
      <c r="J401" s="180">
        <v>78970</v>
      </c>
      <c r="K401" s="180">
        <v>0</v>
      </c>
      <c r="L401" s="180">
        <v>0</v>
      </c>
      <c r="M401" s="180">
        <f>IF(Form703Data[[#This Row],[Dist]]&lt;&gt;B400,1,M400+1)</f>
        <v>3</v>
      </c>
    </row>
    <row r="402" spans="1:13" x14ac:dyDescent="0.2">
      <c r="A402" s="180">
        <v>2020</v>
      </c>
      <c r="B402" s="180" t="s">
        <v>127</v>
      </c>
      <c r="C402" s="180" t="s">
        <v>1328</v>
      </c>
      <c r="D402" s="180">
        <v>370000</v>
      </c>
      <c r="E402" s="180" t="s">
        <v>491</v>
      </c>
      <c r="F402" s="180">
        <v>0</v>
      </c>
      <c r="G402" s="180">
        <v>85000</v>
      </c>
      <c r="H402" s="180">
        <v>500</v>
      </c>
      <c r="I402" s="180">
        <v>0</v>
      </c>
      <c r="J402" s="180">
        <v>85500</v>
      </c>
      <c r="K402" s="180">
        <v>0</v>
      </c>
      <c r="L402" s="180">
        <v>0</v>
      </c>
      <c r="M402" s="180">
        <f>IF(Form703Data[[#This Row],[Dist]]&lt;&gt;B401,1,M401+1)</f>
        <v>4</v>
      </c>
    </row>
    <row r="403" spans="1:13" x14ac:dyDescent="0.2">
      <c r="A403" s="180">
        <v>2020</v>
      </c>
      <c r="B403" s="180" t="s">
        <v>128</v>
      </c>
      <c r="C403" s="180" t="s">
        <v>1329</v>
      </c>
      <c r="D403" s="180">
        <v>9785000</v>
      </c>
      <c r="E403" s="180" t="s">
        <v>505</v>
      </c>
      <c r="F403" s="180">
        <v>43026</v>
      </c>
      <c r="G403" s="180">
        <v>370000</v>
      </c>
      <c r="H403" s="180">
        <v>255200</v>
      </c>
      <c r="I403" s="180">
        <v>1000</v>
      </c>
      <c r="J403" s="180">
        <v>626200</v>
      </c>
      <c r="K403" s="180">
        <v>0</v>
      </c>
      <c r="L403" s="180">
        <v>626200</v>
      </c>
      <c r="M403" s="180">
        <f>IF(Form703Data[[#This Row],[Dist]]&lt;&gt;B402,1,M402+1)</f>
        <v>1</v>
      </c>
    </row>
    <row r="404" spans="1:13" x14ac:dyDescent="0.2">
      <c r="A404" s="180">
        <v>2020</v>
      </c>
      <c r="B404" s="180" t="s">
        <v>128</v>
      </c>
      <c r="C404" s="180" t="s">
        <v>1330</v>
      </c>
      <c r="D404" s="180">
        <v>3000000</v>
      </c>
      <c r="E404" s="180" t="s">
        <v>491</v>
      </c>
      <c r="F404" s="180">
        <v>0</v>
      </c>
      <c r="G404" s="180">
        <v>165000</v>
      </c>
      <c r="H404" s="180">
        <v>56003</v>
      </c>
      <c r="I404" s="180">
        <v>1000</v>
      </c>
      <c r="J404" s="180">
        <v>222003</v>
      </c>
      <c r="K404" s="180">
        <v>222003</v>
      </c>
      <c r="L404" s="180">
        <v>0</v>
      </c>
      <c r="M404" s="180">
        <f>IF(Form703Data[[#This Row],[Dist]]&lt;&gt;B403,1,M403+1)</f>
        <v>2</v>
      </c>
    </row>
    <row r="405" spans="1:13" x14ac:dyDescent="0.2">
      <c r="A405" s="180">
        <v>2020</v>
      </c>
      <c r="B405" s="180" t="s">
        <v>129</v>
      </c>
      <c r="C405" s="180" t="s">
        <v>1331</v>
      </c>
      <c r="D405" s="180">
        <v>3235000</v>
      </c>
      <c r="E405" s="180" t="s">
        <v>491</v>
      </c>
      <c r="F405" s="180">
        <v>0</v>
      </c>
      <c r="G405" s="180">
        <v>235000</v>
      </c>
      <c r="H405" s="180">
        <v>52992</v>
      </c>
      <c r="I405" s="180">
        <v>0</v>
      </c>
      <c r="J405" s="180">
        <v>287992</v>
      </c>
      <c r="K405" s="180">
        <v>0</v>
      </c>
      <c r="L405" s="180">
        <v>0</v>
      </c>
      <c r="M405" s="180">
        <f>IF(Form703Data[[#This Row],[Dist]]&lt;&gt;B404,1,M404+1)</f>
        <v>1</v>
      </c>
    </row>
    <row r="406" spans="1:13" x14ac:dyDescent="0.2">
      <c r="A406" s="180">
        <v>2020</v>
      </c>
      <c r="B406" s="180" t="s">
        <v>129</v>
      </c>
      <c r="C406" s="180" t="s">
        <v>1332</v>
      </c>
      <c r="D406" s="180">
        <v>74565</v>
      </c>
      <c r="E406" s="180" t="s">
        <v>491</v>
      </c>
      <c r="F406" s="180">
        <v>0</v>
      </c>
      <c r="G406" s="180">
        <v>23539</v>
      </c>
      <c r="H406" s="180">
        <v>1871</v>
      </c>
      <c r="I406" s="180">
        <v>0</v>
      </c>
      <c r="J406" s="180">
        <v>25410</v>
      </c>
      <c r="K406" s="180">
        <v>0</v>
      </c>
      <c r="L406" s="180">
        <v>0</v>
      </c>
      <c r="M406" s="180">
        <f>IF(Form703Data[[#This Row],[Dist]]&lt;&gt;B405,1,M405+1)</f>
        <v>2</v>
      </c>
    </row>
    <row r="407" spans="1:13" x14ac:dyDescent="0.2">
      <c r="A407" s="180">
        <v>2020</v>
      </c>
      <c r="B407" s="180" t="s">
        <v>130</v>
      </c>
      <c r="C407" s="180" t="s">
        <v>1333</v>
      </c>
      <c r="D407" s="180">
        <v>2875000</v>
      </c>
      <c r="E407" s="180" t="s">
        <v>491</v>
      </c>
      <c r="F407" s="180">
        <v>0</v>
      </c>
      <c r="G407" s="180">
        <v>215000</v>
      </c>
      <c r="H407" s="180">
        <v>55681</v>
      </c>
      <c r="I407" s="180">
        <v>2000</v>
      </c>
      <c r="J407" s="180">
        <v>272681</v>
      </c>
      <c r="K407" s="180">
        <v>272681</v>
      </c>
      <c r="L407" s="180">
        <v>0</v>
      </c>
      <c r="M407" s="180">
        <f>IF(Form703Data[[#This Row],[Dist]]&lt;&gt;B406,1,M406+1)</f>
        <v>1</v>
      </c>
    </row>
    <row r="408" spans="1:13" x14ac:dyDescent="0.2">
      <c r="A408" s="180">
        <v>2020</v>
      </c>
      <c r="B408" s="180" t="s">
        <v>131</v>
      </c>
      <c r="C408" s="180" t="s">
        <v>388</v>
      </c>
      <c r="D408" s="180">
        <v>3735000</v>
      </c>
      <c r="E408" s="180">
        <v>0</v>
      </c>
      <c r="F408" s="180">
        <v>0</v>
      </c>
      <c r="G408" s="180">
        <v>376786</v>
      </c>
      <c r="H408" s="180">
        <v>99618</v>
      </c>
      <c r="I408" s="180">
        <v>0</v>
      </c>
      <c r="J408" s="180">
        <v>476404</v>
      </c>
      <c r="K408" s="180">
        <v>0</v>
      </c>
      <c r="L408" s="180">
        <v>476404</v>
      </c>
      <c r="M408" s="180">
        <f>IF(Form703Data[[#This Row],[Dist]]&lt;&gt;B407,1,M407+1)</f>
        <v>1</v>
      </c>
    </row>
    <row r="409" spans="1:13" x14ac:dyDescent="0.2">
      <c r="A409" s="180">
        <v>2020</v>
      </c>
      <c r="B409" s="180" t="s">
        <v>132</v>
      </c>
      <c r="C409" s="180" t="s">
        <v>1148</v>
      </c>
      <c r="D409" s="180">
        <v>0</v>
      </c>
      <c r="E409" s="180" t="s">
        <v>505</v>
      </c>
      <c r="F409" s="180">
        <v>0</v>
      </c>
      <c r="G409" s="180">
        <v>260000</v>
      </c>
      <c r="H409" s="180">
        <v>52288</v>
      </c>
      <c r="I409" s="180">
        <v>500</v>
      </c>
      <c r="J409" s="180">
        <v>312788</v>
      </c>
      <c r="K409" s="180">
        <v>0</v>
      </c>
      <c r="L409" s="180">
        <v>312788</v>
      </c>
      <c r="M409" s="180">
        <f>IF(Form703Data[[#This Row],[Dist]]&lt;&gt;B408,1,M408+1)</f>
        <v>1</v>
      </c>
    </row>
    <row r="410" spans="1:13" x14ac:dyDescent="0.2">
      <c r="A410" s="180">
        <v>2020</v>
      </c>
      <c r="B410" s="180" t="s">
        <v>133</v>
      </c>
      <c r="C410" s="180" t="s">
        <v>388</v>
      </c>
      <c r="D410" s="180">
        <v>816000</v>
      </c>
      <c r="E410" s="180" t="s">
        <v>505</v>
      </c>
      <c r="F410" s="180">
        <v>42931</v>
      </c>
      <c r="G410" s="180">
        <v>138000</v>
      </c>
      <c r="H410" s="180">
        <v>10168</v>
      </c>
      <c r="I410" s="180">
        <v>0</v>
      </c>
      <c r="J410" s="180">
        <v>148168</v>
      </c>
      <c r="K410" s="180">
        <v>0</v>
      </c>
      <c r="L410" s="180">
        <v>148168</v>
      </c>
      <c r="M410" s="180">
        <f>IF(Form703Data[[#This Row],[Dist]]&lt;&gt;B409,1,M409+1)</f>
        <v>1</v>
      </c>
    </row>
    <row r="411" spans="1:13" x14ac:dyDescent="0.2">
      <c r="A411" s="180">
        <v>2020</v>
      </c>
      <c r="B411" s="180" t="s">
        <v>133</v>
      </c>
      <c r="C411" s="180" t="s">
        <v>1334</v>
      </c>
      <c r="D411" s="180">
        <v>425000</v>
      </c>
      <c r="E411" s="180" t="s">
        <v>491</v>
      </c>
      <c r="F411" s="180">
        <v>43284</v>
      </c>
      <c r="G411" s="180">
        <v>42500</v>
      </c>
      <c r="H411" s="180">
        <v>19890</v>
      </c>
      <c r="I411" s="180">
        <v>0</v>
      </c>
      <c r="J411" s="180">
        <v>62390</v>
      </c>
      <c r="K411" s="180">
        <v>0</v>
      </c>
      <c r="L411" s="180">
        <v>0</v>
      </c>
      <c r="M411" s="180">
        <f>IF(Form703Data[[#This Row],[Dist]]&lt;&gt;B410,1,M410+1)</f>
        <v>2</v>
      </c>
    </row>
    <row r="412" spans="1:13" x14ac:dyDescent="0.2">
      <c r="A412" s="180">
        <v>2020</v>
      </c>
      <c r="B412" s="180" t="s">
        <v>134</v>
      </c>
      <c r="C412" s="180" t="s">
        <v>388</v>
      </c>
      <c r="D412" s="180">
        <v>200000</v>
      </c>
      <c r="E412" s="180" t="s">
        <v>491</v>
      </c>
      <c r="F412" s="180">
        <v>0</v>
      </c>
      <c r="G412" s="180">
        <v>200000</v>
      </c>
      <c r="H412" s="180">
        <v>0</v>
      </c>
      <c r="I412" s="180">
        <v>0</v>
      </c>
      <c r="J412" s="180">
        <v>200000</v>
      </c>
      <c r="K412" s="180">
        <v>0</v>
      </c>
      <c r="L412" s="180">
        <v>200000</v>
      </c>
      <c r="M412" s="180">
        <f>IF(Form703Data[[#This Row],[Dist]]&lt;&gt;B411,1,M411+1)</f>
        <v>1</v>
      </c>
    </row>
    <row r="413" spans="1:13" x14ac:dyDescent="0.2">
      <c r="A413" s="180">
        <v>2020</v>
      </c>
      <c r="B413" s="180" t="s">
        <v>134</v>
      </c>
      <c r="C413" s="180" t="s">
        <v>1335</v>
      </c>
      <c r="D413" s="180">
        <v>158663</v>
      </c>
      <c r="E413" s="180" t="s">
        <v>491</v>
      </c>
      <c r="F413" s="180">
        <v>0</v>
      </c>
      <c r="G413" s="180">
        <v>38581</v>
      </c>
      <c r="H413" s="180">
        <v>1085</v>
      </c>
      <c r="I413" s="180">
        <v>0</v>
      </c>
      <c r="J413" s="180">
        <v>39666</v>
      </c>
      <c r="K413" s="180">
        <v>39666</v>
      </c>
      <c r="L413" s="180">
        <v>0</v>
      </c>
      <c r="M413" s="180">
        <f>IF(Form703Data[[#This Row],[Dist]]&lt;&gt;B412,1,M412+1)</f>
        <v>2</v>
      </c>
    </row>
    <row r="414" spans="1:13" x14ac:dyDescent="0.2">
      <c r="A414" s="180">
        <v>2020</v>
      </c>
      <c r="B414" s="180" t="s">
        <v>134</v>
      </c>
      <c r="C414" s="180" t="s">
        <v>1336</v>
      </c>
      <c r="D414" s="180">
        <v>630826</v>
      </c>
      <c r="E414" s="180" t="s">
        <v>491</v>
      </c>
      <c r="F414" s="180">
        <v>0</v>
      </c>
      <c r="G414" s="180">
        <v>141005</v>
      </c>
      <c r="H414" s="180">
        <v>16701</v>
      </c>
      <c r="I414" s="180">
        <v>0</v>
      </c>
      <c r="J414" s="180">
        <v>157706</v>
      </c>
      <c r="K414" s="180">
        <v>157706</v>
      </c>
      <c r="L414" s="180">
        <v>0</v>
      </c>
      <c r="M414" s="180">
        <f>IF(Form703Data[[#This Row],[Dist]]&lt;&gt;B413,1,M413+1)</f>
        <v>3</v>
      </c>
    </row>
    <row r="415" spans="1:13" x14ac:dyDescent="0.2">
      <c r="A415" s="180">
        <v>2020</v>
      </c>
      <c r="B415" s="180" t="s">
        <v>134</v>
      </c>
      <c r="C415" s="180" t="s">
        <v>1337</v>
      </c>
      <c r="D415" s="180">
        <v>2377000</v>
      </c>
      <c r="E415" s="180" t="s">
        <v>491</v>
      </c>
      <c r="F415" s="180">
        <v>0</v>
      </c>
      <c r="G415" s="180">
        <v>586000</v>
      </c>
      <c r="H415" s="180">
        <v>29453</v>
      </c>
      <c r="I415" s="180">
        <v>2500</v>
      </c>
      <c r="J415" s="180">
        <v>617953</v>
      </c>
      <c r="K415" s="180">
        <v>617953</v>
      </c>
      <c r="L415" s="180">
        <v>0</v>
      </c>
      <c r="M415" s="180">
        <f>IF(Form703Data[[#This Row],[Dist]]&lt;&gt;B414,1,M414+1)</f>
        <v>4</v>
      </c>
    </row>
    <row r="416" spans="1:13" x14ac:dyDescent="0.2">
      <c r="A416" s="180">
        <v>2020</v>
      </c>
      <c r="B416" s="180" t="s">
        <v>134</v>
      </c>
      <c r="C416" s="180" t="s">
        <v>1338</v>
      </c>
      <c r="D416" s="180">
        <v>4645000</v>
      </c>
      <c r="E416" s="180" t="s">
        <v>505</v>
      </c>
      <c r="F416" s="180">
        <v>0</v>
      </c>
      <c r="G416" s="180">
        <v>470000</v>
      </c>
      <c r="H416" s="180">
        <v>50525</v>
      </c>
      <c r="I416" s="180">
        <v>500</v>
      </c>
      <c r="J416" s="180">
        <v>521025</v>
      </c>
      <c r="K416" s="180">
        <v>0</v>
      </c>
      <c r="L416" s="180">
        <v>521025</v>
      </c>
      <c r="M416" s="180">
        <f>IF(Form703Data[[#This Row],[Dist]]&lt;&gt;B415,1,M415+1)</f>
        <v>5</v>
      </c>
    </row>
    <row r="417" spans="1:13" x14ac:dyDescent="0.2">
      <c r="A417" s="180">
        <v>2020</v>
      </c>
      <c r="B417" s="180" t="s">
        <v>135</v>
      </c>
      <c r="C417" s="180" t="s">
        <v>1339</v>
      </c>
      <c r="D417" s="180">
        <v>5010000</v>
      </c>
      <c r="E417" s="180" t="s">
        <v>505</v>
      </c>
      <c r="F417" s="180">
        <v>41251</v>
      </c>
      <c r="G417" s="180">
        <v>685000</v>
      </c>
      <c r="H417" s="180">
        <v>36308</v>
      </c>
      <c r="I417" s="180">
        <v>1000</v>
      </c>
      <c r="J417" s="180">
        <v>722308</v>
      </c>
      <c r="K417" s="180">
        <v>722308</v>
      </c>
      <c r="L417" s="180">
        <v>0</v>
      </c>
      <c r="M417" s="180">
        <f>IF(Form703Data[[#This Row],[Dist]]&lt;&gt;B416,1,M416+1)</f>
        <v>1</v>
      </c>
    </row>
    <row r="418" spans="1:13" x14ac:dyDescent="0.2">
      <c r="A418" s="180">
        <v>2020</v>
      </c>
      <c r="B418" s="180" t="s">
        <v>135</v>
      </c>
      <c r="C418" s="180" t="s">
        <v>1340</v>
      </c>
      <c r="D418" s="180">
        <v>6705000</v>
      </c>
      <c r="E418" s="180" t="s">
        <v>1341</v>
      </c>
      <c r="F418" s="180">
        <v>42040</v>
      </c>
      <c r="G418" s="180">
        <v>205000</v>
      </c>
      <c r="H418" s="180">
        <v>161411</v>
      </c>
      <c r="I418" s="180">
        <v>1000</v>
      </c>
      <c r="J418" s="180">
        <v>367411</v>
      </c>
      <c r="K418" s="180">
        <v>367411</v>
      </c>
      <c r="L418" s="180">
        <v>0</v>
      </c>
      <c r="M418" s="180">
        <f>IF(Form703Data[[#This Row],[Dist]]&lt;&gt;B417,1,M417+1)</f>
        <v>2</v>
      </c>
    </row>
    <row r="419" spans="1:13" x14ac:dyDescent="0.2">
      <c r="A419" s="180">
        <v>2020</v>
      </c>
      <c r="B419" s="180" t="s">
        <v>137</v>
      </c>
      <c r="C419" s="180" t="s">
        <v>1342</v>
      </c>
      <c r="D419" s="180">
        <v>725000</v>
      </c>
      <c r="E419" s="180" t="s">
        <v>505</v>
      </c>
      <c r="F419" s="180">
        <v>0</v>
      </c>
      <c r="G419" s="180">
        <v>300000</v>
      </c>
      <c r="H419" s="180">
        <v>21265</v>
      </c>
      <c r="I419" s="180">
        <v>500</v>
      </c>
      <c r="J419" s="180">
        <v>321765</v>
      </c>
      <c r="K419" s="180">
        <v>40000</v>
      </c>
      <c r="L419" s="180">
        <v>281765</v>
      </c>
      <c r="M419" s="180">
        <f>IF(Form703Data[[#This Row],[Dist]]&lt;&gt;B418,1,M418+1)</f>
        <v>1</v>
      </c>
    </row>
    <row r="420" spans="1:13" x14ac:dyDescent="0.2">
      <c r="A420" s="180">
        <v>2020</v>
      </c>
      <c r="B420" s="180" t="s">
        <v>137</v>
      </c>
      <c r="C420" s="180" t="s">
        <v>1343</v>
      </c>
      <c r="D420" s="180">
        <v>2035000</v>
      </c>
      <c r="E420" s="180" t="s">
        <v>491</v>
      </c>
      <c r="F420" s="180">
        <v>0</v>
      </c>
      <c r="G420" s="180">
        <v>160000</v>
      </c>
      <c r="H420" s="180">
        <v>63450</v>
      </c>
      <c r="I420" s="180">
        <v>500</v>
      </c>
      <c r="J420" s="180">
        <v>223950</v>
      </c>
      <c r="K420" s="180">
        <v>0</v>
      </c>
      <c r="L420" s="180">
        <v>0</v>
      </c>
      <c r="M420" s="180">
        <f>IF(Form703Data[[#This Row],[Dist]]&lt;&gt;B419,1,M419+1)</f>
        <v>2</v>
      </c>
    </row>
    <row r="421" spans="1:13" x14ac:dyDescent="0.2">
      <c r="A421" s="180">
        <v>2020</v>
      </c>
      <c r="B421" s="180" t="s">
        <v>138</v>
      </c>
      <c r="C421" s="180" t="s">
        <v>1344</v>
      </c>
      <c r="D421" s="180">
        <v>750000</v>
      </c>
      <c r="E421" s="180" t="s">
        <v>491</v>
      </c>
      <c r="F421" s="180">
        <v>0</v>
      </c>
      <c r="G421" s="180">
        <v>75000</v>
      </c>
      <c r="H421" s="180">
        <v>1612</v>
      </c>
      <c r="I421" s="180">
        <v>0</v>
      </c>
      <c r="J421" s="180">
        <v>76612</v>
      </c>
      <c r="K421" s="180">
        <v>0</v>
      </c>
      <c r="L421" s="180">
        <v>0</v>
      </c>
      <c r="M421" s="180">
        <f>IF(Form703Data[[#This Row],[Dist]]&lt;&gt;B420,1,M420+1)</f>
        <v>1</v>
      </c>
    </row>
    <row r="422" spans="1:13" x14ac:dyDescent="0.2">
      <c r="A422" s="180">
        <v>2020</v>
      </c>
      <c r="B422" s="180" t="s">
        <v>138</v>
      </c>
      <c r="C422" s="180" t="s">
        <v>1345</v>
      </c>
      <c r="D422" s="180">
        <v>9645000</v>
      </c>
      <c r="E422" s="180" t="s">
        <v>505</v>
      </c>
      <c r="F422" s="180">
        <v>43203</v>
      </c>
      <c r="G422" s="180">
        <v>725000</v>
      </c>
      <c r="H422" s="180">
        <v>328650</v>
      </c>
      <c r="I422" s="180">
        <v>600</v>
      </c>
      <c r="J422" s="180">
        <v>1054250</v>
      </c>
      <c r="K422" s="180">
        <v>0</v>
      </c>
      <c r="L422" s="180">
        <v>1054250</v>
      </c>
      <c r="M422" s="180">
        <f>IF(Form703Data[[#This Row],[Dist]]&lt;&gt;B421,1,M421+1)</f>
        <v>2</v>
      </c>
    </row>
    <row r="423" spans="1:13" x14ac:dyDescent="0.2">
      <c r="A423" s="180">
        <v>2020</v>
      </c>
      <c r="B423" s="180" t="s">
        <v>138</v>
      </c>
      <c r="C423" s="180" t="s">
        <v>1346</v>
      </c>
      <c r="D423" s="180">
        <v>9645000</v>
      </c>
      <c r="E423" s="180" t="s">
        <v>505</v>
      </c>
      <c r="F423" s="180">
        <v>43203</v>
      </c>
      <c r="G423" s="180">
        <v>90000</v>
      </c>
      <c r="H423" s="180">
        <v>0</v>
      </c>
      <c r="I423" s="180">
        <v>0</v>
      </c>
      <c r="J423" s="180">
        <v>90000</v>
      </c>
      <c r="K423" s="180">
        <v>0</v>
      </c>
      <c r="L423" s="180">
        <v>90000</v>
      </c>
      <c r="M423" s="180">
        <f>IF(Form703Data[[#This Row],[Dist]]&lt;&gt;B422,1,M422+1)</f>
        <v>3</v>
      </c>
    </row>
    <row r="424" spans="1:13" x14ac:dyDescent="0.2">
      <c r="A424" s="180">
        <v>2020</v>
      </c>
      <c r="B424" s="180" t="s">
        <v>139</v>
      </c>
      <c r="C424" s="180" t="s">
        <v>388</v>
      </c>
      <c r="D424" s="180">
        <v>995000</v>
      </c>
      <c r="E424" s="180" t="s">
        <v>505</v>
      </c>
      <c r="F424" s="180">
        <v>41030</v>
      </c>
      <c r="G424" s="180">
        <v>100000</v>
      </c>
      <c r="H424" s="180">
        <v>6300</v>
      </c>
      <c r="I424" s="180">
        <v>600</v>
      </c>
      <c r="J424" s="180">
        <v>106900</v>
      </c>
      <c r="K424" s="180">
        <v>0</v>
      </c>
      <c r="L424" s="180">
        <v>106900</v>
      </c>
      <c r="M424" s="180">
        <f>IF(Form703Data[[#This Row],[Dist]]&lt;&gt;B423,1,M423+1)</f>
        <v>1</v>
      </c>
    </row>
    <row r="425" spans="1:13" x14ac:dyDescent="0.2">
      <c r="A425" s="180">
        <v>2020</v>
      </c>
      <c r="B425" s="180" t="s">
        <v>139</v>
      </c>
      <c r="C425" s="180" t="s">
        <v>1347</v>
      </c>
      <c r="D425" s="180">
        <v>2589000</v>
      </c>
      <c r="E425" s="180" t="s">
        <v>491</v>
      </c>
      <c r="F425" s="180">
        <v>0</v>
      </c>
      <c r="G425" s="180">
        <v>218000</v>
      </c>
      <c r="H425" s="180">
        <v>48669</v>
      </c>
      <c r="I425" s="180">
        <v>600</v>
      </c>
      <c r="J425" s="180">
        <v>267269</v>
      </c>
      <c r="K425" s="180">
        <v>0</v>
      </c>
      <c r="L425" s="180">
        <v>0</v>
      </c>
      <c r="M425" s="180">
        <f>IF(Form703Data[[#This Row],[Dist]]&lt;&gt;B424,1,M424+1)</f>
        <v>2</v>
      </c>
    </row>
    <row r="426" spans="1:13" x14ac:dyDescent="0.2">
      <c r="A426" s="180">
        <v>2020</v>
      </c>
      <c r="B426" s="180" t="s">
        <v>140</v>
      </c>
      <c r="C426" s="180" t="s">
        <v>388</v>
      </c>
      <c r="D426" s="180">
        <v>1013000</v>
      </c>
      <c r="E426" s="180" t="s">
        <v>491</v>
      </c>
      <c r="F426" s="180">
        <v>42521</v>
      </c>
      <c r="G426" s="180">
        <v>111000</v>
      </c>
      <c r="H426" s="180">
        <v>8588</v>
      </c>
      <c r="I426" s="180">
        <v>0</v>
      </c>
      <c r="J426" s="180">
        <v>119588</v>
      </c>
      <c r="K426" s="180">
        <v>0</v>
      </c>
      <c r="L426" s="180">
        <v>119588</v>
      </c>
      <c r="M426" s="180">
        <f>IF(Form703Data[[#This Row],[Dist]]&lt;&gt;B425,1,M425+1)</f>
        <v>1</v>
      </c>
    </row>
    <row r="427" spans="1:13" x14ac:dyDescent="0.2">
      <c r="A427" s="180">
        <v>2020</v>
      </c>
      <c r="B427" s="180" t="s">
        <v>140</v>
      </c>
      <c r="C427" s="180" t="s">
        <v>1345</v>
      </c>
      <c r="D427" s="180">
        <v>5900000</v>
      </c>
      <c r="E427" s="180" t="s">
        <v>505</v>
      </c>
      <c r="F427" s="180">
        <v>40308</v>
      </c>
      <c r="G427" s="180">
        <v>285000</v>
      </c>
      <c r="H427" s="180">
        <v>146117</v>
      </c>
      <c r="I427" s="180">
        <v>1600</v>
      </c>
      <c r="J427" s="180">
        <v>432717</v>
      </c>
      <c r="K427" s="180">
        <v>0</v>
      </c>
      <c r="L427" s="180">
        <v>432717</v>
      </c>
      <c r="M427" s="180">
        <f>IF(Form703Data[[#This Row],[Dist]]&lt;&gt;B426,1,M426+1)</f>
        <v>2</v>
      </c>
    </row>
    <row r="428" spans="1:13" x14ac:dyDescent="0.2">
      <c r="A428" s="180">
        <v>2020</v>
      </c>
      <c r="B428" s="180" t="s">
        <v>140</v>
      </c>
      <c r="C428" s="180" t="s">
        <v>1348</v>
      </c>
      <c r="D428" s="180">
        <v>0</v>
      </c>
      <c r="E428" s="180" t="s">
        <v>505</v>
      </c>
      <c r="F428" s="180">
        <v>0</v>
      </c>
      <c r="G428" s="180">
        <v>195000</v>
      </c>
      <c r="H428" s="180">
        <v>0</v>
      </c>
      <c r="I428" s="180">
        <v>0</v>
      </c>
      <c r="J428" s="180">
        <v>195000</v>
      </c>
      <c r="K428" s="180">
        <v>0</v>
      </c>
      <c r="L428" s="180">
        <v>195000</v>
      </c>
      <c r="M428" s="180">
        <f>IF(Form703Data[[#This Row],[Dist]]&lt;&gt;B427,1,M427+1)</f>
        <v>3</v>
      </c>
    </row>
    <row r="429" spans="1:13" x14ac:dyDescent="0.2">
      <c r="A429" s="180">
        <v>2020</v>
      </c>
      <c r="B429" s="180" t="s">
        <v>140</v>
      </c>
      <c r="C429" s="180" t="s">
        <v>1349</v>
      </c>
      <c r="D429" s="180">
        <v>3245000</v>
      </c>
      <c r="E429" s="180" t="s">
        <v>491</v>
      </c>
      <c r="F429" s="180">
        <v>40148</v>
      </c>
      <c r="G429" s="180">
        <v>200000</v>
      </c>
      <c r="H429" s="180">
        <v>112765</v>
      </c>
      <c r="I429" s="180">
        <v>1600</v>
      </c>
      <c r="J429" s="180">
        <v>314365</v>
      </c>
      <c r="K429" s="180">
        <v>314365</v>
      </c>
      <c r="L429" s="180">
        <v>0</v>
      </c>
      <c r="M429" s="180">
        <f>IF(Form703Data[[#This Row],[Dist]]&lt;&gt;B428,1,M428+1)</f>
        <v>4</v>
      </c>
    </row>
    <row r="430" spans="1:13" x14ac:dyDescent="0.2">
      <c r="A430" s="180">
        <v>2020</v>
      </c>
      <c r="B430" s="180" t="s">
        <v>141</v>
      </c>
      <c r="C430" s="180" t="s">
        <v>1350</v>
      </c>
      <c r="D430" s="180">
        <v>865889</v>
      </c>
      <c r="E430" s="180" t="s">
        <v>491</v>
      </c>
      <c r="F430" s="180">
        <v>0</v>
      </c>
      <c r="G430" s="180">
        <v>167708</v>
      </c>
      <c r="H430" s="180">
        <v>15925</v>
      </c>
      <c r="I430" s="180">
        <v>0</v>
      </c>
      <c r="J430" s="180">
        <v>183633</v>
      </c>
      <c r="K430" s="180">
        <v>0</v>
      </c>
      <c r="L430" s="180">
        <v>0</v>
      </c>
      <c r="M430" s="180">
        <f>IF(Form703Data[[#This Row],[Dist]]&lt;&gt;B429,1,M429+1)</f>
        <v>1</v>
      </c>
    </row>
    <row r="431" spans="1:13" x14ac:dyDescent="0.2">
      <c r="A431" s="180">
        <v>2020</v>
      </c>
      <c r="B431" s="180" t="s">
        <v>141</v>
      </c>
      <c r="C431" s="180" t="s">
        <v>1351</v>
      </c>
      <c r="D431" s="180">
        <v>1420000</v>
      </c>
      <c r="E431" s="180" t="s">
        <v>491</v>
      </c>
      <c r="F431" s="180">
        <v>0</v>
      </c>
      <c r="G431" s="180">
        <v>231011</v>
      </c>
      <c r="H431" s="180">
        <v>21987</v>
      </c>
      <c r="I431" s="180">
        <v>0</v>
      </c>
      <c r="J431" s="180">
        <v>252998</v>
      </c>
      <c r="K431" s="180">
        <v>0</v>
      </c>
      <c r="L431" s="180">
        <v>0</v>
      </c>
      <c r="M431" s="180">
        <f>IF(Form703Data[[#This Row],[Dist]]&lt;&gt;B430,1,M430+1)</f>
        <v>2</v>
      </c>
    </row>
    <row r="432" spans="1:13" x14ac:dyDescent="0.2">
      <c r="A432" s="180">
        <v>2020</v>
      </c>
      <c r="B432" s="180" t="s">
        <v>142</v>
      </c>
      <c r="C432" s="180" t="s">
        <v>1352</v>
      </c>
      <c r="D432" s="180">
        <v>2185000</v>
      </c>
      <c r="E432" s="180" t="s">
        <v>491</v>
      </c>
      <c r="F432" s="180">
        <v>0</v>
      </c>
      <c r="G432" s="180">
        <v>180000</v>
      </c>
      <c r="H432" s="180">
        <v>27903</v>
      </c>
      <c r="I432" s="180">
        <v>2000</v>
      </c>
      <c r="J432" s="180">
        <v>209903</v>
      </c>
      <c r="K432" s="180">
        <v>209903</v>
      </c>
      <c r="L432" s="180">
        <v>0</v>
      </c>
      <c r="M432" s="180">
        <f>IF(Form703Data[[#This Row],[Dist]]&lt;&gt;B431,1,M431+1)</f>
        <v>1</v>
      </c>
    </row>
    <row r="433" spans="1:13" x14ac:dyDescent="0.2">
      <c r="A433" s="180">
        <v>2020</v>
      </c>
      <c r="B433" s="180" t="s">
        <v>142</v>
      </c>
      <c r="C433" s="180" t="s">
        <v>1148</v>
      </c>
      <c r="D433" s="180">
        <v>8400000</v>
      </c>
      <c r="E433" s="180" t="s">
        <v>505</v>
      </c>
      <c r="F433" s="180">
        <v>0</v>
      </c>
      <c r="G433" s="180">
        <v>380000</v>
      </c>
      <c r="H433" s="180">
        <v>150638</v>
      </c>
      <c r="I433" s="180">
        <v>500</v>
      </c>
      <c r="J433" s="180">
        <v>531138</v>
      </c>
      <c r="K433" s="180">
        <v>0</v>
      </c>
      <c r="L433" s="180">
        <v>531138</v>
      </c>
      <c r="M433" s="180">
        <f>IF(Form703Data[[#This Row],[Dist]]&lt;&gt;B432,1,M432+1)</f>
        <v>2</v>
      </c>
    </row>
    <row r="434" spans="1:13" x14ac:dyDescent="0.2">
      <c r="A434" s="180">
        <v>2020</v>
      </c>
      <c r="B434" s="180" t="s">
        <v>142</v>
      </c>
      <c r="C434" s="180" t="s">
        <v>984</v>
      </c>
      <c r="D434" s="180">
        <v>0</v>
      </c>
      <c r="E434" s="180" t="s">
        <v>491</v>
      </c>
      <c r="F434" s="180">
        <v>0</v>
      </c>
      <c r="G434" s="180">
        <v>17655</v>
      </c>
      <c r="H434" s="180">
        <v>2039</v>
      </c>
      <c r="I434" s="180">
        <v>0</v>
      </c>
      <c r="J434" s="180">
        <v>19694</v>
      </c>
      <c r="K434" s="180">
        <v>19694</v>
      </c>
      <c r="L434" s="180">
        <v>0</v>
      </c>
      <c r="M434" s="180">
        <f>IF(Form703Data[[#This Row],[Dist]]&lt;&gt;B433,1,M433+1)</f>
        <v>3</v>
      </c>
    </row>
    <row r="435" spans="1:13" x14ac:dyDescent="0.2">
      <c r="A435" s="180">
        <v>2020</v>
      </c>
      <c r="B435" s="180" t="s">
        <v>142</v>
      </c>
      <c r="C435" s="180" t="s">
        <v>1353</v>
      </c>
      <c r="D435" s="180">
        <v>0</v>
      </c>
      <c r="E435" s="180" t="s">
        <v>491</v>
      </c>
      <c r="F435" s="180">
        <v>0</v>
      </c>
      <c r="G435" s="180">
        <v>14520</v>
      </c>
      <c r="H435" s="180">
        <v>0</v>
      </c>
      <c r="I435" s="180">
        <v>0</v>
      </c>
      <c r="J435" s="180">
        <v>14520</v>
      </c>
      <c r="K435" s="180">
        <v>14520</v>
      </c>
      <c r="L435" s="180">
        <v>0</v>
      </c>
      <c r="M435" s="180">
        <f>IF(Form703Data[[#This Row],[Dist]]&lt;&gt;B434,1,M434+1)</f>
        <v>4</v>
      </c>
    </row>
    <row r="436" spans="1:13" x14ac:dyDescent="0.2">
      <c r="A436" s="180">
        <v>2020</v>
      </c>
      <c r="B436" s="180" t="s">
        <v>143</v>
      </c>
      <c r="C436" s="180" t="s">
        <v>1354</v>
      </c>
      <c r="D436" s="180">
        <v>333863</v>
      </c>
      <c r="E436" s="180" t="s">
        <v>491</v>
      </c>
      <c r="F436" s="180">
        <v>0</v>
      </c>
      <c r="G436" s="180">
        <v>85959</v>
      </c>
      <c r="H436" s="180">
        <v>2140</v>
      </c>
      <c r="I436" s="180">
        <v>0</v>
      </c>
      <c r="J436" s="180">
        <v>88099</v>
      </c>
      <c r="K436" s="180">
        <v>0</v>
      </c>
      <c r="L436" s="180">
        <v>0</v>
      </c>
      <c r="M436" s="180">
        <f>IF(Form703Data[[#This Row],[Dist]]&lt;&gt;B435,1,M435+1)</f>
        <v>1</v>
      </c>
    </row>
    <row r="437" spans="1:13" x14ac:dyDescent="0.2">
      <c r="A437" s="180">
        <v>2020</v>
      </c>
      <c r="B437" s="180" t="s">
        <v>143</v>
      </c>
      <c r="C437" s="180" t="s">
        <v>1355</v>
      </c>
      <c r="D437" s="180">
        <v>142574</v>
      </c>
      <c r="E437" s="180" t="s">
        <v>491</v>
      </c>
      <c r="F437" s="180">
        <v>0</v>
      </c>
      <c r="G437" s="180">
        <v>36565</v>
      </c>
      <c r="H437" s="180">
        <v>910</v>
      </c>
      <c r="I437" s="180">
        <v>0</v>
      </c>
      <c r="J437" s="180">
        <v>37475</v>
      </c>
      <c r="K437" s="180">
        <v>0</v>
      </c>
      <c r="L437" s="180">
        <v>0</v>
      </c>
      <c r="M437" s="180">
        <f>IF(Form703Data[[#This Row],[Dist]]&lt;&gt;B436,1,M436+1)</f>
        <v>2</v>
      </c>
    </row>
    <row r="438" spans="1:13" x14ac:dyDescent="0.2">
      <c r="A438" s="180">
        <v>2020</v>
      </c>
      <c r="B438" s="180" t="s">
        <v>143</v>
      </c>
      <c r="C438" s="180" t="s">
        <v>1356</v>
      </c>
      <c r="D438" s="180">
        <v>5140000</v>
      </c>
      <c r="E438" s="180" t="s">
        <v>491</v>
      </c>
      <c r="F438" s="180">
        <v>0</v>
      </c>
      <c r="G438" s="180">
        <v>235000</v>
      </c>
      <c r="H438" s="180">
        <v>145708</v>
      </c>
      <c r="I438" s="180">
        <v>0</v>
      </c>
      <c r="J438" s="180">
        <v>380708</v>
      </c>
      <c r="K438" s="180">
        <v>0</v>
      </c>
      <c r="L438" s="180">
        <v>0</v>
      </c>
      <c r="M438" s="180">
        <f>IF(Form703Data[[#This Row],[Dist]]&lt;&gt;B437,1,M437+1)</f>
        <v>3</v>
      </c>
    </row>
    <row r="439" spans="1:13" x14ac:dyDescent="0.2">
      <c r="A439" s="180">
        <v>2020</v>
      </c>
      <c r="B439" s="180" t="s">
        <v>144</v>
      </c>
      <c r="C439" s="180" t="s">
        <v>388</v>
      </c>
      <c r="D439" s="180">
        <v>2805000</v>
      </c>
      <c r="E439" s="180" t="s">
        <v>505</v>
      </c>
      <c r="F439" s="180">
        <v>0</v>
      </c>
      <c r="G439" s="180">
        <v>240000</v>
      </c>
      <c r="H439" s="180">
        <v>43290</v>
      </c>
      <c r="I439" s="180">
        <v>0</v>
      </c>
      <c r="J439" s="180">
        <v>283290</v>
      </c>
      <c r="K439" s="180">
        <v>0</v>
      </c>
      <c r="L439" s="180">
        <v>283290</v>
      </c>
      <c r="M439" s="180">
        <f>IF(Form703Data[[#This Row],[Dist]]&lt;&gt;B438,1,M438+1)</f>
        <v>1</v>
      </c>
    </row>
    <row r="440" spans="1:13" x14ac:dyDescent="0.2">
      <c r="A440" s="180">
        <v>2020</v>
      </c>
      <c r="B440" s="180" t="s">
        <v>144</v>
      </c>
      <c r="C440" s="180" t="s">
        <v>1357</v>
      </c>
      <c r="D440" s="180">
        <v>9125000</v>
      </c>
      <c r="E440" s="180" t="s">
        <v>491</v>
      </c>
      <c r="F440" s="180">
        <v>0</v>
      </c>
      <c r="G440" s="180">
        <v>440000</v>
      </c>
      <c r="H440" s="180">
        <v>267518</v>
      </c>
      <c r="I440" s="180">
        <v>1500</v>
      </c>
      <c r="J440" s="180">
        <v>709018</v>
      </c>
      <c r="K440" s="180">
        <v>709018</v>
      </c>
      <c r="L440" s="180">
        <v>0</v>
      </c>
      <c r="M440" s="180">
        <f>IF(Form703Data[[#This Row],[Dist]]&lt;&gt;B439,1,M439+1)</f>
        <v>2</v>
      </c>
    </row>
    <row r="441" spans="1:13" x14ac:dyDescent="0.2">
      <c r="A441" s="180">
        <v>2020</v>
      </c>
      <c r="B441" s="180" t="s">
        <v>145</v>
      </c>
      <c r="C441" s="180" t="s">
        <v>1358</v>
      </c>
      <c r="D441" s="180">
        <v>8115000</v>
      </c>
      <c r="E441" s="180" t="s">
        <v>491</v>
      </c>
      <c r="F441" s="180">
        <v>0</v>
      </c>
      <c r="G441" s="180">
        <v>450000</v>
      </c>
      <c r="H441" s="180">
        <v>155805</v>
      </c>
      <c r="I441" s="180">
        <v>0</v>
      </c>
      <c r="J441" s="180">
        <v>605805</v>
      </c>
      <c r="K441" s="180">
        <v>605805</v>
      </c>
      <c r="L441" s="180">
        <v>0</v>
      </c>
      <c r="M441" s="180">
        <f>IF(Form703Data[[#This Row],[Dist]]&lt;&gt;B440,1,M440+1)</f>
        <v>1</v>
      </c>
    </row>
    <row r="442" spans="1:13" x14ac:dyDescent="0.2">
      <c r="A442" s="180">
        <v>2020</v>
      </c>
      <c r="B442" s="180" t="s">
        <v>145</v>
      </c>
      <c r="C442" s="180" t="s">
        <v>1359</v>
      </c>
      <c r="D442" s="180">
        <v>10000000</v>
      </c>
      <c r="E442" s="180" t="s">
        <v>505</v>
      </c>
      <c r="F442" s="180">
        <v>0</v>
      </c>
      <c r="G442" s="180">
        <v>445000</v>
      </c>
      <c r="H442" s="180">
        <v>189225</v>
      </c>
      <c r="I442" s="180">
        <v>202</v>
      </c>
      <c r="J442" s="180">
        <v>634427</v>
      </c>
      <c r="K442" s="180">
        <v>0</v>
      </c>
      <c r="L442" s="180">
        <v>634427</v>
      </c>
      <c r="M442" s="180">
        <f>IF(Form703Data[[#This Row],[Dist]]&lt;&gt;B441,1,M441+1)</f>
        <v>2</v>
      </c>
    </row>
    <row r="443" spans="1:13" x14ac:dyDescent="0.2">
      <c r="A443" s="180">
        <v>2020</v>
      </c>
      <c r="B443" s="180" t="s">
        <v>145</v>
      </c>
      <c r="C443" s="180" t="s">
        <v>1359</v>
      </c>
      <c r="D443" s="180">
        <v>2480000</v>
      </c>
      <c r="E443" s="180" t="s">
        <v>505</v>
      </c>
      <c r="F443" s="180">
        <v>0</v>
      </c>
      <c r="G443" s="180">
        <v>140000</v>
      </c>
      <c r="H443" s="180">
        <v>1820</v>
      </c>
      <c r="I443" s="180">
        <v>0</v>
      </c>
      <c r="J443" s="180">
        <v>141820</v>
      </c>
      <c r="K443" s="180">
        <v>0</v>
      </c>
      <c r="L443" s="180">
        <v>141820</v>
      </c>
      <c r="M443" s="180">
        <f>IF(Form703Data[[#This Row],[Dist]]&lt;&gt;B442,1,M442+1)</f>
        <v>3</v>
      </c>
    </row>
    <row r="444" spans="1:13" x14ac:dyDescent="0.2">
      <c r="A444" s="180">
        <v>2020</v>
      </c>
      <c r="B444" s="180" t="s">
        <v>145</v>
      </c>
      <c r="C444" s="180" t="s">
        <v>1360</v>
      </c>
      <c r="D444" s="180">
        <v>1300000</v>
      </c>
      <c r="E444" s="180" t="s">
        <v>491</v>
      </c>
      <c r="F444" s="180">
        <v>0</v>
      </c>
      <c r="G444" s="180">
        <v>87000</v>
      </c>
      <c r="H444" s="180">
        <v>36340</v>
      </c>
      <c r="I444" s="180">
        <v>0</v>
      </c>
      <c r="J444" s="180">
        <v>123340</v>
      </c>
      <c r="K444" s="180">
        <v>123340</v>
      </c>
      <c r="L444" s="180">
        <v>0</v>
      </c>
      <c r="M444" s="180">
        <f>IF(Form703Data[[#This Row],[Dist]]&lt;&gt;B443,1,M443+1)</f>
        <v>4</v>
      </c>
    </row>
    <row r="445" spans="1:13" x14ac:dyDescent="0.2">
      <c r="A445" s="180">
        <v>2020</v>
      </c>
      <c r="B445" s="180" t="s">
        <v>145</v>
      </c>
      <c r="C445" s="180" t="s">
        <v>1361</v>
      </c>
      <c r="D445" s="180">
        <v>1500000</v>
      </c>
      <c r="E445" s="180" t="s">
        <v>491</v>
      </c>
      <c r="F445" s="180">
        <v>0</v>
      </c>
      <c r="G445" s="180">
        <v>150000</v>
      </c>
      <c r="H445" s="180">
        <v>25545</v>
      </c>
      <c r="I445" s="180">
        <v>0</v>
      </c>
      <c r="J445" s="180">
        <v>175545</v>
      </c>
      <c r="K445" s="180">
        <v>175545</v>
      </c>
      <c r="L445" s="180">
        <v>0</v>
      </c>
      <c r="M445" s="180">
        <f>IF(Form703Data[[#This Row],[Dist]]&lt;&gt;B444,1,M444+1)</f>
        <v>5</v>
      </c>
    </row>
    <row r="446" spans="1:13" x14ac:dyDescent="0.2">
      <c r="A446" s="180">
        <v>2020</v>
      </c>
      <c r="B446" s="180" t="s">
        <v>145</v>
      </c>
      <c r="C446" s="180" t="s">
        <v>1362</v>
      </c>
      <c r="D446" s="180">
        <v>0</v>
      </c>
      <c r="E446" s="180" t="s">
        <v>505</v>
      </c>
      <c r="F446" s="180">
        <v>0</v>
      </c>
      <c r="G446" s="180">
        <v>500000</v>
      </c>
      <c r="H446" s="180">
        <v>0</v>
      </c>
      <c r="I446" s="180">
        <v>0</v>
      </c>
      <c r="J446" s="180">
        <v>500000</v>
      </c>
      <c r="K446" s="180">
        <v>0</v>
      </c>
      <c r="L446" s="180">
        <v>500000</v>
      </c>
      <c r="M446" s="180">
        <f>IF(Form703Data[[#This Row],[Dist]]&lt;&gt;B445,1,M445+1)</f>
        <v>6</v>
      </c>
    </row>
    <row r="447" spans="1:13" x14ac:dyDescent="0.2">
      <c r="A447" s="180">
        <v>2020</v>
      </c>
      <c r="B447" s="180" t="s">
        <v>146</v>
      </c>
      <c r="C447" s="180" t="s">
        <v>1363</v>
      </c>
      <c r="D447" s="180">
        <v>6880000</v>
      </c>
      <c r="E447" s="180" t="s">
        <v>505</v>
      </c>
      <c r="F447" s="180">
        <v>0</v>
      </c>
      <c r="G447" s="180">
        <v>985000</v>
      </c>
      <c r="H447" s="180">
        <v>54523</v>
      </c>
      <c r="I447" s="180">
        <v>1200</v>
      </c>
      <c r="J447" s="180">
        <v>1040723</v>
      </c>
      <c r="K447" s="180">
        <v>0</v>
      </c>
      <c r="L447" s="180">
        <v>1040723</v>
      </c>
      <c r="M447" s="180">
        <f>IF(Form703Data[[#This Row],[Dist]]&lt;&gt;B446,1,M446+1)</f>
        <v>1</v>
      </c>
    </row>
    <row r="448" spans="1:13" x14ac:dyDescent="0.2">
      <c r="A448" s="180">
        <v>2020</v>
      </c>
      <c r="B448" s="180" t="s">
        <v>146</v>
      </c>
      <c r="C448" s="180" t="s">
        <v>1364</v>
      </c>
      <c r="D448" s="180">
        <v>9000000</v>
      </c>
      <c r="E448" s="180" t="s">
        <v>505</v>
      </c>
      <c r="F448" s="180">
        <v>0</v>
      </c>
      <c r="G448" s="180">
        <v>0</v>
      </c>
      <c r="H448" s="180">
        <v>257280</v>
      </c>
      <c r="I448" s="180">
        <v>1200</v>
      </c>
      <c r="J448" s="180">
        <v>258480</v>
      </c>
      <c r="K448" s="180">
        <v>0</v>
      </c>
      <c r="L448" s="180">
        <v>258480</v>
      </c>
      <c r="M448" s="180">
        <f>IF(Form703Data[[#This Row],[Dist]]&lt;&gt;B447,1,M447+1)</f>
        <v>2</v>
      </c>
    </row>
    <row r="449" spans="1:13" x14ac:dyDescent="0.2">
      <c r="A449" s="180">
        <v>2020</v>
      </c>
      <c r="B449" s="180" t="s">
        <v>146</v>
      </c>
      <c r="C449" s="180" t="s">
        <v>1365</v>
      </c>
      <c r="D449" s="180">
        <v>9830000</v>
      </c>
      <c r="E449" s="180" t="s">
        <v>505</v>
      </c>
      <c r="F449" s="180">
        <v>0</v>
      </c>
      <c r="G449" s="180">
        <v>0</v>
      </c>
      <c r="H449" s="180">
        <v>295575</v>
      </c>
      <c r="I449" s="180">
        <v>1200</v>
      </c>
      <c r="J449" s="180">
        <v>296775</v>
      </c>
      <c r="K449" s="180">
        <v>0</v>
      </c>
      <c r="L449" s="180">
        <v>296775</v>
      </c>
      <c r="M449" s="180">
        <f>IF(Form703Data[[#This Row],[Dist]]&lt;&gt;B448,1,M448+1)</f>
        <v>3</v>
      </c>
    </row>
    <row r="450" spans="1:13" x14ac:dyDescent="0.2">
      <c r="A450" s="180">
        <v>2020</v>
      </c>
      <c r="B450" s="180" t="s">
        <v>146</v>
      </c>
      <c r="C450" s="180" t="s">
        <v>1366</v>
      </c>
      <c r="D450" s="180">
        <v>9835000</v>
      </c>
      <c r="E450" s="180" t="s">
        <v>505</v>
      </c>
      <c r="F450" s="180">
        <v>0</v>
      </c>
      <c r="G450" s="180">
        <v>390000</v>
      </c>
      <c r="H450" s="180">
        <v>145313</v>
      </c>
      <c r="I450" s="180">
        <v>1200</v>
      </c>
      <c r="J450" s="180">
        <v>536513</v>
      </c>
      <c r="K450" s="180">
        <v>0</v>
      </c>
      <c r="L450" s="180">
        <v>536513</v>
      </c>
      <c r="M450" s="180">
        <f>IF(Form703Data[[#This Row],[Dist]]&lt;&gt;B449,1,M449+1)</f>
        <v>4</v>
      </c>
    </row>
    <row r="451" spans="1:13" x14ac:dyDescent="0.2">
      <c r="A451" s="180">
        <v>2020</v>
      </c>
      <c r="B451" s="180" t="s">
        <v>146</v>
      </c>
      <c r="C451" s="180" t="s">
        <v>1367</v>
      </c>
      <c r="D451" s="180">
        <v>1970000</v>
      </c>
      <c r="E451" s="180" t="s">
        <v>505</v>
      </c>
      <c r="F451" s="180">
        <v>0</v>
      </c>
      <c r="G451" s="180">
        <v>125000</v>
      </c>
      <c r="H451" s="180">
        <v>25050</v>
      </c>
      <c r="I451" s="180">
        <v>1200</v>
      </c>
      <c r="J451" s="180">
        <v>151250</v>
      </c>
      <c r="K451" s="180">
        <v>0</v>
      </c>
      <c r="L451" s="180">
        <v>151250</v>
      </c>
      <c r="M451" s="180">
        <f>IF(Form703Data[[#This Row],[Dist]]&lt;&gt;B450,1,M450+1)</f>
        <v>5</v>
      </c>
    </row>
    <row r="452" spans="1:13" x14ac:dyDescent="0.2">
      <c r="A452" s="180">
        <v>2020</v>
      </c>
      <c r="B452" s="180" t="s">
        <v>146</v>
      </c>
      <c r="C452" s="180" t="s">
        <v>1368</v>
      </c>
      <c r="D452" s="180">
        <v>0</v>
      </c>
      <c r="E452" s="180" t="s">
        <v>505</v>
      </c>
      <c r="F452" s="180">
        <v>0</v>
      </c>
      <c r="G452" s="180">
        <v>1345000</v>
      </c>
      <c r="H452" s="180">
        <v>248373</v>
      </c>
      <c r="I452" s="180">
        <v>1507</v>
      </c>
      <c r="J452" s="180">
        <v>1594880</v>
      </c>
      <c r="K452" s="180">
        <v>0</v>
      </c>
      <c r="L452" s="180">
        <v>1594880</v>
      </c>
      <c r="M452" s="180">
        <f>IF(Form703Data[[#This Row],[Dist]]&lt;&gt;B451,1,M451+1)</f>
        <v>6</v>
      </c>
    </row>
    <row r="453" spans="1:13" x14ac:dyDescent="0.2">
      <c r="A453" s="180">
        <v>2020</v>
      </c>
      <c r="B453" s="180" t="s">
        <v>146</v>
      </c>
      <c r="C453" s="180" t="s">
        <v>1369</v>
      </c>
      <c r="D453" s="180">
        <v>5955000</v>
      </c>
      <c r="E453" s="180" t="s">
        <v>491</v>
      </c>
      <c r="F453" s="180">
        <v>0</v>
      </c>
      <c r="G453" s="180">
        <v>405000</v>
      </c>
      <c r="H453" s="180">
        <v>135235</v>
      </c>
      <c r="I453" s="180">
        <v>1500</v>
      </c>
      <c r="J453" s="180">
        <v>541735</v>
      </c>
      <c r="K453" s="180">
        <v>541735</v>
      </c>
      <c r="L453" s="180">
        <v>0</v>
      </c>
      <c r="M453" s="180">
        <f>IF(Form703Data[[#This Row],[Dist]]&lt;&gt;B452,1,M452+1)</f>
        <v>7</v>
      </c>
    </row>
    <row r="454" spans="1:13" x14ac:dyDescent="0.2">
      <c r="A454" s="180">
        <v>2020</v>
      </c>
      <c r="B454" s="180" t="s">
        <v>146</v>
      </c>
      <c r="C454" s="180" t="s">
        <v>1370</v>
      </c>
      <c r="D454" s="180">
        <v>8620000</v>
      </c>
      <c r="E454" s="180" t="s">
        <v>491</v>
      </c>
      <c r="F454" s="180">
        <v>0</v>
      </c>
      <c r="G454" s="180">
        <v>630000</v>
      </c>
      <c r="H454" s="180">
        <v>161093</v>
      </c>
      <c r="I454" s="180">
        <v>1500</v>
      </c>
      <c r="J454" s="180">
        <v>792593</v>
      </c>
      <c r="K454" s="180">
        <v>792593</v>
      </c>
      <c r="L454" s="180">
        <v>0</v>
      </c>
      <c r="M454" s="180">
        <f>IF(Form703Data[[#This Row],[Dist]]&lt;&gt;B453,1,M453+1)</f>
        <v>8</v>
      </c>
    </row>
    <row r="455" spans="1:13" x14ac:dyDescent="0.2">
      <c r="A455" s="180">
        <v>2020</v>
      </c>
      <c r="B455" s="180" t="s">
        <v>146</v>
      </c>
      <c r="C455" s="180" t="s">
        <v>1371</v>
      </c>
      <c r="D455" s="180">
        <v>2180000</v>
      </c>
      <c r="E455" s="180" t="s">
        <v>491</v>
      </c>
      <c r="F455" s="180">
        <v>0</v>
      </c>
      <c r="G455" s="180">
        <v>175000</v>
      </c>
      <c r="H455" s="180">
        <v>55954</v>
      </c>
      <c r="I455" s="180">
        <v>1500</v>
      </c>
      <c r="J455" s="180">
        <v>232454</v>
      </c>
      <c r="K455" s="180">
        <v>232454</v>
      </c>
      <c r="L455" s="180">
        <v>0</v>
      </c>
      <c r="M455" s="180">
        <f>IF(Form703Data[[#This Row],[Dist]]&lt;&gt;B454,1,M454+1)</f>
        <v>9</v>
      </c>
    </row>
    <row r="456" spans="1:13" x14ac:dyDescent="0.2">
      <c r="A456" s="180">
        <v>2020</v>
      </c>
      <c r="B456" s="180" t="s">
        <v>147</v>
      </c>
      <c r="C456" s="180" t="s">
        <v>1372</v>
      </c>
      <c r="D456" s="180">
        <v>7000000</v>
      </c>
      <c r="E456" s="180" t="s">
        <v>505</v>
      </c>
      <c r="F456" s="180">
        <v>42926</v>
      </c>
      <c r="G456" s="180">
        <v>300000</v>
      </c>
      <c r="H456" s="180">
        <v>176156</v>
      </c>
      <c r="I456" s="180">
        <v>1000</v>
      </c>
      <c r="J456" s="180">
        <v>477156</v>
      </c>
      <c r="K456" s="180">
        <v>0</v>
      </c>
      <c r="L456" s="180">
        <v>477156</v>
      </c>
      <c r="M456" s="180">
        <f>IF(Form703Data[[#This Row],[Dist]]&lt;&gt;B455,1,M455+1)</f>
        <v>1</v>
      </c>
    </row>
    <row r="457" spans="1:13" x14ac:dyDescent="0.2">
      <c r="A457" s="180">
        <v>2020</v>
      </c>
      <c r="B457" s="180" t="s">
        <v>147</v>
      </c>
      <c r="C457" s="180" t="s">
        <v>1373</v>
      </c>
      <c r="D457" s="180">
        <v>6525000</v>
      </c>
      <c r="E457" s="180" t="s">
        <v>491</v>
      </c>
      <c r="F457" s="180">
        <v>0</v>
      </c>
      <c r="G457" s="180">
        <v>480000</v>
      </c>
      <c r="H457" s="180">
        <v>204659</v>
      </c>
      <c r="I457" s="180">
        <v>1000</v>
      </c>
      <c r="J457" s="180">
        <v>685659</v>
      </c>
      <c r="K457" s="180">
        <v>0</v>
      </c>
      <c r="L457" s="180">
        <v>0</v>
      </c>
      <c r="M457" s="180">
        <f>IF(Form703Data[[#This Row],[Dist]]&lt;&gt;B456,1,M456+1)</f>
        <v>2</v>
      </c>
    </row>
    <row r="458" spans="1:13" x14ac:dyDescent="0.2">
      <c r="A458" s="180">
        <v>2020</v>
      </c>
      <c r="B458" s="180" t="s">
        <v>147</v>
      </c>
      <c r="C458" s="180" t="s">
        <v>1374</v>
      </c>
      <c r="D458" s="180">
        <v>207636</v>
      </c>
      <c r="E458" s="180" t="s">
        <v>491</v>
      </c>
      <c r="F458" s="180">
        <v>0</v>
      </c>
      <c r="G458" s="180">
        <v>41592</v>
      </c>
      <c r="H458" s="180">
        <v>2234</v>
      </c>
      <c r="I458" s="180">
        <v>0</v>
      </c>
      <c r="J458" s="180">
        <v>43826</v>
      </c>
      <c r="K458" s="180">
        <v>0</v>
      </c>
      <c r="L458" s="180">
        <v>0</v>
      </c>
      <c r="M458" s="180">
        <f>IF(Form703Data[[#This Row],[Dist]]&lt;&gt;B457,1,M457+1)</f>
        <v>3</v>
      </c>
    </row>
    <row r="459" spans="1:13" x14ac:dyDescent="0.2">
      <c r="A459" s="180">
        <v>2020</v>
      </c>
      <c r="B459" s="180" t="s">
        <v>148</v>
      </c>
      <c r="C459" s="180" t="s">
        <v>388</v>
      </c>
      <c r="D459" s="180">
        <v>9430000</v>
      </c>
      <c r="E459" s="180" t="s">
        <v>491</v>
      </c>
      <c r="F459" s="180">
        <v>41982</v>
      </c>
      <c r="G459" s="180">
        <v>845000</v>
      </c>
      <c r="H459" s="180">
        <v>109463</v>
      </c>
      <c r="I459" s="180">
        <v>0</v>
      </c>
      <c r="J459" s="180">
        <v>954463</v>
      </c>
      <c r="K459" s="180">
        <v>954463</v>
      </c>
      <c r="L459" s="180">
        <v>0</v>
      </c>
      <c r="M459" s="180">
        <f>IF(Form703Data[[#This Row],[Dist]]&lt;&gt;B458,1,M458+1)</f>
        <v>1</v>
      </c>
    </row>
    <row r="460" spans="1:13" x14ac:dyDescent="0.2">
      <c r="A460" s="180">
        <v>2020</v>
      </c>
      <c r="B460" s="180" t="s">
        <v>148</v>
      </c>
      <c r="C460" s="180" t="s">
        <v>1375</v>
      </c>
      <c r="D460" s="180">
        <v>60030000</v>
      </c>
      <c r="E460" s="180" t="s">
        <v>491</v>
      </c>
      <c r="F460" s="180">
        <v>42269</v>
      </c>
      <c r="G460" s="180">
        <v>3715000</v>
      </c>
      <c r="H460" s="180">
        <v>1867955</v>
      </c>
      <c r="I460" s="180">
        <v>0</v>
      </c>
      <c r="J460" s="180">
        <v>5582955</v>
      </c>
      <c r="K460" s="180">
        <v>5582955</v>
      </c>
      <c r="L460" s="180">
        <v>0</v>
      </c>
      <c r="M460" s="180">
        <f>IF(Form703Data[[#This Row],[Dist]]&lt;&gt;B459,1,M459+1)</f>
        <v>2</v>
      </c>
    </row>
    <row r="461" spans="1:13" x14ac:dyDescent="0.2">
      <c r="A461" s="180">
        <v>2020</v>
      </c>
      <c r="B461" s="180" t="s">
        <v>148</v>
      </c>
      <c r="C461" s="180" t="s">
        <v>1376</v>
      </c>
      <c r="D461" s="180">
        <v>10000000</v>
      </c>
      <c r="E461" s="180" t="s">
        <v>491</v>
      </c>
      <c r="F461" s="180">
        <v>42726</v>
      </c>
      <c r="G461" s="180">
        <v>775000</v>
      </c>
      <c r="H461" s="180">
        <v>191363</v>
      </c>
      <c r="I461" s="180">
        <v>0</v>
      </c>
      <c r="J461" s="180">
        <v>966363</v>
      </c>
      <c r="K461" s="180">
        <v>966363</v>
      </c>
      <c r="L461" s="180">
        <v>0</v>
      </c>
      <c r="M461" s="180">
        <f>IF(Form703Data[[#This Row],[Dist]]&lt;&gt;B460,1,M460+1)</f>
        <v>3</v>
      </c>
    </row>
    <row r="462" spans="1:13" x14ac:dyDescent="0.2">
      <c r="A462" s="180">
        <v>2020</v>
      </c>
      <c r="B462" s="180" t="s">
        <v>148</v>
      </c>
      <c r="C462" s="180" t="s">
        <v>1377</v>
      </c>
      <c r="D462" s="180">
        <v>11185000</v>
      </c>
      <c r="E462" s="180" t="s">
        <v>491</v>
      </c>
      <c r="F462" s="180">
        <v>42754</v>
      </c>
      <c r="G462" s="180">
        <v>865000</v>
      </c>
      <c r="H462" s="180">
        <v>243456</v>
      </c>
      <c r="I462" s="180">
        <v>0</v>
      </c>
      <c r="J462" s="180">
        <v>1108456</v>
      </c>
      <c r="K462" s="180">
        <v>1108456</v>
      </c>
      <c r="L462" s="180">
        <v>0</v>
      </c>
      <c r="M462" s="180">
        <f>IF(Form703Data[[#This Row],[Dist]]&lt;&gt;B461,1,M461+1)</f>
        <v>4</v>
      </c>
    </row>
    <row r="463" spans="1:13" x14ac:dyDescent="0.2">
      <c r="A463" s="180">
        <v>2020</v>
      </c>
      <c r="B463" s="180" t="s">
        <v>148</v>
      </c>
      <c r="C463" s="180" t="s">
        <v>1378</v>
      </c>
      <c r="D463" s="180">
        <v>21200000</v>
      </c>
      <c r="E463" s="180" t="s">
        <v>491</v>
      </c>
      <c r="F463" s="180">
        <v>42949</v>
      </c>
      <c r="G463" s="180">
        <v>1580000</v>
      </c>
      <c r="H463" s="180">
        <v>432565</v>
      </c>
      <c r="I463" s="180">
        <v>0</v>
      </c>
      <c r="J463" s="180">
        <v>2012565</v>
      </c>
      <c r="K463" s="180">
        <v>2012565</v>
      </c>
      <c r="L463" s="180">
        <v>0</v>
      </c>
      <c r="M463" s="180">
        <f>IF(Form703Data[[#This Row],[Dist]]&lt;&gt;B462,1,M462+1)</f>
        <v>5</v>
      </c>
    </row>
    <row r="464" spans="1:13" x14ac:dyDescent="0.2">
      <c r="A464" s="180">
        <v>2020</v>
      </c>
      <c r="B464" s="180" t="s">
        <v>148</v>
      </c>
      <c r="C464" s="180" t="s">
        <v>1379</v>
      </c>
      <c r="D464" s="180">
        <v>1500000</v>
      </c>
      <c r="E464" s="180" t="s">
        <v>491</v>
      </c>
      <c r="F464" s="180">
        <v>42917</v>
      </c>
      <c r="G464" s="180">
        <v>384607</v>
      </c>
      <c r="H464" s="180">
        <v>6307</v>
      </c>
      <c r="I464" s="180">
        <v>0</v>
      </c>
      <c r="J464" s="180">
        <v>390914</v>
      </c>
      <c r="K464" s="180">
        <v>390914</v>
      </c>
      <c r="L464" s="180">
        <v>0</v>
      </c>
      <c r="M464" s="180">
        <f>IF(Form703Data[[#This Row],[Dist]]&lt;&gt;B463,1,M463+1)</f>
        <v>6</v>
      </c>
    </row>
    <row r="465" spans="1:13" x14ac:dyDescent="0.2">
      <c r="A465" s="180">
        <v>2020</v>
      </c>
      <c r="B465" s="180" t="s">
        <v>148</v>
      </c>
      <c r="C465" s="180" t="s">
        <v>1380</v>
      </c>
      <c r="D465" s="180">
        <v>9085000</v>
      </c>
      <c r="E465" s="180" t="s">
        <v>491</v>
      </c>
      <c r="F465" s="180">
        <v>43277</v>
      </c>
      <c r="G465" s="180">
        <v>840000</v>
      </c>
      <c r="H465" s="180">
        <v>272250</v>
      </c>
      <c r="I465" s="180">
        <v>0</v>
      </c>
      <c r="J465" s="180">
        <v>1112250</v>
      </c>
      <c r="K465" s="180">
        <v>1112250</v>
      </c>
      <c r="L465" s="180">
        <v>0</v>
      </c>
      <c r="M465" s="180">
        <f>IF(Form703Data[[#This Row],[Dist]]&lt;&gt;B464,1,M464+1)</f>
        <v>7</v>
      </c>
    </row>
    <row r="466" spans="1:13" x14ac:dyDescent="0.2">
      <c r="A466" s="180">
        <v>2020</v>
      </c>
      <c r="B466" s="180" t="s">
        <v>148</v>
      </c>
      <c r="C466" s="180" t="s">
        <v>1381</v>
      </c>
      <c r="D466" s="180">
        <v>58955000</v>
      </c>
      <c r="E466" s="180" t="s">
        <v>505</v>
      </c>
      <c r="F466" s="180">
        <v>43081</v>
      </c>
      <c r="G466" s="180">
        <v>1855000</v>
      </c>
      <c r="H466" s="180">
        <v>1764330</v>
      </c>
      <c r="I466" s="180">
        <v>0</v>
      </c>
      <c r="J466" s="180">
        <v>3619330</v>
      </c>
      <c r="K466" s="180">
        <v>0</v>
      </c>
      <c r="L466" s="180">
        <v>3619330</v>
      </c>
      <c r="M466" s="180">
        <f>IF(Form703Data[[#This Row],[Dist]]&lt;&gt;B465,1,M465+1)</f>
        <v>8</v>
      </c>
    </row>
    <row r="467" spans="1:13" x14ac:dyDescent="0.2">
      <c r="A467" s="180">
        <v>2020</v>
      </c>
      <c r="B467" s="180" t="s">
        <v>148</v>
      </c>
      <c r="C467" s="180" t="s">
        <v>1382</v>
      </c>
      <c r="D467" s="180">
        <v>66645000</v>
      </c>
      <c r="E467" s="180" t="s">
        <v>505</v>
      </c>
      <c r="F467" s="180">
        <v>43473</v>
      </c>
      <c r="G467" s="180">
        <v>2260000</v>
      </c>
      <c r="H467" s="180">
        <v>4020123</v>
      </c>
      <c r="I467" s="180">
        <v>0</v>
      </c>
      <c r="J467" s="180">
        <v>6280123</v>
      </c>
      <c r="K467" s="180">
        <v>0</v>
      </c>
      <c r="L467" s="180">
        <v>6280123</v>
      </c>
      <c r="M467" s="180">
        <f>IF(Form703Data[[#This Row],[Dist]]&lt;&gt;B466,1,M466+1)</f>
        <v>9</v>
      </c>
    </row>
    <row r="468" spans="1:13" x14ac:dyDescent="0.2">
      <c r="A468" s="180">
        <v>2020</v>
      </c>
      <c r="B468" s="180" t="s">
        <v>150</v>
      </c>
      <c r="C468" s="180" t="s">
        <v>1083</v>
      </c>
      <c r="D468" s="180">
        <v>1770000</v>
      </c>
      <c r="E468" s="180" t="s">
        <v>505</v>
      </c>
      <c r="F468" s="180">
        <v>0</v>
      </c>
      <c r="G468" s="180">
        <v>145000</v>
      </c>
      <c r="H468" s="180">
        <v>2610</v>
      </c>
      <c r="I468" s="180">
        <v>1600</v>
      </c>
      <c r="J468" s="180">
        <v>149210</v>
      </c>
      <c r="K468" s="180">
        <v>0</v>
      </c>
      <c r="L468" s="180">
        <v>149210</v>
      </c>
      <c r="M468" s="180">
        <f>IF(Form703Data[[#This Row],[Dist]]&lt;&gt;B467,1,M467+1)</f>
        <v>1</v>
      </c>
    </row>
    <row r="469" spans="1:13" x14ac:dyDescent="0.2">
      <c r="A469" s="180">
        <v>2020</v>
      </c>
      <c r="B469" s="180" t="s">
        <v>150</v>
      </c>
      <c r="C469" s="180" t="s">
        <v>1347</v>
      </c>
      <c r="D469" s="180">
        <v>3970000</v>
      </c>
      <c r="E469" s="180" t="s">
        <v>491</v>
      </c>
      <c r="F469" s="180">
        <v>0</v>
      </c>
      <c r="G469" s="180">
        <v>280000</v>
      </c>
      <c r="H469" s="180">
        <v>69314</v>
      </c>
      <c r="I469" s="180">
        <v>0</v>
      </c>
      <c r="J469" s="180">
        <v>349314</v>
      </c>
      <c r="K469" s="180">
        <v>0</v>
      </c>
      <c r="L469" s="180">
        <v>0</v>
      </c>
      <c r="M469" s="180">
        <f>IF(Form703Data[[#This Row],[Dist]]&lt;&gt;B468,1,M468+1)</f>
        <v>2</v>
      </c>
    </row>
    <row r="470" spans="1:13" x14ac:dyDescent="0.2">
      <c r="A470" s="180">
        <v>2020</v>
      </c>
      <c r="B470" s="180" t="s">
        <v>449</v>
      </c>
      <c r="C470" s="180" t="s">
        <v>1383</v>
      </c>
      <c r="D470" s="180">
        <v>1495000</v>
      </c>
      <c r="E470" s="180" t="s">
        <v>491</v>
      </c>
      <c r="F470" s="180">
        <v>42691</v>
      </c>
      <c r="G470" s="180">
        <v>115000</v>
      </c>
      <c r="H470" s="180">
        <v>23625</v>
      </c>
      <c r="I470" s="180">
        <v>0</v>
      </c>
      <c r="J470" s="180">
        <v>138625</v>
      </c>
      <c r="K470" s="180">
        <v>0</v>
      </c>
      <c r="L470" s="180">
        <v>0</v>
      </c>
      <c r="M470" s="180">
        <f>IF(Form703Data[[#This Row],[Dist]]&lt;&gt;B469,1,M469+1)</f>
        <v>1</v>
      </c>
    </row>
    <row r="471" spans="1:13" x14ac:dyDescent="0.2">
      <c r="A471" s="180">
        <v>2020</v>
      </c>
      <c r="B471" s="180" t="s">
        <v>151</v>
      </c>
      <c r="C471" s="180" t="s">
        <v>388</v>
      </c>
      <c r="D471" s="180">
        <v>156312</v>
      </c>
      <c r="E471" s="180" t="s">
        <v>1082</v>
      </c>
      <c r="F471" s="180">
        <v>0</v>
      </c>
      <c r="G471" s="180">
        <v>50529</v>
      </c>
      <c r="H471" s="180">
        <v>1575</v>
      </c>
      <c r="I471" s="180">
        <v>0</v>
      </c>
      <c r="J471" s="180">
        <v>52104</v>
      </c>
      <c r="K471" s="180">
        <v>52104</v>
      </c>
      <c r="L471" s="180">
        <v>0</v>
      </c>
      <c r="M471" s="180">
        <f>IF(Form703Data[[#This Row],[Dist]]&lt;&gt;B470,1,M470+1)</f>
        <v>1</v>
      </c>
    </row>
    <row r="472" spans="1:13" x14ac:dyDescent="0.2">
      <c r="A472" s="180">
        <v>2020</v>
      </c>
      <c r="B472" s="180" t="s">
        <v>151</v>
      </c>
      <c r="C472" s="180" t="s">
        <v>1384</v>
      </c>
      <c r="D472" s="180">
        <v>1375000</v>
      </c>
      <c r="E472" s="180" t="s">
        <v>1082</v>
      </c>
      <c r="F472" s="180">
        <v>0</v>
      </c>
      <c r="G472" s="180">
        <v>130000</v>
      </c>
      <c r="H472" s="180">
        <v>61073</v>
      </c>
      <c r="I472" s="180">
        <v>500</v>
      </c>
      <c r="J472" s="180">
        <v>191573</v>
      </c>
      <c r="K472" s="180">
        <v>0</v>
      </c>
      <c r="L472" s="180">
        <v>0</v>
      </c>
      <c r="M472" s="180">
        <f>IF(Form703Data[[#This Row],[Dist]]&lt;&gt;B471,1,M471+1)</f>
        <v>2</v>
      </c>
    </row>
    <row r="473" spans="1:13" x14ac:dyDescent="0.2">
      <c r="A473" s="180">
        <v>2020</v>
      </c>
      <c r="B473" s="180" t="s">
        <v>151</v>
      </c>
      <c r="C473" s="180" t="s">
        <v>1385</v>
      </c>
      <c r="D473" s="180">
        <v>8380000</v>
      </c>
      <c r="E473" s="180" t="s">
        <v>505</v>
      </c>
      <c r="F473" s="180">
        <v>0</v>
      </c>
      <c r="G473" s="180">
        <v>330000</v>
      </c>
      <c r="H473" s="180">
        <v>253875</v>
      </c>
      <c r="I473" s="180">
        <v>0</v>
      </c>
      <c r="J473" s="180">
        <v>583875</v>
      </c>
      <c r="K473" s="180">
        <v>0</v>
      </c>
      <c r="L473" s="180">
        <v>583875</v>
      </c>
      <c r="M473" s="180">
        <f>IF(Form703Data[[#This Row],[Dist]]&lt;&gt;B472,1,M472+1)</f>
        <v>3</v>
      </c>
    </row>
    <row r="474" spans="1:13" x14ac:dyDescent="0.2">
      <c r="A474" s="180">
        <v>2020</v>
      </c>
      <c r="B474" s="180" t="s">
        <v>151</v>
      </c>
      <c r="C474" s="180" t="s">
        <v>1386</v>
      </c>
      <c r="D474" s="180">
        <v>220000</v>
      </c>
      <c r="E474" s="180" t="s">
        <v>505</v>
      </c>
      <c r="F474" s="180">
        <v>0</v>
      </c>
      <c r="G474" s="180">
        <v>28000</v>
      </c>
      <c r="H474" s="180">
        <v>4000</v>
      </c>
      <c r="I474" s="180">
        <v>0</v>
      </c>
      <c r="J474" s="180">
        <v>32000</v>
      </c>
      <c r="K474" s="180">
        <v>0</v>
      </c>
      <c r="L474" s="180">
        <v>32000</v>
      </c>
      <c r="M474" s="180">
        <f>IF(Form703Data[[#This Row],[Dist]]&lt;&gt;B473,1,M473+1)</f>
        <v>4</v>
      </c>
    </row>
    <row r="475" spans="1:13" x14ac:dyDescent="0.2">
      <c r="A475" s="180">
        <v>2020</v>
      </c>
      <c r="B475" s="180" t="s">
        <v>152</v>
      </c>
      <c r="C475" s="180" t="s">
        <v>1387</v>
      </c>
      <c r="D475" s="180">
        <v>2330000</v>
      </c>
      <c r="E475" s="180" t="s">
        <v>1310</v>
      </c>
      <c r="F475" s="180">
        <v>41091</v>
      </c>
      <c r="G475" s="180">
        <v>130000</v>
      </c>
      <c r="H475" s="180">
        <v>41195</v>
      </c>
      <c r="I475" s="180">
        <v>1000</v>
      </c>
      <c r="J475" s="180">
        <v>172195</v>
      </c>
      <c r="K475" s="180">
        <v>172195</v>
      </c>
      <c r="L475" s="180">
        <v>0</v>
      </c>
      <c r="M475" s="180">
        <f>IF(Form703Data[[#This Row],[Dist]]&lt;&gt;B474,1,M474+1)</f>
        <v>1</v>
      </c>
    </row>
    <row r="476" spans="1:13" x14ac:dyDescent="0.2">
      <c r="A476" s="180">
        <v>2020</v>
      </c>
      <c r="B476" s="180" t="s">
        <v>152</v>
      </c>
      <c r="C476" s="180" t="s">
        <v>1388</v>
      </c>
      <c r="D476" s="180">
        <v>1350000</v>
      </c>
      <c r="E476" s="180" t="s">
        <v>491</v>
      </c>
      <c r="F476" s="180">
        <v>0</v>
      </c>
      <c r="G476" s="180">
        <v>300000</v>
      </c>
      <c r="H476" s="180">
        <v>7469</v>
      </c>
      <c r="I476" s="180">
        <v>1000</v>
      </c>
      <c r="J476" s="180">
        <v>308469</v>
      </c>
      <c r="K476" s="180">
        <v>308469</v>
      </c>
      <c r="L476" s="180">
        <v>0</v>
      </c>
      <c r="M476" s="180">
        <f>IF(Form703Data[[#This Row],[Dist]]&lt;&gt;B475,1,M475+1)</f>
        <v>2</v>
      </c>
    </row>
    <row r="477" spans="1:13" x14ac:dyDescent="0.2">
      <c r="A477" s="180">
        <v>2020</v>
      </c>
      <c r="B477" s="180" t="s">
        <v>152</v>
      </c>
      <c r="C477" s="180" t="s">
        <v>1389</v>
      </c>
      <c r="D477" s="180">
        <v>118940</v>
      </c>
      <c r="E477" s="180" t="s">
        <v>1310</v>
      </c>
      <c r="F477" s="180">
        <v>0</v>
      </c>
      <c r="G477" s="180">
        <v>7945</v>
      </c>
      <c r="H477" s="180">
        <v>657</v>
      </c>
      <c r="I477" s="180">
        <v>165</v>
      </c>
      <c r="J477" s="180">
        <v>8767</v>
      </c>
      <c r="K477" s="180">
        <v>8767</v>
      </c>
      <c r="L477" s="180">
        <v>0</v>
      </c>
      <c r="M477" s="180">
        <f>IF(Form703Data[[#This Row],[Dist]]&lt;&gt;B476,1,M476+1)</f>
        <v>3</v>
      </c>
    </row>
    <row r="478" spans="1:13" x14ac:dyDescent="0.2">
      <c r="A478" s="180">
        <v>2020</v>
      </c>
      <c r="B478" s="180" t="s">
        <v>152</v>
      </c>
      <c r="C478" s="180" t="s">
        <v>1390</v>
      </c>
      <c r="D478" s="180">
        <v>15980000</v>
      </c>
      <c r="E478" s="180" t="s">
        <v>505</v>
      </c>
      <c r="F478" s="180">
        <v>43342</v>
      </c>
      <c r="G478" s="180">
        <v>0</v>
      </c>
      <c r="H478" s="180">
        <v>515419</v>
      </c>
      <c r="I478" s="180">
        <v>1000</v>
      </c>
      <c r="J478" s="180">
        <v>516419</v>
      </c>
      <c r="K478" s="180">
        <v>0</v>
      </c>
      <c r="L478" s="180">
        <v>516419</v>
      </c>
      <c r="M478" s="180">
        <f>IF(Form703Data[[#This Row],[Dist]]&lt;&gt;B477,1,M477+1)</f>
        <v>4</v>
      </c>
    </row>
    <row r="479" spans="1:13" x14ac:dyDescent="0.2">
      <c r="A479" s="180">
        <v>2020</v>
      </c>
      <c r="B479" s="180" t="s">
        <v>152</v>
      </c>
      <c r="C479" s="180" t="s">
        <v>1391</v>
      </c>
      <c r="D479" s="180">
        <v>5500000</v>
      </c>
      <c r="E479" s="180" t="s">
        <v>505</v>
      </c>
      <c r="F479" s="180">
        <v>43572</v>
      </c>
      <c r="G479" s="180">
        <v>700000</v>
      </c>
      <c r="H479" s="180">
        <v>273472</v>
      </c>
      <c r="I479" s="180">
        <v>1000</v>
      </c>
      <c r="J479" s="180">
        <v>974472</v>
      </c>
      <c r="K479" s="180">
        <v>0</v>
      </c>
      <c r="L479" s="180">
        <v>974472</v>
      </c>
      <c r="M479" s="180">
        <f>IF(Form703Data[[#This Row],[Dist]]&lt;&gt;B478,1,M478+1)</f>
        <v>5</v>
      </c>
    </row>
    <row r="480" spans="1:13" x14ac:dyDescent="0.2">
      <c r="A480" s="180">
        <v>2020</v>
      </c>
      <c r="B480" s="180" t="s">
        <v>153</v>
      </c>
      <c r="C480" s="180" t="s">
        <v>1104</v>
      </c>
      <c r="D480" s="180">
        <v>3065000</v>
      </c>
      <c r="E480" s="180" t="s">
        <v>505</v>
      </c>
      <c r="F480" s="180">
        <v>0</v>
      </c>
      <c r="G480" s="180">
        <v>310000</v>
      </c>
      <c r="H480" s="180">
        <v>22525</v>
      </c>
      <c r="I480" s="180">
        <v>500</v>
      </c>
      <c r="J480" s="180">
        <v>333025</v>
      </c>
      <c r="K480" s="180">
        <v>0</v>
      </c>
      <c r="L480" s="180">
        <v>333025</v>
      </c>
      <c r="M480" s="180">
        <f>IF(Form703Data[[#This Row],[Dist]]&lt;&gt;B479,1,M479+1)</f>
        <v>1</v>
      </c>
    </row>
    <row r="481" spans="1:13" x14ac:dyDescent="0.2">
      <c r="A481" s="180">
        <v>2020</v>
      </c>
      <c r="B481" s="180" t="s">
        <v>153</v>
      </c>
      <c r="C481" s="180" t="s">
        <v>1392</v>
      </c>
      <c r="D481" s="180">
        <v>7805000</v>
      </c>
      <c r="E481" s="180" t="s">
        <v>1393</v>
      </c>
      <c r="F481" s="180">
        <v>0</v>
      </c>
      <c r="G481" s="180">
        <v>475000</v>
      </c>
      <c r="H481" s="180">
        <v>131185</v>
      </c>
      <c r="I481" s="180">
        <v>2000</v>
      </c>
      <c r="J481" s="180">
        <v>608185</v>
      </c>
      <c r="K481" s="180">
        <v>608185</v>
      </c>
      <c r="L481" s="180">
        <v>0</v>
      </c>
      <c r="M481" s="180">
        <f>IF(Form703Data[[#This Row],[Dist]]&lt;&gt;B480,1,M480+1)</f>
        <v>2</v>
      </c>
    </row>
    <row r="482" spans="1:13" x14ac:dyDescent="0.2">
      <c r="A482" s="180">
        <v>2020</v>
      </c>
      <c r="B482" s="180" t="s">
        <v>153</v>
      </c>
      <c r="C482" s="180" t="s">
        <v>1394</v>
      </c>
      <c r="D482" s="180">
        <v>0</v>
      </c>
      <c r="E482" s="180" t="s">
        <v>505</v>
      </c>
      <c r="F482" s="180">
        <v>0</v>
      </c>
      <c r="G482" s="180">
        <v>235000</v>
      </c>
      <c r="H482" s="180">
        <v>0</v>
      </c>
      <c r="I482" s="180">
        <v>0</v>
      </c>
      <c r="J482" s="180">
        <v>235000</v>
      </c>
      <c r="K482" s="180">
        <v>0</v>
      </c>
      <c r="L482" s="180">
        <v>235000</v>
      </c>
      <c r="M482" s="180">
        <f>IF(Form703Data[[#This Row],[Dist]]&lt;&gt;B481,1,M481+1)</f>
        <v>3</v>
      </c>
    </row>
    <row r="483" spans="1:13" x14ac:dyDescent="0.2">
      <c r="A483" s="180">
        <v>2020</v>
      </c>
      <c r="B483" s="180" t="s">
        <v>154</v>
      </c>
      <c r="C483" s="180" t="s">
        <v>388</v>
      </c>
      <c r="D483" s="180">
        <v>17555000</v>
      </c>
      <c r="E483" s="180">
        <v>0</v>
      </c>
      <c r="F483" s="180">
        <v>0</v>
      </c>
      <c r="G483" s="180">
        <v>2880000</v>
      </c>
      <c r="H483" s="180">
        <v>271303</v>
      </c>
      <c r="I483" s="180">
        <v>1000</v>
      </c>
      <c r="J483" s="180">
        <v>3152303</v>
      </c>
      <c r="K483" s="180">
        <v>0</v>
      </c>
      <c r="L483" s="180">
        <v>3152303</v>
      </c>
      <c r="M483" s="180">
        <f>IF(Form703Data[[#This Row],[Dist]]&lt;&gt;B482,1,M482+1)</f>
        <v>1</v>
      </c>
    </row>
    <row r="484" spans="1:13" x14ac:dyDescent="0.2">
      <c r="A484" s="180">
        <v>2020</v>
      </c>
      <c r="B484" s="180" t="s">
        <v>154</v>
      </c>
      <c r="C484" s="180" t="s">
        <v>1395</v>
      </c>
      <c r="D484" s="180">
        <v>8740000</v>
      </c>
      <c r="E484" s="180" t="s">
        <v>505</v>
      </c>
      <c r="F484" s="180">
        <v>41254</v>
      </c>
      <c r="G484" s="180">
        <v>4165000</v>
      </c>
      <c r="H484" s="180">
        <v>83300</v>
      </c>
      <c r="I484" s="180">
        <v>500</v>
      </c>
      <c r="J484" s="180">
        <v>4248800</v>
      </c>
      <c r="K484" s="180">
        <v>0</v>
      </c>
      <c r="L484" s="180">
        <v>4248800</v>
      </c>
      <c r="M484" s="180">
        <f>IF(Form703Data[[#This Row],[Dist]]&lt;&gt;B483,1,M483+1)</f>
        <v>2</v>
      </c>
    </row>
    <row r="485" spans="1:13" x14ac:dyDescent="0.2">
      <c r="A485" s="180">
        <v>2020</v>
      </c>
      <c r="B485" s="180" t="s">
        <v>154</v>
      </c>
      <c r="C485" s="180" t="s">
        <v>1395</v>
      </c>
      <c r="D485" s="180">
        <v>55300000</v>
      </c>
      <c r="E485" s="180" t="s">
        <v>505</v>
      </c>
      <c r="F485" s="180">
        <v>42332</v>
      </c>
      <c r="G485" s="180">
        <v>970000</v>
      </c>
      <c r="H485" s="180">
        <v>1310268</v>
      </c>
      <c r="I485" s="180">
        <v>500</v>
      </c>
      <c r="J485" s="180">
        <v>2280768</v>
      </c>
      <c r="K485" s="180">
        <v>0</v>
      </c>
      <c r="L485" s="180">
        <v>2280768</v>
      </c>
      <c r="M485" s="180">
        <f>IF(Form703Data[[#This Row],[Dist]]&lt;&gt;B484,1,M484+1)</f>
        <v>3</v>
      </c>
    </row>
    <row r="486" spans="1:13" x14ac:dyDescent="0.2">
      <c r="A486" s="180">
        <v>2020</v>
      </c>
      <c r="B486" s="180" t="s">
        <v>154</v>
      </c>
      <c r="C486" s="180" t="s">
        <v>1396</v>
      </c>
      <c r="D486" s="180">
        <v>9740000</v>
      </c>
      <c r="E486" s="180" t="s">
        <v>491</v>
      </c>
      <c r="F486" s="180">
        <v>0</v>
      </c>
      <c r="G486" s="180">
        <v>420000</v>
      </c>
      <c r="H486" s="180">
        <v>282600</v>
      </c>
      <c r="I486" s="180">
        <v>2000</v>
      </c>
      <c r="J486" s="180">
        <v>704600</v>
      </c>
      <c r="K486" s="180">
        <v>0</v>
      </c>
      <c r="L486" s="180">
        <v>0</v>
      </c>
      <c r="M486" s="180">
        <f>IF(Form703Data[[#This Row],[Dist]]&lt;&gt;B485,1,M485+1)</f>
        <v>4</v>
      </c>
    </row>
    <row r="487" spans="1:13" x14ac:dyDescent="0.2">
      <c r="A487" s="180">
        <v>2020</v>
      </c>
      <c r="B487" s="180" t="s">
        <v>154</v>
      </c>
      <c r="C487" s="180" t="s">
        <v>1396</v>
      </c>
      <c r="D487" s="180">
        <v>42900000</v>
      </c>
      <c r="E487" s="180" t="s">
        <v>491</v>
      </c>
      <c r="F487" s="180">
        <v>0</v>
      </c>
      <c r="G487" s="180">
        <v>2430000</v>
      </c>
      <c r="H487" s="180">
        <v>1445706</v>
      </c>
      <c r="I487" s="180">
        <v>2000</v>
      </c>
      <c r="J487" s="180">
        <v>3877706</v>
      </c>
      <c r="K487" s="180">
        <v>0</v>
      </c>
      <c r="L487" s="180">
        <v>0</v>
      </c>
      <c r="M487" s="180">
        <f>IF(Form703Data[[#This Row],[Dist]]&lt;&gt;B486,1,M486+1)</f>
        <v>5</v>
      </c>
    </row>
    <row r="488" spans="1:13" x14ac:dyDescent="0.2">
      <c r="A488" s="180">
        <v>2020</v>
      </c>
      <c r="B488" s="180" t="s">
        <v>154</v>
      </c>
      <c r="C488" s="180" t="s">
        <v>1396</v>
      </c>
      <c r="D488" s="180">
        <v>8709000</v>
      </c>
      <c r="E488" s="180" t="s">
        <v>491</v>
      </c>
      <c r="F488" s="180">
        <v>0</v>
      </c>
      <c r="G488" s="180">
        <v>0</v>
      </c>
      <c r="H488" s="180">
        <v>254302</v>
      </c>
      <c r="I488" s="180">
        <v>2000</v>
      </c>
      <c r="J488" s="180">
        <v>256302</v>
      </c>
      <c r="K488" s="180">
        <v>0</v>
      </c>
      <c r="L488" s="180">
        <v>0</v>
      </c>
      <c r="M488" s="180">
        <f>IF(Form703Data[[#This Row],[Dist]]&lt;&gt;B487,1,M487+1)</f>
        <v>6</v>
      </c>
    </row>
    <row r="489" spans="1:13" x14ac:dyDescent="0.2">
      <c r="A489" s="180">
        <v>2020</v>
      </c>
      <c r="B489" s="180" t="s">
        <v>154</v>
      </c>
      <c r="C489" s="180" t="s">
        <v>1397</v>
      </c>
      <c r="D489" s="180">
        <v>4220000</v>
      </c>
      <c r="E489" s="180" t="s">
        <v>505</v>
      </c>
      <c r="F489" s="180">
        <v>0</v>
      </c>
      <c r="G489" s="180">
        <v>4220000</v>
      </c>
      <c r="H489" s="180">
        <v>0</v>
      </c>
      <c r="I489" s="180">
        <v>2557</v>
      </c>
      <c r="J489" s="180">
        <v>4222557</v>
      </c>
      <c r="K489" s="180">
        <v>0</v>
      </c>
      <c r="L489" s="180">
        <v>4222557</v>
      </c>
      <c r="M489" s="180">
        <f>IF(Form703Data[[#This Row],[Dist]]&lt;&gt;B488,1,M488+1)</f>
        <v>7</v>
      </c>
    </row>
    <row r="490" spans="1:13" x14ac:dyDescent="0.2">
      <c r="A490" s="180">
        <v>2020</v>
      </c>
      <c r="B490" s="180" t="s">
        <v>155</v>
      </c>
      <c r="C490" s="180" t="s">
        <v>1398</v>
      </c>
      <c r="D490" s="180">
        <v>9021000</v>
      </c>
      <c r="E490" s="180" t="s">
        <v>491</v>
      </c>
      <c r="F490" s="180">
        <v>0</v>
      </c>
      <c r="G490" s="180">
        <v>829000</v>
      </c>
      <c r="H490" s="180">
        <v>86382</v>
      </c>
      <c r="I490" s="180">
        <v>5000</v>
      </c>
      <c r="J490" s="180">
        <v>920382</v>
      </c>
      <c r="K490" s="180">
        <v>920382</v>
      </c>
      <c r="L490" s="180">
        <v>0</v>
      </c>
      <c r="M490" s="180">
        <f>IF(Form703Data[[#This Row],[Dist]]&lt;&gt;B489,1,M489+1)</f>
        <v>1</v>
      </c>
    </row>
    <row r="491" spans="1:13" x14ac:dyDescent="0.2">
      <c r="A491" s="180">
        <v>2020</v>
      </c>
      <c r="B491" s="180" t="s">
        <v>156</v>
      </c>
      <c r="C491" s="180" t="s">
        <v>1399</v>
      </c>
      <c r="D491" s="180">
        <v>400000</v>
      </c>
      <c r="E491" s="180" t="s">
        <v>1341</v>
      </c>
      <c r="F491" s="180">
        <v>0</v>
      </c>
      <c r="G491" s="180">
        <v>59242</v>
      </c>
      <c r="H491" s="180">
        <v>3405</v>
      </c>
      <c r="I491" s="180">
        <v>0</v>
      </c>
      <c r="J491" s="180">
        <v>62647</v>
      </c>
      <c r="K491" s="180">
        <v>0</v>
      </c>
      <c r="L491" s="180">
        <v>0</v>
      </c>
      <c r="M491" s="180">
        <f>IF(Form703Data[[#This Row],[Dist]]&lt;&gt;B490,1,M490+1)</f>
        <v>1</v>
      </c>
    </row>
    <row r="492" spans="1:13" x14ac:dyDescent="0.2">
      <c r="A492" s="180">
        <v>2020</v>
      </c>
      <c r="B492" s="180" t="s">
        <v>158</v>
      </c>
      <c r="C492" s="180" t="s">
        <v>388</v>
      </c>
      <c r="D492" s="180"/>
      <c r="E492" s="180"/>
      <c r="F492" s="180"/>
      <c r="G492" s="180">
        <v>165000</v>
      </c>
      <c r="H492" s="180">
        <v>25603</v>
      </c>
      <c r="I492" s="180">
        <v>1000</v>
      </c>
      <c r="J492" s="180">
        <v>191603</v>
      </c>
      <c r="K492" s="180"/>
      <c r="L492" s="180">
        <v>191603</v>
      </c>
      <c r="M492" s="180">
        <f>IF(Form703Data[[#This Row],[Dist]]&lt;&gt;B491,1,M491+1)</f>
        <v>1</v>
      </c>
    </row>
    <row r="493" spans="1:13" x14ac:dyDescent="0.2">
      <c r="A493" s="180">
        <v>2020</v>
      </c>
      <c r="B493" s="180" t="s">
        <v>158</v>
      </c>
      <c r="C493" s="180" t="s">
        <v>1400</v>
      </c>
      <c r="D493" s="180"/>
      <c r="E493" s="180"/>
      <c r="F493" s="180"/>
      <c r="G493" s="180">
        <v>440000</v>
      </c>
      <c r="H493" s="180">
        <v>159594</v>
      </c>
      <c r="I493" s="180">
        <v>3000</v>
      </c>
      <c r="J493" s="180">
        <v>602594</v>
      </c>
      <c r="K493" s="180"/>
      <c r="L493" s="180">
        <v>0</v>
      </c>
      <c r="M493" s="180">
        <f>IF(Form703Data[[#This Row],[Dist]]&lt;&gt;B492,1,M492+1)</f>
        <v>2</v>
      </c>
    </row>
    <row r="494" spans="1:13" x14ac:dyDescent="0.2">
      <c r="A494" s="180">
        <v>2020</v>
      </c>
      <c r="B494" s="180" t="s">
        <v>158</v>
      </c>
      <c r="C494" s="180" t="s">
        <v>1401</v>
      </c>
      <c r="D494" s="180"/>
      <c r="E494" s="180"/>
      <c r="F494" s="180"/>
      <c r="G494" s="180">
        <v>165000</v>
      </c>
      <c r="H494" s="180">
        <v>50158</v>
      </c>
      <c r="I494" s="180">
        <v>3000</v>
      </c>
      <c r="J494" s="180">
        <v>218158</v>
      </c>
      <c r="K494" s="180"/>
      <c r="L494" s="180">
        <v>0</v>
      </c>
      <c r="M494" s="180">
        <f>IF(Form703Data[[#This Row],[Dist]]&lt;&gt;B493,1,M493+1)</f>
        <v>3</v>
      </c>
    </row>
    <row r="495" spans="1:13" x14ac:dyDescent="0.2">
      <c r="A495" s="180">
        <v>2020</v>
      </c>
      <c r="B495" s="180" t="s">
        <v>158</v>
      </c>
      <c r="C495" s="180" t="s">
        <v>1402</v>
      </c>
      <c r="D495" s="180"/>
      <c r="E495" s="180"/>
      <c r="F495" s="180"/>
      <c r="G495" s="180">
        <v>370000</v>
      </c>
      <c r="H495" s="180">
        <v>118238</v>
      </c>
      <c r="I495" s="180">
        <v>3000</v>
      </c>
      <c r="J495" s="180">
        <v>491238</v>
      </c>
      <c r="K495" s="180"/>
      <c r="L495" s="180">
        <v>0</v>
      </c>
      <c r="M495" s="180">
        <f>IF(Form703Data[[#This Row],[Dist]]&lt;&gt;B494,1,M494+1)</f>
        <v>4</v>
      </c>
    </row>
    <row r="496" spans="1:13" x14ac:dyDescent="0.2">
      <c r="A496" s="180">
        <v>2020</v>
      </c>
      <c r="B496" s="180" t="s">
        <v>160</v>
      </c>
      <c r="C496" s="180" t="s">
        <v>1403</v>
      </c>
      <c r="D496" s="180"/>
      <c r="E496" s="180"/>
      <c r="F496" s="180"/>
      <c r="G496" s="180">
        <v>130000</v>
      </c>
      <c r="H496" s="180">
        <v>19818</v>
      </c>
      <c r="I496" s="180">
        <v>0</v>
      </c>
      <c r="J496" s="180">
        <v>149818</v>
      </c>
      <c r="K496" s="180"/>
      <c r="L496" s="180">
        <v>149818</v>
      </c>
      <c r="M496" s="180">
        <f>IF(Form703Data[[#This Row],[Dist]]&lt;&gt;B495,1,M495+1)</f>
        <v>1</v>
      </c>
    </row>
    <row r="497" spans="1:13" x14ac:dyDescent="0.2">
      <c r="A497" s="180">
        <v>2020</v>
      </c>
      <c r="B497" s="180" t="s">
        <v>160</v>
      </c>
      <c r="C497" s="180" t="s">
        <v>1404</v>
      </c>
      <c r="D497" s="180"/>
      <c r="E497" s="180"/>
      <c r="F497" s="180"/>
      <c r="G497" s="180">
        <v>55000</v>
      </c>
      <c r="H497" s="180">
        <v>14588</v>
      </c>
      <c r="I497" s="180">
        <v>0</v>
      </c>
      <c r="J497" s="180">
        <v>69588</v>
      </c>
      <c r="K497" s="180"/>
      <c r="L497" s="180">
        <v>69588</v>
      </c>
      <c r="M497" s="180">
        <f>IF(Form703Data[[#This Row],[Dist]]&lt;&gt;B496,1,M496+1)</f>
        <v>2</v>
      </c>
    </row>
    <row r="498" spans="1:13" x14ac:dyDescent="0.2">
      <c r="A498" s="180">
        <v>2020</v>
      </c>
      <c r="B498" s="180" t="s">
        <v>161</v>
      </c>
      <c r="C498" s="180" t="s">
        <v>1405</v>
      </c>
      <c r="D498" s="180">
        <v>7490</v>
      </c>
      <c r="E498" s="180" t="s">
        <v>491</v>
      </c>
      <c r="F498" s="180">
        <v>0</v>
      </c>
      <c r="G498" s="180">
        <v>1498</v>
      </c>
      <c r="H498" s="180">
        <v>0</v>
      </c>
      <c r="I498" s="180">
        <v>0</v>
      </c>
      <c r="J498" s="180">
        <v>1498</v>
      </c>
      <c r="K498" s="180">
        <v>1498</v>
      </c>
      <c r="L498" s="180">
        <v>0</v>
      </c>
      <c r="M498" s="180">
        <f>IF(Form703Data[[#This Row],[Dist]]&lt;&gt;B497,1,M497+1)</f>
        <v>1</v>
      </c>
    </row>
    <row r="499" spans="1:13" x14ac:dyDescent="0.2">
      <c r="A499" s="180">
        <v>2020</v>
      </c>
      <c r="B499" s="180" t="s">
        <v>162</v>
      </c>
      <c r="C499" s="180" t="s">
        <v>1406</v>
      </c>
      <c r="D499" s="180">
        <v>445000</v>
      </c>
      <c r="E499" s="180" t="s">
        <v>505</v>
      </c>
      <c r="F499" s="180">
        <v>0</v>
      </c>
      <c r="G499" s="180">
        <v>445000</v>
      </c>
      <c r="H499" s="180">
        <v>0</v>
      </c>
      <c r="I499" s="180">
        <v>0</v>
      </c>
      <c r="J499" s="180">
        <v>445000</v>
      </c>
      <c r="K499" s="180">
        <v>0</v>
      </c>
      <c r="L499" s="180">
        <v>445000</v>
      </c>
      <c r="M499" s="180">
        <f>IF(Form703Data[[#This Row],[Dist]]&lt;&gt;B498,1,M498+1)</f>
        <v>1</v>
      </c>
    </row>
    <row r="500" spans="1:13" x14ac:dyDescent="0.2">
      <c r="A500" s="180">
        <v>2020</v>
      </c>
      <c r="B500" s="180" t="s">
        <v>162</v>
      </c>
      <c r="C500" s="180" t="s">
        <v>1407</v>
      </c>
      <c r="D500" s="180">
        <v>4700000</v>
      </c>
      <c r="E500" s="180" t="s">
        <v>505</v>
      </c>
      <c r="F500" s="180">
        <v>0</v>
      </c>
      <c r="G500" s="180">
        <v>390000</v>
      </c>
      <c r="H500" s="180">
        <v>112450</v>
      </c>
      <c r="I500" s="180">
        <v>1600</v>
      </c>
      <c r="J500" s="180">
        <v>504050</v>
      </c>
      <c r="K500" s="180">
        <v>0</v>
      </c>
      <c r="L500" s="180">
        <v>504050</v>
      </c>
      <c r="M500" s="180">
        <f>IF(Form703Data[[#This Row],[Dist]]&lt;&gt;B499,1,M499+1)</f>
        <v>2</v>
      </c>
    </row>
    <row r="501" spans="1:13" x14ac:dyDescent="0.2">
      <c r="A501" s="180">
        <v>2020</v>
      </c>
      <c r="B501" s="180" t="s">
        <v>163</v>
      </c>
      <c r="C501" s="180" t="s">
        <v>1408</v>
      </c>
      <c r="D501" s="180">
        <v>3620000</v>
      </c>
      <c r="E501" s="180" t="s">
        <v>505</v>
      </c>
      <c r="F501" s="180">
        <v>41122</v>
      </c>
      <c r="G501" s="180">
        <v>325000</v>
      </c>
      <c r="H501" s="180">
        <v>41940</v>
      </c>
      <c r="I501" s="180">
        <v>500</v>
      </c>
      <c r="J501" s="180">
        <v>367440</v>
      </c>
      <c r="K501" s="180">
        <v>0</v>
      </c>
      <c r="L501" s="180">
        <v>367440</v>
      </c>
      <c r="M501" s="180">
        <f>IF(Form703Data[[#This Row],[Dist]]&lt;&gt;B500,1,M500+1)</f>
        <v>1</v>
      </c>
    </row>
    <row r="502" spans="1:13" x14ac:dyDescent="0.2">
      <c r="A502" s="180">
        <v>2020</v>
      </c>
      <c r="B502" s="180" t="s">
        <v>163</v>
      </c>
      <c r="C502" s="180" t="s">
        <v>1409</v>
      </c>
      <c r="D502" s="180">
        <v>2885000</v>
      </c>
      <c r="E502" s="180" t="s">
        <v>491</v>
      </c>
      <c r="F502" s="180">
        <v>42430</v>
      </c>
      <c r="G502" s="180">
        <v>200000</v>
      </c>
      <c r="H502" s="180">
        <v>57360</v>
      </c>
      <c r="I502" s="180">
        <v>500</v>
      </c>
      <c r="J502" s="180">
        <v>257860</v>
      </c>
      <c r="K502" s="180">
        <v>0</v>
      </c>
      <c r="L502" s="180">
        <v>0</v>
      </c>
      <c r="M502" s="180">
        <f>IF(Form703Data[[#This Row],[Dist]]&lt;&gt;B501,1,M501+1)</f>
        <v>2</v>
      </c>
    </row>
    <row r="503" spans="1:13" x14ac:dyDescent="0.2">
      <c r="A503" s="180">
        <v>2020</v>
      </c>
      <c r="B503" s="180" t="s">
        <v>163</v>
      </c>
      <c r="C503" s="180" t="s">
        <v>1410</v>
      </c>
      <c r="D503" s="180">
        <v>273000</v>
      </c>
      <c r="E503" s="180" t="s">
        <v>491</v>
      </c>
      <c r="F503" s="180">
        <v>41153</v>
      </c>
      <c r="G503" s="180">
        <v>18117</v>
      </c>
      <c r="H503" s="180">
        <v>1482</v>
      </c>
      <c r="I503" s="180">
        <v>370</v>
      </c>
      <c r="J503" s="180">
        <v>19969</v>
      </c>
      <c r="K503" s="180">
        <v>0</v>
      </c>
      <c r="L503" s="180">
        <v>0</v>
      </c>
      <c r="M503" s="180">
        <f>IF(Form703Data[[#This Row],[Dist]]&lt;&gt;B502,1,M502+1)</f>
        <v>3</v>
      </c>
    </row>
    <row r="504" spans="1:13" x14ac:dyDescent="0.2">
      <c r="A504" s="180">
        <v>2020</v>
      </c>
      <c r="B504" s="180" t="s">
        <v>163</v>
      </c>
      <c r="C504" s="180" t="s">
        <v>1411</v>
      </c>
      <c r="D504" s="180">
        <v>244130</v>
      </c>
      <c r="E504" s="180" t="s">
        <v>491</v>
      </c>
      <c r="F504" s="180">
        <v>42786</v>
      </c>
      <c r="G504" s="180">
        <v>61747</v>
      </c>
      <c r="H504" s="180">
        <v>1173</v>
      </c>
      <c r="I504" s="180">
        <v>0</v>
      </c>
      <c r="J504" s="180">
        <v>62920</v>
      </c>
      <c r="K504" s="180">
        <v>0</v>
      </c>
      <c r="L504" s="180">
        <v>0</v>
      </c>
      <c r="M504" s="180">
        <f>IF(Form703Data[[#This Row],[Dist]]&lt;&gt;B503,1,M503+1)</f>
        <v>4</v>
      </c>
    </row>
    <row r="505" spans="1:13" x14ac:dyDescent="0.2">
      <c r="A505" s="180">
        <v>2020</v>
      </c>
      <c r="B505" s="180" t="s">
        <v>164</v>
      </c>
      <c r="C505" s="180" t="s">
        <v>1412</v>
      </c>
      <c r="D505" s="180">
        <v>4143085</v>
      </c>
      <c r="E505" s="180" t="s">
        <v>491</v>
      </c>
      <c r="F505" s="180">
        <v>0</v>
      </c>
      <c r="G505" s="180">
        <v>845000</v>
      </c>
      <c r="H505" s="180">
        <v>20520</v>
      </c>
      <c r="I505" s="180">
        <v>0</v>
      </c>
      <c r="J505" s="180">
        <v>865520</v>
      </c>
      <c r="K505" s="180">
        <v>865520</v>
      </c>
      <c r="L505" s="180">
        <v>0</v>
      </c>
      <c r="M505" s="180">
        <f>IF(Form703Data[[#This Row],[Dist]]&lt;&gt;B504,1,M504+1)</f>
        <v>1</v>
      </c>
    </row>
    <row r="506" spans="1:13" x14ac:dyDescent="0.2">
      <c r="A506" s="180">
        <v>2020</v>
      </c>
      <c r="B506" s="180" t="s">
        <v>164</v>
      </c>
      <c r="C506" s="180" t="s">
        <v>1413</v>
      </c>
      <c r="D506" s="180">
        <v>5025000</v>
      </c>
      <c r="E506" s="180" t="s">
        <v>491</v>
      </c>
      <c r="F506" s="180">
        <v>0</v>
      </c>
      <c r="G506" s="180">
        <v>600000</v>
      </c>
      <c r="H506" s="180">
        <v>118148</v>
      </c>
      <c r="I506" s="180">
        <v>0</v>
      </c>
      <c r="J506" s="180">
        <v>718148</v>
      </c>
      <c r="K506" s="180">
        <v>718148</v>
      </c>
      <c r="L506" s="180">
        <v>0</v>
      </c>
      <c r="M506" s="180">
        <f>IF(Form703Data[[#This Row],[Dist]]&lt;&gt;B505,1,M505+1)</f>
        <v>2</v>
      </c>
    </row>
    <row r="507" spans="1:13" x14ac:dyDescent="0.2">
      <c r="A507" s="180">
        <v>2020</v>
      </c>
      <c r="B507" s="180" t="s">
        <v>166</v>
      </c>
      <c r="C507" s="180" t="s">
        <v>1084</v>
      </c>
      <c r="D507" s="180">
        <v>2342000</v>
      </c>
      <c r="E507" s="180" t="s">
        <v>491</v>
      </c>
      <c r="F507" s="180">
        <v>42324</v>
      </c>
      <c r="G507" s="180">
        <v>193000</v>
      </c>
      <c r="H507" s="180">
        <v>39875</v>
      </c>
      <c r="I507" s="180">
        <v>0</v>
      </c>
      <c r="J507" s="180">
        <v>232875</v>
      </c>
      <c r="K507" s="180">
        <v>0</v>
      </c>
      <c r="L507" s="180">
        <v>0</v>
      </c>
      <c r="M507" s="180">
        <f>IF(Form703Data[[#This Row],[Dist]]&lt;&gt;B506,1,M506+1)</f>
        <v>1</v>
      </c>
    </row>
    <row r="508" spans="1:13" x14ac:dyDescent="0.2">
      <c r="A508" s="180">
        <v>2020</v>
      </c>
      <c r="B508" s="180" t="s">
        <v>167</v>
      </c>
      <c r="C508" s="180" t="s">
        <v>1414</v>
      </c>
      <c r="D508" s="180">
        <v>5610000</v>
      </c>
      <c r="E508" s="180" t="s">
        <v>505</v>
      </c>
      <c r="F508" s="180">
        <v>0</v>
      </c>
      <c r="G508" s="180">
        <v>615000</v>
      </c>
      <c r="H508" s="180">
        <v>54581</v>
      </c>
      <c r="I508" s="180">
        <v>600</v>
      </c>
      <c r="J508" s="180">
        <v>670181</v>
      </c>
      <c r="K508" s="180">
        <v>0</v>
      </c>
      <c r="L508" s="180">
        <v>670181</v>
      </c>
      <c r="M508" s="180">
        <f>IF(Form703Data[[#This Row],[Dist]]&lt;&gt;B507,1,M507+1)</f>
        <v>1</v>
      </c>
    </row>
    <row r="509" spans="1:13" x14ac:dyDescent="0.2">
      <c r="A509" s="180">
        <v>2020</v>
      </c>
      <c r="B509" s="180" t="s">
        <v>167</v>
      </c>
      <c r="C509" s="180" t="s">
        <v>1415</v>
      </c>
      <c r="D509" s="180">
        <v>4370000</v>
      </c>
      <c r="E509" s="180" t="s">
        <v>491</v>
      </c>
      <c r="F509" s="180">
        <v>0</v>
      </c>
      <c r="G509" s="180">
        <v>230000</v>
      </c>
      <c r="H509" s="180">
        <v>101348</v>
      </c>
      <c r="I509" s="180">
        <v>600</v>
      </c>
      <c r="J509" s="180">
        <v>331948</v>
      </c>
      <c r="K509" s="180">
        <v>331948</v>
      </c>
      <c r="L509" s="180">
        <v>0</v>
      </c>
      <c r="M509" s="180">
        <f>IF(Form703Data[[#This Row],[Dist]]&lt;&gt;B508,1,M508+1)</f>
        <v>2</v>
      </c>
    </row>
    <row r="510" spans="1:13" x14ac:dyDescent="0.2">
      <c r="A510" s="180">
        <v>2020</v>
      </c>
      <c r="B510" s="180" t="s">
        <v>168</v>
      </c>
      <c r="C510" s="180" t="s">
        <v>388</v>
      </c>
      <c r="D510" s="180">
        <v>10000000</v>
      </c>
      <c r="E510" s="180" t="s">
        <v>491</v>
      </c>
      <c r="F510" s="180">
        <v>42386</v>
      </c>
      <c r="G510" s="180">
        <v>1085000</v>
      </c>
      <c r="H510" s="180">
        <v>134258</v>
      </c>
      <c r="I510" s="180">
        <v>500</v>
      </c>
      <c r="J510" s="180">
        <v>1219758</v>
      </c>
      <c r="K510" s="180">
        <v>0</v>
      </c>
      <c r="L510" s="180">
        <v>1219758</v>
      </c>
      <c r="M510" s="180">
        <f>IF(Form703Data[[#This Row],[Dist]]&lt;&gt;B509,1,M509+1)</f>
        <v>1</v>
      </c>
    </row>
    <row r="511" spans="1:13" x14ac:dyDescent="0.2">
      <c r="A511" s="180">
        <v>2020</v>
      </c>
      <c r="B511" s="180" t="s">
        <v>168</v>
      </c>
      <c r="C511" s="180" t="s">
        <v>1416</v>
      </c>
      <c r="D511" s="180">
        <v>10000000</v>
      </c>
      <c r="E511" s="180" t="s">
        <v>505</v>
      </c>
      <c r="F511" s="180">
        <v>40632</v>
      </c>
      <c r="G511" s="180">
        <v>0</v>
      </c>
      <c r="H511" s="180">
        <v>343663</v>
      </c>
      <c r="I511" s="180">
        <v>0</v>
      </c>
      <c r="J511" s="180">
        <v>343663</v>
      </c>
      <c r="K511" s="180">
        <v>0</v>
      </c>
      <c r="L511" s="180">
        <v>343663</v>
      </c>
      <c r="M511" s="180">
        <f>IF(Form703Data[[#This Row],[Dist]]&lt;&gt;B510,1,M510+1)</f>
        <v>2</v>
      </c>
    </row>
    <row r="512" spans="1:13" x14ac:dyDescent="0.2">
      <c r="A512" s="180">
        <v>2020</v>
      </c>
      <c r="B512" s="180" t="s">
        <v>168</v>
      </c>
      <c r="C512" s="180" t="s">
        <v>1417</v>
      </c>
      <c r="D512" s="180">
        <v>6235000</v>
      </c>
      <c r="E512" s="180" t="s">
        <v>505</v>
      </c>
      <c r="F512" s="180">
        <v>42109</v>
      </c>
      <c r="G512" s="180">
        <v>800000</v>
      </c>
      <c r="H512" s="180">
        <v>28590</v>
      </c>
      <c r="I512" s="180">
        <v>0</v>
      </c>
      <c r="J512" s="180">
        <v>828590</v>
      </c>
      <c r="K512" s="180">
        <v>0</v>
      </c>
      <c r="L512" s="180">
        <v>828590</v>
      </c>
      <c r="M512" s="180">
        <f>IF(Form703Data[[#This Row],[Dist]]&lt;&gt;B511,1,M511+1)</f>
        <v>3</v>
      </c>
    </row>
    <row r="513" spans="1:13" x14ac:dyDescent="0.2">
      <c r="A513" s="180">
        <v>2020</v>
      </c>
      <c r="B513" s="180" t="s">
        <v>168</v>
      </c>
      <c r="C513" s="180" t="s">
        <v>1418</v>
      </c>
      <c r="D513" s="180">
        <v>14125000</v>
      </c>
      <c r="E513" s="180" t="s">
        <v>505</v>
      </c>
      <c r="F513" s="180">
        <v>42840</v>
      </c>
      <c r="G513" s="180">
        <v>1890000</v>
      </c>
      <c r="H513" s="180">
        <v>540500</v>
      </c>
      <c r="I513" s="180">
        <v>0</v>
      </c>
      <c r="J513" s="180">
        <v>2430500</v>
      </c>
      <c r="K513" s="180">
        <v>0</v>
      </c>
      <c r="L513" s="180">
        <v>2430500</v>
      </c>
      <c r="M513" s="180">
        <f>IF(Form703Data[[#This Row],[Dist]]&lt;&gt;B512,1,M512+1)</f>
        <v>4</v>
      </c>
    </row>
    <row r="514" spans="1:13" x14ac:dyDescent="0.2">
      <c r="A514" s="180">
        <v>2020</v>
      </c>
      <c r="B514" s="180" t="s">
        <v>168</v>
      </c>
      <c r="C514" s="180" t="s">
        <v>1171</v>
      </c>
      <c r="D514" s="180">
        <v>10000000</v>
      </c>
      <c r="E514" s="180" t="s">
        <v>505</v>
      </c>
      <c r="F514" s="180">
        <v>43435</v>
      </c>
      <c r="G514" s="180">
        <v>0</v>
      </c>
      <c r="H514" s="180">
        <v>488613</v>
      </c>
      <c r="I514" s="180">
        <v>0</v>
      </c>
      <c r="J514" s="180">
        <v>488613</v>
      </c>
      <c r="K514" s="180">
        <v>0</v>
      </c>
      <c r="L514" s="180">
        <v>488613</v>
      </c>
      <c r="M514" s="180">
        <f>IF(Form703Data[[#This Row],[Dist]]&lt;&gt;B513,1,M513+1)</f>
        <v>5</v>
      </c>
    </row>
    <row r="515" spans="1:13" x14ac:dyDescent="0.2">
      <c r="A515" s="180">
        <v>2020</v>
      </c>
      <c r="B515" s="180" t="s">
        <v>168</v>
      </c>
      <c r="C515" s="180" t="s">
        <v>1419</v>
      </c>
      <c r="D515" s="180">
        <v>45000000</v>
      </c>
      <c r="E515" s="180" t="s">
        <v>505</v>
      </c>
      <c r="F515" s="180">
        <v>43564</v>
      </c>
      <c r="G515" s="180">
        <v>1607546</v>
      </c>
      <c r="H515" s="180">
        <v>0</v>
      </c>
      <c r="I515" s="180">
        <v>0</v>
      </c>
      <c r="J515" s="180">
        <v>1607546</v>
      </c>
      <c r="K515" s="180">
        <v>0</v>
      </c>
      <c r="L515" s="180">
        <v>1607546</v>
      </c>
      <c r="M515" s="180">
        <f>IF(Form703Data[[#This Row],[Dist]]&lt;&gt;B514,1,M514+1)</f>
        <v>6</v>
      </c>
    </row>
    <row r="516" spans="1:13" x14ac:dyDescent="0.2">
      <c r="A516" s="180">
        <v>2020</v>
      </c>
      <c r="B516" s="180" t="s">
        <v>168</v>
      </c>
      <c r="C516" s="180" t="s">
        <v>1420</v>
      </c>
      <c r="D516" s="180">
        <v>18850000</v>
      </c>
      <c r="E516" s="180" t="s">
        <v>491</v>
      </c>
      <c r="F516" s="180">
        <v>40283</v>
      </c>
      <c r="G516" s="180">
        <v>1270000</v>
      </c>
      <c r="H516" s="180">
        <v>741030</v>
      </c>
      <c r="I516" s="180">
        <v>500</v>
      </c>
      <c r="J516" s="180">
        <v>2011530</v>
      </c>
      <c r="K516" s="180">
        <v>2011530</v>
      </c>
      <c r="L516" s="180">
        <v>0</v>
      </c>
      <c r="M516" s="180">
        <f>IF(Form703Data[[#This Row],[Dist]]&lt;&gt;B515,1,M515+1)</f>
        <v>7</v>
      </c>
    </row>
    <row r="517" spans="1:13" x14ac:dyDescent="0.2">
      <c r="A517" s="180">
        <v>2020</v>
      </c>
      <c r="B517" s="180" t="s">
        <v>168</v>
      </c>
      <c r="C517" s="180" t="s">
        <v>1421</v>
      </c>
      <c r="D517" s="180">
        <v>10000000</v>
      </c>
      <c r="E517" s="180" t="s">
        <v>491</v>
      </c>
      <c r="F517" s="180">
        <v>41379</v>
      </c>
      <c r="G517" s="180">
        <v>745000</v>
      </c>
      <c r="H517" s="180">
        <v>195365</v>
      </c>
      <c r="I517" s="180">
        <v>500</v>
      </c>
      <c r="J517" s="180">
        <v>940865</v>
      </c>
      <c r="K517" s="180">
        <v>940865</v>
      </c>
      <c r="L517" s="180">
        <v>0</v>
      </c>
      <c r="M517" s="180">
        <f>IF(Form703Data[[#This Row],[Dist]]&lt;&gt;B516,1,M516+1)</f>
        <v>8</v>
      </c>
    </row>
    <row r="518" spans="1:13" x14ac:dyDescent="0.2">
      <c r="A518" s="180">
        <v>2020</v>
      </c>
      <c r="B518" s="180" t="s">
        <v>168</v>
      </c>
      <c r="C518" s="180" t="s">
        <v>1422</v>
      </c>
      <c r="D518" s="180">
        <v>10000000</v>
      </c>
      <c r="E518" s="180" t="s">
        <v>491</v>
      </c>
      <c r="F518" s="180">
        <v>41379</v>
      </c>
      <c r="G518" s="180">
        <v>765000</v>
      </c>
      <c r="H518" s="180">
        <v>197570</v>
      </c>
      <c r="I518" s="180">
        <v>500</v>
      </c>
      <c r="J518" s="180">
        <v>963070</v>
      </c>
      <c r="K518" s="180">
        <v>963070</v>
      </c>
      <c r="L518" s="180">
        <v>0</v>
      </c>
      <c r="M518" s="180">
        <f>IF(Form703Data[[#This Row],[Dist]]&lt;&gt;B517,1,M517+1)</f>
        <v>9</v>
      </c>
    </row>
    <row r="519" spans="1:13" x14ac:dyDescent="0.2">
      <c r="A519" s="180">
        <v>2020</v>
      </c>
      <c r="B519" s="180" t="s">
        <v>168</v>
      </c>
      <c r="C519" s="180" t="s">
        <v>1423</v>
      </c>
      <c r="D519" s="180">
        <v>3665000</v>
      </c>
      <c r="E519" s="180" t="s">
        <v>491</v>
      </c>
      <c r="F519" s="180">
        <v>42109</v>
      </c>
      <c r="G519" s="180">
        <v>260000</v>
      </c>
      <c r="H519" s="180">
        <v>76468</v>
      </c>
      <c r="I519" s="180">
        <v>500</v>
      </c>
      <c r="J519" s="180">
        <v>336968</v>
      </c>
      <c r="K519" s="180">
        <v>336968</v>
      </c>
      <c r="L519" s="180">
        <v>0</v>
      </c>
      <c r="M519" s="180">
        <f>IF(Form703Data[[#This Row],[Dist]]&lt;&gt;B518,1,M518+1)</f>
        <v>10</v>
      </c>
    </row>
    <row r="520" spans="1:13" x14ac:dyDescent="0.2">
      <c r="A520" s="180">
        <v>2020</v>
      </c>
      <c r="B520" s="180" t="s">
        <v>168</v>
      </c>
      <c r="C520" s="180" t="s">
        <v>1424</v>
      </c>
      <c r="D520" s="180">
        <v>10000000</v>
      </c>
      <c r="E520" s="180" t="s">
        <v>491</v>
      </c>
      <c r="F520" s="180">
        <v>42475</v>
      </c>
      <c r="G520" s="180">
        <v>545000</v>
      </c>
      <c r="H520" s="180">
        <v>192814</v>
      </c>
      <c r="I520" s="180">
        <v>500</v>
      </c>
      <c r="J520" s="180">
        <v>738314</v>
      </c>
      <c r="K520" s="180">
        <v>738314</v>
      </c>
      <c r="L520" s="180">
        <v>0</v>
      </c>
      <c r="M520" s="180">
        <f>IF(Form703Data[[#This Row],[Dist]]&lt;&gt;B519,1,M519+1)</f>
        <v>11</v>
      </c>
    </row>
    <row r="521" spans="1:13" x14ac:dyDescent="0.2">
      <c r="A521" s="180">
        <v>2020</v>
      </c>
      <c r="B521" s="180" t="s">
        <v>169</v>
      </c>
      <c r="C521" s="180" t="s">
        <v>1425</v>
      </c>
      <c r="D521" s="180">
        <v>2840000</v>
      </c>
      <c r="E521" s="180" t="s">
        <v>505</v>
      </c>
      <c r="F521" s="180">
        <v>37712</v>
      </c>
      <c r="G521" s="180">
        <v>25000</v>
      </c>
      <c r="H521" s="180">
        <v>1050</v>
      </c>
      <c r="I521" s="180">
        <v>0</v>
      </c>
      <c r="J521" s="180">
        <v>26050</v>
      </c>
      <c r="K521" s="180">
        <v>0</v>
      </c>
      <c r="L521" s="180">
        <v>26050</v>
      </c>
      <c r="M521" s="180">
        <f>IF(Form703Data[[#This Row],[Dist]]&lt;&gt;B520,1,M520+1)</f>
        <v>1</v>
      </c>
    </row>
    <row r="522" spans="1:13" x14ac:dyDescent="0.2">
      <c r="A522" s="180">
        <v>2020</v>
      </c>
      <c r="B522" s="180" t="s">
        <v>169</v>
      </c>
      <c r="C522" s="180" t="s">
        <v>1426</v>
      </c>
      <c r="D522" s="180">
        <v>5540000</v>
      </c>
      <c r="E522" s="180" t="s">
        <v>491</v>
      </c>
      <c r="F522" s="180">
        <v>0</v>
      </c>
      <c r="G522" s="180">
        <v>280000</v>
      </c>
      <c r="H522" s="180">
        <v>145828</v>
      </c>
      <c r="I522" s="180">
        <v>1000</v>
      </c>
      <c r="J522" s="180">
        <v>426828</v>
      </c>
      <c r="K522" s="180">
        <v>426828</v>
      </c>
      <c r="L522" s="180">
        <v>0</v>
      </c>
      <c r="M522" s="180">
        <f>IF(Form703Data[[#This Row],[Dist]]&lt;&gt;B521,1,M521+1)</f>
        <v>2</v>
      </c>
    </row>
    <row r="523" spans="1:13" x14ac:dyDescent="0.2">
      <c r="A523" s="180">
        <v>2020</v>
      </c>
      <c r="B523" s="180" t="s">
        <v>169</v>
      </c>
      <c r="C523" s="180" t="s">
        <v>1427</v>
      </c>
      <c r="D523" s="180">
        <v>9210000</v>
      </c>
      <c r="E523" s="180" t="s">
        <v>505</v>
      </c>
      <c r="F523" s="180">
        <v>43221</v>
      </c>
      <c r="G523" s="180">
        <v>335000</v>
      </c>
      <c r="H523" s="180">
        <v>279769</v>
      </c>
      <c r="I523" s="180">
        <v>0</v>
      </c>
      <c r="J523" s="180">
        <v>614769</v>
      </c>
      <c r="K523" s="180">
        <v>0</v>
      </c>
      <c r="L523" s="180">
        <v>614769</v>
      </c>
      <c r="M523" s="180">
        <f>IF(Form703Data[[#This Row],[Dist]]&lt;&gt;B522,1,M522+1)</f>
        <v>3</v>
      </c>
    </row>
    <row r="524" spans="1:13" x14ac:dyDescent="0.2">
      <c r="A524" s="180">
        <v>2020</v>
      </c>
      <c r="B524" s="180" t="s">
        <v>170</v>
      </c>
      <c r="C524" s="180" t="s">
        <v>1428</v>
      </c>
      <c r="D524" s="180">
        <v>1280000</v>
      </c>
      <c r="E524" s="180" t="s">
        <v>505</v>
      </c>
      <c r="F524" s="180">
        <v>0</v>
      </c>
      <c r="G524" s="180">
        <v>140000</v>
      </c>
      <c r="H524" s="180">
        <v>12570</v>
      </c>
      <c r="I524" s="180">
        <v>1600</v>
      </c>
      <c r="J524" s="180">
        <v>154170</v>
      </c>
      <c r="K524" s="180">
        <v>0</v>
      </c>
      <c r="L524" s="180">
        <v>154170</v>
      </c>
      <c r="M524" s="180">
        <f>IF(Form703Data[[#This Row],[Dist]]&lt;&gt;B523,1,M523+1)</f>
        <v>1</v>
      </c>
    </row>
    <row r="525" spans="1:13" x14ac:dyDescent="0.2">
      <c r="A525" s="180">
        <v>2020</v>
      </c>
      <c r="B525" s="180" t="s">
        <v>171</v>
      </c>
      <c r="C525" s="180" t="s">
        <v>1429</v>
      </c>
      <c r="D525" s="180">
        <v>3805000</v>
      </c>
      <c r="E525" s="180" t="s">
        <v>505</v>
      </c>
      <c r="F525" s="180">
        <v>0</v>
      </c>
      <c r="G525" s="180">
        <v>190000</v>
      </c>
      <c r="H525" s="180">
        <v>90923</v>
      </c>
      <c r="I525" s="180">
        <v>2000</v>
      </c>
      <c r="J525" s="180">
        <v>282923</v>
      </c>
      <c r="K525" s="180">
        <v>0</v>
      </c>
      <c r="L525" s="180">
        <v>282923</v>
      </c>
      <c r="M525" s="180">
        <f>IF(Form703Data[[#This Row],[Dist]]&lt;&gt;B524,1,M524+1)</f>
        <v>1</v>
      </c>
    </row>
    <row r="526" spans="1:13" x14ac:dyDescent="0.2">
      <c r="A526" s="180">
        <v>2020</v>
      </c>
      <c r="B526" s="180" t="s">
        <v>171</v>
      </c>
      <c r="C526" s="180" t="s">
        <v>1430</v>
      </c>
      <c r="D526" s="180">
        <v>0</v>
      </c>
      <c r="E526" s="180" t="s">
        <v>505</v>
      </c>
      <c r="F526" s="180">
        <v>0</v>
      </c>
      <c r="G526" s="180">
        <v>180000</v>
      </c>
      <c r="H526" s="180">
        <v>0</v>
      </c>
      <c r="I526" s="180">
        <v>0</v>
      </c>
      <c r="J526" s="180">
        <v>180000</v>
      </c>
      <c r="K526" s="180">
        <v>0</v>
      </c>
      <c r="L526" s="180">
        <v>180000</v>
      </c>
      <c r="M526" s="180">
        <f>IF(Form703Data[[#This Row],[Dist]]&lt;&gt;B525,1,M525+1)</f>
        <v>2</v>
      </c>
    </row>
    <row r="527" spans="1:13" x14ac:dyDescent="0.2">
      <c r="A527" s="180">
        <v>2020</v>
      </c>
      <c r="B527" s="180" t="s">
        <v>172</v>
      </c>
      <c r="C527" s="180" t="s">
        <v>1431</v>
      </c>
      <c r="D527" s="180">
        <v>5300000</v>
      </c>
      <c r="E527" s="180" t="s">
        <v>505</v>
      </c>
      <c r="F527" s="180">
        <v>40134</v>
      </c>
      <c r="G527" s="180">
        <v>362462</v>
      </c>
      <c r="H527" s="180">
        <v>150520</v>
      </c>
      <c r="I527" s="180">
        <v>2000</v>
      </c>
      <c r="J527" s="180">
        <v>514982</v>
      </c>
      <c r="K527" s="180">
        <v>514982</v>
      </c>
      <c r="L527" s="180">
        <v>0</v>
      </c>
      <c r="M527" s="180">
        <f>IF(Form703Data[[#This Row],[Dist]]&lt;&gt;B526,1,M526+1)</f>
        <v>1</v>
      </c>
    </row>
    <row r="528" spans="1:13" x14ac:dyDescent="0.2">
      <c r="A528" s="180">
        <v>2020</v>
      </c>
      <c r="B528" s="180" t="s">
        <v>174</v>
      </c>
      <c r="C528" s="180" t="s">
        <v>388</v>
      </c>
      <c r="D528" s="180">
        <v>0</v>
      </c>
      <c r="E528" s="180" t="s">
        <v>491</v>
      </c>
      <c r="F528" s="180">
        <v>0</v>
      </c>
      <c r="G528" s="180">
        <v>116210</v>
      </c>
      <c r="H528" s="180">
        <v>3133</v>
      </c>
      <c r="I528" s="180">
        <v>0</v>
      </c>
      <c r="J528" s="180">
        <v>119343</v>
      </c>
      <c r="K528" s="180">
        <v>0</v>
      </c>
      <c r="L528" s="180">
        <v>119343</v>
      </c>
      <c r="M528" s="180">
        <f>IF(Form703Data[[#This Row],[Dist]]&lt;&gt;B527,1,M527+1)</f>
        <v>1</v>
      </c>
    </row>
    <row r="529" spans="1:13" x14ac:dyDescent="0.2">
      <c r="A529" s="180">
        <v>2020</v>
      </c>
      <c r="B529" s="180" t="s">
        <v>174</v>
      </c>
      <c r="C529" s="180" t="s">
        <v>1432</v>
      </c>
      <c r="D529" s="180">
        <v>1970000</v>
      </c>
      <c r="E529" s="180" t="s">
        <v>505</v>
      </c>
      <c r="F529" s="180">
        <v>40633</v>
      </c>
      <c r="G529" s="180">
        <v>215000</v>
      </c>
      <c r="H529" s="180">
        <v>12663</v>
      </c>
      <c r="I529" s="180">
        <v>500</v>
      </c>
      <c r="J529" s="180">
        <v>228163</v>
      </c>
      <c r="K529" s="180">
        <v>10000</v>
      </c>
      <c r="L529" s="180">
        <v>218163</v>
      </c>
      <c r="M529" s="180">
        <f>IF(Form703Data[[#This Row],[Dist]]&lt;&gt;B528,1,M528+1)</f>
        <v>2</v>
      </c>
    </row>
    <row r="530" spans="1:13" x14ac:dyDescent="0.2">
      <c r="A530" s="180">
        <v>2020</v>
      </c>
      <c r="B530" s="180" t="s">
        <v>174</v>
      </c>
      <c r="C530" s="180" t="s">
        <v>1433</v>
      </c>
      <c r="D530" s="180">
        <v>1455000</v>
      </c>
      <c r="E530" s="180" t="s">
        <v>491</v>
      </c>
      <c r="F530" s="180">
        <v>40252</v>
      </c>
      <c r="G530" s="180">
        <v>70000</v>
      </c>
      <c r="H530" s="180">
        <v>40863</v>
      </c>
      <c r="I530" s="180">
        <v>1500</v>
      </c>
      <c r="J530" s="180">
        <v>112363</v>
      </c>
      <c r="K530" s="180">
        <v>112363</v>
      </c>
      <c r="L530" s="180">
        <v>0</v>
      </c>
      <c r="M530" s="180">
        <f>IF(Form703Data[[#This Row],[Dist]]&lt;&gt;B529,1,M529+1)</f>
        <v>3</v>
      </c>
    </row>
    <row r="531" spans="1:13" x14ac:dyDescent="0.2">
      <c r="A531" s="180">
        <v>2020</v>
      </c>
      <c r="B531" s="180" t="s">
        <v>175</v>
      </c>
      <c r="C531" s="180" t="s">
        <v>1434</v>
      </c>
      <c r="D531" s="180">
        <v>1517000</v>
      </c>
      <c r="E531" s="180" t="s">
        <v>491</v>
      </c>
      <c r="F531" s="180">
        <v>0</v>
      </c>
      <c r="G531" s="180">
        <v>110000</v>
      </c>
      <c r="H531" s="180">
        <v>28211</v>
      </c>
      <c r="I531" s="180">
        <v>0</v>
      </c>
      <c r="J531" s="180">
        <v>138211</v>
      </c>
      <c r="K531" s="180">
        <v>138211</v>
      </c>
      <c r="L531" s="180">
        <v>0</v>
      </c>
      <c r="M531" s="180">
        <f>IF(Form703Data[[#This Row],[Dist]]&lt;&gt;B530,1,M530+1)</f>
        <v>1</v>
      </c>
    </row>
    <row r="532" spans="1:13" x14ac:dyDescent="0.2">
      <c r="A532" s="180">
        <v>2020</v>
      </c>
      <c r="B532" s="180" t="s">
        <v>175</v>
      </c>
      <c r="C532" s="180" t="s">
        <v>1435</v>
      </c>
      <c r="D532" s="180">
        <v>1595000</v>
      </c>
      <c r="E532" s="180" t="s">
        <v>505</v>
      </c>
      <c r="F532" s="180">
        <v>0</v>
      </c>
      <c r="G532" s="180">
        <v>155000</v>
      </c>
      <c r="H532" s="180">
        <v>26337</v>
      </c>
      <c r="I532" s="180">
        <v>1500</v>
      </c>
      <c r="J532" s="180">
        <v>182837</v>
      </c>
      <c r="K532" s="180">
        <v>0</v>
      </c>
      <c r="L532" s="180">
        <v>182837</v>
      </c>
      <c r="M532" s="180">
        <f>IF(Form703Data[[#This Row],[Dist]]&lt;&gt;B531,1,M531+1)</f>
        <v>2</v>
      </c>
    </row>
    <row r="533" spans="1:13" x14ac:dyDescent="0.2">
      <c r="A533" s="180">
        <v>2020</v>
      </c>
      <c r="B533" s="180" t="s">
        <v>176</v>
      </c>
      <c r="C533" s="180" t="s">
        <v>388</v>
      </c>
      <c r="D533" s="180">
        <v>1690000</v>
      </c>
      <c r="E533" s="180">
        <v>0</v>
      </c>
      <c r="F533" s="180">
        <v>0</v>
      </c>
      <c r="G533" s="180">
        <v>165000</v>
      </c>
      <c r="H533" s="180">
        <v>23180</v>
      </c>
      <c r="I533" s="180">
        <v>600</v>
      </c>
      <c r="J533" s="180">
        <v>188780</v>
      </c>
      <c r="K533" s="180">
        <v>0</v>
      </c>
      <c r="L533" s="180">
        <v>188780</v>
      </c>
      <c r="M533" s="180">
        <f>IF(Form703Data[[#This Row],[Dist]]&lt;&gt;B532,1,M532+1)</f>
        <v>1</v>
      </c>
    </row>
    <row r="534" spans="1:13" x14ac:dyDescent="0.2">
      <c r="A534" s="180">
        <v>2020</v>
      </c>
      <c r="B534" s="180" t="s">
        <v>176</v>
      </c>
      <c r="C534" s="180" t="s">
        <v>1436</v>
      </c>
      <c r="D534" s="180">
        <v>1855000</v>
      </c>
      <c r="E534" s="180" t="s">
        <v>505</v>
      </c>
      <c r="F534" s="180">
        <v>0</v>
      </c>
      <c r="G534" s="180">
        <v>165000</v>
      </c>
      <c r="H534" s="180">
        <v>23450</v>
      </c>
      <c r="I534" s="180">
        <v>1600</v>
      </c>
      <c r="J534" s="180">
        <v>190050</v>
      </c>
      <c r="K534" s="180">
        <v>0</v>
      </c>
      <c r="L534" s="180">
        <v>190050</v>
      </c>
      <c r="M534" s="180">
        <f>IF(Form703Data[[#This Row],[Dist]]&lt;&gt;B533,1,M533+1)</f>
        <v>2</v>
      </c>
    </row>
    <row r="535" spans="1:13" x14ac:dyDescent="0.2">
      <c r="A535" s="180">
        <v>2020</v>
      </c>
      <c r="B535" s="180" t="s">
        <v>176</v>
      </c>
      <c r="C535" s="180" t="s">
        <v>1437</v>
      </c>
      <c r="D535" s="180">
        <v>1503000</v>
      </c>
      <c r="E535" s="180" t="s">
        <v>491</v>
      </c>
      <c r="F535" s="180">
        <v>0</v>
      </c>
      <c r="G535" s="180">
        <v>120000</v>
      </c>
      <c r="H535" s="180">
        <v>23142</v>
      </c>
      <c r="I535" s="180">
        <v>0</v>
      </c>
      <c r="J535" s="180">
        <v>143142</v>
      </c>
      <c r="K535" s="180">
        <v>0</v>
      </c>
      <c r="L535" s="180">
        <v>0</v>
      </c>
      <c r="M535" s="180">
        <f>IF(Form703Data[[#This Row],[Dist]]&lt;&gt;B534,1,M534+1)</f>
        <v>3</v>
      </c>
    </row>
    <row r="536" spans="1:13" x14ac:dyDescent="0.2">
      <c r="A536" s="180">
        <v>2020</v>
      </c>
      <c r="B536" s="180" t="s">
        <v>176</v>
      </c>
      <c r="C536" s="180" t="s">
        <v>1438</v>
      </c>
      <c r="D536" s="180">
        <v>0</v>
      </c>
      <c r="E536" s="180" t="s">
        <v>505</v>
      </c>
      <c r="F536" s="180">
        <v>0</v>
      </c>
      <c r="G536" s="180">
        <v>70000</v>
      </c>
      <c r="H536" s="180">
        <v>0</v>
      </c>
      <c r="I536" s="180">
        <v>0</v>
      </c>
      <c r="J536" s="180">
        <v>70000</v>
      </c>
      <c r="K536" s="180">
        <v>0</v>
      </c>
      <c r="L536" s="180">
        <v>70000</v>
      </c>
      <c r="M536" s="180">
        <f>IF(Form703Data[[#This Row],[Dist]]&lt;&gt;B535,1,M535+1)</f>
        <v>4</v>
      </c>
    </row>
    <row r="537" spans="1:13" x14ac:dyDescent="0.2">
      <c r="A537" s="180">
        <v>2020</v>
      </c>
      <c r="B537" s="180" t="s">
        <v>177</v>
      </c>
      <c r="C537" s="180" t="s">
        <v>1439</v>
      </c>
      <c r="D537" s="180">
        <v>900000</v>
      </c>
      <c r="E537" s="180" t="s">
        <v>491</v>
      </c>
      <c r="F537" s="180">
        <v>0</v>
      </c>
      <c r="G537" s="180">
        <v>121279</v>
      </c>
      <c r="H537" s="180">
        <v>8721</v>
      </c>
      <c r="I537" s="180">
        <v>0</v>
      </c>
      <c r="J537" s="180">
        <v>130000</v>
      </c>
      <c r="K537" s="180">
        <v>130000</v>
      </c>
      <c r="L537" s="180">
        <v>0</v>
      </c>
      <c r="M537" s="180">
        <f>IF(Form703Data[[#This Row],[Dist]]&lt;&gt;B536,1,M536+1)</f>
        <v>1</v>
      </c>
    </row>
    <row r="538" spans="1:13" x14ac:dyDescent="0.2">
      <c r="A538" s="180">
        <v>2020</v>
      </c>
      <c r="B538" s="180" t="s">
        <v>177</v>
      </c>
      <c r="C538" s="180" t="s">
        <v>1440</v>
      </c>
      <c r="D538" s="180">
        <v>185700</v>
      </c>
      <c r="E538" s="180" t="s">
        <v>491</v>
      </c>
      <c r="F538" s="180">
        <v>0</v>
      </c>
      <c r="G538" s="180">
        <v>5381</v>
      </c>
      <c r="H538" s="180">
        <v>13</v>
      </c>
      <c r="I538" s="180">
        <v>0</v>
      </c>
      <c r="J538" s="180">
        <v>5394</v>
      </c>
      <c r="K538" s="180">
        <v>5394</v>
      </c>
      <c r="L538" s="180">
        <v>0</v>
      </c>
      <c r="M538" s="180">
        <f>IF(Form703Data[[#This Row],[Dist]]&lt;&gt;B537,1,M537+1)</f>
        <v>2</v>
      </c>
    </row>
    <row r="539" spans="1:13" x14ac:dyDescent="0.2">
      <c r="A539" s="180">
        <v>2020</v>
      </c>
      <c r="B539" s="180" t="s">
        <v>177</v>
      </c>
      <c r="C539" s="180" t="s">
        <v>1441</v>
      </c>
      <c r="D539" s="180">
        <v>185690</v>
      </c>
      <c r="E539" s="180" t="s">
        <v>491</v>
      </c>
      <c r="F539" s="180">
        <v>0</v>
      </c>
      <c r="G539" s="180">
        <v>97017</v>
      </c>
      <c r="H539" s="180">
        <v>2969</v>
      </c>
      <c r="I539" s="180">
        <v>0</v>
      </c>
      <c r="J539" s="180">
        <v>99986</v>
      </c>
      <c r="K539" s="180">
        <v>99986</v>
      </c>
      <c r="L539" s="180">
        <v>0</v>
      </c>
      <c r="M539" s="180">
        <f>IF(Form703Data[[#This Row],[Dist]]&lt;&gt;B538,1,M538+1)</f>
        <v>3</v>
      </c>
    </row>
    <row r="540" spans="1:13" x14ac:dyDescent="0.2">
      <c r="A540" s="180">
        <v>2020</v>
      </c>
      <c r="B540" s="180" t="s">
        <v>177</v>
      </c>
      <c r="C540" s="180" t="s">
        <v>1442</v>
      </c>
      <c r="D540" s="180">
        <v>107158</v>
      </c>
      <c r="E540" s="180" t="s">
        <v>491</v>
      </c>
      <c r="F540" s="180">
        <v>0</v>
      </c>
      <c r="G540" s="180">
        <v>35802</v>
      </c>
      <c r="H540" s="180">
        <v>1466</v>
      </c>
      <c r="I540" s="180">
        <v>0</v>
      </c>
      <c r="J540" s="180">
        <v>37268</v>
      </c>
      <c r="K540" s="180">
        <v>37268</v>
      </c>
      <c r="L540" s="180">
        <v>0</v>
      </c>
      <c r="M540" s="180">
        <f>IF(Form703Data[[#This Row],[Dist]]&lt;&gt;B539,1,M539+1)</f>
        <v>4</v>
      </c>
    </row>
    <row r="541" spans="1:13" x14ac:dyDescent="0.2">
      <c r="A541" s="180">
        <v>2020</v>
      </c>
      <c r="B541" s="180" t="s">
        <v>177</v>
      </c>
      <c r="C541" s="180" t="s">
        <v>1443</v>
      </c>
      <c r="D541" s="180">
        <v>188334</v>
      </c>
      <c r="E541" s="180" t="s">
        <v>491</v>
      </c>
      <c r="F541" s="180">
        <v>0</v>
      </c>
      <c r="G541" s="180">
        <v>36500</v>
      </c>
      <c r="H541" s="180">
        <v>3502</v>
      </c>
      <c r="I541" s="180">
        <v>0</v>
      </c>
      <c r="J541" s="180">
        <v>40002</v>
      </c>
      <c r="K541" s="180">
        <v>40002</v>
      </c>
      <c r="L541" s="180">
        <v>0</v>
      </c>
      <c r="M541" s="180">
        <f>IF(Form703Data[[#This Row],[Dist]]&lt;&gt;B540,1,M540+1)</f>
        <v>5</v>
      </c>
    </row>
    <row r="542" spans="1:13" x14ac:dyDescent="0.2">
      <c r="A542" s="180">
        <v>2020</v>
      </c>
      <c r="B542" s="180" t="s">
        <v>178</v>
      </c>
      <c r="C542" s="180" t="s">
        <v>1444</v>
      </c>
      <c r="D542" s="180">
        <v>2495000</v>
      </c>
      <c r="E542" s="180" t="s">
        <v>505</v>
      </c>
      <c r="F542" s="180">
        <v>40861</v>
      </c>
      <c r="G542" s="180">
        <v>250000</v>
      </c>
      <c r="H542" s="180">
        <v>16125</v>
      </c>
      <c r="I542" s="180">
        <v>500</v>
      </c>
      <c r="J542" s="180">
        <v>266625</v>
      </c>
      <c r="K542" s="180">
        <v>0</v>
      </c>
      <c r="L542" s="180">
        <v>266625</v>
      </c>
      <c r="M542" s="180">
        <f>IF(Form703Data[[#This Row],[Dist]]&lt;&gt;B541,1,M541+1)</f>
        <v>1</v>
      </c>
    </row>
    <row r="543" spans="1:13" x14ac:dyDescent="0.2">
      <c r="A543" s="180">
        <v>2020</v>
      </c>
      <c r="B543" s="180" t="s">
        <v>180</v>
      </c>
      <c r="C543" s="180" t="s">
        <v>1445</v>
      </c>
      <c r="D543" s="180">
        <v>4000000</v>
      </c>
      <c r="E543" s="180" t="s">
        <v>491</v>
      </c>
      <c r="F543" s="180">
        <v>42852</v>
      </c>
      <c r="G543" s="180">
        <v>305000</v>
      </c>
      <c r="H543" s="180">
        <v>81173</v>
      </c>
      <c r="I543" s="180">
        <v>0</v>
      </c>
      <c r="J543" s="180">
        <v>386173</v>
      </c>
      <c r="K543" s="180">
        <v>386173</v>
      </c>
      <c r="L543" s="180">
        <v>0</v>
      </c>
      <c r="M543" s="180">
        <f>IF(Form703Data[[#This Row],[Dist]]&lt;&gt;B542,1,M542+1)</f>
        <v>1</v>
      </c>
    </row>
    <row r="544" spans="1:13" x14ac:dyDescent="0.2">
      <c r="A544" s="180">
        <v>2020</v>
      </c>
      <c r="B544" s="180" t="s">
        <v>181</v>
      </c>
      <c r="C544" s="180" t="s">
        <v>1446</v>
      </c>
      <c r="D544" s="180">
        <v>3593000</v>
      </c>
      <c r="E544" s="180" t="s">
        <v>491</v>
      </c>
      <c r="F544" s="180">
        <v>0</v>
      </c>
      <c r="G544" s="180">
        <v>270000</v>
      </c>
      <c r="H544" s="180">
        <v>71955</v>
      </c>
      <c r="I544" s="180">
        <v>1000</v>
      </c>
      <c r="J544" s="180">
        <v>342955</v>
      </c>
      <c r="K544" s="180">
        <v>0</v>
      </c>
      <c r="L544" s="180">
        <v>0</v>
      </c>
      <c r="M544" s="180">
        <f>IF(Form703Data[[#This Row],[Dist]]&lt;&gt;B543,1,M543+1)</f>
        <v>1</v>
      </c>
    </row>
    <row r="545" spans="1:13" x14ac:dyDescent="0.2">
      <c r="A545" s="180">
        <v>2020</v>
      </c>
      <c r="B545" s="180" t="s">
        <v>182</v>
      </c>
      <c r="C545" s="180" t="s">
        <v>1447</v>
      </c>
      <c r="D545" s="180">
        <v>3308000</v>
      </c>
      <c r="E545" s="180" t="s">
        <v>491</v>
      </c>
      <c r="F545" s="180">
        <v>0</v>
      </c>
      <c r="G545" s="180">
        <v>263000</v>
      </c>
      <c r="H545" s="180">
        <v>66568</v>
      </c>
      <c r="I545" s="180">
        <v>1500</v>
      </c>
      <c r="J545" s="180">
        <v>331068</v>
      </c>
      <c r="K545" s="180">
        <v>0</v>
      </c>
      <c r="L545" s="180">
        <v>0</v>
      </c>
      <c r="M545" s="180">
        <f>IF(Form703Data[[#This Row],[Dist]]&lt;&gt;B544,1,M544+1)</f>
        <v>1</v>
      </c>
    </row>
    <row r="546" spans="1:13" x14ac:dyDescent="0.2">
      <c r="A546" s="180">
        <v>2020</v>
      </c>
      <c r="B546" s="180" t="s">
        <v>182</v>
      </c>
      <c r="C546" s="180" t="s">
        <v>1448</v>
      </c>
      <c r="D546" s="180">
        <v>8800000</v>
      </c>
      <c r="E546" s="180" t="s">
        <v>491</v>
      </c>
      <c r="F546" s="180">
        <v>0</v>
      </c>
      <c r="G546" s="180">
        <v>794000</v>
      </c>
      <c r="H546" s="180">
        <v>214812</v>
      </c>
      <c r="I546" s="180">
        <v>1500</v>
      </c>
      <c r="J546" s="180">
        <v>1010312</v>
      </c>
      <c r="K546" s="180">
        <v>0</v>
      </c>
      <c r="L546" s="180">
        <v>0</v>
      </c>
      <c r="M546" s="180">
        <f>IF(Form703Data[[#This Row],[Dist]]&lt;&gt;B545,1,M545+1)</f>
        <v>2</v>
      </c>
    </row>
    <row r="547" spans="1:13" x14ac:dyDescent="0.2">
      <c r="A547" s="180">
        <v>2020</v>
      </c>
      <c r="B547" s="180" t="s">
        <v>182</v>
      </c>
      <c r="C547" s="180" t="s">
        <v>1449</v>
      </c>
      <c r="D547" s="180">
        <v>8800000</v>
      </c>
      <c r="E547" s="180" t="s">
        <v>505</v>
      </c>
      <c r="F547" s="180">
        <v>40449</v>
      </c>
      <c r="G547" s="180">
        <v>515000</v>
      </c>
      <c r="H547" s="180">
        <v>238550</v>
      </c>
      <c r="I547" s="180">
        <v>1500</v>
      </c>
      <c r="J547" s="180">
        <v>755050</v>
      </c>
      <c r="K547" s="180">
        <v>0</v>
      </c>
      <c r="L547" s="180">
        <v>755050</v>
      </c>
      <c r="M547" s="180">
        <f>IF(Form703Data[[#This Row],[Dist]]&lt;&gt;B546,1,M546+1)</f>
        <v>3</v>
      </c>
    </row>
    <row r="548" spans="1:13" x14ac:dyDescent="0.2">
      <c r="A548" s="180">
        <v>2020</v>
      </c>
      <c r="B548" s="180" t="s">
        <v>183</v>
      </c>
      <c r="C548" s="180" t="s">
        <v>1450</v>
      </c>
      <c r="D548" s="180">
        <v>870000</v>
      </c>
      <c r="E548" s="180" t="s">
        <v>505</v>
      </c>
      <c r="F548" s="180">
        <v>0</v>
      </c>
      <c r="G548" s="180">
        <v>100000</v>
      </c>
      <c r="H548" s="180">
        <v>10800</v>
      </c>
      <c r="I548" s="180">
        <v>500</v>
      </c>
      <c r="J548" s="180">
        <v>111300</v>
      </c>
      <c r="K548" s="180">
        <v>111300</v>
      </c>
      <c r="L548" s="180">
        <v>0</v>
      </c>
      <c r="M548" s="180">
        <f>IF(Form703Data[[#This Row],[Dist]]&lt;&gt;B547,1,M547+1)</f>
        <v>1</v>
      </c>
    </row>
    <row r="549" spans="1:13" x14ac:dyDescent="0.2">
      <c r="A549" s="180">
        <v>2020</v>
      </c>
      <c r="B549" s="180" t="s">
        <v>183</v>
      </c>
      <c r="C549" s="180" t="s">
        <v>1451</v>
      </c>
      <c r="D549" s="180">
        <v>17120000</v>
      </c>
      <c r="E549" s="180" t="s">
        <v>505</v>
      </c>
      <c r="F549" s="180">
        <v>38876</v>
      </c>
      <c r="G549" s="180">
        <v>1730000</v>
      </c>
      <c r="H549" s="180">
        <v>232050</v>
      </c>
      <c r="I549" s="180">
        <v>500</v>
      </c>
      <c r="J549" s="180">
        <v>1962550</v>
      </c>
      <c r="K549" s="180">
        <v>1762550</v>
      </c>
      <c r="L549" s="180">
        <v>200000</v>
      </c>
      <c r="M549" s="180">
        <f>IF(Form703Data[[#This Row],[Dist]]&lt;&gt;B548,1,M548+1)</f>
        <v>2</v>
      </c>
    </row>
    <row r="550" spans="1:13" x14ac:dyDescent="0.2">
      <c r="A550" s="180">
        <v>2020</v>
      </c>
      <c r="B550" s="180" t="s">
        <v>183</v>
      </c>
      <c r="C550" s="180" t="s">
        <v>1452</v>
      </c>
      <c r="D550" s="180">
        <v>10000000</v>
      </c>
      <c r="E550" s="180" t="s">
        <v>491</v>
      </c>
      <c r="F550" s="180">
        <v>0</v>
      </c>
      <c r="G550" s="180">
        <v>695000</v>
      </c>
      <c r="H550" s="180">
        <v>221263</v>
      </c>
      <c r="I550" s="180">
        <v>1000</v>
      </c>
      <c r="J550" s="180">
        <v>917263</v>
      </c>
      <c r="K550" s="180">
        <v>917263</v>
      </c>
      <c r="L550" s="180">
        <v>0</v>
      </c>
      <c r="M550" s="180">
        <f>IF(Form703Data[[#This Row],[Dist]]&lt;&gt;B549,1,M549+1)</f>
        <v>3</v>
      </c>
    </row>
    <row r="551" spans="1:13" x14ac:dyDescent="0.2">
      <c r="A551" s="180">
        <v>2020</v>
      </c>
      <c r="B551" s="180" t="s">
        <v>183</v>
      </c>
      <c r="C551" s="180" t="s">
        <v>1453</v>
      </c>
      <c r="D551" s="180">
        <v>9908000</v>
      </c>
      <c r="E551" s="180" t="s">
        <v>491</v>
      </c>
      <c r="F551" s="180">
        <v>0</v>
      </c>
      <c r="G551" s="180">
        <v>1188000</v>
      </c>
      <c r="H551" s="180">
        <v>163033</v>
      </c>
      <c r="I551" s="180">
        <v>1000</v>
      </c>
      <c r="J551" s="180">
        <v>1352033</v>
      </c>
      <c r="K551" s="180">
        <v>1352033</v>
      </c>
      <c r="L551" s="180">
        <v>0</v>
      </c>
      <c r="M551" s="180">
        <f>IF(Form703Data[[#This Row],[Dist]]&lt;&gt;B550,1,M550+1)</f>
        <v>4</v>
      </c>
    </row>
    <row r="552" spans="1:13" x14ac:dyDescent="0.2">
      <c r="A552" s="180">
        <v>2020</v>
      </c>
      <c r="B552" s="180" t="s">
        <v>184</v>
      </c>
      <c r="C552" s="180" t="s">
        <v>1454</v>
      </c>
      <c r="D552" s="180">
        <v>3055000</v>
      </c>
      <c r="E552" s="180" t="s">
        <v>491</v>
      </c>
      <c r="F552" s="180">
        <v>0</v>
      </c>
      <c r="G552" s="180">
        <v>215000</v>
      </c>
      <c r="H552" s="180">
        <v>47817</v>
      </c>
      <c r="I552" s="180">
        <v>0</v>
      </c>
      <c r="J552" s="180">
        <v>262817</v>
      </c>
      <c r="K552" s="180">
        <v>0</v>
      </c>
      <c r="L552" s="180">
        <v>0</v>
      </c>
      <c r="M552" s="180">
        <f>IF(Form703Data[[#This Row],[Dist]]&lt;&gt;B551,1,M551+1)</f>
        <v>1</v>
      </c>
    </row>
    <row r="553" spans="1:13" x14ac:dyDescent="0.2">
      <c r="A553" s="180">
        <v>2020</v>
      </c>
      <c r="B553" s="180" t="s">
        <v>185</v>
      </c>
      <c r="C553" s="180" t="s">
        <v>1455</v>
      </c>
      <c r="D553" s="180">
        <v>14500000</v>
      </c>
      <c r="E553" s="180" t="s">
        <v>491</v>
      </c>
      <c r="F553" s="180">
        <v>0</v>
      </c>
      <c r="G553" s="180">
        <v>941077</v>
      </c>
      <c r="H553" s="180">
        <v>0</v>
      </c>
      <c r="I553" s="180">
        <v>0</v>
      </c>
      <c r="J553" s="180">
        <v>941077</v>
      </c>
      <c r="K553" s="180">
        <v>941077</v>
      </c>
      <c r="L553" s="180">
        <v>0</v>
      </c>
      <c r="M553" s="180">
        <f>IF(Form703Data[[#This Row],[Dist]]&lt;&gt;B552,1,M552+1)</f>
        <v>1</v>
      </c>
    </row>
    <row r="554" spans="1:13" x14ac:dyDescent="0.2">
      <c r="A554" s="180">
        <v>2020</v>
      </c>
      <c r="B554" s="180" t="s">
        <v>185</v>
      </c>
      <c r="C554" s="180" t="s">
        <v>1456</v>
      </c>
      <c r="D554" s="180">
        <v>2670000</v>
      </c>
      <c r="E554" s="180" t="s">
        <v>491</v>
      </c>
      <c r="F554" s="180">
        <v>0</v>
      </c>
      <c r="G554" s="180">
        <v>765000</v>
      </c>
      <c r="H554" s="180">
        <v>456029</v>
      </c>
      <c r="I554" s="180">
        <v>0</v>
      </c>
      <c r="J554" s="180">
        <v>1221029</v>
      </c>
      <c r="K554" s="180">
        <v>1221029</v>
      </c>
      <c r="L554" s="180">
        <v>0</v>
      </c>
      <c r="M554" s="180">
        <f>IF(Form703Data[[#This Row],[Dist]]&lt;&gt;B553,1,M553+1)</f>
        <v>2</v>
      </c>
    </row>
    <row r="555" spans="1:13" x14ac:dyDescent="0.2">
      <c r="A555" s="180">
        <v>2020</v>
      </c>
      <c r="B555" s="180" t="s">
        <v>185</v>
      </c>
      <c r="C555" s="180" t="s">
        <v>1457</v>
      </c>
      <c r="D555" s="180">
        <v>2000000</v>
      </c>
      <c r="E555" s="180" t="s">
        <v>491</v>
      </c>
      <c r="F555" s="180">
        <v>0</v>
      </c>
      <c r="G555" s="180">
        <v>115890</v>
      </c>
      <c r="H555" s="180">
        <v>0</v>
      </c>
      <c r="I555" s="180">
        <v>0</v>
      </c>
      <c r="J555" s="180">
        <v>115890</v>
      </c>
      <c r="K555" s="180">
        <v>115890</v>
      </c>
      <c r="L555" s="180">
        <v>0</v>
      </c>
      <c r="M555" s="180">
        <f>IF(Form703Data[[#This Row],[Dist]]&lt;&gt;B554,1,M554+1)</f>
        <v>3</v>
      </c>
    </row>
    <row r="556" spans="1:13" x14ac:dyDescent="0.2">
      <c r="A556" s="180">
        <v>2020</v>
      </c>
      <c r="B556" s="180" t="s">
        <v>185</v>
      </c>
      <c r="C556" s="180" t="s">
        <v>1458</v>
      </c>
      <c r="D556" s="180">
        <v>3990000</v>
      </c>
      <c r="E556" s="180" t="s">
        <v>491</v>
      </c>
      <c r="F556" s="180">
        <v>0</v>
      </c>
      <c r="G556" s="180">
        <v>150000</v>
      </c>
      <c r="H556" s="180">
        <v>104760</v>
      </c>
      <c r="I556" s="180">
        <v>0</v>
      </c>
      <c r="J556" s="180">
        <v>254760</v>
      </c>
      <c r="K556" s="180">
        <v>254760</v>
      </c>
      <c r="L556" s="180">
        <v>0</v>
      </c>
      <c r="M556" s="180">
        <f>IF(Form703Data[[#This Row],[Dist]]&lt;&gt;B555,1,M555+1)</f>
        <v>4</v>
      </c>
    </row>
    <row r="557" spans="1:13" x14ac:dyDescent="0.2">
      <c r="A557" s="180">
        <v>2020</v>
      </c>
      <c r="B557" s="180" t="s">
        <v>185</v>
      </c>
      <c r="C557" s="180" t="s">
        <v>1459</v>
      </c>
      <c r="D557" s="180">
        <v>7050000</v>
      </c>
      <c r="E557" s="180" t="s">
        <v>491</v>
      </c>
      <c r="F557" s="180">
        <v>0</v>
      </c>
      <c r="G557" s="180">
        <v>78000</v>
      </c>
      <c r="H557" s="180">
        <v>143934</v>
      </c>
      <c r="I557" s="180">
        <v>0</v>
      </c>
      <c r="J557" s="180">
        <v>221934</v>
      </c>
      <c r="K557" s="180">
        <v>221934</v>
      </c>
      <c r="L557" s="180">
        <v>0</v>
      </c>
      <c r="M557" s="180">
        <f>IF(Form703Data[[#This Row],[Dist]]&lt;&gt;B556,1,M556+1)</f>
        <v>5</v>
      </c>
    </row>
    <row r="558" spans="1:13" x14ac:dyDescent="0.2">
      <c r="A558" s="180">
        <v>2020</v>
      </c>
      <c r="B558" s="180" t="s">
        <v>185</v>
      </c>
      <c r="C558" s="180" t="s">
        <v>1460</v>
      </c>
      <c r="D558" s="180">
        <v>2000000</v>
      </c>
      <c r="E558" s="180" t="s">
        <v>491</v>
      </c>
      <c r="F558" s="180">
        <v>0</v>
      </c>
      <c r="G558" s="180">
        <v>22000</v>
      </c>
      <c r="H558" s="180">
        <v>29343</v>
      </c>
      <c r="I558" s="180">
        <v>0</v>
      </c>
      <c r="J558" s="180">
        <v>51343</v>
      </c>
      <c r="K558" s="180">
        <v>51343</v>
      </c>
      <c r="L558" s="180">
        <v>0</v>
      </c>
      <c r="M558" s="180">
        <f>IF(Form703Data[[#This Row],[Dist]]&lt;&gt;B557,1,M557+1)</f>
        <v>6</v>
      </c>
    </row>
    <row r="559" spans="1:13" x14ac:dyDescent="0.2">
      <c r="A559" s="180">
        <v>2020</v>
      </c>
      <c r="B559" s="180" t="s">
        <v>186</v>
      </c>
      <c r="C559" s="180" t="s">
        <v>1461</v>
      </c>
      <c r="D559" s="180">
        <v>8213864</v>
      </c>
      <c r="E559" s="180" t="s">
        <v>491</v>
      </c>
      <c r="F559" s="180">
        <v>0</v>
      </c>
      <c r="G559" s="180">
        <v>511989</v>
      </c>
      <c r="H559" s="180">
        <v>199157</v>
      </c>
      <c r="I559" s="180">
        <v>0</v>
      </c>
      <c r="J559" s="180">
        <v>711146</v>
      </c>
      <c r="K559" s="180">
        <v>711146</v>
      </c>
      <c r="L559" s="180">
        <v>0</v>
      </c>
      <c r="M559" s="180">
        <f>IF(Form703Data[[#This Row],[Dist]]&lt;&gt;B558,1,M558+1)</f>
        <v>1</v>
      </c>
    </row>
    <row r="560" spans="1:13" x14ac:dyDescent="0.2">
      <c r="A560" s="180">
        <v>2020</v>
      </c>
      <c r="B560" s="180" t="s">
        <v>186</v>
      </c>
      <c r="C560" s="180" t="s">
        <v>1239</v>
      </c>
      <c r="D560" s="180">
        <v>86877</v>
      </c>
      <c r="E560" s="180" t="s">
        <v>491</v>
      </c>
      <c r="F560" s="180">
        <v>0</v>
      </c>
      <c r="G560" s="180">
        <v>17348</v>
      </c>
      <c r="H560" s="180">
        <v>1832</v>
      </c>
      <c r="I560" s="180">
        <v>0</v>
      </c>
      <c r="J560" s="180">
        <v>19180</v>
      </c>
      <c r="K560" s="180">
        <v>19180</v>
      </c>
      <c r="L560" s="180">
        <v>0</v>
      </c>
      <c r="M560" s="180">
        <f>IF(Form703Data[[#This Row],[Dist]]&lt;&gt;B559,1,M559+1)</f>
        <v>2</v>
      </c>
    </row>
    <row r="561" spans="1:13" x14ac:dyDescent="0.2">
      <c r="A561" s="180">
        <v>2020</v>
      </c>
      <c r="B561" s="180" t="s">
        <v>188</v>
      </c>
      <c r="C561" s="180" t="s">
        <v>1462</v>
      </c>
      <c r="D561" s="180"/>
      <c r="E561" s="180"/>
      <c r="F561" s="180"/>
      <c r="G561" s="180">
        <v>150000</v>
      </c>
      <c r="H561" s="180">
        <v>4495</v>
      </c>
      <c r="I561" s="180">
        <v>200</v>
      </c>
      <c r="J561" s="180">
        <v>154695</v>
      </c>
      <c r="K561" s="180"/>
      <c r="L561" s="180">
        <v>154695</v>
      </c>
      <c r="M561" s="180">
        <f>IF(Form703Data[[#This Row],[Dist]]&lt;&gt;B560,1,M560+1)</f>
        <v>1</v>
      </c>
    </row>
    <row r="562" spans="1:13" x14ac:dyDescent="0.2">
      <c r="A562" s="180">
        <v>2020</v>
      </c>
      <c r="B562" s="180" t="s">
        <v>189</v>
      </c>
      <c r="C562" s="180" t="s">
        <v>1463</v>
      </c>
      <c r="D562" s="180">
        <v>10000000</v>
      </c>
      <c r="E562" s="180" t="s">
        <v>505</v>
      </c>
      <c r="F562" s="180">
        <v>42159</v>
      </c>
      <c r="G562" s="180">
        <v>235000</v>
      </c>
      <c r="H562" s="180">
        <v>313113</v>
      </c>
      <c r="I562" s="180">
        <v>1500</v>
      </c>
      <c r="J562" s="180">
        <v>549613</v>
      </c>
      <c r="K562" s="180">
        <v>0</v>
      </c>
      <c r="L562" s="180">
        <v>549613</v>
      </c>
      <c r="M562" s="180">
        <f>IF(Form703Data[[#This Row],[Dist]]&lt;&gt;B561,1,M561+1)</f>
        <v>1</v>
      </c>
    </row>
    <row r="563" spans="1:13" x14ac:dyDescent="0.2">
      <c r="A563" s="180">
        <v>2020</v>
      </c>
      <c r="B563" s="180" t="s">
        <v>189</v>
      </c>
      <c r="C563" s="180" t="s">
        <v>1464</v>
      </c>
      <c r="D563" s="180">
        <v>2900000</v>
      </c>
      <c r="E563" s="180" t="s">
        <v>505</v>
      </c>
      <c r="F563" s="180">
        <v>42159</v>
      </c>
      <c r="G563" s="180">
        <v>300000</v>
      </c>
      <c r="H563" s="180">
        <v>24600</v>
      </c>
      <c r="I563" s="180">
        <v>500</v>
      </c>
      <c r="J563" s="180">
        <v>325100</v>
      </c>
      <c r="K563" s="180">
        <v>0</v>
      </c>
      <c r="L563" s="180">
        <v>325100</v>
      </c>
      <c r="M563" s="180">
        <f>IF(Form703Data[[#This Row],[Dist]]&lt;&gt;B562,1,M562+1)</f>
        <v>2</v>
      </c>
    </row>
    <row r="564" spans="1:13" x14ac:dyDescent="0.2">
      <c r="A564" s="180">
        <v>2020</v>
      </c>
      <c r="B564" s="180" t="s">
        <v>189</v>
      </c>
      <c r="C564" s="180" t="s">
        <v>1465</v>
      </c>
      <c r="D564" s="180">
        <v>2600000</v>
      </c>
      <c r="E564" s="180" t="s">
        <v>491</v>
      </c>
      <c r="F564" s="180">
        <v>40148</v>
      </c>
      <c r="G564" s="180">
        <v>178354</v>
      </c>
      <c r="H564" s="180">
        <v>76700</v>
      </c>
      <c r="I564" s="180">
        <v>2500</v>
      </c>
      <c r="J564" s="180">
        <v>257554</v>
      </c>
      <c r="K564" s="180">
        <v>257554</v>
      </c>
      <c r="L564" s="180">
        <v>0</v>
      </c>
      <c r="M564" s="180">
        <f>IF(Form703Data[[#This Row],[Dist]]&lt;&gt;B563,1,M563+1)</f>
        <v>3</v>
      </c>
    </row>
    <row r="565" spans="1:13" x14ac:dyDescent="0.2">
      <c r="A565" s="180">
        <v>2020</v>
      </c>
      <c r="B565" s="180" t="s">
        <v>189</v>
      </c>
      <c r="C565" s="180" t="s">
        <v>1466</v>
      </c>
      <c r="D565" s="180">
        <v>730000</v>
      </c>
      <c r="E565" s="180" t="s">
        <v>491</v>
      </c>
      <c r="F565" s="180">
        <v>40821</v>
      </c>
      <c r="G565" s="180">
        <v>0</v>
      </c>
      <c r="H565" s="180">
        <v>29958</v>
      </c>
      <c r="I565" s="180">
        <v>1500</v>
      </c>
      <c r="J565" s="180">
        <v>31458</v>
      </c>
      <c r="K565" s="180">
        <v>31458</v>
      </c>
      <c r="L565" s="180">
        <v>0</v>
      </c>
      <c r="M565" s="180">
        <f>IF(Form703Data[[#This Row],[Dist]]&lt;&gt;B564,1,M564+1)</f>
        <v>4</v>
      </c>
    </row>
    <row r="566" spans="1:13" x14ac:dyDescent="0.2">
      <c r="A566" s="180">
        <v>2020</v>
      </c>
      <c r="B566" s="180" t="s">
        <v>189</v>
      </c>
      <c r="C566" s="180" t="s">
        <v>1467</v>
      </c>
      <c r="D566" s="180">
        <v>0</v>
      </c>
      <c r="E566" s="180" t="s">
        <v>505</v>
      </c>
      <c r="F566" s="180">
        <v>0</v>
      </c>
      <c r="G566" s="180">
        <v>0</v>
      </c>
      <c r="H566" s="180">
        <v>223453</v>
      </c>
      <c r="I566" s="180">
        <v>0</v>
      </c>
      <c r="J566" s="180">
        <v>223453</v>
      </c>
      <c r="K566" s="180">
        <v>0</v>
      </c>
      <c r="L566" s="180">
        <v>223453</v>
      </c>
      <c r="M566" s="180">
        <f>IF(Form703Data[[#This Row],[Dist]]&lt;&gt;B565,1,M565+1)</f>
        <v>5</v>
      </c>
    </row>
    <row r="567" spans="1:13" x14ac:dyDescent="0.2">
      <c r="A567" s="180">
        <v>2020</v>
      </c>
      <c r="B567" s="180" t="s">
        <v>190</v>
      </c>
      <c r="C567" s="180" t="s">
        <v>1468</v>
      </c>
      <c r="D567" s="180">
        <v>5545000</v>
      </c>
      <c r="E567" s="180" t="s">
        <v>491</v>
      </c>
      <c r="F567" s="180">
        <v>0</v>
      </c>
      <c r="G567" s="180">
        <v>305000</v>
      </c>
      <c r="H567" s="180">
        <v>131250</v>
      </c>
      <c r="I567" s="180">
        <v>1000</v>
      </c>
      <c r="J567" s="180">
        <v>437250</v>
      </c>
      <c r="K567" s="180">
        <v>437250</v>
      </c>
      <c r="L567" s="180">
        <v>0</v>
      </c>
      <c r="M567" s="180">
        <f>IF(Form703Data[[#This Row],[Dist]]&lt;&gt;B566,1,M566+1)</f>
        <v>1</v>
      </c>
    </row>
    <row r="568" spans="1:13" x14ac:dyDescent="0.2">
      <c r="A568" s="180">
        <v>2020</v>
      </c>
      <c r="B568" s="180" t="s">
        <v>190</v>
      </c>
      <c r="C568" s="180" t="s">
        <v>1469</v>
      </c>
      <c r="D568" s="180">
        <v>10000000</v>
      </c>
      <c r="E568" s="180" t="s">
        <v>505</v>
      </c>
      <c r="F568" s="180">
        <v>0</v>
      </c>
      <c r="G568" s="180">
        <v>605000</v>
      </c>
      <c r="H568" s="180">
        <v>229750</v>
      </c>
      <c r="I568" s="180">
        <v>1000</v>
      </c>
      <c r="J568" s="180">
        <v>835750</v>
      </c>
      <c r="K568" s="180">
        <v>0</v>
      </c>
      <c r="L568" s="180">
        <v>835750</v>
      </c>
      <c r="M568" s="180">
        <f>IF(Form703Data[[#This Row],[Dist]]&lt;&gt;B567,1,M567+1)</f>
        <v>2</v>
      </c>
    </row>
    <row r="569" spans="1:13" x14ac:dyDescent="0.2">
      <c r="A569" s="180">
        <v>2020</v>
      </c>
      <c r="B569" s="180" t="s">
        <v>190</v>
      </c>
      <c r="C569" s="180" t="s">
        <v>1470</v>
      </c>
      <c r="D569" s="180">
        <v>0</v>
      </c>
      <c r="E569" s="180" t="s">
        <v>505</v>
      </c>
      <c r="F569" s="180">
        <v>0</v>
      </c>
      <c r="G569" s="180">
        <v>545000</v>
      </c>
      <c r="H569" s="180">
        <v>0</v>
      </c>
      <c r="I569" s="180">
        <v>1000</v>
      </c>
      <c r="J569" s="180">
        <v>546000</v>
      </c>
      <c r="K569" s="180">
        <v>0</v>
      </c>
      <c r="L569" s="180">
        <v>546000</v>
      </c>
      <c r="M569" s="180">
        <f>IF(Form703Data[[#This Row],[Dist]]&lt;&gt;B568,1,M568+1)</f>
        <v>3</v>
      </c>
    </row>
    <row r="570" spans="1:13" x14ac:dyDescent="0.2">
      <c r="A570" s="180">
        <v>2020</v>
      </c>
      <c r="B570" s="180" t="s">
        <v>191</v>
      </c>
      <c r="C570" s="180" t="s">
        <v>388</v>
      </c>
      <c r="D570" s="180">
        <v>3085000</v>
      </c>
      <c r="E570" s="180" t="s">
        <v>505</v>
      </c>
      <c r="F570" s="180">
        <v>42278</v>
      </c>
      <c r="G570" s="180">
        <v>280000</v>
      </c>
      <c r="H570" s="180">
        <v>65623</v>
      </c>
      <c r="I570" s="180">
        <v>600</v>
      </c>
      <c r="J570" s="180">
        <v>346223</v>
      </c>
      <c r="K570" s="180">
        <v>0</v>
      </c>
      <c r="L570" s="180">
        <v>346223</v>
      </c>
      <c r="M570" s="180">
        <f>IF(Form703Data[[#This Row],[Dist]]&lt;&gt;B569,1,M569+1)</f>
        <v>1</v>
      </c>
    </row>
    <row r="571" spans="1:13" x14ac:dyDescent="0.2">
      <c r="A571" s="180">
        <v>2020</v>
      </c>
      <c r="B571" s="180" t="s">
        <v>191</v>
      </c>
      <c r="C571" s="180">
        <v>0</v>
      </c>
      <c r="D571" s="180">
        <v>5085000</v>
      </c>
      <c r="E571" s="180" t="s">
        <v>491</v>
      </c>
      <c r="F571" s="180">
        <v>42370</v>
      </c>
      <c r="G571" s="180">
        <v>345000</v>
      </c>
      <c r="H571" s="180">
        <v>97800</v>
      </c>
      <c r="I571" s="180">
        <v>2000</v>
      </c>
      <c r="J571" s="180">
        <v>444800</v>
      </c>
      <c r="K571" s="180">
        <v>0</v>
      </c>
      <c r="L571" s="180">
        <v>0</v>
      </c>
      <c r="M571" s="180">
        <f>IF(Form703Data[[#This Row],[Dist]]&lt;&gt;B570,1,M570+1)</f>
        <v>2</v>
      </c>
    </row>
    <row r="572" spans="1:13" x14ac:dyDescent="0.2">
      <c r="A572" s="180">
        <v>2020</v>
      </c>
      <c r="B572" s="180" t="s">
        <v>191</v>
      </c>
      <c r="C572" s="180">
        <v>0</v>
      </c>
      <c r="D572" s="180">
        <v>4115000</v>
      </c>
      <c r="E572" s="180" t="s">
        <v>505</v>
      </c>
      <c r="F572" s="180">
        <v>43586</v>
      </c>
      <c r="G572" s="180">
        <v>215000</v>
      </c>
      <c r="H572" s="180">
        <v>144026</v>
      </c>
      <c r="I572" s="180">
        <v>2000</v>
      </c>
      <c r="J572" s="180">
        <v>361026</v>
      </c>
      <c r="K572" s="180">
        <v>0</v>
      </c>
      <c r="L572" s="180">
        <v>361026</v>
      </c>
      <c r="M572" s="180">
        <f>IF(Form703Data[[#This Row],[Dist]]&lt;&gt;B571,1,M571+1)</f>
        <v>3</v>
      </c>
    </row>
    <row r="573" spans="1:13" x14ac:dyDescent="0.2">
      <c r="A573" s="180">
        <v>2020</v>
      </c>
      <c r="B573" s="180" t="s">
        <v>192</v>
      </c>
      <c r="C573" s="180" t="s">
        <v>1066</v>
      </c>
      <c r="D573" s="180">
        <v>2990000</v>
      </c>
      <c r="E573" s="180" t="s">
        <v>505</v>
      </c>
      <c r="F573" s="180">
        <v>41058</v>
      </c>
      <c r="G573" s="180">
        <v>150000</v>
      </c>
      <c r="H573" s="180">
        <v>52590</v>
      </c>
      <c r="I573" s="180">
        <v>1500</v>
      </c>
      <c r="J573" s="180">
        <v>204090</v>
      </c>
      <c r="K573" s="180">
        <v>204090</v>
      </c>
      <c r="L573" s="180">
        <v>0</v>
      </c>
      <c r="M573" s="180">
        <f>IF(Form703Data[[#This Row],[Dist]]&lt;&gt;B572,1,M572+1)</f>
        <v>1</v>
      </c>
    </row>
    <row r="574" spans="1:13" x14ac:dyDescent="0.2">
      <c r="A574" s="180">
        <v>2020</v>
      </c>
      <c r="B574" s="180" t="s">
        <v>193</v>
      </c>
      <c r="C574" s="180" t="s">
        <v>388</v>
      </c>
      <c r="D574" s="180">
        <v>3240000</v>
      </c>
      <c r="E574" s="180" t="s">
        <v>505</v>
      </c>
      <c r="F574" s="180">
        <v>0</v>
      </c>
      <c r="G574" s="180">
        <v>320000</v>
      </c>
      <c r="H574" s="180">
        <v>40500</v>
      </c>
      <c r="I574" s="180">
        <v>1000</v>
      </c>
      <c r="J574" s="180">
        <v>361500</v>
      </c>
      <c r="K574" s="180">
        <v>0</v>
      </c>
      <c r="L574" s="180">
        <v>361500</v>
      </c>
      <c r="M574" s="180">
        <f>IF(Form703Data[[#This Row],[Dist]]&lt;&gt;B573,1,M573+1)</f>
        <v>1</v>
      </c>
    </row>
    <row r="575" spans="1:13" x14ac:dyDescent="0.2">
      <c r="A575" s="180">
        <v>2020</v>
      </c>
      <c r="B575" s="180" t="s">
        <v>193</v>
      </c>
      <c r="C575" s="180" t="s">
        <v>1471</v>
      </c>
      <c r="D575" s="180">
        <v>6670000</v>
      </c>
      <c r="E575" s="180" t="s">
        <v>505</v>
      </c>
      <c r="F575" s="180">
        <v>0</v>
      </c>
      <c r="G575" s="180">
        <v>310000</v>
      </c>
      <c r="H575" s="180">
        <v>107913</v>
      </c>
      <c r="I575" s="180">
        <v>1000</v>
      </c>
      <c r="J575" s="180">
        <v>418913</v>
      </c>
      <c r="K575" s="180">
        <v>0</v>
      </c>
      <c r="L575" s="180">
        <v>418913</v>
      </c>
      <c r="M575" s="180">
        <f>IF(Form703Data[[#This Row],[Dist]]&lt;&gt;B574,1,M574+1)</f>
        <v>2</v>
      </c>
    </row>
    <row r="576" spans="1:13" x14ac:dyDescent="0.2">
      <c r="A576" s="180">
        <v>2020</v>
      </c>
      <c r="B576" s="180" t="s">
        <v>193</v>
      </c>
      <c r="C576" s="180" t="s">
        <v>1472</v>
      </c>
      <c r="D576" s="180">
        <v>2100000</v>
      </c>
      <c r="E576" s="180" t="s">
        <v>1082</v>
      </c>
      <c r="F576" s="180">
        <v>0</v>
      </c>
      <c r="G576" s="180">
        <v>120000</v>
      </c>
      <c r="H576" s="180">
        <v>35375</v>
      </c>
      <c r="I576" s="180">
        <v>1000</v>
      </c>
      <c r="J576" s="180">
        <v>156375</v>
      </c>
      <c r="K576" s="180">
        <v>156375</v>
      </c>
      <c r="L576" s="180">
        <v>0</v>
      </c>
      <c r="M576" s="180">
        <f>IF(Form703Data[[#This Row],[Dist]]&lt;&gt;B575,1,M575+1)</f>
        <v>3</v>
      </c>
    </row>
    <row r="577" spans="1:13" x14ac:dyDescent="0.2">
      <c r="A577" s="180">
        <v>2020</v>
      </c>
      <c r="B577" s="180" t="s">
        <v>193</v>
      </c>
      <c r="C577" s="180" t="s">
        <v>1473</v>
      </c>
      <c r="D577" s="180">
        <v>1225000</v>
      </c>
      <c r="E577" s="180" t="s">
        <v>1082</v>
      </c>
      <c r="F577" s="180">
        <v>0</v>
      </c>
      <c r="G577" s="180">
        <v>80000</v>
      </c>
      <c r="H577" s="180">
        <v>28860</v>
      </c>
      <c r="I577" s="180">
        <v>1000</v>
      </c>
      <c r="J577" s="180">
        <v>109860</v>
      </c>
      <c r="K577" s="180">
        <v>109860</v>
      </c>
      <c r="L577" s="180">
        <v>0</v>
      </c>
      <c r="M577" s="180">
        <f>IF(Form703Data[[#This Row],[Dist]]&lt;&gt;B576,1,M576+1)</f>
        <v>4</v>
      </c>
    </row>
    <row r="578" spans="1:13" x14ac:dyDescent="0.2">
      <c r="A578" s="180">
        <v>2020</v>
      </c>
      <c r="B578" s="180" t="s">
        <v>194</v>
      </c>
      <c r="C578" s="180" t="s">
        <v>1474</v>
      </c>
      <c r="D578" s="180">
        <v>9655000</v>
      </c>
      <c r="E578" s="180" t="s">
        <v>505</v>
      </c>
      <c r="F578" s="180">
        <v>0</v>
      </c>
      <c r="G578" s="180">
        <v>150000</v>
      </c>
      <c r="H578" s="180">
        <v>478274</v>
      </c>
      <c r="I578" s="180">
        <v>1600</v>
      </c>
      <c r="J578" s="180">
        <v>629874</v>
      </c>
      <c r="K578" s="180">
        <v>0</v>
      </c>
      <c r="L578" s="180">
        <v>629874</v>
      </c>
      <c r="M578" s="180">
        <f>IF(Form703Data[[#This Row],[Dist]]&lt;&gt;B577,1,M577+1)</f>
        <v>1</v>
      </c>
    </row>
    <row r="579" spans="1:13" x14ac:dyDescent="0.2">
      <c r="A579" s="180">
        <v>2020</v>
      </c>
      <c r="B579" s="180" t="s">
        <v>194</v>
      </c>
      <c r="C579" s="180" t="s">
        <v>1475</v>
      </c>
      <c r="D579" s="180">
        <v>5345000</v>
      </c>
      <c r="E579" s="180" t="s">
        <v>505</v>
      </c>
      <c r="F579" s="180">
        <v>0</v>
      </c>
      <c r="G579" s="180">
        <v>270000</v>
      </c>
      <c r="H579" s="180">
        <v>163057</v>
      </c>
      <c r="I579" s="180">
        <v>600</v>
      </c>
      <c r="J579" s="180">
        <v>433657</v>
      </c>
      <c r="K579" s="180">
        <v>0</v>
      </c>
      <c r="L579" s="180">
        <v>433657</v>
      </c>
      <c r="M579" s="180">
        <f>IF(Form703Data[[#This Row],[Dist]]&lt;&gt;B578,1,M578+1)</f>
        <v>2</v>
      </c>
    </row>
    <row r="580" spans="1:13" x14ac:dyDescent="0.2">
      <c r="A580" s="180">
        <v>2020</v>
      </c>
      <c r="B580" s="180" t="s">
        <v>195</v>
      </c>
      <c r="C580" s="180" t="s">
        <v>1476</v>
      </c>
      <c r="D580" s="180">
        <v>2500000</v>
      </c>
      <c r="E580" s="180" t="s">
        <v>505</v>
      </c>
      <c r="F580" s="180">
        <v>41365</v>
      </c>
      <c r="G580" s="180">
        <v>115000</v>
      </c>
      <c r="H580" s="180">
        <v>53128</v>
      </c>
      <c r="I580" s="180">
        <v>1600</v>
      </c>
      <c r="J580" s="180">
        <v>169728</v>
      </c>
      <c r="K580" s="180">
        <v>0</v>
      </c>
      <c r="L580" s="180">
        <v>169728</v>
      </c>
      <c r="M580" s="180">
        <f>IF(Form703Data[[#This Row],[Dist]]&lt;&gt;B579,1,M579+1)</f>
        <v>1</v>
      </c>
    </row>
    <row r="581" spans="1:13" x14ac:dyDescent="0.2">
      <c r="A581" s="180">
        <v>2020</v>
      </c>
      <c r="B581" s="180" t="s">
        <v>195</v>
      </c>
      <c r="C581" s="180" t="s">
        <v>1477</v>
      </c>
      <c r="D581" s="180">
        <v>1200000</v>
      </c>
      <c r="E581" s="180" t="s">
        <v>491</v>
      </c>
      <c r="F581" s="180">
        <v>41365</v>
      </c>
      <c r="G581" s="180">
        <v>80000</v>
      </c>
      <c r="H581" s="180">
        <v>23160</v>
      </c>
      <c r="I581" s="180">
        <v>560</v>
      </c>
      <c r="J581" s="180">
        <v>103720</v>
      </c>
      <c r="K581" s="180">
        <v>0</v>
      </c>
      <c r="L581" s="180">
        <v>0</v>
      </c>
      <c r="M581" s="180">
        <f>IF(Form703Data[[#This Row],[Dist]]&lt;&gt;B580,1,M580+1)</f>
        <v>2</v>
      </c>
    </row>
    <row r="582" spans="1:13" x14ac:dyDescent="0.2">
      <c r="A582" s="180">
        <v>2020</v>
      </c>
      <c r="B582" s="180" t="s">
        <v>196</v>
      </c>
      <c r="C582" s="180" t="s">
        <v>984</v>
      </c>
      <c r="D582" s="180">
        <v>0</v>
      </c>
      <c r="E582" s="180" t="s">
        <v>491</v>
      </c>
      <c r="F582" s="180">
        <v>0</v>
      </c>
      <c r="G582" s="180">
        <v>168257</v>
      </c>
      <c r="H582" s="180">
        <v>5974</v>
      </c>
      <c r="I582" s="180">
        <v>0</v>
      </c>
      <c r="J582" s="180">
        <v>174231</v>
      </c>
      <c r="K582" s="180">
        <v>0</v>
      </c>
      <c r="L582" s="180">
        <v>0</v>
      </c>
      <c r="M582" s="180">
        <f>IF(Form703Data[[#This Row],[Dist]]&lt;&gt;B581,1,M581+1)</f>
        <v>1</v>
      </c>
    </row>
    <row r="583" spans="1:13" x14ac:dyDescent="0.2">
      <c r="A583" s="180">
        <v>2020</v>
      </c>
      <c r="B583" s="180" t="s">
        <v>199</v>
      </c>
      <c r="C583" s="180" t="s">
        <v>388</v>
      </c>
      <c r="D583" s="180"/>
      <c r="E583" s="180"/>
      <c r="F583" s="180"/>
      <c r="G583" s="180">
        <v>305000</v>
      </c>
      <c r="H583" s="180">
        <v>44564</v>
      </c>
      <c r="I583" s="180">
        <v>0</v>
      </c>
      <c r="J583" s="180">
        <v>349564</v>
      </c>
      <c r="K583" s="180"/>
      <c r="L583" s="180">
        <v>349564</v>
      </c>
      <c r="M583" s="180">
        <f>IF(Form703Data[[#This Row],[Dist]]&lt;&gt;B582,1,M582+1)</f>
        <v>1</v>
      </c>
    </row>
    <row r="584" spans="1:13" x14ac:dyDescent="0.2">
      <c r="A584" s="180">
        <v>2020</v>
      </c>
      <c r="B584" s="180" t="s">
        <v>199</v>
      </c>
      <c r="C584" s="180" t="s">
        <v>1478</v>
      </c>
      <c r="D584" s="180"/>
      <c r="E584" s="180"/>
      <c r="F584" s="180"/>
      <c r="G584" s="180">
        <v>565000</v>
      </c>
      <c r="H584" s="180">
        <v>54875</v>
      </c>
      <c r="I584" s="180">
        <v>1600</v>
      </c>
      <c r="J584" s="180">
        <v>621475</v>
      </c>
      <c r="K584" s="180"/>
      <c r="L584" s="180">
        <v>621475</v>
      </c>
      <c r="M584" s="180">
        <f>IF(Form703Data[[#This Row],[Dist]]&lt;&gt;B583,1,M583+1)</f>
        <v>2</v>
      </c>
    </row>
    <row r="585" spans="1:13" x14ac:dyDescent="0.2">
      <c r="A585" s="180">
        <v>2020</v>
      </c>
      <c r="B585" s="180" t="s">
        <v>199</v>
      </c>
      <c r="C585" s="180" t="s">
        <v>1479</v>
      </c>
      <c r="D585" s="180"/>
      <c r="E585" s="180"/>
      <c r="F585" s="180"/>
      <c r="G585" s="180">
        <v>169000</v>
      </c>
      <c r="H585" s="180">
        <v>37400</v>
      </c>
      <c r="I585" s="180">
        <v>2000</v>
      </c>
      <c r="J585" s="180">
        <v>208400</v>
      </c>
      <c r="K585" s="180"/>
      <c r="L585" s="180">
        <v>0</v>
      </c>
      <c r="M585" s="180">
        <f>IF(Form703Data[[#This Row],[Dist]]&lt;&gt;B584,1,M584+1)</f>
        <v>3</v>
      </c>
    </row>
    <row r="586" spans="1:13" x14ac:dyDescent="0.2">
      <c r="A586" s="180">
        <v>2020</v>
      </c>
      <c r="B586" s="180" t="s">
        <v>200</v>
      </c>
      <c r="C586" s="180" t="s">
        <v>1480</v>
      </c>
      <c r="D586" s="180">
        <v>433275</v>
      </c>
      <c r="E586" s="180" t="s">
        <v>491</v>
      </c>
      <c r="F586" s="180">
        <v>42198</v>
      </c>
      <c r="G586" s="180">
        <v>88376</v>
      </c>
      <c r="H586" s="180">
        <v>1768</v>
      </c>
      <c r="I586" s="180">
        <v>0</v>
      </c>
      <c r="J586" s="180">
        <v>90144</v>
      </c>
      <c r="K586" s="180">
        <v>90144</v>
      </c>
      <c r="L586" s="180">
        <v>0</v>
      </c>
      <c r="M586" s="180">
        <f>IF(Form703Data[[#This Row],[Dist]]&lt;&gt;B585,1,M585+1)</f>
        <v>1</v>
      </c>
    </row>
    <row r="587" spans="1:13" x14ac:dyDescent="0.2">
      <c r="A587" s="180">
        <v>2020</v>
      </c>
      <c r="B587" s="180" t="s">
        <v>200</v>
      </c>
      <c r="C587" s="180" t="s">
        <v>1480</v>
      </c>
      <c r="D587" s="180">
        <v>434596</v>
      </c>
      <c r="E587" s="180" t="s">
        <v>491</v>
      </c>
      <c r="F587" s="180">
        <v>43018</v>
      </c>
      <c r="G587" s="180">
        <v>84361</v>
      </c>
      <c r="H587" s="180">
        <v>6486</v>
      </c>
      <c r="I587" s="180">
        <v>0</v>
      </c>
      <c r="J587" s="180">
        <v>90847</v>
      </c>
      <c r="K587" s="180">
        <v>90847</v>
      </c>
      <c r="L587" s="180">
        <v>0</v>
      </c>
      <c r="M587" s="180">
        <f>IF(Form703Data[[#This Row],[Dist]]&lt;&gt;B586,1,M586+1)</f>
        <v>2</v>
      </c>
    </row>
    <row r="588" spans="1:13" x14ac:dyDescent="0.2">
      <c r="A588" s="180">
        <v>2020</v>
      </c>
      <c r="B588" s="180" t="s">
        <v>200</v>
      </c>
      <c r="C588" s="180" t="s">
        <v>1347</v>
      </c>
      <c r="D588" s="180">
        <v>6054000</v>
      </c>
      <c r="E588" s="180" t="s">
        <v>491</v>
      </c>
      <c r="F588" s="180">
        <v>41113</v>
      </c>
      <c r="G588" s="180">
        <v>715000</v>
      </c>
      <c r="H588" s="180">
        <v>33623</v>
      </c>
      <c r="I588" s="180">
        <v>500</v>
      </c>
      <c r="J588" s="180">
        <v>749123</v>
      </c>
      <c r="K588" s="180">
        <v>749123</v>
      </c>
      <c r="L588" s="180">
        <v>0</v>
      </c>
      <c r="M588" s="180">
        <f>IF(Form703Data[[#This Row],[Dist]]&lt;&gt;B587,1,M587+1)</f>
        <v>3</v>
      </c>
    </row>
    <row r="589" spans="1:13" x14ac:dyDescent="0.2">
      <c r="A589" s="180">
        <v>2020</v>
      </c>
      <c r="B589" s="180" t="s">
        <v>201</v>
      </c>
      <c r="C589" s="180" t="s">
        <v>1481</v>
      </c>
      <c r="D589" s="180">
        <v>5560000</v>
      </c>
      <c r="E589" s="180" t="s">
        <v>505</v>
      </c>
      <c r="F589" s="180">
        <v>41044</v>
      </c>
      <c r="G589" s="180">
        <v>555000</v>
      </c>
      <c r="H589" s="180">
        <v>53028</v>
      </c>
      <c r="I589" s="180">
        <v>500</v>
      </c>
      <c r="J589" s="180">
        <v>608528</v>
      </c>
      <c r="K589" s="180">
        <v>0</v>
      </c>
      <c r="L589" s="180">
        <v>608528</v>
      </c>
      <c r="M589" s="180">
        <f>IF(Form703Data[[#This Row],[Dist]]&lt;&gt;B588,1,M588+1)</f>
        <v>1</v>
      </c>
    </row>
    <row r="590" spans="1:13" x14ac:dyDescent="0.2">
      <c r="A590" s="180">
        <v>2020</v>
      </c>
      <c r="B590" s="180" t="s">
        <v>201</v>
      </c>
      <c r="C590" s="180" t="s">
        <v>1482</v>
      </c>
      <c r="D590" s="180">
        <v>9800000</v>
      </c>
      <c r="E590" s="180" t="s">
        <v>505</v>
      </c>
      <c r="F590" s="180">
        <v>43305</v>
      </c>
      <c r="G590" s="180">
        <v>0</v>
      </c>
      <c r="H590" s="180">
        <v>324588</v>
      </c>
      <c r="I590" s="180">
        <v>500</v>
      </c>
      <c r="J590" s="180">
        <v>325088</v>
      </c>
      <c r="K590" s="180">
        <v>0</v>
      </c>
      <c r="L590" s="180">
        <v>325088</v>
      </c>
      <c r="M590" s="180">
        <f>IF(Form703Data[[#This Row],[Dist]]&lt;&gt;B589,1,M589+1)</f>
        <v>2</v>
      </c>
    </row>
    <row r="591" spans="1:13" x14ac:dyDescent="0.2">
      <c r="A591" s="180">
        <v>2020</v>
      </c>
      <c r="B591" s="180" t="s">
        <v>201</v>
      </c>
      <c r="C591" s="180" t="s">
        <v>1483</v>
      </c>
      <c r="D591" s="180">
        <v>3000000</v>
      </c>
      <c r="E591" s="180" t="s">
        <v>505</v>
      </c>
      <c r="F591" s="180">
        <v>43566</v>
      </c>
      <c r="G591" s="180">
        <v>75000</v>
      </c>
      <c r="H591" s="180">
        <v>70701</v>
      </c>
      <c r="I591" s="180">
        <v>500</v>
      </c>
      <c r="J591" s="180">
        <v>146201</v>
      </c>
      <c r="K591" s="180">
        <v>0</v>
      </c>
      <c r="L591" s="180">
        <v>146201</v>
      </c>
      <c r="M591" s="180">
        <f>IF(Form703Data[[#This Row],[Dist]]&lt;&gt;B590,1,M590+1)</f>
        <v>3</v>
      </c>
    </row>
    <row r="592" spans="1:13" x14ac:dyDescent="0.2">
      <c r="A592" s="180">
        <v>2020</v>
      </c>
      <c r="B592" s="180" t="s">
        <v>201</v>
      </c>
      <c r="C592" s="180" t="s">
        <v>1484</v>
      </c>
      <c r="D592" s="180">
        <v>5816000</v>
      </c>
      <c r="E592" s="180" t="s">
        <v>491</v>
      </c>
      <c r="F592" s="180">
        <v>43046</v>
      </c>
      <c r="G592" s="180">
        <v>483000</v>
      </c>
      <c r="H592" s="180">
        <v>102666</v>
      </c>
      <c r="I592" s="180">
        <v>0</v>
      </c>
      <c r="J592" s="180">
        <v>585666</v>
      </c>
      <c r="K592" s="180">
        <v>585666</v>
      </c>
      <c r="L592" s="180">
        <v>0</v>
      </c>
      <c r="M592" s="180">
        <f>IF(Form703Data[[#This Row],[Dist]]&lt;&gt;B591,1,M591+1)</f>
        <v>4</v>
      </c>
    </row>
    <row r="593" spans="1:13" x14ac:dyDescent="0.2">
      <c r="A593" s="180">
        <v>2020</v>
      </c>
      <c r="B593" s="180" t="s">
        <v>202</v>
      </c>
      <c r="C593" s="180" t="s">
        <v>1485</v>
      </c>
      <c r="D593" s="180">
        <v>2085000</v>
      </c>
      <c r="E593" s="180" t="s">
        <v>505</v>
      </c>
      <c r="F593" s="180">
        <v>41375</v>
      </c>
      <c r="G593" s="180">
        <v>95000</v>
      </c>
      <c r="H593" s="180">
        <v>35295</v>
      </c>
      <c r="I593" s="180">
        <v>500</v>
      </c>
      <c r="J593" s="180">
        <v>130795</v>
      </c>
      <c r="K593" s="180">
        <v>0</v>
      </c>
      <c r="L593" s="180">
        <v>130795</v>
      </c>
      <c r="M593" s="180">
        <f>IF(Form703Data[[#This Row],[Dist]]&lt;&gt;B592,1,M592+1)</f>
        <v>1</v>
      </c>
    </row>
    <row r="594" spans="1:13" x14ac:dyDescent="0.2">
      <c r="A594" s="180">
        <v>2020</v>
      </c>
      <c r="B594" s="180" t="s">
        <v>202</v>
      </c>
      <c r="C594" s="180" t="s">
        <v>1486</v>
      </c>
      <c r="D594" s="180">
        <v>700000</v>
      </c>
      <c r="E594" s="180" t="s">
        <v>491</v>
      </c>
      <c r="F594" s="180">
        <v>41375</v>
      </c>
      <c r="G594" s="180">
        <v>70000</v>
      </c>
      <c r="H594" s="180">
        <v>6815</v>
      </c>
      <c r="I594" s="180">
        <v>500</v>
      </c>
      <c r="J594" s="180">
        <v>77315</v>
      </c>
      <c r="K594" s="180">
        <v>77315</v>
      </c>
      <c r="L594" s="180">
        <v>0</v>
      </c>
      <c r="M594" s="180">
        <f>IF(Form703Data[[#This Row],[Dist]]&lt;&gt;B593,1,M593+1)</f>
        <v>2</v>
      </c>
    </row>
    <row r="595" spans="1:13" x14ac:dyDescent="0.2">
      <c r="A595" s="180">
        <v>2020</v>
      </c>
      <c r="B595" s="180" t="s">
        <v>204</v>
      </c>
      <c r="C595" s="180" t="s">
        <v>1487</v>
      </c>
      <c r="D595" s="180">
        <v>4500000</v>
      </c>
      <c r="E595" s="180" t="s">
        <v>491</v>
      </c>
      <c r="F595" s="180">
        <v>0</v>
      </c>
      <c r="G595" s="180">
        <v>250000</v>
      </c>
      <c r="H595" s="180">
        <v>80490</v>
      </c>
      <c r="I595" s="180">
        <v>500</v>
      </c>
      <c r="J595" s="180">
        <v>330990</v>
      </c>
      <c r="K595" s="180">
        <v>330990</v>
      </c>
      <c r="L595" s="180">
        <v>0</v>
      </c>
      <c r="M595" s="180">
        <f>IF(Form703Data[[#This Row],[Dist]]&lt;&gt;B594,1,M594+1)</f>
        <v>1</v>
      </c>
    </row>
    <row r="596" spans="1:13" x14ac:dyDescent="0.2">
      <c r="A596" s="180">
        <v>2020</v>
      </c>
      <c r="B596" s="180" t="s">
        <v>204</v>
      </c>
      <c r="C596" s="180" t="s">
        <v>1488</v>
      </c>
      <c r="D596" s="180">
        <v>265608</v>
      </c>
      <c r="E596" s="180" t="s">
        <v>491</v>
      </c>
      <c r="F596" s="180">
        <v>0</v>
      </c>
      <c r="G596" s="180">
        <v>30242</v>
      </c>
      <c r="H596" s="180">
        <v>844</v>
      </c>
      <c r="I596" s="180">
        <v>211</v>
      </c>
      <c r="J596" s="180">
        <v>31297</v>
      </c>
      <c r="K596" s="180">
        <v>21297</v>
      </c>
      <c r="L596" s="180">
        <v>0</v>
      </c>
      <c r="M596" s="180">
        <f>IF(Form703Data[[#This Row],[Dist]]&lt;&gt;B595,1,M595+1)</f>
        <v>2</v>
      </c>
    </row>
    <row r="597" spans="1:13" x14ac:dyDescent="0.2">
      <c r="A597" s="180">
        <v>2020</v>
      </c>
      <c r="B597" s="180" t="s">
        <v>205</v>
      </c>
      <c r="C597" s="180" t="s">
        <v>388</v>
      </c>
      <c r="D597" s="180">
        <v>1113000</v>
      </c>
      <c r="E597" s="180">
        <v>0</v>
      </c>
      <c r="F597" s="180">
        <v>0</v>
      </c>
      <c r="G597" s="180">
        <v>120000</v>
      </c>
      <c r="H597" s="180">
        <v>34930</v>
      </c>
      <c r="I597" s="180">
        <v>0</v>
      </c>
      <c r="J597" s="180">
        <v>154930</v>
      </c>
      <c r="K597" s="180">
        <v>0</v>
      </c>
      <c r="L597" s="180">
        <v>154930</v>
      </c>
      <c r="M597" s="180">
        <f>IF(Form703Data[[#This Row],[Dist]]&lt;&gt;B596,1,M596+1)</f>
        <v>1</v>
      </c>
    </row>
    <row r="598" spans="1:13" x14ac:dyDescent="0.2">
      <c r="A598" s="180">
        <v>2020</v>
      </c>
      <c r="B598" s="180" t="s">
        <v>205</v>
      </c>
      <c r="C598" s="180" t="s">
        <v>1489</v>
      </c>
      <c r="D598" s="180">
        <v>6400000</v>
      </c>
      <c r="E598" s="180" t="s">
        <v>505</v>
      </c>
      <c r="F598" s="180">
        <v>0</v>
      </c>
      <c r="G598" s="180">
        <v>25000</v>
      </c>
      <c r="H598" s="180">
        <v>107865</v>
      </c>
      <c r="I598" s="180">
        <v>0</v>
      </c>
      <c r="J598" s="180">
        <v>132865</v>
      </c>
      <c r="K598" s="180">
        <v>0</v>
      </c>
      <c r="L598" s="180">
        <v>132865</v>
      </c>
      <c r="M598" s="180">
        <f>IF(Form703Data[[#This Row],[Dist]]&lt;&gt;B597,1,M597+1)</f>
        <v>2</v>
      </c>
    </row>
    <row r="599" spans="1:13" x14ac:dyDescent="0.2">
      <c r="A599" s="180">
        <v>2020</v>
      </c>
      <c r="B599" s="180" t="s">
        <v>205</v>
      </c>
      <c r="C599" s="180" t="s">
        <v>1490</v>
      </c>
      <c r="D599" s="180">
        <v>1912000</v>
      </c>
      <c r="E599" s="180" t="s">
        <v>505</v>
      </c>
      <c r="F599" s="180">
        <v>0</v>
      </c>
      <c r="G599" s="180">
        <v>383000</v>
      </c>
      <c r="H599" s="180">
        <v>16749</v>
      </c>
      <c r="I599" s="180">
        <v>0</v>
      </c>
      <c r="J599" s="180">
        <v>399749</v>
      </c>
      <c r="K599" s="180">
        <v>0</v>
      </c>
      <c r="L599" s="180">
        <v>399749</v>
      </c>
      <c r="M599" s="180">
        <f>IF(Form703Data[[#This Row],[Dist]]&lt;&gt;B598,1,M598+1)</f>
        <v>3</v>
      </c>
    </row>
    <row r="600" spans="1:13" x14ac:dyDescent="0.2">
      <c r="A600" s="180">
        <v>2020</v>
      </c>
      <c r="B600" s="180" t="s">
        <v>205</v>
      </c>
      <c r="C600" s="180" t="s">
        <v>1491</v>
      </c>
      <c r="D600" s="180">
        <v>710000</v>
      </c>
      <c r="E600" s="180" t="s">
        <v>491</v>
      </c>
      <c r="F600" s="180">
        <v>0</v>
      </c>
      <c r="G600" s="180">
        <v>40000</v>
      </c>
      <c r="H600" s="180">
        <v>29087</v>
      </c>
      <c r="I600" s="180">
        <v>0</v>
      </c>
      <c r="J600" s="180">
        <v>69087</v>
      </c>
      <c r="K600" s="180">
        <v>69087</v>
      </c>
      <c r="L600" s="180">
        <v>0</v>
      </c>
      <c r="M600" s="180">
        <f>IF(Form703Data[[#This Row],[Dist]]&lt;&gt;B599,1,M599+1)</f>
        <v>4</v>
      </c>
    </row>
    <row r="601" spans="1:13" x14ac:dyDescent="0.2">
      <c r="A601" s="180">
        <v>2020</v>
      </c>
      <c r="B601" s="180" t="s">
        <v>205</v>
      </c>
      <c r="C601" s="180" t="s">
        <v>1492</v>
      </c>
      <c r="D601" s="180">
        <v>8415000</v>
      </c>
      <c r="E601" s="180" t="s">
        <v>491</v>
      </c>
      <c r="F601" s="180">
        <v>0</v>
      </c>
      <c r="G601" s="180">
        <v>520000</v>
      </c>
      <c r="H601" s="180">
        <v>173290</v>
      </c>
      <c r="I601" s="180">
        <v>0</v>
      </c>
      <c r="J601" s="180">
        <v>693290</v>
      </c>
      <c r="K601" s="180">
        <v>693290</v>
      </c>
      <c r="L601" s="180">
        <v>0</v>
      </c>
      <c r="M601" s="180">
        <f>IF(Form703Data[[#This Row],[Dist]]&lt;&gt;B600,1,M600+1)</f>
        <v>5</v>
      </c>
    </row>
    <row r="602" spans="1:13" x14ac:dyDescent="0.2">
      <c r="A602" s="180">
        <v>2020</v>
      </c>
      <c r="B602" s="180" t="s">
        <v>205</v>
      </c>
      <c r="C602" s="180" t="s">
        <v>1493</v>
      </c>
      <c r="D602" s="180">
        <v>4710000</v>
      </c>
      <c r="E602" s="180" t="s">
        <v>491</v>
      </c>
      <c r="F602" s="180">
        <v>0</v>
      </c>
      <c r="G602" s="180">
        <v>315000</v>
      </c>
      <c r="H602" s="180">
        <v>106066</v>
      </c>
      <c r="I602" s="180">
        <v>0</v>
      </c>
      <c r="J602" s="180">
        <v>421066</v>
      </c>
      <c r="K602" s="180">
        <v>421066</v>
      </c>
      <c r="L602" s="180">
        <v>0</v>
      </c>
      <c r="M602" s="180">
        <f>IF(Form703Data[[#This Row],[Dist]]&lt;&gt;B601,1,M601+1)</f>
        <v>6</v>
      </c>
    </row>
    <row r="603" spans="1:13" x14ac:dyDescent="0.2">
      <c r="A603" s="180">
        <v>2020</v>
      </c>
      <c r="B603" s="180" t="s">
        <v>205</v>
      </c>
      <c r="C603" s="180" t="s">
        <v>1494</v>
      </c>
      <c r="D603" s="180">
        <v>0</v>
      </c>
      <c r="E603" s="180" t="s">
        <v>505</v>
      </c>
      <c r="F603" s="180">
        <v>0</v>
      </c>
      <c r="G603" s="180">
        <v>855000</v>
      </c>
      <c r="H603" s="180">
        <v>0</v>
      </c>
      <c r="I603" s="180">
        <v>0</v>
      </c>
      <c r="J603" s="180">
        <v>855000</v>
      </c>
      <c r="K603" s="180">
        <v>0</v>
      </c>
      <c r="L603" s="180">
        <v>855000</v>
      </c>
      <c r="M603" s="180">
        <f>IF(Form703Data[[#This Row],[Dist]]&lt;&gt;B602,1,M602+1)</f>
        <v>7</v>
      </c>
    </row>
    <row r="604" spans="1:13" x14ac:dyDescent="0.2">
      <c r="A604" s="180">
        <v>2020</v>
      </c>
      <c r="B604" s="180" t="s">
        <v>206</v>
      </c>
      <c r="C604" s="180" t="s">
        <v>1495</v>
      </c>
      <c r="D604" s="180">
        <v>7500000</v>
      </c>
      <c r="E604" s="180" t="s">
        <v>505</v>
      </c>
      <c r="F604" s="180">
        <v>0</v>
      </c>
      <c r="G604" s="180">
        <v>355000</v>
      </c>
      <c r="H604" s="180">
        <v>146150</v>
      </c>
      <c r="I604" s="180">
        <v>0</v>
      </c>
      <c r="J604" s="180">
        <v>501150</v>
      </c>
      <c r="K604" s="180">
        <v>0</v>
      </c>
      <c r="L604" s="180">
        <v>501150</v>
      </c>
      <c r="M604" s="180">
        <f>IF(Form703Data[[#This Row],[Dist]]&lt;&gt;B603,1,M603+1)</f>
        <v>1</v>
      </c>
    </row>
    <row r="605" spans="1:13" x14ac:dyDescent="0.2">
      <c r="A605" s="180">
        <v>2020</v>
      </c>
      <c r="B605" s="180" t="s">
        <v>207</v>
      </c>
      <c r="C605" s="180" t="s">
        <v>1496</v>
      </c>
      <c r="D605" s="180">
        <v>10000000</v>
      </c>
      <c r="E605" s="180" t="s">
        <v>505</v>
      </c>
      <c r="F605" s="180">
        <v>42773</v>
      </c>
      <c r="G605" s="180">
        <v>395000</v>
      </c>
      <c r="H605" s="180">
        <v>252252</v>
      </c>
      <c r="I605" s="180">
        <v>0</v>
      </c>
      <c r="J605" s="180">
        <v>647252</v>
      </c>
      <c r="K605" s="180">
        <v>0</v>
      </c>
      <c r="L605" s="180">
        <v>647252</v>
      </c>
      <c r="M605" s="180">
        <f>IF(Form703Data[[#This Row],[Dist]]&lt;&gt;B604,1,M604+1)</f>
        <v>1</v>
      </c>
    </row>
    <row r="606" spans="1:13" x14ac:dyDescent="0.2">
      <c r="A606" s="180">
        <v>2020</v>
      </c>
      <c r="B606" s="180" t="s">
        <v>207</v>
      </c>
      <c r="C606" s="180" t="s">
        <v>1497</v>
      </c>
      <c r="D606" s="180">
        <v>9415000</v>
      </c>
      <c r="E606" s="180" t="s">
        <v>505</v>
      </c>
      <c r="F606" s="180">
        <v>43257</v>
      </c>
      <c r="G606" s="180">
        <v>345000</v>
      </c>
      <c r="H606" s="180">
        <v>290620</v>
      </c>
      <c r="I606" s="180">
        <v>0</v>
      </c>
      <c r="J606" s="180">
        <v>635620</v>
      </c>
      <c r="K606" s="180">
        <v>467000</v>
      </c>
      <c r="L606" s="180">
        <v>168620</v>
      </c>
      <c r="M606" s="180">
        <f>IF(Form703Data[[#This Row],[Dist]]&lt;&gt;B605,1,M605+1)</f>
        <v>2</v>
      </c>
    </row>
    <row r="607" spans="1:13" x14ac:dyDescent="0.2">
      <c r="A607" s="180">
        <v>2020</v>
      </c>
      <c r="B607" s="180" t="s">
        <v>207</v>
      </c>
      <c r="C607" s="180" t="s">
        <v>1498</v>
      </c>
      <c r="D607" s="180">
        <v>2840000</v>
      </c>
      <c r="E607" s="180" t="s">
        <v>491</v>
      </c>
      <c r="F607" s="180">
        <v>41494</v>
      </c>
      <c r="G607" s="180">
        <v>175000</v>
      </c>
      <c r="H607" s="180">
        <v>51780</v>
      </c>
      <c r="I607" s="180">
        <v>0</v>
      </c>
      <c r="J607" s="180">
        <v>226780</v>
      </c>
      <c r="K607" s="180">
        <v>226780</v>
      </c>
      <c r="L607" s="180">
        <v>0</v>
      </c>
      <c r="M607" s="180">
        <f>IF(Form703Data[[#This Row],[Dist]]&lt;&gt;B606,1,M606+1)</f>
        <v>3</v>
      </c>
    </row>
    <row r="608" spans="1:13" x14ac:dyDescent="0.2">
      <c r="A608" s="180">
        <v>2020</v>
      </c>
      <c r="B608" s="180" t="s">
        <v>208</v>
      </c>
      <c r="C608" s="180" t="s">
        <v>1499</v>
      </c>
      <c r="D608" s="180">
        <v>4285000</v>
      </c>
      <c r="E608" s="180" t="s">
        <v>491</v>
      </c>
      <c r="F608" s="180">
        <v>0</v>
      </c>
      <c r="G608" s="180">
        <v>235000</v>
      </c>
      <c r="H608" s="180">
        <v>113038</v>
      </c>
      <c r="I608" s="180">
        <v>2000</v>
      </c>
      <c r="J608" s="180">
        <v>350038</v>
      </c>
      <c r="K608" s="180">
        <v>0</v>
      </c>
      <c r="L608" s="180">
        <v>0</v>
      </c>
      <c r="M608" s="180">
        <f>IF(Form703Data[[#This Row],[Dist]]&lt;&gt;B607,1,M607+1)</f>
        <v>1</v>
      </c>
    </row>
    <row r="609" spans="1:13" x14ac:dyDescent="0.2">
      <c r="A609" s="180">
        <v>2020</v>
      </c>
      <c r="B609" s="180" t="s">
        <v>208</v>
      </c>
      <c r="C609" s="180" t="s">
        <v>1500</v>
      </c>
      <c r="D609" s="180">
        <v>2225000</v>
      </c>
      <c r="E609" s="180" t="s">
        <v>505</v>
      </c>
      <c r="F609" s="180">
        <v>42837</v>
      </c>
      <c r="G609" s="180">
        <v>275000</v>
      </c>
      <c r="H609" s="180">
        <v>20813</v>
      </c>
      <c r="I609" s="180">
        <v>0</v>
      </c>
      <c r="J609" s="180">
        <v>295813</v>
      </c>
      <c r="K609" s="180">
        <v>0</v>
      </c>
      <c r="L609" s="180">
        <v>295813</v>
      </c>
      <c r="M609" s="180">
        <f>IF(Form703Data[[#This Row],[Dist]]&lt;&gt;B608,1,M608+1)</f>
        <v>2</v>
      </c>
    </row>
    <row r="610" spans="1:13" x14ac:dyDescent="0.2">
      <c r="A610" s="180">
        <v>2020</v>
      </c>
      <c r="B610" s="180" t="s">
        <v>209</v>
      </c>
      <c r="C610" s="180" t="s">
        <v>1501</v>
      </c>
      <c r="D610" s="180">
        <v>9590000</v>
      </c>
      <c r="E610" s="180" t="s">
        <v>505</v>
      </c>
      <c r="F610" s="180">
        <v>42726</v>
      </c>
      <c r="G610" s="180">
        <v>550000</v>
      </c>
      <c r="H610" s="180">
        <v>257850</v>
      </c>
      <c r="I610" s="180">
        <v>500</v>
      </c>
      <c r="J610" s="180">
        <v>808350</v>
      </c>
      <c r="K610" s="180">
        <v>0</v>
      </c>
      <c r="L610" s="180">
        <v>808350</v>
      </c>
      <c r="M610" s="180">
        <f>IF(Form703Data[[#This Row],[Dist]]&lt;&gt;B609,1,M609+1)</f>
        <v>1</v>
      </c>
    </row>
    <row r="611" spans="1:13" x14ac:dyDescent="0.2">
      <c r="A611" s="180">
        <v>2020</v>
      </c>
      <c r="B611" s="180" t="s">
        <v>209</v>
      </c>
      <c r="C611" s="180" t="s">
        <v>1502</v>
      </c>
      <c r="D611" s="180">
        <v>9620000</v>
      </c>
      <c r="E611" s="180" t="s">
        <v>505</v>
      </c>
      <c r="F611" s="180">
        <v>42837</v>
      </c>
      <c r="G611" s="180">
        <v>435000</v>
      </c>
      <c r="H611" s="180">
        <v>274225</v>
      </c>
      <c r="I611" s="180">
        <v>500</v>
      </c>
      <c r="J611" s="180">
        <v>709725</v>
      </c>
      <c r="K611" s="180">
        <v>0</v>
      </c>
      <c r="L611" s="180">
        <v>709725</v>
      </c>
      <c r="M611" s="180">
        <f>IF(Form703Data[[#This Row],[Dist]]&lt;&gt;B610,1,M610+1)</f>
        <v>2</v>
      </c>
    </row>
    <row r="612" spans="1:13" x14ac:dyDescent="0.2">
      <c r="A612" s="180">
        <v>2020</v>
      </c>
      <c r="B612" s="180" t="s">
        <v>209</v>
      </c>
      <c r="C612" s="180" t="s">
        <v>1385</v>
      </c>
      <c r="D612" s="180">
        <v>7690000</v>
      </c>
      <c r="E612" s="180" t="s">
        <v>505</v>
      </c>
      <c r="F612" s="180">
        <v>43187</v>
      </c>
      <c r="G612" s="180">
        <v>370000</v>
      </c>
      <c r="H612" s="180">
        <v>228331</v>
      </c>
      <c r="I612" s="180">
        <v>600</v>
      </c>
      <c r="J612" s="180">
        <v>598931</v>
      </c>
      <c r="K612" s="180">
        <v>0</v>
      </c>
      <c r="L612" s="180">
        <v>598931</v>
      </c>
      <c r="M612" s="180">
        <f>IF(Form703Data[[#This Row],[Dist]]&lt;&gt;B611,1,M611+1)</f>
        <v>3</v>
      </c>
    </row>
    <row r="613" spans="1:13" x14ac:dyDescent="0.2">
      <c r="A613" s="180">
        <v>2020</v>
      </c>
      <c r="B613" s="180" t="s">
        <v>209</v>
      </c>
      <c r="C613" s="180" t="s">
        <v>1503</v>
      </c>
      <c r="D613" s="180">
        <v>5620000</v>
      </c>
      <c r="E613" s="180" t="s">
        <v>491</v>
      </c>
      <c r="F613" s="180">
        <v>43335</v>
      </c>
      <c r="G613" s="180">
        <v>455000</v>
      </c>
      <c r="H613" s="180">
        <v>235550</v>
      </c>
      <c r="I613" s="180">
        <v>600</v>
      </c>
      <c r="J613" s="180">
        <v>691150</v>
      </c>
      <c r="K613" s="180">
        <v>691150</v>
      </c>
      <c r="L613" s="180">
        <v>0</v>
      </c>
      <c r="M613" s="180">
        <f>IF(Form703Data[[#This Row],[Dist]]&lt;&gt;B612,1,M612+1)</f>
        <v>4</v>
      </c>
    </row>
    <row r="614" spans="1:13" x14ac:dyDescent="0.2">
      <c r="A614" s="180">
        <v>2020</v>
      </c>
      <c r="B614" s="180" t="s">
        <v>211</v>
      </c>
      <c r="C614" s="180" t="s">
        <v>1504</v>
      </c>
      <c r="D614" s="180">
        <v>7500000</v>
      </c>
      <c r="E614" s="180" t="s">
        <v>505</v>
      </c>
      <c r="F614" s="180">
        <v>41443</v>
      </c>
      <c r="G614" s="180">
        <v>370000</v>
      </c>
      <c r="H614" s="180">
        <v>151150</v>
      </c>
      <c r="I614" s="180">
        <v>0</v>
      </c>
      <c r="J614" s="180">
        <v>521150</v>
      </c>
      <c r="K614" s="180">
        <v>0</v>
      </c>
      <c r="L614" s="180">
        <v>521150</v>
      </c>
      <c r="M614" s="180">
        <f>IF(Form703Data[[#This Row],[Dist]]&lt;&gt;B613,1,M613+1)</f>
        <v>1</v>
      </c>
    </row>
    <row r="615" spans="1:13" x14ac:dyDescent="0.2">
      <c r="A615" s="180">
        <v>2020</v>
      </c>
      <c r="B615" s="180" t="s">
        <v>211</v>
      </c>
      <c r="C615" s="180" t="s">
        <v>1505</v>
      </c>
      <c r="D615" s="180">
        <v>3302000</v>
      </c>
      <c r="E615" s="180" t="s">
        <v>491</v>
      </c>
      <c r="F615" s="180">
        <v>40057</v>
      </c>
      <c r="G615" s="180">
        <v>177538</v>
      </c>
      <c r="H615" s="180">
        <v>0</v>
      </c>
      <c r="I615" s="180">
        <v>0</v>
      </c>
      <c r="J615" s="180">
        <v>177538</v>
      </c>
      <c r="K615" s="180">
        <v>177538</v>
      </c>
      <c r="L615" s="180">
        <v>0</v>
      </c>
      <c r="M615" s="180">
        <f>IF(Form703Data[[#This Row],[Dist]]&lt;&gt;B614,1,M614+1)</f>
        <v>2</v>
      </c>
    </row>
    <row r="616" spans="1:13" x14ac:dyDescent="0.2">
      <c r="A616" s="180">
        <v>2020</v>
      </c>
      <c r="B616" s="180" t="s">
        <v>211</v>
      </c>
      <c r="C616" s="180" t="s">
        <v>1506</v>
      </c>
      <c r="D616" s="180">
        <v>900000</v>
      </c>
      <c r="E616" s="180" t="s">
        <v>491</v>
      </c>
      <c r="F616" s="180">
        <v>42117</v>
      </c>
      <c r="G616" s="180">
        <v>184346</v>
      </c>
      <c r="H616" s="180">
        <v>7448</v>
      </c>
      <c r="I616" s="180">
        <v>0</v>
      </c>
      <c r="J616" s="180">
        <v>191794</v>
      </c>
      <c r="K616" s="180">
        <v>191794</v>
      </c>
      <c r="L616" s="180">
        <v>0</v>
      </c>
      <c r="M616" s="180">
        <f>IF(Form703Data[[#This Row],[Dist]]&lt;&gt;B615,1,M615+1)</f>
        <v>3</v>
      </c>
    </row>
    <row r="617" spans="1:13" x14ac:dyDescent="0.2">
      <c r="A617" s="180">
        <v>2020</v>
      </c>
      <c r="B617" s="180" t="s">
        <v>212</v>
      </c>
      <c r="C617" s="180" t="s">
        <v>1507</v>
      </c>
      <c r="D617" s="180">
        <v>699000</v>
      </c>
      <c r="E617" s="180" t="s">
        <v>491</v>
      </c>
      <c r="F617" s="180">
        <v>0</v>
      </c>
      <c r="G617" s="180">
        <v>121000</v>
      </c>
      <c r="H617" s="180">
        <v>5513</v>
      </c>
      <c r="I617" s="180">
        <v>0</v>
      </c>
      <c r="J617" s="180">
        <v>126513</v>
      </c>
      <c r="K617" s="180">
        <v>126513</v>
      </c>
      <c r="L617" s="180">
        <v>0</v>
      </c>
      <c r="M617" s="180">
        <f>IF(Form703Data[[#This Row],[Dist]]&lt;&gt;B616,1,M616+1)</f>
        <v>1</v>
      </c>
    </row>
    <row r="618" spans="1:13" x14ac:dyDescent="0.2">
      <c r="A618" s="180">
        <v>2020</v>
      </c>
      <c r="B618" s="180" t="s">
        <v>212</v>
      </c>
      <c r="C618" s="180" t="s">
        <v>1508</v>
      </c>
      <c r="D618" s="180">
        <v>3329000</v>
      </c>
      <c r="E618" s="180" t="s">
        <v>491</v>
      </c>
      <c r="F618" s="180">
        <v>0</v>
      </c>
      <c r="G618" s="180">
        <v>256000</v>
      </c>
      <c r="H618" s="180">
        <v>60466</v>
      </c>
      <c r="I618" s="180">
        <v>0</v>
      </c>
      <c r="J618" s="180">
        <v>316466</v>
      </c>
      <c r="K618" s="180">
        <v>316466</v>
      </c>
      <c r="L618" s="180">
        <v>0</v>
      </c>
      <c r="M618" s="180">
        <f>IF(Form703Data[[#This Row],[Dist]]&lt;&gt;B617,1,M617+1)</f>
        <v>2</v>
      </c>
    </row>
    <row r="619" spans="1:13" x14ac:dyDescent="0.2">
      <c r="A619" s="180">
        <v>2020</v>
      </c>
      <c r="B619" s="180" t="s">
        <v>214</v>
      </c>
      <c r="C619" s="180" t="s">
        <v>1509</v>
      </c>
      <c r="D619" s="180">
        <v>300199</v>
      </c>
      <c r="E619" s="180" t="s">
        <v>491</v>
      </c>
      <c r="F619" s="180">
        <v>0</v>
      </c>
      <c r="G619" s="180">
        <v>73255</v>
      </c>
      <c r="H619" s="180">
        <v>1795</v>
      </c>
      <c r="I619" s="180">
        <v>0</v>
      </c>
      <c r="J619" s="180">
        <v>75050</v>
      </c>
      <c r="K619" s="180">
        <v>75050</v>
      </c>
      <c r="L619" s="180">
        <v>0</v>
      </c>
      <c r="M619" s="180">
        <f>IF(Form703Data[[#This Row],[Dist]]&lt;&gt;B618,1,M618+1)</f>
        <v>1</v>
      </c>
    </row>
    <row r="620" spans="1:13" x14ac:dyDescent="0.2">
      <c r="A620" s="180">
        <v>2020</v>
      </c>
      <c r="B620" s="180" t="s">
        <v>214</v>
      </c>
      <c r="C620" s="180" t="s">
        <v>1510</v>
      </c>
      <c r="D620" s="180">
        <v>3580000</v>
      </c>
      <c r="E620" s="180" t="s">
        <v>491</v>
      </c>
      <c r="F620" s="180">
        <v>0</v>
      </c>
      <c r="G620" s="180">
        <v>250000</v>
      </c>
      <c r="H620" s="180">
        <v>72116</v>
      </c>
      <c r="I620" s="180">
        <v>0</v>
      </c>
      <c r="J620" s="180">
        <v>322116</v>
      </c>
      <c r="K620" s="180">
        <v>322116</v>
      </c>
      <c r="L620" s="180">
        <v>0</v>
      </c>
      <c r="M620" s="180">
        <f>IF(Form703Data[[#This Row],[Dist]]&lt;&gt;B619,1,M619+1)</f>
        <v>2</v>
      </c>
    </row>
    <row r="621" spans="1:13" x14ac:dyDescent="0.2">
      <c r="A621" s="180">
        <v>2020</v>
      </c>
      <c r="B621" s="180" t="s">
        <v>215</v>
      </c>
      <c r="C621" s="180" t="s">
        <v>1511</v>
      </c>
      <c r="D621" s="180">
        <v>2680000</v>
      </c>
      <c r="E621" s="180" t="s">
        <v>505</v>
      </c>
      <c r="F621" s="180">
        <v>40681</v>
      </c>
      <c r="G621" s="180">
        <v>155000</v>
      </c>
      <c r="H621" s="180">
        <v>91115</v>
      </c>
      <c r="I621" s="180">
        <v>1600</v>
      </c>
      <c r="J621" s="180">
        <v>247715</v>
      </c>
      <c r="K621" s="180">
        <v>0</v>
      </c>
      <c r="L621" s="180">
        <v>247715</v>
      </c>
      <c r="M621" s="180">
        <f>IF(Form703Data[[#This Row],[Dist]]&lt;&gt;B620,1,M620+1)</f>
        <v>1</v>
      </c>
    </row>
    <row r="622" spans="1:13" x14ac:dyDescent="0.2">
      <c r="A622" s="180">
        <v>2020</v>
      </c>
      <c r="B622" s="180" t="s">
        <v>215</v>
      </c>
      <c r="C622" s="180" t="s">
        <v>1512</v>
      </c>
      <c r="D622" s="180">
        <v>0</v>
      </c>
      <c r="E622" s="180" t="s">
        <v>505</v>
      </c>
      <c r="F622" s="180">
        <v>0</v>
      </c>
      <c r="G622" s="180">
        <v>390000</v>
      </c>
      <c r="H622" s="180">
        <v>0</v>
      </c>
      <c r="I622" s="180">
        <v>0</v>
      </c>
      <c r="J622" s="180">
        <v>390000</v>
      </c>
      <c r="K622" s="180">
        <v>0</v>
      </c>
      <c r="L622" s="180">
        <v>390000</v>
      </c>
      <c r="M622" s="180">
        <f>IF(Form703Data[[#This Row],[Dist]]&lt;&gt;B621,1,M621+1)</f>
        <v>2</v>
      </c>
    </row>
    <row r="623" spans="1:13" x14ac:dyDescent="0.2">
      <c r="A623" s="180">
        <v>2020</v>
      </c>
      <c r="B623" s="180" t="s">
        <v>215</v>
      </c>
      <c r="C623" s="180" t="s">
        <v>1513</v>
      </c>
      <c r="D623" s="180">
        <v>5325000</v>
      </c>
      <c r="E623" s="180" t="s">
        <v>491</v>
      </c>
      <c r="F623" s="180">
        <v>0</v>
      </c>
      <c r="G623" s="180">
        <v>350000</v>
      </c>
      <c r="H623" s="180">
        <v>105060</v>
      </c>
      <c r="I623" s="180">
        <v>2500</v>
      </c>
      <c r="J623" s="180">
        <v>457560</v>
      </c>
      <c r="K623" s="180">
        <v>457560</v>
      </c>
      <c r="L623" s="180">
        <v>0</v>
      </c>
      <c r="M623" s="180">
        <f>IF(Form703Data[[#This Row],[Dist]]&lt;&gt;B622,1,M622+1)</f>
        <v>3</v>
      </c>
    </row>
    <row r="624" spans="1:13" x14ac:dyDescent="0.2">
      <c r="A624" s="180">
        <v>2020</v>
      </c>
      <c r="B624" s="180" t="s">
        <v>217</v>
      </c>
      <c r="C624" s="180" t="s">
        <v>388</v>
      </c>
      <c r="D624" s="180">
        <v>2000000</v>
      </c>
      <c r="E624" s="180" t="s">
        <v>505</v>
      </c>
      <c r="F624" s="180">
        <v>42906</v>
      </c>
      <c r="G624" s="180">
        <v>400000</v>
      </c>
      <c r="H624" s="180">
        <v>61000</v>
      </c>
      <c r="I624" s="180">
        <v>500</v>
      </c>
      <c r="J624" s="180">
        <v>461500</v>
      </c>
      <c r="K624" s="180">
        <v>0</v>
      </c>
      <c r="L624" s="180">
        <v>461500</v>
      </c>
      <c r="M624" s="180">
        <f>IF(Form703Data[[#This Row],[Dist]]&lt;&gt;B623,1,M623+1)</f>
        <v>1</v>
      </c>
    </row>
    <row r="625" spans="1:13" x14ac:dyDescent="0.2">
      <c r="A625" s="180">
        <v>2020</v>
      </c>
      <c r="B625" s="180" t="s">
        <v>217</v>
      </c>
      <c r="C625" s="180" t="s">
        <v>1514</v>
      </c>
      <c r="D625" s="180">
        <v>10000000</v>
      </c>
      <c r="E625" s="180" t="s">
        <v>505</v>
      </c>
      <c r="F625" s="180">
        <v>40784</v>
      </c>
      <c r="G625" s="180">
        <v>350000</v>
      </c>
      <c r="H625" s="180">
        <v>271906</v>
      </c>
      <c r="I625" s="180">
        <v>500</v>
      </c>
      <c r="J625" s="180">
        <v>622406</v>
      </c>
      <c r="K625" s="180">
        <v>0</v>
      </c>
      <c r="L625" s="180">
        <v>622406</v>
      </c>
      <c r="M625" s="180">
        <f>IF(Form703Data[[#This Row],[Dist]]&lt;&gt;B624,1,M624+1)</f>
        <v>2</v>
      </c>
    </row>
    <row r="626" spans="1:13" x14ac:dyDescent="0.2">
      <c r="A626" s="180">
        <v>2020</v>
      </c>
      <c r="B626" s="180" t="s">
        <v>217</v>
      </c>
      <c r="C626" s="180" t="s">
        <v>1330</v>
      </c>
      <c r="D626" s="180">
        <v>10000000</v>
      </c>
      <c r="E626" s="180" t="s">
        <v>491</v>
      </c>
      <c r="F626" s="180">
        <v>0</v>
      </c>
      <c r="G626" s="180">
        <v>565000</v>
      </c>
      <c r="H626" s="180">
        <v>176238</v>
      </c>
      <c r="I626" s="180">
        <v>1500</v>
      </c>
      <c r="J626" s="180">
        <v>742738</v>
      </c>
      <c r="K626" s="180">
        <v>0</v>
      </c>
      <c r="L626" s="180">
        <v>0</v>
      </c>
      <c r="M626" s="180">
        <f>IF(Form703Data[[#This Row],[Dist]]&lt;&gt;B625,1,M625+1)</f>
        <v>3</v>
      </c>
    </row>
    <row r="627" spans="1:13" x14ac:dyDescent="0.2">
      <c r="A627" s="180">
        <v>2020</v>
      </c>
      <c r="B627" s="180" t="s">
        <v>217</v>
      </c>
      <c r="C627" s="180" t="s">
        <v>1515</v>
      </c>
      <c r="D627" s="180">
        <v>6100000</v>
      </c>
      <c r="E627" s="180" t="s">
        <v>505</v>
      </c>
      <c r="F627" s="180">
        <v>41278</v>
      </c>
      <c r="G627" s="180">
        <v>405000</v>
      </c>
      <c r="H627" s="180">
        <v>56855</v>
      </c>
      <c r="I627" s="180">
        <v>500</v>
      </c>
      <c r="J627" s="180">
        <v>462355</v>
      </c>
      <c r="K627" s="180">
        <v>0</v>
      </c>
      <c r="L627" s="180">
        <v>462355</v>
      </c>
      <c r="M627" s="180">
        <f>IF(Form703Data[[#This Row],[Dist]]&lt;&gt;B626,1,M626+1)</f>
        <v>4</v>
      </c>
    </row>
    <row r="628" spans="1:13" x14ac:dyDescent="0.2">
      <c r="A628" s="180">
        <v>2020</v>
      </c>
      <c r="B628" s="180" t="s">
        <v>217</v>
      </c>
      <c r="C628" s="180" t="s">
        <v>1516</v>
      </c>
      <c r="D628" s="180">
        <v>5200000</v>
      </c>
      <c r="E628" s="180" t="s">
        <v>505</v>
      </c>
      <c r="F628" s="180">
        <v>42877</v>
      </c>
      <c r="G628" s="180">
        <v>360000</v>
      </c>
      <c r="H628" s="180">
        <v>136663</v>
      </c>
      <c r="I628" s="180">
        <v>500</v>
      </c>
      <c r="J628" s="180">
        <v>497163</v>
      </c>
      <c r="K628" s="180">
        <v>0</v>
      </c>
      <c r="L628" s="180">
        <v>497163</v>
      </c>
      <c r="M628" s="180">
        <f>IF(Form703Data[[#This Row],[Dist]]&lt;&gt;B627,1,M627+1)</f>
        <v>5</v>
      </c>
    </row>
    <row r="629" spans="1:13" x14ac:dyDescent="0.2">
      <c r="A629" s="180">
        <v>2020</v>
      </c>
      <c r="B629" s="180" t="s">
        <v>217</v>
      </c>
      <c r="C629" s="180" t="s">
        <v>1517</v>
      </c>
      <c r="D629" s="180">
        <v>0</v>
      </c>
      <c r="E629" s="180" t="s">
        <v>505</v>
      </c>
      <c r="F629" s="180">
        <v>0</v>
      </c>
      <c r="G629" s="180">
        <v>349130</v>
      </c>
      <c r="H629" s="180">
        <v>0</v>
      </c>
      <c r="I629" s="180">
        <v>0</v>
      </c>
      <c r="J629" s="180">
        <v>349130</v>
      </c>
      <c r="K629" s="180">
        <v>0</v>
      </c>
      <c r="L629" s="180">
        <v>349130</v>
      </c>
      <c r="M629" s="180">
        <f>IF(Form703Data[[#This Row],[Dist]]&lt;&gt;B628,1,M628+1)</f>
        <v>6</v>
      </c>
    </row>
    <row r="630" spans="1:13" x14ac:dyDescent="0.2">
      <c r="A630" s="180">
        <v>2020</v>
      </c>
      <c r="B630" s="180" t="s">
        <v>218</v>
      </c>
      <c r="C630" s="180" t="s">
        <v>1518</v>
      </c>
      <c r="D630" s="180">
        <v>10000000</v>
      </c>
      <c r="E630" s="180" t="s">
        <v>491</v>
      </c>
      <c r="F630" s="180">
        <v>0</v>
      </c>
      <c r="G630" s="180">
        <v>590000</v>
      </c>
      <c r="H630" s="180">
        <v>179680</v>
      </c>
      <c r="I630" s="180">
        <v>0</v>
      </c>
      <c r="J630" s="180">
        <v>769680</v>
      </c>
      <c r="K630" s="180">
        <v>769680</v>
      </c>
      <c r="L630" s="180">
        <v>0</v>
      </c>
      <c r="M630" s="180">
        <f>IF(Form703Data[[#This Row],[Dist]]&lt;&gt;B629,1,M629+1)</f>
        <v>1</v>
      </c>
    </row>
    <row r="631" spans="1:13" x14ac:dyDescent="0.2">
      <c r="A631" s="180">
        <v>2020</v>
      </c>
      <c r="B631" s="180" t="s">
        <v>218</v>
      </c>
      <c r="C631" s="180" t="s">
        <v>1519</v>
      </c>
      <c r="D631" s="180">
        <v>7000000</v>
      </c>
      <c r="E631" s="180" t="s">
        <v>491</v>
      </c>
      <c r="F631" s="180">
        <v>0</v>
      </c>
      <c r="G631" s="180">
        <v>430000</v>
      </c>
      <c r="H631" s="180">
        <v>134975</v>
      </c>
      <c r="I631" s="180">
        <v>0</v>
      </c>
      <c r="J631" s="180">
        <v>564975</v>
      </c>
      <c r="K631" s="180">
        <v>564975</v>
      </c>
      <c r="L631" s="180">
        <v>0</v>
      </c>
      <c r="M631" s="180">
        <f>IF(Form703Data[[#This Row],[Dist]]&lt;&gt;B630,1,M630+1)</f>
        <v>2</v>
      </c>
    </row>
    <row r="632" spans="1:13" x14ac:dyDescent="0.2">
      <c r="A632" s="180">
        <v>2020</v>
      </c>
      <c r="B632" s="180" t="s">
        <v>219</v>
      </c>
      <c r="C632" s="180" t="s">
        <v>1520</v>
      </c>
      <c r="D632" s="180">
        <v>2795000</v>
      </c>
      <c r="E632" s="180" t="s">
        <v>1082</v>
      </c>
      <c r="F632" s="180">
        <v>0</v>
      </c>
      <c r="G632" s="180">
        <v>220000</v>
      </c>
      <c r="H632" s="180">
        <v>42372</v>
      </c>
      <c r="I632" s="180">
        <v>1000</v>
      </c>
      <c r="J632" s="180">
        <v>263372</v>
      </c>
      <c r="K632" s="180">
        <v>0</v>
      </c>
      <c r="L632" s="180">
        <v>0</v>
      </c>
      <c r="M632" s="180">
        <f>IF(Form703Data[[#This Row],[Dist]]&lt;&gt;B631,1,M631+1)</f>
        <v>1</v>
      </c>
    </row>
    <row r="633" spans="1:13" x14ac:dyDescent="0.2">
      <c r="A633" s="180">
        <v>2020</v>
      </c>
      <c r="B633" s="180" t="s">
        <v>221</v>
      </c>
      <c r="C633" s="180" t="s">
        <v>1521</v>
      </c>
      <c r="D633" s="180">
        <v>5900000</v>
      </c>
      <c r="E633" s="180" t="s">
        <v>505</v>
      </c>
      <c r="F633" s="180">
        <v>43203</v>
      </c>
      <c r="G633" s="180">
        <v>220000</v>
      </c>
      <c r="H633" s="180">
        <v>175193</v>
      </c>
      <c r="I633" s="180">
        <v>1600</v>
      </c>
      <c r="J633" s="180">
        <v>396793</v>
      </c>
      <c r="K633" s="180">
        <v>0</v>
      </c>
      <c r="L633" s="180">
        <v>396793</v>
      </c>
      <c r="M633" s="180">
        <f>IF(Form703Data[[#This Row],[Dist]]&lt;&gt;B632,1,M632+1)</f>
        <v>1</v>
      </c>
    </row>
    <row r="634" spans="1:13" x14ac:dyDescent="0.2">
      <c r="A634" s="180">
        <v>2020</v>
      </c>
      <c r="B634" s="180" t="s">
        <v>222</v>
      </c>
      <c r="C634" s="180" t="s">
        <v>1522</v>
      </c>
      <c r="D634" s="180">
        <v>2870000</v>
      </c>
      <c r="E634" s="180" t="s">
        <v>505</v>
      </c>
      <c r="F634" s="180">
        <v>40452</v>
      </c>
      <c r="G634" s="180">
        <v>380000</v>
      </c>
      <c r="H634" s="180">
        <v>9120</v>
      </c>
      <c r="I634" s="180">
        <v>0</v>
      </c>
      <c r="J634" s="180">
        <v>389120</v>
      </c>
      <c r="K634" s="180">
        <v>0</v>
      </c>
      <c r="L634" s="180">
        <v>389120</v>
      </c>
      <c r="M634" s="180">
        <f>IF(Form703Data[[#This Row],[Dist]]&lt;&gt;B633,1,M633+1)</f>
        <v>1</v>
      </c>
    </row>
    <row r="635" spans="1:13" x14ac:dyDescent="0.2">
      <c r="A635" s="180">
        <v>2020</v>
      </c>
      <c r="B635" s="180" t="s">
        <v>222</v>
      </c>
      <c r="C635" s="180" t="s">
        <v>1523</v>
      </c>
      <c r="D635" s="180">
        <v>5205000</v>
      </c>
      <c r="E635" s="180" t="s">
        <v>505</v>
      </c>
      <c r="F635" s="180">
        <v>42125</v>
      </c>
      <c r="G635" s="180">
        <v>770000</v>
      </c>
      <c r="H635" s="180">
        <v>70365</v>
      </c>
      <c r="I635" s="180">
        <v>0</v>
      </c>
      <c r="J635" s="180">
        <v>840365</v>
      </c>
      <c r="K635" s="180">
        <v>0</v>
      </c>
      <c r="L635" s="180">
        <v>840365</v>
      </c>
      <c r="M635" s="180">
        <f>IF(Form703Data[[#This Row],[Dist]]&lt;&gt;B634,1,M634+1)</f>
        <v>2</v>
      </c>
    </row>
    <row r="636" spans="1:13" x14ac:dyDescent="0.2">
      <c r="A636" s="180">
        <v>2020</v>
      </c>
      <c r="B636" s="180" t="s">
        <v>222</v>
      </c>
      <c r="C636" s="180" t="s">
        <v>1524</v>
      </c>
      <c r="D636" s="180">
        <v>5840000</v>
      </c>
      <c r="E636" s="180" t="s">
        <v>505</v>
      </c>
      <c r="F636" s="180">
        <v>42705</v>
      </c>
      <c r="G636" s="180">
        <v>475000</v>
      </c>
      <c r="H636" s="180">
        <v>92100</v>
      </c>
      <c r="I636" s="180">
        <v>0</v>
      </c>
      <c r="J636" s="180">
        <v>567100</v>
      </c>
      <c r="K636" s="180">
        <v>0</v>
      </c>
      <c r="L636" s="180">
        <v>567100</v>
      </c>
      <c r="M636" s="180">
        <f>IF(Form703Data[[#This Row],[Dist]]&lt;&gt;B635,1,M635+1)</f>
        <v>3</v>
      </c>
    </row>
    <row r="637" spans="1:13" x14ac:dyDescent="0.2">
      <c r="A637" s="180">
        <v>2020</v>
      </c>
      <c r="B637" s="180" t="s">
        <v>222</v>
      </c>
      <c r="C637" s="180" t="s">
        <v>1525</v>
      </c>
      <c r="D637" s="180">
        <v>21755000</v>
      </c>
      <c r="E637" s="180" t="s">
        <v>505</v>
      </c>
      <c r="F637" s="180">
        <v>42887</v>
      </c>
      <c r="G637" s="180">
        <v>0</v>
      </c>
      <c r="H637" s="180">
        <v>685813</v>
      </c>
      <c r="I637" s="180">
        <v>0</v>
      </c>
      <c r="J637" s="180">
        <v>685813</v>
      </c>
      <c r="K637" s="180">
        <v>0</v>
      </c>
      <c r="L637" s="180">
        <v>685813</v>
      </c>
      <c r="M637" s="180">
        <f>IF(Form703Data[[#This Row],[Dist]]&lt;&gt;B636,1,M636+1)</f>
        <v>4</v>
      </c>
    </row>
    <row r="638" spans="1:13" x14ac:dyDescent="0.2">
      <c r="A638" s="180">
        <v>2020</v>
      </c>
      <c r="B638" s="180" t="s">
        <v>222</v>
      </c>
      <c r="C638" s="180" t="s">
        <v>1526</v>
      </c>
      <c r="D638" s="180">
        <v>12278000</v>
      </c>
      <c r="E638" s="180" t="s">
        <v>491</v>
      </c>
      <c r="F638" s="180">
        <v>40185</v>
      </c>
      <c r="G638" s="180">
        <v>1031000</v>
      </c>
      <c r="H638" s="180">
        <v>238152</v>
      </c>
      <c r="I638" s="180">
        <v>0</v>
      </c>
      <c r="J638" s="180">
        <v>1269152</v>
      </c>
      <c r="K638" s="180">
        <v>0</v>
      </c>
      <c r="L638" s="180">
        <v>0</v>
      </c>
      <c r="M638" s="180">
        <f>IF(Form703Data[[#This Row],[Dist]]&lt;&gt;B637,1,M637+1)</f>
        <v>5</v>
      </c>
    </row>
    <row r="639" spans="1:13" x14ac:dyDescent="0.2">
      <c r="A639" s="180">
        <v>2020</v>
      </c>
      <c r="B639" s="180" t="s">
        <v>222</v>
      </c>
      <c r="C639" s="180" t="s">
        <v>1527</v>
      </c>
      <c r="D639" s="180">
        <v>9340000</v>
      </c>
      <c r="E639" s="180" t="s">
        <v>491</v>
      </c>
      <c r="F639" s="180">
        <v>0</v>
      </c>
      <c r="G639" s="180">
        <v>705000</v>
      </c>
      <c r="H639" s="180">
        <v>275530</v>
      </c>
      <c r="I639" s="180">
        <v>0</v>
      </c>
      <c r="J639" s="180">
        <v>980530</v>
      </c>
      <c r="K639" s="180">
        <v>0</v>
      </c>
      <c r="L639" s="180">
        <v>0</v>
      </c>
      <c r="M639" s="180">
        <f>IF(Form703Data[[#This Row],[Dist]]&lt;&gt;B638,1,M638+1)</f>
        <v>6</v>
      </c>
    </row>
    <row r="640" spans="1:13" x14ac:dyDescent="0.2">
      <c r="A640" s="180">
        <v>2020</v>
      </c>
      <c r="B640" s="180" t="s">
        <v>222</v>
      </c>
      <c r="C640" s="180" t="s">
        <v>1528</v>
      </c>
      <c r="D640" s="180">
        <v>0</v>
      </c>
      <c r="E640" s="180" t="s">
        <v>505</v>
      </c>
      <c r="F640" s="180">
        <v>0</v>
      </c>
      <c r="G640" s="180">
        <v>713491</v>
      </c>
      <c r="H640" s="180">
        <v>0</v>
      </c>
      <c r="I640" s="180">
        <v>0</v>
      </c>
      <c r="J640" s="180">
        <v>713491</v>
      </c>
      <c r="K640" s="180">
        <v>0</v>
      </c>
      <c r="L640" s="180">
        <v>713491</v>
      </c>
      <c r="M640" s="180">
        <f>IF(Form703Data[[#This Row],[Dist]]&lt;&gt;B639,1,M639+1)</f>
        <v>7</v>
      </c>
    </row>
    <row r="641" spans="1:13" x14ac:dyDescent="0.2">
      <c r="A641" s="180">
        <v>2020</v>
      </c>
      <c r="B641" s="180" t="s">
        <v>223</v>
      </c>
      <c r="C641" s="180" t="s">
        <v>1529</v>
      </c>
      <c r="D641" s="180">
        <v>3965000</v>
      </c>
      <c r="E641" s="180" t="s">
        <v>505</v>
      </c>
      <c r="F641" s="180">
        <v>41600</v>
      </c>
      <c r="G641" s="180">
        <v>0</v>
      </c>
      <c r="H641" s="180">
        <v>142750</v>
      </c>
      <c r="I641" s="180">
        <v>1000</v>
      </c>
      <c r="J641" s="180">
        <v>143750</v>
      </c>
      <c r="K641" s="180">
        <v>0</v>
      </c>
      <c r="L641" s="180">
        <v>143750</v>
      </c>
      <c r="M641" s="180">
        <f>IF(Form703Data[[#This Row],[Dist]]&lt;&gt;B640,1,M640+1)</f>
        <v>1</v>
      </c>
    </row>
    <row r="642" spans="1:13" x14ac:dyDescent="0.2">
      <c r="A642" s="180">
        <v>2020</v>
      </c>
      <c r="B642" s="180" t="s">
        <v>223</v>
      </c>
      <c r="C642" s="180" t="s">
        <v>1530</v>
      </c>
      <c r="D642" s="180">
        <v>7950000</v>
      </c>
      <c r="E642" s="180" t="s">
        <v>505</v>
      </c>
      <c r="F642" s="180">
        <v>41732</v>
      </c>
      <c r="G642" s="180">
        <v>510000</v>
      </c>
      <c r="H642" s="180">
        <v>158310</v>
      </c>
      <c r="I642" s="180">
        <v>1000</v>
      </c>
      <c r="J642" s="180">
        <v>669310</v>
      </c>
      <c r="K642" s="180">
        <v>0</v>
      </c>
      <c r="L642" s="180">
        <v>669310</v>
      </c>
      <c r="M642" s="180">
        <f>IF(Form703Data[[#This Row],[Dist]]&lt;&gt;B641,1,M641+1)</f>
        <v>2</v>
      </c>
    </row>
    <row r="643" spans="1:13" x14ac:dyDescent="0.2">
      <c r="A643" s="180">
        <v>2020</v>
      </c>
      <c r="B643" s="180" t="s">
        <v>223</v>
      </c>
      <c r="C643" s="180" t="s">
        <v>1531</v>
      </c>
      <c r="D643" s="180">
        <v>1770000</v>
      </c>
      <c r="E643" s="180" t="s">
        <v>505</v>
      </c>
      <c r="F643" s="180">
        <v>42114</v>
      </c>
      <c r="G643" s="180">
        <v>40000</v>
      </c>
      <c r="H643" s="180">
        <v>50300</v>
      </c>
      <c r="I643" s="180">
        <v>1000</v>
      </c>
      <c r="J643" s="180">
        <v>91300</v>
      </c>
      <c r="K643" s="180">
        <v>0</v>
      </c>
      <c r="L643" s="180">
        <v>91300</v>
      </c>
      <c r="M643" s="180">
        <f>IF(Form703Data[[#This Row],[Dist]]&lt;&gt;B642,1,M642+1)</f>
        <v>3</v>
      </c>
    </row>
    <row r="644" spans="1:13" x14ac:dyDescent="0.2">
      <c r="A644" s="180">
        <v>2020</v>
      </c>
      <c r="B644" s="180" t="s">
        <v>223</v>
      </c>
      <c r="C644" s="180" t="s">
        <v>1532</v>
      </c>
      <c r="D644" s="180">
        <v>1400000</v>
      </c>
      <c r="E644" s="180" t="s">
        <v>505</v>
      </c>
      <c r="F644" s="180">
        <v>42515</v>
      </c>
      <c r="G644" s="180">
        <v>25000</v>
      </c>
      <c r="H644" s="180">
        <v>39725</v>
      </c>
      <c r="I644" s="180">
        <v>1000</v>
      </c>
      <c r="J644" s="180">
        <v>65725</v>
      </c>
      <c r="K644" s="180">
        <v>0</v>
      </c>
      <c r="L644" s="180">
        <v>65725</v>
      </c>
      <c r="M644" s="180">
        <f>IF(Form703Data[[#This Row],[Dist]]&lt;&gt;B643,1,M643+1)</f>
        <v>4</v>
      </c>
    </row>
    <row r="645" spans="1:13" x14ac:dyDescent="0.2">
      <c r="A645" s="180">
        <v>2020</v>
      </c>
      <c r="B645" s="180" t="s">
        <v>223</v>
      </c>
      <c r="C645" s="180" t="s">
        <v>1533</v>
      </c>
      <c r="D645" s="180">
        <v>65000</v>
      </c>
      <c r="E645" s="180" t="s">
        <v>505</v>
      </c>
      <c r="F645" s="180">
        <v>42879</v>
      </c>
      <c r="G645" s="180">
        <v>22000</v>
      </c>
      <c r="H645" s="180">
        <v>308</v>
      </c>
      <c r="I645" s="180">
        <v>1000</v>
      </c>
      <c r="J645" s="180">
        <v>23308</v>
      </c>
      <c r="K645" s="180">
        <v>0</v>
      </c>
      <c r="L645" s="180">
        <v>23308</v>
      </c>
      <c r="M645" s="180">
        <f>IF(Form703Data[[#This Row],[Dist]]&lt;&gt;B644,1,M644+1)</f>
        <v>5</v>
      </c>
    </row>
    <row r="646" spans="1:13" x14ac:dyDescent="0.2">
      <c r="A646" s="180">
        <v>2020</v>
      </c>
      <c r="B646" s="180" t="s">
        <v>223</v>
      </c>
      <c r="C646" s="180" t="s">
        <v>1534</v>
      </c>
      <c r="D646" s="180">
        <v>5035000</v>
      </c>
      <c r="E646" s="180" t="s">
        <v>491</v>
      </c>
      <c r="F646" s="180">
        <v>41514</v>
      </c>
      <c r="G646" s="180">
        <v>291000</v>
      </c>
      <c r="H646" s="180">
        <v>116159</v>
      </c>
      <c r="I646" s="180">
        <v>250</v>
      </c>
      <c r="J646" s="180">
        <v>407409</v>
      </c>
      <c r="K646" s="180">
        <v>407409</v>
      </c>
      <c r="L646" s="180">
        <v>0</v>
      </c>
      <c r="M646" s="180">
        <f>IF(Form703Data[[#This Row],[Dist]]&lt;&gt;B645,1,M645+1)</f>
        <v>6</v>
      </c>
    </row>
    <row r="647" spans="1:13" x14ac:dyDescent="0.2">
      <c r="A647" s="180">
        <v>2020</v>
      </c>
      <c r="B647" s="180" t="s">
        <v>223</v>
      </c>
      <c r="C647" s="180" t="s">
        <v>1535</v>
      </c>
      <c r="D647" s="180">
        <v>1000000</v>
      </c>
      <c r="E647" s="180" t="s">
        <v>491</v>
      </c>
      <c r="F647" s="180">
        <v>41509</v>
      </c>
      <c r="G647" s="180">
        <v>58000</v>
      </c>
      <c r="H647" s="180">
        <v>23089</v>
      </c>
      <c r="I647" s="180">
        <v>250</v>
      </c>
      <c r="J647" s="180">
        <v>81339</v>
      </c>
      <c r="K647" s="180">
        <v>81339</v>
      </c>
      <c r="L647" s="180">
        <v>0</v>
      </c>
      <c r="M647" s="180">
        <f>IF(Form703Data[[#This Row],[Dist]]&lt;&gt;B646,1,M646+1)</f>
        <v>7</v>
      </c>
    </row>
    <row r="648" spans="1:13" x14ac:dyDescent="0.2">
      <c r="A648" s="180">
        <v>2020</v>
      </c>
      <c r="B648" s="180" t="s">
        <v>224</v>
      </c>
      <c r="C648" s="180" t="s">
        <v>1536</v>
      </c>
      <c r="D648" s="180">
        <v>1895000</v>
      </c>
      <c r="E648" s="180" t="s">
        <v>491</v>
      </c>
      <c r="F648" s="180">
        <v>0</v>
      </c>
      <c r="G648" s="180">
        <v>100000</v>
      </c>
      <c r="H648" s="180">
        <v>38988</v>
      </c>
      <c r="I648" s="180">
        <v>0</v>
      </c>
      <c r="J648" s="180">
        <v>138988</v>
      </c>
      <c r="K648" s="180">
        <v>0</v>
      </c>
      <c r="L648" s="180">
        <v>0</v>
      </c>
      <c r="M648" s="180">
        <f>IF(Form703Data[[#This Row],[Dist]]&lt;&gt;B647,1,M647+1)</f>
        <v>1</v>
      </c>
    </row>
    <row r="649" spans="1:13" x14ac:dyDescent="0.2">
      <c r="A649" s="180">
        <v>2020</v>
      </c>
      <c r="B649" s="180" t="s">
        <v>224</v>
      </c>
      <c r="C649" s="180" t="s">
        <v>1537</v>
      </c>
      <c r="D649" s="180">
        <v>4300000</v>
      </c>
      <c r="E649" s="180" t="s">
        <v>491</v>
      </c>
      <c r="F649" s="180">
        <v>0</v>
      </c>
      <c r="G649" s="180">
        <v>279000</v>
      </c>
      <c r="H649" s="180">
        <v>77528</v>
      </c>
      <c r="I649" s="180">
        <v>0</v>
      </c>
      <c r="J649" s="180">
        <v>356528</v>
      </c>
      <c r="K649" s="180">
        <v>0</v>
      </c>
      <c r="L649" s="180">
        <v>0</v>
      </c>
      <c r="M649" s="180">
        <f>IF(Form703Data[[#This Row],[Dist]]&lt;&gt;B648,1,M648+1)</f>
        <v>2</v>
      </c>
    </row>
    <row r="650" spans="1:13" x14ac:dyDescent="0.2">
      <c r="A650" s="180">
        <v>2020</v>
      </c>
      <c r="B650" s="180" t="s">
        <v>224</v>
      </c>
      <c r="C650" s="180" t="s">
        <v>1538</v>
      </c>
      <c r="D650" s="180">
        <v>1700000</v>
      </c>
      <c r="E650" s="180" t="s">
        <v>491</v>
      </c>
      <c r="F650" s="180">
        <v>0</v>
      </c>
      <c r="G650" s="180">
        <v>140000</v>
      </c>
      <c r="H650" s="180">
        <v>40793</v>
      </c>
      <c r="I650" s="180">
        <v>0</v>
      </c>
      <c r="J650" s="180">
        <v>180793</v>
      </c>
      <c r="K650" s="180">
        <v>0</v>
      </c>
      <c r="L650" s="180">
        <v>0</v>
      </c>
      <c r="M650" s="180">
        <f>IF(Form703Data[[#This Row],[Dist]]&lt;&gt;B649,1,M649+1)</f>
        <v>3</v>
      </c>
    </row>
    <row r="651" spans="1:13" x14ac:dyDescent="0.2">
      <c r="A651" s="180">
        <v>2020</v>
      </c>
      <c r="B651" s="180" t="s">
        <v>225</v>
      </c>
      <c r="C651" s="180" t="s">
        <v>388</v>
      </c>
      <c r="D651" s="180">
        <v>1380000</v>
      </c>
      <c r="E651" s="180" t="s">
        <v>1310</v>
      </c>
      <c r="F651" s="180">
        <v>42663</v>
      </c>
      <c r="G651" s="180">
        <v>350000</v>
      </c>
      <c r="H651" s="180">
        <v>4900</v>
      </c>
      <c r="I651" s="180">
        <v>0</v>
      </c>
      <c r="J651" s="180">
        <v>354900</v>
      </c>
      <c r="K651" s="180">
        <v>0</v>
      </c>
      <c r="L651" s="180">
        <v>354900</v>
      </c>
      <c r="M651" s="180">
        <f>IF(Form703Data[[#This Row],[Dist]]&lt;&gt;B650,1,M650+1)</f>
        <v>1</v>
      </c>
    </row>
    <row r="652" spans="1:13" x14ac:dyDescent="0.2">
      <c r="A652" s="180">
        <v>2020</v>
      </c>
      <c r="B652" s="180" t="s">
        <v>226</v>
      </c>
      <c r="C652" s="180" t="s">
        <v>1539</v>
      </c>
      <c r="D652" s="180">
        <v>3920000</v>
      </c>
      <c r="E652" s="180" t="s">
        <v>491</v>
      </c>
      <c r="F652" s="180">
        <v>40588</v>
      </c>
      <c r="G652" s="180">
        <v>200000</v>
      </c>
      <c r="H652" s="180">
        <v>101088</v>
      </c>
      <c r="I652" s="180">
        <v>2000</v>
      </c>
      <c r="J652" s="180">
        <v>303088</v>
      </c>
      <c r="K652" s="180">
        <v>0</v>
      </c>
      <c r="L652" s="180">
        <v>0</v>
      </c>
      <c r="M652" s="180">
        <f>IF(Form703Data[[#This Row],[Dist]]&lt;&gt;B651,1,M651+1)</f>
        <v>1</v>
      </c>
    </row>
    <row r="653" spans="1:13" x14ac:dyDescent="0.2">
      <c r="A653" s="180">
        <v>2020</v>
      </c>
      <c r="B653" s="180" t="s">
        <v>226</v>
      </c>
      <c r="C653" s="180" t="s">
        <v>1540</v>
      </c>
      <c r="D653" s="180">
        <v>9000000</v>
      </c>
      <c r="E653" s="180" t="s">
        <v>505</v>
      </c>
      <c r="F653" s="180">
        <v>43070</v>
      </c>
      <c r="G653" s="180">
        <v>385000</v>
      </c>
      <c r="H653" s="180">
        <v>241900</v>
      </c>
      <c r="I653" s="180">
        <v>1000</v>
      </c>
      <c r="J653" s="180">
        <v>627900</v>
      </c>
      <c r="K653" s="180">
        <v>1000</v>
      </c>
      <c r="L653" s="180">
        <v>626900</v>
      </c>
      <c r="M653" s="180">
        <f>IF(Form703Data[[#This Row],[Dist]]&lt;&gt;B652,1,M652+1)</f>
        <v>2</v>
      </c>
    </row>
    <row r="654" spans="1:13" x14ac:dyDescent="0.2">
      <c r="A654" s="180">
        <v>2020</v>
      </c>
      <c r="B654" s="180" t="s">
        <v>226</v>
      </c>
      <c r="C654" s="180" t="s">
        <v>1541</v>
      </c>
      <c r="D654" s="180">
        <v>1875000</v>
      </c>
      <c r="E654" s="180" t="s">
        <v>505</v>
      </c>
      <c r="F654" s="180">
        <v>43586</v>
      </c>
      <c r="G654" s="180">
        <v>45000</v>
      </c>
      <c r="H654" s="180">
        <v>69746</v>
      </c>
      <c r="I654" s="180">
        <v>1500</v>
      </c>
      <c r="J654" s="180">
        <v>116246</v>
      </c>
      <c r="K654" s="180">
        <v>0</v>
      </c>
      <c r="L654" s="180">
        <v>116246</v>
      </c>
      <c r="M654" s="180">
        <f>IF(Form703Data[[#This Row],[Dist]]&lt;&gt;B653,1,M653+1)</f>
        <v>3</v>
      </c>
    </row>
    <row r="655" spans="1:13" x14ac:dyDescent="0.2">
      <c r="A655" s="180">
        <v>2020</v>
      </c>
      <c r="B655" s="180" t="s">
        <v>227</v>
      </c>
      <c r="C655" s="180" t="s">
        <v>1542</v>
      </c>
      <c r="D655" s="180">
        <v>5333000</v>
      </c>
      <c r="E655" s="180" t="s">
        <v>491</v>
      </c>
      <c r="F655" s="180">
        <v>0</v>
      </c>
      <c r="G655" s="180">
        <v>329000</v>
      </c>
      <c r="H655" s="180">
        <v>109402</v>
      </c>
      <c r="I655" s="180">
        <v>500</v>
      </c>
      <c r="J655" s="180">
        <v>438902</v>
      </c>
      <c r="K655" s="180">
        <v>0</v>
      </c>
      <c r="L655" s="180">
        <v>0</v>
      </c>
      <c r="M655" s="180">
        <f>IF(Form703Data[[#This Row],[Dist]]&lt;&gt;B654,1,M654+1)</f>
        <v>1</v>
      </c>
    </row>
    <row r="656" spans="1:13" x14ac:dyDescent="0.2">
      <c r="A656" s="180">
        <v>2020</v>
      </c>
      <c r="B656" s="180" t="s">
        <v>227</v>
      </c>
      <c r="C656" s="180" t="s">
        <v>1543</v>
      </c>
      <c r="D656" s="180">
        <v>24995000</v>
      </c>
      <c r="E656" s="180" t="s">
        <v>505</v>
      </c>
      <c r="F656" s="180">
        <v>43230</v>
      </c>
      <c r="G656" s="180">
        <v>940000</v>
      </c>
      <c r="H656" s="180">
        <v>813000</v>
      </c>
      <c r="I656" s="180">
        <v>600</v>
      </c>
      <c r="J656" s="180">
        <v>1753600</v>
      </c>
      <c r="K656" s="180">
        <v>0</v>
      </c>
      <c r="L656" s="180">
        <v>1753600</v>
      </c>
      <c r="M656" s="180">
        <f>IF(Form703Data[[#This Row],[Dist]]&lt;&gt;B655,1,M655+1)</f>
        <v>2</v>
      </c>
    </row>
    <row r="657" spans="1:13" x14ac:dyDescent="0.2">
      <c r="A657" s="180">
        <v>2020</v>
      </c>
      <c r="B657" s="180" t="s">
        <v>227</v>
      </c>
      <c r="C657" s="180" t="s">
        <v>1544</v>
      </c>
      <c r="D657" s="180">
        <v>60000</v>
      </c>
      <c r="E657" s="180" t="s">
        <v>505</v>
      </c>
      <c r="F657" s="180">
        <v>0</v>
      </c>
      <c r="G657" s="180">
        <v>60000</v>
      </c>
      <c r="H657" s="180">
        <v>0</v>
      </c>
      <c r="I657" s="180">
        <v>0</v>
      </c>
      <c r="J657" s="180">
        <v>60000</v>
      </c>
      <c r="K657" s="180">
        <v>0</v>
      </c>
      <c r="L657" s="180">
        <v>60000</v>
      </c>
      <c r="M657" s="180">
        <f>IF(Form703Data[[#This Row],[Dist]]&lt;&gt;B656,1,M656+1)</f>
        <v>3</v>
      </c>
    </row>
    <row r="658" spans="1:13" x14ac:dyDescent="0.2">
      <c r="A658" s="180">
        <v>2020</v>
      </c>
      <c r="B658" s="180" t="s">
        <v>230</v>
      </c>
      <c r="C658" s="180" t="s">
        <v>1545</v>
      </c>
      <c r="D658" s="180">
        <v>6305000</v>
      </c>
      <c r="E658" s="180" t="s">
        <v>491</v>
      </c>
      <c r="F658" s="180">
        <v>0</v>
      </c>
      <c r="G658" s="180">
        <v>0</v>
      </c>
      <c r="H658" s="180">
        <v>180323</v>
      </c>
      <c r="I658" s="180">
        <v>0</v>
      </c>
      <c r="J658" s="180">
        <v>180323</v>
      </c>
      <c r="K658" s="180">
        <v>180323</v>
      </c>
      <c r="L658" s="180">
        <v>0</v>
      </c>
      <c r="M658" s="180">
        <f>IF(Form703Data[[#This Row],[Dist]]&lt;&gt;B657,1,M657+1)</f>
        <v>1</v>
      </c>
    </row>
    <row r="659" spans="1:13" x14ac:dyDescent="0.2">
      <c r="A659" s="180">
        <v>2020</v>
      </c>
      <c r="B659" s="180" t="s">
        <v>232</v>
      </c>
      <c r="C659" s="180" t="s">
        <v>1546</v>
      </c>
      <c r="D659" s="180">
        <v>6967000</v>
      </c>
      <c r="E659" s="180" t="s">
        <v>491</v>
      </c>
      <c r="F659" s="180">
        <v>0</v>
      </c>
      <c r="G659" s="180">
        <v>544000</v>
      </c>
      <c r="H659" s="180">
        <v>141265</v>
      </c>
      <c r="I659" s="180">
        <v>0</v>
      </c>
      <c r="J659" s="180">
        <v>685265</v>
      </c>
      <c r="K659" s="180">
        <v>685265</v>
      </c>
      <c r="L659" s="180">
        <v>0</v>
      </c>
      <c r="M659" s="180">
        <f>IF(Form703Data[[#This Row],[Dist]]&lt;&gt;B658,1,M658+1)</f>
        <v>1</v>
      </c>
    </row>
    <row r="660" spans="1:13" x14ac:dyDescent="0.2">
      <c r="A660" s="180">
        <v>2020</v>
      </c>
      <c r="B660" s="180" t="s">
        <v>232</v>
      </c>
      <c r="C660" s="180" t="s">
        <v>1547</v>
      </c>
      <c r="D660" s="180">
        <v>8895000</v>
      </c>
      <c r="E660" s="180" t="s">
        <v>491</v>
      </c>
      <c r="F660" s="180">
        <v>0</v>
      </c>
      <c r="G660" s="180">
        <v>535000</v>
      </c>
      <c r="H660" s="180">
        <v>159960</v>
      </c>
      <c r="I660" s="180">
        <v>0</v>
      </c>
      <c r="J660" s="180">
        <v>694960</v>
      </c>
      <c r="K660" s="180">
        <v>694960</v>
      </c>
      <c r="L660" s="180">
        <v>0</v>
      </c>
      <c r="M660" s="180">
        <f>IF(Form703Data[[#This Row],[Dist]]&lt;&gt;B659,1,M659+1)</f>
        <v>2</v>
      </c>
    </row>
    <row r="661" spans="1:13" x14ac:dyDescent="0.2">
      <c r="A661" s="180">
        <v>2020</v>
      </c>
      <c r="B661" s="180" t="s">
        <v>232</v>
      </c>
      <c r="C661" s="180" t="s">
        <v>1548</v>
      </c>
      <c r="D661" s="180">
        <v>9490000</v>
      </c>
      <c r="E661" s="180" t="s">
        <v>491</v>
      </c>
      <c r="F661" s="180">
        <v>0</v>
      </c>
      <c r="G661" s="180">
        <v>560000</v>
      </c>
      <c r="H661" s="180">
        <v>187600</v>
      </c>
      <c r="I661" s="180">
        <v>0</v>
      </c>
      <c r="J661" s="180">
        <v>747600</v>
      </c>
      <c r="K661" s="180">
        <v>747600</v>
      </c>
      <c r="L661" s="180">
        <v>0</v>
      </c>
      <c r="M661" s="180">
        <f>IF(Form703Data[[#This Row],[Dist]]&lt;&gt;B660,1,M660+1)</f>
        <v>3</v>
      </c>
    </row>
    <row r="662" spans="1:13" x14ac:dyDescent="0.2">
      <c r="A662" s="180">
        <v>2020</v>
      </c>
      <c r="B662" s="180" t="s">
        <v>233</v>
      </c>
      <c r="C662" s="180" t="s">
        <v>1549</v>
      </c>
      <c r="D662" s="180">
        <v>5930000</v>
      </c>
      <c r="E662" s="180" t="s">
        <v>505</v>
      </c>
      <c r="F662" s="180" t="s">
        <v>1550</v>
      </c>
      <c r="G662" s="180">
        <v>100000</v>
      </c>
      <c r="H662" s="180">
        <v>153225</v>
      </c>
      <c r="I662" s="180">
        <v>500</v>
      </c>
      <c r="J662" s="180">
        <v>253725</v>
      </c>
      <c r="K662" s="180">
        <v>0</v>
      </c>
      <c r="L662" s="180">
        <v>253725</v>
      </c>
      <c r="M662" s="180">
        <f>IF(Form703Data[[#This Row],[Dist]]&lt;&gt;B661,1,M661+1)</f>
        <v>1</v>
      </c>
    </row>
    <row r="663" spans="1:13" x14ac:dyDescent="0.2">
      <c r="A663" s="180">
        <v>2020</v>
      </c>
      <c r="B663" s="180" t="s">
        <v>233</v>
      </c>
      <c r="C663" s="180" t="s">
        <v>1551</v>
      </c>
      <c r="D663" s="180">
        <v>2280000</v>
      </c>
      <c r="E663" s="180" t="s">
        <v>505</v>
      </c>
      <c r="F663" s="180" t="s">
        <v>1550</v>
      </c>
      <c r="G663" s="180">
        <v>675000</v>
      </c>
      <c r="H663" s="180">
        <v>35640</v>
      </c>
      <c r="I663" s="180">
        <v>500</v>
      </c>
      <c r="J663" s="180">
        <v>711140</v>
      </c>
      <c r="K663" s="180">
        <v>0</v>
      </c>
      <c r="L663" s="180">
        <v>711140</v>
      </c>
      <c r="M663" s="180">
        <f>IF(Form703Data[[#This Row],[Dist]]&lt;&gt;B662,1,M662+1)</f>
        <v>2</v>
      </c>
    </row>
    <row r="664" spans="1:13" x14ac:dyDescent="0.2">
      <c r="A664" s="180">
        <v>2020</v>
      </c>
      <c r="B664" s="180" t="s">
        <v>233</v>
      </c>
      <c r="C664" s="180" t="s">
        <v>1042</v>
      </c>
      <c r="D664" s="180">
        <v>4070000</v>
      </c>
      <c r="E664" s="180" t="s">
        <v>491</v>
      </c>
      <c r="F664" s="180" t="s">
        <v>1550</v>
      </c>
      <c r="G664" s="180">
        <v>205000</v>
      </c>
      <c r="H664" s="180">
        <v>82500</v>
      </c>
      <c r="I664" s="180">
        <v>500</v>
      </c>
      <c r="J664" s="180">
        <v>288000</v>
      </c>
      <c r="K664" s="180">
        <v>288000</v>
      </c>
      <c r="L664" s="180">
        <v>0</v>
      </c>
      <c r="M664" s="180">
        <f>IF(Form703Data[[#This Row],[Dist]]&lt;&gt;B663,1,M663+1)</f>
        <v>3</v>
      </c>
    </row>
    <row r="665" spans="1:13" x14ac:dyDescent="0.2">
      <c r="A665" s="180">
        <v>2020</v>
      </c>
      <c r="B665" s="180" t="s">
        <v>234</v>
      </c>
      <c r="C665" s="180" t="s">
        <v>1552</v>
      </c>
      <c r="D665" s="180">
        <v>620000</v>
      </c>
      <c r="E665" s="180" t="s">
        <v>491</v>
      </c>
      <c r="F665" s="180">
        <v>2008</v>
      </c>
      <c r="G665" s="180">
        <v>45000</v>
      </c>
      <c r="H665" s="180">
        <v>8662</v>
      </c>
      <c r="I665" s="180">
        <v>0</v>
      </c>
      <c r="J665" s="180">
        <v>53662</v>
      </c>
      <c r="K665" s="180">
        <v>0</v>
      </c>
      <c r="L665" s="180">
        <v>0</v>
      </c>
      <c r="M665" s="180">
        <f>IF(Form703Data[[#This Row],[Dist]]&lt;&gt;B664,1,M664+1)</f>
        <v>1</v>
      </c>
    </row>
    <row r="666" spans="1:13" x14ac:dyDescent="0.2">
      <c r="A666" s="180">
        <v>2020</v>
      </c>
      <c r="B666" s="180" t="s">
        <v>235</v>
      </c>
      <c r="C666" s="180" t="s">
        <v>388</v>
      </c>
      <c r="D666" s="180">
        <v>1219000</v>
      </c>
      <c r="E666" s="180" t="s">
        <v>505</v>
      </c>
      <c r="F666" s="180">
        <v>0</v>
      </c>
      <c r="G666" s="180">
        <v>168000</v>
      </c>
      <c r="H666" s="180">
        <v>3444</v>
      </c>
      <c r="I666" s="180">
        <v>0</v>
      </c>
      <c r="J666" s="180">
        <v>171444</v>
      </c>
      <c r="K666" s="180">
        <v>0</v>
      </c>
      <c r="L666" s="180">
        <v>171444</v>
      </c>
      <c r="M666" s="180">
        <f>IF(Form703Data[[#This Row],[Dist]]&lt;&gt;B665,1,M665+1)</f>
        <v>1</v>
      </c>
    </row>
    <row r="667" spans="1:13" x14ac:dyDescent="0.2">
      <c r="A667" s="180">
        <v>2020</v>
      </c>
      <c r="B667" s="180" t="s">
        <v>236</v>
      </c>
      <c r="C667" s="180" t="s">
        <v>1553</v>
      </c>
      <c r="D667" s="180">
        <v>5500000</v>
      </c>
      <c r="E667" s="180" t="s">
        <v>505</v>
      </c>
      <c r="F667" s="180">
        <v>42779</v>
      </c>
      <c r="G667" s="180">
        <v>220000</v>
      </c>
      <c r="H667" s="180">
        <v>148826</v>
      </c>
      <c r="I667" s="180">
        <v>1600</v>
      </c>
      <c r="J667" s="180">
        <v>370426</v>
      </c>
      <c r="K667" s="180">
        <v>0</v>
      </c>
      <c r="L667" s="180">
        <v>370426</v>
      </c>
      <c r="M667" s="180">
        <f>IF(Form703Data[[#This Row],[Dist]]&lt;&gt;B666,1,M666+1)</f>
        <v>1</v>
      </c>
    </row>
    <row r="668" spans="1:13" x14ac:dyDescent="0.2">
      <c r="A668" s="180">
        <v>2020</v>
      </c>
      <c r="B668" s="180" t="s">
        <v>236</v>
      </c>
      <c r="C668" s="180" t="s">
        <v>1554</v>
      </c>
      <c r="D668" s="180">
        <v>500000</v>
      </c>
      <c r="E668" s="180" t="s">
        <v>491</v>
      </c>
      <c r="F668" s="180">
        <v>0</v>
      </c>
      <c r="G668" s="180">
        <v>41000</v>
      </c>
      <c r="H668" s="180">
        <v>21627</v>
      </c>
      <c r="I668" s="180">
        <v>0</v>
      </c>
      <c r="J668" s="180">
        <v>62627</v>
      </c>
      <c r="K668" s="180">
        <v>0</v>
      </c>
      <c r="L668" s="180">
        <v>0</v>
      </c>
      <c r="M668" s="180">
        <f>IF(Form703Data[[#This Row],[Dist]]&lt;&gt;B667,1,M667+1)</f>
        <v>2</v>
      </c>
    </row>
    <row r="669" spans="1:13" x14ac:dyDescent="0.2">
      <c r="A669" s="180">
        <v>2020</v>
      </c>
      <c r="B669" s="180" t="s">
        <v>236</v>
      </c>
      <c r="C669" s="180" t="s">
        <v>1555</v>
      </c>
      <c r="D669" s="180">
        <v>0</v>
      </c>
      <c r="E669" s="180" t="s">
        <v>505</v>
      </c>
      <c r="F669" s="180">
        <v>0</v>
      </c>
      <c r="G669" s="180">
        <v>355000</v>
      </c>
      <c r="H669" s="180">
        <v>0</v>
      </c>
      <c r="I669" s="180">
        <v>0</v>
      </c>
      <c r="J669" s="180">
        <v>355000</v>
      </c>
      <c r="K669" s="180">
        <v>0</v>
      </c>
      <c r="L669" s="180">
        <v>355000</v>
      </c>
      <c r="M669" s="180">
        <f>IF(Form703Data[[#This Row],[Dist]]&lt;&gt;B668,1,M668+1)</f>
        <v>3</v>
      </c>
    </row>
    <row r="670" spans="1:13" x14ac:dyDescent="0.2">
      <c r="A670" s="180">
        <v>2020</v>
      </c>
      <c r="B670" s="180" t="s">
        <v>237</v>
      </c>
      <c r="C670" s="180" t="s">
        <v>1209</v>
      </c>
      <c r="D670" s="180">
        <v>0</v>
      </c>
      <c r="E670" s="180" t="s">
        <v>505</v>
      </c>
      <c r="F670" s="180">
        <v>0</v>
      </c>
      <c r="G670" s="180">
        <v>955000</v>
      </c>
      <c r="H670" s="180">
        <v>127445</v>
      </c>
      <c r="I670" s="180">
        <v>500</v>
      </c>
      <c r="J670" s="180">
        <v>1082945</v>
      </c>
      <c r="K670" s="180">
        <v>0</v>
      </c>
      <c r="L670" s="180">
        <v>1082945</v>
      </c>
      <c r="M670" s="180">
        <f>IF(Form703Data[[#This Row],[Dist]]&lt;&gt;B669,1,M669+1)</f>
        <v>1</v>
      </c>
    </row>
    <row r="671" spans="1:13" x14ac:dyDescent="0.2">
      <c r="A671" s="180">
        <v>2020</v>
      </c>
      <c r="B671" s="180" t="s">
        <v>237</v>
      </c>
      <c r="C671" s="180" t="s">
        <v>1556</v>
      </c>
      <c r="D671" s="180">
        <v>0</v>
      </c>
      <c r="E671" s="180" t="s">
        <v>505</v>
      </c>
      <c r="F671" s="180">
        <v>0</v>
      </c>
      <c r="G671" s="180">
        <v>350000</v>
      </c>
      <c r="H671" s="180">
        <v>167860</v>
      </c>
      <c r="I671" s="180">
        <v>500</v>
      </c>
      <c r="J671" s="180">
        <v>518360</v>
      </c>
      <c r="K671" s="180">
        <v>0</v>
      </c>
      <c r="L671" s="180">
        <v>518360</v>
      </c>
      <c r="M671" s="180">
        <f>IF(Form703Data[[#This Row],[Dist]]&lt;&gt;B670,1,M670+1)</f>
        <v>2</v>
      </c>
    </row>
    <row r="672" spans="1:13" x14ac:dyDescent="0.2">
      <c r="A672" s="180">
        <v>2020</v>
      </c>
      <c r="B672" s="180" t="s">
        <v>237</v>
      </c>
      <c r="C672" s="180" t="s">
        <v>1557</v>
      </c>
      <c r="D672" s="180">
        <v>0</v>
      </c>
      <c r="E672" s="180" t="s">
        <v>505</v>
      </c>
      <c r="F672" s="180">
        <v>0</v>
      </c>
      <c r="G672" s="180">
        <v>100000</v>
      </c>
      <c r="H672" s="180">
        <v>297112</v>
      </c>
      <c r="I672" s="180">
        <v>500</v>
      </c>
      <c r="J672" s="180">
        <v>397612</v>
      </c>
      <c r="K672" s="180">
        <v>0</v>
      </c>
      <c r="L672" s="180">
        <v>397612</v>
      </c>
      <c r="M672" s="180">
        <f>IF(Form703Data[[#This Row],[Dist]]&lt;&gt;B671,1,M671+1)</f>
        <v>3</v>
      </c>
    </row>
    <row r="673" spans="1:13" x14ac:dyDescent="0.2">
      <c r="A673" s="180">
        <v>2020</v>
      </c>
      <c r="B673" s="180" t="s">
        <v>237</v>
      </c>
      <c r="C673" s="180" t="s">
        <v>1558</v>
      </c>
      <c r="D673" s="180">
        <v>0</v>
      </c>
      <c r="E673" s="180" t="s">
        <v>505</v>
      </c>
      <c r="F673" s="180">
        <v>0</v>
      </c>
      <c r="G673" s="180">
        <v>80000</v>
      </c>
      <c r="H673" s="180">
        <v>244111</v>
      </c>
      <c r="I673" s="180">
        <v>500</v>
      </c>
      <c r="J673" s="180">
        <v>324611</v>
      </c>
      <c r="K673" s="180">
        <v>0</v>
      </c>
      <c r="L673" s="180">
        <v>324611</v>
      </c>
      <c r="M673" s="180">
        <f>IF(Form703Data[[#This Row],[Dist]]&lt;&gt;B672,1,M672+1)</f>
        <v>4</v>
      </c>
    </row>
    <row r="674" spans="1:13" x14ac:dyDescent="0.2">
      <c r="A674" s="180">
        <v>2020</v>
      </c>
      <c r="B674" s="180" t="s">
        <v>237</v>
      </c>
      <c r="C674" s="180" t="s">
        <v>1559</v>
      </c>
      <c r="D674" s="180">
        <v>0</v>
      </c>
      <c r="E674" s="180" t="s">
        <v>505</v>
      </c>
      <c r="F674" s="180">
        <v>0</v>
      </c>
      <c r="G674" s="180">
        <v>100000</v>
      </c>
      <c r="H674" s="180">
        <v>2000</v>
      </c>
      <c r="I674" s="180">
        <v>500</v>
      </c>
      <c r="J674" s="180">
        <v>102500</v>
      </c>
      <c r="K674" s="180">
        <v>0</v>
      </c>
      <c r="L674" s="180">
        <v>102500</v>
      </c>
      <c r="M674" s="180">
        <f>IF(Form703Data[[#This Row],[Dist]]&lt;&gt;B673,1,M673+1)</f>
        <v>5</v>
      </c>
    </row>
    <row r="675" spans="1:13" x14ac:dyDescent="0.2">
      <c r="A675" s="180">
        <v>2020</v>
      </c>
      <c r="B675" s="180" t="s">
        <v>237</v>
      </c>
      <c r="C675" s="180" t="s">
        <v>1560</v>
      </c>
      <c r="D675" s="180">
        <v>0</v>
      </c>
      <c r="E675" s="180" t="s">
        <v>491</v>
      </c>
      <c r="F675" s="180">
        <v>0</v>
      </c>
      <c r="G675" s="180">
        <v>675000</v>
      </c>
      <c r="H675" s="180">
        <v>216542</v>
      </c>
      <c r="I675" s="180">
        <v>500</v>
      </c>
      <c r="J675" s="180">
        <v>892042</v>
      </c>
      <c r="K675" s="180">
        <v>892042</v>
      </c>
      <c r="L675" s="180">
        <v>0</v>
      </c>
      <c r="M675" s="180">
        <f>IF(Form703Data[[#This Row],[Dist]]&lt;&gt;B674,1,M674+1)</f>
        <v>6</v>
      </c>
    </row>
    <row r="676" spans="1:13" x14ac:dyDescent="0.2">
      <c r="A676" s="180">
        <v>2020</v>
      </c>
      <c r="B676" s="180" t="s">
        <v>237</v>
      </c>
      <c r="C676" s="180" t="s">
        <v>1561</v>
      </c>
      <c r="D676" s="180">
        <v>0</v>
      </c>
      <c r="E676" s="180" t="s">
        <v>491</v>
      </c>
      <c r="F676" s="180">
        <v>0</v>
      </c>
      <c r="G676" s="180">
        <v>320000</v>
      </c>
      <c r="H676" s="180">
        <v>95367</v>
      </c>
      <c r="I676" s="180">
        <v>500</v>
      </c>
      <c r="J676" s="180">
        <v>415867</v>
      </c>
      <c r="K676" s="180">
        <v>415867</v>
      </c>
      <c r="L676" s="180">
        <v>0</v>
      </c>
      <c r="M676" s="180">
        <f>IF(Form703Data[[#This Row],[Dist]]&lt;&gt;B675,1,M675+1)</f>
        <v>7</v>
      </c>
    </row>
    <row r="677" spans="1:13" x14ac:dyDescent="0.2">
      <c r="A677" s="180">
        <v>2020</v>
      </c>
      <c r="B677" s="180" t="s">
        <v>238</v>
      </c>
      <c r="C677" s="180" t="s">
        <v>1562</v>
      </c>
      <c r="D677" s="180">
        <v>6500000</v>
      </c>
      <c r="E677" s="180" t="s">
        <v>505</v>
      </c>
      <c r="F677" s="180">
        <v>0</v>
      </c>
      <c r="G677" s="180">
        <v>230000</v>
      </c>
      <c r="H677" s="180">
        <v>260000</v>
      </c>
      <c r="I677" s="180">
        <v>0</v>
      </c>
      <c r="J677" s="180">
        <v>490000</v>
      </c>
      <c r="K677" s="180">
        <v>0</v>
      </c>
      <c r="L677" s="180">
        <v>490000</v>
      </c>
      <c r="M677" s="180">
        <f>IF(Form703Data[[#This Row],[Dist]]&lt;&gt;B676,1,M676+1)</f>
        <v>1</v>
      </c>
    </row>
    <row r="678" spans="1:13" x14ac:dyDescent="0.2">
      <c r="A678" s="180">
        <v>2020</v>
      </c>
      <c r="B678" s="180" t="s">
        <v>238</v>
      </c>
      <c r="C678" s="180" t="s">
        <v>1563</v>
      </c>
      <c r="D678" s="180">
        <v>2495000</v>
      </c>
      <c r="E678" s="180" t="s">
        <v>491</v>
      </c>
      <c r="F678" s="180">
        <v>40878</v>
      </c>
      <c r="G678" s="180">
        <v>50000</v>
      </c>
      <c r="H678" s="180">
        <v>15200</v>
      </c>
      <c r="I678" s="180">
        <v>1000</v>
      </c>
      <c r="J678" s="180">
        <v>66200</v>
      </c>
      <c r="K678" s="180">
        <v>0</v>
      </c>
      <c r="L678" s="180">
        <v>0</v>
      </c>
      <c r="M678" s="180">
        <f>IF(Form703Data[[#This Row],[Dist]]&lt;&gt;B677,1,M677+1)</f>
        <v>2</v>
      </c>
    </row>
    <row r="679" spans="1:13" x14ac:dyDescent="0.2">
      <c r="A679" s="180">
        <v>2020</v>
      </c>
      <c r="B679" s="180" t="s">
        <v>238</v>
      </c>
      <c r="C679" s="180" t="s">
        <v>1564</v>
      </c>
      <c r="D679" s="180">
        <v>7630000</v>
      </c>
      <c r="E679" s="180" t="s">
        <v>491</v>
      </c>
      <c r="F679" s="180">
        <v>42354</v>
      </c>
      <c r="G679" s="180">
        <v>75000</v>
      </c>
      <c r="H679" s="180">
        <v>201411</v>
      </c>
      <c r="I679" s="180">
        <v>1000</v>
      </c>
      <c r="J679" s="180">
        <v>277411</v>
      </c>
      <c r="K679" s="180">
        <v>0</v>
      </c>
      <c r="L679" s="180">
        <v>0</v>
      </c>
      <c r="M679" s="180">
        <f>IF(Form703Data[[#This Row],[Dist]]&lt;&gt;B678,1,M678+1)</f>
        <v>3</v>
      </c>
    </row>
    <row r="680" spans="1:13" x14ac:dyDescent="0.2">
      <c r="A680" s="180">
        <v>2020</v>
      </c>
      <c r="B680" s="180" t="s">
        <v>238</v>
      </c>
      <c r="C680" s="180" t="s">
        <v>1565</v>
      </c>
      <c r="D680" s="180">
        <v>2155000</v>
      </c>
      <c r="E680" s="180" t="s">
        <v>491</v>
      </c>
      <c r="F680" s="180">
        <v>42354</v>
      </c>
      <c r="G680" s="180">
        <v>660000</v>
      </c>
      <c r="H680" s="180">
        <v>53635</v>
      </c>
      <c r="I680" s="180">
        <v>1000</v>
      </c>
      <c r="J680" s="180">
        <v>714635</v>
      </c>
      <c r="K680" s="180">
        <v>0</v>
      </c>
      <c r="L680" s="180">
        <v>0</v>
      </c>
      <c r="M680" s="180">
        <f>IF(Form703Data[[#This Row],[Dist]]&lt;&gt;B679,1,M679+1)</f>
        <v>4</v>
      </c>
    </row>
    <row r="681" spans="1:13" x14ac:dyDescent="0.2">
      <c r="A681" s="180">
        <v>2020</v>
      </c>
      <c r="B681" s="180" t="s">
        <v>239</v>
      </c>
      <c r="C681" s="180" t="s">
        <v>1566</v>
      </c>
      <c r="D681" s="180">
        <v>10000000</v>
      </c>
      <c r="E681" s="180" t="s">
        <v>491</v>
      </c>
      <c r="F681" s="180">
        <v>0</v>
      </c>
      <c r="G681" s="180">
        <v>1680000</v>
      </c>
      <c r="H681" s="180">
        <v>91492</v>
      </c>
      <c r="I681" s="180">
        <v>0</v>
      </c>
      <c r="J681" s="180">
        <v>1771492</v>
      </c>
      <c r="K681" s="180">
        <v>1771492</v>
      </c>
      <c r="L681" s="180">
        <v>0</v>
      </c>
      <c r="M681" s="180">
        <f>IF(Form703Data[[#This Row],[Dist]]&lt;&gt;B680,1,M680+1)</f>
        <v>1</v>
      </c>
    </row>
    <row r="682" spans="1:13" x14ac:dyDescent="0.2">
      <c r="A682" s="180">
        <v>2020</v>
      </c>
      <c r="B682" s="180" t="s">
        <v>239</v>
      </c>
      <c r="C682" s="180" t="s">
        <v>1567</v>
      </c>
      <c r="D682" s="180">
        <v>10000000</v>
      </c>
      <c r="E682" s="180" t="s">
        <v>491</v>
      </c>
      <c r="F682" s="180">
        <v>0</v>
      </c>
      <c r="G682" s="180">
        <v>905000</v>
      </c>
      <c r="H682" s="180">
        <v>161504</v>
      </c>
      <c r="I682" s="180">
        <v>0</v>
      </c>
      <c r="J682" s="180">
        <v>1066504</v>
      </c>
      <c r="K682" s="180">
        <v>1066504</v>
      </c>
      <c r="L682" s="180">
        <v>0</v>
      </c>
      <c r="M682" s="180">
        <f>IF(Form703Data[[#This Row],[Dist]]&lt;&gt;B681,1,M681+1)</f>
        <v>2</v>
      </c>
    </row>
    <row r="683" spans="1:13" x14ac:dyDescent="0.2">
      <c r="A683" s="180">
        <v>2020</v>
      </c>
      <c r="B683" s="180" t="s">
        <v>239</v>
      </c>
      <c r="C683" s="180" t="s">
        <v>1568</v>
      </c>
      <c r="D683" s="180">
        <v>10000000</v>
      </c>
      <c r="E683" s="180" t="s">
        <v>491</v>
      </c>
      <c r="F683" s="180">
        <v>0</v>
      </c>
      <c r="G683" s="180">
        <v>350000</v>
      </c>
      <c r="H683" s="180">
        <v>180420</v>
      </c>
      <c r="I683" s="180">
        <v>0</v>
      </c>
      <c r="J683" s="180">
        <v>530420</v>
      </c>
      <c r="K683" s="180">
        <v>530420</v>
      </c>
      <c r="L683" s="180">
        <v>0</v>
      </c>
      <c r="M683" s="180">
        <f>IF(Form703Data[[#This Row],[Dist]]&lt;&gt;B682,1,M682+1)</f>
        <v>3</v>
      </c>
    </row>
    <row r="684" spans="1:13" x14ac:dyDescent="0.2">
      <c r="A684" s="180">
        <v>2020</v>
      </c>
      <c r="B684" s="180" t="s">
        <v>239</v>
      </c>
      <c r="C684" s="180" t="s">
        <v>1569</v>
      </c>
      <c r="D684" s="180">
        <v>14000000</v>
      </c>
      <c r="E684" s="180" t="s">
        <v>491</v>
      </c>
      <c r="F684" s="180">
        <v>0</v>
      </c>
      <c r="G684" s="180">
        <v>385000</v>
      </c>
      <c r="H684" s="180">
        <v>410200</v>
      </c>
      <c r="I684" s="180">
        <v>0</v>
      </c>
      <c r="J684" s="180">
        <v>795200</v>
      </c>
      <c r="K684" s="180">
        <v>795200</v>
      </c>
      <c r="L684" s="180">
        <v>0</v>
      </c>
      <c r="M684" s="180">
        <f>IF(Form703Data[[#This Row],[Dist]]&lt;&gt;B683,1,M683+1)</f>
        <v>4</v>
      </c>
    </row>
    <row r="685" spans="1:13" x14ac:dyDescent="0.2">
      <c r="A685" s="180">
        <v>2020</v>
      </c>
      <c r="B685" s="180" t="s">
        <v>239</v>
      </c>
      <c r="C685" s="180" t="s">
        <v>1570</v>
      </c>
      <c r="D685" s="180">
        <v>17640000</v>
      </c>
      <c r="E685" s="180" t="s">
        <v>505</v>
      </c>
      <c r="F685" s="180">
        <v>0</v>
      </c>
      <c r="G685" s="180">
        <v>1735000</v>
      </c>
      <c r="H685" s="180">
        <v>529200</v>
      </c>
      <c r="I685" s="180">
        <v>0</v>
      </c>
      <c r="J685" s="180">
        <v>2264200</v>
      </c>
      <c r="K685" s="180">
        <v>2264200</v>
      </c>
      <c r="L685" s="180">
        <v>0</v>
      </c>
      <c r="M685" s="180">
        <f>IF(Form703Data[[#This Row],[Dist]]&lt;&gt;B684,1,M684+1)</f>
        <v>5</v>
      </c>
    </row>
    <row r="686" spans="1:13" x14ac:dyDescent="0.2">
      <c r="A686" s="180">
        <v>2020</v>
      </c>
      <c r="B686" s="180" t="s">
        <v>239</v>
      </c>
      <c r="C686" s="180" t="s">
        <v>1571</v>
      </c>
      <c r="D686" s="180">
        <v>348838</v>
      </c>
      <c r="E686" s="180" t="s">
        <v>491</v>
      </c>
      <c r="F686" s="180">
        <v>0</v>
      </c>
      <c r="G686" s="180">
        <v>83397</v>
      </c>
      <c r="H686" s="180">
        <v>9167</v>
      </c>
      <c r="I686" s="180">
        <v>0</v>
      </c>
      <c r="J686" s="180">
        <v>92564</v>
      </c>
      <c r="K686" s="180">
        <v>92564</v>
      </c>
      <c r="L686" s="180">
        <v>0</v>
      </c>
      <c r="M686" s="180">
        <f>IF(Form703Data[[#This Row],[Dist]]&lt;&gt;B685,1,M685+1)</f>
        <v>6</v>
      </c>
    </row>
    <row r="687" spans="1:13" x14ac:dyDescent="0.2">
      <c r="A687" s="180">
        <v>2020</v>
      </c>
      <c r="B687" s="180" t="s">
        <v>240</v>
      </c>
      <c r="C687" s="180" t="s">
        <v>388</v>
      </c>
      <c r="D687" s="180">
        <v>975000</v>
      </c>
      <c r="E687" s="180" t="s">
        <v>491</v>
      </c>
      <c r="F687" s="180">
        <v>0</v>
      </c>
      <c r="G687" s="180">
        <v>110000</v>
      </c>
      <c r="H687" s="180">
        <v>3606</v>
      </c>
      <c r="I687" s="180">
        <v>1000</v>
      </c>
      <c r="J687" s="180">
        <v>114606</v>
      </c>
      <c r="K687" s="180">
        <v>0</v>
      </c>
      <c r="L687" s="180">
        <v>114606</v>
      </c>
      <c r="M687" s="180">
        <f>IF(Form703Data[[#This Row],[Dist]]&lt;&gt;B686,1,M686+1)</f>
        <v>1</v>
      </c>
    </row>
    <row r="688" spans="1:13" x14ac:dyDescent="0.2">
      <c r="A688" s="180">
        <v>2020</v>
      </c>
      <c r="B688" s="180" t="s">
        <v>240</v>
      </c>
      <c r="C688" s="180" t="s">
        <v>1572</v>
      </c>
      <c r="D688" s="180">
        <v>4100000</v>
      </c>
      <c r="E688" s="180" t="s">
        <v>491</v>
      </c>
      <c r="F688" s="180">
        <v>0</v>
      </c>
      <c r="G688" s="180">
        <v>215000</v>
      </c>
      <c r="H688" s="180">
        <v>99390</v>
      </c>
      <c r="I688" s="180">
        <v>1000</v>
      </c>
      <c r="J688" s="180">
        <v>315390</v>
      </c>
      <c r="K688" s="180">
        <v>0</v>
      </c>
      <c r="L688" s="180">
        <v>0</v>
      </c>
      <c r="M688" s="180">
        <f>IF(Form703Data[[#This Row],[Dist]]&lt;&gt;B687,1,M687+1)</f>
        <v>2</v>
      </c>
    </row>
    <row r="689" spans="1:13" x14ac:dyDescent="0.2">
      <c r="A689" s="180">
        <v>2020</v>
      </c>
      <c r="B689" s="180" t="s">
        <v>240</v>
      </c>
      <c r="C689" s="180" t="s">
        <v>1573</v>
      </c>
      <c r="D689" s="180">
        <v>6355000</v>
      </c>
      <c r="E689" s="180" t="s">
        <v>505</v>
      </c>
      <c r="F689" s="180">
        <v>0</v>
      </c>
      <c r="G689" s="180">
        <v>260000</v>
      </c>
      <c r="H689" s="180">
        <v>167638</v>
      </c>
      <c r="I689" s="180">
        <v>1000</v>
      </c>
      <c r="J689" s="180">
        <v>428638</v>
      </c>
      <c r="K689" s="180">
        <v>0</v>
      </c>
      <c r="L689" s="180">
        <v>428638</v>
      </c>
      <c r="M689" s="180">
        <f>IF(Form703Data[[#This Row],[Dist]]&lt;&gt;B688,1,M688+1)</f>
        <v>3</v>
      </c>
    </row>
    <row r="690" spans="1:13" x14ac:dyDescent="0.2">
      <c r="A690" s="180">
        <v>2020</v>
      </c>
      <c r="B690" s="180" t="s">
        <v>241</v>
      </c>
      <c r="C690" s="180" t="s">
        <v>1574</v>
      </c>
      <c r="D690" s="180">
        <v>10890000</v>
      </c>
      <c r="E690" s="180" t="s">
        <v>505</v>
      </c>
      <c r="F690" s="180">
        <v>0</v>
      </c>
      <c r="G690" s="180">
        <v>535000</v>
      </c>
      <c r="H690" s="180">
        <v>283439</v>
      </c>
      <c r="I690" s="180">
        <v>3000</v>
      </c>
      <c r="J690" s="180">
        <v>821439</v>
      </c>
      <c r="K690" s="180">
        <v>0</v>
      </c>
      <c r="L690" s="180">
        <v>821439</v>
      </c>
      <c r="M690" s="180">
        <f>IF(Form703Data[[#This Row],[Dist]]&lt;&gt;B689,1,M689+1)</f>
        <v>1</v>
      </c>
    </row>
    <row r="691" spans="1:13" x14ac:dyDescent="0.2">
      <c r="A691" s="180">
        <v>2020</v>
      </c>
      <c r="B691" s="180" t="s">
        <v>241</v>
      </c>
      <c r="C691" s="180" t="s">
        <v>1575</v>
      </c>
      <c r="D691" s="180">
        <v>0</v>
      </c>
      <c r="E691" s="180" t="s">
        <v>505</v>
      </c>
      <c r="F691" s="180">
        <v>0</v>
      </c>
      <c r="G691" s="180">
        <v>0</v>
      </c>
      <c r="H691" s="180">
        <v>600000</v>
      </c>
      <c r="I691" s="180">
        <v>0</v>
      </c>
      <c r="J691" s="180">
        <v>600000</v>
      </c>
      <c r="K691" s="180">
        <v>0</v>
      </c>
      <c r="L691" s="180">
        <v>600000</v>
      </c>
      <c r="M691" s="180">
        <f>IF(Form703Data[[#This Row],[Dist]]&lt;&gt;B690,1,M690+1)</f>
        <v>2</v>
      </c>
    </row>
    <row r="692" spans="1:13" x14ac:dyDescent="0.2">
      <c r="A692" s="180">
        <v>2020</v>
      </c>
      <c r="B692" s="180" t="s">
        <v>241</v>
      </c>
      <c r="C692" s="180" t="s">
        <v>1576</v>
      </c>
      <c r="D692" s="180">
        <v>1755000</v>
      </c>
      <c r="E692" s="180" t="s">
        <v>1341</v>
      </c>
      <c r="F692" s="180">
        <v>0</v>
      </c>
      <c r="G692" s="180">
        <v>210000</v>
      </c>
      <c r="H692" s="180">
        <v>29690</v>
      </c>
      <c r="I692" s="180">
        <v>0</v>
      </c>
      <c r="J692" s="180">
        <v>239690</v>
      </c>
      <c r="K692" s="180">
        <v>0</v>
      </c>
      <c r="L692" s="180">
        <v>0</v>
      </c>
      <c r="M692" s="180">
        <f>IF(Form703Data[[#This Row],[Dist]]&lt;&gt;B691,1,M691+1)</f>
        <v>3</v>
      </c>
    </row>
    <row r="693" spans="1:13" x14ac:dyDescent="0.2">
      <c r="A693" s="180">
        <v>2020</v>
      </c>
      <c r="B693" s="180" t="s">
        <v>242</v>
      </c>
      <c r="C693" s="180" t="s">
        <v>388</v>
      </c>
      <c r="D693" s="180">
        <v>585811</v>
      </c>
      <c r="E693" s="180" t="s">
        <v>491</v>
      </c>
      <c r="F693" s="180">
        <v>0</v>
      </c>
      <c r="G693" s="180">
        <v>167880</v>
      </c>
      <c r="H693" s="180">
        <v>2650</v>
      </c>
      <c r="I693" s="180">
        <v>0</v>
      </c>
      <c r="J693" s="180">
        <v>170530</v>
      </c>
      <c r="K693" s="180">
        <v>0</v>
      </c>
      <c r="L693" s="180">
        <v>170530</v>
      </c>
      <c r="M693" s="180">
        <f>IF(Form703Data[[#This Row],[Dist]]&lt;&gt;B692,1,M692+1)</f>
        <v>1</v>
      </c>
    </row>
    <row r="694" spans="1:13" x14ac:dyDescent="0.2">
      <c r="A694" s="180">
        <v>2020</v>
      </c>
      <c r="B694" s="180" t="s">
        <v>242</v>
      </c>
      <c r="C694" s="180" t="s">
        <v>1577</v>
      </c>
      <c r="D694" s="180">
        <v>1675000</v>
      </c>
      <c r="E694" s="180" t="s">
        <v>491</v>
      </c>
      <c r="F694" s="180">
        <v>0</v>
      </c>
      <c r="G694" s="180">
        <v>100000</v>
      </c>
      <c r="H694" s="180">
        <v>45800</v>
      </c>
      <c r="I694" s="180">
        <v>0</v>
      </c>
      <c r="J694" s="180">
        <v>145800</v>
      </c>
      <c r="K694" s="180">
        <v>0</v>
      </c>
      <c r="L694" s="180">
        <v>0</v>
      </c>
      <c r="M694" s="180">
        <f>IF(Form703Data[[#This Row],[Dist]]&lt;&gt;B693,1,M693+1)</f>
        <v>2</v>
      </c>
    </row>
    <row r="695" spans="1:13" x14ac:dyDescent="0.2">
      <c r="A695" s="180">
        <v>2020</v>
      </c>
      <c r="B695" s="180" t="s">
        <v>244</v>
      </c>
      <c r="C695" s="180" t="s">
        <v>984</v>
      </c>
      <c r="D695" s="180">
        <v>245000</v>
      </c>
      <c r="E695" s="180" t="s">
        <v>491</v>
      </c>
      <c r="F695" s="180">
        <v>0</v>
      </c>
      <c r="G695" s="180">
        <v>81600</v>
      </c>
      <c r="H695" s="180">
        <v>0</v>
      </c>
      <c r="I695" s="180">
        <v>0</v>
      </c>
      <c r="J695" s="180">
        <v>81600</v>
      </c>
      <c r="K695" s="180">
        <v>0</v>
      </c>
      <c r="L695" s="180">
        <v>0</v>
      </c>
      <c r="M695" s="180">
        <f>IF(Form703Data[[#This Row],[Dist]]&lt;&gt;B694,1,M694+1)</f>
        <v>1</v>
      </c>
    </row>
    <row r="696" spans="1:13" x14ac:dyDescent="0.2">
      <c r="A696" s="180">
        <v>2020</v>
      </c>
      <c r="B696" s="180" t="s">
        <v>244</v>
      </c>
      <c r="C696" s="180" t="s">
        <v>984</v>
      </c>
      <c r="D696" s="180">
        <v>185865</v>
      </c>
      <c r="E696" s="180" t="s">
        <v>491</v>
      </c>
      <c r="F696" s="180">
        <v>0</v>
      </c>
      <c r="G696" s="180">
        <v>61955</v>
      </c>
      <c r="H696" s="180">
        <v>0</v>
      </c>
      <c r="I696" s="180">
        <v>0</v>
      </c>
      <c r="J696" s="180">
        <v>61955</v>
      </c>
      <c r="K696" s="180">
        <v>0</v>
      </c>
      <c r="L696" s="180">
        <v>0</v>
      </c>
      <c r="M696" s="180">
        <f>IF(Form703Data[[#This Row],[Dist]]&lt;&gt;B695,1,M695+1)</f>
        <v>2</v>
      </c>
    </row>
    <row r="697" spans="1:13" x14ac:dyDescent="0.2">
      <c r="A697" s="180">
        <v>2020</v>
      </c>
      <c r="B697" s="180" t="s">
        <v>244</v>
      </c>
      <c r="C697" s="180" t="s">
        <v>1578</v>
      </c>
      <c r="D697" s="180">
        <v>255699</v>
      </c>
      <c r="E697" s="180" t="s">
        <v>491</v>
      </c>
      <c r="F697" s="180">
        <v>0</v>
      </c>
      <c r="G697" s="180">
        <v>85233</v>
      </c>
      <c r="H697" s="180">
        <v>0</v>
      </c>
      <c r="I697" s="180">
        <v>0</v>
      </c>
      <c r="J697" s="180">
        <v>85233</v>
      </c>
      <c r="K697" s="180">
        <v>0</v>
      </c>
      <c r="L697" s="180">
        <v>0</v>
      </c>
      <c r="M697" s="180">
        <f>IF(Form703Data[[#This Row],[Dist]]&lt;&gt;B696,1,M696+1)</f>
        <v>3</v>
      </c>
    </row>
    <row r="698" spans="1:13" x14ac:dyDescent="0.2">
      <c r="A698" s="180">
        <v>2020</v>
      </c>
      <c r="B698" s="180" t="s">
        <v>244</v>
      </c>
      <c r="C698" s="180" t="s">
        <v>1579</v>
      </c>
      <c r="D698" s="180">
        <v>1800000</v>
      </c>
      <c r="E698" s="180" t="s">
        <v>491</v>
      </c>
      <c r="F698" s="180">
        <v>0</v>
      </c>
      <c r="G698" s="180">
        <v>225000</v>
      </c>
      <c r="H698" s="180">
        <v>0</v>
      </c>
      <c r="I698" s="180">
        <v>0</v>
      </c>
      <c r="J698" s="180">
        <v>225000</v>
      </c>
      <c r="K698" s="180">
        <v>0</v>
      </c>
      <c r="L698" s="180">
        <v>0</v>
      </c>
      <c r="M698" s="180">
        <f>IF(Form703Data[[#This Row],[Dist]]&lt;&gt;B697,1,M697+1)</f>
        <v>4</v>
      </c>
    </row>
    <row r="699" spans="1:13" x14ac:dyDescent="0.2">
      <c r="A699" s="180">
        <v>2020</v>
      </c>
      <c r="B699" s="180" t="s">
        <v>245</v>
      </c>
      <c r="C699" s="180" t="s">
        <v>1580</v>
      </c>
      <c r="D699" s="180">
        <v>19900000</v>
      </c>
      <c r="E699" s="180" t="s">
        <v>505</v>
      </c>
      <c r="F699" s="180">
        <v>0</v>
      </c>
      <c r="G699" s="180">
        <v>685000</v>
      </c>
      <c r="H699" s="180">
        <v>737338</v>
      </c>
      <c r="I699" s="180">
        <v>0</v>
      </c>
      <c r="J699" s="180">
        <v>1422338</v>
      </c>
      <c r="K699" s="180">
        <v>0</v>
      </c>
      <c r="L699" s="180">
        <v>1422338</v>
      </c>
      <c r="M699" s="180">
        <f>IF(Form703Data[[#This Row],[Dist]]&lt;&gt;B698,1,M698+1)</f>
        <v>1</v>
      </c>
    </row>
    <row r="700" spans="1:13" x14ac:dyDescent="0.2">
      <c r="A700" s="180">
        <v>2020</v>
      </c>
      <c r="B700" s="180" t="s">
        <v>245</v>
      </c>
      <c r="C700" s="180" t="s">
        <v>1581</v>
      </c>
      <c r="D700" s="180">
        <v>8490000</v>
      </c>
      <c r="E700" s="180" t="s">
        <v>491</v>
      </c>
      <c r="F700" s="180">
        <v>0</v>
      </c>
      <c r="G700" s="180">
        <v>700000</v>
      </c>
      <c r="H700" s="180">
        <v>184198</v>
      </c>
      <c r="I700" s="180">
        <v>0</v>
      </c>
      <c r="J700" s="180">
        <v>884198</v>
      </c>
      <c r="K700" s="180">
        <v>0</v>
      </c>
      <c r="L700" s="180">
        <v>0</v>
      </c>
      <c r="M700" s="180">
        <f>IF(Form703Data[[#This Row],[Dist]]&lt;&gt;B699,1,M699+1)</f>
        <v>2</v>
      </c>
    </row>
    <row r="701" spans="1:13" x14ac:dyDescent="0.2">
      <c r="A701" s="180">
        <v>2020</v>
      </c>
      <c r="B701" s="180" t="s">
        <v>246</v>
      </c>
      <c r="C701" s="180" t="s">
        <v>1582</v>
      </c>
      <c r="D701" s="180">
        <v>3135000</v>
      </c>
      <c r="E701" s="180" t="s">
        <v>1393</v>
      </c>
      <c r="F701" s="180">
        <v>40737</v>
      </c>
      <c r="G701" s="180">
        <v>155000</v>
      </c>
      <c r="H701" s="180">
        <v>83907</v>
      </c>
      <c r="I701" s="180">
        <v>2500</v>
      </c>
      <c r="J701" s="180">
        <v>241407</v>
      </c>
      <c r="K701" s="180">
        <v>241407</v>
      </c>
      <c r="L701" s="180">
        <v>0</v>
      </c>
      <c r="M701" s="180">
        <f>IF(Form703Data[[#This Row],[Dist]]&lt;&gt;B700,1,M700+1)</f>
        <v>1</v>
      </c>
    </row>
    <row r="702" spans="1:13" x14ac:dyDescent="0.2">
      <c r="A702" s="180">
        <v>2020</v>
      </c>
      <c r="B702" s="180" t="s">
        <v>248</v>
      </c>
      <c r="C702" s="180" t="s">
        <v>1583</v>
      </c>
      <c r="D702" s="180">
        <v>512094</v>
      </c>
      <c r="E702" s="180" t="s">
        <v>491</v>
      </c>
      <c r="F702" s="180">
        <v>42556</v>
      </c>
      <c r="G702" s="180">
        <v>131091</v>
      </c>
      <c r="H702" s="180">
        <v>2315</v>
      </c>
      <c r="I702" s="180">
        <v>0</v>
      </c>
      <c r="J702" s="180">
        <v>133406</v>
      </c>
      <c r="K702" s="180">
        <v>0</v>
      </c>
      <c r="L702" s="180">
        <v>0</v>
      </c>
      <c r="M702" s="180">
        <f>IF(Form703Data[[#This Row],[Dist]]&lt;&gt;B701,1,M701+1)</f>
        <v>1</v>
      </c>
    </row>
    <row r="703" spans="1:13" x14ac:dyDescent="0.2">
      <c r="A703" s="180">
        <v>2020</v>
      </c>
      <c r="B703" s="180" t="s">
        <v>248</v>
      </c>
      <c r="C703" s="180" t="s">
        <v>1584</v>
      </c>
      <c r="D703" s="180">
        <v>5005000</v>
      </c>
      <c r="E703" s="180" t="s">
        <v>505</v>
      </c>
      <c r="F703" s="180">
        <v>41214</v>
      </c>
      <c r="G703" s="180">
        <v>450000</v>
      </c>
      <c r="H703" s="180">
        <v>49500</v>
      </c>
      <c r="I703" s="180">
        <v>1600</v>
      </c>
      <c r="J703" s="180">
        <v>501100</v>
      </c>
      <c r="K703" s="180">
        <v>0</v>
      </c>
      <c r="L703" s="180">
        <v>501100</v>
      </c>
      <c r="M703" s="180">
        <f>IF(Form703Data[[#This Row],[Dist]]&lt;&gt;B702,1,M702+1)</f>
        <v>2</v>
      </c>
    </row>
    <row r="704" spans="1:13" x14ac:dyDescent="0.2">
      <c r="A704" s="180">
        <v>2020</v>
      </c>
      <c r="B704" s="180" t="s">
        <v>248</v>
      </c>
      <c r="C704" s="180" t="s">
        <v>1585</v>
      </c>
      <c r="D704" s="180">
        <v>2530000</v>
      </c>
      <c r="E704" s="180" t="s">
        <v>491</v>
      </c>
      <c r="F704" s="180">
        <v>42139</v>
      </c>
      <c r="G704" s="180">
        <v>319516</v>
      </c>
      <c r="H704" s="180">
        <v>39516</v>
      </c>
      <c r="I704" s="180">
        <v>500</v>
      </c>
      <c r="J704" s="180">
        <v>359532</v>
      </c>
      <c r="K704" s="180">
        <v>0</v>
      </c>
      <c r="L704" s="180">
        <v>0</v>
      </c>
      <c r="M704" s="180">
        <f>IF(Form703Data[[#This Row],[Dist]]&lt;&gt;B703,1,M703+1)</f>
        <v>3</v>
      </c>
    </row>
    <row r="705" spans="1:13" x14ac:dyDescent="0.2">
      <c r="A705" s="180">
        <v>2020</v>
      </c>
      <c r="B705" s="180" t="s">
        <v>248</v>
      </c>
      <c r="C705" s="180" t="s">
        <v>1183</v>
      </c>
      <c r="D705" s="180">
        <v>0</v>
      </c>
      <c r="E705" s="180" t="s">
        <v>505</v>
      </c>
      <c r="F705" s="180">
        <v>0</v>
      </c>
      <c r="G705" s="180">
        <v>200000</v>
      </c>
      <c r="H705" s="180">
        <v>0</v>
      </c>
      <c r="I705" s="180">
        <v>0</v>
      </c>
      <c r="J705" s="180">
        <v>200000</v>
      </c>
      <c r="K705" s="180">
        <v>0</v>
      </c>
      <c r="L705" s="180">
        <v>200000</v>
      </c>
      <c r="M705" s="180">
        <f>IF(Form703Data[[#This Row],[Dist]]&lt;&gt;B704,1,M704+1)</f>
        <v>4</v>
      </c>
    </row>
    <row r="706" spans="1:13" x14ac:dyDescent="0.2">
      <c r="A706" s="180">
        <v>2020</v>
      </c>
      <c r="B706" s="180" t="s">
        <v>249</v>
      </c>
      <c r="C706" s="180" t="s">
        <v>1098</v>
      </c>
      <c r="D706" s="180">
        <v>9000000</v>
      </c>
      <c r="E706" s="180" t="s">
        <v>505</v>
      </c>
      <c r="F706" s="180">
        <v>42865</v>
      </c>
      <c r="G706" s="180">
        <v>610000</v>
      </c>
      <c r="H706" s="180">
        <v>216000</v>
      </c>
      <c r="I706" s="180">
        <v>6500</v>
      </c>
      <c r="J706" s="180">
        <v>832500</v>
      </c>
      <c r="K706" s="180">
        <v>0</v>
      </c>
      <c r="L706" s="180">
        <v>832500</v>
      </c>
      <c r="M706" s="180">
        <f>IF(Form703Data[[#This Row],[Dist]]&lt;&gt;B705,1,M705+1)</f>
        <v>1</v>
      </c>
    </row>
    <row r="707" spans="1:13" x14ac:dyDescent="0.2">
      <c r="A707" s="180">
        <v>2020</v>
      </c>
      <c r="B707" s="180" t="s">
        <v>249</v>
      </c>
      <c r="C707" s="180" t="s">
        <v>1586</v>
      </c>
      <c r="D707" s="180">
        <v>4508000</v>
      </c>
      <c r="E707" s="180" t="s">
        <v>491</v>
      </c>
      <c r="F707" s="180">
        <v>0</v>
      </c>
      <c r="G707" s="180">
        <v>644000</v>
      </c>
      <c r="H707" s="180">
        <v>45416</v>
      </c>
      <c r="I707" s="180">
        <v>0</v>
      </c>
      <c r="J707" s="180">
        <v>689416</v>
      </c>
      <c r="K707" s="180">
        <v>689416</v>
      </c>
      <c r="L707" s="180">
        <v>0</v>
      </c>
      <c r="M707" s="180">
        <f>IF(Form703Data[[#This Row],[Dist]]&lt;&gt;B706,1,M706+1)</f>
        <v>2</v>
      </c>
    </row>
    <row r="708" spans="1:13" x14ac:dyDescent="0.2">
      <c r="A708" s="180">
        <v>2020</v>
      </c>
      <c r="B708" s="180" t="s">
        <v>252</v>
      </c>
      <c r="C708" s="180" t="s">
        <v>1587</v>
      </c>
      <c r="D708" s="180">
        <v>406000</v>
      </c>
      <c r="E708" s="180" t="s">
        <v>491</v>
      </c>
      <c r="F708" s="180">
        <v>0</v>
      </c>
      <c r="G708" s="180">
        <v>97160</v>
      </c>
      <c r="H708" s="180">
        <v>4340</v>
      </c>
      <c r="I708" s="180">
        <v>0</v>
      </c>
      <c r="J708" s="180">
        <v>101500</v>
      </c>
      <c r="K708" s="180">
        <v>0</v>
      </c>
      <c r="L708" s="180">
        <v>0</v>
      </c>
      <c r="M708" s="180">
        <f>IF(Form703Data[[#This Row],[Dist]]&lt;&gt;B707,1,M707+1)</f>
        <v>1</v>
      </c>
    </row>
    <row r="709" spans="1:13" x14ac:dyDescent="0.2">
      <c r="A709" s="180">
        <v>2020</v>
      </c>
      <c r="B709" s="180" t="s">
        <v>252</v>
      </c>
      <c r="C709" s="180" t="s">
        <v>1588</v>
      </c>
      <c r="D709" s="180">
        <v>14160000</v>
      </c>
      <c r="E709" s="180" t="s">
        <v>505</v>
      </c>
      <c r="F709" s="180">
        <v>42131</v>
      </c>
      <c r="G709" s="180">
        <v>620000</v>
      </c>
      <c r="H709" s="180">
        <v>44625</v>
      </c>
      <c r="I709" s="180">
        <v>1000</v>
      </c>
      <c r="J709" s="180">
        <v>665625</v>
      </c>
      <c r="K709" s="180">
        <v>112629</v>
      </c>
      <c r="L709" s="180">
        <v>552996</v>
      </c>
      <c r="M709" s="180">
        <f>IF(Form703Data[[#This Row],[Dist]]&lt;&gt;B708,1,M708+1)</f>
        <v>2</v>
      </c>
    </row>
    <row r="710" spans="1:13" x14ac:dyDescent="0.2">
      <c r="A710" s="180">
        <v>2020</v>
      </c>
      <c r="B710" s="180" t="s">
        <v>252</v>
      </c>
      <c r="C710" s="180" t="s">
        <v>1589</v>
      </c>
      <c r="D710" s="180">
        <v>10000000</v>
      </c>
      <c r="E710" s="180" t="s">
        <v>505</v>
      </c>
      <c r="F710" s="180">
        <v>42131</v>
      </c>
      <c r="G710" s="180">
        <v>0</v>
      </c>
      <c r="H710" s="180">
        <v>278850</v>
      </c>
      <c r="I710" s="180">
        <v>1000</v>
      </c>
      <c r="J710" s="180">
        <v>279850</v>
      </c>
      <c r="K710" s="180">
        <v>0</v>
      </c>
      <c r="L710" s="180">
        <v>279850</v>
      </c>
      <c r="M710" s="180">
        <f>IF(Form703Data[[#This Row],[Dist]]&lt;&gt;B709,1,M709+1)</f>
        <v>3</v>
      </c>
    </row>
    <row r="711" spans="1:13" x14ac:dyDescent="0.2">
      <c r="A711" s="180">
        <v>2020</v>
      </c>
      <c r="B711" s="180" t="s">
        <v>253</v>
      </c>
      <c r="C711" s="180" t="s">
        <v>1590</v>
      </c>
      <c r="D711" s="180">
        <v>7980000</v>
      </c>
      <c r="E711" s="180" t="s">
        <v>505</v>
      </c>
      <c r="F711" s="180">
        <v>41423</v>
      </c>
      <c r="G711" s="180">
        <v>365000</v>
      </c>
      <c r="H711" s="180">
        <v>147450</v>
      </c>
      <c r="I711" s="180">
        <v>3000</v>
      </c>
      <c r="J711" s="180">
        <v>515450</v>
      </c>
      <c r="K711" s="180">
        <v>0</v>
      </c>
      <c r="L711" s="180">
        <v>515450</v>
      </c>
      <c r="M711" s="180">
        <f>IF(Form703Data[[#This Row],[Dist]]&lt;&gt;B710,1,M710+1)</f>
        <v>1</v>
      </c>
    </row>
    <row r="712" spans="1:13" x14ac:dyDescent="0.2">
      <c r="A712" s="180">
        <v>2020</v>
      </c>
      <c r="B712" s="180" t="s">
        <v>253</v>
      </c>
      <c r="C712" s="180" t="s">
        <v>1591</v>
      </c>
      <c r="D712" s="180">
        <v>0</v>
      </c>
      <c r="E712" s="180" t="s">
        <v>505</v>
      </c>
      <c r="F712" s="180">
        <v>0</v>
      </c>
      <c r="G712" s="180">
        <v>500000</v>
      </c>
      <c r="H712" s="180">
        <v>0</v>
      </c>
      <c r="I712" s="180">
        <v>0</v>
      </c>
      <c r="J712" s="180">
        <v>500000</v>
      </c>
      <c r="K712" s="180">
        <v>0</v>
      </c>
      <c r="L712" s="180">
        <v>500000</v>
      </c>
      <c r="M712" s="180">
        <f>IF(Form703Data[[#This Row],[Dist]]&lt;&gt;B711,1,M711+1)</f>
        <v>2</v>
      </c>
    </row>
    <row r="713" spans="1:13" x14ac:dyDescent="0.2">
      <c r="A713" s="180">
        <v>2020</v>
      </c>
      <c r="B713" s="180" t="s">
        <v>253</v>
      </c>
      <c r="C713" s="180" t="s">
        <v>1592</v>
      </c>
      <c r="D713" s="180">
        <v>6682000</v>
      </c>
      <c r="E713" s="180" t="s">
        <v>491</v>
      </c>
      <c r="F713" s="180">
        <v>0</v>
      </c>
      <c r="G713" s="180">
        <v>454000</v>
      </c>
      <c r="H713" s="180">
        <v>144189</v>
      </c>
      <c r="I713" s="180">
        <v>1500</v>
      </c>
      <c r="J713" s="180">
        <v>599689</v>
      </c>
      <c r="K713" s="180">
        <v>599689</v>
      </c>
      <c r="L713" s="180">
        <v>0</v>
      </c>
      <c r="M713" s="180">
        <f>IF(Form703Data[[#This Row],[Dist]]&lt;&gt;B712,1,M712+1)</f>
        <v>3</v>
      </c>
    </row>
    <row r="714" spans="1:13" x14ac:dyDescent="0.2">
      <c r="A714" s="180">
        <v>2020</v>
      </c>
      <c r="B714" s="180" t="s">
        <v>255</v>
      </c>
      <c r="C714" s="180" t="s">
        <v>1593</v>
      </c>
      <c r="D714" s="180">
        <v>1237000</v>
      </c>
      <c r="E714" s="180" t="s">
        <v>491</v>
      </c>
      <c r="F714" s="180">
        <v>0</v>
      </c>
      <c r="G714" s="180">
        <v>69000</v>
      </c>
      <c r="H714" s="180">
        <v>25577</v>
      </c>
      <c r="I714" s="180">
        <v>1000</v>
      </c>
      <c r="J714" s="180">
        <v>95577</v>
      </c>
      <c r="K714" s="180">
        <v>95577</v>
      </c>
      <c r="L714" s="180">
        <v>0</v>
      </c>
      <c r="M714" s="180">
        <f>IF(Form703Data[[#This Row],[Dist]]&lt;&gt;B713,1,M713+1)</f>
        <v>1</v>
      </c>
    </row>
    <row r="715" spans="1:13" x14ac:dyDescent="0.2">
      <c r="A715" s="180">
        <v>2020</v>
      </c>
      <c r="B715" s="180" t="s">
        <v>255</v>
      </c>
      <c r="C715" s="180" t="s">
        <v>1557</v>
      </c>
      <c r="D715" s="180">
        <v>4250000</v>
      </c>
      <c r="E715" s="180" t="s">
        <v>505</v>
      </c>
      <c r="F715" s="180">
        <v>0</v>
      </c>
      <c r="G715" s="180">
        <v>185000</v>
      </c>
      <c r="H715" s="180">
        <v>98640</v>
      </c>
      <c r="I715" s="180">
        <v>853</v>
      </c>
      <c r="J715" s="180">
        <v>284493</v>
      </c>
      <c r="K715" s="180">
        <v>0</v>
      </c>
      <c r="L715" s="180">
        <v>284493</v>
      </c>
      <c r="M715" s="180">
        <f>IF(Form703Data[[#This Row],[Dist]]&lt;&gt;B714,1,M714+1)</f>
        <v>2</v>
      </c>
    </row>
    <row r="716" spans="1:13" x14ac:dyDescent="0.2">
      <c r="A716" s="180">
        <v>2020</v>
      </c>
      <c r="B716" s="180" t="s">
        <v>255</v>
      </c>
      <c r="C716" s="180" t="s">
        <v>1594</v>
      </c>
      <c r="D716" s="180">
        <v>319000</v>
      </c>
      <c r="E716" s="180" t="s">
        <v>505</v>
      </c>
      <c r="F716" s="180">
        <v>0</v>
      </c>
      <c r="G716" s="180">
        <v>53166</v>
      </c>
      <c r="H716" s="180">
        <v>1568</v>
      </c>
      <c r="I716" s="180">
        <v>0</v>
      </c>
      <c r="J716" s="180">
        <v>54734</v>
      </c>
      <c r="K716" s="180">
        <v>0</v>
      </c>
      <c r="L716" s="180">
        <v>54734</v>
      </c>
      <c r="M716" s="180">
        <f>IF(Form703Data[[#This Row],[Dist]]&lt;&gt;B715,1,M715+1)</f>
        <v>3</v>
      </c>
    </row>
    <row r="717" spans="1:13" x14ac:dyDescent="0.2">
      <c r="A717" s="180">
        <v>2020</v>
      </c>
      <c r="B717" s="180" t="s">
        <v>255</v>
      </c>
      <c r="C717" s="180" t="s">
        <v>1595</v>
      </c>
      <c r="D717" s="180">
        <v>0</v>
      </c>
      <c r="E717" s="180" t="s">
        <v>505</v>
      </c>
      <c r="F717" s="180">
        <v>0</v>
      </c>
      <c r="G717" s="180">
        <v>145000</v>
      </c>
      <c r="H717" s="180">
        <v>0</v>
      </c>
      <c r="I717" s="180">
        <v>0</v>
      </c>
      <c r="J717" s="180">
        <v>145000</v>
      </c>
      <c r="K717" s="180">
        <v>0</v>
      </c>
      <c r="L717" s="180">
        <v>145000</v>
      </c>
      <c r="M717" s="180">
        <f>IF(Form703Data[[#This Row],[Dist]]&lt;&gt;B716,1,M716+1)</f>
        <v>4</v>
      </c>
    </row>
    <row r="718" spans="1:13" x14ac:dyDescent="0.2">
      <c r="A718" s="180">
        <v>2020</v>
      </c>
      <c r="B718" s="180" t="s">
        <v>256</v>
      </c>
      <c r="C718" s="180" t="s">
        <v>1596</v>
      </c>
      <c r="D718" s="180">
        <v>1599000</v>
      </c>
      <c r="E718" s="180" t="s">
        <v>491</v>
      </c>
      <c r="F718" s="180">
        <v>0</v>
      </c>
      <c r="G718" s="180">
        <v>293000</v>
      </c>
      <c r="H718" s="180">
        <v>2564</v>
      </c>
      <c r="I718" s="180">
        <v>500</v>
      </c>
      <c r="J718" s="180">
        <v>296064</v>
      </c>
      <c r="K718" s="180">
        <v>296064</v>
      </c>
      <c r="L718" s="180">
        <v>0</v>
      </c>
      <c r="M718" s="180">
        <f>IF(Form703Data[[#This Row],[Dist]]&lt;&gt;B717,1,M717+1)</f>
        <v>1</v>
      </c>
    </row>
    <row r="719" spans="1:13" x14ac:dyDescent="0.2">
      <c r="A719" s="180">
        <v>2020</v>
      </c>
      <c r="B719" s="180" t="s">
        <v>257</v>
      </c>
      <c r="C719" s="180" t="s">
        <v>1597</v>
      </c>
      <c r="D719" s="180">
        <v>1950000</v>
      </c>
      <c r="E719" s="180" t="s">
        <v>505</v>
      </c>
      <c r="F719" s="180">
        <v>42845</v>
      </c>
      <c r="G719" s="180">
        <v>80000</v>
      </c>
      <c r="H719" s="180">
        <v>47123</v>
      </c>
      <c r="I719" s="180">
        <v>1600</v>
      </c>
      <c r="J719" s="180">
        <v>128723</v>
      </c>
      <c r="K719" s="180">
        <v>0</v>
      </c>
      <c r="L719" s="180">
        <v>128723</v>
      </c>
      <c r="M719" s="180">
        <f>IF(Form703Data[[#This Row],[Dist]]&lt;&gt;B718,1,M718+1)</f>
        <v>1</v>
      </c>
    </row>
    <row r="720" spans="1:13" x14ac:dyDescent="0.2">
      <c r="A720" s="180">
        <v>2020</v>
      </c>
      <c r="B720" s="180" t="s">
        <v>257</v>
      </c>
      <c r="C720" s="180" t="s">
        <v>1598</v>
      </c>
      <c r="D720" s="180">
        <v>1535000</v>
      </c>
      <c r="E720" s="180" t="s">
        <v>491</v>
      </c>
      <c r="F720" s="180">
        <v>0</v>
      </c>
      <c r="G720" s="180">
        <v>114000</v>
      </c>
      <c r="H720" s="180">
        <v>42271</v>
      </c>
      <c r="I720" s="180">
        <v>0</v>
      </c>
      <c r="J720" s="180">
        <v>156271</v>
      </c>
      <c r="K720" s="180">
        <v>0</v>
      </c>
      <c r="L720" s="180">
        <v>0</v>
      </c>
      <c r="M720" s="180">
        <f>IF(Form703Data[[#This Row],[Dist]]&lt;&gt;B719,1,M719+1)</f>
        <v>2</v>
      </c>
    </row>
    <row r="721" spans="1:13" x14ac:dyDescent="0.2">
      <c r="A721" s="180">
        <v>2020</v>
      </c>
      <c r="B721" s="180" t="s">
        <v>258</v>
      </c>
      <c r="C721" s="180" t="s">
        <v>1599</v>
      </c>
      <c r="D721" s="180">
        <v>1149000</v>
      </c>
      <c r="E721" s="180" t="s">
        <v>491</v>
      </c>
      <c r="F721" s="180">
        <v>0</v>
      </c>
      <c r="G721" s="180">
        <v>390000</v>
      </c>
      <c r="H721" s="180">
        <v>2711</v>
      </c>
      <c r="I721" s="180">
        <v>0</v>
      </c>
      <c r="J721" s="180">
        <v>392711</v>
      </c>
      <c r="K721" s="180">
        <v>0</v>
      </c>
      <c r="L721" s="180">
        <v>0</v>
      </c>
      <c r="M721" s="180">
        <f>IF(Form703Data[[#This Row],[Dist]]&lt;&gt;B720,1,M720+1)</f>
        <v>1</v>
      </c>
    </row>
    <row r="722" spans="1:13" x14ac:dyDescent="0.2">
      <c r="A722" s="180">
        <v>2020</v>
      </c>
      <c r="B722" s="180" t="s">
        <v>259</v>
      </c>
      <c r="C722" s="180" t="s">
        <v>388</v>
      </c>
      <c r="D722" s="180">
        <v>0</v>
      </c>
      <c r="E722" s="180">
        <v>0</v>
      </c>
      <c r="F722" s="180">
        <v>0</v>
      </c>
      <c r="G722" s="180">
        <v>305000</v>
      </c>
      <c r="H722" s="180">
        <v>33168</v>
      </c>
      <c r="I722" s="180">
        <v>500</v>
      </c>
      <c r="J722" s="180">
        <v>338668</v>
      </c>
      <c r="K722" s="180">
        <v>0</v>
      </c>
      <c r="L722" s="180">
        <v>338668</v>
      </c>
      <c r="M722" s="180">
        <f>IF(Form703Data[[#This Row],[Dist]]&lt;&gt;B721,1,M721+1)</f>
        <v>1</v>
      </c>
    </row>
    <row r="723" spans="1:13" x14ac:dyDescent="0.2">
      <c r="A723" s="180">
        <v>2020</v>
      </c>
      <c r="B723" s="180" t="s">
        <v>259</v>
      </c>
      <c r="C723" s="180" t="s">
        <v>1600</v>
      </c>
      <c r="D723" s="180">
        <v>0</v>
      </c>
      <c r="E723" s="180" t="s">
        <v>1310</v>
      </c>
      <c r="F723" s="180">
        <v>0</v>
      </c>
      <c r="G723" s="180">
        <v>150000</v>
      </c>
      <c r="H723" s="180">
        <v>25000</v>
      </c>
      <c r="I723" s="180">
        <v>0</v>
      </c>
      <c r="J723" s="180">
        <v>175000</v>
      </c>
      <c r="K723" s="180">
        <v>175000</v>
      </c>
      <c r="L723" s="180">
        <v>0</v>
      </c>
      <c r="M723" s="180">
        <f>IF(Form703Data[[#This Row],[Dist]]&lt;&gt;B722,1,M722+1)</f>
        <v>2</v>
      </c>
    </row>
    <row r="724" spans="1:13" x14ac:dyDescent="0.2">
      <c r="A724" s="180">
        <v>2020</v>
      </c>
      <c r="B724" s="180" t="s">
        <v>259</v>
      </c>
      <c r="C724" s="180" t="s">
        <v>1601</v>
      </c>
      <c r="D724" s="180">
        <v>0</v>
      </c>
      <c r="E724" s="180" t="s">
        <v>505</v>
      </c>
      <c r="F724" s="180">
        <v>0</v>
      </c>
      <c r="G724" s="180">
        <v>455000</v>
      </c>
      <c r="H724" s="180">
        <v>38130</v>
      </c>
      <c r="I724" s="180">
        <v>500</v>
      </c>
      <c r="J724" s="180">
        <v>493630</v>
      </c>
      <c r="K724" s="180">
        <v>493630</v>
      </c>
      <c r="L724" s="180">
        <v>0</v>
      </c>
      <c r="M724" s="180">
        <f>IF(Form703Data[[#This Row],[Dist]]&lt;&gt;B723,1,M723+1)</f>
        <v>3</v>
      </c>
    </row>
    <row r="725" spans="1:13" x14ac:dyDescent="0.2">
      <c r="A725" s="180">
        <v>2020</v>
      </c>
      <c r="B725" s="180" t="s">
        <v>260</v>
      </c>
      <c r="C725" s="180" t="s">
        <v>388</v>
      </c>
      <c r="D725" s="180">
        <v>0</v>
      </c>
      <c r="E725" s="180">
        <v>0</v>
      </c>
      <c r="F725" s="180">
        <v>0</v>
      </c>
      <c r="G725" s="180">
        <v>32000</v>
      </c>
      <c r="H725" s="180">
        <v>0</v>
      </c>
      <c r="I725" s="180">
        <v>0</v>
      </c>
      <c r="J725" s="180">
        <v>32000</v>
      </c>
      <c r="K725" s="180">
        <v>0</v>
      </c>
      <c r="L725" s="180">
        <v>32000</v>
      </c>
      <c r="M725" s="180">
        <f>IF(Form703Data[[#This Row],[Dist]]&lt;&gt;B724,1,M724+1)</f>
        <v>1</v>
      </c>
    </row>
    <row r="726" spans="1:13" x14ac:dyDescent="0.2">
      <c r="A726" s="180">
        <v>2020</v>
      </c>
      <c r="B726" s="180" t="s">
        <v>260</v>
      </c>
      <c r="C726" s="180" t="s">
        <v>1147</v>
      </c>
      <c r="D726" s="180">
        <v>5445433</v>
      </c>
      <c r="E726" s="180" t="s">
        <v>491</v>
      </c>
      <c r="F726" s="180">
        <v>0</v>
      </c>
      <c r="G726" s="180">
        <v>335000</v>
      </c>
      <c r="H726" s="180">
        <v>82695</v>
      </c>
      <c r="I726" s="180">
        <v>1500</v>
      </c>
      <c r="J726" s="180">
        <v>419195</v>
      </c>
      <c r="K726" s="180">
        <v>0</v>
      </c>
      <c r="L726" s="180">
        <v>0</v>
      </c>
      <c r="M726" s="180">
        <f>IF(Form703Data[[#This Row],[Dist]]&lt;&gt;B725,1,M725+1)</f>
        <v>2</v>
      </c>
    </row>
    <row r="727" spans="1:13" x14ac:dyDescent="0.2">
      <c r="A727" s="180">
        <v>2020</v>
      </c>
      <c r="B727" s="180" t="s">
        <v>261</v>
      </c>
      <c r="C727" s="180" t="s">
        <v>1602</v>
      </c>
      <c r="D727" s="180"/>
      <c r="E727" s="180"/>
      <c r="F727" s="180"/>
      <c r="G727" s="180">
        <v>70000</v>
      </c>
      <c r="H727" s="180">
        <v>6650</v>
      </c>
      <c r="I727" s="180">
        <v>600</v>
      </c>
      <c r="J727" s="180">
        <v>77250</v>
      </c>
      <c r="K727" s="180"/>
      <c r="L727" s="180">
        <v>0</v>
      </c>
      <c r="M727" s="180">
        <f>IF(Form703Data[[#This Row],[Dist]]&lt;&gt;B726,1,M726+1)</f>
        <v>1</v>
      </c>
    </row>
    <row r="728" spans="1:13" x14ac:dyDescent="0.2">
      <c r="A728" s="180">
        <v>2020</v>
      </c>
      <c r="B728" s="180" t="s">
        <v>263</v>
      </c>
      <c r="C728" s="180" t="s">
        <v>388</v>
      </c>
      <c r="D728" s="180">
        <v>1945000</v>
      </c>
      <c r="E728" s="180" t="s">
        <v>505</v>
      </c>
      <c r="F728" s="180">
        <v>0</v>
      </c>
      <c r="G728" s="180">
        <v>195000</v>
      </c>
      <c r="H728" s="180">
        <v>21923</v>
      </c>
      <c r="I728" s="180">
        <v>500</v>
      </c>
      <c r="J728" s="180">
        <v>217423</v>
      </c>
      <c r="K728" s="180">
        <v>0</v>
      </c>
      <c r="L728" s="180">
        <v>217423</v>
      </c>
      <c r="M728" s="180">
        <f>IF(Form703Data[[#This Row],[Dist]]&lt;&gt;B727,1,M727+1)</f>
        <v>1</v>
      </c>
    </row>
    <row r="729" spans="1:13" x14ac:dyDescent="0.2">
      <c r="A729" s="180">
        <v>2020</v>
      </c>
      <c r="B729" s="180" t="s">
        <v>263</v>
      </c>
      <c r="C729" s="180" t="s">
        <v>1603</v>
      </c>
      <c r="D729" s="180">
        <v>1671787</v>
      </c>
      <c r="E729" s="180" t="s">
        <v>491</v>
      </c>
      <c r="F729" s="180">
        <v>0</v>
      </c>
      <c r="G729" s="180">
        <v>39471</v>
      </c>
      <c r="H729" s="180">
        <v>65704</v>
      </c>
      <c r="I729" s="180">
        <v>0</v>
      </c>
      <c r="J729" s="180">
        <v>105175</v>
      </c>
      <c r="K729" s="180">
        <v>105175</v>
      </c>
      <c r="L729" s="180">
        <v>0</v>
      </c>
      <c r="M729" s="180">
        <f>IF(Form703Data[[#This Row],[Dist]]&lt;&gt;B728,1,M728+1)</f>
        <v>2</v>
      </c>
    </row>
    <row r="730" spans="1:13" x14ac:dyDescent="0.2">
      <c r="A730" s="180">
        <v>2020</v>
      </c>
      <c r="B730" s="180" t="s">
        <v>263</v>
      </c>
      <c r="C730" s="180" t="s">
        <v>1080</v>
      </c>
      <c r="D730" s="180">
        <v>305970</v>
      </c>
      <c r="E730" s="180" t="s">
        <v>491</v>
      </c>
      <c r="F730" s="180">
        <v>0</v>
      </c>
      <c r="G730" s="180">
        <v>73645</v>
      </c>
      <c r="H730" s="180">
        <v>6923</v>
      </c>
      <c r="I730" s="180">
        <v>0</v>
      </c>
      <c r="J730" s="180">
        <v>80568</v>
      </c>
      <c r="K730" s="180">
        <v>80568</v>
      </c>
      <c r="L730" s="180">
        <v>0</v>
      </c>
      <c r="M730" s="180">
        <f>IF(Form703Data[[#This Row],[Dist]]&lt;&gt;B729,1,M729+1)</f>
        <v>3</v>
      </c>
    </row>
    <row r="731" spans="1:13" x14ac:dyDescent="0.2">
      <c r="A731" s="180">
        <v>2020</v>
      </c>
      <c r="B731" s="180" t="s">
        <v>264</v>
      </c>
      <c r="C731" s="180" t="s">
        <v>1604</v>
      </c>
      <c r="D731" s="180">
        <v>2465000</v>
      </c>
      <c r="E731" s="180" t="s">
        <v>505</v>
      </c>
      <c r="F731" s="180">
        <v>0</v>
      </c>
      <c r="G731" s="180">
        <v>155000</v>
      </c>
      <c r="H731" s="180">
        <v>8985</v>
      </c>
      <c r="I731" s="180">
        <v>0</v>
      </c>
      <c r="J731" s="180">
        <v>163985</v>
      </c>
      <c r="K731" s="180">
        <v>0</v>
      </c>
      <c r="L731" s="180">
        <v>163985</v>
      </c>
      <c r="M731" s="180">
        <f>IF(Form703Data[[#This Row],[Dist]]&lt;&gt;B730,1,M730+1)</f>
        <v>1</v>
      </c>
    </row>
    <row r="732" spans="1:13" x14ac:dyDescent="0.2">
      <c r="A732" s="180">
        <v>2020</v>
      </c>
      <c r="B732" s="180" t="s">
        <v>264</v>
      </c>
      <c r="C732" s="180" t="s">
        <v>1605</v>
      </c>
      <c r="D732" s="180">
        <v>4765000</v>
      </c>
      <c r="E732" s="180" t="s">
        <v>505</v>
      </c>
      <c r="F732" s="180">
        <v>0</v>
      </c>
      <c r="G732" s="180">
        <v>145000</v>
      </c>
      <c r="H732" s="180">
        <v>150878</v>
      </c>
      <c r="I732" s="180">
        <v>750</v>
      </c>
      <c r="J732" s="180">
        <v>296628</v>
      </c>
      <c r="K732" s="180">
        <v>0</v>
      </c>
      <c r="L732" s="180">
        <v>296628</v>
      </c>
      <c r="M732" s="180">
        <f>IF(Form703Data[[#This Row],[Dist]]&lt;&gt;B731,1,M731+1)</f>
        <v>2</v>
      </c>
    </row>
    <row r="733" spans="1:13" x14ac:dyDescent="0.2">
      <c r="A733" s="180">
        <v>2020</v>
      </c>
      <c r="B733" s="180" t="s">
        <v>264</v>
      </c>
      <c r="C733" s="180" t="s">
        <v>1606</v>
      </c>
      <c r="D733" s="180">
        <v>5000000</v>
      </c>
      <c r="E733" s="180" t="s">
        <v>505</v>
      </c>
      <c r="F733" s="180">
        <v>0</v>
      </c>
      <c r="G733" s="180">
        <v>100000</v>
      </c>
      <c r="H733" s="180">
        <v>154843</v>
      </c>
      <c r="I733" s="180">
        <v>750</v>
      </c>
      <c r="J733" s="180">
        <v>255593</v>
      </c>
      <c r="K733" s="180">
        <v>0</v>
      </c>
      <c r="L733" s="180">
        <v>255593</v>
      </c>
      <c r="M733" s="180">
        <f>IF(Form703Data[[#This Row],[Dist]]&lt;&gt;B732,1,M732+1)</f>
        <v>3</v>
      </c>
    </row>
    <row r="734" spans="1:13" x14ac:dyDescent="0.2">
      <c r="A734" s="180">
        <v>2020</v>
      </c>
      <c r="B734" s="180" t="s">
        <v>264</v>
      </c>
      <c r="C734" s="180" t="s">
        <v>1607</v>
      </c>
      <c r="D734" s="180">
        <v>7950000</v>
      </c>
      <c r="E734" s="180" t="s">
        <v>505</v>
      </c>
      <c r="F734" s="180">
        <v>0</v>
      </c>
      <c r="G734" s="180">
        <v>320000</v>
      </c>
      <c r="H734" s="180">
        <v>100430</v>
      </c>
      <c r="I734" s="180">
        <v>750</v>
      </c>
      <c r="J734" s="180">
        <v>421180</v>
      </c>
      <c r="K734" s="180">
        <v>0</v>
      </c>
      <c r="L734" s="180">
        <v>421180</v>
      </c>
      <c r="M734" s="180">
        <f>IF(Form703Data[[#This Row],[Dist]]&lt;&gt;B733,1,M733+1)</f>
        <v>4</v>
      </c>
    </row>
    <row r="735" spans="1:13" x14ac:dyDescent="0.2">
      <c r="A735" s="180">
        <v>2020</v>
      </c>
      <c r="B735" s="180" t="s">
        <v>264</v>
      </c>
      <c r="C735" s="180" t="s">
        <v>1608</v>
      </c>
      <c r="D735" s="180">
        <v>3483000</v>
      </c>
      <c r="E735" s="180" t="s">
        <v>491</v>
      </c>
      <c r="F735" s="180">
        <v>0</v>
      </c>
      <c r="G735" s="180">
        <v>420000</v>
      </c>
      <c r="H735" s="180">
        <v>64152</v>
      </c>
      <c r="I735" s="180">
        <v>750</v>
      </c>
      <c r="J735" s="180">
        <v>484902</v>
      </c>
      <c r="K735" s="180">
        <v>0</v>
      </c>
      <c r="L735" s="180">
        <v>0</v>
      </c>
      <c r="M735" s="180">
        <f>IF(Form703Data[[#This Row],[Dist]]&lt;&gt;B734,1,M734+1)</f>
        <v>5</v>
      </c>
    </row>
    <row r="736" spans="1:13" x14ac:dyDescent="0.2">
      <c r="A736" s="180">
        <v>2020</v>
      </c>
      <c r="B736" s="180" t="s">
        <v>264</v>
      </c>
      <c r="C736" s="180" t="s">
        <v>1609</v>
      </c>
      <c r="D736" s="180">
        <v>17370000</v>
      </c>
      <c r="E736" s="180" t="s">
        <v>505</v>
      </c>
      <c r="F736" s="180">
        <v>0</v>
      </c>
      <c r="G736" s="180">
        <v>550000</v>
      </c>
      <c r="H736" s="180">
        <v>694800</v>
      </c>
      <c r="I736" s="180">
        <v>155</v>
      </c>
      <c r="J736" s="180">
        <v>1244955</v>
      </c>
      <c r="K736" s="180">
        <v>0</v>
      </c>
      <c r="L736" s="180">
        <v>1244955</v>
      </c>
      <c r="M736" s="180">
        <f>IF(Form703Data[[#This Row],[Dist]]&lt;&gt;B735,1,M735+1)</f>
        <v>6</v>
      </c>
    </row>
    <row r="737" spans="1:13" x14ac:dyDescent="0.2">
      <c r="A737" s="180">
        <v>2020</v>
      </c>
      <c r="B737" s="180" t="s">
        <v>265</v>
      </c>
      <c r="C737" s="180" t="s">
        <v>1610</v>
      </c>
      <c r="D737" s="180">
        <v>7500000</v>
      </c>
      <c r="E737" s="180" t="s">
        <v>491</v>
      </c>
      <c r="F737" s="180">
        <v>0</v>
      </c>
      <c r="G737" s="180">
        <v>0</v>
      </c>
      <c r="H737" s="180">
        <v>201000</v>
      </c>
      <c r="I737" s="180">
        <v>2000</v>
      </c>
      <c r="J737" s="180">
        <v>203000</v>
      </c>
      <c r="K737" s="180">
        <v>0</v>
      </c>
      <c r="L737" s="180">
        <v>0</v>
      </c>
      <c r="M737" s="180">
        <f>IF(Form703Data[[#This Row],[Dist]]&lt;&gt;B736,1,M736+1)</f>
        <v>1</v>
      </c>
    </row>
    <row r="738" spans="1:13" x14ac:dyDescent="0.2">
      <c r="A738" s="180">
        <v>2020</v>
      </c>
      <c r="B738" s="180" t="s">
        <v>265</v>
      </c>
      <c r="C738" s="180" t="s">
        <v>1611</v>
      </c>
      <c r="D738" s="180">
        <v>10000000</v>
      </c>
      <c r="E738" s="180" t="s">
        <v>491</v>
      </c>
      <c r="F738" s="180">
        <v>0</v>
      </c>
      <c r="G738" s="180">
        <v>0</v>
      </c>
      <c r="H738" s="180">
        <v>308548</v>
      </c>
      <c r="I738" s="180">
        <v>500</v>
      </c>
      <c r="J738" s="180">
        <v>309048</v>
      </c>
      <c r="K738" s="180">
        <v>0</v>
      </c>
      <c r="L738" s="180">
        <v>0</v>
      </c>
      <c r="M738" s="180">
        <f>IF(Form703Data[[#This Row],[Dist]]&lt;&gt;B737,1,M737+1)</f>
        <v>2</v>
      </c>
    </row>
    <row r="739" spans="1:13" x14ac:dyDescent="0.2">
      <c r="A739" s="180">
        <v>2020</v>
      </c>
      <c r="B739" s="180" t="s">
        <v>265</v>
      </c>
      <c r="C739" s="180" t="s">
        <v>1612</v>
      </c>
      <c r="D739" s="180">
        <v>10000000</v>
      </c>
      <c r="E739" s="180" t="s">
        <v>491</v>
      </c>
      <c r="F739" s="180">
        <v>0</v>
      </c>
      <c r="G739" s="180">
        <v>665000</v>
      </c>
      <c r="H739" s="180">
        <v>214226</v>
      </c>
      <c r="I739" s="180">
        <v>500</v>
      </c>
      <c r="J739" s="180">
        <v>879726</v>
      </c>
      <c r="K739" s="180">
        <v>0</v>
      </c>
      <c r="L739" s="180">
        <v>0</v>
      </c>
      <c r="M739" s="180">
        <f>IF(Form703Data[[#This Row],[Dist]]&lt;&gt;B738,1,M738+1)</f>
        <v>3</v>
      </c>
    </row>
    <row r="740" spans="1:13" x14ac:dyDescent="0.2">
      <c r="A740" s="180">
        <v>2020</v>
      </c>
      <c r="B740" s="180" t="s">
        <v>265</v>
      </c>
      <c r="C740" s="180" t="s">
        <v>1613</v>
      </c>
      <c r="D740" s="180">
        <v>33375000</v>
      </c>
      <c r="E740" s="180" t="s">
        <v>491</v>
      </c>
      <c r="F740" s="180">
        <v>0</v>
      </c>
      <c r="G740" s="180">
        <v>2770000</v>
      </c>
      <c r="H740" s="180">
        <v>719550</v>
      </c>
      <c r="I740" s="180">
        <v>500</v>
      </c>
      <c r="J740" s="180">
        <v>3490050</v>
      </c>
      <c r="K740" s="180">
        <v>0</v>
      </c>
      <c r="L740" s="180">
        <v>0</v>
      </c>
      <c r="M740" s="180">
        <f>IF(Form703Data[[#This Row],[Dist]]&lt;&gt;B739,1,M739+1)</f>
        <v>4</v>
      </c>
    </row>
    <row r="741" spans="1:13" x14ac:dyDescent="0.2">
      <c r="A741" s="180">
        <v>2020</v>
      </c>
      <c r="B741" s="180" t="s">
        <v>265</v>
      </c>
      <c r="C741" s="180" t="s">
        <v>1614</v>
      </c>
      <c r="D741" s="180">
        <v>15000000</v>
      </c>
      <c r="E741" s="180" t="s">
        <v>491</v>
      </c>
      <c r="F741" s="180">
        <v>0</v>
      </c>
      <c r="G741" s="180">
        <v>50000</v>
      </c>
      <c r="H741" s="180">
        <v>361462</v>
      </c>
      <c r="I741" s="180">
        <v>500</v>
      </c>
      <c r="J741" s="180">
        <v>411962</v>
      </c>
      <c r="K741" s="180">
        <v>0</v>
      </c>
      <c r="L741" s="180">
        <v>0</v>
      </c>
      <c r="M741" s="180">
        <f>IF(Form703Data[[#This Row],[Dist]]&lt;&gt;B740,1,M740+1)</f>
        <v>5</v>
      </c>
    </row>
    <row r="742" spans="1:13" x14ac:dyDescent="0.2">
      <c r="A742" s="180">
        <v>2020</v>
      </c>
      <c r="B742" s="180" t="s">
        <v>265</v>
      </c>
      <c r="C742" s="180" t="s">
        <v>1615</v>
      </c>
      <c r="D742" s="180">
        <v>9491000</v>
      </c>
      <c r="E742" s="180" t="s">
        <v>491</v>
      </c>
      <c r="F742" s="180">
        <v>0</v>
      </c>
      <c r="G742" s="180">
        <v>930000</v>
      </c>
      <c r="H742" s="180">
        <v>236537</v>
      </c>
      <c r="I742" s="180">
        <v>500</v>
      </c>
      <c r="J742" s="180">
        <v>1167037</v>
      </c>
      <c r="K742" s="180">
        <v>0</v>
      </c>
      <c r="L742" s="180">
        <v>0</v>
      </c>
      <c r="M742" s="180">
        <f>IF(Form703Data[[#This Row],[Dist]]&lt;&gt;B741,1,M741+1)</f>
        <v>6</v>
      </c>
    </row>
    <row r="743" spans="1:13" x14ac:dyDescent="0.2">
      <c r="A743" s="180">
        <v>2020</v>
      </c>
      <c r="B743" s="180" t="s">
        <v>265</v>
      </c>
      <c r="C743" s="180" t="s">
        <v>1616</v>
      </c>
      <c r="D743" s="180">
        <v>10000000</v>
      </c>
      <c r="E743" s="180" t="s">
        <v>491</v>
      </c>
      <c r="F743" s="180">
        <v>0</v>
      </c>
      <c r="G743" s="180">
        <v>118000</v>
      </c>
      <c r="H743" s="180">
        <v>268757</v>
      </c>
      <c r="I743" s="180">
        <v>1000</v>
      </c>
      <c r="J743" s="180">
        <v>387757</v>
      </c>
      <c r="K743" s="180">
        <v>0</v>
      </c>
      <c r="L743" s="180">
        <v>0</v>
      </c>
      <c r="M743" s="180">
        <f>IF(Form703Data[[#This Row],[Dist]]&lt;&gt;B742,1,M742+1)</f>
        <v>7</v>
      </c>
    </row>
    <row r="744" spans="1:13" x14ac:dyDescent="0.2">
      <c r="A744" s="180">
        <v>2020</v>
      </c>
      <c r="B744" s="180" t="s">
        <v>265</v>
      </c>
      <c r="C744" s="180" t="s">
        <v>1617</v>
      </c>
      <c r="D744" s="180">
        <v>3671000</v>
      </c>
      <c r="E744" s="180" t="s">
        <v>491</v>
      </c>
      <c r="F744" s="180">
        <v>0</v>
      </c>
      <c r="G744" s="180">
        <v>113000</v>
      </c>
      <c r="H744" s="180">
        <v>93844</v>
      </c>
      <c r="I744" s="180">
        <v>1000</v>
      </c>
      <c r="J744" s="180">
        <v>207844</v>
      </c>
      <c r="K744" s="180">
        <v>0</v>
      </c>
      <c r="L744" s="180">
        <v>0</v>
      </c>
      <c r="M744" s="180">
        <f>IF(Form703Data[[#This Row],[Dist]]&lt;&gt;B743,1,M743+1)</f>
        <v>8</v>
      </c>
    </row>
    <row r="745" spans="1:13" x14ac:dyDescent="0.2">
      <c r="A745" s="180">
        <v>2020</v>
      </c>
      <c r="B745" s="180" t="s">
        <v>265</v>
      </c>
      <c r="C745" s="180" t="s">
        <v>1618</v>
      </c>
      <c r="D745" s="180">
        <v>7375000</v>
      </c>
      <c r="E745" s="180" t="s">
        <v>491</v>
      </c>
      <c r="F745" s="180">
        <v>0</v>
      </c>
      <c r="G745" s="180">
        <v>2020000</v>
      </c>
      <c r="H745" s="180">
        <v>196042</v>
      </c>
      <c r="I745" s="180">
        <v>1000</v>
      </c>
      <c r="J745" s="180">
        <v>2217042</v>
      </c>
      <c r="K745" s="180">
        <v>0</v>
      </c>
      <c r="L745" s="180">
        <v>0</v>
      </c>
      <c r="M745" s="180">
        <f>IF(Form703Data[[#This Row],[Dist]]&lt;&gt;B744,1,M744+1)</f>
        <v>9</v>
      </c>
    </row>
    <row r="746" spans="1:13" x14ac:dyDescent="0.2">
      <c r="A746" s="180">
        <v>2020</v>
      </c>
      <c r="B746" s="180" t="s">
        <v>265</v>
      </c>
      <c r="C746" s="180" t="s">
        <v>1619</v>
      </c>
      <c r="D746" s="180">
        <v>10000000</v>
      </c>
      <c r="E746" s="180" t="s">
        <v>491</v>
      </c>
      <c r="F746" s="180">
        <v>0</v>
      </c>
      <c r="G746" s="180">
        <v>0</v>
      </c>
      <c r="H746" s="180">
        <v>331361</v>
      </c>
      <c r="I746" s="180">
        <v>1000</v>
      </c>
      <c r="J746" s="180">
        <v>332361</v>
      </c>
      <c r="K746" s="180">
        <v>0</v>
      </c>
      <c r="L746" s="180">
        <v>0</v>
      </c>
      <c r="M746" s="180">
        <f>IF(Form703Data[[#This Row],[Dist]]&lt;&gt;B745,1,M745+1)</f>
        <v>10</v>
      </c>
    </row>
    <row r="747" spans="1:13" x14ac:dyDescent="0.2">
      <c r="A747" s="180">
        <v>2020</v>
      </c>
      <c r="B747" s="180" t="s">
        <v>265</v>
      </c>
      <c r="C747" s="180" t="s">
        <v>1620</v>
      </c>
      <c r="D747" s="180">
        <v>2500000</v>
      </c>
      <c r="E747" s="180" t="s">
        <v>491</v>
      </c>
      <c r="F747" s="180">
        <v>0</v>
      </c>
      <c r="G747" s="180">
        <v>172242</v>
      </c>
      <c r="H747" s="180">
        <v>21042</v>
      </c>
      <c r="I747" s="180">
        <v>0</v>
      </c>
      <c r="J747" s="180">
        <v>193284</v>
      </c>
      <c r="K747" s="180">
        <v>0</v>
      </c>
      <c r="L747" s="180">
        <v>0</v>
      </c>
      <c r="M747" s="180">
        <f>IF(Form703Data[[#This Row],[Dist]]&lt;&gt;B746,1,M746+1)</f>
        <v>11</v>
      </c>
    </row>
    <row r="748" spans="1:13" x14ac:dyDescent="0.2">
      <c r="A748" s="180">
        <v>2020</v>
      </c>
      <c r="B748" s="180" t="s">
        <v>266</v>
      </c>
      <c r="C748" s="180" t="s">
        <v>1621</v>
      </c>
      <c r="D748" s="180">
        <v>7500000</v>
      </c>
      <c r="E748" s="180" t="s">
        <v>505</v>
      </c>
      <c r="F748" s="180">
        <v>41730</v>
      </c>
      <c r="G748" s="180">
        <v>417113</v>
      </c>
      <c r="H748" s="180">
        <v>92112</v>
      </c>
      <c r="I748" s="180">
        <v>2000</v>
      </c>
      <c r="J748" s="180">
        <v>511225</v>
      </c>
      <c r="K748" s="180">
        <v>0</v>
      </c>
      <c r="L748" s="180">
        <v>511225</v>
      </c>
      <c r="M748" s="180">
        <f>IF(Form703Data[[#This Row],[Dist]]&lt;&gt;B747,1,M747+1)</f>
        <v>1</v>
      </c>
    </row>
    <row r="749" spans="1:13" x14ac:dyDescent="0.2">
      <c r="A749" s="180">
        <v>2020</v>
      </c>
      <c r="B749" s="180" t="s">
        <v>266</v>
      </c>
      <c r="C749" s="180" t="s">
        <v>1622</v>
      </c>
      <c r="D749" s="180">
        <v>0</v>
      </c>
      <c r="E749" s="180" t="s">
        <v>1341</v>
      </c>
      <c r="F749" s="180">
        <v>0</v>
      </c>
      <c r="G749" s="180">
        <v>24233</v>
      </c>
      <c r="H749" s="180">
        <v>739</v>
      </c>
      <c r="I749" s="180">
        <v>0</v>
      </c>
      <c r="J749" s="180">
        <v>24972</v>
      </c>
      <c r="K749" s="180">
        <v>24972</v>
      </c>
      <c r="L749" s="180">
        <v>0</v>
      </c>
      <c r="M749" s="180">
        <f>IF(Form703Data[[#This Row],[Dist]]&lt;&gt;B748,1,M748+1)</f>
        <v>2</v>
      </c>
    </row>
    <row r="750" spans="1:13" x14ac:dyDescent="0.2">
      <c r="A750" s="180">
        <v>2020</v>
      </c>
      <c r="B750" s="180" t="s">
        <v>266</v>
      </c>
      <c r="C750" s="180" t="s">
        <v>1623</v>
      </c>
      <c r="D750" s="180">
        <v>0</v>
      </c>
      <c r="E750" s="180" t="s">
        <v>1341</v>
      </c>
      <c r="F750" s="180">
        <v>0</v>
      </c>
      <c r="G750" s="180">
        <v>7704</v>
      </c>
      <c r="H750" s="180">
        <v>0</v>
      </c>
      <c r="I750" s="180">
        <v>0</v>
      </c>
      <c r="J750" s="180">
        <v>7704</v>
      </c>
      <c r="K750" s="180">
        <v>7704</v>
      </c>
      <c r="L750" s="180">
        <v>0</v>
      </c>
      <c r="M750" s="180">
        <f>IF(Form703Data[[#This Row],[Dist]]&lt;&gt;B749,1,M749+1)</f>
        <v>3</v>
      </c>
    </row>
    <row r="751" spans="1:13" x14ac:dyDescent="0.2">
      <c r="A751" s="180">
        <v>2020</v>
      </c>
      <c r="B751" s="180" t="s">
        <v>266</v>
      </c>
      <c r="C751" s="180" t="s">
        <v>1624</v>
      </c>
      <c r="D751" s="180">
        <v>0</v>
      </c>
      <c r="E751" s="180" t="s">
        <v>1341</v>
      </c>
      <c r="F751" s="180">
        <v>0</v>
      </c>
      <c r="G751" s="180">
        <v>54425</v>
      </c>
      <c r="H751" s="180">
        <v>0</v>
      </c>
      <c r="I751" s="180">
        <v>0</v>
      </c>
      <c r="J751" s="180">
        <v>54425</v>
      </c>
      <c r="K751" s="180">
        <v>54425</v>
      </c>
      <c r="L751" s="180">
        <v>0</v>
      </c>
      <c r="M751" s="180">
        <f>IF(Form703Data[[#This Row],[Dist]]&lt;&gt;B750,1,M750+1)</f>
        <v>4</v>
      </c>
    </row>
    <row r="752" spans="1:13" x14ac:dyDescent="0.2">
      <c r="A752" s="180">
        <v>2020</v>
      </c>
      <c r="B752" s="180" t="s">
        <v>266</v>
      </c>
      <c r="C752" s="180" t="s">
        <v>1625</v>
      </c>
      <c r="D752" s="180">
        <v>128678</v>
      </c>
      <c r="E752" s="180" t="s">
        <v>1341</v>
      </c>
      <c r="F752" s="180">
        <v>43282</v>
      </c>
      <c r="G752" s="180">
        <v>33461</v>
      </c>
      <c r="H752" s="180">
        <v>0</v>
      </c>
      <c r="I752" s="180">
        <v>0</v>
      </c>
      <c r="J752" s="180">
        <v>33461</v>
      </c>
      <c r="K752" s="180">
        <v>33461</v>
      </c>
      <c r="L752" s="180">
        <v>0</v>
      </c>
      <c r="M752" s="180">
        <f>IF(Form703Data[[#This Row],[Dist]]&lt;&gt;B751,1,M751+1)</f>
        <v>5</v>
      </c>
    </row>
    <row r="753" spans="1:13" x14ac:dyDescent="0.2">
      <c r="A753" s="180">
        <v>2020</v>
      </c>
      <c r="B753" s="180" t="s">
        <v>500</v>
      </c>
      <c r="C753" s="180" t="s">
        <v>388</v>
      </c>
      <c r="D753" s="180">
        <v>4880000</v>
      </c>
      <c r="E753" s="180" t="s">
        <v>505</v>
      </c>
      <c r="F753" s="180">
        <v>43340</v>
      </c>
      <c r="G753" s="180">
        <v>500000</v>
      </c>
      <c r="H753" s="180">
        <v>118585</v>
      </c>
      <c r="I753" s="180">
        <v>1000</v>
      </c>
      <c r="J753" s="180">
        <v>619585</v>
      </c>
      <c r="K753" s="180">
        <v>0</v>
      </c>
      <c r="L753" s="180">
        <v>619585</v>
      </c>
      <c r="M753" s="180">
        <f>IF(Form703Data[[#This Row],[Dist]]&lt;&gt;B752,1,M752+1)</f>
        <v>1</v>
      </c>
    </row>
    <row r="754" spans="1:13" x14ac:dyDescent="0.2">
      <c r="A754" s="180">
        <v>2020</v>
      </c>
      <c r="B754" s="180" t="s">
        <v>500</v>
      </c>
      <c r="C754" s="180" t="s">
        <v>1626</v>
      </c>
      <c r="D754" s="180">
        <v>2000000</v>
      </c>
      <c r="E754" s="180" t="s">
        <v>491</v>
      </c>
      <c r="F754" s="180">
        <v>0</v>
      </c>
      <c r="G754" s="180">
        <v>450000</v>
      </c>
      <c r="H754" s="180">
        <v>25900</v>
      </c>
      <c r="I754" s="180">
        <v>1000</v>
      </c>
      <c r="J754" s="180">
        <v>476900</v>
      </c>
      <c r="K754" s="180">
        <v>476900</v>
      </c>
      <c r="L754" s="180">
        <v>0</v>
      </c>
      <c r="M754" s="180">
        <f>IF(Form703Data[[#This Row],[Dist]]&lt;&gt;B753,1,M753+1)</f>
        <v>2</v>
      </c>
    </row>
    <row r="755" spans="1:13" x14ac:dyDescent="0.2">
      <c r="A755" s="180">
        <v>2020</v>
      </c>
      <c r="B755" s="180" t="s">
        <v>500</v>
      </c>
      <c r="C755" s="180" t="s">
        <v>1627</v>
      </c>
      <c r="D755" s="180">
        <v>42997</v>
      </c>
      <c r="E755" s="180" t="s">
        <v>491</v>
      </c>
      <c r="F755" s="180">
        <v>0</v>
      </c>
      <c r="G755" s="180">
        <v>8599</v>
      </c>
      <c r="H755" s="180">
        <v>0</v>
      </c>
      <c r="I755" s="180">
        <v>0</v>
      </c>
      <c r="J755" s="180">
        <v>8599</v>
      </c>
      <c r="K755" s="180">
        <v>8599</v>
      </c>
      <c r="L755" s="180">
        <v>0</v>
      </c>
      <c r="M755" s="180">
        <f>IF(Form703Data[[#This Row],[Dist]]&lt;&gt;B754,1,M754+1)</f>
        <v>3</v>
      </c>
    </row>
    <row r="756" spans="1:13" x14ac:dyDescent="0.2">
      <c r="A756" s="180">
        <v>2020</v>
      </c>
      <c r="B756" s="180" t="s">
        <v>267</v>
      </c>
      <c r="C756" s="180" t="s">
        <v>1628</v>
      </c>
      <c r="D756" s="180">
        <v>9685000</v>
      </c>
      <c r="E756" s="180" t="s">
        <v>505</v>
      </c>
      <c r="F756" s="180">
        <v>41891</v>
      </c>
      <c r="G756" s="180">
        <v>520000</v>
      </c>
      <c r="H756" s="180">
        <v>280463</v>
      </c>
      <c r="I756" s="180">
        <v>500</v>
      </c>
      <c r="J756" s="180">
        <v>800963</v>
      </c>
      <c r="K756" s="180">
        <v>0</v>
      </c>
      <c r="L756" s="180">
        <v>800963</v>
      </c>
      <c r="M756" s="180">
        <f>IF(Form703Data[[#This Row],[Dist]]&lt;&gt;B755,1,M755+1)</f>
        <v>1</v>
      </c>
    </row>
    <row r="757" spans="1:13" x14ac:dyDescent="0.2">
      <c r="A757" s="180">
        <v>2020</v>
      </c>
      <c r="B757" s="180" t="s">
        <v>267</v>
      </c>
      <c r="C757" s="180" t="s">
        <v>1629</v>
      </c>
      <c r="D757" s="180">
        <v>9605000</v>
      </c>
      <c r="E757" s="180" t="s">
        <v>505</v>
      </c>
      <c r="F757" s="180">
        <v>41891</v>
      </c>
      <c r="G757" s="180">
        <v>355000</v>
      </c>
      <c r="H757" s="180">
        <v>240450</v>
      </c>
      <c r="I757" s="180">
        <v>500</v>
      </c>
      <c r="J757" s="180">
        <v>595950</v>
      </c>
      <c r="K757" s="180">
        <v>0</v>
      </c>
      <c r="L757" s="180">
        <v>595950</v>
      </c>
      <c r="M757" s="180">
        <f>IF(Form703Data[[#This Row],[Dist]]&lt;&gt;B756,1,M756+1)</f>
        <v>2</v>
      </c>
    </row>
    <row r="758" spans="1:13" x14ac:dyDescent="0.2">
      <c r="A758" s="180">
        <v>2020</v>
      </c>
      <c r="B758" s="180" t="s">
        <v>267</v>
      </c>
      <c r="C758" s="180" t="s">
        <v>1629</v>
      </c>
      <c r="D758" s="180">
        <v>6210000</v>
      </c>
      <c r="E758" s="180" t="s">
        <v>505</v>
      </c>
      <c r="F758" s="180">
        <v>41891</v>
      </c>
      <c r="G758" s="180">
        <v>265000</v>
      </c>
      <c r="H758" s="180">
        <v>129450</v>
      </c>
      <c r="I758" s="180">
        <v>500</v>
      </c>
      <c r="J758" s="180">
        <v>394950</v>
      </c>
      <c r="K758" s="180">
        <v>0</v>
      </c>
      <c r="L758" s="180">
        <v>394950</v>
      </c>
      <c r="M758" s="180">
        <f>IF(Form703Data[[#This Row],[Dist]]&lt;&gt;B757,1,M757+1)</f>
        <v>3</v>
      </c>
    </row>
    <row r="759" spans="1:13" x14ac:dyDescent="0.2">
      <c r="A759" s="180">
        <v>2020</v>
      </c>
      <c r="B759" s="180" t="s">
        <v>267</v>
      </c>
      <c r="C759" s="180" t="s">
        <v>1630</v>
      </c>
      <c r="D759" s="180">
        <v>1938000</v>
      </c>
      <c r="E759" s="180" t="s">
        <v>491</v>
      </c>
      <c r="F759" s="180">
        <v>0</v>
      </c>
      <c r="G759" s="180">
        <v>320000</v>
      </c>
      <c r="H759" s="180">
        <v>26592</v>
      </c>
      <c r="I759" s="180">
        <v>1000</v>
      </c>
      <c r="J759" s="180">
        <v>347592</v>
      </c>
      <c r="K759" s="180">
        <v>347592</v>
      </c>
      <c r="L759" s="180">
        <v>0</v>
      </c>
      <c r="M759" s="180">
        <f>IF(Form703Data[[#This Row],[Dist]]&lt;&gt;B758,1,M758+1)</f>
        <v>4</v>
      </c>
    </row>
    <row r="760" spans="1:13" x14ac:dyDescent="0.2">
      <c r="A760" s="180">
        <v>2020</v>
      </c>
      <c r="B760" s="180" t="s">
        <v>267</v>
      </c>
      <c r="C760" s="180" t="s">
        <v>1631</v>
      </c>
      <c r="D760" s="180">
        <v>10000000</v>
      </c>
      <c r="E760" s="180" t="s">
        <v>491</v>
      </c>
      <c r="F760" s="180">
        <v>0</v>
      </c>
      <c r="G760" s="180">
        <v>554000</v>
      </c>
      <c r="H760" s="180">
        <v>217800</v>
      </c>
      <c r="I760" s="180">
        <v>1000</v>
      </c>
      <c r="J760" s="180">
        <v>772800</v>
      </c>
      <c r="K760" s="180">
        <v>772800</v>
      </c>
      <c r="L760" s="180">
        <v>0</v>
      </c>
      <c r="M760" s="180">
        <f>IF(Form703Data[[#This Row],[Dist]]&lt;&gt;B759,1,M759+1)</f>
        <v>5</v>
      </c>
    </row>
    <row r="761" spans="1:13" x14ac:dyDescent="0.2">
      <c r="A761" s="180">
        <v>2020</v>
      </c>
      <c r="B761" s="180" t="s">
        <v>267</v>
      </c>
      <c r="C761" s="180" t="s">
        <v>1632</v>
      </c>
      <c r="D761" s="180">
        <v>0</v>
      </c>
      <c r="E761" s="180" t="s">
        <v>505</v>
      </c>
      <c r="F761" s="180">
        <v>0</v>
      </c>
      <c r="G761" s="180">
        <v>260000</v>
      </c>
      <c r="H761" s="180">
        <v>0</v>
      </c>
      <c r="I761" s="180">
        <v>0</v>
      </c>
      <c r="J761" s="180">
        <v>260000</v>
      </c>
      <c r="K761" s="180">
        <v>0</v>
      </c>
      <c r="L761" s="180">
        <v>260000</v>
      </c>
      <c r="M761" s="180">
        <f>IF(Form703Data[[#This Row],[Dist]]&lt;&gt;B760,1,M760+1)</f>
        <v>6</v>
      </c>
    </row>
    <row r="762" spans="1:13" x14ac:dyDescent="0.2">
      <c r="A762" s="180">
        <v>2020</v>
      </c>
      <c r="B762" s="180" t="s">
        <v>268</v>
      </c>
      <c r="C762" s="180" t="s">
        <v>1633</v>
      </c>
      <c r="D762" s="180">
        <v>1500000</v>
      </c>
      <c r="E762" s="180" t="s">
        <v>491</v>
      </c>
      <c r="F762" s="180">
        <v>0</v>
      </c>
      <c r="G762" s="180">
        <v>80000</v>
      </c>
      <c r="H762" s="180">
        <v>43145</v>
      </c>
      <c r="I762" s="180">
        <v>2000</v>
      </c>
      <c r="J762" s="180">
        <v>125145</v>
      </c>
      <c r="K762" s="180">
        <v>125145</v>
      </c>
      <c r="L762" s="180">
        <v>0</v>
      </c>
      <c r="M762" s="180">
        <f>IF(Form703Data[[#This Row],[Dist]]&lt;&gt;B761,1,M761+1)</f>
        <v>1</v>
      </c>
    </row>
    <row r="763" spans="1:13" x14ac:dyDescent="0.2">
      <c r="A763" s="180">
        <v>2020</v>
      </c>
      <c r="B763" s="180" t="s">
        <v>269</v>
      </c>
      <c r="C763" s="180" t="s">
        <v>388</v>
      </c>
      <c r="D763" s="180">
        <v>1835000</v>
      </c>
      <c r="E763" s="180" t="s">
        <v>505</v>
      </c>
      <c r="F763" s="180">
        <v>0</v>
      </c>
      <c r="G763" s="180">
        <v>175000</v>
      </c>
      <c r="H763" s="180">
        <v>31763</v>
      </c>
      <c r="I763" s="180">
        <v>1500</v>
      </c>
      <c r="J763" s="180">
        <v>208263</v>
      </c>
      <c r="K763" s="180">
        <v>0</v>
      </c>
      <c r="L763" s="180">
        <v>208263</v>
      </c>
      <c r="M763" s="180">
        <f>IF(Form703Data[[#This Row],[Dist]]&lt;&gt;B762,1,M762+1)</f>
        <v>1</v>
      </c>
    </row>
    <row r="764" spans="1:13" x14ac:dyDescent="0.2">
      <c r="A764" s="180">
        <v>2020</v>
      </c>
      <c r="B764" s="180" t="s">
        <v>269</v>
      </c>
      <c r="C764" s="180" t="s">
        <v>1634</v>
      </c>
      <c r="D764" s="180">
        <v>9690000</v>
      </c>
      <c r="E764" s="180" t="s">
        <v>505</v>
      </c>
      <c r="F764" s="180">
        <v>0</v>
      </c>
      <c r="G764" s="180">
        <v>420000</v>
      </c>
      <c r="H764" s="180">
        <v>209738</v>
      </c>
      <c r="I764" s="180">
        <v>1600</v>
      </c>
      <c r="J764" s="180">
        <v>631338</v>
      </c>
      <c r="K764" s="180">
        <v>0</v>
      </c>
      <c r="L764" s="180">
        <v>631338</v>
      </c>
      <c r="M764" s="180">
        <f>IF(Form703Data[[#This Row],[Dist]]&lt;&gt;B763,1,M763+1)</f>
        <v>2</v>
      </c>
    </row>
    <row r="765" spans="1:13" x14ac:dyDescent="0.2">
      <c r="A765" s="180">
        <v>2020</v>
      </c>
      <c r="B765" s="180" t="s">
        <v>269</v>
      </c>
      <c r="C765" s="180" t="s">
        <v>1635</v>
      </c>
      <c r="D765" s="180">
        <v>0</v>
      </c>
      <c r="E765" s="180" t="s">
        <v>505</v>
      </c>
      <c r="F765" s="180">
        <v>0</v>
      </c>
      <c r="G765" s="180">
        <v>215000</v>
      </c>
      <c r="H765" s="180">
        <v>0</v>
      </c>
      <c r="I765" s="180">
        <v>0</v>
      </c>
      <c r="J765" s="180">
        <v>215000</v>
      </c>
      <c r="K765" s="180">
        <v>0</v>
      </c>
      <c r="L765" s="180">
        <v>215000</v>
      </c>
      <c r="M765" s="180">
        <f>IF(Form703Data[[#This Row],[Dist]]&lt;&gt;B764,1,M764+1)</f>
        <v>3</v>
      </c>
    </row>
    <row r="766" spans="1:13" x14ac:dyDescent="0.2">
      <c r="A766" s="180">
        <v>2020</v>
      </c>
      <c r="B766" s="180" t="s">
        <v>443</v>
      </c>
      <c r="C766" s="180" t="s">
        <v>388</v>
      </c>
      <c r="D766" s="180">
        <v>985000</v>
      </c>
      <c r="E766" s="180" t="s">
        <v>505</v>
      </c>
      <c r="F766" s="180">
        <v>42382</v>
      </c>
      <c r="G766" s="180">
        <v>102725</v>
      </c>
      <c r="H766" s="180">
        <v>15450</v>
      </c>
      <c r="I766" s="180">
        <v>0</v>
      </c>
      <c r="J766" s="180">
        <v>118175</v>
      </c>
      <c r="K766" s="180">
        <v>0</v>
      </c>
      <c r="L766" s="180">
        <v>118175</v>
      </c>
      <c r="M766" s="180">
        <f>IF(Form703Data[[#This Row],[Dist]]&lt;&gt;B765,1,M765+1)</f>
        <v>1</v>
      </c>
    </row>
    <row r="767" spans="1:13" x14ac:dyDescent="0.2">
      <c r="A767" s="180">
        <v>2020</v>
      </c>
      <c r="B767" s="180" t="s">
        <v>443</v>
      </c>
      <c r="C767" s="180" t="s">
        <v>1636</v>
      </c>
      <c r="D767" s="180">
        <v>4395000</v>
      </c>
      <c r="E767" s="180" t="s">
        <v>491</v>
      </c>
      <c r="F767" s="180">
        <v>42391</v>
      </c>
      <c r="G767" s="180">
        <v>313706</v>
      </c>
      <c r="H767" s="180">
        <v>93438</v>
      </c>
      <c r="I767" s="180">
        <v>0</v>
      </c>
      <c r="J767" s="180">
        <v>407144</v>
      </c>
      <c r="K767" s="180">
        <v>0</v>
      </c>
      <c r="L767" s="180">
        <v>0</v>
      </c>
      <c r="M767" s="180">
        <f>IF(Form703Data[[#This Row],[Dist]]&lt;&gt;B766,1,M766+1)</f>
        <v>2</v>
      </c>
    </row>
    <row r="768" spans="1:13" x14ac:dyDescent="0.2">
      <c r="A768" s="180">
        <v>2020</v>
      </c>
      <c r="B768" s="180" t="s">
        <v>270</v>
      </c>
      <c r="C768" s="180" t="s">
        <v>1637</v>
      </c>
      <c r="D768" s="180">
        <v>0</v>
      </c>
      <c r="E768" s="180" t="s">
        <v>491</v>
      </c>
      <c r="F768" s="180">
        <v>0</v>
      </c>
      <c r="G768" s="180">
        <v>20000</v>
      </c>
      <c r="H768" s="180">
        <v>827</v>
      </c>
      <c r="I768" s="180">
        <v>0</v>
      </c>
      <c r="J768" s="180">
        <v>20827</v>
      </c>
      <c r="K768" s="180">
        <v>0</v>
      </c>
      <c r="L768" s="180">
        <v>0</v>
      </c>
      <c r="M768" s="180">
        <f>IF(Form703Data[[#This Row],[Dist]]&lt;&gt;B767,1,M767+1)</f>
        <v>1</v>
      </c>
    </row>
    <row r="769" spans="1:13" x14ac:dyDescent="0.2">
      <c r="A769" s="180">
        <v>2020</v>
      </c>
      <c r="B769" s="180" t="s">
        <v>271</v>
      </c>
      <c r="C769" s="180" t="s">
        <v>1638</v>
      </c>
      <c r="D769" s="180">
        <v>5875000</v>
      </c>
      <c r="E769" s="180" t="s">
        <v>505</v>
      </c>
      <c r="F769" s="180">
        <v>0</v>
      </c>
      <c r="G769" s="180">
        <v>585000</v>
      </c>
      <c r="H769" s="180">
        <v>68860</v>
      </c>
      <c r="I769" s="180">
        <v>500</v>
      </c>
      <c r="J769" s="180">
        <v>654360</v>
      </c>
      <c r="K769" s="180">
        <v>0</v>
      </c>
      <c r="L769" s="180">
        <v>654360</v>
      </c>
      <c r="M769" s="180">
        <f>IF(Form703Data[[#This Row],[Dist]]&lt;&gt;B768,1,M768+1)</f>
        <v>1</v>
      </c>
    </row>
    <row r="770" spans="1:13" x14ac:dyDescent="0.2">
      <c r="A770" s="180">
        <v>2020</v>
      </c>
      <c r="B770" s="180" t="s">
        <v>271</v>
      </c>
      <c r="C770" s="180" t="s">
        <v>1639</v>
      </c>
      <c r="D770" s="180">
        <v>6310000</v>
      </c>
      <c r="E770" s="180" t="s">
        <v>491</v>
      </c>
      <c r="F770" s="180">
        <v>0</v>
      </c>
      <c r="G770" s="180">
        <v>195000</v>
      </c>
      <c r="H770" s="180">
        <v>134723</v>
      </c>
      <c r="I770" s="180">
        <v>1000</v>
      </c>
      <c r="J770" s="180">
        <v>330723</v>
      </c>
      <c r="K770" s="180">
        <v>0</v>
      </c>
      <c r="L770" s="180">
        <v>0</v>
      </c>
      <c r="M770" s="180">
        <f>IF(Form703Data[[#This Row],[Dist]]&lt;&gt;B769,1,M769+1)</f>
        <v>2</v>
      </c>
    </row>
    <row r="771" spans="1:13" x14ac:dyDescent="0.2">
      <c r="A771" s="180">
        <v>2020</v>
      </c>
      <c r="B771" s="180" t="s">
        <v>273</v>
      </c>
      <c r="C771" s="180" t="s">
        <v>1640</v>
      </c>
      <c r="D771" s="180">
        <v>25910000</v>
      </c>
      <c r="E771" s="180" t="s">
        <v>505</v>
      </c>
      <c r="F771" s="180">
        <v>42066</v>
      </c>
      <c r="G771" s="180">
        <v>1400000</v>
      </c>
      <c r="H771" s="180">
        <v>477250</v>
      </c>
      <c r="I771" s="180">
        <v>0</v>
      </c>
      <c r="J771" s="180">
        <v>1877250</v>
      </c>
      <c r="K771" s="180">
        <v>0</v>
      </c>
      <c r="L771" s="180">
        <v>1877250</v>
      </c>
      <c r="M771" s="180">
        <f>IF(Form703Data[[#This Row],[Dist]]&lt;&gt;B770,1,M770+1)</f>
        <v>1</v>
      </c>
    </row>
    <row r="772" spans="1:13" x14ac:dyDescent="0.2">
      <c r="A772" s="180">
        <v>2020</v>
      </c>
      <c r="B772" s="180" t="s">
        <v>273</v>
      </c>
      <c r="C772" s="180" t="s">
        <v>1641</v>
      </c>
      <c r="D772" s="180">
        <v>9295000</v>
      </c>
      <c r="E772" s="180" t="s">
        <v>505</v>
      </c>
      <c r="F772" s="180">
        <v>42066</v>
      </c>
      <c r="G772" s="180">
        <v>1000000</v>
      </c>
      <c r="H772" s="180">
        <v>300000</v>
      </c>
      <c r="I772" s="180">
        <v>0</v>
      </c>
      <c r="J772" s="180">
        <v>1300000</v>
      </c>
      <c r="K772" s="180">
        <v>0</v>
      </c>
      <c r="L772" s="180">
        <v>1300000</v>
      </c>
      <c r="M772" s="180">
        <f>IF(Form703Data[[#This Row],[Dist]]&lt;&gt;B771,1,M771+1)</f>
        <v>2</v>
      </c>
    </row>
    <row r="773" spans="1:13" x14ac:dyDescent="0.2">
      <c r="A773" s="180">
        <v>2020</v>
      </c>
      <c r="B773" s="180" t="s">
        <v>273</v>
      </c>
      <c r="C773" s="180" t="s">
        <v>1642</v>
      </c>
      <c r="D773" s="180">
        <v>10000000</v>
      </c>
      <c r="E773" s="180" t="s">
        <v>491</v>
      </c>
      <c r="F773" s="180">
        <v>0</v>
      </c>
      <c r="G773" s="180">
        <v>590000</v>
      </c>
      <c r="H773" s="180">
        <v>158868</v>
      </c>
      <c r="I773" s="180">
        <v>0</v>
      </c>
      <c r="J773" s="180">
        <v>748868</v>
      </c>
      <c r="K773" s="180">
        <v>0</v>
      </c>
      <c r="L773" s="180">
        <v>0</v>
      </c>
      <c r="M773" s="180">
        <f>IF(Form703Data[[#This Row],[Dist]]&lt;&gt;B772,1,M772+1)</f>
        <v>3</v>
      </c>
    </row>
    <row r="774" spans="1:13" x14ac:dyDescent="0.2">
      <c r="A774" s="180">
        <v>2020</v>
      </c>
      <c r="B774" s="180" t="s">
        <v>273</v>
      </c>
      <c r="C774" s="180" t="s">
        <v>1643</v>
      </c>
      <c r="D774" s="180">
        <v>6515000</v>
      </c>
      <c r="E774" s="180" t="s">
        <v>491</v>
      </c>
      <c r="F774" s="180">
        <v>0</v>
      </c>
      <c r="G774" s="180">
        <v>415000</v>
      </c>
      <c r="H774" s="180">
        <v>188050</v>
      </c>
      <c r="I774" s="180">
        <v>0</v>
      </c>
      <c r="J774" s="180">
        <v>603050</v>
      </c>
      <c r="K774" s="180">
        <v>0</v>
      </c>
      <c r="L774" s="180">
        <v>0</v>
      </c>
      <c r="M774" s="180">
        <f>IF(Form703Data[[#This Row],[Dist]]&lt;&gt;B773,1,M773+1)</f>
        <v>4</v>
      </c>
    </row>
    <row r="775" spans="1:13" x14ac:dyDescent="0.2">
      <c r="A775" s="180">
        <v>2020</v>
      </c>
      <c r="B775" s="180" t="s">
        <v>273</v>
      </c>
      <c r="C775" s="180" t="s">
        <v>1644</v>
      </c>
      <c r="D775" s="180">
        <v>19965000</v>
      </c>
      <c r="E775" s="180" t="s">
        <v>491</v>
      </c>
      <c r="F775" s="180">
        <v>0</v>
      </c>
      <c r="G775" s="180">
        <v>1495000</v>
      </c>
      <c r="H775" s="180">
        <v>706562</v>
      </c>
      <c r="I775" s="180">
        <v>0</v>
      </c>
      <c r="J775" s="180">
        <v>2201562</v>
      </c>
      <c r="K775" s="180">
        <v>0</v>
      </c>
      <c r="L775" s="180">
        <v>0</v>
      </c>
      <c r="M775" s="180">
        <f>IF(Form703Data[[#This Row],[Dist]]&lt;&gt;B774,1,M774+1)</f>
        <v>5</v>
      </c>
    </row>
    <row r="776" spans="1:13" x14ac:dyDescent="0.2">
      <c r="A776" s="180">
        <v>2020</v>
      </c>
      <c r="B776" s="180" t="s">
        <v>273</v>
      </c>
      <c r="C776" s="180" t="s">
        <v>1645</v>
      </c>
      <c r="D776" s="180">
        <v>5045000</v>
      </c>
      <c r="E776" s="180" t="s">
        <v>491</v>
      </c>
      <c r="F776" s="180">
        <v>43283</v>
      </c>
      <c r="G776" s="180">
        <v>490000</v>
      </c>
      <c r="H776" s="180">
        <v>134520</v>
      </c>
      <c r="I776" s="180">
        <v>0</v>
      </c>
      <c r="J776" s="180">
        <v>624520</v>
      </c>
      <c r="K776" s="180">
        <v>0</v>
      </c>
      <c r="L776" s="180">
        <v>0</v>
      </c>
      <c r="M776" s="180">
        <f>IF(Form703Data[[#This Row],[Dist]]&lt;&gt;B775,1,M775+1)</f>
        <v>6</v>
      </c>
    </row>
    <row r="777" spans="1:13" x14ac:dyDescent="0.2">
      <c r="A777" s="180">
        <v>2020</v>
      </c>
      <c r="B777" s="180" t="s">
        <v>273</v>
      </c>
      <c r="C777" s="180" t="s">
        <v>1646</v>
      </c>
      <c r="D777" s="180">
        <v>3925000</v>
      </c>
      <c r="E777" s="180" t="s">
        <v>505</v>
      </c>
      <c r="F777" s="180">
        <v>0</v>
      </c>
      <c r="G777" s="180">
        <v>3500000</v>
      </c>
      <c r="H777" s="180">
        <v>0</v>
      </c>
      <c r="I777" s="180">
        <v>0</v>
      </c>
      <c r="J777" s="180">
        <v>3500000</v>
      </c>
      <c r="K777" s="180">
        <v>0</v>
      </c>
      <c r="L777" s="180">
        <v>3500000</v>
      </c>
      <c r="M777" s="180">
        <f>IF(Form703Data[[#This Row],[Dist]]&lt;&gt;B776,1,M776+1)</f>
        <v>7</v>
      </c>
    </row>
    <row r="778" spans="1:13" x14ac:dyDescent="0.2">
      <c r="A778" s="180">
        <v>2020</v>
      </c>
      <c r="B778" s="180" t="s">
        <v>274</v>
      </c>
      <c r="C778" s="180" t="s">
        <v>1647</v>
      </c>
      <c r="D778" s="180">
        <v>3350000</v>
      </c>
      <c r="E778" s="180" t="s">
        <v>491</v>
      </c>
      <c r="F778" s="180">
        <v>0</v>
      </c>
      <c r="G778" s="180">
        <v>225000</v>
      </c>
      <c r="H778" s="180">
        <v>58617</v>
      </c>
      <c r="I778" s="180">
        <v>1000</v>
      </c>
      <c r="J778" s="180">
        <v>284617</v>
      </c>
      <c r="K778" s="180">
        <v>0</v>
      </c>
      <c r="L778" s="180">
        <v>0</v>
      </c>
      <c r="M778" s="180">
        <f>IF(Form703Data[[#This Row],[Dist]]&lt;&gt;B777,1,M777+1)</f>
        <v>1</v>
      </c>
    </row>
    <row r="779" spans="1:13" x14ac:dyDescent="0.2">
      <c r="A779" s="180">
        <v>2020</v>
      </c>
      <c r="B779" s="180" t="s">
        <v>274</v>
      </c>
      <c r="C779" s="180" t="s">
        <v>1648</v>
      </c>
      <c r="D779" s="180">
        <v>2855000</v>
      </c>
      <c r="E779" s="180" t="s">
        <v>491</v>
      </c>
      <c r="F779" s="180">
        <v>0</v>
      </c>
      <c r="G779" s="180">
        <v>60000</v>
      </c>
      <c r="H779" s="180">
        <v>14900</v>
      </c>
      <c r="I779" s="180">
        <v>2000</v>
      </c>
      <c r="J779" s="180">
        <v>76900</v>
      </c>
      <c r="K779" s="180">
        <v>0</v>
      </c>
      <c r="L779" s="180">
        <v>0</v>
      </c>
      <c r="M779" s="180">
        <f>IF(Form703Data[[#This Row],[Dist]]&lt;&gt;B778,1,M778+1)</f>
        <v>2</v>
      </c>
    </row>
    <row r="780" spans="1:13" x14ac:dyDescent="0.2">
      <c r="A780" s="180">
        <v>2020</v>
      </c>
      <c r="B780" s="180" t="s">
        <v>274</v>
      </c>
      <c r="C780" s="180" t="s">
        <v>1649</v>
      </c>
      <c r="D780" s="180">
        <v>10000000</v>
      </c>
      <c r="E780" s="180" t="s">
        <v>491</v>
      </c>
      <c r="F780" s="180">
        <v>0</v>
      </c>
      <c r="G780" s="180">
        <v>735000</v>
      </c>
      <c r="H780" s="180">
        <v>253300</v>
      </c>
      <c r="I780" s="180">
        <v>2000</v>
      </c>
      <c r="J780" s="180">
        <v>990300</v>
      </c>
      <c r="K780" s="180">
        <v>0</v>
      </c>
      <c r="L780" s="180">
        <v>0</v>
      </c>
      <c r="M780" s="180">
        <f>IF(Form703Data[[#This Row],[Dist]]&lt;&gt;B779,1,M779+1)</f>
        <v>3</v>
      </c>
    </row>
    <row r="781" spans="1:13" x14ac:dyDescent="0.2">
      <c r="A781" s="180">
        <v>2020</v>
      </c>
      <c r="B781" s="180" t="s">
        <v>275</v>
      </c>
      <c r="C781" s="180" t="s">
        <v>1650</v>
      </c>
      <c r="D781" s="180">
        <v>1150000</v>
      </c>
      <c r="E781" s="180" t="s">
        <v>491</v>
      </c>
      <c r="F781" s="180">
        <v>0</v>
      </c>
      <c r="G781" s="180">
        <v>72743</v>
      </c>
      <c r="H781" s="180">
        <v>21339</v>
      </c>
      <c r="I781" s="180">
        <v>0</v>
      </c>
      <c r="J781" s="180">
        <v>94082</v>
      </c>
      <c r="K781" s="180">
        <v>94082</v>
      </c>
      <c r="L781" s="180">
        <v>0</v>
      </c>
      <c r="M781" s="180">
        <f>IF(Form703Data[[#This Row],[Dist]]&lt;&gt;B780,1,M780+1)</f>
        <v>1</v>
      </c>
    </row>
    <row r="782" spans="1:13" x14ac:dyDescent="0.2">
      <c r="A782" s="180">
        <v>2020</v>
      </c>
      <c r="B782" s="180" t="s">
        <v>275</v>
      </c>
      <c r="C782" s="180" t="s">
        <v>1651</v>
      </c>
      <c r="D782" s="180">
        <v>100588</v>
      </c>
      <c r="E782" s="180" t="s">
        <v>491</v>
      </c>
      <c r="F782" s="180">
        <v>0</v>
      </c>
      <c r="G782" s="180">
        <v>21185</v>
      </c>
      <c r="H782" s="180">
        <v>687</v>
      </c>
      <c r="I782" s="180">
        <v>0</v>
      </c>
      <c r="J782" s="180">
        <v>21872</v>
      </c>
      <c r="K782" s="180">
        <v>21872</v>
      </c>
      <c r="L782" s="180">
        <v>0</v>
      </c>
      <c r="M782" s="180">
        <f>IF(Form703Data[[#This Row],[Dist]]&lt;&gt;B781,1,M781+1)</f>
        <v>2</v>
      </c>
    </row>
    <row r="783" spans="1:13" x14ac:dyDescent="0.2">
      <c r="A783" s="180">
        <v>2020</v>
      </c>
      <c r="B783" s="180" t="s">
        <v>275</v>
      </c>
      <c r="C783" s="180" t="s">
        <v>1652</v>
      </c>
      <c r="D783" s="180">
        <v>11020000</v>
      </c>
      <c r="E783" s="180" t="s">
        <v>491</v>
      </c>
      <c r="F783" s="180">
        <v>0</v>
      </c>
      <c r="G783" s="180">
        <v>713927</v>
      </c>
      <c r="H783" s="180">
        <v>244228</v>
      </c>
      <c r="I783" s="180">
        <v>0</v>
      </c>
      <c r="J783" s="180">
        <v>958155</v>
      </c>
      <c r="K783" s="180">
        <v>958155</v>
      </c>
      <c r="L783" s="180">
        <v>0</v>
      </c>
      <c r="M783" s="180">
        <f>IF(Form703Data[[#This Row],[Dist]]&lt;&gt;B782,1,M782+1)</f>
        <v>3</v>
      </c>
    </row>
    <row r="784" spans="1:13" x14ac:dyDescent="0.2">
      <c r="A784" s="180">
        <v>2020</v>
      </c>
      <c r="B784" s="180" t="s">
        <v>276</v>
      </c>
      <c r="C784" s="180" t="s">
        <v>1653</v>
      </c>
      <c r="D784" s="180">
        <v>2820000</v>
      </c>
      <c r="E784" s="180" t="s">
        <v>491</v>
      </c>
      <c r="F784" s="180">
        <v>42257</v>
      </c>
      <c r="G784" s="180">
        <v>180000</v>
      </c>
      <c r="H784" s="180">
        <v>56100</v>
      </c>
      <c r="I784" s="180">
        <v>1500</v>
      </c>
      <c r="J784" s="180">
        <v>237600</v>
      </c>
      <c r="K784" s="180">
        <v>0</v>
      </c>
      <c r="L784" s="180">
        <v>0</v>
      </c>
      <c r="M784" s="180">
        <f>IF(Form703Data[[#This Row],[Dist]]&lt;&gt;B783,1,M783+1)</f>
        <v>1</v>
      </c>
    </row>
    <row r="785" spans="1:13" x14ac:dyDescent="0.2">
      <c r="A785" s="180">
        <v>2020</v>
      </c>
      <c r="B785" s="180" t="s">
        <v>276</v>
      </c>
      <c r="C785" s="180" t="s">
        <v>1654</v>
      </c>
      <c r="D785" s="180">
        <v>4725000</v>
      </c>
      <c r="E785" s="180" t="s">
        <v>505</v>
      </c>
      <c r="F785" s="180">
        <v>42552</v>
      </c>
      <c r="G785" s="180">
        <v>265000</v>
      </c>
      <c r="H785" s="180">
        <v>85105</v>
      </c>
      <c r="I785" s="180">
        <v>500</v>
      </c>
      <c r="J785" s="180">
        <v>350605</v>
      </c>
      <c r="K785" s="180">
        <v>0</v>
      </c>
      <c r="L785" s="180">
        <v>350605</v>
      </c>
      <c r="M785" s="180">
        <f>IF(Form703Data[[#This Row],[Dist]]&lt;&gt;B784,1,M784+1)</f>
        <v>2</v>
      </c>
    </row>
    <row r="786" spans="1:13" x14ac:dyDescent="0.2">
      <c r="A786" s="180">
        <v>2020</v>
      </c>
      <c r="B786" s="180" t="s">
        <v>277</v>
      </c>
      <c r="C786" s="180" t="s">
        <v>1561</v>
      </c>
      <c r="D786" s="180">
        <v>800000</v>
      </c>
      <c r="E786" s="180" t="s">
        <v>491</v>
      </c>
      <c r="F786" s="180">
        <v>0</v>
      </c>
      <c r="G786" s="180">
        <v>75000</v>
      </c>
      <c r="H786" s="180">
        <v>16279</v>
      </c>
      <c r="I786" s="180">
        <v>0</v>
      </c>
      <c r="J786" s="180">
        <v>91279</v>
      </c>
      <c r="K786" s="180">
        <v>0</v>
      </c>
      <c r="L786" s="180">
        <v>0</v>
      </c>
      <c r="M786" s="180">
        <f>IF(Form703Data[[#This Row],[Dist]]&lt;&gt;B785,1,M785+1)</f>
        <v>1</v>
      </c>
    </row>
    <row r="787" spans="1:13" x14ac:dyDescent="0.2">
      <c r="A787" s="180">
        <v>2020</v>
      </c>
      <c r="B787" s="180" t="s">
        <v>278</v>
      </c>
      <c r="C787" s="180" t="s">
        <v>388</v>
      </c>
      <c r="D787" s="180">
        <v>64186</v>
      </c>
      <c r="E787" s="180" t="s">
        <v>491</v>
      </c>
      <c r="F787" s="180">
        <v>0</v>
      </c>
      <c r="G787" s="180">
        <v>13013</v>
      </c>
      <c r="H787" s="180">
        <v>3470</v>
      </c>
      <c r="I787" s="180">
        <v>0</v>
      </c>
      <c r="J787" s="180">
        <v>16483</v>
      </c>
      <c r="K787" s="180">
        <v>0</v>
      </c>
      <c r="L787" s="180">
        <v>16483</v>
      </c>
      <c r="M787" s="180">
        <f>IF(Form703Data[[#This Row],[Dist]]&lt;&gt;B786,1,M786+1)</f>
        <v>1</v>
      </c>
    </row>
    <row r="788" spans="1:13" x14ac:dyDescent="0.2">
      <c r="A788" s="180">
        <v>2020</v>
      </c>
      <c r="B788" s="180" t="s">
        <v>279</v>
      </c>
      <c r="C788" s="180" t="s">
        <v>388</v>
      </c>
      <c r="D788" s="180">
        <v>6320000</v>
      </c>
      <c r="E788" s="180" t="s">
        <v>491</v>
      </c>
      <c r="F788" s="180">
        <v>41760</v>
      </c>
      <c r="G788" s="180">
        <v>520000</v>
      </c>
      <c r="H788" s="180">
        <v>80945</v>
      </c>
      <c r="I788" s="180">
        <v>500</v>
      </c>
      <c r="J788" s="180">
        <v>601445</v>
      </c>
      <c r="K788" s="180">
        <v>0</v>
      </c>
      <c r="L788" s="180">
        <v>601445</v>
      </c>
      <c r="M788" s="180">
        <f>IF(Form703Data[[#This Row],[Dist]]&lt;&gt;B787,1,M787+1)</f>
        <v>1</v>
      </c>
    </row>
    <row r="789" spans="1:13" x14ac:dyDescent="0.2">
      <c r="A789" s="180">
        <v>2020</v>
      </c>
      <c r="B789" s="180" t="s">
        <v>279</v>
      </c>
      <c r="C789" s="180" t="s">
        <v>1655</v>
      </c>
      <c r="D789" s="180">
        <v>2535000</v>
      </c>
      <c r="E789" s="180" t="s">
        <v>505</v>
      </c>
      <c r="F789" s="180">
        <v>42843</v>
      </c>
      <c r="G789" s="180">
        <v>505000</v>
      </c>
      <c r="H789" s="180">
        <v>30268</v>
      </c>
      <c r="I789" s="180">
        <v>1000</v>
      </c>
      <c r="J789" s="180">
        <v>536268</v>
      </c>
      <c r="K789" s="180">
        <v>0</v>
      </c>
      <c r="L789" s="180">
        <v>536268</v>
      </c>
      <c r="M789" s="180">
        <f>IF(Form703Data[[#This Row],[Dist]]&lt;&gt;B788,1,M788+1)</f>
        <v>2</v>
      </c>
    </row>
    <row r="790" spans="1:13" x14ac:dyDescent="0.2">
      <c r="A790" s="180">
        <v>2020</v>
      </c>
      <c r="B790" s="180" t="s">
        <v>279</v>
      </c>
      <c r="C790" s="180" t="s">
        <v>1656</v>
      </c>
      <c r="D790" s="180">
        <v>2791000</v>
      </c>
      <c r="E790" s="180" t="s">
        <v>491</v>
      </c>
      <c r="F790" s="180">
        <v>42843</v>
      </c>
      <c r="G790" s="180">
        <v>708000</v>
      </c>
      <c r="H790" s="180">
        <v>25923</v>
      </c>
      <c r="I790" s="180">
        <v>2500</v>
      </c>
      <c r="J790" s="180">
        <v>736423</v>
      </c>
      <c r="K790" s="180">
        <v>736423</v>
      </c>
      <c r="L790" s="180">
        <v>0</v>
      </c>
      <c r="M790" s="180">
        <f>IF(Form703Data[[#This Row],[Dist]]&lt;&gt;B789,1,M789+1)</f>
        <v>3</v>
      </c>
    </row>
    <row r="791" spans="1:13" x14ac:dyDescent="0.2">
      <c r="A791" s="180">
        <v>2020</v>
      </c>
      <c r="B791" s="180" t="s">
        <v>279</v>
      </c>
      <c r="C791" s="180" t="s">
        <v>1657</v>
      </c>
      <c r="D791" s="180">
        <v>10000000</v>
      </c>
      <c r="E791" s="180" t="s">
        <v>491</v>
      </c>
      <c r="F791" s="180">
        <v>41550</v>
      </c>
      <c r="G791" s="180">
        <v>240000</v>
      </c>
      <c r="H791" s="180">
        <v>332538</v>
      </c>
      <c r="I791" s="180">
        <v>2500</v>
      </c>
      <c r="J791" s="180">
        <v>575038</v>
      </c>
      <c r="K791" s="180">
        <v>575038</v>
      </c>
      <c r="L791" s="180">
        <v>0</v>
      </c>
      <c r="M791" s="180">
        <f>IF(Form703Data[[#This Row],[Dist]]&lt;&gt;B790,1,M790+1)</f>
        <v>4</v>
      </c>
    </row>
    <row r="792" spans="1:13" x14ac:dyDescent="0.2">
      <c r="A792" s="180">
        <v>2020</v>
      </c>
      <c r="B792" s="180" t="s">
        <v>281</v>
      </c>
      <c r="C792" s="180" t="s">
        <v>1658</v>
      </c>
      <c r="D792" s="180">
        <v>6580000</v>
      </c>
      <c r="E792" s="180" t="s">
        <v>491</v>
      </c>
      <c r="F792" s="180">
        <v>41183</v>
      </c>
      <c r="G792" s="180">
        <v>385000</v>
      </c>
      <c r="H792" s="180">
        <v>112825</v>
      </c>
      <c r="I792" s="180">
        <v>1500</v>
      </c>
      <c r="J792" s="180">
        <v>499325</v>
      </c>
      <c r="K792" s="180">
        <v>0</v>
      </c>
      <c r="L792" s="180">
        <v>0</v>
      </c>
      <c r="M792" s="180">
        <f>IF(Form703Data[[#This Row],[Dist]]&lt;&gt;B791,1,M791+1)</f>
        <v>1</v>
      </c>
    </row>
    <row r="793" spans="1:13" x14ac:dyDescent="0.2">
      <c r="A793" s="180">
        <v>2020</v>
      </c>
      <c r="B793" s="180" t="s">
        <v>281</v>
      </c>
      <c r="C793" s="180" t="s">
        <v>1659</v>
      </c>
      <c r="D793" s="180">
        <v>9635000</v>
      </c>
      <c r="E793" s="180" t="s">
        <v>505</v>
      </c>
      <c r="F793" s="180">
        <v>42495</v>
      </c>
      <c r="G793" s="180">
        <v>965000</v>
      </c>
      <c r="H793" s="180">
        <v>171869</v>
      </c>
      <c r="I793" s="180">
        <v>2000</v>
      </c>
      <c r="J793" s="180">
        <v>1138869</v>
      </c>
      <c r="K793" s="180">
        <v>0</v>
      </c>
      <c r="L793" s="180">
        <v>1138869</v>
      </c>
      <c r="M793" s="180">
        <f>IF(Form703Data[[#This Row],[Dist]]&lt;&gt;B792,1,M792+1)</f>
        <v>2</v>
      </c>
    </row>
    <row r="794" spans="1:13" x14ac:dyDescent="0.2">
      <c r="A794" s="180">
        <v>2020</v>
      </c>
      <c r="B794" s="180" t="s">
        <v>281</v>
      </c>
      <c r="C794" s="180" t="s">
        <v>1660</v>
      </c>
      <c r="D794" s="180">
        <v>0</v>
      </c>
      <c r="E794" s="180" t="s">
        <v>505</v>
      </c>
      <c r="F794" s="180">
        <v>0</v>
      </c>
      <c r="G794" s="180">
        <v>870183</v>
      </c>
      <c r="H794" s="180">
        <v>0</v>
      </c>
      <c r="I794" s="180">
        <v>0</v>
      </c>
      <c r="J794" s="180">
        <v>870183</v>
      </c>
      <c r="K794" s="180">
        <v>0</v>
      </c>
      <c r="L794" s="180">
        <v>870183</v>
      </c>
      <c r="M794" s="180">
        <f>IF(Form703Data[[#This Row],[Dist]]&lt;&gt;B793,1,M793+1)</f>
        <v>3</v>
      </c>
    </row>
    <row r="795" spans="1:13" x14ac:dyDescent="0.2">
      <c r="A795" s="180">
        <v>2020</v>
      </c>
      <c r="B795" s="180" t="s">
        <v>282</v>
      </c>
      <c r="C795" s="180" t="s">
        <v>388</v>
      </c>
      <c r="D795" s="180">
        <v>1980000</v>
      </c>
      <c r="E795" s="180" t="s">
        <v>491</v>
      </c>
      <c r="F795" s="180">
        <v>0</v>
      </c>
      <c r="G795" s="180">
        <v>225000</v>
      </c>
      <c r="H795" s="180">
        <v>7313</v>
      </c>
      <c r="I795" s="180">
        <v>500</v>
      </c>
      <c r="J795" s="180">
        <v>232813</v>
      </c>
      <c r="K795" s="180">
        <v>0</v>
      </c>
      <c r="L795" s="180">
        <v>232813</v>
      </c>
      <c r="M795" s="180">
        <f>IF(Form703Data[[#This Row],[Dist]]&lt;&gt;B794,1,M794+1)</f>
        <v>1</v>
      </c>
    </row>
    <row r="796" spans="1:13" x14ac:dyDescent="0.2">
      <c r="A796" s="180">
        <v>2020</v>
      </c>
      <c r="B796" s="180" t="s">
        <v>282</v>
      </c>
      <c r="C796" s="180" t="s">
        <v>1661</v>
      </c>
      <c r="D796" s="180">
        <v>2750000</v>
      </c>
      <c r="E796" s="180" t="s">
        <v>491</v>
      </c>
      <c r="F796" s="180">
        <v>0</v>
      </c>
      <c r="G796" s="180">
        <v>170000</v>
      </c>
      <c r="H796" s="180">
        <v>12335</v>
      </c>
      <c r="I796" s="180">
        <v>0</v>
      </c>
      <c r="J796" s="180">
        <v>182335</v>
      </c>
      <c r="K796" s="180">
        <v>0</v>
      </c>
      <c r="L796" s="180">
        <v>0</v>
      </c>
      <c r="M796" s="180">
        <f>IF(Form703Data[[#This Row],[Dist]]&lt;&gt;B795,1,M795+1)</f>
        <v>2</v>
      </c>
    </row>
    <row r="797" spans="1:13" x14ac:dyDescent="0.2">
      <c r="A797" s="180">
        <v>2020</v>
      </c>
      <c r="B797" s="180" t="s">
        <v>282</v>
      </c>
      <c r="C797" s="180" t="s">
        <v>1662</v>
      </c>
      <c r="D797" s="180">
        <v>810000</v>
      </c>
      <c r="E797" s="180" t="s">
        <v>491</v>
      </c>
      <c r="F797" s="180">
        <v>0</v>
      </c>
      <c r="G797" s="180">
        <v>0</v>
      </c>
      <c r="H797" s="180">
        <v>36168</v>
      </c>
      <c r="I797" s="180">
        <v>0</v>
      </c>
      <c r="J797" s="180">
        <v>36168</v>
      </c>
      <c r="K797" s="180">
        <v>0</v>
      </c>
      <c r="L797" s="180">
        <v>0</v>
      </c>
      <c r="M797" s="180">
        <f>IF(Form703Data[[#This Row],[Dist]]&lt;&gt;B796,1,M796+1)</f>
        <v>3</v>
      </c>
    </row>
    <row r="798" spans="1:13" x14ac:dyDescent="0.2">
      <c r="A798" s="180">
        <v>2020</v>
      </c>
      <c r="B798" s="180" t="s">
        <v>282</v>
      </c>
      <c r="C798" s="180" t="s">
        <v>1663</v>
      </c>
      <c r="D798" s="180">
        <v>1700000</v>
      </c>
      <c r="E798" s="180" t="s">
        <v>491</v>
      </c>
      <c r="F798" s="180">
        <v>0</v>
      </c>
      <c r="G798" s="180">
        <v>85000</v>
      </c>
      <c r="H798" s="180">
        <v>47463</v>
      </c>
      <c r="I798" s="180">
        <v>4500</v>
      </c>
      <c r="J798" s="180">
        <v>136963</v>
      </c>
      <c r="K798" s="180">
        <v>0</v>
      </c>
      <c r="L798" s="180">
        <v>0</v>
      </c>
      <c r="M798" s="180">
        <f>IF(Form703Data[[#This Row],[Dist]]&lt;&gt;B797,1,M797+1)</f>
        <v>4</v>
      </c>
    </row>
    <row r="799" spans="1:13" x14ac:dyDescent="0.2">
      <c r="A799" s="180">
        <v>2020</v>
      </c>
      <c r="B799" s="180" t="s">
        <v>282</v>
      </c>
      <c r="C799" s="180" t="s">
        <v>1664</v>
      </c>
      <c r="D799" s="180">
        <v>2190000</v>
      </c>
      <c r="E799" s="180" t="s">
        <v>505</v>
      </c>
      <c r="F799" s="180">
        <v>0</v>
      </c>
      <c r="G799" s="180">
        <v>110000</v>
      </c>
      <c r="H799" s="180">
        <v>59270</v>
      </c>
      <c r="I799" s="180">
        <v>500</v>
      </c>
      <c r="J799" s="180">
        <v>169770</v>
      </c>
      <c r="K799" s="180">
        <v>0</v>
      </c>
      <c r="L799" s="180">
        <v>169770</v>
      </c>
      <c r="M799" s="180">
        <f>IF(Form703Data[[#This Row],[Dist]]&lt;&gt;B798,1,M798+1)</f>
        <v>5</v>
      </c>
    </row>
    <row r="800" spans="1:13" x14ac:dyDescent="0.2">
      <c r="A800" s="180">
        <v>2020</v>
      </c>
      <c r="B800" s="180" t="s">
        <v>283</v>
      </c>
      <c r="C800" s="180" t="s">
        <v>1665</v>
      </c>
      <c r="D800" s="180">
        <v>2295000</v>
      </c>
      <c r="E800" s="180" t="s">
        <v>505</v>
      </c>
      <c r="F800" s="180">
        <v>0</v>
      </c>
      <c r="G800" s="180">
        <v>135000</v>
      </c>
      <c r="H800" s="180">
        <v>13570</v>
      </c>
      <c r="I800" s="180">
        <v>0</v>
      </c>
      <c r="J800" s="180">
        <v>148570</v>
      </c>
      <c r="K800" s="180">
        <v>0</v>
      </c>
      <c r="L800" s="180">
        <v>148570</v>
      </c>
      <c r="M800" s="180">
        <f>IF(Form703Data[[#This Row],[Dist]]&lt;&gt;B799,1,M799+1)</f>
        <v>1</v>
      </c>
    </row>
    <row r="801" spans="1:13" x14ac:dyDescent="0.2">
      <c r="A801" s="180">
        <v>2020</v>
      </c>
      <c r="B801" s="180" t="s">
        <v>283</v>
      </c>
      <c r="C801" s="180" t="s">
        <v>1666</v>
      </c>
      <c r="D801" s="180">
        <v>4100000</v>
      </c>
      <c r="E801" s="180" t="s">
        <v>505</v>
      </c>
      <c r="F801" s="180">
        <v>0</v>
      </c>
      <c r="G801" s="180">
        <v>210000</v>
      </c>
      <c r="H801" s="180">
        <v>74805</v>
      </c>
      <c r="I801" s="180">
        <v>0</v>
      </c>
      <c r="J801" s="180">
        <v>284805</v>
      </c>
      <c r="K801" s="180">
        <v>0</v>
      </c>
      <c r="L801" s="180">
        <v>284805</v>
      </c>
      <c r="M801" s="180">
        <f>IF(Form703Data[[#This Row],[Dist]]&lt;&gt;B800,1,M800+1)</f>
        <v>2</v>
      </c>
    </row>
    <row r="802" spans="1:13" x14ac:dyDescent="0.2">
      <c r="A802" s="180">
        <v>2020</v>
      </c>
      <c r="B802" s="180" t="s">
        <v>283</v>
      </c>
      <c r="C802" s="180" t="s">
        <v>1667</v>
      </c>
      <c r="D802" s="180">
        <v>3925000</v>
      </c>
      <c r="E802" s="180" t="s">
        <v>491</v>
      </c>
      <c r="F802" s="180">
        <v>0</v>
      </c>
      <c r="G802" s="180">
        <v>445000</v>
      </c>
      <c r="H802" s="180">
        <v>26316</v>
      </c>
      <c r="I802" s="180">
        <v>0</v>
      </c>
      <c r="J802" s="180">
        <v>471316</v>
      </c>
      <c r="K802" s="180">
        <v>471316</v>
      </c>
      <c r="L802" s="180">
        <v>0</v>
      </c>
      <c r="M802" s="180">
        <f>IF(Form703Data[[#This Row],[Dist]]&lt;&gt;B801,1,M801+1)</f>
        <v>3</v>
      </c>
    </row>
    <row r="803" spans="1:13" x14ac:dyDescent="0.2">
      <c r="A803" s="180">
        <v>2020</v>
      </c>
      <c r="B803" s="180" t="s">
        <v>284</v>
      </c>
      <c r="C803" s="180" t="s">
        <v>1668</v>
      </c>
      <c r="D803" s="180">
        <v>4020000</v>
      </c>
      <c r="E803" s="180" t="s">
        <v>505</v>
      </c>
      <c r="F803" s="180">
        <v>42535</v>
      </c>
      <c r="G803" s="180">
        <v>310000</v>
      </c>
      <c r="H803" s="180">
        <v>65350</v>
      </c>
      <c r="I803" s="180">
        <v>458</v>
      </c>
      <c r="J803" s="180">
        <v>375808</v>
      </c>
      <c r="K803" s="180">
        <v>0</v>
      </c>
      <c r="L803" s="180">
        <v>375808</v>
      </c>
      <c r="M803" s="180">
        <f>IF(Form703Data[[#This Row],[Dist]]&lt;&gt;B802,1,M802+1)</f>
        <v>1</v>
      </c>
    </row>
    <row r="804" spans="1:13" x14ac:dyDescent="0.2">
      <c r="A804" s="180">
        <v>2020</v>
      </c>
      <c r="B804" s="180" t="s">
        <v>284</v>
      </c>
      <c r="C804" s="180" t="s">
        <v>1669</v>
      </c>
      <c r="D804" s="180">
        <v>4500000</v>
      </c>
      <c r="E804" s="180" t="s">
        <v>491</v>
      </c>
      <c r="F804" s="180">
        <v>41365</v>
      </c>
      <c r="G804" s="180">
        <v>265000</v>
      </c>
      <c r="H804" s="180">
        <v>69668</v>
      </c>
      <c r="I804" s="180">
        <v>600</v>
      </c>
      <c r="J804" s="180">
        <v>335268</v>
      </c>
      <c r="K804" s="180">
        <v>0</v>
      </c>
      <c r="L804" s="180">
        <v>0</v>
      </c>
      <c r="M804" s="180">
        <f>IF(Form703Data[[#This Row],[Dist]]&lt;&gt;B803,1,M803+1)</f>
        <v>2</v>
      </c>
    </row>
    <row r="805" spans="1:13" x14ac:dyDescent="0.2">
      <c r="A805" s="180">
        <v>2020</v>
      </c>
      <c r="B805" s="180" t="s">
        <v>284</v>
      </c>
      <c r="C805" s="180" t="s">
        <v>1670</v>
      </c>
      <c r="D805" s="180">
        <v>9840000</v>
      </c>
      <c r="E805" s="180" t="s">
        <v>505</v>
      </c>
      <c r="F805" s="180">
        <v>43446</v>
      </c>
      <c r="G805" s="180">
        <v>0</v>
      </c>
      <c r="H805" s="180">
        <v>462062</v>
      </c>
      <c r="I805" s="180">
        <v>600</v>
      </c>
      <c r="J805" s="180">
        <v>462662</v>
      </c>
      <c r="K805" s="180">
        <v>0</v>
      </c>
      <c r="L805" s="180">
        <v>462662</v>
      </c>
      <c r="M805" s="180">
        <f>IF(Form703Data[[#This Row],[Dist]]&lt;&gt;B804,1,M804+1)</f>
        <v>3</v>
      </c>
    </row>
    <row r="806" spans="1:13" x14ac:dyDescent="0.2">
      <c r="A806" s="180">
        <v>2020</v>
      </c>
      <c r="B806" s="180" t="s">
        <v>284</v>
      </c>
      <c r="C806" s="180" t="s">
        <v>1671</v>
      </c>
      <c r="D806" s="180">
        <v>1660000</v>
      </c>
      <c r="E806" s="180" t="s">
        <v>505</v>
      </c>
      <c r="F806" s="180">
        <v>43566</v>
      </c>
      <c r="G806" s="180">
        <v>65000</v>
      </c>
      <c r="H806" s="180">
        <v>57300</v>
      </c>
      <c r="I806" s="180">
        <v>600</v>
      </c>
      <c r="J806" s="180">
        <v>122900</v>
      </c>
      <c r="K806" s="180">
        <v>0</v>
      </c>
      <c r="L806" s="180">
        <v>122900</v>
      </c>
      <c r="M806" s="180">
        <f>IF(Form703Data[[#This Row],[Dist]]&lt;&gt;B805,1,M805+1)</f>
        <v>4</v>
      </c>
    </row>
    <row r="807" spans="1:13" x14ac:dyDescent="0.2">
      <c r="A807" s="180">
        <v>2020</v>
      </c>
      <c r="B807" s="180" t="s">
        <v>285</v>
      </c>
      <c r="C807" s="180" t="s">
        <v>1672</v>
      </c>
      <c r="D807" s="180"/>
      <c r="E807" s="180"/>
      <c r="F807" s="180"/>
      <c r="G807" s="180">
        <v>30000</v>
      </c>
      <c r="H807" s="180">
        <v>9088</v>
      </c>
      <c r="I807" s="180">
        <v>0</v>
      </c>
      <c r="J807" s="180">
        <v>39088</v>
      </c>
      <c r="K807" s="180"/>
      <c r="L807" s="180">
        <v>0</v>
      </c>
      <c r="M807" s="180">
        <f>IF(Form703Data[[#This Row],[Dist]]&lt;&gt;B806,1,M806+1)</f>
        <v>1</v>
      </c>
    </row>
    <row r="808" spans="1:13" x14ac:dyDescent="0.2">
      <c r="A808" s="180">
        <v>2020</v>
      </c>
      <c r="B808" s="180" t="s">
        <v>285</v>
      </c>
      <c r="C808" s="180" t="s">
        <v>1673</v>
      </c>
      <c r="D808" s="180"/>
      <c r="E808" s="180"/>
      <c r="F808" s="180"/>
      <c r="G808" s="180">
        <v>385000</v>
      </c>
      <c r="H808" s="180">
        <v>82485</v>
      </c>
      <c r="I808" s="180">
        <v>0</v>
      </c>
      <c r="J808" s="180">
        <v>467485</v>
      </c>
      <c r="K808" s="180"/>
      <c r="L808" s="180">
        <v>0</v>
      </c>
      <c r="M808" s="180">
        <f>IF(Form703Data[[#This Row],[Dist]]&lt;&gt;B807,1,M807+1)</f>
        <v>2</v>
      </c>
    </row>
    <row r="809" spans="1:13" x14ac:dyDescent="0.2">
      <c r="A809" s="180">
        <v>2020</v>
      </c>
      <c r="B809" s="180" t="s">
        <v>287</v>
      </c>
      <c r="C809" s="180" t="s">
        <v>1674</v>
      </c>
      <c r="D809" s="180">
        <v>3100000</v>
      </c>
      <c r="E809" s="180" t="s">
        <v>505</v>
      </c>
      <c r="F809" s="180">
        <v>41244</v>
      </c>
      <c r="G809" s="180">
        <v>210000</v>
      </c>
      <c r="H809" s="180">
        <v>52785</v>
      </c>
      <c r="I809" s="180">
        <v>0</v>
      </c>
      <c r="J809" s="180">
        <v>262785</v>
      </c>
      <c r="K809" s="180">
        <v>262785</v>
      </c>
      <c r="L809" s="180">
        <v>0</v>
      </c>
      <c r="M809" s="180">
        <f>IF(Form703Data[[#This Row],[Dist]]&lt;&gt;B808,1,M808+1)</f>
        <v>1</v>
      </c>
    </row>
    <row r="810" spans="1:13" x14ac:dyDescent="0.2">
      <c r="A810" s="180">
        <v>2020</v>
      </c>
      <c r="B810" s="180" t="s">
        <v>291</v>
      </c>
      <c r="C810" s="180" t="s">
        <v>1675</v>
      </c>
      <c r="D810" s="180">
        <v>3525000</v>
      </c>
      <c r="E810" s="180" t="s">
        <v>505</v>
      </c>
      <c r="F810" s="180">
        <v>42705</v>
      </c>
      <c r="G810" s="180">
        <v>385000</v>
      </c>
      <c r="H810" s="180">
        <v>41818</v>
      </c>
      <c r="I810" s="180">
        <v>1500</v>
      </c>
      <c r="J810" s="180">
        <v>428318</v>
      </c>
      <c r="K810" s="180">
        <v>0</v>
      </c>
      <c r="L810" s="180">
        <v>428318</v>
      </c>
      <c r="M810" s="180">
        <f>IF(Form703Data[[#This Row],[Dist]]&lt;&gt;B809,1,M809+1)</f>
        <v>1</v>
      </c>
    </row>
    <row r="811" spans="1:13" x14ac:dyDescent="0.2">
      <c r="A811" s="180">
        <v>2020</v>
      </c>
      <c r="B811" s="180" t="s">
        <v>291</v>
      </c>
      <c r="C811" s="180" t="s">
        <v>1676</v>
      </c>
      <c r="D811" s="180">
        <v>6200000</v>
      </c>
      <c r="E811" s="180" t="s">
        <v>491</v>
      </c>
      <c r="F811" s="180">
        <v>41091</v>
      </c>
      <c r="G811" s="180">
        <v>345000</v>
      </c>
      <c r="H811" s="180">
        <v>104859</v>
      </c>
      <c r="I811" s="180">
        <v>1500</v>
      </c>
      <c r="J811" s="180">
        <v>451359</v>
      </c>
      <c r="K811" s="180">
        <v>0</v>
      </c>
      <c r="L811" s="180">
        <v>0</v>
      </c>
      <c r="M811" s="180">
        <f>IF(Form703Data[[#This Row],[Dist]]&lt;&gt;B810,1,M810+1)</f>
        <v>2</v>
      </c>
    </row>
    <row r="812" spans="1:13" x14ac:dyDescent="0.2">
      <c r="A812" s="180">
        <v>2020</v>
      </c>
      <c r="B812" s="180" t="s">
        <v>293</v>
      </c>
      <c r="C812" s="180" t="s">
        <v>1677</v>
      </c>
      <c r="D812" s="180">
        <v>5655000</v>
      </c>
      <c r="E812" s="180" t="s">
        <v>505</v>
      </c>
      <c r="F812" s="180">
        <v>42093</v>
      </c>
      <c r="G812" s="180">
        <v>0</v>
      </c>
      <c r="H812" s="180">
        <v>163750</v>
      </c>
      <c r="I812" s="180">
        <v>500</v>
      </c>
      <c r="J812" s="180">
        <v>164250</v>
      </c>
      <c r="K812" s="180">
        <v>0</v>
      </c>
      <c r="L812" s="180">
        <v>164250</v>
      </c>
      <c r="M812" s="180">
        <f>IF(Form703Data[[#This Row],[Dist]]&lt;&gt;B811,1,M811+1)</f>
        <v>1</v>
      </c>
    </row>
    <row r="813" spans="1:13" x14ac:dyDescent="0.2">
      <c r="A813" s="180">
        <v>2020</v>
      </c>
      <c r="B813" s="180" t="s">
        <v>293</v>
      </c>
      <c r="C813" s="180" t="s">
        <v>1678</v>
      </c>
      <c r="D813" s="180">
        <v>9995000</v>
      </c>
      <c r="E813" s="180" t="s">
        <v>505</v>
      </c>
      <c r="F813" s="180">
        <v>43187</v>
      </c>
      <c r="G813" s="180">
        <v>280000</v>
      </c>
      <c r="H813" s="180">
        <v>256050</v>
      </c>
      <c r="I813" s="180">
        <v>500</v>
      </c>
      <c r="J813" s="180">
        <v>536550</v>
      </c>
      <c r="K813" s="180">
        <v>0</v>
      </c>
      <c r="L813" s="180">
        <v>536550</v>
      </c>
      <c r="M813" s="180">
        <f>IF(Form703Data[[#This Row],[Dist]]&lt;&gt;B812,1,M812+1)</f>
        <v>2</v>
      </c>
    </row>
    <row r="814" spans="1:13" x14ac:dyDescent="0.2">
      <c r="A814" s="180">
        <v>2020</v>
      </c>
      <c r="B814" s="180" t="s">
        <v>293</v>
      </c>
      <c r="C814" s="180" t="s">
        <v>1679</v>
      </c>
      <c r="D814" s="180">
        <v>9800000</v>
      </c>
      <c r="E814" s="180" t="s">
        <v>505</v>
      </c>
      <c r="F814" s="180">
        <v>43200</v>
      </c>
      <c r="G814" s="180">
        <v>1815000</v>
      </c>
      <c r="H814" s="180">
        <v>233650</v>
      </c>
      <c r="I814" s="180">
        <v>500</v>
      </c>
      <c r="J814" s="180">
        <v>2049150</v>
      </c>
      <c r="K814" s="180">
        <v>0</v>
      </c>
      <c r="L814" s="180">
        <v>2049150</v>
      </c>
      <c r="M814" s="180">
        <f>IF(Form703Data[[#This Row],[Dist]]&lt;&gt;B813,1,M813+1)</f>
        <v>3</v>
      </c>
    </row>
    <row r="815" spans="1:13" x14ac:dyDescent="0.2">
      <c r="A815" s="180">
        <v>2020</v>
      </c>
      <c r="B815" s="180" t="s">
        <v>293</v>
      </c>
      <c r="C815" s="180" t="s">
        <v>1680</v>
      </c>
      <c r="D815" s="180">
        <v>7980000</v>
      </c>
      <c r="E815" s="180" t="s">
        <v>505</v>
      </c>
      <c r="F815" s="180">
        <v>43216</v>
      </c>
      <c r="G815" s="180">
        <v>1080000</v>
      </c>
      <c r="H815" s="180">
        <v>176750</v>
      </c>
      <c r="I815" s="180">
        <v>500</v>
      </c>
      <c r="J815" s="180">
        <v>1257250</v>
      </c>
      <c r="K815" s="180">
        <v>0</v>
      </c>
      <c r="L815" s="180">
        <v>1257250</v>
      </c>
      <c r="M815" s="180">
        <f>IF(Form703Data[[#This Row],[Dist]]&lt;&gt;B814,1,M814+1)</f>
        <v>4</v>
      </c>
    </row>
    <row r="816" spans="1:13" x14ac:dyDescent="0.2">
      <c r="A816" s="180">
        <v>2020</v>
      </c>
      <c r="B816" s="180" t="s">
        <v>293</v>
      </c>
      <c r="C816" s="180" t="s">
        <v>1681</v>
      </c>
      <c r="D816" s="180">
        <v>6205000</v>
      </c>
      <c r="E816" s="180" t="s">
        <v>505</v>
      </c>
      <c r="F816" s="180">
        <v>43243</v>
      </c>
      <c r="G816" s="180">
        <v>790000</v>
      </c>
      <c r="H816" s="180">
        <v>150450</v>
      </c>
      <c r="I816" s="180">
        <v>500</v>
      </c>
      <c r="J816" s="180">
        <v>940950</v>
      </c>
      <c r="K816" s="180">
        <v>0</v>
      </c>
      <c r="L816" s="180">
        <v>940950</v>
      </c>
      <c r="M816" s="180">
        <f>IF(Form703Data[[#This Row],[Dist]]&lt;&gt;B815,1,M815+1)</f>
        <v>5</v>
      </c>
    </row>
    <row r="817" spans="1:13" x14ac:dyDescent="0.2">
      <c r="A817" s="180">
        <v>2020</v>
      </c>
      <c r="B817" s="180" t="s">
        <v>293</v>
      </c>
      <c r="C817" s="180" t="s">
        <v>1682</v>
      </c>
      <c r="D817" s="180">
        <v>9320000</v>
      </c>
      <c r="E817" s="180" t="s">
        <v>505</v>
      </c>
      <c r="F817" s="180">
        <v>43264</v>
      </c>
      <c r="G817" s="180">
        <v>0</v>
      </c>
      <c r="H817" s="180">
        <v>318275</v>
      </c>
      <c r="I817" s="180">
        <v>500</v>
      </c>
      <c r="J817" s="180">
        <v>318775</v>
      </c>
      <c r="K817" s="180">
        <v>0</v>
      </c>
      <c r="L817" s="180">
        <v>318775</v>
      </c>
      <c r="M817" s="180">
        <f>IF(Form703Data[[#This Row],[Dist]]&lt;&gt;B816,1,M816+1)</f>
        <v>6</v>
      </c>
    </row>
    <row r="818" spans="1:13" x14ac:dyDescent="0.2">
      <c r="A818" s="180">
        <v>2020</v>
      </c>
      <c r="B818" s="180" t="s">
        <v>293</v>
      </c>
      <c r="C818" s="180" t="s">
        <v>1683</v>
      </c>
      <c r="D818" s="180">
        <v>10000000</v>
      </c>
      <c r="E818" s="180" t="s">
        <v>505</v>
      </c>
      <c r="F818" s="180">
        <v>43537</v>
      </c>
      <c r="G818" s="180">
        <v>70000</v>
      </c>
      <c r="H818" s="180">
        <v>401683</v>
      </c>
      <c r="I818" s="180">
        <v>500</v>
      </c>
      <c r="J818" s="180">
        <v>472183</v>
      </c>
      <c r="K818" s="180">
        <v>0</v>
      </c>
      <c r="L818" s="180">
        <v>472183</v>
      </c>
      <c r="M818" s="180">
        <f>IF(Form703Data[[#This Row],[Dist]]&lt;&gt;B817,1,M817+1)</f>
        <v>7</v>
      </c>
    </row>
    <row r="819" spans="1:13" x14ac:dyDescent="0.2">
      <c r="A819" s="180">
        <v>2020</v>
      </c>
      <c r="B819" s="180" t="s">
        <v>293</v>
      </c>
      <c r="C819" s="180" t="s">
        <v>1684</v>
      </c>
      <c r="D819" s="180">
        <v>10000000</v>
      </c>
      <c r="E819" s="180" t="s">
        <v>491</v>
      </c>
      <c r="F819" s="180">
        <v>43182</v>
      </c>
      <c r="G819" s="180">
        <v>900000</v>
      </c>
      <c r="H819" s="180">
        <v>295311</v>
      </c>
      <c r="I819" s="180">
        <v>500</v>
      </c>
      <c r="J819" s="180">
        <v>1195811</v>
      </c>
      <c r="K819" s="180">
        <v>1195811</v>
      </c>
      <c r="L819" s="180">
        <v>0</v>
      </c>
      <c r="M819" s="180">
        <f>IF(Form703Data[[#This Row],[Dist]]&lt;&gt;B818,1,M818+1)</f>
        <v>8</v>
      </c>
    </row>
    <row r="820" spans="1:13" x14ac:dyDescent="0.2">
      <c r="A820" s="180">
        <v>2020</v>
      </c>
      <c r="B820" s="180" t="s">
        <v>293</v>
      </c>
      <c r="C820" s="180" t="s">
        <v>1685</v>
      </c>
      <c r="D820" s="180">
        <v>5971000</v>
      </c>
      <c r="E820" s="180" t="s">
        <v>491</v>
      </c>
      <c r="F820" s="180">
        <v>43209</v>
      </c>
      <c r="G820" s="180">
        <v>542000</v>
      </c>
      <c r="H820" s="180">
        <v>165856</v>
      </c>
      <c r="I820" s="180">
        <v>500</v>
      </c>
      <c r="J820" s="180">
        <v>708356</v>
      </c>
      <c r="K820" s="180">
        <v>708356</v>
      </c>
      <c r="L820" s="180">
        <v>0</v>
      </c>
      <c r="M820" s="180">
        <f>IF(Form703Data[[#This Row],[Dist]]&lt;&gt;B819,1,M819+1)</f>
        <v>9</v>
      </c>
    </row>
    <row r="821" spans="1:13" x14ac:dyDescent="0.2">
      <c r="A821" s="180">
        <v>2020</v>
      </c>
      <c r="B821" s="180" t="s">
        <v>295</v>
      </c>
      <c r="C821" s="180" t="s">
        <v>1686</v>
      </c>
      <c r="D821" s="180">
        <v>1000000</v>
      </c>
      <c r="E821" s="180" t="s">
        <v>491</v>
      </c>
      <c r="F821" s="180">
        <v>0</v>
      </c>
      <c r="G821" s="180">
        <v>106195</v>
      </c>
      <c r="H821" s="180">
        <v>0</v>
      </c>
      <c r="I821" s="180">
        <v>0</v>
      </c>
      <c r="J821" s="180">
        <v>106195</v>
      </c>
      <c r="K821" s="180">
        <v>0</v>
      </c>
      <c r="L821" s="180">
        <v>0</v>
      </c>
      <c r="M821" s="180">
        <f>IF(Form703Data[[#This Row],[Dist]]&lt;&gt;B820,1,M820+1)</f>
        <v>1</v>
      </c>
    </row>
    <row r="822" spans="1:13" x14ac:dyDescent="0.2">
      <c r="A822" s="180">
        <v>2020</v>
      </c>
      <c r="B822" s="180" t="s">
        <v>295</v>
      </c>
      <c r="C822" s="180" t="s">
        <v>1687</v>
      </c>
      <c r="D822" s="180">
        <v>360000</v>
      </c>
      <c r="E822" s="180" t="s">
        <v>491</v>
      </c>
      <c r="F822" s="180">
        <v>0</v>
      </c>
      <c r="G822" s="180">
        <v>360000</v>
      </c>
      <c r="H822" s="180">
        <v>0</v>
      </c>
      <c r="I822" s="180">
        <v>0</v>
      </c>
      <c r="J822" s="180">
        <v>360000</v>
      </c>
      <c r="K822" s="180">
        <v>0</v>
      </c>
      <c r="L822" s="180">
        <v>0</v>
      </c>
      <c r="M822" s="180">
        <f>IF(Form703Data[[#This Row],[Dist]]&lt;&gt;B821,1,M821+1)</f>
        <v>2</v>
      </c>
    </row>
    <row r="823" spans="1:13" x14ac:dyDescent="0.2">
      <c r="A823" s="180">
        <v>2020</v>
      </c>
      <c r="B823" s="180" t="s">
        <v>295</v>
      </c>
      <c r="C823" s="180" t="s">
        <v>1688</v>
      </c>
      <c r="D823" s="180">
        <v>4030000</v>
      </c>
      <c r="E823" s="180" t="s">
        <v>491</v>
      </c>
      <c r="F823" s="180">
        <v>0</v>
      </c>
      <c r="G823" s="180">
        <v>245000</v>
      </c>
      <c r="H823" s="180">
        <v>50011</v>
      </c>
      <c r="I823" s="180">
        <v>0</v>
      </c>
      <c r="J823" s="180">
        <v>295011</v>
      </c>
      <c r="K823" s="180">
        <v>0</v>
      </c>
      <c r="L823" s="180">
        <v>0</v>
      </c>
      <c r="M823" s="180">
        <f>IF(Form703Data[[#This Row],[Dist]]&lt;&gt;B822,1,M822+1)</f>
        <v>3</v>
      </c>
    </row>
    <row r="824" spans="1:13" x14ac:dyDescent="0.2">
      <c r="A824" s="180">
        <v>2020</v>
      </c>
      <c r="B824" s="180" t="s">
        <v>296</v>
      </c>
      <c r="C824" s="180" t="s">
        <v>1689</v>
      </c>
      <c r="D824" s="180">
        <v>7800000</v>
      </c>
      <c r="E824" s="180" t="s">
        <v>505</v>
      </c>
      <c r="F824" s="180">
        <v>41395</v>
      </c>
      <c r="G824" s="180">
        <v>75000</v>
      </c>
      <c r="H824" s="180">
        <v>219476</v>
      </c>
      <c r="I824" s="180">
        <v>250</v>
      </c>
      <c r="J824" s="180">
        <v>294726</v>
      </c>
      <c r="K824" s="180">
        <v>0</v>
      </c>
      <c r="L824" s="180">
        <v>294726</v>
      </c>
      <c r="M824" s="180">
        <f>IF(Form703Data[[#This Row],[Dist]]&lt;&gt;B823,1,M823+1)</f>
        <v>1</v>
      </c>
    </row>
    <row r="825" spans="1:13" x14ac:dyDescent="0.2">
      <c r="A825" s="180">
        <v>2020</v>
      </c>
      <c r="B825" s="180" t="s">
        <v>296</v>
      </c>
      <c r="C825" s="180" t="s">
        <v>1690</v>
      </c>
      <c r="D825" s="180">
        <v>3155000</v>
      </c>
      <c r="E825" s="180" t="s">
        <v>505</v>
      </c>
      <c r="F825" s="180">
        <v>38657</v>
      </c>
      <c r="G825" s="180">
        <v>125000</v>
      </c>
      <c r="H825" s="180">
        <v>5000</v>
      </c>
      <c r="I825" s="180">
        <v>250</v>
      </c>
      <c r="J825" s="180">
        <v>130250</v>
      </c>
      <c r="K825" s="180">
        <v>0</v>
      </c>
      <c r="L825" s="180">
        <v>130250</v>
      </c>
      <c r="M825" s="180">
        <f>IF(Form703Data[[#This Row],[Dist]]&lt;&gt;B824,1,M824+1)</f>
        <v>2</v>
      </c>
    </row>
    <row r="826" spans="1:13" x14ac:dyDescent="0.2">
      <c r="A826" s="180">
        <v>2020</v>
      </c>
      <c r="B826" s="180" t="s">
        <v>296</v>
      </c>
      <c r="C826" s="180" t="s">
        <v>1691</v>
      </c>
      <c r="D826" s="180">
        <v>4885000</v>
      </c>
      <c r="E826" s="180" t="s">
        <v>491</v>
      </c>
      <c r="F826" s="180">
        <v>42347</v>
      </c>
      <c r="G826" s="180">
        <v>345000</v>
      </c>
      <c r="H826" s="180">
        <v>101400</v>
      </c>
      <c r="I826" s="180">
        <v>250</v>
      </c>
      <c r="J826" s="180">
        <v>446650</v>
      </c>
      <c r="K826" s="180">
        <v>0</v>
      </c>
      <c r="L826" s="180">
        <v>0</v>
      </c>
      <c r="M826" s="180">
        <f>IF(Form703Data[[#This Row],[Dist]]&lt;&gt;B825,1,M825+1)</f>
        <v>3</v>
      </c>
    </row>
    <row r="827" spans="1:13" x14ac:dyDescent="0.2">
      <c r="A827" s="180">
        <v>2020</v>
      </c>
      <c r="B827" s="180" t="s">
        <v>297</v>
      </c>
      <c r="C827" s="180" t="s">
        <v>1692</v>
      </c>
      <c r="D827" s="180">
        <v>1000000</v>
      </c>
      <c r="E827" s="180" t="s">
        <v>491</v>
      </c>
      <c r="F827" s="180">
        <v>0</v>
      </c>
      <c r="G827" s="180">
        <v>100000</v>
      </c>
      <c r="H827" s="180">
        <v>14017</v>
      </c>
      <c r="I827" s="180">
        <v>0</v>
      </c>
      <c r="J827" s="180">
        <v>114017</v>
      </c>
      <c r="K827" s="180">
        <v>114017</v>
      </c>
      <c r="L827" s="180">
        <v>0</v>
      </c>
      <c r="M827" s="180">
        <f>IF(Form703Data[[#This Row],[Dist]]&lt;&gt;B826,1,M826+1)</f>
        <v>1</v>
      </c>
    </row>
    <row r="828" spans="1:13" x14ac:dyDescent="0.2">
      <c r="A828" s="180">
        <v>2020</v>
      </c>
      <c r="B828" s="180" t="s">
        <v>297</v>
      </c>
      <c r="C828" s="180" t="s">
        <v>1693</v>
      </c>
      <c r="D828" s="180">
        <v>6005000</v>
      </c>
      <c r="E828" s="180" t="s">
        <v>505</v>
      </c>
      <c r="F828" s="180">
        <v>0</v>
      </c>
      <c r="G828" s="180">
        <v>295000</v>
      </c>
      <c r="H828" s="180">
        <v>231192</v>
      </c>
      <c r="I828" s="180">
        <v>0</v>
      </c>
      <c r="J828" s="180">
        <v>526192</v>
      </c>
      <c r="K828" s="180">
        <v>0</v>
      </c>
      <c r="L828" s="180">
        <v>526192</v>
      </c>
      <c r="M828" s="180">
        <f>IF(Form703Data[[#This Row],[Dist]]&lt;&gt;B827,1,M827+1)</f>
        <v>2</v>
      </c>
    </row>
    <row r="829" spans="1:13" x14ac:dyDescent="0.2">
      <c r="A829" s="180">
        <v>2020</v>
      </c>
      <c r="B829" s="180" t="s">
        <v>298</v>
      </c>
      <c r="C829" s="180" t="s">
        <v>1638</v>
      </c>
      <c r="D829" s="180">
        <v>9820000</v>
      </c>
      <c r="E829" s="180" t="s">
        <v>505</v>
      </c>
      <c r="F829" s="180">
        <v>41270</v>
      </c>
      <c r="G829" s="180">
        <v>965000</v>
      </c>
      <c r="H829" s="180">
        <v>78459</v>
      </c>
      <c r="I829" s="180">
        <v>1500</v>
      </c>
      <c r="J829" s="180">
        <v>1044959</v>
      </c>
      <c r="K829" s="180">
        <v>100000</v>
      </c>
      <c r="L829" s="180">
        <v>944959</v>
      </c>
      <c r="M829" s="180">
        <f>IF(Form703Data[[#This Row],[Dist]]&lt;&gt;B828,1,M828+1)</f>
        <v>1</v>
      </c>
    </row>
    <row r="830" spans="1:13" x14ac:dyDescent="0.2">
      <c r="A830" s="180">
        <v>2020</v>
      </c>
      <c r="B830" s="180" t="s">
        <v>298</v>
      </c>
      <c r="C830" s="180" t="s">
        <v>1694</v>
      </c>
      <c r="D830" s="180">
        <v>0</v>
      </c>
      <c r="E830" s="180" t="s">
        <v>505</v>
      </c>
      <c r="F830" s="180">
        <v>0</v>
      </c>
      <c r="G830" s="180">
        <v>135000</v>
      </c>
      <c r="H830" s="180">
        <v>0</v>
      </c>
      <c r="I830" s="180">
        <v>0</v>
      </c>
      <c r="J830" s="180">
        <v>135000</v>
      </c>
      <c r="K830" s="180">
        <v>0</v>
      </c>
      <c r="L830" s="180">
        <v>135000</v>
      </c>
      <c r="M830" s="180">
        <f>IF(Form703Data[[#This Row],[Dist]]&lt;&gt;B829,1,M829+1)</f>
        <v>2</v>
      </c>
    </row>
    <row r="831" spans="1:13" x14ac:dyDescent="0.2">
      <c r="A831" s="180">
        <v>2020</v>
      </c>
      <c r="B831" s="180" t="s">
        <v>299</v>
      </c>
      <c r="C831" s="180" t="s">
        <v>1695</v>
      </c>
      <c r="D831" s="180">
        <v>115500</v>
      </c>
      <c r="E831" s="180" t="s">
        <v>491</v>
      </c>
      <c r="F831" s="180">
        <v>0</v>
      </c>
      <c r="G831" s="180">
        <v>115000</v>
      </c>
      <c r="H831" s="180">
        <v>15094</v>
      </c>
      <c r="I831" s="180">
        <v>0</v>
      </c>
      <c r="J831" s="180">
        <v>130094</v>
      </c>
      <c r="K831" s="180">
        <v>130094</v>
      </c>
      <c r="L831" s="180">
        <v>0</v>
      </c>
      <c r="M831" s="180">
        <f>IF(Form703Data[[#This Row],[Dist]]&lt;&gt;B830,1,M830+1)</f>
        <v>1</v>
      </c>
    </row>
    <row r="832" spans="1:13" x14ac:dyDescent="0.2">
      <c r="A832" s="180">
        <v>2020</v>
      </c>
      <c r="B832" s="180" t="s">
        <v>299</v>
      </c>
      <c r="C832" s="180" t="s">
        <v>1696</v>
      </c>
      <c r="D832" s="180">
        <v>1230000</v>
      </c>
      <c r="E832" s="180" t="s">
        <v>491</v>
      </c>
      <c r="F832" s="180">
        <v>0</v>
      </c>
      <c r="G832" s="180">
        <v>50000</v>
      </c>
      <c r="H832" s="180">
        <v>30525</v>
      </c>
      <c r="I832" s="180">
        <v>0</v>
      </c>
      <c r="J832" s="180">
        <v>80525</v>
      </c>
      <c r="K832" s="180">
        <v>80525</v>
      </c>
      <c r="L832" s="180">
        <v>0</v>
      </c>
      <c r="M832" s="180">
        <f>IF(Form703Data[[#This Row],[Dist]]&lt;&gt;B831,1,M831+1)</f>
        <v>2</v>
      </c>
    </row>
    <row r="833" spans="1:13" x14ac:dyDescent="0.2">
      <c r="A833" s="180">
        <v>2020</v>
      </c>
      <c r="B833" s="180" t="s">
        <v>301</v>
      </c>
      <c r="C833" s="180" t="s">
        <v>388</v>
      </c>
      <c r="D833" s="180">
        <v>0</v>
      </c>
      <c r="E833" s="180">
        <v>0</v>
      </c>
      <c r="F833" s="180">
        <v>0</v>
      </c>
      <c r="G833" s="180">
        <v>51362</v>
      </c>
      <c r="H833" s="180">
        <v>3439</v>
      </c>
      <c r="I833" s="180">
        <v>0</v>
      </c>
      <c r="J833" s="180">
        <v>54801</v>
      </c>
      <c r="K833" s="180">
        <v>0</v>
      </c>
      <c r="L833" s="180">
        <v>54801</v>
      </c>
      <c r="M833" s="180">
        <f>IF(Form703Data[[#This Row],[Dist]]&lt;&gt;B832,1,M832+1)</f>
        <v>1</v>
      </c>
    </row>
    <row r="834" spans="1:13" x14ac:dyDescent="0.2">
      <c r="A834" s="180">
        <v>2020</v>
      </c>
      <c r="B834" s="180" t="s">
        <v>301</v>
      </c>
      <c r="C834" s="180" t="s">
        <v>1697</v>
      </c>
      <c r="D834" s="180">
        <v>1525000</v>
      </c>
      <c r="E834" s="180" t="s">
        <v>491</v>
      </c>
      <c r="F834" s="180">
        <v>0</v>
      </c>
      <c r="G834" s="180">
        <v>225000</v>
      </c>
      <c r="H834" s="180">
        <v>18775</v>
      </c>
      <c r="I834" s="180">
        <v>2050</v>
      </c>
      <c r="J834" s="180">
        <v>245825</v>
      </c>
      <c r="K834" s="180">
        <v>0</v>
      </c>
      <c r="L834" s="180">
        <v>0</v>
      </c>
      <c r="M834" s="180">
        <f>IF(Form703Data[[#This Row],[Dist]]&lt;&gt;B833,1,M833+1)</f>
        <v>2</v>
      </c>
    </row>
    <row r="835" spans="1:13" x14ac:dyDescent="0.2">
      <c r="A835" s="180">
        <v>2020</v>
      </c>
      <c r="B835" s="180" t="s">
        <v>301</v>
      </c>
      <c r="C835" s="180" t="s">
        <v>1698</v>
      </c>
      <c r="D835" s="180">
        <v>3580000</v>
      </c>
      <c r="E835" s="180" t="s">
        <v>491</v>
      </c>
      <c r="F835" s="180">
        <v>0</v>
      </c>
      <c r="G835" s="180">
        <v>165000</v>
      </c>
      <c r="H835" s="180">
        <v>67363</v>
      </c>
      <c r="I835" s="180">
        <v>2050</v>
      </c>
      <c r="J835" s="180">
        <v>234413</v>
      </c>
      <c r="K835" s="180">
        <v>0</v>
      </c>
      <c r="L835" s="180">
        <v>0</v>
      </c>
      <c r="M835" s="180">
        <f>IF(Form703Data[[#This Row],[Dist]]&lt;&gt;B834,1,M834+1)</f>
        <v>3</v>
      </c>
    </row>
    <row r="836" spans="1:13" x14ac:dyDescent="0.2">
      <c r="A836" s="180">
        <v>2020</v>
      </c>
      <c r="B836" s="180" t="s">
        <v>301</v>
      </c>
      <c r="C836" s="180" t="s">
        <v>1699</v>
      </c>
      <c r="D836" s="180">
        <v>346791</v>
      </c>
      <c r="E836" s="180" t="s">
        <v>491</v>
      </c>
      <c r="F836" s="180">
        <v>0</v>
      </c>
      <c r="G836" s="180">
        <v>57647</v>
      </c>
      <c r="H836" s="180">
        <v>9017</v>
      </c>
      <c r="I836" s="180">
        <v>0</v>
      </c>
      <c r="J836" s="180">
        <v>66664</v>
      </c>
      <c r="K836" s="180">
        <v>0</v>
      </c>
      <c r="L836" s="180">
        <v>0</v>
      </c>
      <c r="M836" s="180">
        <f>IF(Form703Data[[#This Row],[Dist]]&lt;&gt;B835,1,M835+1)</f>
        <v>4</v>
      </c>
    </row>
    <row r="837" spans="1:13" x14ac:dyDescent="0.2">
      <c r="A837" s="180">
        <v>2020</v>
      </c>
      <c r="B837" s="180" t="s">
        <v>302</v>
      </c>
      <c r="C837" s="180" t="s">
        <v>388</v>
      </c>
      <c r="D837" s="180">
        <v>1975000</v>
      </c>
      <c r="E837" s="180" t="s">
        <v>491</v>
      </c>
      <c r="F837" s="180">
        <v>0</v>
      </c>
      <c r="G837" s="180">
        <v>200000</v>
      </c>
      <c r="H837" s="180">
        <v>14590</v>
      </c>
      <c r="I837" s="180">
        <v>600</v>
      </c>
      <c r="J837" s="180">
        <v>215190</v>
      </c>
      <c r="K837" s="180">
        <v>0</v>
      </c>
      <c r="L837" s="180">
        <v>215190</v>
      </c>
      <c r="M837" s="180">
        <f>IF(Form703Data[[#This Row],[Dist]]&lt;&gt;B836,1,M836+1)</f>
        <v>1</v>
      </c>
    </row>
    <row r="838" spans="1:13" x14ac:dyDescent="0.2">
      <c r="A838" s="180">
        <v>2020</v>
      </c>
      <c r="B838" s="180" t="s">
        <v>302</v>
      </c>
      <c r="C838" s="180" t="s">
        <v>1700</v>
      </c>
      <c r="D838" s="180">
        <v>2600000</v>
      </c>
      <c r="E838" s="180" t="s">
        <v>505</v>
      </c>
      <c r="F838" s="180">
        <v>0</v>
      </c>
      <c r="G838" s="180">
        <v>110000</v>
      </c>
      <c r="H838" s="180">
        <v>88780</v>
      </c>
      <c r="I838" s="180">
        <v>600</v>
      </c>
      <c r="J838" s="180">
        <v>199380</v>
      </c>
      <c r="K838" s="180">
        <v>0</v>
      </c>
      <c r="L838" s="180">
        <v>199380</v>
      </c>
      <c r="M838" s="180">
        <f>IF(Form703Data[[#This Row],[Dist]]&lt;&gt;B837,1,M837+1)</f>
        <v>2</v>
      </c>
    </row>
    <row r="839" spans="1:13" x14ac:dyDescent="0.2">
      <c r="A839" s="180">
        <v>2020</v>
      </c>
      <c r="B839" s="180" t="s">
        <v>302</v>
      </c>
      <c r="C839" s="180" t="s">
        <v>1701</v>
      </c>
      <c r="D839" s="180">
        <v>5545000</v>
      </c>
      <c r="E839" s="180" t="s">
        <v>505</v>
      </c>
      <c r="F839" s="180">
        <v>0</v>
      </c>
      <c r="G839" s="180">
        <v>315000</v>
      </c>
      <c r="H839" s="180">
        <v>129533</v>
      </c>
      <c r="I839" s="180">
        <v>600</v>
      </c>
      <c r="J839" s="180">
        <v>445133</v>
      </c>
      <c r="K839" s="180">
        <v>47126</v>
      </c>
      <c r="L839" s="180">
        <v>398007</v>
      </c>
      <c r="M839" s="180">
        <f>IF(Form703Data[[#This Row],[Dist]]&lt;&gt;B838,1,M838+1)</f>
        <v>3</v>
      </c>
    </row>
    <row r="840" spans="1:13" x14ac:dyDescent="0.2">
      <c r="A840" s="180">
        <v>2020</v>
      </c>
      <c r="B840" s="180" t="s">
        <v>302</v>
      </c>
      <c r="C840" s="180" t="s">
        <v>1702</v>
      </c>
      <c r="D840" s="180">
        <v>0</v>
      </c>
      <c r="E840" s="180" t="s">
        <v>505</v>
      </c>
      <c r="F840" s="180">
        <v>0</v>
      </c>
      <c r="G840" s="180">
        <v>1875000</v>
      </c>
      <c r="H840" s="180">
        <v>0</v>
      </c>
      <c r="I840" s="180">
        <v>0</v>
      </c>
      <c r="J840" s="180">
        <v>1875000</v>
      </c>
      <c r="K840" s="180">
        <v>1875000</v>
      </c>
      <c r="L840" s="180">
        <v>0</v>
      </c>
      <c r="M840" s="180">
        <f>IF(Form703Data[[#This Row],[Dist]]&lt;&gt;B839,1,M839+1)</f>
        <v>4</v>
      </c>
    </row>
    <row r="841" spans="1:13" x14ac:dyDescent="0.2">
      <c r="A841" s="180">
        <v>2020</v>
      </c>
      <c r="B841" s="180" t="s">
        <v>302</v>
      </c>
      <c r="C841" s="180" t="s">
        <v>1703</v>
      </c>
      <c r="D841" s="180">
        <v>180000</v>
      </c>
      <c r="E841" s="180" t="s">
        <v>491</v>
      </c>
      <c r="F841" s="180">
        <v>0</v>
      </c>
      <c r="G841" s="180">
        <v>20000</v>
      </c>
      <c r="H841" s="180">
        <v>600</v>
      </c>
      <c r="I841" s="180">
        <v>0</v>
      </c>
      <c r="J841" s="180">
        <v>20600</v>
      </c>
      <c r="K841" s="180">
        <v>0</v>
      </c>
      <c r="L841" s="180">
        <v>0</v>
      </c>
      <c r="M841" s="180">
        <f>IF(Form703Data[[#This Row],[Dist]]&lt;&gt;B840,1,M840+1)</f>
        <v>5</v>
      </c>
    </row>
    <row r="842" spans="1:13" x14ac:dyDescent="0.2">
      <c r="A842" s="180">
        <v>2020</v>
      </c>
      <c r="B842" s="180" t="s">
        <v>302</v>
      </c>
      <c r="C842" s="180" t="s">
        <v>1704</v>
      </c>
      <c r="D842" s="180">
        <v>360000</v>
      </c>
      <c r="E842" s="180" t="s">
        <v>491</v>
      </c>
      <c r="F842" s="180">
        <v>0</v>
      </c>
      <c r="G842" s="180">
        <v>36000</v>
      </c>
      <c r="H842" s="180">
        <v>0</v>
      </c>
      <c r="I842" s="180">
        <v>0</v>
      </c>
      <c r="J842" s="180">
        <v>36000</v>
      </c>
      <c r="K842" s="180">
        <v>0</v>
      </c>
      <c r="L842" s="180">
        <v>0</v>
      </c>
      <c r="M842" s="180">
        <f>IF(Form703Data[[#This Row],[Dist]]&lt;&gt;B841,1,M841+1)</f>
        <v>6</v>
      </c>
    </row>
    <row r="843" spans="1:13" x14ac:dyDescent="0.2">
      <c r="A843" s="180">
        <v>2020</v>
      </c>
      <c r="B843" s="180" t="s">
        <v>302</v>
      </c>
      <c r="C843" s="180" t="s">
        <v>1705</v>
      </c>
      <c r="D843" s="180">
        <v>0</v>
      </c>
      <c r="E843" s="180" t="s">
        <v>505</v>
      </c>
      <c r="F843" s="180">
        <v>0</v>
      </c>
      <c r="G843" s="180">
        <v>125000</v>
      </c>
      <c r="H843" s="180">
        <v>0</v>
      </c>
      <c r="I843" s="180">
        <v>0</v>
      </c>
      <c r="J843" s="180">
        <v>125000</v>
      </c>
      <c r="K843" s="180">
        <v>0</v>
      </c>
      <c r="L843" s="180">
        <v>125000</v>
      </c>
      <c r="M843" s="180">
        <f>IF(Form703Data[[#This Row],[Dist]]&lt;&gt;B842,1,M842+1)</f>
        <v>7</v>
      </c>
    </row>
    <row r="844" spans="1:13" x14ac:dyDescent="0.2">
      <c r="A844" s="180">
        <v>2020</v>
      </c>
      <c r="B844" s="180" t="s">
        <v>303</v>
      </c>
      <c r="C844" s="180" t="s">
        <v>1706</v>
      </c>
      <c r="D844" s="180">
        <v>13985000</v>
      </c>
      <c r="E844" s="180" t="s">
        <v>491</v>
      </c>
      <c r="F844" s="180">
        <v>40156</v>
      </c>
      <c r="G844" s="180">
        <v>660000</v>
      </c>
      <c r="H844" s="180">
        <v>445135</v>
      </c>
      <c r="I844" s="180">
        <v>1500</v>
      </c>
      <c r="J844" s="180">
        <v>1106635</v>
      </c>
      <c r="K844" s="180">
        <v>0</v>
      </c>
      <c r="L844" s="180">
        <v>0</v>
      </c>
      <c r="M844" s="180">
        <f>IF(Form703Data[[#This Row],[Dist]]&lt;&gt;B843,1,M843+1)</f>
        <v>1</v>
      </c>
    </row>
    <row r="845" spans="1:13" x14ac:dyDescent="0.2">
      <c r="A845" s="180">
        <v>2020</v>
      </c>
      <c r="B845" s="180" t="s">
        <v>303</v>
      </c>
      <c r="C845" s="180" t="s">
        <v>1707</v>
      </c>
      <c r="D845" s="180">
        <v>700000</v>
      </c>
      <c r="E845" s="180" t="s">
        <v>491</v>
      </c>
      <c r="F845" s="180">
        <v>40338</v>
      </c>
      <c r="G845" s="180">
        <v>110000</v>
      </c>
      <c r="H845" s="180">
        <v>1733</v>
      </c>
      <c r="I845" s="180">
        <v>500</v>
      </c>
      <c r="J845" s="180">
        <v>112233</v>
      </c>
      <c r="K845" s="180">
        <v>0</v>
      </c>
      <c r="L845" s="180">
        <v>0</v>
      </c>
      <c r="M845" s="180">
        <f>IF(Form703Data[[#This Row],[Dist]]&lt;&gt;B844,1,M844+1)</f>
        <v>2</v>
      </c>
    </row>
    <row r="846" spans="1:13" x14ac:dyDescent="0.2">
      <c r="A846" s="180">
        <v>2020</v>
      </c>
      <c r="B846" s="180" t="s">
        <v>303</v>
      </c>
      <c r="C846" s="180" t="s">
        <v>1708</v>
      </c>
      <c r="D846" s="180">
        <v>1700000</v>
      </c>
      <c r="E846" s="180" t="s">
        <v>491</v>
      </c>
      <c r="F846" s="180">
        <v>41255</v>
      </c>
      <c r="G846" s="180">
        <v>105000</v>
      </c>
      <c r="H846" s="180">
        <v>28998</v>
      </c>
      <c r="I846" s="180">
        <v>1500</v>
      </c>
      <c r="J846" s="180">
        <v>135498</v>
      </c>
      <c r="K846" s="180">
        <v>0</v>
      </c>
      <c r="L846" s="180">
        <v>0</v>
      </c>
      <c r="M846" s="180">
        <f>IF(Form703Data[[#This Row],[Dist]]&lt;&gt;B845,1,M845+1)</f>
        <v>3</v>
      </c>
    </row>
    <row r="847" spans="1:13" x14ac:dyDescent="0.2">
      <c r="A847" s="180">
        <v>2020</v>
      </c>
      <c r="B847" s="180" t="s">
        <v>303</v>
      </c>
      <c r="C847" s="180" t="s">
        <v>1709</v>
      </c>
      <c r="D847" s="180">
        <v>1100000</v>
      </c>
      <c r="E847" s="180" t="s">
        <v>505</v>
      </c>
      <c r="F847" s="180">
        <v>41738</v>
      </c>
      <c r="G847" s="180">
        <v>160000</v>
      </c>
      <c r="H847" s="180">
        <v>6500</v>
      </c>
      <c r="I847" s="180">
        <v>500</v>
      </c>
      <c r="J847" s="180">
        <v>167000</v>
      </c>
      <c r="K847" s="180">
        <v>0</v>
      </c>
      <c r="L847" s="180">
        <v>167000</v>
      </c>
      <c r="M847" s="180">
        <f>IF(Form703Data[[#This Row],[Dist]]&lt;&gt;B846,1,M846+1)</f>
        <v>4</v>
      </c>
    </row>
    <row r="848" spans="1:13" x14ac:dyDescent="0.2">
      <c r="A848" s="180">
        <v>2020</v>
      </c>
      <c r="B848" s="180" t="s">
        <v>303</v>
      </c>
      <c r="C848" s="180" t="s">
        <v>1710</v>
      </c>
      <c r="D848" s="180">
        <v>2300000</v>
      </c>
      <c r="E848" s="180" t="s">
        <v>505</v>
      </c>
      <c r="F848" s="180">
        <v>42493</v>
      </c>
      <c r="G848" s="180">
        <v>140000</v>
      </c>
      <c r="H848" s="180">
        <v>43467</v>
      </c>
      <c r="I848" s="180">
        <v>500</v>
      </c>
      <c r="J848" s="180">
        <v>183967</v>
      </c>
      <c r="K848" s="180">
        <v>0</v>
      </c>
      <c r="L848" s="180">
        <v>183967</v>
      </c>
      <c r="M848" s="180">
        <f>IF(Form703Data[[#This Row],[Dist]]&lt;&gt;B847,1,M847+1)</f>
        <v>5</v>
      </c>
    </row>
    <row r="849" spans="1:13" x14ac:dyDescent="0.2">
      <c r="A849" s="180">
        <v>2020</v>
      </c>
      <c r="B849" s="180" t="s">
        <v>303</v>
      </c>
      <c r="C849" s="180" t="s">
        <v>1711</v>
      </c>
      <c r="D849" s="180">
        <v>0</v>
      </c>
      <c r="E849" s="180" t="s">
        <v>505</v>
      </c>
      <c r="F849" s="180">
        <v>0</v>
      </c>
      <c r="G849" s="180">
        <v>400000</v>
      </c>
      <c r="H849" s="180">
        <v>0</v>
      </c>
      <c r="I849" s="180">
        <v>0</v>
      </c>
      <c r="J849" s="180">
        <v>400000</v>
      </c>
      <c r="K849" s="180">
        <v>0</v>
      </c>
      <c r="L849" s="180">
        <v>400000</v>
      </c>
      <c r="M849" s="180">
        <f>IF(Form703Data[[#This Row],[Dist]]&lt;&gt;B848,1,M848+1)</f>
        <v>6</v>
      </c>
    </row>
    <row r="850" spans="1:13" x14ac:dyDescent="0.2">
      <c r="A850" s="180">
        <v>2020</v>
      </c>
      <c r="B850" s="180" t="s">
        <v>304</v>
      </c>
      <c r="C850" s="180" t="s">
        <v>1712</v>
      </c>
      <c r="D850" s="180">
        <v>16379539</v>
      </c>
      <c r="E850" s="180" t="s">
        <v>491</v>
      </c>
      <c r="F850" s="180">
        <v>40648</v>
      </c>
      <c r="G850" s="180">
        <v>1155070</v>
      </c>
      <c r="H850" s="180">
        <v>958204</v>
      </c>
      <c r="I850" s="180">
        <v>1500</v>
      </c>
      <c r="J850" s="180">
        <v>2114774</v>
      </c>
      <c r="K850" s="180">
        <v>2114774</v>
      </c>
      <c r="L850" s="180">
        <v>0</v>
      </c>
      <c r="M850" s="180">
        <f>IF(Form703Data[[#This Row],[Dist]]&lt;&gt;B849,1,M849+1)</f>
        <v>1</v>
      </c>
    </row>
    <row r="851" spans="1:13" x14ac:dyDescent="0.2">
      <c r="A851" s="180">
        <v>2020</v>
      </c>
      <c r="B851" s="180" t="s">
        <v>304</v>
      </c>
      <c r="C851" s="180" t="s">
        <v>1713</v>
      </c>
      <c r="D851" s="180">
        <v>10000000</v>
      </c>
      <c r="E851" s="180" t="s">
        <v>491</v>
      </c>
      <c r="F851" s="180">
        <v>41379</v>
      </c>
      <c r="G851" s="180">
        <v>1000000</v>
      </c>
      <c r="H851" s="180">
        <v>95662</v>
      </c>
      <c r="I851" s="180">
        <v>500</v>
      </c>
      <c r="J851" s="180">
        <v>1096162</v>
      </c>
      <c r="K851" s="180">
        <v>1096162</v>
      </c>
      <c r="L851" s="180">
        <v>0</v>
      </c>
      <c r="M851" s="180">
        <f>IF(Form703Data[[#This Row],[Dist]]&lt;&gt;B850,1,M850+1)</f>
        <v>2</v>
      </c>
    </row>
    <row r="852" spans="1:13" x14ac:dyDescent="0.2">
      <c r="A852" s="180">
        <v>2020</v>
      </c>
      <c r="B852" s="180" t="s">
        <v>304</v>
      </c>
      <c r="C852" s="180" t="s">
        <v>1714</v>
      </c>
      <c r="D852" s="180">
        <v>43045000</v>
      </c>
      <c r="E852" s="180" t="s">
        <v>491</v>
      </c>
      <c r="F852" s="180">
        <v>42840</v>
      </c>
      <c r="G852" s="180">
        <v>2966000</v>
      </c>
      <c r="H852" s="180">
        <v>962083</v>
      </c>
      <c r="I852" s="180">
        <v>1000</v>
      </c>
      <c r="J852" s="180">
        <v>3929083</v>
      </c>
      <c r="K852" s="180">
        <v>3929083</v>
      </c>
      <c r="L852" s="180">
        <v>0</v>
      </c>
      <c r="M852" s="180">
        <f>IF(Form703Data[[#This Row],[Dist]]&lt;&gt;B851,1,M851+1)</f>
        <v>3</v>
      </c>
    </row>
    <row r="853" spans="1:13" x14ac:dyDescent="0.2">
      <c r="A853" s="180">
        <v>2020</v>
      </c>
      <c r="B853" s="180" t="s">
        <v>304</v>
      </c>
      <c r="C853" s="180" t="s">
        <v>1715</v>
      </c>
      <c r="D853" s="180">
        <v>16667000</v>
      </c>
      <c r="E853" s="180" t="s">
        <v>491</v>
      </c>
      <c r="F853" s="180">
        <v>43205</v>
      </c>
      <c r="G853" s="180">
        <v>975000</v>
      </c>
      <c r="H853" s="180">
        <v>474060</v>
      </c>
      <c r="I853" s="180">
        <v>1000</v>
      </c>
      <c r="J853" s="180">
        <v>1450060</v>
      </c>
      <c r="K853" s="180">
        <v>1450060</v>
      </c>
      <c r="L853" s="180">
        <v>0</v>
      </c>
      <c r="M853" s="180">
        <f>IF(Form703Data[[#This Row],[Dist]]&lt;&gt;B852,1,M852+1)</f>
        <v>4</v>
      </c>
    </row>
    <row r="854" spans="1:13" x14ac:dyDescent="0.2">
      <c r="A854" s="180">
        <v>2020</v>
      </c>
      <c r="B854" s="180" t="s">
        <v>305</v>
      </c>
      <c r="C854" s="180" t="s">
        <v>388</v>
      </c>
      <c r="D854" s="180">
        <v>13655000</v>
      </c>
      <c r="E854" s="180" t="s">
        <v>491</v>
      </c>
      <c r="F854" s="180">
        <v>42514</v>
      </c>
      <c r="G854" s="180">
        <v>2095000</v>
      </c>
      <c r="H854" s="180">
        <v>341000</v>
      </c>
      <c r="I854" s="180">
        <v>600</v>
      </c>
      <c r="J854" s="180">
        <v>2436600</v>
      </c>
      <c r="K854" s="180">
        <v>0</v>
      </c>
      <c r="L854" s="180">
        <v>2436600</v>
      </c>
      <c r="M854" s="180">
        <f>IF(Form703Data[[#This Row],[Dist]]&lt;&gt;B853,1,M853+1)</f>
        <v>1</v>
      </c>
    </row>
    <row r="855" spans="1:13" x14ac:dyDescent="0.2">
      <c r="A855" s="180">
        <v>2020</v>
      </c>
      <c r="B855" s="180" t="s">
        <v>305</v>
      </c>
      <c r="C855" s="180" t="s">
        <v>1716</v>
      </c>
      <c r="D855" s="180">
        <v>8390000</v>
      </c>
      <c r="E855" s="180" t="s">
        <v>505</v>
      </c>
      <c r="F855" s="180">
        <v>41065</v>
      </c>
      <c r="G855" s="180">
        <v>385000</v>
      </c>
      <c r="H855" s="180">
        <v>222900</v>
      </c>
      <c r="I855" s="180">
        <v>600</v>
      </c>
      <c r="J855" s="180">
        <v>608500</v>
      </c>
      <c r="K855" s="180">
        <v>0</v>
      </c>
      <c r="L855" s="180">
        <v>608500</v>
      </c>
      <c r="M855" s="180">
        <f>IF(Form703Data[[#This Row],[Dist]]&lt;&gt;B854,1,M854+1)</f>
        <v>2</v>
      </c>
    </row>
    <row r="856" spans="1:13" x14ac:dyDescent="0.2">
      <c r="A856" s="180">
        <v>2020</v>
      </c>
      <c r="B856" s="180" t="s">
        <v>305</v>
      </c>
      <c r="C856" s="180" t="s">
        <v>1717</v>
      </c>
      <c r="D856" s="180">
        <v>18900000</v>
      </c>
      <c r="E856" s="180" t="s">
        <v>505</v>
      </c>
      <c r="F856" s="180">
        <v>41864</v>
      </c>
      <c r="G856" s="180">
        <v>1300000</v>
      </c>
      <c r="H856" s="180">
        <v>257750</v>
      </c>
      <c r="I856" s="180">
        <v>600</v>
      </c>
      <c r="J856" s="180">
        <v>1558350</v>
      </c>
      <c r="K856" s="180">
        <v>0</v>
      </c>
      <c r="L856" s="180">
        <v>1558350</v>
      </c>
      <c r="M856" s="180">
        <f>IF(Form703Data[[#This Row],[Dist]]&lt;&gt;B855,1,M855+1)</f>
        <v>3</v>
      </c>
    </row>
    <row r="857" spans="1:13" x14ac:dyDescent="0.2">
      <c r="A857" s="180">
        <v>2020</v>
      </c>
      <c r="B857" s="180" t="s">
        <v>305</v>
      </c>
      <c r="C857" s="180" t="s">
        <v>1718</v>
      </c>
      <c r="D857" s="180">
        <v>30915000</v>
      </c>
      <c r="E857" s="180" t="s">
        <v>505</v>
      </c>
      <c r="F857" s="180">
        <v>42647</v>
      </c>
      <c r="G857" s="180">
        <v>1540000</v>
      </c>
      <c r="H857" s="180">
        <v>945300</v>
      </c>
      <c r="I857" s="180">
        <v>600</v>
      </c>
      <c r="J857" s="180">
        <v>2485900</v>
      </c>
      <c r="K857" s="180">
        <v>0</v>
      </c>
      <c r="L857" s="180">
        <v>2485900</v>
      </c>
      <c r="M857" s="180">
        <f>IF(Form703Data[[#This Row],[Dist]]&lt;&gt;B856,1,M856+1)</f>
        <v>4</v>
      </c>
    </row>
    <row r="858" spans="1:13" x14ac:dyDescent="0.2">
      <c r="A858" s="180">
        <v>2020</v>
      </c>
      <c r="B858" s="180" t="s">
        <v>305</v>
      </c>
      <c r="C858" s="180" t="s">
        <v>1719</v>
      </c>
      <c r="D858" s="180">
        <v>22335000</v>
      </c>
      <c r="E858" s="180" t="s">
        <v>491</v>
      </c>
      <c r="F858" s="180">
        <v>41079</v>
      </c>
      <c r="G858" s="180">
        <v>990000</v>
      </c>
      <c r="H858" s="180">
        <v>419100</v>
      </c>
      <c r="I858" s="180">
        <v>600</v>
      </c>
      <c r="J858" s="180">
        <v>1409700</v>
      </c>
      <c r="K858" s="180">
        <v>0</v>
      </c>
      <c r="L858" s="180">
        <v>0</v>
      </c>
      <c r="M858" s="180">
        <f>IF(Form703Data[[#This Row],[Dist]]&lt;&gt;B857,1,M857+1)</f>
        <v>5</v>
      </c>
    </row>
    <row r="859" spans="1:13" x14ac:dyDescent="0.2">
      <c r="A859" s="180">
        <v>2020</v>
      </c>
      <c r="B859" s="180" t="s">
        <v>305</v>
      </c>
      <c r="C859" s="180" t="s">
        <v>1720</v>
      </c>
      <c r="D859" s="180">
        <v>16785000</v>
      </c>
      <c r="E859" s="180" t="s">
        <v>491</v>
      </c>
      <c r="F859" s="180">
        <v>41465</v>
      </c>
      <c r="G859" s="180">
        <v>1040000</v>
      </c>
      <c r="H859" s="180">
        <v>405475</v>
      </c>
      <c r="I859" s="180">
        <v>600</v>
      </c>
      <c r="J859" s="180">
        <v>1446075</v>
      </c>
      <c r="K859" s="180">
        <v>0</v>
      </c>
      <c r="L859" s="180">
        <v>0</v>
      </c>
      <c r="M859" s="180">
        <f>IF(Form703Data[[#This Row],[Dist]]&lt;&gt;B858,1,M858+1)</f>
        <v>6</v>
      </c>
    </row>
    <row r="860" spans="1:13" x14ac:dyDescent="0.2">
      <c r="A860" s="180">
        <v>2020</v>
      </c>
      <c r="B860" s="180" t="s">
        <v>305</v>
      </c>
      <c r="C860" s="180" t="s">
        <v>1721</v>
      </c>
      <c r="D860" s="180">
        <v>16690000</v>
      </c>
      <c r="E860" s="180" t="s">
        <v>491</v>
      </c>
      <c r="F860" s="180">
        <v>41730</v>
      </c>
      <c r="G860" s="180">
        <v>1025000</v>
      </c>
      <c r="H860" s="180">
        <v>466706</v>
      </c>
      <c r="I860" s="180">
        <v>600</v>
      </c>
      <c r="J860" s="180">
        <v>1492306</v>
      </c>
      <c r="K860" s="180">
        <v>0</v>
      </c>
      <c r="L860" s="180">
        <v>0</v>
      </c>
      <c r="M860" s="180">
        <f>IF(Form703Data[[#This Row],[Dist]]&lt;&gt;B859,1,M859+1)</f>
        <v>7</v>
      </c>
    </row>
    <row r="861" spans="1:13" x14ac:dyDescent="0.2">
      <c r="A861" s="180">
        <v>2020</v>
      </c>
      <c r="B861" s="180" t="s">
        <v>305</v>
      </c>
      <c r="C861" s="180" t="s">
        <v>1722</v>
      </c>
      <c r="D861" s="180">
        <v>19990000</v>
      </c>
      <c r="E861" s="180" t="s">
        <v>491</v>
      </c>
      <c r="F861" s="180">
        <v>42164</v>
      </c>
      <c r="G861" s="180">
        <v>1330000</v>
      </c>
      <c r="H861" s="180">
        <v>462225</v>
      </c>
      <c r="I861" s="180">
        <v>600</v>
      </c>
      <c r="J861" s="180">
        <v>1792825</v>
      </c>
      <c r="K861" s="180">
        <v>0</v>
      </c>
      <c r="L861" s="180">
        <v>0</v>
      </c>
      <c r="M861" s="180">
        <f>IF(Form703Data[[#This Row],[Dist]]&lt;&gt;B860,1,M860+1)</f>
        <v>8</v>
      </c>
    </row>
    <row r="862" spans="1:13" x14ac:dyDescent="0.2">
      <c r="A862" s="180">
        <v>2020</v>
      </c>
      <c r="B862" s="180" t="s">
        <v>305</v>
      </c>
      <c r="C862" s="180" t="s">
        <v>1723</v>
      </c>
      <c r="D862" s="180">
        <v>14700000</v>
      </c>
      <c r="E862" s="180" t="s">
        <v>491</v>
      </c>
      <c r="F862" s="180">
        <v>43027</v>
      </c>
      <c r="G862" s="180">
        <v>1080000</v>
      </c>
      <c r="H862" s="180">
        <v>379175</v>
      </c>
      <c r="I862" s="180">
        <v>600</v>
      </c>
      <c r="J862" s="180">
        <v>1459775</v>
      </c>
      <c r="K862" s="180">
        <v>0</v>
      </c>
      <c r="L862" s="180">
        <v>0</v>
      </c>
      <c r="M862" s="180">
        <f>IF(Form703Data[[#This Row],[Dist]]&lt;&gt;B861,1,M861+1)</f>
        <v>9</v>
      </c>
    </row>
    <row r="863" spans="1:13" x14ac:dyDescent="0.2">
      <c r="A863" s="180">
        <v>2020</v>
      </c>
      <c r="B863" s="180" t="s">
        <v>305</v>
      </c>
      <c r="C863" s="180" t="s">
        <v>1724</v>
      </c>
      <c r="D863" s="180">
        <v>25240000</v>
      </c>
      <c r="E863" s="180" t="s">
        <v>505</v>
      </c>
      <c r="F863" s="180">
        <v>43319</v>
      </c>
      <c r="G863" s="180">
        <v>830000</v>
      </c>
      <c r="H863" s="180">
        <v>788075</v>
      </c>
      <c r="I863" s="180">
        <v>600</v>
      </c>
      <c r="J863" s="180">
        <v>1618675</v>
      </c>
      <c r="K863" s="180">
        <v>0</v>
      </c>
      <c r="L863" s="180">
        <v>1618675</v>
      </c>
      <c r="M863" s="180">
        <f>IF(Form703Data[[#This Row],[Dist]]&lt;&gt;B862,1,M862+1)</f>
        <v>10</v>
      </c>
    </row>
    <row r="864" spans="1:13" x14ac:dyDescent="0.2">
      <c r="A864" s="180">
        <v>2020</v>
      </c>
      <c r="B864" s="180" t="s">
        <v>305</v>
      </c>
      <c r="C864" s="180" t="s">
        <v>1725</v>
      </c>
      <c r="D864" s="180">
        <v>103640000</v>
      </c>
      <c r="E864" s="180" t="s">
        <v>505</v>
      </c>
      <c r="F864" s="180">
        <v>43617</v>
      </c>
      <c r="G864" s="180">
        <v>13322014</v>
      </c>
      <c r="H864" s="180">
        <v>0</v>
      </c>
      <c r="I864" s="180">
        <v>600</v>
      </c>
      <c r="J864" s="180">
        <v>13322614</v>
      </c>
      <c r="K864" s="180">
        <v>0</v>
      </c>
      <c r="L864" s="180">
        <v>13322614</v>
      </c>
      <c r="M864" s="180">
        <f>IF(Form703Data[[#This Row],[Dist]]&lt;&gt;B863,1,M863+1)</f>
        <v>11</v>
      </c>
    </row>
    <row r="865" spans="1:13" x14ac:dyDescent="0.2">
      <c r="A865" s="180">
        <v>2020</v>
      </c>
      <c r="B865" s="180" t="s">
        <v>306</v>
      </c>
      <c r="C865" s="180" t="s">
        <v>1726</v>
      </c>
      <c r="D865" s="180">
        <v>15700000</v>
      </c>
      <c r="E865" s="180" t="s">
        <v>505</v>
      </c>
      <c r="F865" s="180">
        <v>40206</v>
      </c>
      <c r="G865" s="180">
        <v>800000</v>
      </c>
      <c r="H865" s="180">
        <v>253650</v>
      </c>
      <c r="I865" s="180">
        <v>500</v>
      </c>
      <c r="J865" s="180">
        <v>1054150</v>
      </c>
      <c r="K865" s="180">
        <v>0</v>
      </c>
      <c r="L865" s="180">
        <v>1054150</v>
      </c>
      <c r="M865" s="180">
        <f>IF(Form703Data[[#This Row],[Dist]]&lt;&gt;B864,1,M864+1)</f>
        <v>1</v>
      </c>
    </row>
    <row r="866" spans="1:13" x14ac:dyDescent="0.2">
      <c r="A866" s="180">
        <v>2020</v>
      </c>
      <c r="B866" s="180" t="s">
        <v>306</v>
      </c>
      <c r="C866" s="180" t="s">
        <v>1727</v>
      </c>
      <c r="D866" s="180">
        <v>1760000</v>
      </c>
      <c r="E866" s="180" t="s">
        <v>491</v>
      </c>
      <c r="F866" s="180">
        <v>42475</v>
      </c>
      <c r="G866" s="180">
        <v>277000</v>
      </c>
      <c r="H866" s="180">
        <v>14134</v>
      </c>
      <c r="I866" s="180">
        <v>1000</v>
      </c>
      <c r="J866" s="180">
        <v>292134</v>
      </c>
      <c r="K866" s="180">
        <v>0</v>
      </c>
      <c r="L866" s="180">
        <v>0</v>
      </c>
      <c r="M866" s="180">
        <f>IF(Form703Data[[#This Row],[Dist]]&lt;&gt;B865,1,M865+1)</f>
        <v>2</v>
      </c>
    </row>
    <row r="867" spans="1:13" x14ac:dyDescent="0.2">
      <c r="A867" s="180">
        <v>2020</v>
      </c>
      <c r="B867" s="180" t="s">
        <v>306</v>
      </c>
      <c r="C867" s="180" t="s">
        <v>1728</v>
      </c>
      <c r="D867" s="180">
        <v>0</v>
      </c>
      <c r="E867" s="180" t="s">
        <v>505</v>
      </c>
      <c r="F867" s="180">
        <v>43171</v>
      </c>
      <c r="G867" s="180">
        <v>1100000</v>
      </c>
      <c r="H867" s="180">
        <v>0</v>
      </c>
      <c r="I867" s="180">
        <v>0</v>
      </c>
      <c r="J867" s="180">
        <v>1100000</v>
      </c>
      <c r="K867" s="180">
        <v>0</v>
      </c>
      <c r="L867" s="180">
        <v>1100000</v>
      </c>
      <c r="M867" s="180">
        <f>IF(Form703Data[[#This Row],[Dist]]&lt;&gt;B866,1,M866+1)</f>
        <v>3</v>
      </c>
    </row>
    <row r="868" spans="1:13" x14ac:dyDescent="0.2">
      <c r="A868" s="180">
        <v>2020</v>
      </c>
      <c r="B868" s="180" t="s">
        <v>307</v>
      </c>
      <c r="C868" s="180" t="s">
        <v>1729</v>
      </c>
      <c r="D868" s="180">
        <v>2900000</v>
      </c>
      <c r="E868" s="180" t="s">
        <v>1341</v>
      </c>
      <c r="F868" s="180">
        <v>0</v>
      </c>
      <c r="G868" s="180">
        <v>175000</v>
      </c>
      <c r="H868" s="180">
        <v>69795</v>
      </c>
      <c r="I868" s="180">
        <v>500</v>
      </c>
      <c r="J868" s="180">
        <v>245295</v>
      </c>
      <c r="K868" s="180">
        <v>245295</v>
      </c>
      <c r="L868" s="180">
        <v>0</v>
      </c>
      <c r="M868" s="180">
        <f>IF(Form703Data[[#This Row],[Dist]]&lt;&gt;B867,1,M867+1)</f>
        <v>1</v>
      </c>
    </row>
    <row r="869" spans="1:13" x14ac:dyDescent="0.2">
      <c r="A869" s="180">
        <v>2020</v>
      </c>
      <c r="B869" s="180" t="s">
        <v>308</v>
      </c>
      <c r="C869" s="180" t="s">
        <v>1730</v>
      </c>
      <c r="D869" s="180">
        <v>1925000</v>
      </c>
      <c r="E869" s="180" t="s">
        <v>505</v>
      </c>
      <c r="F869" s="180">
        <v>40330</v>
      </c>
      <c r="G869" s="180">
        <v>90000</v>
      </c>
      <c r="H869" s="180">
        <v>50013</v>
      </c>
      <c r="I869" s="180">
        <v>1600</v>
      </c>
      <c r="J869" s="180">
        <v>141613</v>
      </c>
      <c r="K869" s="180">
        <v>141613</v>
      </c>
      <c r="L869" s="180">
        <v>0</v>
      </c>
      <c r="M869" s="180">
        <f>IF(Form703Data[[#This Row],[Dist]]&lt;&gt;B868,1,M868+1)</f>
        <v>1</v>
      </c>
    </row>
    <row r="870" spans="1:13" x14ac:dyDescent="0.2">
      <c r="A870" s="180">
        <v>2020</v>
      </c>
      <c r="B870" s="180" t="s">
        <v>308</v>
      </c>
      <c r="C870" s="180" t="s">
        <v>1731</v>
      </c>
      <c r="D870" s="180">
        <v>3215000</v>
      </c>
      <c r="E870" s="180" t="s">
        <v>505</v>
      </c>
      <c r="F870" s="180">
        <v>40695</v>
      </c>
      <c r="G870" s="180">
        <v>125000</v>
      </c>
      <c r="H870" s="180">
        <v>93919</v>
      </c>
      <c r="I870" s="180">
        <v>600</v>
      </c>
      <c r="J870" s="180">
        <v>219519</v>
      </c>
      <c r="K870" s="180">
        <v>219519</v>
      </c>
      <c r="L870" s="180">
        <v>0</v>
      </c>
      <c r="M870" s="180">
        <f>IF(Form703Data[[#This Row],[Dist]]&lt;&gt;B869,1,M869+1)</f>
        <v>2</v>
      </c>
    </row>
    <row r="871" spans="1:13" x14ac:dyDescent="0.2">
      <c r="A871" s="180">
        <v>2020</v>
      </c>
      <c r="B871" s="180" t="s">
        <v>308</v>
      </c>
      <c r="C871" s="180" t="s">
        <v>1732</v>
      </c>
      <c r="D871" s="180">
        <v>2225000</v>
      </c>
      <c r="E871" s="180" t="s">
        <v>491</v>
      </c>
      <c r="F871" s="180">
        <v>41401</v>
      </c>
      <c r="G871" s="180">
        <v>140000</v>
      </c>
      <c r="H871" s="180">
        <v>35213</v>
      </c>
      <c r="I871" s="180">
        <v>0</v>
      </c>
      <c r="J871" s="180">
        <v>175213</v>
      </c>
      <c r="K871" s="180">
        <v>175213</v>
      </c>
      <c r="L871" s="180">
        <v>0</v>
      </c>
      <c r="M871" s="180">
        <f>IF(Form703Data[[#This Row],[Dist]]&lt;&gt;B870,1,M870+1)</f>
        <v>3</v>
      </c>
    </row>
    <row r="872" spans="1:13" x14ac:dyDescent="0.2">
      <c r="A872" s="180">
        <v>2020</v>
      </c>
      <c r="B872" s="180" t="s">
        <v>308</v>
      </c>
      <c r="C872" s="180" t="s">
        <v>1733</v>
      </c>
      <c r="D872" s="180">
        <v>8479000</v>
      </c>
      <c r="E872" s="180" t="s">
        <v>505</v>
      </c>
      <c r="F872" s="180">
        <v>43070</v>
      </c>
      <c r="G872" s="180">
        <v>495000</v>
      </c>
      <c r="H872" s="180">
        <v>156128</v>
      </c>
      <c r="I872" s="180">
        <v>600</v>
      </c>
      <c r="J872" s="180">
        <v>651728</v>
      </c>
      <c r="K872" s="180">
        <v>651728</v>
      </c>
      <c r="L872" s="180">
        <v>0</v>
      </c>
      <c r="M872" s="180">
        <f>IF(Form703Data[[#This Row],[Dist]]&lt;&gt;B871,1,M871+1)</f>
        <v>4</v>
      </c>
    </row>
    <row r="873" spans="1:13" x14ac:dyDescent="0.2">
      <c r="A873" s="180">
        <v>2020</v>
      </c>
      <c r="B873" s="180" t="s">
        <v>310</v>
      </c>
      <c r="C873" s="180" t="s">
        <v>1734</v>
      </c>
      <c r="D873" s="180">
        <v>2402000</v>
      </c>
      <c r="E873" s="180" t="s">
        <v>491</v>
      </c>
      <c r="F873" s="180">
        <v>42712</v>
      </c>
      <c r="G873" s="180">
        <v>180000</v>
      </c>
      <c r="H873" s="180">
        <v>39474</v>
      </c>
      <c r="I873" s="180">
        <v>0</v>
      </c>
      <c r="J873" s="180">
        <v>219474</v>
      </c>
      <c r="K873" s="180">
        <v>219474</v>
      </c>
      <c r="L873" s="180">
        <v>0</v>
      </c>
      <c r="M873" s="180">
        <f>IF(Form703Data[[#This Row],[Dist]]&lt;&gt;B872,1,M872+1)</f>
        <v>1</v>
      </c>
    </row>
    <row r="874" spans="1:13" x14ac:dyDescent="0.2">
      <c r="A874" s="180">
        <v>2020</v>
      </c>
      <c r="B874" s="180" t="s">
        <v>310</v>
      </c>
      <c r="C874" s="180" t="s">
        <v>984</v>
      </c>
      <c r="D874" s="180">
        <v>209485</v>
      </c>
      <c r="E874" s="180">
        <v>0</v>
      </c>
      <c r="F874" s="180">
        <v>0</v>
      </c>
      <c r="G874" s="180">
        <v>69828</v>
      </c>
      <c r="H874" s="180">
        <v>0</v>
      </c>
      <c r="I874" s="180">
        <v>0</v>
      </c>
      <c r="J874" s="180">
        <v>69828</v>
      </c>
      <c r="K874" s="180">
        <v>69828</v>
      </c>
      <c r="L874" s="180">
        <v>0</v>
      </c>
      <c r="M874" s="180">
        <f>IF(Form703Data[[#This Row],[Dist]]&lt;&gt;B873,1,M873+1)</f>
        <v>2</v>
      </c>
    </row>
    <row r="875" spans="1:13" x14ac:dyDescent="0.2">
      <c r="A875" s="180">
        <v>2020</v>
      </c>
      <c r="B875" s="180" t="s">
        <v>48</v>
      </c>
      <c r="C875" s="180" t="s">
        <v>388</v>
      </c>
      <c r="D875" s="180">
        <v>4520000</v>
      </c>
      <c r="E875" s="180" t="s">
        <v>491</v>
      </c>
      <c r="F875" s="180">
        <v>42634</v>
      </c>
      <c r="G875" s="180">
        <v>355000</v>
      </c>
      <c r="H875" s="180">
        <v>69300</v>
      </c>
      <c r="I875" s="180">
        <v>0</v>
      </c>
      <c r="J875" s="180">
        <v>424300</v>
      </c>
      <c r="K875" s="180">
        <v>0</v>
      </c>
      <c r="L875" s="180">
        <v>424300</v>
      </c>
      <c r="M875" s="180">
        <f>IF(Form703Data[[#This Row],[Dist]]&lt;&gt;B874,1,M874+1)</f>
        <v>1</v>
      </c>
    </row>
    <row r="876" spans="1:13" x14ac:dyDescent="0.2">
      <c r="A876" s="180">
        <v>2020</v>
      </c>
      <c r="B876" s="180" t="s">
        <v>48</v>
      </c>
      <c r="C876" s="180" t="s">
        <v>1735</v>
      </c>
      <c r="D876" s="180">
        <v>4500000</v>
      </c>
      <c r="E876" s="180" t="s">
        <v>505</v>
      </c>
      <c r="F876" s="180">
        <v>38688</v>
      </c>
      <c r="G876" s="180">
        <v>285000</v>
      </c>
      <c r="H876" s="180">
        <v>33108</v>
      </c>
      <c r="I876" s="180">
        <v>0</v>
      </c>
      <c r="J876" s="180">
        <v>318108</v>
      </c>
      <c r="K876" s="180">
        <v>0</v>
      </c>
      <c r="L876" s="180">
        <v>318108</v>
      </c>
      <c r="M876" s="180">
        <f>IF(Form703Data[[#This Row],[Dist]]&lt;&gt;B875,1,M875+1)</f>
        <v>2</v>
      </c>
    </row>
    <row r="877" spans="1:13" x14ac:dyDescent="0.2">
      <c r="A877" s="180">
        <v>2020</v>
      </c>
      <c r="B877" s="180" t="s">
        <v>48</v>
      </c>
      <c r="C877" s="180" t="s">
        <v>1736</v>
      </c>
      <c r="D877" s="180">
        <v>4500000</v>
      </c>
      <c r="E877" s="180" t="s">
        <v>505</v>
      </c>
      <c r="F877" s="180">
        <v>38804</v>
      </c>
      <c r="G877" s="180">
        <v>45000</v>
      </c>
      <c r="H877" s="180">
        <v>1755</v>
      </c>
      <c r="I877" s="180">
        <v>0</v>
      </c>
      <c r="J877" s="180">
        <v>46755</v>
      </c>
      <c r="K877" s="180">
        <v>0</v>
      </c>
      <c r="L877" s="180">
        <v>46755</v>
      </c>
      <c r="M877" s="180">
        <f>IF(Form703Data[[#This Row],[Dist]]&lt;&gt;B876,1,M876+1)</f>
        <v>3</v>
      </c>
    </row>
    <row r="878" spans="1:13" x14ac:dyDescent="0.2">
      <c r="A878" s="180">
        <v>2020</v>
      </c>
      <c r="B878" s="180" t="s">
        <v>48</v>
      </c>
      <c r="C878" s="180" t="s">
        <v>1737</v>
      </c>
      <c r="D878" s="180">
        <v>10735000</v>
      </c>
      <c r="E878" s="180" t="s">
        <v>491</v>
      </c>
      <c r="F878" s="180">
        <v>42341</v>
      </c>
      <c r="G878" s="180">
        <v>685000</v>
      </c>
      <c r="H878" s="180">
        <v>203309</v>
      </c>
      <c r="I878" s="180">
        <v>0</v>
      </c>
      <c r="J878" s="180">
        <v>888309</v>
      </c>
      <c r="K878" s="180">
        <v>889809</v>
      </c>
      <c r="L878" s="180">
        <v>0</v>
      </c>
      <c r="M878" s="180">
        <f>IF(Form703Data[[#This Row],[Dist]]&lt;&gt;B877,1,M877+1)</f>
        <v>4</v>
      </c>
    </row>
    <row r="879" spans="1:13" x14ac:dyDescent="0.2">
      <c r="A879" s="180">
        <v>2020</v>
      </c>
      <c r="B879" s="180" t="s">
        <v>48</v>
      </c>
      <c r="C879" s="180" t="s">
        <v>1738</v>
      </c>
      <c r="D879" s="180">
        <v>15000000</v>
      </c>
      <c r="E879" s="180" t="s">
        <v>505</v>
      </c>
      <c r="F879" s="180">
        <v>43292</v>
      </c>
      <c r="G879" s="180">
        <v>0</v>
      </c>
      <c r="H879" s="180">
        <v>548263</v>
      </c>
      <c r="I879" s="180">
        <v>0</v>
      </c>
      <c r="J879" s="180">
        <v>548263</v>
      </c>
      <c r="K879" s="180">
        <v>0</v>
      </c>
      <c r="L879" s="180">
        <v>548263</v>
      </c>
      <c r="M879" s="180">
        <f>IF(Form703Data[[#This Row],[Dist]]&lt;&gt;B878,1,M878+1)</f>
        <v>5</v>
      </c>
    </row>
    <row r="880" spans="1:13" x14ac:dyDescent="0.2">
      <c r="A880" s="180">
        <v>2020</v>
      </c>
      <c r="B880" s="180" t="s">
        <v>48</v>
      </c>
      <c r="C880" s="180" t="s">
        <v>1739</v>
      </c>
      <c r="D880" s="180">
        <v>2000000</v>
      </c>
      <c r="E880" s="180" t="s">
        <v>505</v>
      </c>
      <c r="F880" s="180">
        <v>0</v>
      </c>
      <c r="G880" s="180">
        <v>0</v>
      </c>
      <c r="H880" s="180">
        <v>564949</v>
      </c>
      <c r="I880" s="180">
        <v>0</v>
      </c>
      <c r="J880" s="180">
        <v>564949</v>
      </c>
      <c r="K880" s="180">
        <v>0</v>
      </c>
      <c r="L880" s="180">
        <v>564949</v>
      </c>
      <c r="M880" s="180">
        <f>IF(Form703Data[[#This Row],[Dist]]&lt;&gt;B879,1,M879+1)</f>
        <v>6</v>
      </c>
    </row>
    <row r="881" spans="1:13" x14ac:dyDescent="0.2">
      <c r="A881" s="180">
        <v>2020</v>
      </c>
      <c r="B881" s="180" t="s">
        <v>165</v>
      </c>
      <c r="C881" s="180" t="s">
        <v>1740</v>
      </c>
      <c r="D881" s="180">
        <v>3880000</v>
      </c>
      <c r="E881" s="180" t="s">
        <v>505</v>
      </c>
      <c r="F881" s="180">
        <v>37714</v>
      </c>
      <c r="G881" s="180">
        <v>255000</v>
      </c>
      <c r="H881" s="180">
        <v>10380</v>
      </c>
      <c r="I881" s="180">
        <v>1600</v>
      </c>
      <c r="J881" s="180">
        <v>266980</v>
      </c>
      <c r="K881" s="180">
        <v>0</v>
      </c>
      <c r="L881" s="180">
        <v>266980</v>
      </c>
      <c r="M881" s="180">
        <f>IF(Form703Data[[#This Row],[Dist]]&lt;&gt;B880,1,M880+1)</f>
        <v>1</v>
      </c>
    </row>
    <row r="882" spans="1:13" x14ac:dyDescent="0.2">
      <c r="A882" s="180">
        <v>2020</v>
      </c>
      <c r="B882" s="180" t="s">
        <v>165</v>
      </c>
      <c r="C882" s="180" t="s">
        <v>1183</v>
      </c>
      <c r="D882" s="180">
        <v>0</v>
      </c>
      <c r="E882" s="180" t="s">
        <v>505</v>
      </c>
      <c r="F882" s="180">
        <v>0</v>
      </c>
      <c r="G882" s="180">
        <v>240000</v>
      </c>
      <c r="H882" s="180">
        <v>0</v>
      </c>
      <c r="I882" s="180">
        <v>0</v>
      </c>
      <c r="J882" s="180">
        <v>240000</v>
      </c>
      <c r="K882" s="180">
        <v>0</v>
      </c>
      <c r="L882" s="180">
        <v>240000</v>
      </c>
      <c r="M882" s="180">
        <f>IF(Form703Data[[#This Row],[Dist]]&lt;&gt;B881,1,M881+1)</f>
        <v>2</v>
      </c>
    </row>
    <row r="883" spans="1:13" x14ac:dyDescent="0.2">
      <c r="A883" s="180">
        <v>2020</v>
      </c>
      <c r="B883" s="180" t="s">
        <v>243</v>
      </c>
      <c r="C883" s="180" t="s">
        <v>1741</v>
      </c>
      <c r="D883" s="180">
        <v>9765000</v>
      </c>
      <c r="E883" s="180" t="s">
        <v>505</v>
      </c>
      <c r="F883" s="180">
        <v>42522</v>
      </c>
      <c r="G883" s="180">
        <v>420000</v>
      </c>
      <c r="H883" s="180">
        <v>195788</v>
      </c>
      <c r="I883" s="180">
        <v>1600</v>
      </c>
      <c r="J883" s="180">
        <v>617388</v>
      </c>
      <c r="K883" s="180">
        <v>0</v>
      </c>
      <c r="L883" s="180">
        <v>617388</v>
      </c>
      <c r="M883" s="180">
        <f>IF(Form703Data[[#This Row],[Dist]]&lt;&gt;B882,1,M882+1)</f>
        <v>1</v>
      </c>
    </row>
    <row r="884" spans="1:13" x14ac:dyDescent="0.2">
      <c r="A884" s="180">
        <v>2020</v>
      </c>
      <c r="B884" s="180" t="s">
        <v>243</v>
      </c>
      <c r="C884" s="180" t="s">
        <v>1742</v>
      </c>
      <c r="D884" s="180">
        <v>8865000</v>
      </c>
      <c r="E884" s="180" t="s">
        <v>491</v>
      </c>
      <c r="F884" s="180">
        <v>42747</v>
      </c>
      <c r="G884" s="180">
        <v>675000</v>
      </c>
      <c r="H884" s="180">
        <v>182952</v>
      </c>
      <c r="I884" s="180">
        <v>0</v>
      </c>
      <c r="J884" s="180">
        <v>857952</v>
      </c>
      <c r="K884" s="180">
        <v>0</v>
      </c>
      <c r="L884" s="180">
        <v>0</v>
      </c>
      <c r="M884" s="180">
        <f>IF(Form703Data[[#This Row],[Dist]]&lt;&gt;B883,1,M883+1)</f>
        <v>2</v>
      </c>
    </row>
    <row r="885" spans="1:13" x14ac:dyDescent="0.2">
      <c r="A885" s="180">
        <v>2020</v>
      </c>
      <c r="B885" s="180" t="s">
        <v>115</v>
      </c>
      <c r="C885" s="180" t="s">
        <v>1743</v>
      </c>
      <c r="D885" s="180">
        <v>5525000</v>
      </c>
      <c r="E885" s="180" t="s">
        <v>505</v>
      </c>
      <c r="F885" s="180">
        <v>0</v>
      </c>
      <c r="G885" s="180">
        <v>230000</v>
      </c>
      <c r="H885" s="180">
        <v>128378</v>
      </c>
      <c r="I885" s="180">
        <v>500</v>
      </c>
      <c r="J885" s="180">
        <v>358878</v>
      </c>
      <c r="K885" s="180">
        <v>0</v>
      </c>
      <c r="L885" s="180">
        <v>358878</v>
      </c>
      <c r="M885" s="180">
        <f>IF(Form703Data[[#This Row],[Dist]]&lt;&gt;B884,1,M884+1)</f>
        <v>1</v>
      </c>
    </row>
    <row r="886" spans="1:13" x14ac:dyDescent="0.2">
      <c r="A886" s="180">
        <v>2020</v>
      </c>
      <c r="B886" s="180" t="s">
        <v>115</v>
      </c>
      <c r="C886" s="180" t="s">
        <v>1744</v>
      </c>
      <c r="D886" s="180">
        <v>2050000</v>
      </c>
      <c r="E886" s="180" t="s">
        <v>491</v>
      </c>
      <c r="F886" s="180">
        <v>0</v>
      </c>
      <c r="G886" s="180">
        <v>145000</v>
      </c>
      <c r="H886" s="180">
        <v>44640</v>
      </c>
      <c r="I886" s="180">
        <v>500</v>
      </c>
      <c r="J886" s="180">
        <v>190140</v>
      </c>
      <c r="K886" s="180">
        <v>190140</v>
      </c>
      <c r="L886" s="180">
        <v>0</v>
      </c>
      <c r="M886" s="180">
        <f>IF(Form703Data[[#This Row],[Dist]]&lt;&gt;B885,1,M885+1)</f>
        <v>2</v>
      </c>
    </row>
    <row r="887" spans="1:13" x14ac:dyDescent="0.2">
      <c r="A887" s="180">
        <v>2020</v>
      </c>
      <c r="B887" s="180" t="s">
        <v>115</v>
      </c>
      <c r="C887" s="180" t="s">
        <v>1745</v>
      </c>
      <c r="D887" s="180">
        <v>715000</v>
      </c>
      <c r="E887" s="180" t="s">
        <v>505</v>
      </c>
      <c r="F887" s="180">
        <v>0</v>
      </c>
      <c r="G887" s="180">
        <v>15000</v>
      </c>
      <c r="H887" s="180">
        <v>22850</v>
      </c>
      <c r="I887" s="180">
        <v>500</v>
      </c>
      <c r="J887" s="180">
        <v>38350</v>
      </c>
      <c r="K887" s="180">
        <v>0</v>
      </c>
      <c r="L887" s="180">
        <v>38350</v>
      </c>
      <c r="M887" s="180">
        <f>IF(Form703Data[[#This Row],[Dist]]&lt;&gt;B886,1,M886+1)</f>
        <v>3</v>
      </c>
    </row>
  </sheetData>
  <conditionalFormatting sqref="C1:C1048576">
    <cfRule type="duplicateValues" dxfId="68" priority="1"/>
  </conditionalFormatting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</sheetPr>
  <dimension ref="A1:AY348"/>
  <sheetViews>
    <sheetView workbookViewId="0">
      <pane xSplit="4" ySplit="2" topLeftCell="AU21" activePane="bottomRight" state="frozen"/>
      <selection activeCell="A2" sqref="A2"/>
      <selection pane="topRight" activeCell="A2" sqref="A2"/>
      <selection pane="bottomLeft" activeCell="A2" sqref="A2"/>
      <selection pane="bottomRight" activeCell="AX33" sqref="AX33"/>
    </sheetView>
  </sheetViews>
  <sheetFormatPr defaultRowHeight="11.25" x14ac:dyDescent="0.2"/>
  <cols>
    <col min="1" max="1" width="9.140625" style="155"/>
    <col min="2" max="2" width="9.140625" style="77"/>
    <col min="3" max="3" width="9.140625" style="61" customWidth="1"/>
    <col min="4" max="4" width="24.85546875" style="110" customWidth="1"/>
    <col min="5" max="5" width="16.140625" style="116" customWidth="1"/>
    <col min="6" max="6" width="16.140625" style="111" customWidth="1"/>
    <col min="7" max="7" width="17.140625" style="111" customWidth="1"/>
    <col min="8" max="8" width="16.140625" style="110" customWidth="1"/>
    <col min="9" max="9" width="17.140625" style="114" customWidth="1"/>
    <col min="10" max="10" width="17.42578125" bestFit="1" customWidth="1"/>
    <col min="11" max="11" width="18.28515625" style="112" customWidth="1"/>
    <col min="12" max="12" width="19.28515625" style="149" customWidth="1"/>
    <col min="13" max="13" width="16.140625" style="112" customWidth="1"/>
    <col min="14" max="14" width="16.42578125" style="110" bestFit="1" customWidth="1"/>
    <col min="15" max="15" width="16.42578125" bestFit="1" customWidth="1"/>
    <col min="16" max="17" width="17.42578125" bestFit="1" customWidth="1"/>
    <col min="18" max="18" width="19.28515625" customWidth="1"/>
    <col min="19" max="19" width="17.140625" style="115" customWidth="1"/>
    <col min="20" max="21" width="17.42578125" style="111" bestFit="1" customWidth="1"/>
    <col min="22" max="22" width="17.42578125" style="110" bestFit="1" customWidth="1"/>
    <col min="23" max="23" width="17.42578125" bestFit="1" customWidth="1"/>
    <col min="24" max="24" width="26.140625" style="111" customWidth="1"/>
    <col min="25" max="25" width="17.140625" style="111" customWidth="1"/>
    <col min="26" max="26" width="20.140625" style="111" customWidth="1"/>
    <col min="27" max="27" width="17.140625" style="111" customWidth="1"/>
    <col min="28" max="29" width="17.42578125" style="110" bestFit="1" customWidth="1"/>
    <col min="30" max="30" width="17.42578125" bestFit="1" customWidth="1"/>
    <col min="31" max="31" width="16.140625" style="112" customWidth="1"/>
    <col min="32" max="32" width="18.7109375" bestFit="1" customWidth="1"/>
    <col min="33" max="33" width="16.42578125" bestFit="1" customWidth="1"/>
    <col min="34" max="34" width="23" customWidth="1"/>
    <col min="35" max="35" width="17.140625" customWidth="1"/>
    <col min="36" max="36" width="20.140625" style="112" customWidth="1"/>
    <col min="37" max="37" width="24.7109375" style="111" customWidth="1"/>
    <col min="38" max="38" width="17" customWidth="1"/>
    <col min="39" max="40" width="17.42578125" bestFit="1" customWidth="1"/>
    <col min="41" max="41" width="17.42578125" style="111" bestFit="1" customWidth="1"/>
    <col min="42" max="42" width="17.42578125" bestFit="1" customWidth="1"/>
    <col min="43" max="44" width="18.42578125" bestFit="1" customWidth="1"/>
    <col min="45" max="50" width="18.42578125" style="133" customWidth="1"/>
    <col min="51" max="51" width="18.42578125" bestFit="1" customWidth="1"/>
    <col min="52" max="16384" width="9.140625" style="110"/>
  </cols>
  <sheetData>
    <row r="1" spans="1:51" s="113" customFormat="1" x14ac:dyDescent="0.2">
      <c r="A1" s="152"/>
      <c r="B1" s="152"/>
      <c r="C1" s="152"/>
      <c r="E1" s="97" t="e">
        <f>CONCATENATE("AidLevy-B",MATCH(E$2,#REF!,0))</f>
        <v>#REF!</v>
      </c>
      <c r="F1" s="97" t="e">
        <f>CONCATENATE("AidLevy-B",MATCH(F$2,#REF!,0))</f>
        <v>#REF!</v>
      </c>
      <c r="G1" s="97" t="e">
        <f>CONCATENATE("AidLevy-B",MATCH(G$2,#REF!,0))</f>
        <v>#REF!</v>
      </c>
      <c r="H1" s="97" t="e">
        <f>CONCATENATE("AidLevy-B",MATCH(H$2,#REF!,0))</f>
        <v>#REF!</v>
      </c>
      <c r="I1" s="97" t="e">
        <f>CONCATENATE("AidLevy-B",MATCH(I$2,#REF!,0))</f>
        <v>#REF!</v>
      </c>
      <c r="J1" s="97" t="e">
        <f>CONCATENATE("AidLevy-B",MATCH(J$2,#REF!,0))</f>
        <v>#REF!</v>
      </c>
      <c r="K1" s="175" t="e">
        <f>CONCATENATE("AidLevy-B",MATCH(K$2,#REF!,0))</f>
        <v>#REF!</v>
      </c>
      <c r="L1" s="175" t="e">
        <f>CONCATENATE("AidLevy-B",MATCH(L$2,#REF!,0))</f>
        <v>#REF!</v>
      </c>
      <c r="M1" s="175" t="e">
        <f>CONCATENATE("AidLevy-B",MATCH(M$2,#REF!,0))</f>
        <v>#REF!</v>
      </c>
      <c r="N1" s="97" t="e">
        <f>CONCATENATE("AidLevy-B",MATCH(N$2,#REF!,0))</f>
        <v>#REF!</v>
      </c>
      <c r="O1" s="97" t="e">
        <f>CONCATENATE("AidLevy-B",MATCH(O$2,#REF!,0))</f>
        <v>#REF!</v>
      </c>
      <c r="P1" s="97" t="e">
        <f>CONCATENATE("AidLevy-B",MATCH(P$2,#REF!,0))</f>
        <v>#REF!</v>
      </c>
      <c r="Q1" s="97" t="e">
        <f>CONCATENATE("AidLevy-B",MATCH(Q$2,#REF!,0))</f>
        <v>#REF!</v>
      </c>
      <c r="R1" s="97" t="e">
        <f>CONCATENATE("AidLevy-B",MATCH(R$2,#REF!,0))</f>
        <v>#REF!</v>
      </c>
      <c r="S1" s="97" t="e">
        <f>CONCATENATE("AidLevy-B",MATCH(S$2,#REF!,0))</f>
        <v>#REF!</v>
      </c>
      <c r="T1" s="97" t="e">
        <f>CONCATENATE("AidLevy-B",MATCH(T$2,#REF!,0))</f>
        <v>#REF!</v>
      </c>
      <c r="U1" s="97" t="e">
        <f>CONCATENATE("AidLevy-B",MATCH(U$2,#REF!,0))</f>
        <v>#REF!</v>
      </c>
      <c r="V1" s="97" t="e">
        <f>CONCATENATE("AidLevy-B",MATCH(V$2,#REF!,0))</f>
        <v>#REF!</v>
      </c>
      <c r="W1" s="97" t="e">
        <f>CONCATENATE("AidLevy-B",MATCH(W$2,#REF!,0))</f>
        <v>#REF!</v>
      </c>
      <c r="X1" s="97" t="e">
        <f>CONCATENATE("AidLevy-B",MATCH(X$2,#REF!,0))</f>
        <v>#REF!</v>
      </c>
      <c r="Y1" s="97" t="e">
        <f>CONCATENATE("AidLevy-B",MATCH(Y$2,#REF!,0))</f>
        <v>#REF!</v>
      </c>
      <c r="Z1" s="97" t="e">
        <f>CONCATENATE("AidLevy-B",MATCH(Z$2,#REF!,0))</f>
        <v>#REF!</v>
      </c>
      <c r="AA1" s="97" t="e">
        <f>CONCATENATE("AidLevy-B",MATCH(AA$2,#REF!,0))</f>
        <v>#REF!</v>
      </c>
      <c r="AB1" s="97" t="e">
        <f>CONCATENATE("AidLevy-B",MATCH(AB$2,#REF!,0))</f>
        <v>#REF!</v>
      </c>
      <c r="AC1" s="97" t="e">
        <f>CONCATENATE("AidLevy-B",MATCH(AC$2,#REF!,0))</f>
        <v>#REF!</v>
      </c>
      <c r="AD1" s="97" t="e">
        <f>CONCATENATE("AidLevy-B",MATCH(AD$2,#REF!,0))</f>
        <v>#REF!</v>
      </c>
      <c r="AE1" s="97" t="e">
        <f>CONCATENATE("AidLevy-B",MATCH(AE$2,#REF!,0))</f>
        <v>#REF!</v>
      </c>
      <c r="AF1" s="97" t="e">
        <f>CONCATENATE("AidLevy-B",MATCH(AF$2,#REF!,0))</f>
        <v>#REF!</v>
      </c>
      <c r="AG1" s="97" t="e">
        <f>CONCATENATE("AidLevy-B",MATCH(AG$2,#REF!,0))</f>
        <v>#REF!</v>
      </c>
      <c r="AH1" s="97" t="e">
        <f>CONCATENATE("AidLevy-B",MATCH(AH$2,#REF!,0))</f>
        <v>#REF!</v>
      </c>
      <c r="AI1" s="97" t="e">
        <f>CONCATENATE("AidLevy-B",MATCH(AI$2,#REF!,0))</f>
        <v>#REF!</v>
      </c>
      <c r="AJ1" s="97" t="e">
        <f>CONCATENATE("AidLevy-B",MATCH(AJ$2,#REF!,0))</f>
        <v>#REF!</v>
      </c>
      <c r="AK1" s="97" t="e">
        <f>CONCATENATE("AidLevy-B",MATCH(AK$2,#REF!,0))</f>
        <v>#REF!</v>
      </c>
      <c r="AL1" s="97" t="e">
        <f>CONCATENATE("AidLevy-B",MATCH(AL$2,#REF!,0))</f>
        <v>#REF!</v>
      </c>
      <c r="AM1" s="97" t="e">
        <f>CONCATENATE("AidLevy-B",MATCH(AM$2,#REF!,0))</f>
        <v>#REF!</v>
      </c>
      <c r="AN1" s="100" t="s">
        <v>486</v>
      </c>
      <c r="AO1" s="147" t="s">
        <v>484</v>
      </c>
      <c r="AP1" s="147" t="s">
        <v>485</v>
      </c>
      <c r="AQ1" s="100" t="s">
        <v>477</v>
      </c>
      <c r="AR1" s="100" t="s">
        <v>478</v>
      </c>
      <c r="AS1" s="100"/>
      <c r="AT1" s="100"/>
      <c r="AU1" s="100"/>
      <c r="AV1" s="100"/>
      <c r="AW1" s="100"/>
      <c r="AX1" s="100"/>
    </row>
    <row r="2" spans="1:51" s="113" customFormat="1" x14ac:dyDescent="0.2">
      <c r="A2" s="170" t="s">
        <v>850</v>
      </c>
      <c r="B2" s="153" t="s">
        <v>418</v>
      </c>
      <c r="C2" s="61" t="s">
        <v>529</v>
      </c>
      <c r="D2" s="113" t="s">
        <v>499</v>
      </c>
      <c r="E2" s="123" t="s">
        <v>427</v>
      </c>
      <c r="F2" s="118" t="s">
        <v>425</v>
      </c>
      <c r="G2" s="99" t="s">
        <v>440</v>
      </c>
      <c r="H2" s="99" t="s">
        <v>441</v>
      </c>
      <c r="I2" s="99" t="s">
        <v>442</v>
      </c>
      <c r="J2" s="100" t="s">
        <v>490</v>
      </c>
      <c r="K2" s="122" t="s">
        <v>428</v>
      </c>
      <c r="L2" s="145" t="s">
        <v>429</v>
      </c>
      <c r="M2" s="122" t="s">
        <v>430</v>
      </c>
      <c r="N2" s="118" t="s">
        <v>439</v>
      </c>
      <c r="O2" s="117" t="s">
        <v>431</v>
      </c>
      <c r="P2" s="96" t="s">
        <v>432</v>
      </c>
      <c r="Q2" s="121" t="s">
        <v>433</v>
      </c>
      <c r="R2" s="117" t="s">
        <v>434</v>
      </c>
      <c r="S2" s="98" t="s">
        <v>473</v>
      </c>
      <c r="T2" s="100" t="s">
        <v>466</v>
      </c>
      <c r="U2" s="100" t="s">
        <v>467</v>
      </c>
      <c r="V2" s="100" t="s">
        <v>468</v>
      </c>
      <c r="W2" s="100" t="s">
        <v>476</v>
      </c>
      <c r="X2" s="100" t="s">
        <v>479</v>
      </c>
      <c r="Y2" s="100" t="s">
        <v>480</v>
      </c>
      <c r="Z2" s="100" t="s">
        <v>482</v>
      </c>
      <c r="AA2" s="102" t="s">
        <v>483</v>
      </c>
      <c r="AB2" s="100" t="s">
        <v>488</v>
      </c>
      <c r="AC2" s="100" t="s">
        <v>489</v>
      </c>
      <c r="AD2" s="98" t="s">
        <v>481</v>
      </c>
      <c r="AE2" s="119" t="s">
        <v>420</v>
      </c>
      <c r="AF2" s="120" t="s">
        <v>435</v>
      </c>
      <c r="AG2" s="113" t="s">
        <v>436</v>
      </c>
      <c r="AH2" s="100" t="s">
        <v>469</v>
      </c>
      <c r="AI2" s="100" t="s">
        <v>470</v>
      </c>
      <c r="AJ2" s="103" t="s">
        <v>487</v>
      </c>
      <c r="AK2" s="135" t="s">
        <v>849</v>
      </c>
      <c r="AL2" s="118" t="s">
        <v>426</v>
      </c>
      <c r="AM2" s="100" t="s">
        <v>464</v>
      </c>
      <c r="AN2" s="100" t="s">
        <v>465</v>
      </c>
      <c r="AO2" s="113" t="s">
        <v>437</v>
      </c>
      <c r="AP2" s="113" t="s">
        <v>438</v>
      </c>
      <c r="AQ2" s="100" t="s">
        <v>471</v>
      </c>
      <c r="AR2" s="100" t="s">
        <v>472</v>
      </c>
      <c r="AS2" s="100" t="s">
        <v>943</v>
      </c>
      <c r="AT2" s="100" t="s">
        <v>944</v>
      </c>
      <c r="AU2" s="100" t="s">
        <v>945</v>
      </c>
      <c r="AV2" s="100" t="s">
        <v>946</v>
      </c>
      <c r="AW2" s="100" t="s">
        <v>947</v>
      </c>
      <c r="AX2" s="100" t="s">
        <v>948</v>
      </c>
      <c r="AY2" s="98" t="s">
        <v>510</v>
      </c>
    </row>
    <row r="3" spans="1:51" x14ac:dyDescent="0.2">
      <c r="A3" s="172" t="s">
        <v>853</v>
      </c>
      <c r="B3" s="154" t="s">
        <v>512</v>
      </c>
      <c r="C3" s="155" t="s">
        <v>3</v>
      </c>
      <c r="D3" t="s">
        <v>417</v>
      </c>
      <c r="E3" s="74">
        <v>646.70000000000005</v>
      </c>
      <c r="F3" s="124">
        <v>6841</v>
      </c>
      <c r="G3" s="125">
        <v>607.78</v>
      </c>
      <c r="H3" s="125">
        <v>65.569999999999993</v>
      </c>
      <c r="I3" s="125">
        <v>57.39</v>
      </c>
      <c r="J3" s="125">
        <v>326.5</v>
      </c>
      <c r="K3" s="75">
        <v>28.8</v>
      </c>
      <c r="L3" s="75">
        <v>35.700000000000003</v>
      </c>
      <c r="M3" s="75">
        <v>28.77</v>
      </c>
      <c r="N3" s="113">
        <v>0</v>
      </c>
      <c r="O3" s="101">
        <v>15.55</v>
      </c>
      <c r="P3" s="101">
        <v>3.0750000000000002</v>
      </c>
      <c r="Q3" s="75">
        <v>0.88</v>
      </c>
      <c r="R3" s="101">
        <v>0</v>
      </c>
      <c r="S3" s="105">
        <v>4284518</v>
      </c>
      <c r="T3" s="105">
        <v>380653</v>
      </c>
      <c r="U3" s="105">
        <v>41066</v>
      </c>
      <c r="V3" s="105">
        <v>35943</v>
      </c>
      <c r="W3" s="105">
        <v>204487</v>
      </c>
      <c r="X3" s="105">
        <v>213237</v>
      </c>
      <c r="Y3" s="105">
        <v>0</v>
      </c>
      <c r="Z3" s="105">
        <v>16</v>
      </c>
      <c r="AA3" s="74">
        <v>0.3</v>
      </c>
      <c r="AB3" s="105">
        <v>26933</v>
      </c>
      <c r="AC3" s="105">
        <v>3100</v>
      </c>
      <c r="AD3" s="72">
        <v>13927</v>
      </c>
      <c r="AE3" s="167">
        <f t="array" ref="AE3">IFERROR(INDEX(#REF!,MATCH($C3&amp;#REF!&amp;DoM!$B$6,#REF!&amp;#REF!&amp;#REF!,0),MATCH(SNAME!AE$337,#REF!,0)),5.4)</f>
        <v>5.4</v>
      </c>
      <c r="AF3" s="105">
        <v>108847</v>
      </c>
      <c r="AG3" s="105">
        <v>109133</v>
      </c>
      <c r="AH3" s="104">
        <v>27513</v>
      </c>
      <c r="AI3" s="104">
        <v>29486</v>
      </c>
      <c r="AJ3">
        <v>18</v>
      </c>
      <c r="AK3" s="72">
        <v>381632085</v>
      </c>
      <c r="AL3" s="72">
        <v>54294</v>
      </c>
      <c r="AM3" s="72">
        <v>0</v>
      </c>
      <c r="AN3" s="62">
        <v>0</v>
      </c>
      <c r="AO3" s="72">
        <v>44106</v>
      </c>
      <c r="AP3" s="72">
        <v>44222</v>
      </c>
      <c r="AQ3" s="104">
        <v>11148</v>
      </c>
      <c r="AR3" s="104">
        <v>12114</v>
      </c>
      <c r="AS3" s="104">
        <v>0</v>
      </c>
      <c r="AT3" s="104">
        <v>10</v>
      </c>
      <c r="AU3" s="104">
        <v>20</v>
      </c>
      <c r="AV3" s="176">
        <v>1.34</v>
      </c>
      <c r="AW3" s="176">
        <v>0</v>
      </c>
      <c r="AX3" s="104">
        <v>727921</v>
      </c>
      <c r="AY3" s="130"/>
    </row>
    <row r="4" spans="1:51" x14ac:dyDescent="0.2">
      <c r="A4" s="172" t="s">
        <v>854</v>
      </c>
      <c r="B4" s="154" t="s">
        <v>514</v>
      </c>
      <c r="C4" s="155" t="s">
        <v>4</v>
      </c>
      <c r="D4" t="s">
        <v>493</v>
      </c>
      <c r="E4" s="74">
        <v>784.6</v>
      </c>
      <c r="F4" s="124">
        <v>6776</v>
      </c>
      <c r="G4" s="125">
        <v>544.19000000000005</v>
      </c>
      <c r="H4" s="125">
        <v>54.59</v>
      </c>
      <c r="I4" s="125">
        <v>60.78</v>
      </c>
      <c r="J4" s="125">
        <v>326.5</v>
      </c>
      <c r="K4" s="75">
        <v>33.840000000000003</v>
      </c>
      <c r="L4" s="75">
        <v>22.4</v>
      </c>
      <c r="M4" s="75">
        <v>36.99</v>
      </c>
      <c r="N4" s="113">
        <v>0</v>
      </c>
      <c r="O4" s="101">
        <v>17.78</v>
      </c>
      <c r="P4" s="101">
        <v>3.7719999999999998</v>
      </c>
      <c r="Q4" s="75">
        <v>0</v>
      </c>
      <c r="R4" s="101">
        <v>63.7</v>
      </c>
      <c r="S4" s="105">
        <v>5364559</v>
      </c>
      <c r="T4" s="105">
        <v>430835</v>
      </c>
      <c r="U4" s="105">
        <v>43219</v>
      </c>
      <c r="V4" s="105">
        <v>48120</v>
      </c>
      <c r="W4" s="105">
        <v>258490</v>
      </c>
      <c r="X4" s="105">
        <v>260392</v>
      </c>
      <c r="Y4" s="105">
        <v>0</v>
      </c>
      <c r="Z4" s="105">
        <v>2</v>
      </c>
      <c r="AA4" s="74">
        <v>0</v>
      </c>
      <c r="AB4" s="105">
        <v>26736</v>
      </c>
      <c r="AC4" s="105">
        <v>2860</v>
      </c>
      <c r="AD4" s="72">
        <v>14146</v>
      </c>
      <c r="AE4" s="167">
        <f t="array" ref="AE4">IFERROR(INDEX(#REF!,MATCH($C4&amp;#REF!&amp;DoM!$B$6,#REF!&amp;#REF!&amp;#REF!,0),MATCH(SNAME!AE$337,#REF!,0)),5.4)</f>
        <v>5.4</v>
      </c>
      <c r="AF4" s="105">
        <v>117244</v>
      </c>
      <c r="AG4" s="105">
        <v>117595</v>
      </c>
      <c r="AH4" s="104">
        <v>77617</v>
      </c>
      <c r="AI4" s="104">
        <v>96711</v>
      </c>
      <c r="AJ4">
        <v>27.5</v>
      </c>
      <c r="AK4" s="72">
        <v>465233715</v>
      </c>
      <c r="AL4" s="72">
        <v>28097</v>
      </c>
      <c r="AM4" s="72">
        <v>0</v>
      </c>
      <c r="AN4" s="62">
        <v>0</v>
      </c>
      <c r="AO4" s="72">
        <v>49464</v>
      </c>
      <c r="AP4" s="72">
        <v>49612</v>
      </c>
      <c r="AQ4" s="104">
        <v>32746</v>
      </c>
      <c r="AR4" s="104">
        <v>42184</v>
      </c>
      <c r="AS4" s="104">
        <v>20</v>
      </c>
      <c r="AT4" s="104">
        <v>10</v>
      </c>
      <c r="AU4" s="104">
        <v>0</v>
      </c>
      <c r="AV4" s="176">
        <v>1</v>
      </c>
      <c r="AW4" s="176">
        <v>0</v>
      </c>
      <c r="AX4" s="104">
        <v>590540</v>
      </c>
      <c r="AY4" s="130"/>
    </row>
    <row r="5" spans="1:51" x14ac:dyDescent="0.2">
      <c r="A5" s="172" t="s">
        <v>855</v>
      </c>
      <c r="B5" s="154" t="s">
        <v>513</v>
      </c>
      <c r="C5" s="155" t="s">
        <v>1</v>
      </c>
      <c r="D5" t="s">
        <v>530</v>
      </c>
      <c r="E5" s="74">
        <v>309</v>
      </c>
      <c r="F5" s="124">
        <v>6736</v>
      </c>
      <c r="G5" s="125">
        <v>632.62</v>
      </c>
      <c r="H5" s="125">
        <v>63.06</v>
      </c>
      <c r="I5" s="125">
        <v>69.66</v>
      </c>
      <c r="J5" s="125">
        <v>326.5</v>
      </c>
      <c r="K5" s="75">
        <v>17.28</v>
      </c>
      <c r="L5" s="75">
        <v>14.52</v>
      </c>
      <c r="M5" s="75">
        <v>13.7</v>
      </c>
      <c r="N5" s="113">
        <v>0</v>
      </c>
      <c r="O5" s="101">
        <v>24.21</v>
      </c>
      <c r="P5" s="101">
        <v>1.5660000000000001</v>
      </c>
      <c r="Q5" s="75">
        <v>0.22</v>
      </c>
      <c r="R5" s="101">
        <v>0</v>
      </c>
      <c r="S5" s="105">
        <v>2022821</v>
      </c>
      <c r="T5" s="105">
        <v>189976</v>
      </c>
      <c r="U5" s="105">
        <v>18937</v>
      </c>
      <c r="V5" s="105">
        <v>20919</v>
      </c>
      <c r="W5" s="105">
        <v>98048</v>
      </c>
      <c r="X5" s="105">
        <v>96621</v>
      </c>
      <c r="Y5" s="105">
        <v>9702</v>
      </c>
      <c r="Z5" s="105">
        <v>0</v>
      </c>
      <c r="AA5" s="74">
        <v>0</v>
      </c>
      <c r="AB5" s="105">
        <v>8003</v>
      </c>
      <c r="AC5" s="105">
        <v>1017</v>
      </c>
      <c r="AD5" s="72">
        <v>5713</v>
      </c>
      <c r="AE5" s="167">
        <f t="array" ref="AE5">IFERROR(INDEX(#REF!,MATCH($C5&amp;#REF!&amp;DoM!$B$6,#REF!&amp;#REF!&amp;#REF!,0),MATCH(SNAME!AE$337,#REF!,0)),5.4)</f>
        <v>5.4</v>
      </c>
      <c r="AF5" s="105">
        <v>90141</v>
      </c>
      <c r="AG5" s="105">
        <v>90038</v>
      </c>
      <c r="AH5" s="104">
        <v>81523</v>
      </c>
      <c r="AI5" s="104">
        <v>90321</v>
      </c>
      <c r="AJ5">
        <v>9</v>
      </c>
      <c r="AK5" s="72">
        <v>177951891</v>
      </c>
      <c r="AL5" s="72">
        <v>5907</v>
      </c>
      <c r="AM5" s="72">
        <v>0</v>
      </c>
      <c r="AN5" s="62">
        <v>0</v>
      </c>
      <c r="AO5" s="72">
        <v>32494</v>
      </c>
      <c r="AP5" s="72">
        <v>32457</v>
      </c>
      <c r="AQ5" s="104">
        <v>29387</v>
      </c>
      <c r="AR5" s="104">
        <v>35275</v>
      </c>
      <c r="AS5" s="104">
        <v>20</v>
      </c>
      <c r="AT5" s="104">
        <v>10</v>
      </c>
      <c r="AU5" s="104">
        <v>20</v>
      </c>
      <c r="AV5" s="176">
        <v>1.34</v>
      </c>
      <c r="AW5" s="176">
        <v>0</v>
      </c>
      <c r="AX5" s="104">
        <v>0</v>
      </c>
      <c r="AY5" s="130"/>
    </row>
    <row r="6" spans="1:51" x14ac:dyDescent="0.2">
      <c r="A6" s="172" t="s">
        <v>856</v>
      </c>
      <c r="B6" s="154" t="s">
        <v>513</v>
      </c>
      <c r="C6" s="155" t="s">
        <v>2</v>
      </c>
      <c r="D6" t="s">
        <v>531</v>
      </c>
      <c r="E6" s="74">
        <v>1797.8</v>
      </c>
      <c r="F6" s="124">
        <v>6751</v>
      </c>
      <c r="G6" s="125">
        <v>591.29</v>
      </c>
      <c r="H6" s="125">
        <v>63.98</v>
      </c>
      <c r="I6" s="125">
        <v>66.540000000000006</v>
      </c>
      <c r="J6" s="125">
        <v>326.5</v>
      </c>
      <c r="K6" s="75">
        <v>60.48</v>
      </c>
      <c r="L6" s="75">
        <v>67.78</v>
      </c>
      <c r="M6" s="75">
        <v>41.1</v>
      </c>
      <c r="N6" s="113">
        <v>0</v>
      </c>
      <c r="O6" s="101">
        <v>11.65</v>
      </c>
      <c r="P6" s="101">
        <v>6.1609999999999996</v>
      </c>
      <c r="Q6" s="75">
        <v>1.54</v>
      </c>
      <c r="R6" s="101">
        <v>0</v>
      </c>
      <c r="S6" s="105">
        <v>11677880</v>
      </c>
      <c r="T6" s="105">
        <v>1022813</v>
      </c>
      <c r="U6" s="105">
        <v>110673</v>
      </c>
      <c r="V6" s="105">
        <v>115101</v>
      </c>
      <c r="W6" s="105">
        <v>564780</v>
      </c>
      <c r="X6" s="105">
        <v>546069</v>
      </c>
      <c r="Y6" s="105">
        <v>0</v>
      </c>
      <c r="Z6" s="105">
        <v>30</v>
      </c>
      <c r="AA6" s="74">
        <v>0</v>
      </c>
      <c r="AB6" s="105">
        <v>45231</v>
      </c>
      <c r="AC6" s="105">
        <v>5749</v>
      </c>
      <c r="AD6" s="72">
        <v>20671</v>
      </c>
      <c r="AE6" s="167">
        <f t="array" ref="AE6">IFERROR(INDEX(#REF!,MATCH($C6&amp;#REF!&amp;DoM!$B$6,#REF!&amp;#REF!&amp;#REF!,0),MATCH(SNAME!AE$337,#REF!,0)),5.4)</f>
        <v>5.4</v>
      </c>
      <c r="AF6" s="105">
        <v>71179</v>
      </c>
      <c r="AG6" s="105">
        <v>71002</v>
      </c>
      <c r="AH6" s="104">
        <v>39914</v>
      </c>
      <c r="AI6" s="104">
        <v>44212</v>
      </c>
      <c r="AJ6">
        <v>0</v>
      </c>
      <c r="AK6" s="72">
        <v>438940457</v>
      </c>
      <c r="AL6" s="72">
        <v>14663</v>
      </c>
      <c r="AM6" s="72">
        <v>0</v>
      </c>
      <c r="AN6" s="62">
        <v>0</v>
      </c>
      <c r="AO6" s="72">
        <v>59802</v>
      </c>
      <c r="AP6" s="72">
        <v>59653</v>
      </c>
      <c r="AQ6" s="104">
        <v>33534</v>
      </c>
      <c r="AR6" s="104">
        <v>37814</v>
      </c>
      <c r="AS6" s="104">
        <v>0</v>
      </c>
      <c r="AT6" s="104">
        <v>10</v>
      </c>
      <c r="AU6" s="104">
        <v>0</v>
      </c>
      <c r="AV6" s="176">
        <v>1</v>
      </c>
      <c r="AW6" s="176">
        <v>0</v>
      </c>
      <c r="AX6" s="104">
        <v>1704942</v>
      </c>
      <c r="AY6" s="130"/>
    </row>
    <row r="7" spans="1:51" x14ac:dyDescent="0.2">
      <c r="A7" s="172" t="s">
        <v>857</v>
      </c>
      <c r="B7" s="154" t="s">
        <v>521</v>
      </c>
      <c r="C7" s="155" t="s">
        <v>5</v>
      </c>
      <c r="D7" t="s">
        <v>532</v>
      </c>
      <c r="E7" s="74">
        <v>563.29999999999995</v>
      </c>
      <c r="F7" s="124">
        <v>6782</v>
      </c>
      <c r="G7" s="125">
        <v>621.74</v>
      </c>
      <c r="H7" s="125">
        <v>71.2</v>
      </c>
      <c r="I7" s="125">
        <v>68.69</v>
      </c>
      <c r="J7" s="125">
        <v>326.5</v>
      </c>
      <c r="K7" s="75">
        <v>25.92</v>
      </c>
      <c r="L7" s="75">
        <v>18.16</v>
      </c>
      <c r="M7" s="75">
        <v>30.14</v>
      </c>
      <c r="N7" s="113">
        <v>0</v>
      </c>
      <c r="O7" s="101">
        <v>23.13</v>
      </c>
      <c r="P7" s="101">
        <v>2.4289999999999998</v>
      </c>
      <c r="Q7" s="75">
        <v>0.66</v>
      </c>
      <c r="R7" s="101">
        <v>0</v>
      </c>
      <c r="S7" s="105">
        <v>3694155</v>
      </c>
      <c r="T7" s="105">
        <v>338662</v>
      </c>
      <c r="U7" s="105">
        <v>38783</v>
      </c>
      <c r="V7" s="105">
        <v>37415</v>
      </c>
      <c r="W7" s="105">
        <v>177845</v>
      </c>
      <c r="X7" s="105">
        <v>187806</v>
      </c>
      <c r="Y7" s="105">
        <v>0</v>
      </c>
      <c r="Z7" s="105">
        <v>13</v>
      </c>
      <c r="AA7" s="74">
        <v>0</v>
      </c>
      <c r="AB7" s="105">
        <v>18876</v>
      </c>
      <c r="AC7" s="105">
        <v>2260</v>
      </c>
      <c r="AD7" s="72">
        <v>9158</v>
      </c>
      <c r="AE7" s="167">
        <f t="array" ref="AE7">IFERROR(INDEX(#REF!,MATCH($C7&amp;#REF!&amp;DoM!$B$6,#REF!&amp;#REF!&amp;#REF!,0),MATCH(SNAME!AE$337,#REF!,0)),5.4)</f>
        <v>5.4</v>
      </c>
      <c r="AF7" s="105">
        <v>7787</v>
      </c>
      <c r="AG7" s="105">
        <v>7728</v>
      </c>
      <c r="AH7" s="104">
        <v>7951</v>
      </c>
      <c r="AI7" s="104">
        <v>8809</v>
      </c>
      <c r="AJ7">
        <v>13.5</v>
      </c>
      <c r="AK7" s="72">
        <v>172150585</v>
      </c>
      <c r="AL7" s="72">
        <v>24149</v>
      </c>
      <c r="AM7" s="72">
        <v>0</v>
      </c>
      <c r="AN7" s="62">
        <v>0</v>
      </c>
      <c r="AO7" s="72">
        <v>6295</v>
      </c>
      <c r="AP7" s="72">
        <v>6247</v>
      </c>
      <c r="AQ7" s="104">
        <v>6427</v>
      </c>
      <c r="AR7" s="104">
        <v>7187</v>
      </c>
      <c r="AS7" s="104">
        <v>20</v>
      </c>
      <c r="AT7" s="104">
        <v>10</v>
      </c>
      <c r="AU7" s="104">
        <v>0</v>
      </c>
      <c r="AV7" s="176">
        <v>1</v>
      </c>
      <c r="AW7" s="176">
        <v>0</v>
      </c>
      <c r="AX7" s="104">
        <v>126836</v>
      </c>
      <c r="AY7" s="130"/>
    </row>
    <row r="8" spans="1:51" x14ac:dyDescent="0.2">
      <c r="A8" s="172" t="s">
        <v>513</v>
      </c>
      <c r="B8" s="154" t="s">
        <v>518</v>
      </c>
      <c r="C8" s="155" t="s">
        <v>6</v>
      </c>
      <c r="D8" t="s">
        <v>533</v>
      </c>
      <c r="E8" s="74">
        <v>202.2</v>
      </c>
      <c r="F8" s="124">
        <v>6812</v>
      </c>
      <c r="G8" s="125">
        <v>499.67</v>
      </c>
      <c r="H8" s="125">
        <v>42.36</v>
      </c>
      <c r="I8" s="125">
        <v>43.96</v>
      </c>
      <c r="J8" s="125">
        <v>326.5</v>
      </c>
      <c r="K8" s="75">
        <v>7.92</v>
      </c>
      <c r="L8" s="75">
        <v>8.4700000000000006</v>
      </c>
      <c r="M8" s="75">
        <v>9.59</v>
      </c>
      <c r="N8" s="113">
        <v>0.64</v>
      </c>
      <c r="O8" s="101">
        <v>22.74</v>
      </c>
      <c r="P8" s="101">
        <v>0.89</v>
      </c>
      <c r="Q8" s="75">
        <v>1.1000000000000001</v>
      </c>
      <c r="R8" s="101">
        <v>0</v>
      </c>
      <c r="S8" s="105">
        <v>1459130</v>
      </c>
      <c r="T8" s="105">
        <v>107029</v>
      </c>
      <c r="U8" s="105">
        <v>9074</v>
      </c>
      <c r="V8" s="105">
        <v>9416</v>
      </c>
      <c r="W8" s="105">
        <v>69936</v>
      </c>
      <c r="X8" s="105">
        <v>71653</v>
      </c>
      <c r="Y8" s="105">
        <v>2619</v>
      </c>
      <c r="Z8" s="105">
        <v>0</v>
      </c>
      <c r="AA8" s="74">
        <v>0</v>
      </c>
      <c r="AB8" s="105">
        <v>7619</v>
      </c>
      <c r="AC8" s="105">
        <v>909</v>
      </c>
      <c r="AD8" s="72">
        <v>4671</v>
      </c>
      <c r="AE8" s="167">
        <f t="array" ref="AE8">IFERROR(INDEX(#REF!,MATCH($C8&amp;#REF!&amp;DoM!$B$6,#REF!&amp;#REF!&amp;#REF!,0),MATCH(SNAME!AE$337,#REF!,0)),5.4)</f>
        <v>5.4</v>
      </c>
      <c r="AF8" s="105">
        <v>86374</v>
      </c>
      <c r="AG8" s="105">
        <v>84519</v>
      </c>
      <c r="AH8" s="104">
        <v>9017</v>
      </c>
      <c r="AI8" s="104">
        <v>9990</v>
      </c>
      <c r="AJ8">
        <v>6</v>
      </c>
      <c r="AK8" s="72">
        <v>146126669</v>
      </c>
      <c r="AL8" s="72">
        <v>10729</v>
      </c>
      <c r="AM8" s="72">
        <v>772</v>
      </c>
      <c r="AN8" s="62">
        <v>0</v>
      </c>
      <c r="AO8" s="72">
        <v>29981</v>
      </c>
      <c r="AP8" s="72">
        <v>29337</v>
      </c>
      <c r="AQ8" s="104">
        <v>3130</v>
      </c>
      <c r="AR8" s="104">
        <v>3510</v>
      </c>
      <c r="AS8" s="104">
        <v>0</v>
      </c>
      <c r="AT8" s="104">
        <v>10</v>
      </c>
      <c r="AU8" s="104">
        <v>0</v>
      </c>
      <c r="AV8" s="176">
        <v>1.34</v>
      </c>
      <c r="AW8" s="176">
        <v>0</v>
      </c>
      <c r="AX8" s="104">
        <v>248633</v>
      </c>
      <c r="AY8" s="130"/>
    </row>
    <row r="9" spans="1:51" x14ac:dyDescent="0.2">
      <c r="A9" s="172" t="s">
        <v>858</v>
      </c>
      <c r="B9" s="154" t="s">
        <v>523</v>
      </c>
      <c r="C9" s="155" t="s">
        <v>7</v>
      </c>
      <c r="D9" t="s">
        <v>534</v>
      </c>
      <c r="E9" s="74">
        <v>1163.4000000000001</v>
      </c>
      <c r="F9" s="124">
        <v>6736</v>
      </c>
      <c r="G9" s="125">
        <v>566.12</v>
      </c>
      <c r="H9" s="125">
        <v>65.55</v>
      </c>
      <c r="I9" s="125">
        <v>63.5</v>
      </c>
      <c r="J9" s="125">
        <v>326.5</v>
      </c>
      <c r="K9" s="75">
        <v>69.84</v>
      </c>
      <c r="L9" s="75">
        <v>22.4</v>
      </c>
      <c r="M9" s="75">
        <v>35.619999999999997</v>
      </c>
      <c r="N9" s="113">
        <v>0</v>
      </c>
      <c r="O9" s="101">
        <v>15.94</v>
      </c>
      <c r="P9" s="101">
        <v>5.2930000000000001</v>
      </c>
      <c r="Q9" s="75">
        <v>1.54</v>
      </c>
      <c r="R9" s="101">
        <v>0</v>
      </c>
      <c r="S9" s="105">
        <v>7967341</v>
      </c>
      <c r="T9" s="105">
        <v>669607</v>
      </c>
      <c r="U9" s="105">
        <v>77533</v>
      </c>
      <c r="V9" s="105">
        <v>75108</v>
      </c>
      <c r="W9" s="105">
        <v>386184</v>
      </c>
      <c r="X9" s="105">
        <v>385367</v>
      </c>
      <c r="Y9" s="105">
        <v>5672</v>
      </c>
      <c r="Z9" s="105">
        <v>0</v>
      </c>
      <c r="AA9" s="74">
        <v>0</v>
      </c>
      <c r="AB9" s="105">
        <v>38623</v>
      </c>
      <c r="AC9" s="105">
        <v>4205</v>
      </c>
      <c r="AD9" s="72">
        <v>19338</v>
      </c>
      <c r="AE9" s="167">
        <f t="array" ref="AE9">IFERROR(INDEX(#REF!,MATCH($C9&amp;#REF!&amp;DoM!$B$6,#REF!&amp;#REF!&amp;#REF!,0),MATCH(SNAME!AE$337,#REF!,0)),5.4)</f>
        <v>5.4</v>
      </c>
      <c r="AF9" s="105">
        <v>25609</v>
      </c>
      <c r="AG9" s="105">
        <v>25131</v>
      </c>
      <c r="AH9" s="104">
        <v>17493</v>
      </c>
      <c r="AI9" s="104">
        <v>19380</v>
      </c>
      <c r="AJ9">
        <v>28.5</v>
      </c>
      <c r="AK9" s="72">
        <v>276341484</v>
      </c>
      <c r="AL9" s="72">
        <v>25164</v>
      </c>
      <c r="AM9" s="72">
        <v>1000</v>
      </c>
      <c r="AN9" s="62">
        <v>0</v>
      </c>
      <c r="AO9" s="72">
        <v>27689</v>
      </c>
      <c r="AP9" s="72">
        <v>27173</v>
      </c>
      <c r="AQ9" s="104">
        <v>18914</v>
      </c>
      <c r="AR9" s="104">
        <v>21220</v>
      </c>
      <c r="AS9" s="104">
        <v>20</v>
      </c>
      <c r="AT9" s="104">
        <v>10</v>
      </c>
      <c r="AU9" s="104">
        <v>0</v>
      </c>
      <c r="AV9" s="176">
        <v>0</v>
      </c>
      <c r="AW9" s="176">
        <v>0</v>
      </c>
      <c r="AX9" s="104">
        <v>0</v>
      </c>
      <c r="AY9" s="130"/>
    </row>
    <row r="10" spans="1:51" x14ac:dyDescent="0.2">
      <c r="A10" s="172" t="s">
        <v>859</v>
      </c>
      <c r="B10" s="154" t="s">
        <v>520</v>
      </c>
      <c r="C10" s="155" t="s">
        <v>8</v>
      </c>
      <c r="D10" t="s">
        <v>535</v>
      </c>
      <c r="E10" s="74">
        <v>514.20000000000005</v>
      </c>
      <c r="F10" s="124">
        <v>6736</v>
      </c>
      <c r="G10" s="125">
        <v>587.34</v>
      </c>
      <c r="H10" s="125">
        <v>67.790000000000006</v>
      </c>
      <c r="I10" s="125">
        <v>56.56</v>
      </c>
      <c r="J10" s="125">
        <v>326.5</v>
      </c>
      <c r="K10" s="75">
        <v>28.08</v>
      </c>
      <c r="L10" s="75">
        <v>4.84</v>
      </c>
      <c r="M10" s="75">
        <v>10.96</v>
      </c>
      <c r="N10" s="113">
        <v>0</v>
      </c>
      <c r="O10" s="101">
        <v>12.11</v>
      </c>
      <c r="P10" s="101">
        <v>1.835</v>
      </c>
      <c r="Q10" s="75">
        <v>0</v>
      </c>
      <c r="R10" s="101">
        <v>0</v>
      </c>
      <c r="S10" s="105">
        <v>3538421</v>
      </c>
      <c r="T10" s="105">
        <v>308530</v>
      </c>
      <c r="U10" s="105">
        <v>35610</v>
      </c>
      <c r="V10" s="105">
        <v>29711</v>
      </c>
      <c r="W10" s="105">
        <v>171510</v>
      </c>
      <c r="X10" s="105">
        <v>168977</v>
      </c>
      <c r="Y10" s="105">
        <v>0</v>
      </c>
      <c r="Z10" s="105">
        <v>25</v>
      </c>
      <c r="AA10" s="74">
        <v>0</v>
      </c>
      <c r="AB10" s="105">
        <v>15819</v>
      </c>
      <c r="AC10" s="105">
        <v>1845</v>
      </c>
      <c r="AD10" s="72">
        <v>9478</v>
      </c>
      <c r="AE10" s="167">
        <f t="array" ref="AE10">IFERROR(INDEX(#REF!,MATCH($C10&amp;#REF!&amp;DoM!$B$6,#REF!&amp;#REF!&amp;#REF!,0),MATCH(SNAME!AE$337,#REF!,0)),5.4)</f>
        <v>5.4</v>
      </c>
      <c r="AF10" s="105">
        <v>22598</v>
      </c>
      <c r="AG10" s="105">
        <v>22592</v>
      </c>
      <c r="AH10" s="104">
        <v>4719</v>
      </c>
      <c r="AI10" s="104">
        <v>5228</v>
      </c>
      <c r="AJ10">
        <v>18</v>
      </c>
      <c r="AK10" s="72">
        <v>201501502</v>
      </c>
      <c r="AL10" s="72">
        <v>2734</v>
      </c>
      <c r="AM10" s="72">
        <v>0</v>
      </c>
      <c r="AN10" s="62">
        <v>0</v>
      </c>
      <c r="AO10" s="72">
        <v>13756</v>
      </c>
      <c r="AP10" s="72">
        <v>13752</v>
      </c>
      <c r="AQ10" s="104">
        <v>2873</v>
      </c>
      <c r="AR10" s="104">
        <v>3198</v>
      </c>
      <c r="AS10" s="104">
        <v>0</v>
      </c>
      <c r="AT10" s="104">
        <v>10</v>
      </c>
      <c r="AU10" s="104">
        <v>20</v>
      </c>
      <c r="AV10" s="176">
        <v>1.34</v>
      </c>
      <c r="AW10" s="176">
        <v>0</v>
      </c>
      <c r="AX10" s="104">
        <v>0</v>
      </c>
      <c r="AY10" s="130"/>
    </row>
    <row r="11" spans="1:51" x14ac:dyDescent="0.2">
      <c r="A11" s="172" t="s">
        <v>860</v>
      </c>
      <c r="B11" s="154" t="s">
        <v>512</v>
      </c>
      <c r="C11" s="155" t="s">
        <v>9</v>
      </c>
      <c r="D11" t="s">
        <v>536</v>
      </c>
      <c r="E11" s="74">
        <v>274.2</v>
      </c>
      <c r="F11" s="124">
        <v>6736</v>
      </c>
      <c r="G11" s="125">
        <v>623.82000000000005</v>
      </c>
      <c r="H11" s="125">
        <v>59.25</v>
      </c>
      <c r="I11" s="125">
        <v>77.37</v>
      </c>
      <c r="J11" s="125">
        <v>326.5</v>
      </c>
      <c r="K11" s="75">
        <v>20.88</v>
      </c>
      <c r="L11" s="75">
        <v>1.82</v>
      </c>
      <c r="M11" s="75">
        <v>2.74</v>
      </c>
      <c r="N11" s="113">
        <v>0</v>
      </c>
      <c r="O11" s="101">
        <v>21.19</v>
      </c>
      <c r="P11" s="101">
        <v>1.2629999999999999</v>
      </c>
      <c r="Q11" s="75">
        <v>0.66</v>
      </c>
      <c r="R11" s="101">
        <v>0</v>
      </c>
      <c r="S11" s="105">
        <v>1809963</v>
      </c>
      <c r="T11" s="105">
        <v>167620</v>
      </c>
      <c r="U11" s="105">
        <v>15920</v>
      </c>
      <c r="V11" s="105">
        <v>20789</v>
      </c>
      <c r="W11" s="105">
        <v>87731</v>
      </c>
      <c r="X11" s="105">
        <v>89200</v>
      </c>
      <c r="Y11" s="105">
        <v>1399</v>
      </c>
      <c r="Z11" s="105">
        <v>0</v>
      </c>
      <c r="AA11" s="74">
        <v>0</v>
      </c>
      <c r="AB11" s="105">
        <v>11266</v>
      </c>
      <c r="AC11" s="105">
        <v>1297</v>
      </c>
      <c r="AD11" s="72">
        <v>5160</v>
      </c>
      <c r="AE11" s="167">
        <f t="array" ref="AE11">IFERROR(INDEX(#REF!,MATCH($C11&amp;#REF!&amp;DoM!$B$6,#REF!&amp;#REF!&amp;#REF!,0),MATCH(SNAME!AE$337,#REF!,0)),5.4)</f>
        <v>5.4</v>
      </c>
      <c r="AF11" s="105">
        <v>11301</v>
      </c>
      <c r="AG11" s="105">
        <v>11650</v>
      </c>
      <c r="AH11" s="104">
        <v>9553</v>
      </c>
      <c r="AI11" s="104">
        <v>10030</v>
      </c>
      <c r="AJ11">
        <v>8</v>
      </c>
      <c r="AK11" s="72">
        <v>128336845</v>
      </c>
      <c r="AL11" s="72">
        <v>0</v>
      </c>
      <c r="AM11" s="72">
        <v>0</v>
      </c>
      <c r="AN11" s="62">
        <v>0</v>
      </c>
      <c r="AO11" s="72">
        <v>7503</v>
      </c>
      <c r="AP11" s="72">
        <v>7735</v>
      </c>
      <c r="AQ11" s="104">
        <v>6342</v>
      </c>
      <c r="AR11" s="104">
        <v>6753</v>
      </c>
      <c r="AS11" s="104">
        <v>20</v>
      </c>
      <c r="AT11" s="104">
        <v>10</v>
      </c>
      <c r="AU11" s="104">
        <v>0</v>
      </c>
      <c r="AV11" s="176">
        <v>0.67</v>
      </c>
      <c r="AW11" s="176">
        <v>0</v>
      </c>
      <c r="AX11" s="104">
        <v>0</v>
      </c>
      <c r="AY11" s="130"/>
    </row>
    <row r="12" spans="1:51" x14ac:dyDescent="0.2">
      <c r="A12" s="172" t="s">
        <v>861</v>
      </c>
      <c r="B12" s="154" t="s">
        <v>518</v>
      </c>
      <c r="C12" s="155" t="s">
        <v>10</v>
      </c>
      <c r="D12" t="s">
        <v>537</v>
      </c>
      <c r="E12" s="74">
        <v>1290.5</v>
      </c>
      <c r="F12" s="124">
        <v>6764</v>
      </c>
      <c r="G12" s="125">
        <v>588.20000000000005</v>
      </c>
      <c r="H12" s="125">
        <v>71.14</v>
      </c>
      <c r="I12" s="125">
        <v>62.19</v>
      </c>
      <c r="J12" s="125">
        <v>326.5</v>
      </c>
      <c r="K12" s="75">
        <v>89.28</v>
      </c>
      <c r="L12" s="75">
        <v>70.8</v>
      </c>
      <c r="M12" s="75">
        <v>36.99</v>
      </c>
      <c r="N12" s="113">
        <v>4.21</v>
      </c>
      <c r="O12" s="101">
        <v>20.53</v>
      </c>
      <c r="P12" s="101">
        <v>6.1289999999999996</v>
      </c>
      <c r="Q12" s="75">
        <v>5.94</v>
      </c>
      <c r="R12" s="101">
        <v>0</v>
      </c>
      <c r="S12" s="105">
        <v>8902777</v>
      </c>
      <c r="T12" s="105">
        <v>774189</v>
      </c>
      <c r="U12" s="105">
        <v>93634</v>
      </c>
      <c r="V12" s="105">
        <v>81854</v>
      </c>
      <c r="W12" s="105">
        <v>429739</v>
      </c>
      <c r="X12" s="105">
        <v>466941</v>
      </c>
      <c r="Y12" s="105">
        <v>0</v>
      </c>
      <c r="Z12" s="105">
        <v>331</v>
      </c>
      <c r="AA12" s="74">
        <v>10.7</v>
      </c>
      <c r="AB12" s="105">
        <v>49652</v>
      </c>
      <c r="AC12" s="105">
        <v>5924</v>
      </c>
      <c r="AD12" s="72">
        <v>28363</v>
      </c>
      <c r="AE12" s="167">
        <f t="array" ref="AE12">IFERROR(INDEX(#REF!,MATCH($C12&amp;#REF!&amp;DoM!$B$6,#REF!&amp;#REF!&amp;#REF!,0),MATCH(SNAME!AE$337,#REF!,0)),5.4)</f>
        <v>5.4</v>
      </c>
      <c r="AF12" s="105">
        <v>230928</v>
      </c>
      <c r="AG12" s="105">
        <v>234328</v>
      </c>
      <c r="AH12" s="104">
        <v>79260</v>
      </c>
      <c r="AI12" s="104">
        <v>85619</v>
      </c>
      <c r="AJ12">
        <v>53.5</v>
      </c>
      <c r="AK12" s="72">
        <v>769749138</v>
      </c>
      <c r="AL12" s="72">
        <v>27597</v>
      </c>
      <c r="AM12" s="72">
        <v>0</v>
      </c>
      <c r="AN12" s="62">
        <v>0</v>
      </c>
      <c r="AO12" s="72">
        <v>107868</v>
      </c>
      <c r="AP12" s="72">
        <v>109456</v>
      </c>
      <c r="AQ12" s="104">
        <v>37023</v>
      </c>
      <c r="AR12" s="104">
        <v>40865</v>
      </c>
      <c r="AS12" s="104">
        <v>20</v>
      </c>
      <c r="AT12" s="104">
        <v>10</v>
      </c>
      <c r="AU12" s="104">
        <v>0</v>
      </c>
      <c r="AV12" s="176">
        <v>0.67</v>
      </c>
      <c r="AW12" s="176">
        <v>0</v>
      </c>
      <c r="AX12" s="104">
        <v>1363970</v>
      </c>
      <c r="AY12" s="130"/>
    </row>
    <row r="13" spans="1:51" x14ac:dyDescent="0.2">
      <c r="A13" s="172" t="s">
        <v>862</v>
      </c>
      <c r="B13" s="154" t="s">
        <v>517</v>
      </c>
      <c r="C13" s="155" t="s">
        <v>11</v>
      </c>
      <c r="D13" s="129" t="s">
        <v>538</v>
      </c>
      <c r="E13" s="74">
        <v>1094.4000000000001</v>
      </c>
      <c r="F13" s="124">
        <v>6813</v>
      </c>
      <c r="G13" s="125">
        <v>571.13</v>
      </c>
      <c r="H13" s="125">
        <v>60.43</v>
      </c>
      <c r="I13" s="125">
        <v>66.41</v>
      </c>
      <c r="J13" s="125">
        <v>326.5</v>
      </c>
      <c r="K13" s="75">
        <v>64.8</v>
      </c>
      <c r="L13" s="75">
        <v>30.25</v>
      </c>
      <c r="M13" s="75">
        <v>49.32</v>
      </c>
      <c r="N13" s="113">
        <v>0</v>
      </c>
      <c r="O13" s="101">
        <v>44.92</v>
      </c>
      <c r="P13" s="101">
        <v>5.6760000000000002</v>
      </c>
      <c r="Q13" s="75">
        <v>2.2000000000000002</v>
      </c>
      <c r="R13" s="101">
        <v>0</v>
      </c>
      <c r="S13" s="105">
        <v>7454785</v>
      </c>
      <c r="T13" s="105">
        <v>624930</v>
      </c>
      <c r="U13" s="105">
        <v>66123</v>
      </c>
      <c r="V13" s="105">
        <v>72666</v>
      </c>
      <c r="W13" s="105">
        <v>357256</v>
      </c>
      <c r="X13" s="105">
        <v>383708</v>
      </c>
      <c r="Y13" s="105">
        <v>8646</v>
      </c>
      <c r="Z13" s="105">
        <v>164</v>
      </c>
      <c r="AA13" s="74">
        <v>2.1</v>
      </c>
      <c r="AB13" s="105">
        <v>37816</v>
      </c>
      <c r="AC13" s="105">
        <v>4071</v>
      </c>
      <c r="AD13" s="72">
        <v>24471</v>
      </c>
      <c r="AE13" s="167">
        <f t="array" ref="AE13">IFERROR(INDEX(#REF!,MATCH($C13&amp;#REF!&amp;DoM!$B$6,#REF!&amp;#REF!&amp;#REF!,0),MATCH(SNAME!AE$337,#REF!,0)),5.4)</f>
        <v>5.4</v>
      </c>
      <c r="AF13" s="105">
        <v>26008</v>
      </c>
      <c r="AG13" s="105">
        <v>26126</v>
      </c>
      <c r="AH13" s="104">
        <v>33257</v>
      </c>
      <c r="AI13" s="104">
        <v>41667</v>
      </c>
      <c r="AJ13">
        <v>35.5</v>
      </c>
      <c r="AK13" s="72">
        <v>536356983</v>
      </c>
      <c r="AL13" s="72">
        <v>79626</v>
      </c>
      <c r="AM13" s="72">
        <v>0</v>
      </c>
      <c r="AN13" s="62">
        <v>0</v>
      </c>
      <c r="AO13" s="72">
        <v>13386</v>
      </c>
      <c r="AP13" s="72">
        <v>13447</v>
      </c>
      <c r="AQ13" s="104">
        <v>17118</v>
      </c>
      <c r="AR13" s="104">
        <v>21746</v>
      </c>
      <c r="AS13" s="104">
        <v>0</v>
      </c>
      <c r="AT13" s="104">
        <v>0</v>
      </c>
      <c r="AU13" s="104">
        <v>20</v>
      </c>
      <c r="AV13" s="176">
        <v>1.1000000000000001</v>
      </c>
      <c r="AW13" s="176">
        <v>0</v>
      </c>
      <c r="AX13" s="104">
        <v>0</v>
      </c>
      <c r="AY13" s="130"/>
    </row>
    <row r="14" spans="1:51" x14ac:dyDescent="0.2">
      <c r="A14" s="172" t="s">
        <v>513</v>
      </c>
      <c r="B14" s="154" t="s">
        <v>518</v>
      </c>
      <c r="C14" s="155" t="s">
        <v>13</v>
      </c>
      <c r="D14" t="s">
        <v>539</v>
      </c>
      <c r="E14" s="74">
        <v>812.9</v>
      </c>
      <c r="F14" s="124">
        <v>6752</v>
      </c>
      <c r="G14" s="125">
        <v>638.4</v>
      </c>
      <c r="H14" s="125">
        <v>72.94</v>
      </c>
      <c r="I14" s="125">
        <v>77.650000000000006</v>
      </c>
      <c r="J14" s="125">
        <v>326.5</v>
      </c>
      <c r="K14" s="75">
        <v>31.68</v>
      </c>
      <c r="L14" s="75">
        <v>30.86</v>
      </c>
      <c r="M14" s="75">
        <v>16.440000000000001</v>
      </c>
      <c r="N14" s="113">
        <v>2.52</v>
      </c>
      <c r="O14" s="101">
        <v>5.14</v>
      </c>
      <c r="P14" s="101">
        <v>4.2309999999999999</v>
      </c>
      <c r="Q14" s="75">
        <v>12.32</v>
      </c>
      <c r="R14" s="101">
        <v>62.3</v>
      </c>
      <c r="S14" s="105">
        <v>5232800</v>
      </c>
      <c r="T14" s="105">
        <v>494760</v>
      </c>
      <c r="U14" s="105">
        <v>56529</v>
      </c>
      <c r="V14" s="105">
        <v>60179</v>
      </c>
      <c r="W14" s="105">
        <v>253038</v>
      </c>
      <c r="X14" s="105">
        <v>254860</v>
      </c>
      <c r="Y14" s="105">
        <v>2228</v>
      </c>
      <c r="Z14" s="105">
        <v>14</v>
      </c>
      <c r="AA14" s="74">
        <v>0</v>
      </c>
      <c r="AB14" s="105">
        <v>27100</v>
      </c>
      <c r="AC14" s="105">
        <v>3233</v>
      </c>
      <c r="AD14" s="72">
        <v>15136</v>
      </c>
      <c r="AE14" s="167">
        <f t="array" ref="AE14">IFERROR(INDEX(#REF!,MATCH($C14&amp;#REF!&amp;DoM!$B$6,#REF!&amp;#REF!&amp;#REF!,0),MATCH(SNAME!AE$337,#REF!,0)),5.4)</f>
        <v>5.4</v>
      </c>
      <c r="AF14" s="105">
        <v>22005</v>
      </c>
      <c r="AG14" s="105">
        <v>22269</v>
      </c>
      <c r="AH14" s="104">
        <v>35934</v>
      </c>
      <c r="AI14" s="104">
        <v>39812</v>
      </c>
      <c r="AJ14">
        <v>24</v>
      </c>
      <c r="AK14" s="72">
        <v>403562097</v>
      </c>
      <c r="AL14" s="72">
        <v>14261</v>
      </c>
      <c r="AM14" s="72">
        <v>0</v>
      </c>
      <c r="AN14" s="62">
        <v>0</v>
      </c>
      <c r="AO14" s="72">
        <v>13754</v>
      </c>
      <c r="AP14" s="72">
        <v>13919</v>
      </c>
      <c r="AQ14" s="104">
        <v>22461</v>
      </c>
      <c r="AR14" s="104">
        <v>25419</v>
      </c>
      <c r="AS14" s="104">
        <v>20</v>
      </c>
      <c r="AT14" s="104">
        <v>10</v>
      </c>
      <c r="AU14" s="104">
        <v>0</v>
      </c>
      <c r="AV14" s="176">
        <v>0.67</v>
      </c>
      <c r="AW14" s="176">
        <v>0</v>
      </c>
      <c r="AX14" s="104">
        <v>0</v>
      </c>
      <c r="AY14" s="130"/>
    </row>
    <row r="15" spans="1:51" x14ac:dyDescent="0.2">
      <c r="A15" s="172" t="s">
        <v>863</v>
      </c>
      <c r="B15" s="154" t="s">
        <v>513</v>
      </c>
      <c r="C15" s="155" t="s">
        <v>14</v>
      </c>
      <c r="D15" t="s">
        <v>540</v>
      </c>
      <c r="E15" s="74">
        <v>4387.3999999999996</v>
      </c>
      <c r="F15" s="124">
        <v>6821</v>
      </c>
      <c r="G15" s="125">
        <v>579.94000000000005</v>
      </c>
      <c r="H15" s="125">
        <v>71.17</v>
      </c>
      <c r="I15" s="125">
        <v>64.48</v>
      </c>
      <c r="J15" s="125">
        <v>326.5</v>
      </c>
      <c r="K15" s="75">
        <v>223.2</v>
      </c>
      <c r="L15" s="75">
        <v>101.73</v>
      </c>
      <c r="M15" s="75">
        <v>146.59</v>
      </c>
      <c r="N15" s="113">
        <v>0</v>
      </c>
      <c r="O15" s="101">
        <v>7.71</v>
      </c>
      <c r="P15" s="101">
        <v>18.724</v>
      </c>
      <c r="Q15" s="75">
        <v>49.72</v>
      </c>
      <c r="R15" s="101">
        <v>0</v>
      </c>
      <c r="S15" s="105">
        <v>29328936</v>
      </c>
      <c r="T15" s="105">
        <v>2493626</v>
      </c>
      <c r="U15" s="105">
        <v>306017</v>
      </c>
      <c r="V15" s="105">
        <v>277251</v>
      </c>
      <c r="W15" s="105">
        <v>1403885</v>
      </c>
      <c r="X15" s="105">
        <v>1351424</v>
      </c>
      <c r="Y15" s="105">
        <v>0</v>
      </c>
      <c r="Z15" s="105">
        <v>123</v>
      </c>
      <c r="AA15" s="74">
        <v>0</v>
      </c>
      <c r="AB15" s="105">
        <v>111938</v>
      </c>
      <c r="AC15" s="105">
        <v>14227</v>
      </c>
      <c r="AD15" s="72">
        <v>68171</v>
      </c>
      <c r="AE15" s="167">
        <f t="array" ref="AE15">IFERROR(INDEX(#REF!,MATCH($C15&amp;#REF!&amp;DoM!$B$6,#REF!&amp;#REF!&amp;#REF!,0),MATCH(SNAME!AE$337,#REF!,0)),5.4)</f>
        <v>5.4</v>
      </c>
      <c r="AF15" s="105">
        <v>51703</v>
      </c>
      <c r="AG15" s="105">
        <v>49640</v>
      </c>
      <c r="AH15" s="104">
        <v>458865</v>
      </c>
      <c r="AI15" s="104">
        <v>516728</v>
      </c>
      <c r="AJ15">
        <v>142.5</v>
      </c>
      <c r="AK15" s="72">
        <v>2679748828</v>
      </c>
      <c r="AL15" s="72">
        <v>42226</v>
      </c>
      <c r="AM15" s="72">
        <v>0</v>
      </c>
      <c r="AN15" s="62">
        <v>0</v>
      </c>
      <c r="AO15" s="72">
        <v>21271</v>
      </c>
      <c r="AP15" s="72">
        <v>20422</v>
      </c>
      <c r="AQ15" s="104">
        <v>188779</v>
      </c>
      <c r="AR15" s="104">
        <v>219870</v>
      </c>
      <c r="AS15" s="104">
        <v>20</v>
      </c>
      <c r="AT15" s="104">
        <v>10</v>
      </c>
      <c r="AU15" s="104">
        <v>0</v>
      </c>
      <c r="AV15" s="176">
        <v>1.34</v>
      </c>
      <c r="AW15" s="176">
        <v>0</v>
      </c>
      <c r="AX15" s="104">
        <v>8762099</v>
      </c>
      <c r="AY15" s="130"/>
    </row>
    <row r="16" spans="1:51" x14ac:dyDescent="0.2">
      <c r="A16" s="172" t="s">
        <v>864</v>
      </c>
      <c r="B16" s="154" t="s">
        <v>520</v>
      </c>
      <c r="C16" s="155" t="s">
        <v>15</v>
      </c>
      <c r="D16" t="s">
        <v>541</v>
      </c>
      <c r="E16" s="74">
        <v>1267.0999999999999</v>
      </c>
      <c r="F16" s="124">
        <v>6748</v>
      </c>
      <c r="G16" s="125">
        <v>608.14</v>
      </c>
      <c r="H16" s="125">
        <v>72.319999999999993</v>
      </c>
      <c r="I16" s="125">
        <v>63.7</v>
      </c>
      <c r="J16" s="125">
        <v>326.5</v>
      </c>
      <c r="K16" s="75">
        <v>58.32</v>
      </c>
      <c r="L16" s="75">
        <v>38.74</v>
      </c>
      <c r="M16" s="75">
        <v>43.84</v>
      </c>
      <c r="N16" s="113">
        <v>0</v>
      </c>
      <c r="O16" s="101">
        <v>7.21</v>
      </c>
      <c r="P16" s="101">
        <v>6.4409999999999998</v>
      </c>
      <c r="Q16" s="75">
        <v>1.76</v>
      </c>
      <c r="R16" s="101">
        <v>0</v>
      </c>
      <c r="S16" s="105">
        <v>8625294</v>
      </c>
      <c r="T16" s="105">
        <v>777325</v>
      </c>
      <c r="U16" s="105">
        <v>92439</v>
      </c>
      <c r="V16" s="105">
        <v>81421</v>
      </c>
      <c r="W16" s="105">
        <v>417332</v>
      </c>
      <c r="X16" s="105">
        <v>419712</v>
      </c>
      <c r="Y16" s="105">
        <v>0</v>
      </c>
      <c r="Z16" s="105">
        <v>64</v>
      </c>
      <c r="AA16" s="74">
        <v>0.3</v>
      </c>
      <c r="AB16" s="105">
        <v>39293</v>
      </c>
      <c r="AC16" s="105">
        <v>4583</v>
      </c>
      <c r="AD16" s="72">
        <v>20325</v>
      </c>
      <c r="AE16" s="167">
        <f t="array" ref="AE16">IFERROR(INDEX(#REF!,MATCH($C16&amp;#REF!&amp;DoM!$B$6,#REF!&amp;#REF!&amp;#REF!,0),MATCH(SNAME!AE$337,#REF!,0)),5.4)</f>
        <v>5.4</v>
      </c>
      <c r="AF16" s="105">
        <v>32014</v>
      </c>
      <c r="AG16" s="105">
        <v>33135</v>
      </c>
      <c r="AH16" s="104">
        <v>26493</v>
      </c>
      <c r="AI16" s="104">
        <v>29352</v>
      </c>
      <c r="AJ16">
        <v>38</v>
      </c>
      <c r="AK16" s="72">
        <v>380657326</v>
      </c>
      <c r="AL16" s="72">
        <v>35471</v>
      </c>
      <c r="AM16" s="72">
        <v>0</v>
      </c>
      <c r="AN16" s="62">
        <v>0</v>
      </c>
      <c r="AO16" s="72">
        <v>23855</v>
      </c>
      <c r="AP16" s="72">
        <v>24691</v>
      </c>
      <c r="AQ16" s="104">
        <v>19741</v>
      </c>
      <c r="AR16" s="104">
        <v>22174</v>
      </c>
      <c r="AS16" s="104">
        <v>20</v>
      </c>
      <c r="AT16" s="104">
        <v>10</v>
      </c>
      <c r="AU16" s="104">
        <v>20</v>
      </c>
      <c r="AV16" s="176">
        <v>0.67</v>
      </c>
      <c r="AW16" s="176">
        <v>0</v>
      </c>
      <c r="AX16" s="104">
        <v>1424905</v>
      </c>
      <c r="AY16" s="130"/>
    </row>
    <row r="17" spans="1:51" x14ac:dyDescent="0.2">
      <c r="A17" s="172" t="s">
        <v>865</v>
      </c>
      <c r="B17" s="154" t="s">
        <v>519</v>
      </c>
      <c r="C17" s="155" t="s">
        <v>16</v>
      </c>
      <c r="D17" t="s">
        <v>542</v>
      </c>
      <c r="E17" s="74">
        <v>240.3</v>
      </c>
      <c r="F17" s="124">
        <v>6796</v>
      </c>
      <c r="G17" s="125">
        <v>624.41999999999996</v>
      </c>
      <c r="H17" s="125">
        <v>68.790000000000006</v>
      </c>
      <c r="I17" s="125">
        <v>78.819999999999993</v>
      </c>
      <c r="J17" s="125">
        <v>326.5</v>
      </c>
      <c r="K17" s="75">
        <v>13.68</v>
      </c>
      <c r="L17" s="75">
        <v>11.5</v>
      </c>
      <c r="M17" s="75">
        <v>8.2200000000000006</v>
      </c>
      <c r="N17" s="113">
        <v>0.5</v>
      </c>
      <c r="O17" s="101">
        <v>28.36</v>
      </c>
      <c r="P17" s="101">
        <v>1.075</v>
      </c>
      <c r="Q17" s="75">
        <v>0.22</v>
      </c>
      <c r="R17" s="101">
        <v>0</v>
      </c>
      <c r="S17" s="105">
        <v>1619487</v>
      </c>
      <c r="T17" s="105">
        <v>148799</v>
      </c>
      <c r="U17" s="105">
        <v>16393</v>
      </c>
      <c r="V17" s="105">
        <v>18783</v>
      </c>
      <c r="W17" s="105">
        <v>77805</v>
      </c>
      <c r="X17" s="105">
        <v>80862</v>
      </c>
      <c r="Y17" s="105">
        <v>12469</v>
      </c>
      <c r="Z17" s="105">
        <v>22</v>
      </c>
      <c r="AA17" s="74">
        <v>0</v>
      </c>
      <c r="AB17" s="105">
        <v>7317</v>
      </c>
      <c r="AC17" s="105">
        <v>861</v>
      </c>
      <c r="AD17" s="72">
        <v>5522</v>
      </c>
      <c r="AE17" s="167">
        <f t="array" ref="AE17">IFERROR(INDEX(#REF!,MATCH($C17&amp;#REF!&amp;DoM!$B$6,#REF!&amp;#REF!&amp;#REF!,0),MATCH(SNAME!AE$337,#REF!,0)),5.4)</f>
        <v>5.4</v>
      </c>
      <c r="AF17" s="105">
        <v>15071</v>
      </c>
      <c r="AG17" s="105">
        <v>15985</v>
      </c>
      <c r="AH17" s="104">
        <v>1676</v>
      </c>
      <c r="AI17" s="104">
        <v>1856</v>
      </c>
      <c r="AJ17">
        <v>9</v>
      </c>
      <c r="AK17" s="72">
        <v>119448915</v>
      </c>
      <c r="AL17" s="72">
        <v>9890</v>
      </c>
      <c r="AM17" s="72">
        <v>0</v>
      </c>
      <c r="AN17" s="62">
        <v>0</v>
      </c>
      <c r="AO17" s="72">
        <v>6804</v>
      </c>
      <c r="AP17" s="72">
        <v>7216</v>
      </c>
      <c r="AQ17" s="104">
        <v>756</v>
      </c>
      <c r="AR17" s="104">
        <v>840</v>
      </c>
      <c r="AS17" s="104">
        <v>20</v>
      </c>
      <c r="AT17" s="104">
        <v>10</v>
      </c>
      <c r="AU17" s="104">
        <v>0</v>
      </c>
      <c r="AV17" s="176">
        <v>0</v>
      </c>
      <c r="AW17" s="176">
        <v>0</v>
      </c>
      <c r="AX17" s="104">
        <v>0</v>
      </c>
      <c r="AY17" s="130"/>
    </row>
    <row r="18" spans="1:51" x14ac:dyDescent="0.2">
      <c r="A18" s="172" t="s">
        <v>866</v>
      </c>
      <c r="B18" s="154" t="s">
        <v>513</v>
      </c>
      <c r="C18" s="155" t="s">
        <v>17</v>
      </c>
      <c r="D18" t="s">
        <v>543</v>
      </c>
      <c r="E18" s="74">
        <v>11977</v>
      </c>
      <c r="F18" s="124">
        <v>6736</v>
      </c>
      <c r="G18" s="125">
        <v>528.66999999999996</v>
      </c>
      <c r="H18" s="125">
        <v>58.23</v>
      </c>
      <c r="I18" s="125">
        <v>61.06</v>
      </c>
      <c r="J18" s="125">
        <v>326.5</v>
      </c>
      <c r="K18" s="75">
        <v>447.12</v>
      </c>
      <c r="L18" s="75">
        <v>353.48</v>
      </c>
      <c r="M18" s="75">
        <v>386.34</v>
      </c>
      <c r="N18" s="113">
        <v>0</v>
      </c>
      <c r="O18" s="101">
        <v>181.23</v>
      </c>
      <c r="P18" s="101">
        <v>37.734999999999999</v>
      </c>
      <c r="Q18" s="75">
        <v>24.42</v>
      </c>
      <c r="R18" s="101">
        <v>0</v>
      </c>
      <c r="S18" s="105">
        <v>77792043</v>
      </c>
      <c r="T18" s="105">
        <v>6105451</v>
      </c>
      <c r="U18" s="105">
        <v>672481</v>
      </c>
      <c r="V18" s="105">
        <v>705164</v>
      </c>
      <c r="W18" s="105">
        <v>3770651</v>
      </c>
      <c r="X18" s="105">
        <v>3619121</v>
      </c>
      <c r="Y18" s="105">
        <v>0</v>
      </c>
      <c r="Z18" s="105">
        <v>505</v>
      </c>
      <c r="AA18" s="74">
        <v>0.4</v>
      </c>
      <c r="AB18" s="105">
        <v>299770</v>
      </c>
      <c r="AC18" s="105">
        <v>38100</v>
      </c>
      <c r="AD18" s="72">
        <v>81848</v>
      </c>
      <c r="AE18" s="167">
        <f t="array" ref="AE18">IFERROR(INDEX(#REF!,MATCH($C18&amp;#REF!&amp;DoM!$B$6,#REF!&amp;#REF!&amp;#REF!,0),MATCH(SNAME!AE$337,#REF!,0)),5.4)</f>
        <v>5.4</v>
      </c>
      <c r="AF18" s="105">
        <v>164540</v>
      </c>
      <c r="AG18" s="105">
        <v>165902</v>
      </c>
      <c r="AH18" s="104">
        <v>489223</v>
      </c>
      <c r="AI18" s="104">
        <v>542034</v>
      </c>
      <c r="AJ18">
        <v>172</v>
      </c>
      <c r="AK18" s="72">
        <v>3572110868</v>
      </c>
      <c r="AL18" s="72">
        <v>11831</v>
      </c>
      <c r="AM18" s="72">
        <v>0</v>
      </c>
      <c r="AN18" s="62">
        <v>0</v>
      </c>
      <c r="AO18" s="72">
        <v>121064</v>
      </c>
      <c r="AP18" s="72">
        <v>122066</v>
      </c>
      <c r="AQ18" s="104">
        <v>359957</v>
      </c>
      <c r="AR18" s="104">
        <v>409657</v>
      </c>
      <c r="AS18" s="104">
        <v>0</v>
      </c>
      <c r="AT18" s="104">
        <v>10</v>
      </c>
      <c r="AU18" s="104">
        <v>0</v>
      </c>
      <c r="AV18" s="176">
        <v>1.34</v>
      </c>
      <c r="AW18" s="176">
        <v>0</v>
      </c>
      <c r="AX18" s="104">
        <v>9666489</v>
      </c>
      <c r="AY18" s="130"/>
    </row>
    <row r="19" spans="1:51" x14ac:dyDescent="0.2">
      <c r="A19" s="172" t="s">
        <v>521</v>
      </c>
      <c r="B19" s="154" t="s">
        <v>512</v>
      </c>
      <c r="C19" s="155" t="s">
        <v>18</v>
      </c>
      <c r="D19" t="s">
        <v>544</v>
      </c>
      <c r="E19" s="74">
        <v>803.3</v>
      </c>
      <c r="F19" s="124">
        <v>6736</v>
      </c>
      <c r="G19" s="125">
        <v>606.54</v>
      </c>
      <c r="H19" s="125">
        <v>67.650000000000006</v>
      </c>
      <c r="I19" s="125">
        <v>79.489999999999995</v>
      </c>
      <c r="J19" s="125">
        <v>326.5</v>
      </c>
      <c r="K19" s="75">
        <v>46.08</v>
      </c>
      <c r="L19" s="75">
        <v>27.83</v>
      </c>
      <c r="M19" s="75">
        <v>32.880000000000003</v>
      </c>
      <c r="N19" s="113">
        <v>0</v>
      </c>
      <c r="O19" s="101">
        <v>18.54</v>
      </c>
      <c r="P19" s="101">
        <v>3.351</v>
      </c>
      <c r="Q19" s="75">
        <v>0</v>
      </c>
      <c r="R19" s="101">
        <v>0</v>
      </c>
      <c r="S19" s="105">
        <v>5553832</v>
      </c>
      <c r="T19" s="105">
        <v>500092</v>
      </c>
      <c r="U19" s="105">
        <v>55777</v>
      </c>
      <c r="V19" s="105">
        <v>65540</v>
      </c>
      <c r="W19" s="105">
        <v>269199</v>
      </c>
      <c r="X19" s="105">
        <v>275464</v>
      </c>
      <c r="Y19" s="105">
        <v>6656</v>
      </c>
      <c r="Z19" s="105">
        <v>27</v>
      </c>
      <c r="AA19" s="74">
        <v>0</v>
      </c>
      <c r="AB19" s="105">
        <v>34792</v>
      </c>
      <c r="AC19" s="105">
        <v>4005</v>
      </c>
      <c r="AD19" s="72">
        <v>13122</v>
      </c>
      <c r="AE19" s="167">
        <f t="array" ref="AE19">IFERROR(INDEX(#REF!,MATCH($C19&amp;#REF!&amp;DoM!$B$6,#REF!&amp;#REF!&amp;#REF!,0),MATCH(SNAME!AE$337,#REF!,0)),5.4)</f>
        <v>5.4</v>
      </c>
      <c r="AF19" s="105">
        <v>143760</v>
      </c>
      <c r="AG19" s="105">
        <v>143977</v>
      </c>
      <c r="AH19" s="104">
        <v>12712</v>
      </c>
      <c r="AI19" s="104">
        <v>17452</v>
      </c>
      <c r="AJ19">
        <v>17</v>
      </c>
      <c r="AK19" s="72">
        <v>281302060</v>
      </c>
      <c r="AL19" s="72">
        <v>19906</v>
      </c>
      <c r="AM19" s="72">
        <v>0</v>
      </c>
      <c r="AN19" s="62">
        <v>0</v>
      </c>
      <c r="AO19" s="72">
        <v>118738</v>
      </c>
      <c r="AP19" s="72">
        <v>118917</v>
      </c>
      <c r="AQ19" s="104">
        <v>10499</v>
      </c>
      <c r="AR19" s="104">
        <v>14545</v>
      </c>
      <c r="AS19" s="104">
        <v>20</v>
      </c>
      <c r="AT19" s="104">
        <v>10</v>
      </c>
      <c r="AU19" s="104">
        <v>0</v>
      </c>
      <c r="AV19" s="176">
        <v>0.56999999999999995</v>
      </c>
      <c r="AW19" s="176">
        <v>0</v>
      </c>
      <c r="AX19" s="104">
        <v>963795</v>
      </c>
      <c r="AY19" s="130"/>
    </row>
    <row r="20" spans="1:51" x14ac:dyDescent="0.2">
      <c r="A20" s="172" t="s">
        <v>867</v>
      </c>
      <c r="B20" s="154" t="s">
        <v>521</v>
      </c>
      <c r="C20" s="155" t="s">
        <v>20</v>
      </c>
      <c r="D20" t="s">
        <v>545</v>
      </c>
      <c r="E20" s="74">
        <v>278</v>
      </c>
      <c r="F20" s="124">
        <v>6736</v>
      </c>
      <c r="G20" s="125">
        <v>608.6</v>
      </c>
      <c r="H20" s="125">
        <v>59.7</v>
      </c>
      <c r="I20" s="125">
        <v>61.09</v>
      </c>
      <c r="J20" s="125">
        <v>326.5</v>
      </c>
      <c r="K20" s="75">
        <v>16.559999999999999</v>
      </c>
      <c r="L20" s="75">
        <v>10.89</v>
      </c>
      <c r="M20" s="75">
        <v>10.96</v>
      </c>
      <c r="N20" s="113">
        <v>0</v>
      </c>
      <c r="O20" s="101">
        <v>26.58</v>
      </c>
      <c r="P20" s="101">
        <v>1.597</v>
      </c>
      <c r="Q20" s="75">
        <v>3.08</v>
      </c>
      <c r="R20" s="101">
        <v>0</v>
      </c>
      <c r="S20" s="105">
        <v>1798512</v>
      </c>
      <c r="T20" s="105">
        <v>162496</v>
      </c>
      <c r="U20" s="105">
        <v>15940</v>
      </c>
      <c r="V20" s="105">
        <v>16311</v>
      </c>
      <c r="W20" s="105">
        <v>87176</v>
      </c>
      <c r="X20" s="105">
        <v>93490</v>
      </c>
      <c r="Y20" s="105">
        <v>11837</v>
      </c>
      <c r="Z20" s="105">
        <v>77</v>
      </c>
      <c r="AA20" s="74">
        <v>0</v>
      </c>
      <c r="AB20" s="105">
        <v>9397</v>
      </c>
      <c r="AC20" s="105">
        <v>1125</v>
      </c>
      <c r="AD20" s="72">
        <v>7019</v>
      </c>
      <c r="AE20" s="167">
        <f t="array" ref="AE20">IFERROR(INDEX(#REF!,MATCH($C20&amp;#REF!&amp;DoM!$B$6,#REF!&amp;#REF!&amp;#REF!,0),MATCH(SNAME!AE$337,#REF!,0)),5.4)</f>
        <v>5.4</v>
      </c>
      <c r="AF20" s="105">
        <v>14063</v>
      </c>
      <c r="AG20" s="105">
        <v>14048</v>
      </c>
      <c r="AH20" s="104">
        <v>33822</v>
      </c>
      <c r="AI20" s="104">
        <v>37491</v>
      </c>
      <c r="AJ20">
        <v>7.5</v>
      </c>
      <c r="AK20" s="72">
        <v>239906084</v>
      </c>
      <c r="AL20" s="72">
        <v>0</v>
      </c>
      <c r="AM20" s="72">
        <v>0</v>
      </c>
      <c r="AN20" s="62">
        <v>0</v>
      </c>
      <c r="AO20" s="72">
        <v>5815</v>
      </c>
      <c r="AP20" s="72">
        <v>5809</v>
      </c>
      <c r="AQ20" s="104">
        <v>13986</v>
      </c>
      <c r="AR20" s="104">
        <v>15946</v>
      </c>
      <c r="AS20" s="104">
        <v>20</v>
      </c>
      <c r="AT20" s="104">
        <v>10</v>
      </c>
      <c r="AU20" s="104">
        <v>0</v>
      </c>
      <c r="AV20" s="176">
        <v>1.34</v>
      </c>
      <c r="AW20" s="176">
        <v>0</v>
      </c>
      <c r="AX20" s="104">
        <v>0</v>
      </c>
      <c r="AY20" s="130"/>
    </row>
    <row r="21" spans="1:51" x14ac:dyDescent="0.2">
      <c r="A21" s="172" t="s">
        <v>523</v>
      </c>
      <c r="B21" s="154" t="s">
        <v>514</v>
      </c>
      <c r="C21" s="155" t="s">
        <v>21</v>
      </c>
      <c r="D21" t="s">
        <v>546</v>
      </c>
      <c r="E21" s="74">
        <v>1328.8</v>
      </c>
      <c r="F21" s="124">
        <v>6736</v>
      </c>
      <c r="G21" s="125">
        <v>595.79999999999995</v>
      </c>
      <c r="H21" s="125">
        <v>69.84</v>
      </c>
      <c r="I21" s="125">
        <v>78.239999999999995</v>
      </c>
      <c r="J21" s="125">
        <v>326.5</v>
      </c>
      <c r="K21" s="75">
        <v>66.239999999999995</v>
      </c>
      <c r="L21" s="75">
        <v>63.56</v>
      </c>
      <c r="M21" s="75">
        <v>82.2</v>
      </c>
      <c r="N21" s="113">
        <v>0</v>
      </c>
      <c r="O21" s="101">
        <v>16.98</v>
      </c>
      <c r="P21" s="101">
        <v>7.4459999999999997</v>
      </c>
      <c r="Q21" s="75">
        <v>5.0599999999999996</v>
      </c>
      <c r="R21" s="101">
        <v>0</v>
      </c>
      <c r="S21" s="105">
        <v>9107746</v>
      </c>
      <c r="T21" s="105">
        <v>805581</v>
      </c>
      <c r="U21" s="105">
        <v>94431</v>
      </c>
      <c r="V21" s="105">
        <v>105788</v>
      </c>
      <c r="W21" s="105">
        <v>441461</v>
      </c>
      <c r="X21" s="105">
        <v>463387</v>
      </c>
      <c r="Y21" s="105">
        <v>2598</v>
      </c>
      <c r="Z21" s="105">
        <v>0</v>
      </c>
      <c r="AA21" s="74">
        <v>0</v>
      </c>
      <c r="AB21" s="105">
        <v>47579</v>
      </c>
      <c r="AC21" s="105">
        <v>5090</v>
      </c>
      <c r="AD21" s="72">
        <v>23237</v>
      </c>
      <c r="AE21" s="167">
        <f t="array" ref="AE21">IFERROR(INDEX(#REF!,MATCH($C21&amp;#REF!&amp;DoM!$B$6,#REF!&amp;#REF!&amp;#REF!,0),MATCH(SNAME!AE$337,#REF!,0)),5.4)</f>
        <v>5.4</v>
      </c>
      <c r="AF21" s="105">
        <v>75617</v>
      </c>
      <c r="AG21" s="105">
        <v>74876</v>
      </c>
      <c r="AH21" s="104">
        <v>46780</v>
      </c>
      <c r="AI21" s="104">
        <v>51705</v>
      </c>
      <c r="AJ21">
        <v>37.5</v>
      </c>
      <c r="AK21" s="72">
        <v>453999981</v>
      </c>
      <c r="AL21" s="72">
        <v>5623</v>
      </c>
      <c r="AM21" s="72">
        <v>0</v>
      </c>
      <c r="AN21" s="62">
        <v>0</v>
      </c>
      <c r="AO21" s="72">
        <v>63662</v>
      </c>
      <c r="AP21" s="72">
        <v>63038</v>
      </c>
      <c r="AQ21" s="104">
        <v>39384</v>
      </c>
      <c r="AR21" s="104">
        <v>44422</v>
      </c>
      <c r="AS21" s="104">
        <v>20</v>
      </c>
      <c r="AT21" s="104">
        <v>10</v>
      </c>
      <c r="AU21" s="104">
        <v>20</v>
      </c>
      <c r="AV21" s="176">
        <v>0.85</v>
      </c>
      <c r="AW21" s="176">
        <v>0</v>
      </c>
      <c r="AX21" s="104">
        <v>944715</v>
      </c>
      <c r="AY21" s="130"/>
    </row>
    <row r="22" spans="1:51" x14ac:dyDescent="0.2">
      <c r="A22" s="172" t="s">
        <v>518</v>
      </c>
      <c r="B22" s="154" t="s">
        <v>513</v>
      </c>
      <c r="C22" s="155" t="s">
        <v>22</v>
      </c>
      <c r="D22" s="129" t="s">
        <v>547</v>
      </c>
      <c r="E22" s="74">
        <v>498.9</v>
      </c>
      <c r="F22" s="124">
        <v>6810</v>
      </c>
      <c r="G22" s="125">
        <v>606.6</v>
      </c>
      <c r="H22" s="125">
        <v>69.180000000000007</v>
      </c>
      <c r="I22" s="125">
        <v>61.98</v>
      </c>
      <c r="J22" s="125">
        <v>326.5</v>
      </c>
      <c r="K22" s="75">
        <v>28.08</v>
      </c>
      <c r="L22" s="75">
        <v>22.4</v>
      </c>
      <c r="M22" s="75">
        <v>5.48</v>
      </c>
      <c r="N22" s="113">
        <v>0</v>
      </c>
      <c r="O22" s="101">
        <v>23.86</v>
      </c>
      <c r="P22" s="101">
        <v>2.6</v>
      </c>
      <c r="Q22" s="75">
        <v>0.66</v>
      </c>
      <c r="R22" s="101">
        <v>0</v>
      </c>
      <c r="S22" s="105">
        <v>3344391</v>
      </c>
      <c r="T22" s="105">
        <v>297901</v>
      </c>
      <c r="U22" s="105">
        <v>33974</v>
      </c>
      <c r="V22" s="105">
        <v>30438</v>
      </c>
      <c r="W22" s="105">
        <v>160344</v>
      </c>
      <c r="X22" s="105">
        <v>157973</v>
      </c>
      <c r="Y22" s="105">
        <v>9454</v>
      </c>
      <c r="Z22" s="105">
        <v>3</v>
      </c>
      <c r="AA22" s="74">
        <v>0</v>
      </c>
      <c r="AB22" s="105">
        <v>13085</v>
      </c>
      <c r="AC22" s="105">
        <v>1663</v>
      </c>
      <c r="AD22" s="72">
        <v>10649</v>
      </c>
      <c r="AE22" s="167">
        <f t="array" ref="AE22">IFERROR(INDEX(#REF!,MATCH($C22&amp;#REF!&amp;DoM!$B$6,#REF!&amp;#REF!&amp;#REF!,0),MATCH(SNAME!AE$337,#REF!,0)),5.4)</f>
        <v>5.4</v>
      </c>
      <c r="AF22" s="105">
        <v>35813</v>
      </c>
      <c r="AG22" s="105">
        <v>35914</v>
      </c>
      <c r="AH22" s="104">
        <v>14160</v>
      </c>
      <c r="AI22" s="104">
        <v>15688</v>
      </c>
      <c r="AJ22">
        <v>19</v>
      </c>
      <c r="AK22" s="72">
        <v>244743994</v>
      </c>
      <c r="AL22" s="72">
        <v>43163</v>
      </c>
      <c r="AM22" s="72">
        <v>4828</v>
      </c>
      <c r="AN22" s="62">
        <v>0</v>
      </c>
      <c r="AO22" s="72">
        <v>18715</v>
      </c>
      <c r="AP22" s="72">
        <v>18768</v>
      </c>
      <c r="AQ22" s="104">
        <v>7400</v>
      </c>
      <c r="AR22" s="104">
        <v>8292</v>
      </c>
      <c r="AS22" s="104">
        <v>20</v>
      </c>
      <c r="AT22" s="104">
        <v>10</v>
      </c>
      <c r="AU22" s="104">
        <v>0</v>
      </c>
      <c r="AV22" s="176">
        <v>0.67</v>
      </c>
      <c r="AW22" s="176">
        <v>0</v>
      </c>
      <c r="AX22" s="104">
        <v>0</v>
      </c>
      <c r="AY22" s="130"/>
    </row>
    <row r="23" spans="1:51" x14ac:dyDescent="0.2">
      <c r="A23" s="172" t="s">
        <v>853</v>
      </c>
      <c r="B23" s="154" t="s">
        <v>512</v>
      </c>
      <c r="C23" s="155" t="s">
        <v>27</v>
      </c>
      <c r="D23" t="s">
        <v>421</v>
      </c>
      <c r="E23" s="74">
        <v>520.20000000000005</v>
      </c>
      <c r="F23" s="124">
        <v>6812</v>
      </c>
      <c r="G23" s="125">
        <v>588.99</v>
      </c>
      <c r="H23" s="125">
        <v>65.38</v>
      </c>
      <c r="I23" s="125">
        <v>62.33</v>
      </c>
      <c r="J23" s="125">
        <v>326.5</v>
      </c>
      <c r="K23" s="75">
        <v>29.52</v>
      </c>
      <c r="L23" s="75">
        <v>15.74</v>
      </c>
      <c r="M23" s="75">
        <v>17.809999999999999</v>
      </c>
      <c r="N23" s="113">
        <v>0</v>
      </c>
      <c r="O23" s="101">
        <v>23.69</v>
      </c>
      <c r="P23" s="101">
        <v>2.3330000000000002</v>
      </c>
      <c r="Q23" s="75">
        <v>1.1000000000000001</v>
      </c>
      <c r="R23" s="101">
        <v>0</v>
      </c>
      <c r="S23" s="105">
        <v>3619216</v>
      </c>
      <c r="T23" s="105">
        <v>312930</v>
      </c>
      <c r="U23" s="105">
        <v>34736</v>
      </c>
      <c r="V23" s="105">
        <v>33116</v>
      </c>
      <c r="W23" s="105">
        <v>173469</v>
      </c>
      <c r="X23" s="105">
        <v>179077</v>
      </c>
      <c r="Y23" s="105">
        <v>7435</v>
      </c>
      <c r="Z23" s="105">
        <v>1</v>
      </c>
      <c r="AA23" s="74">
        <v>0</v>
      </c>
      <c r="AB23" s="105">
        <v>22618</v>
      </c>
      <c r="AC23" s="105">
        <v>2604</v>
      </c>
      <c r="AD23" s="72">
        <v>10011</v>
      </c>
      <c r="AE23" s="167">
        <f t="array" ref="AE23">IFERROR(INDEX(#REF!,MATCH($C23&amp;#REF!&amp;DoM!$B$6,#REF!&amp;#REF!&amp;#REF!,0),MATCH(SNAME!AE$337,#REF!,0)),5.4)</f>
        <v>5.4</v>
      </c>
      <c r="AF23" s="105">
        <v>44698</v>
      </c>
      <c r="AG23" s="105">
        <v>44437</v>
      </c>
      <c r="AH23" s="104">
        <v>17139</v>
      </c>
      <c r="AI23" s="104">
        <v>18989</v>
      </c>
      <c r="AJ23">
        <v>17</v>
      </c>
      <c r="AK23" s="72">
        <v>258148856</v>
      </c>
      <c r="AL23" s="72">
        <v>26801</v>
      </c>
      <c r="AM23" s="72">
        <v>0</v>
      </c>
      <c r="AN23" s="62">
        <v>0</v>
      </c>
      <c r="AO23" s="72">
        <v>29697</v>
      </c>
      <c r="AP23" s="72">
        <v>29523</v>
      </c>
      <c r="AQ23" s="104">
        <v>11387</v>
      </c>
      <c r="AR23" s="104">
        <v>12783</v>
      </c>
      <c r="AS23" s="104">
        <v>13</v>
      </c>
      <c r="AT23" s="104">
        <v>10</v>
      </c>
      <c r="AU23" s="104">
        <v>0</v>
      </c>
      <c r="AV23" s="176">
        <v>0.67</v>
      </c>
      <c r="AW23" s="176">
        <v>0.13500000000000001</v>
      </c>
      <c r="AX23" s="104">
        <v>0</v>
      </c>
      <c r="AY23" s="130"/>
    </row>
    <row r="24" spans="1:51" x14ac:dyDescent="0.2">
      <c r="A24" s="172" t="s">
        <v>863</v>
      </c>
      <c r="B24" s="154" t="s">
        <v>513</v>
      </c>
      <c r="C24" s="155" t="s">
        <v>24</v>
      </c>
      <c r="D24" t="s">
        <v>548</v>
      </c>
      <c r="E24" s="74">
        <v>1622.3</v>
      </c>
      <c r="F24" s="124">
        <v>6736</v>
      </c>
      <c r="G24" s="125">
        <v>535.54999999999995</v>
      </c>
      <c r="H24" s="125">
        <v>57.12</v>
      </c>
      <c r="I24" s="125">
        <v>67.41</v>
      </c>
      <c r="J24" s="125">
        <v>326.5</v>
      </c>
      <c r="K24" s="75">
        <v>78.48</v>
      </c>
      <c r="L24" s="75">
        <v>38.74</v>
      </c>
      <c r="M24" s="75">
        <v>13.7</v>
      </c>
      <c r="N24" s="113">
        <v>0</v>
      </c>
      <c r="O24" s="101">
        <v>42.59</v>
      </c>
      <c r="P24" s="101">
        <v>5.194</v>
      </c>
      <c r="Q24" s="75">
        <v>1.32</v>
      </c>
      <c r="R24" s="101">
        <v>0</v>
      </c>
      <c r="S24" s="105">
        <v>10906931</v>
      </c>
      <c r="T24" s="105">
        <v>867163</v>
      </c>
      <c r="U24" s="105">
        <v>92489</v>
      </c>
      <c r="V24" s="105">
        <v>109150</v>
      </c>
      <c r="W24" s="105">
        <v>528669</v>
      </c>
      <c r="X24" s="105">
        <v>507458</v>
      </c>
      <c r="Y24" s="105">
        <v>0</v>
      </c>
      <c r="Z24" s="105">
        <v>17</v>
      </c>
      <c r="AA24" s="74">
        <v>0</v>
      </c>
      <c r="AB24" s="105">
        <v>42033</v>
      </c>
      <c r="AC24" s="105">
        <v>5342</v>
      </c>
      <c r="AD24" s="72">
        <v>17638</v>
      </c>
      <c r="AE24" s="167">
        <f t="array" ref="AE24">IFERROR(INDEX(#REF!,MATCH($C24&amp;#REF!&amp;DoM!$B$6,#REF!&amp;#REF!&amp;#REF!,0),MATCH(SNAME!AE$337,#REF!,0)),5.4)</f>
        <v>5.4</v>
      </c>
      <c r="AF24" s="105">
        <v>41801</v>
      </c>
      <c r="AG24" s="105">
        <v>42093</v>
      </c>
      <c r="AH24" s="104">
        <v>35509</v>
      </c>
      <c r="AI24" s="104">
        <v>39341</v>
      </c>
      <c r="AJ24">
        <v>61</v>
      </c>
      <c r="AK24" s="72">
        <v>307232652</v>
      </c>
      <c r="AL24" s="72">
        <v>10082</v>
      </c>
      <c r="AM24" s="72">
        <v>0</v>
      </c>
      <c r="AN24" s="62">
        <v>0</v>
      </c>
      <c r="AO24" s="72">
        <v>40653</v>
      </c>
      <c r="AP24" s="72">
        <v>40937</v>
      </c>
      <c r="AQ24" s="104">
        <v>34534</v>
      </c>
      <c r="AR24" s="104">
        <v>39141</v>
      </c>
      <c r="AS24" s="104">
        <v>0</v>
      </c>
      <c r="AT24" s="104">
        <v>10</v>
      </c>
      <c r="AU24" s="104">
        <v>20</v>
      </c>
      <c r="AV24" s="176">
        <v>1.34</v>
      </c>
      <c r="AW24" s="176">
        <v>0</v>
      </c>
      <c r="AX24" s="104">
        <v>0</v>
      </c>
      <c r="AY24" s="130"/>
    </row>
    <row r="25" spans="1:51" x14ac:dyDescent="0.2">
      <c r="A25" s="172" t="s">
        <v>868</v>
      </c>
      <c r="B25" s="154" t="s">
        <v>513</v>
      </c>
      <c r="C25" s="155" t="s">
        <v>26</v>
      </c>
      <c r="D25" t="s">
        <v>549</v>
      </c>
      <c r="E25" s="74">
        <v>309.10000000000002</v>
      </c>
      <c r="F25" s="124">
        <v>6736</v>
      </c>
      <c r="G25" s="125">
        <v>618.89</v>
      </c>
      <c r="H25" s="125">
        <v>62</v>
      </c>
      <c r="I25" s="125">
        <v>66.48</v>
      </c>
      <c r="J25" s="125">
        <v>326.5</v>
      </c>
      <c r="K25" s="75">
        <v>18.72</v>
      </c>
      <c r="L25" s="75">
        <v>10.29</v>
      </c>
      <c r="M25" s="75">
        <v>0</v>
      </c>
      <c r="N25" s="113">
        <v>0</v>
      </c>
      <c r="O25" s="101">
        <v>5.54</v>
      </c>
      <c r="P25" s="101">
        <v>1.052</v>
      </c>
      <c r="Q25" s="75">
        <v>0</v>
      </c>
      <c r="R25" s="101">
        <v>0</v>
      </c>
      <c r="S25" s="105">
        <v>2124534</v>
      </c>
      <c r="T25" s="105">
        <v>195198</v>
      </c>
      <c r="U25" s="105">
        <v>19555</v>
      </c>
      <c r="V25" s="105">
        <v>20968</v>
      </c>
      <c r="W25" s="105">
        <v>102978</v>
      </c>
      <c r="X25" s="105">
        <v>101126</v>
      </c>
      <c r="Y25" s="105">
        <v>9422</v>
      </c>
      <c r="Z25" s="105">
        <v>3</v>
      </c>
      <c r="AA25" s="74">
        <v>0</v>
      </c>
      <c r="AB25" s="105">
        <v>8376</v>
      </c>
      <c r="AC25" s="105">
        <v>1065</v>
      </c>
      <c r="AD25" s="72">
        <v>4850</v>
      </c>
      <c r="AE25" s="167">
        <f t="array" ref="AE25">IFERROR(INDEX(#REF!,MATCH($C25&amp;#REF!&amp;DoM!$B$6,#REF!&amp;#REF!&amp;#REF!,0),MATCH(SNAME!AE$337,#REF!,0)),5.4)</f>
        <v>5.4</v>
      </c>
      <c r="AF25" s="105">
        <v>9159</v>
      </c>
      <c r="AG25" s="105">
        <v>9443</v>
      </c>
      <c r="AH25" s="104">
        <v>2395</v>
      </c>
      <c r="AI25" s="104">
        <v>2653</v>
      </c>
      <c r="AJ25">
        <v>14.5</v>
      </c>
      <c r="AK25" s="72">
        <v>96436960</v>
      </c>
      <c r="AL25" s="72">
        <v>0</v>
      </c>
      <c r="AM25" s="72">
        <v>3253</v>
      </c>
      <c r="AN25" s="62">
        <v>0</v>
      </c>
      <c r="AO25" s="72">
        <v>8727</v>
      </c>
      <c r="AP25" s="72">
        <v>8997</v>
      </c>
      <c r="AQ25" s="104">
        <v>2281</v>
      </c>
      <c r="AR25" s="104">
        <v>2540</v>
      </c>
      <c r="AS25" s="104">
        <v>20</v>
      </c>
      <c r="AT25" s="104">
        <v>10</v>
      </c>
      <c r="AU25" s="104">
        <v>20</v>
      </c>
      <c r="AV25" s="176">
        <v>0.67</v>
      </c>
      <c r="AW25" s="176">
        <v>0</v>
      </c>
      <c r="AX25" s="104">
        <v>0</v>
      </c>
      <c r="AY25" s="130"/>
    </row>
    <row r="26" spans="1:51" x14ac:dyDescent="0.2">
      <c r="A26" s="172" t="s">
        <v>869</v>
      </c>
      <c r="B26" s="154" t="s">
        <v>514</v>
      </c>
      <c r="C26" s="155" t="s">
        <v>28</v>
      </c>
      <c r="D26" t="s">
        <v>550</v>
      </c>
      <c r="E26" s="74">
        <v>473.6</v>
      </c>
      <c r="F26" s="124">
        <v>6736</v>
      </c>
      <c r="G26" s="125">
        <v>621.84</v>
      </c>
      <c r="H26" s="125">
        <v>65.87</v>
      </c>
      <c r="I26" s="125">
        <v>72.41</v>
      </c>
      <c r="J26" s="125">
        <v>326.5</v>
      </c>
      <c r="K26" s="75">
        <v>33.840000000000003</v>
      </c>
      <c r="L26" s="75">
        <v>14.54</v>
      </c>
      <c r="M26" s="75">
        <v>5.48</v>
      </c>
      <c r="N26" s="113">
        <v>0</v>
      </c>
      <c r="O26" s="101">
        <v>9.6</v>
      </c>
      <c r="P26" s="101">
        <v>2.4620000000000002</v>
      </c>
      <c r="Q26" s="75">
        <v>0</v>
      </c>
      <c r="R26" s="101">
        <v>0</v>
      </c>
      <c r="S26" s="105">
        <v>3031874</v>
      </c>
      <c r="T26" s="105">
        <v>279890</v>
      </c>
      <c r="U26" s="105">
        <v>29648</v>
      </c>
      <c r="V26" s="105">
        <v>32592</v>
      </c>
      <c r="W26" s="105">
        <v>146958</v>
      </c>
      <c r="X26" s="105">
        <v>148413</v>
      </c>
      <c r="Y26" s="105">
        <v>10971</v>
      </c>
      <c r="Z26" s="105">
        <v>4</v>
      </c>
      <c r="AA26" s="74">
        <v>0</v>
      </c>
      <c r="AB26" s="105">
        <v>15239</v>
      </c>
      <c r="AC26" s="105">
        <v>1630</v>
      </c>
      <c r="AD26" s="72">
        <v>10095</v>
      </c>
      <c r="AE26" s="167">
        <f t="array" ref="AE26">IFERROR(INDEX(#REF!,MATCH($C26&amp;#REF!&amp;DoM!$B$6,#REF!&amp;#REF!&amp;#REF!,0),MATCH(SNAME!AE$337,#REF!,0)),5.4)</f>
        <v>5.4</v>
      </c>
      <c r="AF26" s="105">
        <v>30360</v>
      </c>
      <c r="AG26" s="105">
        <v>30466</v>
      </c>
      <c r="AH26" s="104">
        <v>4711</v>
      </c>
      <c r="AI26" s="104">
        <v>5220</v>
      </c>
      <c r="AJ26">
        <v>17.5</v>
      </c>
      <c r="AK26" s="72">
        <v>209054697</v>
      </c>
      <c r="AL26" s="72">
        <v>14391</v>
      </c>
      <c r="AM26" s="72">
        <v>0</v>
      </c>
      <c r="AN26" s="62">
        <v>0</v>
      </c>
      <c r="AO26" s="72">
        <v>15769</v>
      </c>
      <c r="AP26" s="72">
        <v>15824</v>
      </c>
      <c r="AQ26" s="104">
        <v>2447</v>
      </c>
      <c r="AR26" s="104">
        <v>2723</v>
      </c>
      <c r="AS26" s="104">
        <v>20</v>
      </c>
      <c r="AT26" s="104">
        <v>10</v>
      </c>
      <c r="AU26" s="104">
        <v>0</v>
      </c>
      <c r="AV26" s="176">
        <v>1.34</v>
      </c>
      <c r="AW26" s="176">
        <v>0</v>
      </c>
      <c r="AX26" s="104">
        <v>749818</v>
      </c>
      <c r="AY26" s="130"/>
    </row>
    <row r="27" spans="1:51" x14ac:dyDescent="0.2">
      <c r="A27" s="172" t="s">
        <v>870</v>
      </c>
      <c r="B27" s="154" t="s">
        <v>520</v>
      </c>
      <c r="C27" s="155" t="s">
        <v>29</v>
      </c>
      <c r="D27" t="s">
        <v>551</v>
      </c>
      <c r="E27" s="74">
        <v>488.4</v>
      </c>
      <c r="F27" s="124">
        <v>6736</v>
      </c>
      <c r="G27" s="125">
        <v>571.04999999999995</v>
      </c>
      <c r="H27" s="125">
        <v>56.71</v>
      </c>
      <c r="I27" s="125">
        <v>57.49</v>
      </c>
      <c r="J27" s="125">
        <v>326.5</v>
      </c>
      <c r="K27" s="75">
        <v>25.2</v>
      </c>
      <c r="L27" s="75">
        <v>10.89</v>
      </c>
      <c r="M27" s="75">
        <v>0</v>
      </c>
      <c r="N27" s="113">
        <v>0</v>
      </c>
      <c r="O27" s="101">
        <v>25.45</v>
      </c>
      <c r="P27" s="101">
        <v>2.3039999999999998</v>
      </c>
      <c r="Q27" s="75">
        <v>0</v>
      </c>
      <c r="R27" s="101">
        <v>0</v>
      </c>
      <c r="S27" s="105">
        <v>3588941</v>
      </c>
      <c r="T27" s="105">
        <v>304255</v>
      </c>
      <c r="U27" s="105">
        <v>30215</v>
      </c>
      <c r="V27" s="105">
        <v>30631</v>
      </c>
      <c r="W27" s="105">
        <v>173959</v>
      </c>
      <c r="X27" s="105">
        <v>168839</v>
      </c>
      <c r="Y27" s="105">
        <v>5489</v>
      </c>
      <c r="Z27" s="105">
        <v>0</v>
      </c>
      <c r="AA27" s="74">
        <v>0</v>
      </c>
      <c r="AB27" s="105">
        <v>15806</v>
      </c>
      <c r="AC27" s="105">
        <v>1843</v>
      </c>
      <c r="AD27" s="72">
        <v>11615</v>
      </c>
      <c r="AE27" s="167">
        <f t="array" ref="AE27">IFERROR(INDEX(#REF!,MATCH($C27&amp;#REF!&amp;DoM!$B$6,#REF!&amp;#REF!&amp;#REF!,0),MATCH(SNAME!AE$337,#REF!,0)),5.4)</f>
        <v>5.4</v>
      </c>
      <c r="AF27" s="105">
        <v>21020</v>
      </c>
      <c r="AG27" s="105">
        <v>21453</v>
      </c>
      <c r="AH27" s="104">
        <v>11650</v>
      </c>
      <c r="AI27" s="104">
        <v>13228</v>
      </c>
      <c r="AJ27">
        <v>12</v>
      </c>
      <c r="AK27" s="72">
        <v>156365248</v>
      </c>
      <c r="AL27" s="72">
        <v>7478</v>
      </c>
      <c r="AM27" s="72">
        <v>0</v>
      </c>
      <c r="AN27" s="62">
        <v>0</v>
      </c>
      <c r="AO27" s="72">
        <v>14787</v>
      </c>
      <c r="AP27" s="72">
        <v>15092</v>
      </c>
      <c r="AQ27" s="104">
        <v>8196</v>
      </c>
      <c r="AR27" s="104">
        <v>9442</v>
      </c>
      <c r="AS27" s="104">
        <v>20</v>
      </c>
      <c r="AT27" s="104">
        <v>10</v>
      </c>
      <c r="AU27" s="104">
        <v>20</v>
      </c>
      <c r="AV27" s="176">
        <v>1.34</v>
      </c>
      <c r="AW27" s="176">
        <v>0</v>
      </c>
      <c r="AX27" s="104">
        <v>0</v>
      </c>
      <c r="AY27" s="130"/>
    </row>
    <row r="28" spans="1:51" x14ac:dyDescent="0.2">
      <c r="A28" s="172" t="s">
        <v>865</v>
      </c>
      <c r="B28" s="154" t="s">
        <v>519</v>
      </c>
      <c r="C28" s="155" t="s">
        <v>30</v>
      </c>
      <c r="D28" t="s">
        <v>552</v>
      </c>
      <c r="E28" s="74">
        <v>595.29999999999995</v>
      </c>
      <c r="F28" s="124">
        <v>6788</v>
      </c>
      <c r="G28" s="125">
        <v>601.6</v>
      </c>
      <c r="H28" s="125">
        <v>66.290000000000006</v>
      </c>
      <c r="I28" s="125">
        <v>61.06</v>
      </c>
      <c r="J28" s="125">
        <v>326.5</v>
      </c>
      <c r="K28" s="75">
        <v>30.96</v>
      </c>
      <c r="L28" s="75">
        <v>19.38</v>
      </c>
      <c r="M28" s="75">
        <v>17.809999999999999</v>
      </c>
      <c r="N28" s="113">
        <v>1.21</v>
      </c>
      <c r="O28" s="101">
        <v>3.84</v>
      </c>
      <c r="P28" s="101">
        <v>2.173</v>
      </c>
      <c r="Q28" s="75">
        <v>0.44</v>
      </c>
      <c r="R28" s="101">
        <v>0</v>
      </c>
      <c r="S28" s="105">
        <v>3945186</v>
      </c>
      <c r="T28" s="105">
        <v>349650</v>
      </c>
      <c r="U28" s="105">
        <v>38528</v>
      </c>
      <c r="V28" s="105">
        <v>35488</v>
      </c>
      <c r="W28" s="105">
        <v>189762</v>
      </c>
      <c r="X28" s="105">
        <v>192284</v>
      </c>
      <c r="Y28" s="105">
        <v>0</v>
      </c>
      <c r="Z28" s="105">
        <v>160</v>
      </c>
      <c r="AA28" s="74">
        <v>4.3</v>
      </c>
      <c r="AB28" s="105">
        <v>17399</v>
      </c>
      <c r="AC28" s="105">
        <v>2047</v>
      </c>
      <c r="AD28" s="72">
        <v>11301</v>
      </c>
      <c r="AE28" s="167">
        <f t="array" ref="AE28">IFERROR(INDEX(#REF!,MATCH($C28&amp;#REF!&amp;DoM!$B$6,#REF!&amp;#REF!&amp;#REF!,0),MATCH(SNAME!AE$337,#REF!,0)),5.4)</f>
        <v>5.4</v>
      </c>
      <c r="AF28" s="105">
        <v>11499</v>
      </c>
      <c r="AG28" s="105">
        <v>11384</v>
      </c>
      <c r="AH28" s="104">
        <v>16742</v>
      </c>
      <c r="AI28" s="104">
        <v>18567</v>
      </c>
      <c r="AJ28">
        <v>31.5</v>
      </c>
      <c r="AK28" s="72">
        <v>272483853</v>
      </c>
      <c r="AL28" s="72">
        <v>23567</v>
      </c>
      <c r="AM28" s="72">
        <v>0</v>
      </c>
      <c r="AN28" s="62">
        <v>0</v>
      </c>
      <c r="AO28" s="72">
        <v>5955</v>
      </c>
      <c r="AP28" s="72">
        <v>5896</v>
      </c>
      <c r="AQ28" s="104">
        <v>8670</v>
      </c>
      <c r="AR28" s="104">
        <v>9733</v>
      </c>
      <c r="AS28" s="104">
        <v>0</v>
      </c>
      <c r="AT28" s="104">
        <v>10</v>
      </c>
      <c r="AU28" s="104">
        <v>0</v>
      </c>
      <c r="AV28" s="176">
        <v>1.34</v>
      </c>
      <c r="AW28" s="176">
        <v>0</v>
      </c>
      <c r="AX28" s="104">
        <v>330945</v>
      </c>
      <c r="AY28" s="130"/>
    </row>
    <row r="29" spans="1:51" x14ac:dyDescent="0.2">
      <c r="A29" s="172" t="s">
        <v>871</v>
      </c>
      <c r="B29" s="154" t="s">
        <v>512</v>
      </c>
      <c r="C29" s="155" t="s">
        <v>31</v>
      </c>
      <c r="D29" s="129" t="s">
        <v>553</v>
      </c>
      <c r="E29" s="74">
        <v>791.5</v>
      </c>
      <c r="F29" s="124">
        <v>6736</v>
      </c>
      <c r="G29" s="125">
        <v>573.33000000000004</v>
      </c>
      <c r="H29" s="125">
        <v>61.09</v>
      </c>
      <c r="I29" s="125">
        <v>71.45</v>
      </c>
      <c r="J29" s="125">
        <v>326.5</v>
      </c>
      <c r="K29" s="75">
        <v>34.56</v>
      </c>
      <c r="L29" s="75">
        <v>31.46</v>
      </c>
      <c r="M29" s="75">
        <v>23.29</v>
      </c>
      <c r="N29" s="113">
        <v>0</v>
      </c>
      <c r="O29" s="101">
        <v>6.15</v>
      </c>
      <c r="P29" s="101">
        <v>4.1399999999999997</v>
      </c>
      <c r="Q29" s="75">
        <v>10.78</v>
      </c>
      <c r="R29" s="101">
        <v>0</v>
      </c>
      <c r="S29" s="105">
        <v>5372634</v>
      </c>
      <c r="T29" s="105">
        <v>457288</v>
      </c>
      <c r="U29" s="105">
        <v>48725</v>
      </c>
      <c r="V29" s="105">
        <v>56989</v>
      </c>
      <c r="W29" s="105">
        <v>260416</v>
      </c>
      <c r="X29" s="105">
        <v>267895</v>
      </c>
      <c r="Y29" s="105">
        <v>2825</v>
      </c>
      <c r="Z29" s="105">
        <v>0</v>
      </c>
      <c r="AA29" s="74">
        <v>0</v>
      </c>
      <c r="AB29" s="105">
        <v>33836</v>
      </c>
      <c r="AC29" s="105">
        <v>3895</v>
      </c>
      <c r="AD29" s="72">
        <v>13493</v>
      </c>
      <c r="AE29" s="167">
        <f t="array" ref="AE29">IFERROR(INDEX(#REF!,MATCH($C29&amp;#REF!&amp;DoM!$B$6,#REF!&amp;#REF!&amp;#REF!,0),MATCH(SNAME!AE$337,#REF!,0)),5.4)</f>
        <v>5.4</v>
      </c>
      <c r="AF29" s="105">
        <v>29256</v>
      </c>
      <c r="AG29" s="105">
        <v>30212</v>
      </c>
      <c r="AH29" s="104">
        <v>24222</v>
      </c>
      <c r="AI29" s="104">
        <v>26718</v>
      </c>
      <c r="AJ29">
        <v>15.5</v>
      </c>
      <c r="AK29" s="72">
        <v>288036299</v>
      </c>
      <c r="AL29" s="72">
        <v>1394</v>
      </c>
      <c r="AM29" s="72">
        <v>0</v>
      </c>
      <c r="AN29" s="62">
        <v>0</v>
      </c>
      <c r="AO29" s="72">
        <v>21303</v>
      </c>
      <c r="AP29" s="72">
        <v>21999</v>
      </c>
      <c r="AQ29" s="104">
        <v>17638</v>
      </c>
      <c r="AR29" s="104">
        <v>19783</v>
      </c>
      <c r="AS29" s="104">
        <v>3</v>
      </c>
      <c r="AT29" s="104">
        <v>10</v>
      </c>
      <c r="AU29" s="104">
        <v>0</v>
      </c>
      <c r="AV29" s="176">
        <v>0.67</v>
      </c>
      <c r="AW29" s="176">
        <v>0</v>
      </c>
      <c r="AX29" s="104">
        <v>987373</v>
      </c>
      <c r="AY29" s="130"/>
    </row>
    <row r="30" spans="1:51" x14ac:dyDescent="0.2">
      <c r="A30" s="172" t="s">
        <v>524</v>
      </c>
      <c r="B30" s="154" t="s">
        <v>519</v>
      </c>
      <c r="C30" s="155" t="s">
        <v>32</v>
      </c>
      <c r="D30" t="s">
        <v>554</v>
      </c>
      <c r="E30" s="74">
        <v>207.3</v>
      </c>
      <c r="F30" s="124">
        <v>6862</v>
      </c>
      <c r="G30" s="125">
        <v>543.65</v>
      </c>
      <c r="H30" s="125">
        <v>39.64</v>
      </c>
      <c r="I30" s="125">
        <v>66.08</v>
      </c>
      <c r="J30" s="125">
        <v>326.5</v>
      </c>
      <c r="K30" s="75">
        <v>12.24</v>
      </c>
      <c r="L30" s="75">
        <v>7.26</v>
      </c>
      <c r="M30" s="75">
        <v>2.74</v>
      </c>
      <c r="N30" s="113">
        <v>0.42</v>
      </c>
      <c r="O30" s="101">
        <v>22.38</v>
      </c>
      <c r="P30" s="101">
        <v>1.2030000000000001</v>
      </c>
      <c r="Q30" s="75">
        <v>0</v>
      </c>
      <c r="R30" s="101">
        <v>0</v>
      </c>
      <c r="S30" s="105">
        <v>1283880</v>
      </c>
      <c r="T30" s="105">
        <v>101717</v>
      </c>
      <c r="U30" s="105">
        <v>7417</v>
      </c>
      <c r="V30" s="105">
        <v>12364</v>
      </c>
      <c r="W30" s="105">
        <v>61088</v>
      </c>
      <c r="X30" s="105">
        <v>60977</v>
      </c>
      <c r="Y30" s="105">
        <v>1438</v>
      </c>
      <c r="Z30" s="105">
        <v>1</v>
      </c>
      <c r="AA30" s="74">
        <v>0</v>
      </c>
      <c r="AB30" s="105">
        <v>5518</v>
      </c>
      <c r="AC30" s="105">
        <v>649</v>
      </c>
      <c r="AD30" s="72">
        <v>3947</v>
      </c>
      <c r="AE30" s="167">
        <f t="array" ref="AE30">IFERROR(INDEX(#REF!,MATCH($C30&amp;#REF!&amp;DoM!$B$6,#REF!&amp;#REF!&amp;#REF!,0),MATCH(SNAME!AE$337,#REF!,0)),5.4)</f>
        <v>5.4</v>
      </c>
      <c r="AF30" s="105">
        <v>9021</v>
      </c>
      <c r="AG30" s="105">
        <v>9187</v>
      </c>
      <c r="AH30" s="104">
        <v>1783</v>
      </c>
      <c r="AI30" s="104">
        <v>2066</v>
      </c>
      <c r="AJ30">
        <v>3.5</v>
      </c>
      <c r="AK30" s="72">
        <v>113555804</v>
      </c>
      <c r="AL30" s="72">
        <v>5205</v>
      </c>
      <c r="AM30" s="72">
        <v>2427</v>
      </c>
      <c r="AN30" s="62">
        <v>0</v>
      </c>
      <c r="AO30" s="72">
        <v>3398</v>
      </c>
      <c r="AP30" s="72">
        <v>3460</v>
      </c>
      <c r="AQ30" s="104">
        <v>671</v>
      </c>
      <c r="AR30" s="104">
        <v>780</v>
      </c>
      <c r="AS30" s="104">
        <v>10</v>
      </c>
      <c r="AT30" s="104">
        <v>10</v>
      </c>
      <c r="AU30" s="104">
        <v>0</v>
      </c>
      <c r="AV30" s="176">
        <v>0.67</v>
      </c>
      <c r="AW30" s="176">
        <v>0</v>
      </c>
      <c r="AX30" s="104">
        <v>176287</v>
      </c>
      <c r="AY30" s="130"/>
    </row>
    <row r="31" spans="1:51" x14ac:dyDescent="0.2">
      <c r="A31" s="172" t="s">
        <v>870</v>
      </c>
      <c r="B31" s="154" t="s">
        <v>520</v>
      </c>
      <c r="C31" s="155" t="s">
        <v>33</v>
      </c>
      <c r="D31" t="s">
        <v>555</v>
      </c>
      <c r="E31" s="74">
        <v>1502.1</v>
      </c>
      <c r="F31" s="124">
        <v>6796</v>
      </c>
      <c r="G31" s="125">
        <v>572.15</v>
      </c>
      <c r="H31" s="125">
        <v>62.93</v>
      </c>
      <c r="I31" s="125">
        <v>58.88</v>
      </c>
      <c r="J31" s="125">
        <v>326.5</v>
      </c>
      <c r="K31" s="75">
        <v>66.959999999999994</v>
      </c>
      <c r="L31" s="75">
        <v>47.2</v>
      </c>
      <c r="M31" s="75">
        <v>26.03</v>
      </c>
      <c r="N31" s="113">
        <v>0</v>
      </c>
      <c r="O31" s="101">
        <v>9.4499999999999993</v>
      </c>
      <c r="P31" s="101">
        <v>5.5229999999999997</v>
      </c>
      <c r="Q31" s="75">
        <v>1.98</v>
      </c>
      <c r="R31" s="101">
        <v>0</v>
      </c>
      <c r="S31" s="105">
        <v>10103613</v>
      </c>
      <c r="T31" s="105">
        <v>850615</v>
      </c>
      <c r="U31" s="105">
        <v>93558</v>
      </c>
      <c r="V31" s="105">
        <v>87537</v>
      </c>
      <c r="W31" s="105">
        <v>485408</v>
      </c>
      <c r="X31" s="105">
        <v>476768</v>
      </c>
      <c r="Y31" s="105">
        <v>10230</v>
      </c>
      <c r="Z31" s="105">
        <v>141</v>
      </c>
      <c r="AA31" s="74">
        <v>0</v>
      </c>
      <c r="AB31" s="105">
        <v>44634</v>
      </c>
      <c r="AC31" s="105">
        <v>5205</v>
      </c>
      <c r="AD31" s="72">
        <v>26831</v>
      </c>
      <c r="AE31" s="167">
        <f t="array" ref="AE31">IFERROR(INDEX(#REF!,MATCH($C31&amp;#REF!&amp;DoM!$B$6,#REF!&amp;#REF!&amp;#REF!,0),MATCH(SNAME!AE$337,#REF!,0)),5.4)</f>
        <v>5.4</v>
      </c>
      <c r="AF31" s="105">
        <v>60374</v>
      </c>
      <c r="AG31" s="105">
        <v>60848</v>
      </c>
      <c r="AH31" s="104">
        <v>20817</v>
      </c>
      <c r="AI31" s="104">
        <v>23064</v>
      </c>
      <c r="AJ31">
        <v>57.5</v>
      </c>
      <c r="AK31" s="72">
        <v>625480837</v>
      </c>
      <c r="AL31" s="72">
        <v>43842</v>
      </c>
      <c r="AM31" s="72">
        <v>0</v>
      </c>
      <c r="AN31" s="62">
        <v>0</v>
      </c>
      <c r="AO31" s="72">
        <v>33262</v>
      </c>
      <c r="AP31" s="72">
        <v>33523</v>
      </c>
      <c r="AQ31" s="104">
        <v>11469</v>
      </c>
      <c r="AR31" s="104">
        <v>12791</v>
      </c>
      <c r="AS31" s="104">
        <v>10</v>
      </c>
      <c r="AT31" s="104">
        <v>10</v>
      </c>
      <c r="AU31" s="104">
        <v>0</v>
      </c>
      <c r="AV31" s="176">
        <v>0</v>
      </c>
      <c r="AW31" s="176">
        <v>0</v>
      </c>
      <c r="AX31" s="104">
        <v>810448</v>
      </c>
      <c r="AY31" s="130"/>
    </row>
    <row r="32" spans="1:51" x14ac:dyDescent="0.2">
      <c r="A32" s="172" t="s">
        <v>872</v>
      </c>
      <c r="B32" s="154" t="s">
        <v>519</v>
      </c>
      <c r="C32" s="155" t="s">
        <v>34</v>
      </c>
      <c r="D32" t="s">
        <v>556</v>
      </c>
      <c r="E32" s="74">
        <v>4185.3</v>
      </c>
      <c r="F32" s="124">
        <v>6805</v>
      </c>
      <c r="G32" s="125">
        <v>564.29</v>
      </c>
      <c r="H32" s="125">
        <v>64.59</v>
      </c>
      <c r="I32" s="125">
        <v>64.86</v>
      </c>
      <c r="J32" s="125">
        <v>326.5</v>
      </c>
      <c r="K32" s="75">
        <v>162</v>
      </c>
      <c r="L32" s="75">
        <v>144.6</v>
      </c>
      <c r="M32" s="75">
        <v>178.1</v>
      </c>
      <c r="N32" s="113">
        <v>8.5500000000000007</v>
      </c>
      <c r="O32" s="101">
        <v>15.06</v>
      </c>
      <c r="P32" s="101">
        <v>17.835000000000001</v>
      </c>
      <c r="Q32" s="75">
        <v>10.34</v>
      </c>
      <c r="R32" s="101">
        <v>0</v>
      </c>
      <c r="S32" s="105">
        <v>27900500</v>
      </c>
      <c r="T32" s="105">
        <v>2313589</v>
      </c>
      <c r="U32" s="105">
        <v>264819</v>
      </c>
      <c r="V32" s="105">
        <v>265926</v>
      </c>
      <c r="W32" s="105">
        <v>1338650</v>
      </c>
      <c r="X32" s="105">
        <v>1360251</v>
      </c>
      <c r="Y32" s="105">
        <v>0</v>
      </c>
      <c r="Z32" s="105">
        <v>231</v>
      </c>
      <c r="AA32" s="74">
        <v>0</v>
      </c>
      <c r="AB32" s="105">
        <v>123084</v>
      </c>
      <c r="AC32" s="105">
        <v>14481</v>
      </c>
      <c r="AD32" s="72">
        <v>62483</v>
      </c>
      <c r="AE32" s="167">
        <f t="array" ref="AE32">IFERROR(INDEX(#REF!,MATCH($C32&amp;#REF!&amp;DoM!$B$6,#REF!&amp;#REF!&amp;#REF!,0),MATCH(SNAME!AE$337,#REF!,0)),5.4)</f>
        <v>5.4</v>
      </c>
      <c r="AF32" s="105">
        <v>164196</v>
      </c>
      <c r="AG32" s="105">
        <v>165919</v>
      </c>
      <c r="AH32" s="104">
        <v>290389</v>
      </c>
      <c r="AI32" s="104">
        <v>321587</v>
      </c>
      <c r="AJ32">
        <v>143.5</v>
      </c>
      <c r="AK32" s="72">
        <v>1463967119</v>
      </c>
      <c r="AL32" s="72">
        <v>21971</v>
      </c>
      <c r="AM32" s="72">
        <v>0</v>
      </c>
      <c r="AN32" s="62">
        <v>0</v>
      </c>
      <c r="AO32" s="72">
        <v>121035</v>
      </c>
      <c r="AP32" s="72">
        <v>122305</v>
      </c>
      <c r="AQ32" s="104">
        <v>214057</v>
      </c>
      <c r="AR32" s="104">
        <v>246411</v>
      </c>
      <c r="AS32" s="104">
        <v>0</v>
      </c>
      <c r="AT32" s="104">
        <v>10</v>
      </c>
      <c r="AU32" s="104">
        <v>0</v>
      </c>
      <c r="AV32" s="176">
        <v>1.34</v>
      </c>
      <c r="AW32" s="176">
        <v>0</v>
      </c>
      <c r="AX32" s="104">
        <v>0</v>
      </c>
      <c r="AY32" s="130"/>
    </row>
    <row r="33" spans="1:51" x14ac:dyDescent="0.2">
      <c r="A33" s="172" t="s">
        <v>866</v>
      </c>
      <c r="B33" s="154" t="s">
        <v>513</v>
      </c>
      <c r="C33" s="155" t="s">
        <v>35</v>
      </c>
      <c r="D33" s="129" t="s">
        <v>557</v>
      </c>
      <c r="E33" s="74">
        <v>2142.1999999999998</v>
      </c>
      <c r="F33" s="124">
        <v>6736</v>
      </c>
      <c r="G33" s="125">
        <v>551.55999999999995</v>
      </c>
      <c r="H33" s="125">
        <v>57.1</v>
      </c>
      <c r="I33" s="125">
        <v>66.900000000000006</v>
      </c>
      <c r="J33" s="125">
        <v>326.5</v>
      </c>
      <c r="K33" s="75">
        <v>125.28</v>
      </c>
      <c r="L33" s="75">
        <v>65.959999999999994</v>
      </c>
      <c r="M33" s="75">
        <v>38.36</v>
      </c>
      <c r="N33" s="113">
        <v>0</v>
      </c>
      <c r="O33" s="101">
        <v>15.96</v>
      </c>
      <c r="P33" s="101">
        <v>7.0659999999999998</v>
      </c>
      <c r="Q33" s="75">
        <v>4.62</v>
      </c>
      <c r="R33" s="101">
        <v>0</v>
      </c>
      <c r="S33" s="105">
        <v>13400598</v>
      </c>
      <c r="T33" s="105">
        <v>1097273</v>
      </c>
      <c r="U33" s="105">
        <v>113595</v>
      </c>
      <c r="V33" s="105">
        <v>133091</v>
      </c>
      <c r="W33" s="105">
        <v>649539</v>
      </c>
      <c r="X33" s="105">
        <v>633290</v>
      </c>
      <c r="Y33" s="105">
        <v>0</v>
      </c>
      <c r="Z33" s="105">
        <v>40</v>
      </c>
      <c r="AA33" s="74">
        <v>0</v>
      </c>
      <c r="AB33" s="105">
        <v>52455</v>
      </c>
      <c r="AC33" s="105">
        <v>6667</v>
      </c>
      <c r="AD33" s="72">
        <v>12566</v>
      </c>
      <c r="AE33" s="167">
        <f t="array" ref="AE33">IFERROR(INDEX(#REF!,MATCH($C33&amp;#REF!&amp;DoM!$B$6,#REF!&amp;#REF!&amp;#REF!,0),MATCH(SNAME!AE$337,#REF!,0)),5.4)</f>
        <v>5.4</v>
      </c>
      <c r="AF33" s="105">
        <v>49867</v>
      </c>
      <c r="AG33" s="105">
        <v>49999</v>
      </c>
      <c r="AH33" s="104">
        <v>40067</v>
      </c>
      <c r="AI33" s="104">
        <v>39977</v>
      </c>
      <c r="AJ33">
        <v>57.5</v>
      </c>
      <c r="AK33" s="72">
        <v>376580796</v>
      </c>
      <c r="AL33" s="72">
        <v>0</v>
      </c>
      <c r="AM33" s="72">
        <v>0</v>
      </c>
      <c r="AN33" s="62">
        <v>0</v>
      </c>
      <c r="AO33" s="72">
        <v>41077</v>
      </c>
      <c r="AP33" s="72">
        <v>41185</v>
      </c>
      <c r="AQ33" s="104">
        <v>33004</v>
      </c>
      <c r="AR33" s="104">
        <v>33602</v>
      </c>
      <c r="AS33" s="104">
        <v>20</v>
      </c>
      <c r="AT33" s="104">
        <v>10</v>
      </c>
      <c r="AU33" s="104">
        <v>0</v>
      </c>
      <c r="AV33" s="176">
        <v>1.34</v>
      </c>
      <c r="AW33" s="176">
        <v>0</v>
      </c>
      <c r="AX33" s="104">
        <v>1388766</v>
      </c>
      <c r="AY33" s="130"/>
    </row>
    <row r="34" spans="1:51" x14ac:dyDescent="0.2">
      <c r="A34" s="172" t="s">
        <v>873</v>
      </c>
      <c r="B34" s="154" t="s">
        <v>513</v>
      </c>
      <c r="C34" s="155" t="s">
        <v>36</v>
      </c>
      <c r="D34" t="s">
        <v>558</v>
      </c>
      <c r="E34" s="74">
        <v>2060.8000000000002</v>
      </c>
      <c r="F34" s="124">
        <v>6736</v>
      </c>
      <c r="G34" s="125">
        <v>589.16</v>
      </c>
      <c r="H34" s="125">
        <v>73.44</v>
      </c>
      <c r="I34" s="125">
        <v>67.39</v>
      </c>
      <c r="J34" s="125">
        <v>326.5</v>
      </c>
      <c r="K34" s="75">
        <v>143.28</v>
      </c>
      <c r="L34" s="75">
        <v>105.32</v>
      </c>
      <c r="M34" s="75">
        <v>72.61</v>
      </c>
      <c r="N34" s="113">
        <v>0</v>
      </c>
      <c r="O34" s="101">
        <v>16.52</v>
      </c>
      <c r="P34" s="101">
        <v>11.15</v>
      </c>
      <c r="Q34" s="75">
        <v>3.52</v>
      </c>
      <c r="R34" s="101">
        <v>0</v>
      </c>
      <c r="S34" s="105">
        <v>13831702</v>
      </c>
      <c r="T34" s="105">
        <v>1209781</v>
      </c>
      <c r="U34" s="105">
        <v>150802</v>
      </c>
      <c r="V34" s="105">
        <v>138379</v>
      </c>
      <c r="W34" s="105">
        <v>670435</v>
      </c>
      <c r="X34" s="105">
        <v>684560</v>
      </c>
      <c r="Y34" s="105">
        <v>0</v>
      </c>
      <c r="Z34" s="105">
        <v>182</v>
      </c>
      <c r="AA34" s="74">
        <v>4.3</v>
      </c>
      <c r="AB34" s="105">
        <v>56702</v>
      </c>
      <c r="AC34" s="105">
        <v>7207</v>
      </c>
      <c r="AD34" s="72">
        <v>35101</v>
      </c>
      <c r="AE34" s="167">
        <f t="array" ref="AE34">IFERROR(INDEX(#REF!,MATCH($C34&amp;#REF!&amp;DoM!$B$6,#REF!&amp;#REF!&amp;#REF!,0),MATCH(SNAME!AE$337,#REF!,0)),5.4)</f>
        <v>5.4</v>
      </c>
      <c r="AF34" s="105">
        <v>65860</v>
      </c>
      <c r="AG34" s="105">
        <v>67529</v>
      </c>
      <c r="AH34" s="104">
        <v>53448</v>
      </c>
      <c r="AI34" s="104">
        <v>59185</v>
      </c>
      <c r="AJ34">
        <v>48.5</v>
      </c>
      <c r="AK34" s="72">
        <v>515495794</v>
      </c>
      <c r="AL34" s="72">
        <v>12174</v>
      </c>
      <c r="AM34" s="72">
        <v>0</v>
      </c>
      <c r="AN34" s="62">
        <v>0</v>
      </c>
      <c r="AO34" s="72">
        <v>60488</v>
      </c>
      <c r="AP34" s="72">
        <v>62021</v>
      </c>
      <c r="AQ34" s="104">
        <v>49088</v>
      </c>
      <c r="AR34" s="104">
        <v>55464</v>
      </c>
      <c r="AS34" s="104">
        <v>20</v>
      </c>
      <c r="AT34" s="104">
        <v>10</v>
      </c>
      <c r="AU34" s="104">
        <v>0</v>
      </c>
      <c r="AV34" s="176">
        <v>1.34</v>
      </c>
      <c r="AW34" s="176">
        <v>0.13500000000000001</v>
      </c>
      <c r="AX34" s="104">
        <v>1580805</v>
      </c>
      <c r="AY34" s="130"/>
    </row>
    <row r="35" spans="1:51" x14ac:dyDescent="0.2">
      <c r="A35" s="172" t="s">
        <v>874</v>
      </c>
      <c r="B35" s="154" t="s">
        <v>521</v>
      </c>
      <c r="C35" s="155" t="s">
        <v>37</v>
      </c>
      <c r="D35" t="s">
        <v>559</v>
      </c>
      <c r="E35" s="74">
        <v>589.29999999999995</v>
      </c>
      <c r="F35" s="124">
        <v>6736</v>
      </c>
      <c r="G35" s="125">
        <v>574.27</v>
      </c>
      <c r="H35" s="125">
        <v>62.98</v>
      </c>
      <c r="I35" s="125">
        <v>76.77</v>
      </c>
      <c r="J35" s="125">
        <v>326.5</v>
      </c>
      <c r="K35" s="75">
        <v>29.52</v>
      </c>
      <c r="L35" s="75">
        <v>14.52</v>
      </c>
      <c r="M35" s="75">
        <v>21.92</v>
      </c>
      <c r="N35" s="113">
        <v>0</v>
      </c>
      <c r="O35" s="101">
        <v>16.22</v>
      </c>
      <c r="P35" s="101">
        <v>2.8359999999999999</v>
      </c>
      <c r="Q35" s="75">
        <v>13.42</v>
      </c>
      <c r="R35" s="101">
        <v>0</v>
      </c>
      <c r="S35" s="105">
        <v>4016003</v>
      </c>
      <c r="T35" s="105">
        <v>342380</v>
      </c>
      <c r="U35" s="105">
        <v>37549</v>
      </c>
      <c r="V35" s="105">
        <v>45770</v>
      </c>
      <c r="W35" s="105">
        <v>194659</v>
      </c>
      <c r="X35" s="105">
        <v>200625</v>
      </c>
      <c r="Y35" s="105">
        <v>1977</v>
      </c>
      <c r="Z35" s="105">
        <v>374</v>
      </c>
      <c r="AA35" s="74">
        <v>6.2</v>
      </c>
      <c r="AB35" s="105">
        <v>20165</v>
      </c>
      <c r="AC35" s="105">
        <v>2414</v>
      </c>
      <c r="AD35" s="72">
        <v>10271</v>
      </c>
      <c r="AE35" s="167">
        <f t="array" ref="AE35">IFERROR(INDEX(#REF!,MATCH($C35&amp;#REF!&amp;DoM!$B$6,#REF!&amp;#REF!&amp;#REF!,0),MATCH(SNAME!AE$337,#REF!,0)),5.4)</f>
        <v>5.4</v>
      </c>
      <c r="AF35" s="105">
        <v>20210</v>
      </c>
      <c r="AG35" s="105">
        <v>20238</v>
      </c>
      <c r="AH35" s="104">
        <v>27932</v>
      </c>
      <c r="AI35" s="104">
        <v>33556</v>
      </c>
      <c r="AJ35">
        <v>29.5</v>
      </c>
      <c r="AK35" s="72">
        <v>243008596</v>
      </c>
      <c r="AL35" s="72">
        <v>8521</v>
      </c>
      <c r="AM35" s="72">
        <v>0</v>
      </c>
      <c r="AN35" s="62">
        <v>0</v>
      </c>
      <c r="AO35" s="72">
        <v>12490</v>
      </c>
      <c r="AP35" s="72">
        <v>12508</v>
      </c>
      <c r="AQ35" s="104">
        <v>17263</v>
      </c>
      <c r="AR35" s="104">
        <v>21218</v>
      </c>
      <c r="AS35" s="104">
        <v>20</v>
      </c>
      <c r="AT35" s="104">
        <v>10</v>
      </c>
      <c r="AU35" s="104">
        <v>0</v>
      </c>
      <c r="AV35" s="176">
        <v>1.34</v>
      </c>
      <c r="AW35" s="176">
        <v>0</v>
      </c>
      <c r="AX35" s="104">
        <v>642280</v>
      </c>
      <c r="AY35" s="130"/>
    </row>
    <row r="36" spans="1:51" x14ac:dyDescent="0.2">
      <c r="A36" s="172" t="s">
        <v>875</v>
      </c>
      <c r="B36" s="154" t="s">
        <v>514</v>
      </c>
      <c r="C36" s="155" t="s">
        <v>94</v>
      </c>
      <c r="D36" s="129" t="s">
        <v>560</v>
      </c>
      <c r="E36" s="74">
        <v>393.7</v>
      </c>
      <c r="F36" s="124">
        <v>6739</v>
      </c>
      <c r="G36" s="125">
        <v>652.69000000000005</v>
      </c>
      <c r="H36" s="125">
        <v>78.150000000000006</v>
      </c>
      <c r="I36" s="125">
        <v>74.13</v>
      </c>
      <c r="J36" s="125">
        <v>326.5</v>
      </c>
      <c r="K36" s="75">
        <v>23.76</v>
      </c>
      <c r="L36" s="75">
        <v>10.89</v>
      </c>
      <c r="M36" s="75">
        <v>19.18</v>
      </c>
      <c r="N36" s="113">
        <v>0</v>
      </c>
      <c r="O36" s="101">
        <v>22.08</v>
      </c>
      <c r="P36" s="101">
        <v>1.966</v>
      </c>
      <c r="Q36" s="75">
        <v>3.08</v>
      </c>
      <c r="R36" s="101">
        <v>0</v>
      </c>
      <c r="S36" s="105">
        <v>2740077</v>
      </c>
      <c r="T36" s="105">
        <v>265384</v>
      </c>
      <c r="U36" s="105">
        <v>31776</v>
      </c>
      <c r="V36" s="105">
        <v>30141</v>
      </c>
      <c r="W36" s="105">
        <v>132755</v>
      </c>
      <c r="X36" s="105">
        <v>136549</v>
      </c>
      <c r="Y36" s="105">
        <v>6782</v>
      </c>
      <c r="Z36" s="105">
        <v>3</v>
      </c>
      <c r="AA36" s="74">
        <v>0</v>
      </c>
      <c r="AB36" s="105">
        <v>14020</v>
      </c>
      <c r="AC36" s="105">
        <v>1500</v>
      </c>
      <c r="AD36" s="72">
        <v>8726</v>
      </c>
      <c r="AE36" s="167">
        <f t="array" ref="AE36">IFERROR(INDEX(#REF!,MATCH($C36&amp;#REF!&amp;DoM!$B$6,#REF!&amp;#REF!&amp;#REF!,0),MATCH(SNAME!AE$337,#REF!,0)),5.4)</f>
        <v>5.4</v>
      </c>
      <c r="AF36" s="105">
        <v>15777</v>
      </c>
      <c r="AG36" s="105">
        <v>15865</v>
      </c>
      <c r="AH36" s="104">
        <v>7498</v>
      </c>
      <c r="AI36" s="104">
        <v>8307</v>
      </c>
      <c r="AJ36">
        <v>10</v>
      </c>
      <c r="AK36" s="72">
        <v>204311438</v>
      </c>
      <c r="AL36" s="72">
        <v>0</v>
      </c>
      <c r="AM36" s="72">
        <v>0</v>
      </c>
      <c r="AN36" s="62">
        <v>0</v>
      </c>
      <c r="AO36" s="72">
        <v>8055</v>
      </c>
      <c r="AP36" s="72">
        <v>8100</v>
      </c>
      <c r="AQ36" s="104">
        <v>3828</v>
      </c>
      <c r="AR36" s="104">
        <v>4272</v>
      </c>
      <c r="AS36" s="104">
        <v>20</v>
      </c>
      <c r="AT36" s="104">
        <v>10</v>
      </c>
      <c r="AU36" s="104">
        <v>20</v>
      </c>
      <c r="AV36" s="176">
        <v>0.63</v>
      </c>
      <c r="AW36" s="176">
        <v>0</v>
      </c>
      <c r="AX36" s="104">
        <v>0</v>
      </c>
      <c r="AY36" s="130"/>
    </row>
    <row r="37" spans="1:51" x14ac:dyDescent="0.2">
      <c r="A37" s="172" t="s">
        <v>876</v>
      </c>
      <c r="B37" s="154" t="s">
        <v>512</v>
      </c>
      <c r="C37" s="155" t="s">
        <v>40</v>
      </c>
      <c r="D37" t="s">
        <v>561</v>
      </c>
      <c r="E37" s="74">
        <v>551.6</v>
      </c>
      <c r="F37" s="124">
        <v>6746</v>
      </c>
      <c r="G37" s="125">
        <v>609.33000000000004</v>
      </c>
      <c r="H37" s="125">
        <v>61.39</v>
      </c>
      <c r="I37" s="125">
        <v>65.5</v>
      </c>
      <c r="J37" s="125">
        <v>326.5</v>
      </c>
      <c r="K37" s="75">
        <v>37.44</v>
      </c>
      <c r="L37" s="75">
        <v>15.74</v>
      </c>
      <c r="M37" s="75">
        <v>17.809999999999999</v>
      </c>
      <c r="N37" s="113">
        <v>0</v>
      </c>
      <c r="O37" s="101">
        <v>24.48</v>
      </c>
      <c r="P37" s="101">
        <v>2.6760000000000002</v>
      </c>
      <c r="Q37" s="75">
        <v>1.1000000000000001</v>
      </c>
      <c r="R37" s="101">
        <v>0</v>
      </c>
      <c r="S37" s="105">
        <v>3798673</v>
      </c>
      <c r="T37" s="105">
        <v>343114</v>
      </c>
      <c r="U37" s="105">
        <v>34569</v>
      </c>
      <c r="V37" s="105">
        <v>36883</v>
      </c>
      <c r="W37" s="105">
        <v>183852</v>
      </c>
      <c r="X37" s="105">
        <v>187907</v>
      </c>
      <c r="Y37" s="105">
        <v>0</v>
      </c>
      <c r="Z37" s="105">
        <v>0</v>
      </c>
      <c r="AA37" s="74">
        <v>0</v>
      </c>
      <c r="AB37" s="105">
        <v>23733</v>
      </c>
      <c r="AC37" s="105">
        <v>2732</v>
      </c>
      <c r="AD37" s="72">
        <v>9723</v>
      </c>
      <c r="AE37" s="167">
        <f t="array" ref="AE37">IFERROR(INDEX(#REF!,MATCH($C37&amp;#REF!&amp;DoM!$B$6,#REF!&amp;#REF!&amp;#REF!,0),MATCH(SNAME!AE$337,#REF!,0)),5.4)</f>
        <v>5.4</v>
      </c>
      <c r="AF37" s="105">
        <v>19885</v>
      </c>
      <c r="AG37" s="105">
        <v>20664</v>
      </c>
      <c r="AH37" s="104">
        <v>13116</v>
      </c>
      <c r="AI37" s="104">
        <v>15466</v>
      </c>
      <c r="AJ37">
        <v>17.5</v>
      </c>
      <c r="AK37" s="72">
        <v>222131179</v>
      </c>
      <c r="AL37" s="72">
        <v>19042</v>
      </c>
      <c r="AM37" s="72">
        <v>0</v>
      </c>
      <c r="AN37" s="62">
        <v>0</v>
      </c>
      <c r="AO37" s="72">
        <v>11794</v>
      </c>
      <c r="AP37" s="72">
        <v>12256</v>
      </c>
      <c r="AQ37" s="104">
        <v>7779</v>
      </c>
      <c r="AR37" s="104">
        <v>9280</v>
      </c>
      <c r="AS37" s="104">
        <v>20</v>
      </c>
      <c r="AT37" s="104">
        <v>10</v>
      </c>
      <c r="AU37" s="104">
        <v>0</v>
      </c>
      <c r="AV37" s="176">
        <v>1.34</v>
      </c>
      <c r="AW37" s="176">
        <v>0</v>
      </c>
      <c r="AX37" s="104">
        <v>1277168</v>
      </c>
      <c r="AY37" s="130"/>
    </row>
    <row r="38" spans="1:51" x14ac:dyDescent="0.2">
      <c r="A38" s="172" t="s">
        <v>877</v>
      </c>
      <c r="B38" s="154" t="s">
        <v>523</v>
      </c>
      <c r="C38" s="155" t="s">
        <v>42</v>
      </c>
      <c r="D38" t="s">
        <v>562</v>
      </c>
      <c r="E38" s="74">
        <v>4137.3999999999996</v>
      </c>
      <c r="F38" s="124">
        <v>6736</v>
      </c>
      <c r="G38" s="125">
        <v>570.19000000000005</v>
      </c>
      <c r="H38" s="125">
        <v>62.68</v>
      </c>
      <c r="I38" s="125">
        <v>78.14</v>
      </c>
      <c r="J38" s="125">
        <v>326.5</v>
      </c>
      <c r="K38" s="75">
        <v>244.08</v>
      </c>
      <c r="L38" s="75">
        <v>217.83</v>
      </c>
      <c r="M38" s="75">
        <v>300.02999999999997</v>
      </c>
      <c r="N38" s="113">
        <v>0</v>
      </c>
      <c r="O38" s="101">
        <v>11.71</v>
      </c>
      <c r="P38" s="101">
        <v>27.724</v>
      </c>
      <c r="Q38" s="75">
        <v>3.52</v>
      </c>
      <c r="R38" s="101">
        <v>0</v>
      </c>
      <c r="S38" s="105">
        <v>28717589</v>
      </c>
      <c r="T38" s="105">
        <v>2430891</v>
      </c>
      <c r="U38" s="105">
        <v>267224</v>
      </c>
      <c r="V38" s="105">
        <v>333134</v>
      </c>
      <c r="W38" s="105">
        <v>1391967</v>
      </c>
      <c r="X38" s="105">
        <v>1474566</v>
      </c>
      <c r="Y38" s="105">
        <v>47900</v>
      </c>
      <c r="Z38" s="105">
        <v>355</v>
      </c>
      <c r="AA38" s="74">
        <v>3.8</v>
      </c>
      <c r="AB38" s="105">
        <v>147788</v>
      </c>
      <c r="AC38" s="105">
        <v>16091</v>
      </c>
      <c r="AD38" s="72">
        <v>78051</v>
      </c>
      <c r="AE38" s="167">
        <f t="array" ref="AE38">IFERROR(INDEX(#REF!,MATCH($C38&amp;#REF!&amp;DoM!$B$6,#REF!&amp;#REF!&amp;#REF!,0),MATCH(SNAME!AE$337,#REF!,0)),5.4)</f>
        <v>5.4</v>
      </c>
      <c r="AF38" s="105">
        <v>256622</v>
      </c>
      <c r="AG38" s="105">
        <v>268304</v>
      </c>
      <c r="AH38" s="104">
        <v>160531</v>
      </c>
      <c r="AI38" s="104">
        <v>187410</v>
      </c>
      <c r="AJ38">
        <v>85.5</v>
      </c>
      <c r="AK38" s="72">
        <v>938612720</v>
      </c>
      <c r="AL38" s="72">
        <v>0</v>
      </c>
      <c r="AM38" s="72">
        <v>130021</v>
      </c>
      <c r="AN38" s="62">
        <v>0</v>
      </c>
      <c r="AO38" s="72">
        <v>280393</v>
      </c>
      <c r="AP38" s="72">
        <v>293157</v>
      </c>
      <c r="AQ38" s="104">
        <v>175401</v>
      </c>
      <c r="AR38" s="104">
        <v>211778</v>
      </c>
      <c r="AS38" s="104">
        <v>0</v>
      </c>
      <c r="AT38" s="104">
        <v>10</v>
      </c>
      <c r="AU38" s="104">
        <v>0</v>
      </c>
      <c r="AV38" s="176">
        <v>0.67</v>
      </c>
      <c r="AW38" s="176">
        <v>0</v>
      </c>
      <c r="AX38" s="104">
        <v>0</v>
      </c>
      <c r="AY38" s="130"/>
    </row>
    <row r="39" spans="1:51" x14ac:dyDescent="0.2">
      <c r="A39" s="172" t="s">
        <v>878</v>
      </c>
      <c r="B39" s="154" t="s">
        <v>512</v>
      </c>
      <c r="C39" s="155" t="s">
        <v>44</v>
      </c>
      <c r="D39" t="s">
        <v>422</v>
      </c>
      <c r="E39" s="74">
        <v>240.6</v>
      </c>
      <c r="F39" s="124">
        <v>6901</v>
      </c>
      <c r="G39" s="125">
        <v>655.96</v>
      </c>
      <c r="H39" s="125">
        <v>72.260000000000005</v>
      </c>
      <c r="I39" s="125">
        <v>74.03</v>
      </c>
      <c r="J39" s="125">
        <v>326.5</v>
      </c>
      <c r="K39" s="75">
        <v>7.92</v>
      </c>
      <c r="L39" s="75">
        <v>13.92</v>
      </c>
      <c r="M39" s="75">
        <v>10.96</v>
      </c>
      <c r="N39" s="113">
        <v>0</v>
      </c>
      <c r="O39" s="101">
        <v>26.84</v>
      </c>
      <c r="P39" s="101">
        <v>1.498</v>
      </c>
      <c r="Q39" s="75">
        <v>4.62</v>
      </c>
      <c r="R39" s="101">
        <v>0</v>
      </c>
      <c r="S39" s="105">
        <v>1772177</v>
      </c>
      <c r="T39" s="105">
        <v>168451</v>
      </c>
      <c r="U39" s="105">
        <v>18556</v>
      </c>
      <c r="V39" s="105">
        <v>19011</v>
      </c>
      <c r="W39" s="105">
        <v>83845</v>
      </c>
      <c r="X39" s="105">
        <v>93192</v>
      </c>
      <c r="Y39" s="105">
        <v>6</v>
      </c>
      <c r="Z39" s="105">
        <v>16</v>
      </c>
      <c r="AA39" s="74">
        <v>0.7</v>
      </c>
      <c r="AB39" s="105">
        <v>11770</v>
      </c>
      <c r="AC39" s="105">
        <v>1355</v>
      </c>
      <c r="AD39" s="72">
        <v>4779</v>
      </c>
      <c r="AE39" s="167">
        <f t="array" ref="AE39">IFERROR(INDEX(#REF!,MATCH($C39&amp;#REF!&amp;DoM!$B$6,#REF!&amp;#REF!&amp;#REF!,0),MATCH(SNAME!AE$337,#REF!,0)),5.4)</f>
        <v>5.4</v>
      </c>
      <c r="AF39" s="105">
        <v>16598</v>
      </c>
      <c r="AG39" s="105">
        <v>17025</v>
      </c>
      <c r="AH39" s="104">
        <v>5686</v>
      </c>
      <c r="AI39" s="104">
        <v>6299</v>
      </c>
      <c r="AJ39">
        <v>9.5</v>
      </c>
      <c r="AK39" s="72">
        <v>141917007</v>
      </c>
      <c r="AL39" s="72">
        <v>4443</v>
      </c>
      <c r="AM39" s="72">
        <v>0</v>
      </c>
      <c r="AN39" s="62">
        <v>0</v>
      </c>
      <c r="AO39" s="72">
        <v>9545</v>
      </c>
      <c r="AP39" s="72">
        <v>9791</v>
      </c>
      <c r="AQ39" s="104">
        <v>3270</v>
      </c>
      <c r="AR39" s="104">
        <v>3652</v>
      </c>
      <c r="AS39" s="104">
        <v>20</v>
      </c>
      <c r="AT39" s="104">
        <v>10</v>
      </c>
      <c r="AU39" s="104">
        <v>0</v>
      </c>
      <c r="AV39" s="176">
        <v>1.05</v>
      </c>
      <c r="AW39" s="176">
        <v>0</v>
      </c>
      <c r="AX39" s="104">
        <v>781329</v>
      </c>
      <c r="AY39" s="130"/>
    </row>
    <row r="40" spans="1:51" x14ac:dyDescent="0.2">
      <c r="A40" s="172" t="s">
        <v>523</v>
      </c>
      <c r="B40" s="154" t="s">
        <v>514</v>
      </c>
      <c r="C40" s="155" t="s">
        <v>43</v>
      </c>
      <c r="D40" t="s">
        <v>448</v>
      </c>
      <c r="E40" s="74">
        <v>491.6</v>
      </c>
      <c r="F40" s="124">
        <v>6781</v>
      </c>
      <c r="G40" s="125">
        <v>629.21</v>
      </c>
      <c r="H40" s="125">
        <v>63.4</v>
      </c>
      <c r="I40" s="125">
        <v>64.87</v>
      </c>
      <c r="J40" s="125">
        <v>326.5</v>
      </c>
      <c r="K40" s="75">
        <v>20.88</v>
      </c>
      <c r="L40" s="75">
        <v>16.940000000000001</v>
      </c>
      <c r="M40" s="75">
        <v>10.96</v>
      </c>
      <c r="N40" s="113">
        <v>0</v>
      </c>
      <c r="O40" s="101">
        <v>23.85</v>
      </c>
      <c r="P40" s="101">
        <v>2.6629999999999998</v>
      </c>
      <c r="Q40" s="75">
        <v>0</v>
      </c>
      <c r="R40" s="101">
        <v>0</v>
      </c>
      <c r="S40" s="105">
        <v>3369479</v>
      </c>
      <c r="T40" s="105">
        <v>312654</v>
      </c>
      <c r="U40" s="105">
        <v>31503</v>
      </c>
      <c r="V40" s="105">
        <v>32234</v>
      </c>
      <c r="W40" s="105">
        <v>162238</v>
      </c>
      <c r="X40" s="105">
        <v>159249</v>
      </c>
      <c r="Y40" s="105">
        <v>0</v>
      </c>
      <c r="Z40" s="105">
        <v>0</v>
      </c>
      <c r="AA40" s="74">
        <v>0</v>
      </c>
      <c r="AB40" s="105">
        <v>16351</v>
      </c>
      <c r="AC40" s="105">
        <v>1749</v>
      </c>
      <c r="AD40" s="72">
        <v>8794</v>
      </c>
      <c r="AE40" s="167">
        <f t="array" ref="AE40">IFERROR(INDEX(#REF!,MATCH($C40&amp;#REF!&amp;DoM!$B$6,#REF!&amp;#REF!&amp;#REF!,0),MATCH(SNAME!AE$337,#REF!,0)),5.4)</f>
        <v>5.4</v>
      </c>
      <c r="AF40" s="105">
        <v>69395</v>
      </c>
      <c r="AG40" s="105">
        <v>69493</v>
      </c>
      <c r="AH40" s="104">
        <v>83794</v>
      </c>
      <c r="AI40" s="104">
        <v>89470</v>
      </c>
      <c r="AJ40">
        <v>17</v>
      </c>
      <c r="AK40" s="72">
        <v>381035546</v>
      </c>
      <c r="AL40" s="72">
        <v>6736</v>
      </c>
      <c r="AM40" s="72">
        <v>0</v>
      </c>
      <c r="AN40" s="62">
        <v>0</v>
      </c>
      <c r="AO40" s="72">
        <v>19728</v>
      </c>
      <c r="AP40" s="72">
        <v>19756</v>
      </c>
      <c r="AQ40" s="104">
        <v>23821</v>
      </c>
      <c r="AR40" s="104">
        <v>26512</v>
      </c>
      <c r="AS40" s="104">
        <v>20</v>
      </c>
      <c r="AT40" s="104">
        <v>10</v>
      </c>
      <c r="AU40" s="104">
        <v>0</v>
      </c>
      <c r="AV40" s="176">
        <v>1.34</v>
      </c>
      <c r="AW40" s="176">
        <v>0</v>
      </c>
      <c r="AX40" s="104">
        <v>480504</v>
      </c>
      <c r="AY40" s="130"/>
    </row>
    <row r="41" spans="1:51" x14ac:dyDescent="0.2">
      <c r="A41" s="172" t="s">
        <v>879</v>
      </c>
      <c r="B41" s="154" t="s">
        <v>519</v>
      </c>
      <c r="C41" s="155" t="s">
        <v>45</v>
      </c>
      <c r="D41" t="s">
        <v>563</v>
      </c>
      <c r="E41" s="74">
        <v>424.9</v>
      </c>
      <c r="F41" s="124">
        <v>6790</v>
      </c>
      <c r="G41" s="125">
        <v>641.1</v>
      </c>
      <c r="H41" s="125">
        <v>70.099999999999994</v>
      </c>
      <c r="I41" s="125">
        <v>73.67</v>
      </c>
      <c r="J41" s="125">
        <v>326.5</v>
      </c>
      <c r="K41" s="75">
        <v>18.72</v>
      </c>
      <c r="L41" s="75">
        <v>14.54</v>
      </c>
      <c r="M41" s="75">
        <v>23.29</v>
      </c>
      <c r="N41" s="113">
        <v>0.88</v>
      </c>
      <c r="O41" s="101">
        <v>9.4700000000000006</v>
      </c>
      <c r="P41" s="101">
        <v>1.8380000000000001</v>
      </c>
      <c r="Q41" s="75">
        <v>0</v>
      </c>
      <c r="R41" s="101">
        <v>0</v>
      </c>
      <c r="S41" s="105">
        <v>2969267</v>
      </c>
      <c r="T41" s="105">
        <v>280353</v>
      </c>
      <c r="U41" s="105">
        <v>30655</v>
      </c>
      <c r="V41" s="105">
        <v>32216</v>
      </c>
      <c r="W41" s="105">
        <v>142778</v>
      </c>
      <c r="X41" s="105">
        <v>143872</v>
      </c>
      <c r="Y41" s="105">
        <v>11847</v>
      </c>
      <c r="Z41" s="105">
        <v>0</v>
      </c>
      <c r="AA41" s="74">
        <v>0</v>
      </c>
      <c r="AB41" s="105">
        <v>13019</v>
      </c>
      <c r="AC41" s="105">
        <v>1532</v>
      </c>
      <c r="AD41" s="72">
        <v>8223</v>
      </c>
      <c r="AE41" s="167">
        <f t="array" ref="AE41">IFERROR(INDEX(#REF!,MATCH($C41&amp;#REF!&amp;DoM!$B$6,#REF!&amp;#REF!&amp;#REF!,0),MATCH(SNAME!AE$337,#REF!,0)),5.4)</f>
        <v>5.4</v>
      </c>
      <c r="AF41" s="105">
        <v>26416</v>
      </c>
      <c r="AG41" s="105">
        <v>26484</v>
      </c>
      <c r="AH41" s="104">
        <v>3045</v>
      </c>
      <c r="AI41" s="104">
        <v>3374</v>
      </c>
      <c r="AJ41">
        <v>7</v>
      </c>
      <c r="AK41" s="72">
        <v>181154855</v>
      </c>
      <c r="AL41" s="72">
        <v>26298</v>
      </c>
      <c r="AM41" s="72">
        <v>0</v>
      </c>
      <c r="AN41" s="62">
        <v>0</v>
      </c>
      <c r="AO41" s="72">
        <v>15999</v>
      </c>
      <c r="AP41" s="72">
        <v>16040</v>
      </c>
      <c r="AQ41" s="104">
        <v>1844</v>
      </c>
      <c r="AR41" s="104">
        <v>2050</v>
      </c>
      <c r="AS41" s="104">
        <v>20</v>
      </c>
      <c r="AT41" s="104">
        <v>10</v>
      </c>
      <c r="AU41" s="104">
        <v>0</v>
      </c>
      <c r="AV41" s="176">
        <v>0.67</v>
      </c>
      <c r="AW41" s="176">
        <v>0</v>
      </c>
      <c r="AX41" s="104">
        <v>158332</v>
      </c>
      <c r="AY41" s="130"/>
    </row>
    <row r="42" spans="1:51" x14ac:dyDescent="0.2">
      <c r="A42" s="172" t="s">
        <v>879</v>
      </c>
      <c r="B42" s="154" t="s">
        <v>519</v>
      </c>
      <c r="C42" s="155" t="s">
        <v>46</v>
      </c>
      <c r="D42" t="s">
        <v>564</v>
      </c>
      <c r="E42" s="74">
        <v>821</v>
      </c>
      <c r="F42" s="124">
        <v>6736</v>
      </c>
      <c r="G42" s="125">
        <v>592.45000000000005</v>
      </c>
      <c r="H42" s="125">
        <v>62.11</v>
      </c>
      <c r="I42" s="125">
        <v>73.83</v>
      </c>
      <c r="J42" s="125">
        <v>326.5</v>
      </c>
      <c r="K42" s="75">
        <v>41.76</v>
      </c>
      <c r="L42" s="75">
        <v>24.82</v>
      </c>
      <c r="M42" s="75">
        <v>20.55</v>
      </c>
      <c r="N42" s="113">
        <v>1.66</v>
      </c>
      <c r="O42" s="101">
        <v>1.32</v>
      </c>
      <c r="P42" s="101">
        <v>4.173</v>
      </c>
      <c r="Q42" s="75">
        <v>1.32</v>
      </c>
      <c r="R42" s="101">
        <v>0</v>
      </c>
      <c r="S42" s="105">
        <v>5653525</v>
      </c>
      <c r="T42" s="105">
        <v>497243</v>
      </c>
      <c r="U42" s="105">
        <v>52129</v>
      </c>
      <c r="V42" s="105">
        <v>61966</v>
      </c>
      <c r="W42" s="105">
        <v>274031</v>
      </c>
      <c r="X42" s="105">
        <v>280784</v>
      </c>
      <c r="Y42" s="105">
        <v>870</v>
      </c>
      <c r="Z42" s="105">
        <v>22</v>
      </c>
      <c r="AA42" s="74">
        <v>0</v>
      </c>
      <c r="AB42" s="105">
        <v>25407</v>
      </c>
      <c r="AC42" s="105">
        <v>2989</v>
      </c>
      <c r="AD42" s="72">
        <v>13761</v>
      </c>
      <c r="AE42" s="167">
        <f t="array" ref="AE42">IFERROR(INDEX(#REF!,MATCH($C42&amp;#REF!&amp;DoM!$B$6,#REF!&amp;#REF!&amp;#REF!,0),MATCH(SNAME!AE$337,#REF!,0)),5.4)</f>
        <v>5.4</v>
      </c>
      <c r="AF42" s="105">
        <v>179510</v>
      </c>
      <c r="AG42" s="105">
        <v>186362</v>
      </c>
      <c r="AH42" s="104">
        <v>53126</v>
      </c>
      <c r="AI42" s="104">
        <v>58860</v>
      </c>
      <c r="AJ42">
        <v>14.5</v>
      </c>
      <c r="AK42" s="72">
        <v>317865471</v>
      </c>
      <c r="AL42" s="72">
        <v>4700</v>
      </c>
      <c r="AM42" s="72">
        <v>0</v>
      </c>
      <c r="AN42" s="62">
        <v>0</v>
      </c>
      <c r="AO42" s="72">
        <v>118587</v>
      </c>
      <c r="AP42" s="72">
        <v>123113</v>
      </c>
      <c r="AQ42" s="104">
        <v>35096</v>
      </c>
      <c r="AR42" s="104">
        <v>40141</v>
      </c>
      <c r="AS42" s="104">
        <v>0</v>
      </c>
      <c r="AT42" s="104">
        <v>10</v>
      </c>
      <c r="AU42" s="104">
        <v>0</v>
      </c>
      <c r="AV42" s="176">
        <v>1.34</v>
      </c>
      <c r="AW42" s="176">
        <v>0</v>
      </c>
      <c r="AX42" s="104">
        <v>0</v>
      </c>
      <c r="AY42" s="130"/>
    </row>
    <row r="43" spans="1:51" x14ac:dyDescent="0.2">
      <c r="A43" s="172" t="s">
        <v>880</v>
      </c>
      <c r="B43" s="154" t="s">
        <v>523</v>
      </c>
      <c r="C43" s="155" t="s">
        <v>47</v>
      </c>
      <c r="D43" t="s">
        <v>565</v>
      </c>
      <c r="E43" s="74">
        <v>570.9</v>
      </c>
      <c r="F43" s="124">
        <v>6736</v>
      </c>
      <c r="G43" s="125">
        <v>609.08000000000004</v>
      </c>
      <c r="H43" s="125">
        <v>56.76</v>
      </c>
      <c r="I43" s="125">
        <v>75.72</v>
      </c>
      <c r="J43" s="125">
        <v>326.5</v>
      </c>
      <c r="K43" s="75">
        <v>34.56</v>
      </c>
      <c r="L43" s="75">
        <v>15.13</v>
      </c>
      <c r="M43" s="75">
        <v>31.51</v>
      </c>
      <c r="N43" s="113">
        <v>0</v>
      </c>
      <c r="O43" s="101">
        <v>19</v>
      </c>
      <c r="P43" s="101">
        <v>3.298</v>
      </c>
      <c r="Q43" s="75">
        <v>0</v>
      </c>
      <c r="R43" s="101">
        <v>0</v>
      </c>
      <c r="S43" s="105">
        <v>3864443</v>
      </c>
      <c r="T43" s="105">
        <v>349429</v>
      </c>
      <c r="U43" s="105">
        <v>32563</v>
      </c>
      <c r="V43" s="105">
        <v>43441</v>
      </c>
      <c r="W43" s="105">
        <v>187313</v>
      </c>
      <c r="X43" s="105">
        <v>188005</v>
      </c>
      <c r="Y43" s="105">
        <v>0</v>
      </c>
      <c r="Z43" s="105">
        <v>0</v>
      </c>
      <c r="AA43" s="74">
        <v>0</v>
      </c>
      <c r="AB43" s="105">
        <v>18843</v>
      </c>
      <c r="AC43" s="105">
        <v>2052</v>
      </c>
      <c r="AD43" s="72">
        <v>9907</v>
      </c>
      <c r="AE43" s="167">
        <f t="array" ref="AE43">IFERROR(INDEX(#REF!,MATCH($C43&amp;#REF!&amp;DoM!$B$6,#REF!&amp;#REF!&amp;#REF!,0),MATCH(SNAME!AE$337,#REF!,0)),5.4)</f>
        <v>5.4</v>
      </c>
      <c r="AF43" s="105">
        <v>18578</v>
      </c>
      <c r="AG43" s="105">
        <v>19144</v>
      </c>
      <c r="AH43" s="104">
        <v>3518</v>
      </c>
      <c r="AI43" s="104">
        <v>3899</v>
      </c>
      <c r="AJ43">
        <v>35.5</v>
      </c>
      <c r="AK43" s="72">
        <v>152719772</v>
      </c>
      <c r="AL43" s="72">
        <v>11411</v>
      </c>
      <c r="AM43" s="72">
        <v>0</v>
      </c>
      <c r="AN43" s="62">
        <v>0</v>
      </c>
      <c r="AO43" s="72">
        <v>15712</v>
      </c>
      <c r="AP43" s="72">
        <v>16190</v>
      </c>
      <c r="AQ43" s="104">
        <v>2975</v>
      </c>
      <c r="AR43" s="104">
        <v>3312</v>
      </c>
      <c r="AS43" s="104">
        <v>20</v>
      </c>
      <c r="AT43" s="104">
        <v>10</v>
      </c>
      <c r="AU43" s="104">
        <v>0</v>
      </c>
      <c r="AV43" s="176">
        <v>1.34</v>
      </c>
      <c r="AW43" s="176">
        <v>0</v>
      </c>
      <c r="AX43" s="104">
        <v>1370580</v>
      </c>
      <c r="AY43" s="130"/>
    </row>
    <row r="44" spans="1:51" x14ac:dyDescent="0.2">
      <c r="A44" s="172" t="s">
        <v>881</v>
      </c>
      <c r="B44" s="154" t="s">
        <v>513</v>
      </c>
      <c r="C44" s="155" t="s">
        <v>48</v>
      </c>
      <c r="D44" t="s">
        <v>566</v>
      </c>
      <c r="E44" s="74">
        <v>1981.5</v>
      </c>
      <c r="F44" s="124">
        <v>6736</v>
      </c>
      <c r="G44" s="125">
        <v>562.6</v>
      </c>
      <c r="H44" s="125">
        <v>57.46</v>
      </c>
      <c r="I44" s="125">
        <v>68.59</v>
      </c>
      <c r="J44" s="125">
        <v>326.5</v>
      </c>
      <c r="K44" s="75">
        <v>99.36</v>
      </c>
      <c r="L44" s="75">
        <v>64.14</v>
      </c>
      <c r="M44" s="75">
        <v>47.95</v>
      </c>
      <c r="N44" s="113">
        <v>0</v>
      </c>
      <c r="O44" s="101">
        <v>22.18</v>
      </c>
      <c r="P44" s="101">
        <v>8.8889999999999993</v>
      </c>
      <c r="Q44" s="75">
        <v>2.42</v>
      </c>
      <c r="R44" s="101">
        <v>0</v>
      </c>
      <c r="S44" s="105">
        <v>13092763</v>
      </c>
      <c r="T44" s="105">
        <v>1093526</v>
      </c>
      <c r="U44" s="105">
        <v>111685</v>
      </c>
      <c r="V44" s="105">
        <v>133318</v>
      </c>
      <c r="W44" s="105">
        <v>634618</v>
      </c>
      <c r="X44" s="105">
        <v>619061</v>
      </c>
      <c r="Y44" s="105">
        <v>0</v>
      </c>
      <c r="Z44" s="105">
        <v>29</v>
      </c>
      <c r="AA44" s="74">
        <v>0</v>
      </c>
      <c r="AB44" s="105">
        <v>51277</v>
      </c>
      <c r="AC44" s="105">
        <v>6517</v>
      </c>
      <c r="AD44" s="72">
        <v>18887</v>
      </c>
      <c r="AE44" s="167">
        <f t="array" ref="AE44">IFERROR(INDEX(#REF!,MATCH($C44&amp;#REF!&amp;DoM!$B$6,#REF!&amp;#REF!&amp;#REF!,0),MATCH(SNAME!AE$337,#REF!,0)),5.4)</f>
        <v>5.4</v>
      </c>
      <c r="AF44" s="105">
        <v>32480</v>
      </c>
      <c r="AG44" s="105">
        <v>32704</v>
      </c>
      <c r="AH44" s="104">
        <v>18222</v>
      </c>
      <c r="AI44" s="104">
        <v>20817</v>
      </c>
      <c r="AJ44">
        <v>65</v>
      </c>
      <c r="AK44" s="72">
        <v>346945754</v>
      </c>
      <c r="AL44" s="72">
        <v>251</v>
      </c>
      <c r="AM44" s="72">
        <v>0</v>
      </c>
      <c r="AN44" s="62">
        <v>0</v>
      </c>
      <c r="AO44" s="72">
        <v>28508</v>
      </c>
      <c r="AP44" s="72">
        <v>28704</v>
      </c>
      <c r="AQ44" s="104">
        <v>15993</v>
      </c>
      <c r="AR44" s="104">
        <v>18460</v>
      </c>
      <c r="AS44" s="104">
        <v>0</v>
      </c>
      <c r="AT44" s="104">
        <v>10</v>
      </c>
      <c r="AU44" s="104">
        <v>0</v>
      </c>
      <c r="AV44" s="176">
        <v>1.34</v>
      </c>
      <c r="AW44" s="176">
        <v>0</v>
      </c>
      <c r="AX44" s="104">
        <v>0</v>
      </c>
      <c r="AY44" s="130"/>
    </row>
    <row r="45" spans="1:51" x14ac:dyDescent="0.2">
      <c r="A45" s="172" t="s">
        <v>522</v>
      </c>
      <c r="B45" s="154" t="s">
        <v>513</v>
      </c>
      <c r="C45" s="155" t="s">
        <v>49</v>
      </c>
      <c r="D45" t="s">
        <v>567</v>
      </c>
      <c r="E45" s="74">
        <v>1718.7</v>
      </c>
      <c r="F45" s="124">
        <v>6736</v>
      </c>
      <c r="G45" s="125">
        <v>562.09</v>
      </c>
      <c r="H45" s="125">
        <v>64.67</v>
      </c>
      <c r="I45" s="125">
        <v>65.14</v>
      </c>
      <c r="J45" s="125">
        <v>326.5</v>
      </c>
      <c r="K45" s="75">
        <v>83.52</v>
      </c>
      <c r="L45" s="75">
        <v>62.33</v>
      </c>
      <c r="M45" s="75">
        <v>86.31</v>
      </c>
      <c r="N45" s="113">
        <v>0</v>
      </c>
      <c r="O45" s="101">
        <v>27.77</v>
      </c>
      <c r="P45" s="101">
        <v>8.7360000000000007</v>
      </c>
      <c r="Q45" s="75">
        <v>4.84</v>
      </c>
      <c r="R45" s="101">
        <v>0</v>
      </c>
      <c r="S45" s="105">
        <v>11458610</v>
      </c>
      <c r="T45" s="105">
        <v>956171</v>
      </c>
      <c r="U45" s="105">
        <v>110010</v>
      </c>
      <c r="V45" s="105">
        <v>110810</v>
      </c>
      <c r="W45" s="105">
        <v>555409</v>
      </c>
      <c r="X45" s="105">
        <v>550721</v>
      </c>
      <c r="Y45" s="105">
        <v>0</v>
      </c>
      <c r="Z45" s="105">
        <v>884</v>
      </c>
      <c r="AA45" s="74">
        <v>20</v>
      </c>
      <c r="AB45" s="105">
        <v>45616</v>
      </c>
      <c r="AC45" s="105">
        <v>5798</v>
      </c>
      <c r="AD45" s="72">
        <v>31525</v>
      </c>
      <c r="AE45" s="167">
        <f t="array" ref="AE45">IFERROR(INDEX(#REF!,MATCH($C45&amp;#REF!&amp;DoM!$B$6,#REF!&amp;#REF!&amp;#REF!,0),MATCH(SNAME!AE$337,#REF!,0)),5.4)</f>
        <v>5.4</v>
      </c>
      <c r="AF45" s="105">
        <v>95608</v>
      </c>
      <c r="AG45" s="105">
        <v>95292</v>
      </c>
      <c r="AH45" s="104">
        <v>171958</v>
      </c>
      <c r="AI45" s="104">
        <v>192660</v>
      </c>
      <c r="AJ45">
        <v>96</v>
      </c>
      <c r="AK45" s="72">
        <v>968040141</v>
      </c>
      <c r="AL45" s="72">
        <v>17788</v>
      </c>
      <c r="AM45" s="72">
        <v>0</v>
      </c>
      <c r="AN45" s="62">
        <v>0</v>
      </c>
      <c r="AO45" s="72">
        <v>39964</v>
      </c>
      <c r="AP45" s="72">
        <v>39832</v>
      </c>
      <c r="AQ45" s="104">
        <v>71878</v>
      </c>
      <c r="AR45" s="104">
        <v>83360</v>
      </c>
      <c r="AS45" s="104">
        <v>20</v>
      </c>
      <c r="AT45" s="104">
        <v>10</v>
      </c>
      <c r="AU45" s="104">
        <v>0</v>
      </c>
      <c r="AV45" s="176">
        <v>0.67</v>
      </c>
      <c r="AW45" s="176">
        <v>0</v>
      </c>
      <c r="AX45" s="104">
        <v>0</v>
      </c>
      <c r="AY45" s="130"/>
    </row>
    <row r="46" spans="1:51" x14ac:dyDescent="0.2">
      <c r="A46" s="172" t="s">
        <v>512</v>
      </c>
      <c r="B46" s="154" t="s">
        <v>512</v>
      </c>
      <c r="C46" s="155" t="s">
        <v>50</v>
      </c>
      <c r="D46" t="s">
        <v>568</v>
      </c>
      <c r="E46" s="74">
        <v>5237.6000000000004</v>
      </c>
      <c r="F46" s="124">
        <v>6738</v>
      </c>
      <c r="G46" s="125">
        <v>568.75</v>
      </c>
      <c r="H46" s="125">
        <v>67.53</v>
      </c>
      <c r="I46" s="125">
        <v>67.400000000000006</v>
      </c>
      <c r="J46" s="125">
        <v>326.5</v>
      </c>
      <c r="K46" s="75">
        <v>213.84</v>
      </c>
      <c r="L46" s="75">
        <v>179.69</v>
      </c>
      <c r="M46" s="75">
        <v>290.44</v>
      </c>
      <c r="N46" s="113">
        <v>0</v>
      </c>
      <c r="O46" s="101">
        <v>46.76</v>
      </c>
      <c r="P46" s="101">
        <v>18.654</v>
      </c>
      <c r="Q46" s="75">
        <v>23.54</v>
      </c>
      <c r="R46" s="101">
        <v>0</v>
      </c>
      <c r="S46" s="105">
        <v>34549095</v>
      </c>
      <c r="T46" s="105">
        <v>2916266</v>
      </c>
      <c r="U46" s="105">
        <v>346260</v>
      </c>
      <c r="V46" s="105">
        <v>345594</v>
      </c>
      <c r="W46" s="105">
        <v>1674129</v>
      </c>
      <c r="X46" s="105">
        <v>1741685</v>
      </c>
      <c r="Y46" s="105">
        <v>0</v>
      </c>
      <c r="Z46" s="105">
        <v>293</v>
      </c>
      <c r="AA46" s="74">
        <v>1.2</v>
      </c>
      <c r="AB46" s="105">
        <v>219981</v>
      </c>
      <c r="AC46" s="105">
        <v>25322</v>
      </c>
      <c r="AD46" s="72">
        <v>66618</v>
      </c>
      <c r="AE46" s="167">
        <f t="array" ref="AE46">IFERROR(INDEX(#REF!,MATCH($C46&amp;#REF!&amp;DoM!$B$6,#REF!&amp;#REF!&amp;#REF!,0),MATCH(SNAME!AE$337,#REF!,0)),5.4)</f>
        <v>5.4</v>
      </c>
      <c r="AF46" s="105">
        <v>43134</v>
      </c>
      <c r="AG46" s="105">
        <v>42418</v>
      </c>
      <c r="AH46" s="104">
        <v>283471</v>
      </c>
      <c r="AI46" s="104">
        <v>287683</v>
      </c>
      <c r="AJ46">
        <v>82.5</v>
      </c>
      <c r="AK46" s="72">
        <v>1952212278</v>
      </c>
      <c r="AL46" s="72">
        <v>37428</v>
      </c>
      <c r="AM46" s="72">
        <v>0</v>
      </c>
      <c r="AN46" s="62">
        <v>0</v>
      </c>
      <c r="AO46" s="72">
        <v>25525</v>
      </c>
      <c r="AP46" s="72">
        <v>25102</v>
      </c>
      <c r="AQ46" s="104">
        <v>167750</v>
      </c>
      <c r="AR46" s="104">
        <v>174869</v>
      </c>
      <c r="AS46" s="104">
        <v>0</v>
      </c>
      <c r="AT46" s="104">
        <v>10</v>
      </c>
      <c r="AU46" s="104">
        <v>0</v>
      </c>
      <c r="AV46" s="176">
        <v>1.34</v>
      </c>
      <c r="AW46" s="176">
        <v>0</v>
      </c>
      <c r="AX46" s="104">
        <v>6949520</v>
      </c>
      <c r="AY46" s="130"/>
    </row>
    <row r="47" spans="1:51" x14ac:dyDescent="0.2">
      <c r="A47" s="172" t="s">
        <v>859</v>
      </c>
      <c r="B47" s="154" t="s">
        <v>520</v>
      </c>
      <c r="C47" s="155" t="s">
        <v>51</v>
      </c>
      <c r="D47" t="s">
        <v>569</v>
      </c>
      <c r="E47" s="74">
        <v>16963.2</v>
      </c>
      <c r="F47" s="124">
        <v>6736</v>
      </c>
      <c r="G47" s="125">
        <v>568.96</v>
      </c>
      <c r="H47" s="125">
        <v>67.12</v>
      </c>
      <c r="I47" s="125">
        <v>73.25</v>
      </c>
      <c r="J47" s="125">
        <v>326.5</v>
      </c>
      <c r="K47" s="75">
        <v>959.04</v>
      </c>
      <c r="L47" s="75">
        <v>580.12</v>
      </c>
      <c r="M47" s="75">
        <v>982.29</v>
      </c>
      <c r="N47" s="113">
        <v>0</v>
      </c>
      <c r="O47" s="101">
        <v>48.71</v>
      </c>
      <c r="P47" s="101">
        <v>101.363</v>
      </c>
      <c r="Q47" s="75">
        <v>188.76</v>
      </c>
      <c r="R47" s="101">
        <v>0</v>
      </c>
      <c r="S47" s="105">
        <v>115383638</v>
      </c>
      <c r="T47" s="105">
        <v>9745943</v>
      </c>
      <c r="U47" s="105">
        <v>1149725</v>
      </c>
      <c r="V47" s="105">
        <v>1254729</v>
      </c>
      <c r="W47" s="105">
        <v>5592749</v>
      </c>
      <c r="X47" s="105">
        <v>5783178</v>
      </c>
      <c r="Y47" s="105">
        <v>0</v>
      </c>
      <c r="Z47" s="105">
        <v>1997</v>
      </c>
      <c r="AA47" s="74">
        <v>19.3</v>
      </c>
      <c r="AB47" s="105">
        <v>541413</v>
      </c>
      <c r="AC47" s="105">
        <v>63142</v>
      </c>
      <c r="AD47" s="72">
        <v>281992</v>
      </c>
      <c r="AE47" s="167">
        <f t="array" ref="AE47">IFERROR(INDEX(#REF!,MATCH($C47&amp;#REF!&amp;DoM!$B$6,#REF!&amp;#REF!&amp;#REF!,0),MATCH(SNAME!AE$337,#REF!,0)),5.4)</f>
        <v>5.4</v>
      </c>
      <c r="AF47" s="105">
        <v>1235467</v>
      </c>
      <c r="AG47" s="105">
        <v>1282717</v>
      </c>
      <c r="AH47" s="104">
        <v>934028</v>
      </c>
      <c r="AI47" s="104">
        <v>1044256</v>
      </c>
      <c r="AJ47">
        <v>336.5</v>
      </c>
      <c r="AK47" s="72">
        <v>5538432184</v>
      </c>
      <c r="AL47" s="72">
        <v>226174</v>
      </c>
      <c r="AM47" s="72">
        <v>0</v>
      </c>
      <c r="AN47" s="62">
        <v>0</v>
      </c>
      <c r="AO47" s="72">
        <v>952710</v>
      </c>
      <c r="AP47" s="72">
        <v>989146</v>
      </c>
      <c r="AQ47" s="104">
        <v>720260</v>
      </c>
      <c r="AR47" s="104">
        <v>832700</v>
      </c>
      <c r="AS47" s="104">
        <v>20</v>
      </c>
      <c r="AT47" s="104">
        <v>10</v>
      </c>
      <c r="AU47" s="104">
        <v>0</v>
      </c>
      <c r="AV47" s="176">
        <v>1.34</v>
      </c>
      <c r="AW47" s="176">
        <v>0</v>
      </c>
      <c r="AX47" s="104">
        <v>11564168</v>
      </c>
      <c r="AY47" s="130"/>
    </row>
    <row r="48" spans="1:51" x14ac:dyDescent="0.2">
      <c r="A48" s="172" t="s">
        <v>859</v>
      </c>
      <c r="B48" s="154" t="s">
        <v>520</v>
      </c>
      <c r="C48" s="155" t="s">
        <v>52</v>
      </c>
      <c r="D48" s="129" t="s">
        <v>570</v>
      </c>
      <c r="E48" s="74">
        <v>1331.4</v>
      </c>
      <c r="F48" s="124">
        <v>6736</v>
      </c>
      <c r="G48" s="125">
        <v>574.61</v>
      </c>
      <c r="H48" s="125">
        <v>63.75</v>
      </c>
      <c r="I48" s="125">
        <v>65.739999999999995</v>
      </c>
      <c r="J48" s="125">
        <v>326.5</v>
      </c>
      <c r="K48" s="75">
        <v>59.76</v>
      </c>
      <c r="L48" s="75">
        <v>52.64</v>
      </c>
      <c r="M48" s="75">
        <v>19.18</v>
      </c>
      <c r="N48" s="113">
        <v>0</v>
      </c>
      <c r="O48" s="101">
        <v>37.83</v>
      </c>
      <c r="P48" s="101">
        <v>4.1950000000000003</v>
      </c>
      <c r="Q48" s="75">
        <v>0</v>
      </c>
      <c r="R48" s="101">
        <v>0</v>
      </c>
      <c r="S48" s="105">
        <v>9136037</v>
      </c>
      <c r="T48" s="105">
        <v>779344</v>
      </c>
      <c r="U48" s="105">
        <v>86464</v>
      </c>
      <c r="V48" s="105">
        <v>89163</v>
      </c>
      <c r="W48" s="105">
        <v>442832</v>
      </c>
      <c r="X48" s="105">
        <v>437127</v>
      </c>
      <c r="Y48" s="105">
        <v>0</v>
      </c>
      <c r="Z48" s="105">
        <v>7</v>
      </c>
      <c r="AA48" s="74">
        <v>0</v>
      </c>
      <c r="AB48" s="105">
        <v>40923</v>
      </c>
      <c r="AC48" s="105">
        <v>4773</v>
      </c>
      <c r="AD48" s="72">
        <v>15152</v>
      </c>
      <c r="AE48" s="167">
        <f t="array" ref="AE48">IFERROR(INDEX(#REF!,MATCH($C48&amp;#REF!&amp;DoM!$B$6,#REF!&amp;#REF!&amp;#REF!,0),MATCH(SNAME!AE$337,#REF!,0)),5.4)</f>
        <v>5.4</v>
      </c>
      <c r="AF48" s="105">
        <v>18806</v>
      </c>
      <c r="AG48" s="105">
        <v>18774</v>
      </c>
      <c r="AH48" s="104">
        <v>23336</v>
      </c>
      <c r="AI48" s="104">
        <v>25855</v>
      </c>
      <c r="AJ48">
        <v>40.5</v>
      </c>
      <c r="AK48" s="72">
        <v>288371539</v>
      </c>
      <c r="AL48" s="72">
        <v>9035</v>
      </c>
      <c r="AM48" s="72">
        <v>0</v>
      </c>
      <c r="AN48" s="62">
        <v>0</v>
      </c>
      <c r="AO48" s="72">
        <v>16496</v>
      </c>
      <c r="AP48" s="72">
        <v>16468</v>
      </c>
      <c r="AQ48" s="104">
        <v>20470</v>
      </c>
      <c r="AR48" s="104">
        <v>23048</v>
      </c>
      <c r="AS48" s="104">
        <v>20</v>
      </c>
      <c r="AT48" s="104">
        <v>10</v>
      </c>
      <c r="AU48" s="104">
        <v>0</v>
      </c>
      <c r="AV48" s="176">
        <v>1.34</v>
      </c>
      <c r="AW48" s="176">
        <v>0</v>
      </c>
      <c r="AX48" s="104">
        <v>1010891</v>
      </c>
      <c r="AY48" s="130"/>
    </row>
    <row r="49" spans="1:51" x14ac:dyDescent="0.2">
      <c r="A49" s="172" t="s">
        <v>882</v>
      </c>
      <c r="B49" s="154" t="s">
        <v>523</v>
      </c>
      <c r="C49" s="155" t="s">
        <v>53</v>
      </c>
      <c r="D49" t="s">
        <v>571</v>
      </c>
      <c r="E49" s="74">
        <v>1374.8</v>
      </c>
      <c r="F49" s="124">
        <v>6790</v>
      </c>
      <c r="G49" s="125">
        <v>580.41999999999996</v>
      </c>
      <c r="H49" s="125">
        <v>66.55</v>
      </c>
      <c r="I49" s="125">
        <v>70.349999999999994</v>
      </c>
      <c r="J49" s="125">
        <v>326.5</v>
      </c>
      <c r="K49" s="75">
        <v>77.040000000000006</v>
      </c>
      <c r="L49" s="75">
        <v>53.86</v>
      </c>
      <c r="M49" s="75">
        <v>30.14</v>
      </c>
      <c r="N49" s="113">
        <v>0</v>
      </c>
      <c r="O49" s="101">
        <v>11.35</v>
      </c>
      <c r="P49" s="101">
        <v>8.9480000000000004</v>
      </c>
      <c r="Q49" s="75">
        <v>0.22</v>
      </c>
      <c r="R49" s="101">
        <v>0</v>
      </c>
      <c r="S49" s="105">
        <v>9345756</v>
      </c>
      <c r="T49" s="105">
        <v>798890</v>
      </c>
      <c r="U49" s="105">
        <v>91599</v>
      </c>
      <c r="V49" s="105">
        <v>96830</v>
      </c>
      <c r="W49" s="105">
        <v>449395</v>
      </c>
      <c r="X49" s="105">
        <v>449129</v>
      </c>
      <c r="Y49" s="105">
        <v>0</v>
      </c>
      <c r="Z49" s="105">
        <v>0</v>
      </c>
      <c r="AA49" s="74">
        <v>0</v>
      </c>
      <c r="AB49" s="105">
        <v>45014</v>
      </c>
      <c r="AC49" s="105">
        <v>4901</v>
      </c>
      <c r="AD49" s="72">
        <v>25598</v>
      </c>
      <c r="AE49" s="167">
        <f t="array" ref="AE49">IFERROR(INDEX(#REF!,MATCH($C49&amp;#REF!&amp;DoM!$B$6,#REF!&amp;#REF!&amp;#REF!,0),MATCH(SNAME!AE$337,#REF!,0)),5.4)</f>
        <v>5.4</v>
      </c>
      <c r="AF49" s="105">
        <v>88725</v>
      </c>
      <c r="AG49" s="105">
        <v>93315</v>
      </c>
      <c r="AH49" s="104">
        <v>29452</v>
      </c>
      <c r="AI49" s="104">
        <v>32633</v>
      </c>
      <c r="AJ49">
        <v>36.5</v>
      </c>
      <c r="AK49" s="72">
        <v>252966482</v>
      </c>
      <c r="AL49" s="72">
        <v>71572</v>
      </c>
      <c r="AM49" s="72">
        <v>0</v>
      </c>
      <c r="AN49" s="62">
        <v>0</v>
      </c>
      <c r="AO49" s="72">
        <v>92476</v>
      </c>
      <c r="AP49" s="72">
        <v>97260</v>
      </c>
      <c r="AQ49" s="104">
        <v>30698</v>
      </c>
      <c r="AR49" s="104">
        <v>34799</v>
      </c>
      <c r="AS49" s="104">
        <v>1</v>
      </c>
      <c r="AT49" s="104">
        <v>8</v>
      </c>
      <c r="AU49" s="104">
        <v>0</v>
      </c>
      <c r="AV49" s="176">
        <v>1</v>
      </c>
      <c r="AW49" s="176">
        <v>0</v>
      </c>
      <c r="AX49" s="104">
        <v>708746</v>
      </c>
      <c r="AY49" s="130"/>
    </row>
    <row r="50" spans="1:51" x14ac:dyDescent="0.2">
      <c r="A50" s="172" t="s">
        <v>859</v>
      </c>
      <c r="B50" s="154" t="s">
        <v>520</v>
      </c>
      <c r="C50" s="155" t="s">
        <v>57</v>
      </c>
      <c r="D50" t="s">
        <v>572</v>
      </c>
      <c r="E50" s="74">
        <v>458.9</v>
      </c>
      <c r="F50" s="124">
        <v>6792</v>
      </c>
      <c r="G50" s="125">
        <v>624.74</v>
      </c>
      <c r="H50" s="125">
        <v>61.23</v>
      </c>
      <c r="I50" s="125">
        <v>69.87</v>
      </c>
      <c r="J50" s="125">
        <v>326.5</v>
      </c>
      <c r="K50" s="75">
        <v>20.16</v>
      </c>
      <c r="L50" s="75">
        <v>7.87</v>
      </c>
      <c r="M50" s="75">
        <v>8.2200000000000006</v>
      </c>
      <c r="N50" s="113">
        <v>0</v>
      </c>
      <c r="O50" s="101">
        <v>27.69</v>
      </c>
      <c r="P50" s="101">
        <v>1.8520000000000001</v>
      </c>
      <c r="Q50" s="75">
        <v>0.22</v>
      </c>
      <c r="R50" s="101">
        <v>0</v>
      </c>
      <c r="S50" s="105">
        <v>3216691</v>
      </c>
      <c r="T50" s="105">
        <v>295877</v>
      </c>
      <c r="U50" s="105">
        <v>28999</v>
      </c>
      <c r="V50" s="105">
        <v>33090</v>
      </c>
      <c r="W50" s="105">
        <v>154630</v>
      </c>
      <c r="X50" s="105">
        <v>153975</v>
      </c>
      <c r="Y50" s="105">
        <v>12</v>
      </c>
      <c r="Z50" s="105">
        <v>2</v>
      </c>
      <c r="AA50" s="74">
        <v>0</v>
      </c>
      <c r="AB50" s="105">
        <v>14415</v>
      </c>
      <c r="AC50" s="105">
        <v>1681</v>
      </c>
      <c r="AD50" s="72">
        <v>7926</v>
      </c>
      <c r="AE50" s="167">
        <f t="array" ref="AE50">IFERROR(INDEX(#REF!,MATCH($C50&amp;#REF!&amp;DoM!$B$6,#REF!&amp;#REF!&amp;#REF!,0),MATCH(SNAME!AE$337,#REF!,0)),5.4)</f>
        <v>5.4</v>
      </c>
      <c r="AF50" s="105">
        <v>12321</v>
      </c>
      <c r="AG50" s="105">
        <v>12552</v>
      </c>
      <c r="AH50" s="104">
        <v>7327</v>
      </c>
      <c r="AI50" s="104">
        <v>8118</v>
      </c>
      <c r="AJ50">
        <v>18.5</v>
      </c>
      <c r="AK50" s="72">
        <v>138768406</v>
      </c>
      <c r="AL50" s="72">
        <v>19215</v>
      </c>
      <c r="AM50" s="72">
        <v>0</v>
      </c>
      <c r="AN50" s="62">
        <v>0</v>
      </c>
      <c r="AO50" s="72">
        <v>10001</v>
      </c>
      <c r="AP50" s="72">
        <v>10188</v>
      </c>
      <c r="AQ50" s="104">
        <v>5947</v>
      </c>
      <c r="AR50" s="104">
        <v>6658</v>
      </c>
      <c r="AS50" s="104">
        <v>0</v>
      </c>
      <c r="AT50" s="104">
        <v>10</v>
      </c>
      <c r="AU50" s="104">
        <v>0</v>
      </c>
      <c r="AV50" s="176">
        <v>1.34</v>
      </c>
      <c r="AW50" s="176">
        <v>0</v>
      </c>
      <c r="AX50" s="104">
        <v>651983</v>
      </c>
      <c r="AY50" s="130"/>
    </row>
    <row r="51" spans="1:51" x14ac:dyDescent="0.2">
      <c r="A51" s="172" t="s">
        <v>883</v>
      </c>
      <c r="B51" s="154" t="s">
        <v>517</v>
      </c>
      <c r="C51" s="155" t="s">
        <v>55</v>
      </c>
      <c r="D51" s="129" t="s">
        <v>573</v>
      </c>
      <c r="E51" s="74">
        <v>424.1</v>
      </c>
      <c r="F51" s="124">
        <v>6736</v>
      </c>
      <c r="G51" s="125">
        <v>595.71</v>
      </c>
      <c r="H51" s="125">
        <v>61.67</v>
      </c>
      <c r="I51" s="125">
        <v>60.88</v>
      </c>
      <c r="J51" s="125">
        <v>326.5</v>
      </c>
      <c r="K51" s="75">
        <v>30.24</v>
      </c>
      <c r="L51" s="75">
        <v>12.1</v>
      </c>
      <c r="M51" s="75">
        <v>13.7</v>
      </c>
      <c r="N51" s="113">
        <v>0</v>
      </c>
      <c r="O51" s="101">
        <v>22.26</v>
      </c>
      <c r="P51" s="101">
        <v>1.9239999999999999</v>
      </c>
      <c r="Q51" s="75">
        <v>0.22</v>
      </c>
      <c r="R51" s="101">
        <v>0</v>
      </c>
      <c r="S51" s="105">
        <v>2819690</v>
      </c>
      <c r="T51" s="105">
        <v>249364</v>
      </c>
      <c r="U51" s="105">
        <v>25815</v>
      </c>
      <c r="V51" s="105">
        <v>25484</v>
      </c>
      <c r="W51" s="105">
        <v>136673</v>
      </c>
      <c r="X51" s="105">
        <v>146103</v>
      </c>
      <c r="Y51" s="105">
        <v>22893</v>
      </c>
      <c r="Z51" s="105">
        <v>2</v>
      </c>
      <c r="AA51" s="74">
        <v>0</v>
      </c>
      <c r="AB51" s="105">
        <v>14399</v>
      </c>
      <c r="AC51" s="105">
        <v>1550</v>
      </c>
      <c r="AD51" s="72">
        <v>10193</v>
      </c>
      <c r="AE51" s="167">
        <f t="array" ref="AE51">IFERROR(INDEX(#REF!,MATCH($C51&amp;#REF!&amp;DoM!$B$6,#REF!&amp;#REF!&amp;#REF!,0),MATCH(SNAME!AE$337,#REF!,0)),5.4)</f>
        <v>5.4</v>
      </c>
      <c r="AF51" s="105">
        <v>17958</v>
      </c>
      <c r="AG51" s="105">
        <v>18598</v>
      </c>
      <c r="AH51" s="104">
        <v>14539</v>
      </c>
      <c r="AI51" s="104">
        <v>16109</v>
      </c>
      <c r="AJ51">
        <v>11.5</v>
      </c>
      <c r="AK51" s="72">
        <v>194728970</v>
      </c>
      <c r="AL51" s="72">
        <v>15202</v>
      </c>
      <c r="AM51" s="72">
        <v>0</v>
      </c>
      <c r="AN51" s="62">
        <v>0</v>
      </c>
      <c r="AO51" s="72">
        <v>10300</v>
      </c>
      <c r="AP51" s="72">
        <v>10667</v>
      </c>
      <c r="AQ51" s="104">
        <v>8339</v>
      </c>
      <c r="AR51" s="104">
        <v>9376</v>
      </c>
      <c r="AS51" s="104">
        <v>20</v>
      </c>
      <c r="AT51" s="104">
        <v>10</v>
      </c>
      <c r="AU51" s="104">
        <v>0</v>
      </c>
      <c r="AV51" s="176">
        <v>0.67</v>
      </c>
      <c r="AW51" s="176">
        <v>0</v>
      </c>
      <c r="AX51" s="104">
        <v>94622</v>
      </c>
      <c r="AY51" s="130"/>
    </row>
    <row r="52" spans="1:51" x14ac:dyDescent="0.2">
      <c r="A52" s="172" t="s">
        <v>879</v>
      </c>
      <c r="B52" s="154" t="s">
        <v>519</v>
      </c>
      <c r="C52" s="155" t="s">
        <v>56</v>
      </c>
      <c r="D52" t="s">
        <v>574</v>
      </c>
      <c r="E52" s="74">
        <v>1472.6</v>
      </c>
      <c r="F52" s="124">
        <v>6736</v>
      </c>
      <c r="G52" s="125">
        <v>594.79999999999995</v>
      </c>
      <c r="H52" s="125">
        <v>64.430000000000007</v>
      </c>
      <c r="I52" s="125">
        <v>60.89</v>
      </c>
      <c r="J52" s="125">
        <v>326.5</v>
      </c>
      <c r="K52" s="75">
        <v>62.64</v>
      </c>
      <c r="L52" s="75">
        <v>64.78</v>
      </c>
      <c r="M52" s="75">
        <v>39.729999999999997</v>
      </c>
      <c r="N52" s="113">
        <v>3</v>
      </c>
      <c r="O52" s="101">
        <v>18.02</v>
      </c>
      <c r="P52" s="101">
        <v>6.3129999999999997</v>
      </c>
      <c r="Q52" s="75">
        <v>1.32</v>
      </c>
      <c r="R52" s="101">
        <v>0</v>
      </c>
      <c r="S52" s="105">
        <v>9852747</v>
      </c>
      <c r="T52" s="105">
        <v>870014</v>
      </c>
      <c r="U52" s="105">
        <v>94242</v>
      </c>
      <c r="V52" s="105">
        <v>89064</v>
      </c>
      <c r="W52" s="105">
        <v>477572</v>
      </c>
      <c r="X52" s="105">
        <v>483012</v>
      </c>
      <c r="Y52" s="105">
        <v>0</v>
      </c>
      <c r="Z52" s="105">
        <v>157</v>
      </c>
      <c r="AA52" s="74">
        <v>0</v>
      </c>
      <c r="AB52" s="105">
        <v>43706</v>
      </c>
      <c r="AC52" s="105">
        <v>5142</v>
      </c>
      <c r="AD52" s="72">
        <v>26022</v>
      </c>
      <c r="AE52" s="167">
        <f t="array" ref="AE52">IFERROR(INDEX(#REF!,MATCH($C52&amp;#REF!&amp;DoM!$B$6,#REF!&amp;#REF!&amp;#REF!,0),MATCH(SNAME!AE$337,#REF!,0)),5.4)</f>
        <v>5.4</v>
      </c>
      <c r="AF52" s="105">
        <v>57766</v>
      </c>
      <c r="AG52" s="105">
        <v>59048</v>
      </c>
      <c r="AH52" s="104">
        <v>52494</v>
      </c>
      <c r="AI52" s="104">
        <v>58160</v>
      </c>
      <c r="AJ52">
        <v>46</v>
      </c>
      <c r="AK52" s="72">
        <v>511416071</v>
      </c>
      <c r="AL52" s="72">
        <v>25270</v>
      </c>
      <c r="AM52" s="72">
        <v>0</v>
      </c>
      <c r="AN52" s="62">
        <v>0</v>
      </c>
      <c r="AO52" s="72">
        <v>35073</v>
      </c>
      <c r="AP52" s="72">
        <v>35851</v>
      </c>
      <c r="AQ52" s="104">
        <v>31871</v>
      </c>
      <c r="AR52" s="104">
        <v>36034</v>
      </c>
      <c r="AS52" s="104">
        <v>20</v>
      </c>
      <c r="AT52" s="104">
        <v>10</v>
      </c>
      <c r="AU52" s="104">
        <v>0</v>
      </c>
      <c r="AV52" s="176">
        <v>0.67</v>
      </c>
      <c r="AW52" s="176">
        <v>0</v>
      </c>
      <c r="AX52" s="104">
        <v>1768918</v>
      </c>
      <c r="AY52" s="130"/>
    </row>
    <row r="53" spans="1:51" x14ac:dyDescent="0.2">
      <c r="A53" s="172" t="s">
        <v>884</v>
      </c>
      <c r="B53" s="154" t="s">
        <v>514</v>
      </c>
      <c r="C53" s="155" t="s">
        <v>58</v>
      </c>
      <c r="D53" t="s">
        <v>575</v>
      </c>
      <c r="E53" s="74">
        <v>615.4</v>
      </c>
      <c r="F53" s="124">
        <v>6736</v>
      </c>
      <c r="G53" s="125">
        <v>604.42999999999995</v>
      </c>
      <c r="H53" s="125">
        <v>62.48</v>
      </c>
      <c r="I53" s="125">
        <v>81.19</v>
      </c>
      <c r="J53" s="125">
        <v>326.5</v>
      </c>
      <c r="K53" s="75">
        <v>35.28</v>
      </c>
      <c r="L53" s="75">
        <v>27.24</v>
      </c>
      <c r="M53" s="75">
        <v>23.29</v>
      </c>
      <c r="N53" s="113">
        <v>0</v>
      </c>
      <c r="O53" s="101">
        <v>21.65</v>
      </c>
      <c r="P53" s="101">
        <v>3.7759999999999998</v>
      </c>
      <c r="Q53" s="75">
        <v>0</v>
      </c>
      <c r="R53" s="101">
        <v>0</v>
      </c>
      <c r="S53" s="105">
        <v>4154091</v>
      </c>
      <c r="T53" s="105">
        <v>372752</v>
      </c>
      <c r="U53" s="105">
        <v>38531</v>
      </c>
      <c r="V53" s="105">
        <v>50070</v>
      </c>
      <c r="W53" s="105">
        <v>201353</v>
      </c>
      <c r="X53" s="105">
        <v>210782</v>
      </c>
      <c r="Y53" s="105">
        <v>14807</v>
      </c>
      <c r="Z53" s="105">
        <v>0</v>
      </c>
      <c r="AA53" s="74">
        <v>0</v>
      </c>
      <c r="AB53" s="105">
        <v>21642</v>
      </c>
      <c r="AC53" s="105">
        <v>2315</v>
      </c>
      <c r="AD53" s="72">
        <v>11473</v>
      </c>
      <c r="AE53" s="167">
        <f t="array" ref="AE53">IFERROR(INDEX(#REF!,MATCH($C53&amp;#REF!&amp;DoM!$B$6,#REF!&amp;#REF!&amp;#REF!,0),MATCH(SNAME!AE$337,#REF!,0)),5.4)</f>
        <v>5.4</v>
      </c>
      <c r="AF53" s="105">
        <v>27109</v>
      </c>
      <c r="AG53" s="105">
        <v>27839</v>
      </c>
      <c r="AH53" s="104">
        <v>7054</v>
      </c>
      <c r="AI53" s="104">
        <v>7816</v>
      </c>
      <c r="AJ53">
        <v>17</v>
      </c>
      <c r="AK53" s="72">
        <v>144352530</v>
      </c>
      <c r="AL53" s="72">
        <v>18453</v>
      </c>
      <c r="AM53" s="72">
        <v>0</v>
      </c>
      <c r="AN53" s="62">
        <v>0</v>
      </c>
      <c r="AO53" s="72">
        <v>29449</v>
      </c>
      <c r="AP53" s="72">
        <v>30242</v>
      </c>
      <c r="AQ53" s="104">
        <v>7663</v>
      </c>
      <c r="AR53" s="104">
        <v>8572</v>
      </c>
      <c r="AS53" s="104">
        <v>20</v>
      </c>
      <c r="AT53" s="104">
        <v>10</v>
      </c>
      <c r="AU53" s="104">
        <v>0</v>
      </c>
      <c r="AV53" s="176">
        <v>0</v>
      </c>
      <c r="AW53" s="176">
        <v>0</v>
      </c>
      <c r="AX53" s="104">
        <v>0</v>
      </c>
      <c r="AY53" s="130"/>
    </row>
    <row r="54" spans="1:51" x14ac:dyDescent="0.2">
      <c r="A54" s="172" t="s">
        <v>885</v>
      </c>
      <c r="B54" s="154" t="s">
        <v>523</v>
      </c>
      <c r="C54" s="155" t="s">
        <v>54</v>
      </c>
      <c r="D54" t="s">
        <v>576</v>
      </c>
      <c r="E54" s="74">
        <v>764</v>
      </c>
      <c r="F54" s="124">
        <v>6736</v>
      </c>
      <c r="G54" s="125">
        <v>607.14</v>
      </c>
      <c r="H54" s="125">
        <v>77.92</v>
      </c>
      <c r="I54" s="125">
        <v>66.349999999999994</v>
      </c>
      <c r="J54" s="125">
        <v>326.5</v>
      </c>
      <c r="K54" s="75">
        <v>28.8</v>
      </c>
      <c r="L54" s="75">
        <v>24.81</v>
      </c>
      <c r="M54" s="75">
        <v>17.809999999999999</v>
      </c>
      <c r="N54" s="113">
        <v>0</v>
      </c>
      <c r="O54" s="101">
        <v>5.23</v>
      </c>
      <c r="P54" s="101">
        <v>3.7559999999999998</v>
      </c>
      <c r="Q54" s="75">
        <v>0</v>
      </c>
      <c r="R54" s="101">
        <v>0</v>
      </c>
      <c r="S54" s="105">
        <v>5164491</v>
      </c>
      <c r="T54" s="105">
        <v>465494</v>
      </c>
      <c r="U54" s="105">
        <v>59741</v>
      </c>
      <c r="V54" s="105">
        <v>50871</v>
      </c>
      <c r="W54" s="105">
        <v>250328</v>
      </c>
      <c r="X54" s="105">
        <v>246946</v>
      </c>
      <c r="Y54" s="105">
        <v>9456</v>
      </c>
      <c r="Z54" s="105">
        <v>14</v>
      </c>
      <c r="AA54" s="74">
        <v>0</v>
      </c>
      <c r="AB54" s="105">
        <v>24750</v>
      </c>
      <c r="AC54" s="105">
        <v>2695</v>
      </c>
      <c r="AD54" s="72">
        <v>15811</v>
      </c>
      <c r="AE54" s="167">
        <f t="array" ref="AE54">IFERROR(INDEX(#REF!,MATCH($C54&amp;#REF!&amp;DoM!$B$6,#REF!&amp;#REF!&amp;#REF!,0),MATCH(SNAME!AE$337,#REF!,0)),5.4)</f>
        <v>5.4</v>
      </c>
      <c r="AF54" s="105">
        <v>40294</v>
      </c>
      <c r="AG54" s="105">
        <v>41719</v>
      </c>
      <c r="AH54" s="104">
        <v>22281</v>
      </c>
      <c r="AI54" s="104">
        <v>24768</v>
      </c>
      <c r="AJ54">
        <v>23</v>
      </c>
      <c r="AK54" s="72">
        <v>262186820</v>
      </c>
      <c r="AL54" s="72">
        <v>18580</v>
      </c>
      <c r="AM54" s="72">
        <v>0</v>
      </c>
      <c r="AN54" s="62">
        <v>0</v>
      </c>
      <c r="AO54" s="72">
        <v>28942</v>
      </c>
      <c r="AP54" s="72">
        <v>29965</v>
      </c>
      <c r="AQ54" s="104">
        <v>16004</v>
      </c>
      <c r="AR54" s="104">
        <v>18093</v>
      </c>
      <c r="AS54" s="104">
        <v>20</v>
      </c>
      <c r="AT54" s="104">
        <v>10</v>
      </c>
      <c r="AU54" s="104">
        <v>0</v>
      </c>
      <c r="AV54" s="176">
        <v>0</v>
      </c>
      <c r="AW54" s="176">
        <v>0</v>
      </c>
      <c r="AX54" s="104">
        <v>242396</v>
      </c>
      <c r="AY54" s="130"/>
    </row>
    <row r="55" spans="1:51" x14ac:dyDescent="0.2">
      <c r="A55" s="172" t="s">
        <v>886</v>
      </c>
      <c r="B55" s="154" t="s">
        <v>521</v>
      </c>
      <c r="C55" s="155" t="s">
        <v>59</v>
      </c>
      <c r="D55" t="s">
        <v>577</v>
      </c>
      <c r="E55" s="74">
        <v>774.4</v>
      </c>
      <c r="F55" s="124">
        <v>6736</v>
      </c>
      <c r="G55" s="125">
        <v>564.12</v>
      </c>
      <c r="H55" s="125">
        <v>64.989999999999995</v>
      </c>
      <c r="I55" s="125">
        <v>60.05</v>
      </c>
      <c r="J55" s="125">
        <v>326.5</v>
      </c>
      <c r="K55" s="75">
        <v>31.68</v>
      </c>
      <c r="L55" s="75">
        <v>27.25</v>
      </c>
      <c r="M55" s="75">
        <v>24.66</v>
      </c>
      <c r="N55" s="113">
        <v>0</v>
      </c>
      <c r="O55" s="101">
        <v>2.96</v>
      </c>
      <c r="P55" s="101">
        <v>3.3450000000000002</v>
      </c>
      <c r="Q55" s="75">
        <v>5.5</v>
      </c>
      <c r="R55" s="101">
        <v>0</v>
      </c>
      <c r="S55" s="105">
        <v>5127443</v>
      </c>
      <c r="T55" s="105">
        <v>429408</v>
      </c>
      <c r="U55" s="105">
        <v>49470</v>
      </c>
      <c r="V55" s="105">
        <v>45710</v>
      </c>
      <c r="W55" s="105">
        <v>248532</v>
      </c>
      <c r="X55" s="105">
        <v>252854</v>
      </c>
      <c r="Y55" s="105">
        <v>0</v>
      </c>
      <c r="Z55" s="105">
        <v>116</v>
      </c>
      <c r="AA55" s="74">
        <v>0</v>
      </c>
      <c r="AB55" s="105">
        <v>25414</v>
      </c>
      <c r="AC55" s="105">
        <v>3043</v>
      </c>
      <c r="AD55" s="72">
        <v>11802</v>
      </c>
      <c r="AE55" s="167">
        <f t="array" ref="AE55">IFERROR(INDEX(#REF!,MATCH($C55&amp;#REF!&amp;DoM!$B$6,#REF!&amp;#REF!&amp;#REF!,0),MATCH(SNAME!AE$337,#REF!,0)),5.4)</f>
        <v>5.4</v>
      </c>
      <c r="AF55" s="105">
        <v>6299</v>
      </c>
      <c r="AG55" s="105">
        <v>6376</v>
      </c>
      <c r="AH55" s="104">
        <v>17279</v>
      </c>
      <c r="AI55" s="104">
        <v>17506</v>
      </c>
      <c r="AJ55">
        <v>20.5</v>
      </c>
      <c r="AK55" s="72">
        <v>283432095</v>
      </c>
      <c r="AL55" s="72">
        <v>9049</v>
      </c>
      <c r="AM55" s="72">
        <v>0</v>
      </c>
      <c r="AN55" s="62">
        <v>0</v>
      </c>
      <c r="AO55" s="72">
        <v>4208</v>
      </c>
      <c r="AP55" s="72">
        <v>4259</v>
      </c>
      <c r="AQ55" s="104">
        <v>11541</v>
      </c>
      <c r="AR55" s="104">
        <v>11820</v>
      </c>
      <c r="AS55" s="104">
        <v>20</v>
      </c>
      <c r="AT55" s="104">
        <v>10</v>
      </c>
      <c r="AU55" s="104">
        <v>0</v>
      </c>
      <c r="AV55" s="176">
        <v>0.67</v>
      </c>
      <c r="AW55" s="176">
        <v>0.13500000000000001</v>
      </c>
      <c r="AX55" s="104">
        <v>1253697</v>
      </c>
      <c r="AY55" s="130"/>
    </row>
    <row r="56" spans="1:51" x14ac:dyDescent="0.2">
      <c r="A56" s="172" t="s">
        <v>887</v>
      </c>
      <c r="B56" s="154" t="s">
        <v>512</v>
      </c>
      <c r="C56" s="155" t="s">
        <v>210</v>
      </c>
      <c r="D56" t="s">
        <v>578</v>
      </c>
      <c r="E56" s="74">
        <v>797</v>
      </c>
      <c r="F56" s="124">
        <v>6757</v>
      </c>
      <c r="G56" s="125">
        <v>610.70000000000005</v>
      </c>
      <c r="H56" s="125">
        <v>68.55</v>
      </c>
      <c r="I56" s="125">
        <v>62.69</v>
      </c>
      <c r="J56" s="125">
        <v>326.5</v>
      </c>
      <c r="K56" s="75">
        <v>29.52</v>
      </c>
      <c r="L56" s="75">
        <v>42.35</v>
      </c>
      <c r="M56" s="75">
        <v>42.47</v>
      </c>
      <c r="N56" s="113">
        <v>0</v>
      </c>
      <c r="O56" s="101">
        <v>8.9700000000000006</v>
      </c>
      <c r="P56" s="101">
        <v>3.867</v>
      </c>
      <c r="Q56" s="75">
        <v>0</v>
      </c>
      <c r="R56" s="101">
        <v>0</v>
      </c>
      <c r="S56" s="105">
        <v>5506955</v>
      </c>
      <c r="T56" s="105">
        <v>497721</v>
      </c>
      <c r="U56" s="105">
        <v>55868</v>
      </c>
      <c r="V56" s="105">
        <v>51092</v>
      </c>
      <c r="W56" s="105">
        <v>266098</v>
      </c>
      <c r="X56" s="105">
        <v>280904</v>
      </c>
      <c r="Y56" s="105">
        <v>0</v>
      </c>
      <c r="Z56" s="105">
        <v>48</v>
      </c>
      <c r="AA56" s="74">
        <v>0</v>
      </c>
      <c r="AB56" s="105">
        <v>35479</v>
      </c>
      <c r="AC56" s="105">
        <v>4084</v>
      </c>
      <c r="AD56" s="72">
        <v>15779</v>
      </c>
      <c r="AE56" s="167">
        <f t="array" ref="AE56">IFERROR(INDEX(#REF!,MATCH($C56&amp;#REF!&amp;DoM!$B$6,#REF!&amp;#REF!&amp;#REF!,0),MATCH(SNAME!AE$337,#REF!,0)),5.4)</f>
        <v>5.4</v>
      </c>
      <c r="AF56" s="105">
        <v>171390</v>
      </c>
      <c r="AG56" s="105">
        <v>172939</v>
      </c>
      <c r="AH56" s="104">
        <v>29900</v>
      </c>
      <c r="AI56" s="104">
        <v>32888</v>
      </c>
      <c r="AJ56">
        <v>18.5</v>
      </c>
      <c r="AK56" s="72">
        <v>360047155</v>
      </c>
      <c r="AL56" s="72">
        <v>12805</v>
      </c>
      <c r="AM56" s="72">
        <v>0</v>
      </c>
      <c r="AN56" s="62">
        <v>0</v>
      </c>
      <c r="AO56" s="72">
        <v>88951</v>
      </c>
      <c r="AP56" s="72">
        <v>89755</v>
      </c>
      <c r="AQ56" s="104">
        <v>15518</v>
      </c>
      <c r="AR56" s="104">
        <v>17349</v>
      </c>
      <c r="AS56" s="104">
        <v>10</v>
      </c>
      <c r="AT56" s="104">
        <v>10</v>
      </c>
      <c r="AU56" s="104">
        <v>0</v>
      </c>
      <c r="AV56" s="176">
        <v>0</v>
      </c>
      <c r="AW56" s="176">
        <v>0</v>
      </c>
      <c r="AX56" s="104">
        <v>896805</v>
      </c>
      <c r="AY56" s="130"/>
    </row>
    <row r="57" spans="1:51" x14ac:dyDescent="0.2">
      <c r="A57" s="172" t="s">
        <v>888</v>
      </c>
      <c r="B57" s="154" t="s">
        <v>523</v>
      </c>
      <c r="C57" s="155" t="s">
        <v>60</v>
      </c>
      <c r="D57" t="s">
        <v>579</v>
      </c>
      <c r="E57" s="74">
        <v>1275.8</v>
      </c>
      <c r="F57" s="124">
        <v>6736</v>
      </c>
      <c r="G57" s="125">
        <v>570.46</v>
      </c>
      <c r="H57" s="125">
        <v>60.99</v>
      </c>
      <c r="I57" s="125">
        <v>78.709999999999994</v>
      </c>
      <c r="J57" s="125">
        <v>326.5</v>
      </c>
      <c r="K57" s="75">
        <v>80.64</v>
      </c>
      <c r="L57" s="75">
        <v>41.75</v>
      </c>
      <c r="M57" s="75">
        <v>31.51</v>
      </c>
      <c r="N57" s="113">
        <v>0</v>
      </c>
      <c r="O57" s="101">
        <v>8.18</v>
      </c>
      <c r="P57" s="101">
        <v>7.4269999999999996</v>
      </c>
      <c r="Q57" s="75">
        <v>12.54</v>
      </c>
      <c r="R57" s="101">
        <v>0</v>
      </c>
      <c r="S57" s="105">
        <v>8356008</v>
      </c>
      <c r="T57" s="105">
        <v>707656</v>
      </c>
      <c r="U57" s="105">
        <v>75658</v>
      </c>
      <c r="V57" s="105">
        <v>97640</v>
      </c>
      <c r="W57" s="105">
        <v>405023</v>
      </c>
      <c r="X57" s="105">
        <v>407275</v>
      </c>
      <c r="Y57" s="105">
        <v>33106</v>
      </c>
      <c r="Z57" s="105">
        <v>3</v>
      </c>
      <c r="AA57" s="74">
        <v>0</v>
      </c>
      <c r="AB57" s="105">
        <v>40819</v>
      </c>
      <c r="AC57" s="105">
        <v>4444</v>
      </c>
      <c r="AD57" s="72">
        <v>22710</v>
      </c>
      <c r="AE57" s="167">
        <f t="array" ref="AE57">IFERROR(INDEX(#REF!,MATCH($C57&amp;#REF!&amp;DoM!$B$6,#REF!&amp;#REF!&amp;#REF!,0),MATCH(SNAME!AE$337,#REF!,0)),5.4)</f>
        <v>5.4</v>
      </c>
      <c r="AF57" s="105">
        <v>59197</v>
      </c>
      <c r="AG57" s="105">
        <v>60377</v>
      </c>
      <c r="AH57" s="104">
        <v>25380</v>
      </c>
      <c r="AI57" s="104">
        <v>28054</v>
      </c>
      <c r="AJ57">
        <v>28</v>
      </c>
      <c r="AK57" s="72">
        <v>313544957</v>
      </c>
      <c r="AL57" s="72">
        <v>41762</v>
      </c>
      <c r="AM57" s="72">
        <v>0</v>
      </c>
      <c r="AN57" s="62">
        <v>0</v>
      </c>
      <c r="AO57" s="72">
        <v>57303</v>
      </c>
      <c r="AP57" s="72">
        <v>58445</v>
      </c>
      <c r="AQ57" s="104">
        <v>24568</v>
      </c>
      <c r="AR57" s="104">
        <v>27592</v>
      </c>
      <c r="AS57" s="104">
        <v>20</v>
      </c>
      <c r="AT57" s="104">
        <v>10</v>
      </c>
      <c r="AU57" s="104">
        <v>20</v>
      </c>
      <c r="AV57" s="176">
        <v>1.34</v>
      </c>
      <c r="AW57" s="176">
        <v>0</v>
      </c>
      <c r="AX57" s="104">
        <v>0</v>
      </c>
      <c r="AY57" s="130"/>
    </row>
    <row r="58" spans="1:51" x14ac:dyDescent="0.2">
      <c r="A58" s="172" t="s">
        <v>889</v>
      </c>
      <c r="B58" s="154" t="s">
        <v>512</v>
      </c>
      <c r="C58" s="155" t="s">
        <v>61</v>
      </c>
      <c r="D58" t="s">
        <v>580</v>
      </c>
      <c r="E58" s="74">
        <v>1541.6</v>
      </c>
      <c r="F58" s="124">
        <v>6791</v>
      </c>
      <c r="G58" s="125">
        <v>578.41</v>
      </c>
      <c r="H58" s="125">
        <v>68.34</v>
      </c>
      <c r="I58" s="125">
        <v>67.430000000000007</v>
      </c>
      <c r="J58" s="125">
        <v>326.5</v>
      </c>
      <c r="K58" s="75">
        <v>115.2</v>
      </c>
      <c r="L58" s="75">
        <v>62.93</v>
      </c>
      <c r="M58" s="75">
        <v>76.72</v>
      </c>
      <c r="N58" s="113">
        <v>0</v>
      </c>
      <c r="O58" s="101">
        <v>6.43</v>
      </c>
      <c r="P58" s="101">
        <v>8.9640000000000004</v>
      </c>
      <c r="Q58" s="75">
        <v>5.94</v>
      </c>
      <c r="R58" s="101">
        <v>0</v>
      </c>
      <c r="S58" s="105">
        <v>10198045</v>
      </c>
      <c r="T58" s="105">
        <v>868598</v>
      </c>
      <c r="U58" s="105">
        <v>102626</v>
      </c>
      <c r="V58" s="105">
        <v>101260</v>
      </c>
      <c r="W58" s="105">
        <v>490305</v>
      </c>
      <c r="X58" s="105">
        <v>519474</v>
      </c>
      <c r="Y58" s="105">
        <v>0</v>
      </c>
      <c r="Z58" s="105">
        <v>186</v>
      </c>
      <c r="AA58" s="74">
        <v>3.2</v>
      </c>
      <c r="AB58" s="105">
        <v>65611</v>
      </c>
      <c r="AC58" s="105">
        <v>7553</v>
      </c>
      <c r="AD58" s="72">
        <v>27781</v>
      </c>
      <c r="AE58" s="167">
        <f t="array" ref="AE58">IFERROR(INDEX(#REF!,MATCH($C58&amp;#REF!&amp;DoM!$B$6,#REF!&amp;#REF!&amp;#REF!,0),MATCH(SNAME!AE$337,#REF!,0)),5.4)</f>
        <v>5.4</v>
      </c>
      <c r="AF58" s="105">
        <v>131947</v>
      </c>
      <c r="AG58" s="105">
        <v>137284</v>
      </c>
      <c r="AH58" s="104">
        <v>68617</v>
      </c>
      <c r="AI58" s="104">
        <v>73706</v>
      </c>
      <c r="AJ58">
        <v>28</v>
      </c>
      <c r="AK58" s="72">
        <v>537211693</v>
      </c>
      <c r="AL58" s="72">
        <v>124385</v>
      </c>
      <c r="AM58" s="72">
        <v>0</v>
      </c>
      <c r="AN58" s="62">
        <v>0</v>
      </c>
      <c r="AO58" s="72">
        <v>93809</v>
      </c>
      <c r="AP58" s="72">
        <v>97603</v>
      </c>
      <c r="AQ58" s="104">
        <v>48784</v>
      </c>
      <c r="AR58" s="104">
        <v>53698</v>
      </c>
      <c r="AS58" s="104">
        <v>20</v>
      </c>
      <c r="AT58" s="104">
        <v>7</v>
      </c>
      <c r="AU58" s="104">
        <v>0</v>
      </c>
      <c r="AV58" s="176">
        <v>1.34</v>
      </c>
      <c r="AW58" s="176">
        <v>0</v>
      </c>
      <c r="AX58" s="104">
        <v>2173746</v>
      </c>
      <c r="AY58" s="130"/>
    </row>
    <row r="59" spans="1:51" x14ac:dyDescent="0.2">
      <c r="A59" s="172" t="s">
        <v>867</v>
      </c>
      <c r="B59" s="154" t="s">
        <v>521</v>
      </c>
      <c r="C59" s="155" t="s">
        <v>62</v>
      </c>
      <c r="D59" t="s">
        <v>581</v>
      </c>
      <c r="E59" s="74">
        <v>268.8</v>
      </c>
      <c r="F59" s="124">
        <v>6748</v>
      </c>
      <c r="G59" s="125">
        <v>647.16</v>
      </c>
      <c r="H59" s="125">
        <v>67.78</v>
      </c>
      <c r="I59" s="125">
        <v>74.28</v>
      </c>
      <c r="J59" s="125">
        <v>326.5</v>
      </c>
      <c r="K59" s="75">
        <v>22.32</v>
      </c>
      <c r="L59" s="75">
        <v>7.26</v>
      </c>
      <c r="M59" s="75">
        <v>16.440000000000001</v>
      </c>
      <c r="N59" s="113">
        <v>0</v>
      </c>
      <c r="O59" s="101">
        <v>21.64</v>
      </c>
      <c r="P59" s="101">
        <v>1.599</v>
      </c>
      <c r="Q59" s="75">
        <v>0.88</v>
      </c>
      <c r="R59" s="101">
        <v>0</v>
      </c>
      <c r="S59" s="105">
        <v>1748407</v>
      </c>
      <c r="T59" s="105">
        <v>167679</v>
      </c>
      <c r="U59" s="105">
        <v>17562</v>
      </c>
      <c r="V59" s="105">
        <v>19246</v>
      </c>
      <c r="W59" s="105">
        <v>84596</v>
      </c>
      <c r="X59" s="105">
        <v>91337</v>
      </c>
      <c r="Y59" s="105">
        <v>8344</v>
      </c>
      <c r="Z59" s="105">
        <v>0</v>
      </c>
      <c r="AA59" s="74">
        <v>0</v>
      </c>
      <c r="AB59" s="105">
        <v>9180</v>
      </c>
      <c r="AC59" s="105">
        <v>1099</v>
      </c>
      <c r="AD59" s="72">
        <v>5904</v>
      </c>
      <c r="AE59" s="167">
        <f t="array" ref="AE59">IFERROR(INDEX(#REF!,MATCH($C59&amp;#REF!&amp;DoM!$B$6,#REF!&amp;#REF!&amp;#REF!,0),MATCH(SNAME!AE$337,#REF!,0)),5.4)</f>
        <v>5.4</v>
      </c>
      <c r="AF59" s="105">
        <v>16873</v>
      </c>
      <c r="AG59" s="105">
        <v>16929</v>
      </c>
      <c r="AH59" s="104">
        <v>4977</v>
      </c>
      <c r="AI59" s="104">
        <v>5513</v>
      </c>
      <c r="AJ59">
        <v>7.5</v>
      </c>
      <c r="AK59" s="72">
        <v>163480937</v>
      </c>
      <c r="AL59" s="72">
        <v>3603</v>
      </c>
      <c r="AM59" s="72">
        <v>0</v>
      </c>
      <c r="AN59" s="62">
        <v>0</v>
      </c>
      <c r="AO59" s="72">
        <v>8198</v>
      </c>
      <c r="AP59" s="72">
        <v>8225</v>
      </c>
      <c r="AQ59" s="104">
        <v>2418</v>
      </c>
      <c r="AR59" s="104">
        <v>2695</v>
      </c>
      <c r="AS59" s="104">
        <v>20</v>
      </c>
      <c r="AT59" s="104">
        <v>10</v>
      </c>
      <c r="AU59" s="104">
        <v>0</v>
      </c>
      <c r="AV59" s="176">
        <v>0.67</v>
      </c>
      <c r="AW59" s="176">
        <v>0</v>
      </c>
      <c r="AX59" s="104">
        <v>73679</v>
      </c>
      <c r="AY59" s="130"/>
    </row>
    <row r="60" spans="1:51" x14ac:dyDescent="0.2">
      <c r="A60" s="172" t="s">
        <v>890</v>
      </c>
      <c r="B60" s="154" t="s">
        <v>521</v>
      </c>
      <c r="C60" s="155" t="s">
        <v>63</v>
      </c>
      <c r="D60" t="s">
        <v>582</v>
      </c>
      <c r="E60" s="74">
        <v>1014.1</v>
      </c>
      <c r="F60" s="124">
        <v>6782</v>
      </c>
      <c r="G60" s="125">
        <v>593.04</v>
      </c>
      <c r="H60" s="125">
        <v>66.7</v>
      </c>
      <c r="I60" s="125">
        <v>71.31</v>
      </c>
      <c r="J60" s="125">
        <v>326.5</v>
      </c>
      <c r="K60" s="75">
        <v>46.08</v>
      </c>
      <c r="L60" s="75">
        <v>36.92</v>
      </c>
      <c r="M60" s="75">
        <v>41.1</v>
      </c>
      <c r="N60" s="113">
        <v>0</v>
      </c>
      <c r="O60" s="101">
        <v>7.24</v>
      </c>
      <c r="P60" s="101">
        <v>4.9009999999999998</v>
      </c>
      <c r="Q60" s="75">
        <v>6.16</v>
      </c>
      <c r="R60" s="101">
        <v>0</v>
      </c>
      <c r="S60" s="105">
        <v>6602277</v>
      </c>
      <c r="T60" s="105">
        <v>577324</v>
      </c>
      <c r="U60" s="105">
        <v>64932</v>
      </c>
      <c r="V60" s="105">
        <v>69420</v>
      </c>
      <c r="W60" s="105">
        <v>317848</v>
      </c>
      <c r="X60" s="105">
        <v>327839</v>
      </c>
      <c r="Y60" s="105">
        <v>0</v>
      </c>
      <c r="Z60" s="105">
        <v>2</v>
      </c>
      <c r="AA60" s="74">
        <v>0</v>
      </c>
      <c r="AB60" s="105">
        <v>32951</v>
      </c>
      <c r="AC60" s="105">
        <v>3945</v>
      </c>
      <c r="AD60" s="72">
        <v>18016</v>
      </c>
      <c r="AE60" s="167">
        <f t="array" ref="AE60">IFERROR(INDEX(#REF!,MATCH($C60&amp;#REF!&amp;DoM!$B$6,#REF!&amp;#REF!&amp;#REF!,0),MATCH(SNAME!AE$337,#REF!,0)),5.4)</f>
        <v>5.4</v>
      </c>
      <c r="AF60" s="105">
        <v>29729</v>
      </c>
      <c r="AG60" s="105">
        <v>29606</v>
      </c>
      <c r="AH60" s="104">
        <v>30659</v>
      </c>
      <c r="AI60" s="104">
        <v>37208</v>
      </c>
      <c r="AJ60">
        <v>22.5</v>
      </c>
      <c r="AK60" s="72">
        <v>278821395</v>
      </c>
      <c r="AL60" s="72">
        <v>46042</v>
      </c>
      <c r="AM60" s="72">
        <v>0</v>
      </c>
      <c r="AN60" s="62">
        <v>0</v>
      </c>
      <c r="AO60" s="72">
        <v>22912</v>
      </c>
      <c r="AP60" s="72">
        <v>22817</v>
      </c>
      <c r="AQ60" s="104">
        <v>23628</v>
      </c>
      <c r="AR60" s="104">
        <v>29305</v>
      </c>
      <c r="AS60" s="104">
        <v>5</v>
      </c>
      <c r="AT60" s="104">
        <v>8</v>
      </c>
      <c r="AU60" s="104">
        <v>0</v>
      </c>
      <c r="AV60" s="176">
        <v>0.85</v>
      </c>
      <c r="AW60" s="176">
        <v>0</v>
      </c>
      <c r="AX60" s="104">
        <v>201539</v>
      </c>
      <c r="AY60" s="130"/>
    </row>
    <row r="61" spans="1:51" x14ac:dyDescent="0.2">
      <c r="A61" s="172" t="s">
        <v>891</v>
      </c>
      <c r="B61" s="154" t="s">
        <v>514</v>
      </c>
      <c r="C61" s="155" t="s">
        <v>64</v>
      </c>
      <c r="D61" t="s">
        <v>583</v>
      </c>
      <c r="E61" s="74">
        <v>990.7</v>
      </c>
      <c r="F61" s="124">
        <v>6736</v>
      </c>
      <c r="G61" s="125">
        <v>560.32000000000005</v>
      </c>
      <c r="H61" s="125">
        <v>52.86</v>
      </c>
      <c r="I61" s="125">
        <v>61.79</v>
      </c>
      <c r="J61" s="125">
        <v>326.5</v>
      </c>
      <c r="K61" s="75">
        <v>48.24</v>
      </c>
      <c r="L61" s="75">
        <v>19.36</v>
      </c>
      <c r="M61" s="75">
        <v>27.4</v>
      </c>
      <c r="N61" s="113">
        <v>0</v>
      </c>
      <c r="O61" s="101">
        <v>4.1900000000000004</v>
      </c>
      <c r="P61" s="101">
        <v>5.0359999999999996</v>
      </c>
      <c r="Q61" s="75">
        <v>1.1000000000000001</v>
      </c>
      <c r="R61" s="101">
        <v>0</v>
      </c>
      <c r="S61" s="105">
        <v>6597238</v>
      </c>
      <c r="T61" s="105">
        <v>548777</v>
      </c>
      <c r="U61" s="105">
        <v>51771</v>
      </c>
      <c r="V61" s="105">
        <v>60517</v>
      </c>
      <c r="W61" s="105">
        <v>319774</v>
      </c>
      <c r="X61" s="105">
        <v>315873</v>
      </c>
      <c r="Y61" s="105">
        <v>0</v>
      </c>
      <c r="Z61" s="105">
        <v>76</v>
      </c>
      <c r="AA61" s="74">
        <v>1.8</v>
      </c>
      <c r="AB61" s="105">
        <v>32433</v>
      </c>
      <c r="AC61" s="105">
        <v>3470</v>
      </c>
      <c r="AD61" s="72">
        <v>17062</v>
      </c>
      <c r="AE61" s="167">
        <f t="array" ref="AE61">IFERROR(INDEX(#REF!,MATCH($C61&amp;#REF!&amp;DoM!$B$6,#REF!&amp;#REF!&amp;#REF!,0),MATCH(SNAME!AE$337,#REF!,0)),5.4)</f>
        <v>5.4</v>
      </c>
      <c r="AF61" s="105">
        <v>86683</v>
      </c>
      <c r="AG61" s="105">
        <v>87186</v>
      </c>
      <c r="AH61" s="104">
        <v>26638</v>
      </c>
      <c r="AI61" s="104">
        <v>29513</v>
      </c>
      <c r="AJ61">
        <v>16</v>
      </c>
      <c r="AK61" s="72">
        <v>299631419</v>
      </c>
      <c r="AL61" s="72">
        <v>1836</v>
      </c>
      <c r="AM61" s="72">
        <v>0</v>
      </c>
      <c r="AN61" s="62">
        <v>0</v>
      </c>
      <c r="AO61" s="72">
        <v>58266</v>
      </c>
      <c r="AP61" s="72">
        <v>58604</v>
      </c>
      <c r="AQ61" s="104">
        <v>17905</v>
      </c>
      <c r="AR61" s="104">
        <v>20189</v>
      </c>
      <c r="AS61" s="104">
        <v>20</v>
      </c>
      <c r="AT61" s="104">
        <v>10</v>
      </c>
      <c r="AU61" s="104">
        <v>0</v>
      </c>
      <c r="AV61" s="176">
        <v>0</v>
      </c>
      <c r="AW61" s="176">
        <v>0</v>
      </c>
      <c r="AX61" s="104">
        <v>307131</v>
      </c>
      <c r="AY61" s="130"/>
    </row>
    <row r="62" spans="1:51" x14ac:dyDescent="0.2">
      <c r="A62" s="172" t="s">
        <v>871</v>
      </c>
      <c r="B62" s="154" t="s">
        <v>518</v>
      </c>
      <c r="C62" s="155" t="s">
        <v>65</v>
      </c>
      <c r="D62" t="s">
        <v>584</v>
      </c>
      <c r="E62" s="74">
        <v>942.5</v>
      </c>
      <c r="F62" s="124">
        <v>6766</v>
      </c>
      <c r="G62" s="125">
        <v>590.21</v>
      </c>
      <c r="H62" s="125">
        <v>66.5</v>
      </c>
      <c r="I62" s="125">
        <v>72.53</v>
      </c>
      <c r="J62" s="125">
        <v>326.5</v>
      </c>
      <c r="K62" s="75">
        <v>56.88</v>
      </c>
      <c r="L62" s="75">
        <v>41.15</v>
      </c>
      <c r="M62" s="75">
        <v>31.51</v>
      </c>
      <c r="N62" s="113">
        <v>3.03</v>
      </c>
      <c r="O62" s="101">
        <v>16.010000000000002</v>
      </c>
      <c r="P62" s="101">
        <v>5.9290000000000003</v>
      </c>
      <c r="Q62" s="75">
        <v>29.7</v>
      </c>
      <c r="R62" s="101">
        <v>0</v>
      </c>
      <c r="S62" s="105">
        <v>6384398</v>
      </c>
      <c r="T62" s="105">
        <v>556922</v>
      </c>
      <c r="U62" s="105">
        <v>62749</v>
      </c>
      <c r="V62" s="105">
        <v>68439</v>
      </c>
      <c r="W62" s="105">
        <v>308085</v>
      </c>
      <c r="X62" s="105">
        <v>323253</v>
      </c>
      <c r="Y62" s="105">
        <v>9610</v>
      </c>
      <c r="Z62" s="105">
        <v>4</v>
      </c>
      <c r="AA62" s="74">
        <v>0</v>
      </c>
      <c r="AB62" s="105">
        <v>34373</v>
      </c>
      <c r="AC62" s="105">
        <v>4101</v>
      </c>
      <c r="AD62" s="72">
        <v>17391</v>
      </c>
      <c r="AE62" s="167">
        <f t="array" ref="AE62">IFERROR(INDEX(#REF!,MATCH($C62&amp;#REF!&amp;DoM!$B$6,#REF!&amp;#REF!&amp;#REF!,0),MATCH(SNAME!AE$337,#REF!,0)),5.4)</f>
        <v>5.4</v>
      </c>
      <c r="AF62" s="105">
        <v>65943</v>
      </c>
      <c r="AG62" s="105">
        <v>70503</v>
      </c>
      <c r="AH62" s="104">
        <v>37148</v>
      </c>
      <c r="AI62" s="104">
        <v>33427</v>
      </c>
      <c r="AJ62">
        <v>31.5</v>
      </c>
      <c r="AK62" s="72">
        <v>481430003</v>
      </c>
      <c r="AL62" s="72">
        <v>8671</v>
      </c>
      <c r="AM62" s="72">
        <v>0</v>
      </c>
      <c r="AN62" s="62">
        <v>0</v>
      </c>
      <c r="AO62" s="72">
        <v>36323</v>
      </c>
      <c r="AP62" s="72">
        <v>38835</v>
      </c>
      <c r="AQ62" s="104">
        <v>20462</v>
      </c>
      <c r="AR62" s="104">
        <v>18651</v>
      </c>
      <c r="AS62" s="104">
        <v>0</v>
      </c>
      <c r="AT62" s="104">
        <v>10</v>
      </c>
      <c r="AU62" s="104">
        <v>0</v>
      </c>
      <c r="AV62" s="176">
        <v>1.34</v>
      </c>
      <c r="AW62" s="176">
        <v>0</v>
      </c>
      <c r="AX62" s="104">
        <v>562470</v>
      </c>
      <c r="AY62" s="130"/>
    </row>
    <row r="63" spans="1:51" x14ac:dyDescent="0.2">
      <c r="A63" s="172" t="s">
        <v>892</v>
      </c>
      <c r="B63" s="154" t="s">
        <v>514</v>
      </c>
      <c r="C63" s="155" t="s">
        <v>66</v>
      </c>
      <c r="D63" t="s">
        <v>585</v>
      </c>
      <c r="E63" s="74">
        <v>1450.1</v>
      </c>
      <c r="F63" s="124">
        <v>6736</v>
      </c>
      <c r="G63" s="125">
        <v>579.72</v>
      </c>
      <c r="H63" s="125">
        <v>59.89</v>
      </c>
      <c r="I63" s="125">
        <v>76.08</v>
      </c>
      <c r="J63" s="125">
        <v>326.5</v>
      </c>
      <c r="K63" s="75">
        <v>119.52</v>
      </c>
      <c r="L63" s="75">
        <v>43.63</v>
      </c>
      <c r="M63" s="75">
        <v>42.47</v>
      </c>
      <c r="N63" s="113">
        <v>0</v>
      </c>
      <c r="O63" s="101">
        <v>2.73</v>
      </c>
      <c r="P63" s="101">
        <v>9</v>
      </c>
      <c r="Q63" s="75">
        <v>28.16</v>
      </c>
      <c r="R63" s="101">
        <v>0</v>
      </c>
      <c r="S63" s="105">
        <v>9831866</v>
      </c>
      <c r="T63" s="105">
        <v>846159</v>
      </c>
      <c r="U63" s="105">
        <v>87415</v>
      </c>
      <c r="V63" s="105">
        <v>111046</v>
      </c>
      <c r="W63" s="105">
        <v>476559</v>
      </c>
      <c r="X63" s="105">
        <v>496481</v>
      </c>
      <c r="Y63" s="105">
        <v>0</v>
      </c>
      <c r="Z63" s="105">
        <v>2</v>
      </c>
      <c r="AA63" s="74">
        <v>0</v>
      </c>
      <c r="AB63" s="105">
        <v>50977</v>
      </c>
      <c r="AC63" s="105">
        <v>5453</v>
      </c>
      <c r="AD63" s="72">
        <v>22187</v>
      </c>
      <c r="AE63" s="167">
        <f t="array" ref="AE63">IFERROR(INDEX(#REF!,MATCH($C63&amp;#REF!&amp;DoM!$B$6,#REF!&amp;#REF!&amp;#REF!,0),MATCH(SNAME!AE$337,#REF!,0)),5.4)</f>
        <v>5.4</v>
      </c>
      <c r="AF63" s="105">
        <v>35050</v>
      </c>
      <c r="AG63" s="105">
        <v>35672</v>
      </c>
      <c r="AH63" s="104">
        <v>51485</v>
      </c>
      <c r="AI63" s="104">
        <v>57276</v>
      </c>
      <c r="AJ63">
        <v>25.5</v>
      </c>
      <c r="AK63" s="72">
        <v>348567407</v>
      </c>
      <c r="AL63" s="72">
        <v>0</v>
      </c>
      <c r="AM63" s="72">
        <v>0</v>
      </c>
      <c r="AN63" s="62">
        <v>0</v>
      </c>
      <c r="AO63" s="72">
        <v>24456</v>
      </c>
      <c r="AP63" s="72">
        <v>24890</v>
      </c>
      <c r="AQ63" s="104">
        <v>35925</v>
      </c>
      <c r="AR63" s="104">
        <v>41130</v>
      </c>
      <c r="AS63" s="104">
        <v>0</v>
      </c>
      <c r="AT63" s="104">
        <v>10</v>
      </c>
      <c r="AU63" s="104">
        <v>0</v>
      </c>
      <c r="AV63" s="176">
        <v>1.34</v>
      </c>
      <c r="AW63" s="176">
        <v>0</v>
      </c>
      <c r="AX63" s="104">
        <v>1785229</v>
      </c>
      <c r="AY63" s="130"/>
    </row>
    <row r="64" spans="1:51" x14ac:dyDescent="0.2">
      <c r="A64" s="172" t="s">
        <v>521</v>
      </c>
      <c r="B64" s="154" t="s">
        <v>512</v>
      </c>
      <c r="C64" s="155" t="s">
        <v>67</v>
      </c>
      <c r="D64" t="s">
        <v>586</v>
      </c>
      <c r="E64" s="74">
        <v>310</v>
      </c>
      <c r="F64" s="124">
        <v>6736</v>
      </c>
      <c r="G64" s="125">
        <v>668.96</v>
      </c>
      <c r="H64" s="125">
        <v>71.56</v>
      </c>
      <c r="I64" s="125">
        <v>73.52</v>
      </c>
      <c r="J64" s="125">
        <v>326.5</v>
      </c>
      <c r="K64" s="75">
        <v>15.84</v>
      </c>
      <c r="L64" s="75">
        <v>13.92</v>
      </c>
      <c r="M64" s="75">
        <v>5.48</v>
      </c>
      <c r="N64" s="113">
        <v>0</v>
      </c>
      <c r="O64" s="101">
        <v>19.11</v>
      </c>
      <c r="P64" s="101">
        <v>1.42</v>
      </c>
      <c r="Q64" s="75">
        <v>0.22</v>
      </c>
      <c r="R64" s="101">
        <v>0</v>
      </c>
      <c r="S64" s="105">
        <v>2121840</v>
      </c>
      <c r="T64" s="105">
        <v>210722</v>
      </c>
      <c r="U64" s="105">
        <v>22541</v>
      </c>
      <c r="V64" s="105">
        <v>23159</v>
      </c>
      <c r="W64" s="105">
        <v>102848</v>
      </c>
      <c r="X64" s="105">
        <v>106725</v>
      </c>
      <c r="Y64" s="105">
        <v>11069</v>
      </c>
      <c r="Z64" s="105">
        <v>5</v>
      </c>
      <c r="AA64" s="74">
        <v>0</v>
      </c>
      <c r="AB64" s="105">
        <v>13480</v>
      </c>
      <c r="AC64" s="105">
        <v>1552</v>
      </c>
      <c r="AD64" s="72">
        <v>6347</v>
      </c>
      <c r="AE64" s="167">
        <f t="array" ref="AE64">IFERROR(INDEX(#REF!,MATCH($C64&amp;#REF!&amp;DoM!$B$6,#REF!&amp;#REF!&amp;#REF!,0),MATCH(SNAME!AE$337,#REF!,0)),5.4)</f>
        <v>5.4</v>
      </c>
      <c r="AF64" s="105">
        <v>11112</v>
      </c>
      <c r="AG64" s="105">
        <v>11285</v>
      </c>
      <c r="AH64" s="104">
        <v>2987</v>
      </c>
      <c r="AI64" s="104">
        <v>3309</v>
      </c>
      <c r="AJ64">
        <v>9.5</v>
      </c>
      <c r="AK64" s="72">
        <v>98395300</v>
      </c>
      <c r="AL64" s="72">
        <v>5007</v>
      </c>
      <c r="AM64" s="72">
        <v>0</v>
      </c>
      <c r="AN64" s="62">
        <v>0</v>
      </c>
      <c r="AO64" s="72">
        <v>9135</v>
      </c>
      <c r="AP64" s="72">
        <v>9278</v>
      </c>
      <c r="AQ64" s="104">
        <v>2456</v>
      </c>
      <c r="AR64" s="104">
        <v>2737</v>
      </c>
      <c r="AS64" s="104">
        <v>20</v>
      </c>
      <c r="AT64" s="104">
        <v>10</v>
      </c>
      <c r="AU64" s="104">
        <v>20</v>
      </c>
      <c r="AV64" s="176">
        <v>1.34</v>
      </c>
      <c r="AW64" s="176">
        <v>0</v>
      </c>
      <c r="AX64" s="104">
        <v>176876</v>
      </c>
      <c r="AY64" s="130"/>
    </row>
    <row r="65" spans="1:51" x14ac:dyDescent="0.2">
      <c r="A65" s="172" t="s">
        <v>893</v>
      </c>
      <c r="B65" s="154" t="s">
        <v>518</v>
      </c>
      <c r="C65" s="155" t="s">
        <v>68</v>
      </c>
      <c r="D65" t="s">
        <v>587</v>
      </c>
      <c r="E65" s="74">
        <v>312</v>
      </c>
      <c r="F65" s="124">
        <v>6859</v>
      </c>
      <c r="G65" s="125">
        <v>636.99</v>
      </c>
      <c r="H65" s="125">
        <v>70.040000000000006</v>
      </c>
      <c r="I65" s="125">
        <v>63.93</v>
      </c>
      <c r="J65" s="125">
        <v>326.5</v>
      </c>
      <c r="K65" s="75">
        <v>10.08</v>
      </c>
      <c r="L65" s="75">
        <v>4.84</v>
      </c>
      <c r="M65" s="75">
        <v>27.4</v>
      </c>
      <c r="N65" s="113">
        <v>1</v>
      </c>
      <c r="O65" s="101">
        <v>13.21</v>
      </c>
      <c r="P65" s="101">
        <v>1.79</v>
      </c>
      <c r="Q65" s="75">
        <v>0.22</v>
      </c>
      <c r="R65" s="101">
        <v>0</v>
      </c>
      <c r="S65" s="105">
        <v>2277188</v>
      </c>
      <c r="T65" s="105">
        <v>211481</v>
      </c>
      <c r="U65" s="105">
        <v>23253</v>
      </c>
      <c r="V65" s="105">
        <v>21225</v>
      </c>
      <c r="W65" s="105">
        <v>108398</v>
      </c>
      <c r="X65" s="105">
        <v>117784</v>
      </c>
      <c r="Y65" s="105">
        <v>7249</v>
      </c>
      <c r="Z65" s="105">
        <v>17</v>
      </c>
      <c r="AA65" s="74">
        <v>0</v>
      </c>
      <c r="AB65" s="105">
        <v>12524</v>
      </c>
      <c r="AC65" s="105">
        <v>1494</v>
      </c>
      <c r="AD65" s="72">
        <v>7885</v>
      </c>
      <c r="AE65" s="167">
        <f t="array" ref="AE65">IFERROR(INDEX(#REF!,MATCH($C65&amp;#REF!&amp;DoM!$B$6,#REF!&amp;#REF!&amp;#REF!,0),MATCH(SNAME!AE$337,#REF!,0)),5.4)</f>
        <v>5.4</v>
      </c>
      <c r="AF65" s="105">
        <v>92470</v>
      </c>
      <c r="AG65" s="105">
        <v>93847</v>
      </c>
      <c r="AH65" s="104">
        <v>8592</v>
      </c>
      <c r="AI65" s="104">
        <v>9524</v>
      </c>
      <c r="AJ65">
        <v>7.5</v>
      </c>
      <c r="AK65" s="72">
        <v>267750906</v>
      </c>
      <c r="AL65" s="72">
        <v>29078</v>
      </c>
      <c r="AM65" s="72">
        <v>0</v>
      </c>
      <c r="AN65" s="62">
        <v>0</v>
      </c>
      <c r="AO65" s="72">
        <v>37210</v>
      </c>
      <c r="AP65" s="72">
        <v>37764</v>
      </c>
      <c r="AQ65" s="104">
        <v>3458</v>
      </c>
      <c r="AR65" s="104">
        <v>3857</v>
      </c>
      <c r="AS65" s="104">
        <v>20</v>
      </c>
      <c r="AT65" s="104">
        <v>10</v>
      </c>
      <c r="AU65" s="104">
        <v>0</v>
      </c>
      <c r="AV65" s="176">
        <v>0</v>
      </c>
      <c r="AW65" s="176">
        <v>0</v>
      </c>
      <c r="AX65" s="104">
        <v>0</v>
      </c>
      <c r="AY65" s="130"/>
    </row>
    <row r="66" spans="1:51" x14ac:dyDescent="0.2">
      <c r="A66" s="172" t="s">
        <v>883</v>
      </c>
      <c r="B66" s="154" t="s">
        <v>517</v>
      </c>
      <c r="C66" s="155" t="s">
        <v>131</v>
      </c>
      <c r="D66" t="s">
        <v>588</v>
      </c>
      <c r="E66" s="74">
        <v>588.4</v>
      </c>
      <c r="F66" s="124">
        <v>6823</v>
      </c>
      <c r="G66" s="125">
        <v>584.30999999999995</v>
      </c>
      <c r="H66" s="125">
        <v>66.13</v>
      </c>
      <c r="I66" s="125">
        <v>59.39</v>
      </c>
      <c r="J66" s="125">
        <v>326.5</v>
      </c>
      <c r="K66" s="75">
        <v>36</v>
      </c>
      <c r="L66" s="75">
        <v>15.13</v>
      </c>
      <c r="M66" s="75">
        <v>23.29</v>
      </c>
      <c r="N66" s="113">
        <v>0</v>
      </c>
      <c r="O66" s="101">
        <v>4.63</v>
      </c>
      <c r="P66" s="101">
        <v>2.7530000000000001</v>
      </c>
      <c r="Q66" s="75">
        <v>0.88</v>
      </c>
      <c r="R66" s="101">
        <v>0</v>
      </c>
      <c r="S66" s="105">
        <v>3898662</v>
      </c>
      <c r="T66" s="105">
        <v>333875</v>
      </c>
      <c r="U66" s="105">
        <v>37787</v>
      </c>
      <c r="V66" s="105">
        <v>33935</v>
      </c>
      <c r="W66" s="105">
        <v>186562</v>
      </c>
      <c r="X66" s="105">
        <v>194950</v>
      </c>
      <c r="Y66" s="105">
        <v>9872</v>
      </c>
      <c r="Z66" s="105">
        <v>68</v>
      </c>
      <c r="AA66" s="74">
        <v>3.4</v>
      </c>
      <c r="AB66" s="105">
        <v>19213</v>
      </c>
      <c r="AC66" s="105">
        <v>2068</v>
      </c>
      <c r="AD66" s="72">
        <v>13342</v>
      </c>
      <c r="AE66" s="167">
        <f t="array" ref="AE66">IFERROR(INDEX(#REF!,MATCH($C66&amp;#REF!&amp;DoM!$B$6,#REF!&amp;#REF!&amp;#REF!,0),MATCH(SNAME!AE$337,#REF!,0)),5.4)</f>
        <v>5.4</v>
      </c>
      <c r="AF66" s="105">
        <v>25232</v>
      </c>
      <c r="AG66" s="105">
        <v>25404</v>
      </c>
      <c r="AH66" s="104">
        <v>17883</v>
      </c>
      <c r="AI66" s="104">
        <v>21008</v>
      </c>
      <c r="AJ66">
        <v>17</v>
      </c>
      <c r="AK66" s="72">
        <v>353113747</v>
      </c>
      <c r="AL66" s="72">
        <v>40171</v>
      </c>
      <c r="AM66" s="72">
        <v>0</v>
      </c>
      <c r="AN66" s="62">
        <v>0</v>
      </c>
      <c r="AO66" s="72">
        <v>10657</v>
      </c>
      <c r="AP66" s="72">
        <v>10730</v>
      </c>
      <c r="AQ66" s="104">
        <v>7553</v>
      </c>
      <c r="AR66" s="104">
        <v>8960</v>
      </c>
      <c r="AS66" s="104">
        <v>0</v>
      </c>
      <c r="AT66" s="104">
        <v>10</v>
      </c>
      <c r="AU66" s="104">
        <v>0</v>
      </c>
      <c r="AV66" s="176">
        <v>1.34</v>
      </c>
      <c r="AW66" s="176">
        <v>0</v>
      </c>
      <c r="AX66" s="104">
        <v>721497</v>
      </c>
      <c r="AY66" s="130"/>
    </row>
    <row r="67" spans="1:51" x14ac:dyDescent="0.2">
      <c r="A67" s="172" t="s">
        <v>894</v>
      </c>
      <c r="B67" s="154" t="s">
        <v>520</v>
      </c>
      <c r="C67" s="155" t="s">
        <v>69</v>
      </c>
      <c r="D67" t="s">
        <v>589</v>
      </c>
      <c r="E67" s="74">
        <v>2381.6999999999998</v>
      </c>
      <c r="F67" s="124">
        <v>6767</v>
      </c>
      <c r="G67" s="125">
        <v>582.5</v>
      </c>
      <c r="H67" s="125">
        <v>63.33</v>
      </c>
      <c r="I67" s="125">
        <v>57.33</v>
      </c>
      <c r="J67" s="125">
        <v>326.5</v>
      </c>
      <c r="K67" s="75">
        <v>116.64</v>
      </c>
      <c r="L67" s="75">
        <v>65.95</v>
      </c>
      <c r="M67" s="75">
        <v>87.68</v>
      </c>
      <c r="N67" s="113">
        <v>0</v>
      </c>
      <c r="O67" s="101">
        <v>21.13</v>
      </c>
      <c r="P67" s="101">
        <v>8.8350000000000009</v>
      </c>
      <c r="Q67" s="75">
        <v>13.42</v>
      </c>
      <c r="R67" s="101">
        <v>0</v>
      </c>
      <c r="S67" s="105">
        <v>14831234</v>
      </c>
      <c r="T67" s="105">
        <v>1276665</v>
      </c>
      <c r="U67" s="105">
        <v>138800</v>
      </c>
      <c r="V67" s="105">
        <v>125650</v>
      </c>
      <c r="W67" s="105">
        <v>715590</v>
      </c>
      <c r="X67" s="105">
        <v>718154</v>
      </c>
      <c r="Y67" s="105">
        <v>0</v>
      </c>
      <c r="Z67" s="105">
        <v>36</v>
      </c>
      <c r="AA67" s="74">
        <v>0</v>
      </c>
      <c r="AB67" s="105">
        <v>67233</v>
      </c>
      <c r="AC67" s="105">
        <v>7841</v>
      </c>
      <c r="AD67" s="72">
        <v>17712</v>
      </c>
      <c r="AE67" s="167">
        <f t="array" ref="AE67">IFERROR(INDEX(#REF!,MATCH($C67&amp;#REF!&amp;DoM!$B$6,#REF!&amp;#REF!&amp;#REF!,0),MATCH(SNAME!AE$337,#REF!,0)),5.4)</f>
        <v>5.4</v>
      </c>
      <c r="AF67" s="105">
        <v>82692</v>
      </c>
      <c r="AG67" s="105">
        <v>82601</v>
      </c>
      <c r="AH67" s="104">
        <v>274821</v>
      </c>
      <c r="AI67" s="104">
        <v>321680</v>
      </c>
      <c r="AJ67">
        <v>74</v>
      </c>
      <c r="AK67" s="72">
        <v>1047290771</v>
      </c>
      <c r="AL67" s="72">
        <v>11061</v>
      </c>
      <c r="AM67" s="72">
        <v>0</v>
      </c>
      <c r="AN67" s="62">
        <v>0</v>
      </c>
      <c r="AO67" s="72">
        <v>41768</v>
      </c>
      <c r="AP67" s="72">
        <v>41722</v>
      </c>
      <c r="AQ67" s="104">
        <v>138814</v>
      </c>
      <c r="AR67" s="104">
        <v>170255</v>
      </c>
      <c r="AS67" s="104">
        <v>20</v>
      </c>
      <c r="AT67" s="104">
        <v>10</v>
      </c>
      <c r="AU67" s="104">
        <v>20</v>
      </c>
      <c r="AV67" s="176">
        <v>0.67</v>
      </c>
      <c r="AW67" s="176">
        <v>0</v>
      </c>
      <c r="AX67" s="104">
        <v>4525419</v>
      </c>
      <c r="AY67" s="130"/>
    </row>
    <row r="68" spans="1:51" x14ac:dyDescent="0.2">
      <c r="A68" s="172" t="s">
        <v>895</v>
      </c>
      <c r="B68" s="154" t="s">
        <v>512</v>
      </c>
      <c r="C68" s="155" t="s">
        <v>70</v>
      </c>
      <c r="D68" t="s">
        <v>590</v>
      </c>
      <c r="E68" s="74">
        <v>1219.5999999999999</v>
      </c>
      <c r="F68" s="124">
        <v>6736</v>
      </c>
      <c r="G68" s="125">
        <v>558.65</v>
      </c>
      <c r="H68" s="125">
        <v>61.36</v>
      </c>
      <c r="I68" s="125">
        <v>64.03</v>
      </c>
      <c r="J68" s="125">
        <v>326.5</v>
      </c>
      <c r="K68" s="75">
        <v>53.28</v>
      </c>
      <c r="L68" s="75">
        <v>59.3</v>
      </c>
      <c r="M68" s="75">
        <v>78.09</v>
      </c>
      <c r="N68" s="113">
        <v>0</v>
      </c>
      <c r="O68" s="101">
        <v>5.71</v>
      </c>
      <c r="P68" s="101">
        <v>5.1109999999999998</v>
      </c>
      <c r="Q68" s="75">
        <v>1.1000000000000001</v>
      </c>
      <c r="R68" s="101">
        <v>0</v>
      </c>
      <c r="S68" s="105">
        <v>8311550</v>
      </c>
      <c r="T68" s="105">
        <v>689318</v>
      </c>
      <c r="U68" s="105">
        <v>75712</v>
      </c>
      <c r="V68" s="105">
        <v>79007</v>
      </c>
      <c r="W68" s="105">
        <v>402868</v>
      </c>
      <c r="X68" s="105">
        <v>421477</v>
      </c>
      <c r="Y68" s="105">
        <v>0</v>
      </c>
      <c r="Z68" s="105">
        <v>28</v>
      </c>
      <c r="AA68" s="74">
        <v>0</v>
      </c>
      <c r="AB68" s="105">
        <v>53234</v>
      </c>
      <c r="AC68" s="105">
        <v>6128</v>
      </c>
      <c r="AD68" s="72">
        <v>23189</v>
      </c>
      <c r="AE68" s="167">
        <f t="array" ref="AE68">IFERROR(INDEX(#REF!,MATCH($C68&amp;#REF!&amp;DoM!$B$6,#REF!&amp;#REF!&amp;#REF!,0),MATCH(SNAME!AE$337,#REF!,0)),5.4)</f>
        <v>5.4</v>
      </c>
      <c r="AF68" s="105">
        <v>358841</v>
      </c>
      <c r="AG68" s="105">
        <v>261655</v>
      </c>
      <c r="AH68" s="104">
        <v>84933</v>
      </c>
      <c r="AI68" s="104">
        <v>94099</v>
      </c>
      <c r="AJ68">
        <v>41.5</v>
      </c>
      <c r="AK68" s="72">
        <v>783746751</v>
      </c>
      <c r="AL68" s="72">
        <v>2671</v>
      </c>
      <c r="AM68" s="72">
        <v>0</v>
      </c>
      <c r="AN68" s="62">
        <v>0</v>
      </c>
      <c r="AO68" s="72">
        <v>132769</v>
      </c>
      <c r="AP68" s="72">
        <v>96811</v>
      </c>
      <c r="AQ68" s="104">
        <v>31425</v>
      </c>
      <c r="AR68" s="104">
        <v>35564</v>
      </c>
      <c r="AS68" s="104">
        <v>20</v>
      </c>
      <c r="AT68" s="104">
        <v>10</v>
      </c>
      <c r="AU68" s="104">
        <v>0</v>
      </c>
      <c r="AV68" s="176">
        <v>0.67</v>
      </c>
      <c r="AW68" s="176">
        <v>0</v>
      </c>
      <c r="AX68" s="104">
        <v>127039</v>
      </c>
      <c r="AY68" s="130"/>
    </row>
    <row r="69" spans="1:51" x14ac:dyDescent="0.2">
      <c r="A69" s="172" t="s">
        <v>879</v>
      </c>
      <c r="B69" s="154" t="s">
        <v>519</v>
      </c>
      <c r="C69" s="155" t="s">
        <v>71</v>
      </c>
      <c r="D69" t="s">
        <v>591</v>
      </c>
      <c r="E69" s="74">
        <v>3732.4</v>
      </c>
      <c r="F69" s="124">
        <v>6777</v>
      </c>
      <c r="G69" s="125">
        <v>581.39</v>
      </c>
      <c r="H69" s="125">
        <v>67</v>
      </c>
      <c r="I69" s="125">
        <v>78.08</v>
      </c>
      <c r="J69" s="125">
        <v>326.5</v>
      </c>
      <c r="K69" s="75">
        <v>254.16</v>
      </c>
      <c r="L69" s="75">
        <v>212.53</v>
      </c>
      <c r="M69" s="75">
        <v>317.83999999999997</v>
      </c>
      <c r="N69" s="113">
        <v>8.26</v>
      </c>
      <c r="O69" s="101">
        <v>11.63</v>
      </c>
      <c r="P69" s="101">
        <v>24.076000000000001</v>
      </c>
      <c r="Q69" s="75">
        <v>7.7</v>
      </c>
      <c r="R69" s="101">
        <v>0</v>
      </c>
      <c r="S69" s="105">
        <v>25233482</v>
      </c>
      <c r="T69" s="105">
        <v>2164748</v>
      </c>
      <c r="U69" s="105">
        <v>249468</v>
      </c>
      <c r="V69" s="105">
        <v>290723</v>
      </c>
      <c r="W69" s="105">
        <v>1215690</v>
      </c>
      <c r="X69" s="105">
        <v>1325034</v>
      </c>
      <c r="Y69" s="105">
        <v>7555</v>
      </c>
      <c r="Z69" s="105">
        <v>161</v>
      </c>
      <c r="AA69" s="74">
        <v>0</v>
      </c>
      <c r="AB69" s="105">
        <v>119898</v>
      </c>
      <c r="AC69" s="105">
        <v>14106</v>
      </c>
      <c r="AD69" s="72">
        <v>73778</v>
      </c>
      <c r="AE69" s="167">
        <f t="array" ref="AE69">IFERROR(INDEX(#REF!,MATCH($C69&amp;#REF!&amp;DoM!$B$6,#REF!&amp;#REF!&amp;#REF!,0),MATCH(SNAME!AE$337,#REF!,0)),5.4)</f>
        <v>5.4</v>
      </c>
      <c r="AF69" s="105">
        <v>331602</v>
      </c>
      <c r="AG69" s="105">
        <v>331856</v>
      </c>
      <c r="AH69" s="104">
        <v>182000</v>
      </c>
      <c r="AI69" s="104">
        <v>217302</v>
      </c>
      <c r="AJ69">
        <v>107.5</v>
      </c>
      <c r="AK69" s="72">
        <v>888316326</v>
      </c>
      <c r="AL69" s="72">
        <v>116649</v>
      </c>
      <c r="AM69" s="72">
        <v>0</v>
      </c>
      <c r="AN69" s="62">
        <v>0</v>
      </c>
      <c r="AO69" s="72">
        <v>332063</v>
      </c>
      <c r="AP69" s="72">
        <v>332317</v>
      </c>
      <c r="AQ69" s="104">
        <v>182253</v>
      </c>
      <c r="AR69" s="104">
        <v>226383</v>
      </c>
      <c r="AS69" s="104">
        <v>20</v>
      </c>
      <c r="AT69" s="104">
        <v>10</v>
      </c>
      <c r="AU69" s="104">
        <v>0</v>
      </c>
      <c r="AV69" s="176">
        <v>0.75</v>
      </c>
      <c r="AW69" s="176">
        <v>0</v>
      </c>
      <c r="AX69" s="104">
        <v>3141043</v>
      </c>
      <c r="AY69" s="130"/>
    </row>
    <row r="70" spans="1:51" x14ac:dyDescent="0.2">
      <c r="A70" s="172" t="s">
        <v>868</v>
      </c>
      <c r="B70" s="154" t="s">
        <v>513</v>
      </c>
      <c r="C70" s="155" t="s">
        <v>72</v>
      </c>
      <c r="D70" t="s">
        <v>592</v>
      </c>
      <c r="E70" s="74">
        <v>759.8</v>
      </c>
      <c r="F70" s="124">
        <v>6736</v>
      </c>
      <c r="G70" s="125">
        <v>579.61</v>
      </c>
      <c r="H70" s="125">
        <v>56.75</v>
      </c>
      <c r="I70" s="125">
        <v>66.599999999999994</v>
      </c>
      <c r="J70" s="125">
        <v>326.5</v>
      </c>
      <c r="K70" s="75">
        <v>39.6</v>
      </c>
      <c r="L70" s="75">
        <v>35.1</v>
      </c>
      <c r="M70" s="75">
        <v>36.99</v>
      </c>
      <c r="N70" s="113">
        <v>0</v>
      </c>
      <c r="O70" s="101">
        <v>5.98</v>
      </c>
      <c r="P70" s="101">
        <v>3.9449999999999998</v>
      </c>
      <c r="Q70" s="75">
        <v>0.66</v>
      </c>
      <c r="R70" s="101">
        <v>0</v>
      </c>
      <c r="S70" s="105">
        <v>4960390</v>
      </c>
      <c r="T70" s="105">
        <v>426825</v>
      </c>
      <c r="U70" s="105">
        <v>41791</v>
      </c>
      <c r="V70" s="105">
        <v>49044</v>
      </c>
      <c r="W70" s="105">
        <v>240435</v>
      </c>
      <c r="X70" s="105">
        <v>240560</v>
      </c>
      <c r="Y70" s="105">
        <v>0</v>
      </c>
      <c r="Z70" s="105">
        <v>11</v>
      </c>
      <c r="AA70" s="74">
        <v>0</v>
      </c>
      <c r="AB70" s="105">
        <v>19925</v>
      </c>
      <c r="AC70" s="105">
        <v>2532</v>
      </c>
      <c r="AD70" s="72">
        <v>13685</v>
      </c>
      <c r="AE70" s="167">
        <f t="array" ref="AE70">IFERROR(INDEX(#REF!,MATCH($C70&amp;#REF!&amp;DoM!$B$6,#REF!&amp;#REF!&amp;#REF!,0),MATCH(SNAME!AE$337,#REF!,0)),5.4)</f>
        <v>5.4</v>
      </c>
      <c r="AF70" s="105">
        <v>33340</v>
      </c>
      <c r="AG70" s="105">
        <v>33528</v>
      </c>
      <c r="AH70" s="104">
        <v>11216</v>
      </c>
      <c r="AI70" s="104">
        <v>12429</v>
      </c>
      <c r="AJ70">
        <v>19</v>
      </c>
      <c r="AK70" s="72">
        <v>188508188</v>
      </c>
      <c r="AL70" s="72">
        <v>1663</v>
      </c>
      <c r="AM70" s="72">
        <v>0</v>
      </c>
      <c r="AN70" s="62">
        <v>0</v>
      </c>
      <c r="AO70" s="72">
        <v>26267</v>
      </c>
      <c r="AP70" s="72">
        <v>26415</v>
      </c>
      <c r="AQ70" s="104">
        <v>8837</v>
      </c>
      <c r="AR70" s="104">
        <v>9909</v>
      </c>
      <c r="AS70" s="104">
        <v>20</v>
      </c>
      <c r="AT70" s="104">
        <v>10</v>
      </c>
      <c r="AU70" s="104">
        <v>0</v>
      </c>
      <c r="AV70" s="176">
        <v>0.67</v>
      </c>
      <c r="AW70" s="176">
        <v>0</v>
      </c>
      <c r="AX70" s="104">
        <v>265471</v>
      </c>
      <c r="AY70" s="130"/>
    </row>
    <row r="71" spans="1:51" x14ac:dyDescent="0.2">
      <c r="A71" s="172" t="s">
        <v>859</v>
      </c>
      <c r="B71" s="154" t="s">
        <v>520</v>
      </c>
      <c r="C71" s="155" t="s">
        <v>73</v>
      </c>
      <c r="D71" t="s">
        <v>593</v>
      </c>
      <c r="E71" s="74">
        <v>5139.6000000000004</v>
      </c>
      <c r="F71" s="124">
        <v>6736</v>
      </c>
      <c r="G71" s="125">
        <v>551.1</v>
      </c>
      <c r="H71" s="125">
        <v>68.099999999999994</v>
      </c>
      <c r="I71" s="125">
        <v>71.260000000000005</v>
      </c>
      <c r="J71" s="125">
        <v>326.5</v>
      </c>
      <c r="K71" s="75">
        <v>197.28</v>
      </c>
      <c r="L71" s="75">
        <v>166.55</v>
      </c>
      <c r="M71" s="75">
        <v>239.75</v>
      </c>
      <c r="N71" s="113">
        <v>0</v>
      </c>
      <c r="O71" s="101">
        <v>26.17</v>
      </c>
      <c r="P71" s="101">
        <v>21.670999999999999</v>
      </c>
      <c r="Q71" s="75">
        <v>27.5</v>
      </c>
      <c r="R71" s="101">
        <v>0</v>
      </c>
      <c r="S71" s="105">
        <v>34775947</v>
      </c>
      <c r="T71" s="105">
        <v>2845164</v>
      </c>
      <c r="U71" s="105">
        <v>351580</v>
      </c>
      <c r="V71" s="105">
        <v>367894</v>
      </c>
      <c r="W71" s="105">
        <v>1685622</v>
      </c>
      <c r="X71" s="105">
        <v>1699090</v>
      </c>
      <c r="Y71" s="105">
        <v>0</v>
      </c>
      <c r="Z71" s="105">
        <v>110</v>
      </c>
      <c r="AA71" s="74">
        <v>0</v>
      </c>
      <c r="AB71" s="105">
        <v>159066</v>
      </c>
      <c r="AC71" s="105">
        <v>18551</v>
      </c>
      <c r="AD71" s="72">
        <v>46189</v>
      </c>
      <c r="AE71" s="167">
        <f t="array" ref="AE71">IFERROR(INDEX(#REF!,MATCH($C71&amp;#REF!&amp;DoM!$B$6,#REF!&amp;#REF!&amp;#REF!,0),MATCH(SNAME!AE$337,#REF!,0)),5.4)</f>
        <v>5.4</v>
      </c>
      <c r="AF71" s="105">
        <v>759990</v>
      </c>
      <c r="AG71" s="105">
        <v>771975</v>
      </c>
      <c r="AH71" s="104">
        <v>474380</v>
      </c>
      <c r="AI71" s="104">
        <v>526914</v>
      </c>
      <c r="AJ71">
        <v>133</v>
      </c>
      <c r="AK71" s="72">
        <v>2052243358</v>
      </c>
      <c r="AL71" s="72">
        <v>0</v>
      </c>
      <c r="AM71" s="72">
        <v>0</v>
      </c>
      <c r="AN71" s="62">
        <v>0</v>
      </c>
      <c r="AO71" s="72">
        <v>454218</v>
      </c>
      <c r="AP71" s="72">
        <v>461381</v>
      </c>
      <c r="AQ71" s="104">
        <v>283519</v>
      </c>
      <c r="AR71" s="104">
        <v>329453</v>
      </c>
      <c r="AS71" s="104">
        <v>0</v>
      </c>
      <c r="AT71" s="104">
        <v>10</v>
      </c>
      <c r="AU71" s="104">
        <v>0</v>
      </c>
      <c r="AV71" s="176">
        <v>0.67</v>
      </c>
      <c r="AW71" s="176">
        <v>0</v>
      </c>
      <c r="AX71" s="104">
        <v>6651019</v>
      </c>
      <c r="AY71" s="130"/>
    </row>
    <row r="72" spans="1:51" x14ac:dyDescent="0.2">
      <c r="A72" s="172" t="s">
        <v>863</v>
      </c>
      <c r="B72" s="154" t="s">
        <v>513</v>
      </c>
      <c r="C72" s="155" t="s">
        <v>74</v>
      </c>
      <c r="D72" t="s">
        <v>594</v>
      </c>
      <c r="E72" s="74">
        <v>459.2</v>
      </c>
      <c r="F72" s="124">
        <v>6736</v>
      </c>
      <c r="G72" s="125">
        <v>598.71</v>
      </c>
      <c r="H72" s="125">
        <v>61.15</v>
      </c>
      <c r="I72" s="125">
        <v>66.81</v>
      </c>
      <c r="J72" s="125">
        <v>326.5</v>
      </c>
      <c r="K72" s="75">
        <v>30.96</v>
      </c>
      <c r="L72" s="75">
        <v>15.73</v>
      </c>
      <c r="M72" s="75">
        <v>8.2200000000000006</v>
      </c>
      <c r="N72" s="113">
        <v>0</v>
      </c>
      <c r="O72" s="101">
        <v>23.58</v>
      </c>
      <c r="P72" s="101">
        <v>2.2160000000000002</v>
      </c>
      <c r="Q72" s="75">
        <v>0</v>
      </c>
      <c r="R72" s="101">
        <v>0</v>
      </c>
      <c r="S72" s="105">
        <v>3093171</v>
      </c>
      <c r="T72" s="105">
        <v>274928</v>
      </c>
      <c r="U72" s="105">
        <v>28080</v>
      </c>
      <c r="V72" s="105">
        <v>30679</v>
      </c>
      <c r="W72" s="105">
        <v>149929</v>
      </c>
      <c r="X72" s="105">
        <v>148026</v>
      </c>
      <c r="Y72" s="105">
        <v>7125</v>
      </c>
      <c r="Z72" s="105">
        <v>6</v>
      </c>
      <c r="AA72" s="74">
        <v>0</v>
      </c>
      <c r="AB72" s="105">
        <v>12261</v>
      </c>
      <c r="AC72" s="105">
        <v>1558</v>
      </c>
      <c r="AD72" s="72">
        <v>7965</v>
      </c>
      <c r="AE72" s="167">
        <f t="array" ref="AE72">IFERROR(INDEX(#REF!,MATCH($C72&amp;#REF!&amp;DoM!$B$6,#REF!&amp;#REF!&amp;#REF!,0),MATCH(SNAME!AE$337,#REF!,0)),5.4)</f>
        <v>5.4</v>
      </c>
      <c r="AF72" s="105">
        <v>18177</v>
      </c>
      <c r="AG72" s="105">
        <v>18446</v>
      </c>
      <c r="AH72" s="104">
        <v>2986</v>
      </c>
      <c r="AI72" s="104">
        <v>3310</v>
      </c>
      <c r="AJ72">
        <v>9</v>
      </c>
      <c r="AK72" s="72">
        <v>153885685</v>
      </c>
      <c r="AL72" s="72">
        <v>3409</v>
      </c>
      <c r="AM72" s="72">
        <v>0</v>
      </c>
      <c r="AN72" s="62">
        <v>0</v>
      </c>
      <c r="AO72" s="72">
        <v>17253</v>
      </c>
      <c r="AP72" s="72">
        <v>17509</v>
      </c>
      <c r="AQ72" s="104">
        <v>2834</v>
      </c>
      <c r="AR72" s="104">
        <v>3154</v>
      </c>
      <c r="AS72" s="104">
        <v>20</v>
      </c>
      <c r="AT72" s="104">
        <v>10</v>
      </c>
      <c r="AU72" s="104">
        <v>0</v>
      </c>
      <c r="AV72" s="176">
        <v>1.34</v>
      </c>
      <c r="AW72" s="176">
        <v>0</v>
      </c>
      <c r="AX72" s="104">
        <v>796677</v>
      </c>
      <c r="AY72" s="130"/>
    </row>
    <row r="73" spans="1:51" x14ac:dyDescent="0.2">
      <c r="A73" s="172" t="s">
        <v>863</v>
      </c>
      <c r="B73" s="154" t="s">
        <v>513</v>
      </c>
      <c r="C73" s="155" t="s">
        <v>75</v>
      </c>
      <c r="D73" t="s">
        <v>595</v>
      </c>
      <c r="E73" s="74">
        <v>489.9</v>
      </c>
      <c r="F73" s="124">
        <v>6754</v>
      </c>
      <c r="G73" s="125">
        <v>629.1</v>
      </c>
      <c r="H73" s="125">
        <v>62.91</v>
      </c>
      <c r="I73" s="125">
        <v>66.77</v>
      </c>
      <c r="J73" s="125">
        <v>326.5</v>
      </c>
      <c r="K73" s="75">
        <v>23.04</v>
      </c>
      <c r="L73" s="75">
        <v>9.68</v>
      </c>
      <c r="M73" s="75">
        <v>5.48</v>
      </c>
      <c r="N73" s="113">
        <v>0</v>
      </c>
      <c r="O73" s="101">
        <v>19.899999999999999</v>
      </c>
      <c r="P73" s="101">
        <v>2.2629999999999999</v>
      </c>
      <c r="Q73" s="75">
        <v>0</v>
      </c>
      <c r="R73" s="101">
        <v>0</v>
      </c>
      <c r="S73" s="105">
        <v>3462776</v>
      </c>
      <c r="T73" s="105">
        <v>322540</v>
      </c>
      <c r="U73" s="105">
        <v>32254</v>
      </c>
      <c r="V73" s="105">
        <v>34233</v>
      </c>
      <c r="W73" s="105">
        <v>167397</v>
      </c>
      <c r="X73" s="105">
        <v>160091</v>
      </c>
      <c r="Y73" s="105">
        <v>0</v>
      </c>
      <c r="Z73" s="105">
        <v>0</v>
      </c>
      <c r="AA73" s="74">
        <v>0</v>
      </c>
      <c r="AB73" s="105">
        <v>13260</v>
      </c>
      <c r="AC73" s="105">
        <v>1685</v>
      </c>
      <c r="AD73" s="72">
        <v>8919</v>
      </c>
      <c r="AE73" s="167">
        <f t="array" ref="AE73">IFERROR(INDEX(#REF!,MATCH($C73&amp;#REF!&amp;DoM!$B$6,#REF!&amp;#REF!&amp;#REF!,0),MATCH(SNAME!AE$337,#REF!,0)),5.4)</f>
        <v>5.4</v>
      </c>
      <c r="AF73" s="105">
        <v>27087</v>
      </c>
      <c r="AG73" s="105">
        <v>27529</v>
      </c>
      <c r="AH73" s="104">
        <v>52310</v>
      </c>
      <c r="AI73" s="104">
        <v>56935</v>
      </c>
      <c r="AJ73">
        <v>12.5</v>
      </c>
      <c r="AK73" s="72">
        <v>252623229</v>
      </c>
      <c r="AL73" s="72">
        <v>0</v>
      </c>
      <c r="AM73" s="72">
        <v>0</v>
      </c>
      <c r="AN73" s="62">
        <v>0</v>
      </c>
      <c r="AO73" s="72">
        <v>11885</v>
      </c>
      <c r="AP73" s="72">
        <v>12079</v>
      </c>
      <c r="AQ73" s="104">
        <v>22952</v>
      </c>
      <c r="AR73" s="104">
        <v>25962</v>
      </c>
      <c r="AS73" s="104">
        <v>0</v>
      </c>
      <c r="AT73" s="104">
        <v>10</v>
      </c>
      <c r="AU73" s="104">
        <v>0</v>
      </c>
      <c r="AV73" s="176">
        <v>1.34</v>
      </c>
      <c r="AW73" s="176">
        <v>0</v>
      </c>
      <c r="AX73" s="104">
        <v>0</v>
      </c>
      <c r="AY73" s="130"/>
    </row>
    <row r="74" spans="1:51" x14ac:dyDescent="0.2">
      <c r="A74" s="172" t="s">
        <v>896</v>
      </c>
      <c r="B74" s="154" t="s">
        <v>519</v>
      </c>
      <c r="C74" s="155" t="s">
        <v>76</v>
      </c>
      <c r="D74" t="s">
        <v>596</v>
      </c>
      <c r="E74" s="74">
        <v>752.9</v>
      </c>
      <c r="F74" s="124">
        <v>6736</v>
      </c>
      <c r="G74" s="125">
        <v>615.16999999999996</v>
      </c>
      <c r="H74" s="125">
        <v>73.25</v>
      </c>
      <c r="I74" s="125">
        <v>75.959999999999994</v>
      </c>
      <c r="J74" s="125">
        <v>326.5</v>
      </c>
      <c r="K74" s="75">
        <v>38.880000000000003</v>
      </c>
      <c r="L74" s="75">
        <v>28.44</v>
      </c>
      <c r="M74" s="75">
        <v>46.58</v>
      </c>
      <c r="N74" s="113">
        <v>1.59</v>
      </c>
      <c r="O74" s="101">
        <v>12.35</v>
      </c>
      <c r="P74" s="101">
        <v>4.6829999999999998</v>
      </c>
      <c r="Q74" s="75">
        <v>26.62</v>
      </c>
      <c r="R74" s="101">
        <v>0</v>
      </c>
      <c r="S74" s="105">
        <v>5300558</v>
      </c>
      <c r="T74" s="105">
        <v>484077</v>
      </c>
      <c r="U74" s="105">
        <v>57640</v>
      </c>
      <c r="V74" s="105">
        <v>59773</v>
      </c>
      <c r="W74" s="105">
        <v>256923</v>
      </c>
      <c r="X74" s="105">
        <v>269385</v>
      </c>
      <c r="Y74" s="105">
        <v>29688</v>
      </c>
      <c r="Z74" s="105">
        <v>0</v>
      </c>
      <c r="AA74" s="74">
        <v>0</v>
      </c>
      <c r="AB74" s="105">
        <v>24376</v>
      </c>
      <c r="AC74" s="105">
        <v>2868</v>
      </c>
      <c r="AD74" s="72">
        <v>16146</v>
      </c>
      <c r="AE74" s="167">
        <f t="array" ref="AE74">IFERROR(INDEX(#REF!,MATCH($C74&amp;#REF!&amp;DoM!$B$6,#REF!&amp;#REF!&amp;#REF!,0),MATCH(SNAME!AE$337,#REF!,0)),5.4)</f>
        <v>5.4</v>
      </c>
      <c r="AF74" s="105">
        <v>23721</v>
      </c>
      <c r="AG74" s="105">
        <v>24413</v>
      </c>
      <c r="AH74" s="104">
        <v>10008</v>
      </c>
      <c r="AI74" s="104">
        <v>11088</v>
      </c>
      <c r="AJ74">
        <v>19.5</v>
      </c>
      <c r="AK74" s="72">
        <v>239537237</v>
      </c>
      <c r="AL74" s="72">
        <v>11980</v>
      </c>
      <c r="AM74" s="72">
        <v>0</v>
      </c>
      <c r="AN74" s="62">
        <v>0</v>
      </c>
      <c r="AO74" s="72">
        <v>20307</v>
      </c>
      <c r="AP74" s="72">
        <v>20900</v>
      </c>
      <c r="AQ74" s="104">
        <v>8568</v>
      </c>
      <c r="AR74" s="104">
        <v>9571</v>
      </c>
      <c r="AS74" s="104">
        <v>20</v>
      </c>
      <c r="AT74" s="104">
        <v>10</v>
      </c>
      <c r="AU74" s="104">
        <v>0</v>
      </c>
      <c r="AV74" s="176">
        <v>0.67</v>
      </c>
      <c r="AW74" s="176">
        <v>0.13500000000000001</v>
      </c>
      <c r="AX74" s="104">
        <v>0</v>
      </c>
      <c r="AY74" s="130"/>
    </row>
    <row r="75" spans="1:51" x14ac:dyDescent="0.2">
      <c r="A75" s="172" t="s">
        <v>522</v>
      </c>
      <c r="B75" s="154" t="s">
        <v>513</v>
      </c>
      <c r="C75" s="155" t="s">
        <v>77</v>
      </c>
      <c r="D75" t="s">
        <v>597</v>
      </c>
      <c r="E75" s="74">
        <v>423</v>
      </c>
      <c r="F75" s="124">
        <v>6878</v>
      </c>
      <c r="G75" s="125">
        <v>656.63</v>
      </c>
      <c r="H75" s="125">
        <v>70.209999999999994</v>
      </c>
      <c r="I75" s="125">
        <v>75.39</v>
      </c>
      <c r="J75" s="125">
        <v>326.5</v>
      </c>
      <c r="K75" s="75">
        <v>30.96</v>
      </c>
      <c r="L75" s="75">
        <v>15.74</v>
      </c>
      <c r="M75" s="75">
        <v>9.59</v>
      </c>
      <c r="N75" s="113">
        <v>0</v>
      </c>
      <c r="O75" s="101">
        <v>16.899999999999999</v>
      </c>
      <c r="P75" s="101">
        <v>2.3159999999999998</v>
      </c>
      <c r="Q75" s="75">
        <v>0.22</v>
      </c>
      <c r="R75" s="101">
        <v>0</v>
      </c>
      <c r="S75" s="105">
        <v>3019442</v>
      </c>
      <c r="T75" s="105">
        <v>288261</v>
      </c>
      <c r="U75" s="105">
        <v>30822</v>
      </c>
      <c r="V75" s="105">
        <v>33096</v>
      </c>
      <c r="W75" s="105">
        <v>143334</v>
      </c>
      <c r="X75" s="105">
        <v>144206</v>
      </c>
      <c r="Y75" s="105">
        <v>0</v>
      </c>
      <c r="Z75" s="105">
        <v>0</v>
      </c>
      <c r="AA75" s="74">
        <v>0</v>
      </c>
      <c r="AB75" s="105">
        <v>11945</v>
      </c>
      <c r="AC75" s="105">
        <v>1518</v>
      </c>
      <c r="AD75" s="72">
        <v>8264</v>
      </c>
      <c r="AE75" s="167">
        <f t="array" ref="AE75">IFERROR(INDEX(#REF!,MATCH($C75&amp;#REF!&amp;DoM!$B$6,#REF!&amp;#REF!&amp;#REF!,0),MATCH(SNAME!AE$337,#REF!,0)),5.4)</f>
        <v>5.4</v>
      </c>
      <c r="AF75" s="105">
        <v>10087</v>
      </c>
      <c r="AG75" s="105">
        <v>10456</v>
      </c>
      <c r="AH75" s="104">
        <v>21892</v>
      </c>
      <c r="AI75" s="104">
        <v>24255</v>
      </c>
      <c r="AJ75">
        <v>14</v>
      </c>
      <c r="AK75" s="72">
        <v>201795130</v>
      </c>
      <c r="AL75" s="72">
        <v>26448</v>
      </c>
      <c r="AM75" s="72">
        <v>0</v>
      </c>
      <c r="AN75" s="62">
        <v>0</v>
      </c>
      <c r="AO75" s="72">
        <v>5641</v>
      </c>
      <c r="AP75" s="72">
        <v>5847</v>
      </c>
      <c r="AQ75" s="104">
        <v>12243</v>
      </c>
      <c r="AR75" s="104">
        <v>13856</v>
      </c>
      <c r="AS75" s="104">
        <v>20</v>
      </c>
      <c r="AT75" s="104">
        <v>10</v>
      </c>
      <c r="AU75" s="104">
        <v>0</v>
      </c>
      <c r="AV75" s="176">
        <v>1.34</v>
      </c>
      <c r="AW75" s="176">
        <v>0</v>
      </c>
      <c r="AX75" s="104">
        <v>0</v>
      </c>
      <c r="AY75" s="130"/>
    </row>
    <row r="76" spans="1:51" x14ac:dyDescent="0.2">
      <c r="A76" s="172" t="s">
        <v>897</v>
      </c>
      <c r="B76" s="154" t="s">
        <v>514</v>
      </c>
      <c r="C76" s="155" t="s">
        <v>78</v>
      </c>
      <c r="D76" t="s">
        <v>598</v>
      </c>
      <c r="E76" s="74">
        <v>413.8</v>
      </c>
      <c r="F76" s="124">
        <v>6778</v>
      </c>
      <c r="G76" s="125">
        <v>663.02</v>
      </c>
      <c r="H76" s="125">
        <v>66.91</v>
      </c>
      <c r="I76" s="125">
        <v>79.180000000000007</v>
      </c>
      <c r="J76" s="125">
        <v>326.5</v>
      </c>
      <c r="K76" s="75">
        <v>29.52</v>
      </c>
      <c r="L76" s="75">
        <v>11.5</v>
      </c>
      <c r="M76" s="75">
        <v>16.440000000000001</v>
      </c>
      <c r="N76" s="113">
        <v>0</v>
      </c>
      <c r="O76" s="101">
        <v>25.39</v>
      </c>
      <c r="P76" s="101">
        <v>2.1989999999999998</v>
      </c>
      <c r="Q76" s="75">
        <v>0.22</v>
      </c>
      <c r="R76" s="101">
        <v>0</v>
      </c>
      <c r="S76" s="105">
        <v>2705778</v>
      </c>
      <c r="T76" s="105">
        <v>264678</v>
      </c>
      <c r="U76" s="105">
        <v>26710</v>
      </c>
      <c r="V76" s="105">
        <v>31609</v>
      </c>
      <c r="W76" s="105">
        <v>130339</v>
      </c>
      <c r="X76" s="105">
        <v>135223</v>
      </c>
      <c r="Y76" s="105">
        <v>16327</v>
      </c>
      <c r="Z76" s="105">
        <v>0</v>
      </c>
      <c r="AA76" s="74">
        <v>0</v>
      </c>
      <c r="AB76" s="105">
        <v>13884</v>
      </c>
      <c r="AC76" s="105">
        <v>1485</v>
      </c>
      <c r="AD76" s="72">
        <v>9617</v>
      </c>
      <c r="AE76" s="167">
        <f t="array" ref="AE76">IFERROR(INDEX(#REF!,MATCH($C76&amp;#REF!&amp;DoM!$B$6,#REF!&amp;#REF!&amp;#REF!,0),MATCH(SNAME!AE$337,#REF!,0)),5.4)</f>
        <v>5.4</v>
      </c>
      <c r="AF76" s="105">
        <v>63734</v>
      </c>
      <c r="AG76" s="105">
        <v>63492</v>
      </c>
      <c r="AH76" s="104">
        <v>20248</v>
      </c>
      <c r="AI76" s="104">
        <v>20622</v>
      </c>
      <c r="AJ76">
        <v>15.5</v>
      </c>
      <c r="AK76" s="72">
        <v>230714520</v>
      </c>
      <c r="AL76" s="72">
        <v>18173</v>
      </c>
      <c r="AM76" s="72">
        <v>0</v>
      </c>
      <c r="AN76" s="62">
        <v>0</v>
      </c>
      <c r="AO76" s="72">
        <v>36465</v>
      </c>
      <c r="AP76" s="72">
        <v>36326</v>
      </c>
      <c r="AQ76" s="104">
        <v>11584</v>
      </c>
      <c r="AR76" s="104">
        <v>12001</v>
      </c>
      <c r="AS76" s="104">
        <v>20</v>
      </c>
      <c r="AT76" s="104">
        <v>10</v>
      </c>
      <c r="AU76" s="104">
        <v>0</v>
      </c>
      <c r="AV76" s="176">
        <v>0.67</v>
      </c>
      <c r="AW76" s="176">
        <v>0</v>
      </c>
      <c r="AX76" s="104">
        <v>999283</v>
      </c>
      <c r="AY76" s="130"/>
    </row>
    <row r="77" spans="1:51" x14ac:dyDescent="0.2">
      <c r="A77" s="172" t="s">
        <v>854</v>
      </c>
      <c r="B77" s="154" t="s">
        <v>514</v>
      </c>
      <c r="C77" s="155" t="s">
        <v>79</v>
      </c>
      <c r="D77" t="s">
        <v>599</v>
      </c>
      <c r="E77" s="74">
        <v>9053.9</v>
      </c>
      <c r="F77" s="124">
        <v>6800</v>
      </c>
      <c r="G77" s="125">
        <v>557.19000000000005</v>
      </c>
      <c r="H77" s="125">
        <v>64.680000000000007</v>
      </c>
      <c r="I77" s="125">
        <v>82.78</v>
      </c>
      <c r="J77" s="125">
        <v>326.5</v>
      </c>
      <c r="K77" s="75">
        <v>618.48</v>
      </c>
      <c r="L77" s="75">
        <v>320.66000000000003</v>
      </c>
      <c r="M77" s="75">
        <v>1213.82</v>
      </c>
      <c r="N77" s="113">
        <v>0</v>
      </c>
      <c r="O77" s="101">
        <v>77.55</v>
      </c>
      <c r="P77" s="101">
        <v>44.801000000000002</v>
      </c>
      <c r="Q77" s="75">
        <v>84.26</v>
      </c>
      <c r="R77" s="101">
        <v>0</v>
      </c>
      <c r="S77" s="105">
        <v>62048640</v>
      </c>
      <c r="T77" s="105">
        <v>5084247</v>
      </c>
      <c r="U77" s="105">
        <v>590192</v>
      </c>
      <c r="V77" s="105">
        <v>755351</v>
      </c>
      <c r="W77" s="105">
        <v>2979247</v>
      </c>
      <c r="X77" s="105">
        <v>3311104</v>
      </c>
      <c r="Y77" s="105">
        <v>0</v>
      </c>
      <c r="Z77" s="105">
        <v>400</v>
      </c>
      <c r="AA77" s="74">
        <v>0.8</v>
      </c>
      <c r="AB77" s="105">
        <v>339973</v>
      </c>
      <c r="AC77" s="105">
        <v>36370</v>
      </c>
      <c r="AD77" s="72">
        <v>149984</v>
      </c>
      <c r="AE77" s="167">
        <f t="array" ref="AE77">IFERROR(INDEX(#REF!,MATCH($C77&amp;#REF!&amp;DoM!$B$6,#REF!&amp;#REF!&amp;#REF!,0),MATCH(SNAME!AE$337,#REF!,0)),5.4)</f>
        <v>5.4</v>
      </c>
      <c r="AF77" s="105">
        <v>343424</v>
      </c>
      <c r="AG77" s="105">
        <v>333859</v>
      </c>
      <c r="AH77" s="104">
        <v>437227</v>
      </c>
      <c r="AI77" s="104">
        <v>489629</v>
      </c>
      <c r="AJ77">
        <v>188.5</v>
      </c>
      <c r="AK77" s="72">
        <v>2143893063</v>
      </c>
      <c r="AL77" s="72">
        <v>209720</v>
      </c>
      <c r="AM77" s="72">
        <v>0</v>
      </c>
      <c r="AN77" s="62">
        <v>0</v>
      </c>
      <c r="AO77" s="72">
        <v>365166</v>
      </c>
      <c r="AP77" s="72">
        <v>354996</v>
      </c>
      <c r="AQ77" s="104">
        <v>464909</v>
      </c>
      <c r="AR77" s="104">
        <v>542070</v>
      </c>
      <c r="AS77" s="104">
        <v>0</v>
      </c>
      <c r="AT77" s="104">
        <v>10</v>
      </c>
      <c r="AU77" s="104">
        <v>0</v>
      </c>
      <c r="AV77" s="176">
        <v>1.34</v>
      </c>
      <c r="AW77" s="176">
        <v>0</v>
      </c>
      <c r="AX77" s="104">
        <v>14199706</v>
      </c>
      <c r="AY77" s="130"/>
    </row>
    <row r="78" spans="1:51" x14ac:dyDescent="0.2">
      <c r="A78" s="172" t="s">
        <v>898</v>
      </c>
      <c r="B78" s="154" t="s">
        <v>514</v>
      </c>
      <c r="C78" s="155" t="s">
        <v>80</v>
      </c>
      <c r="D78" s="129" t="s">
        <v>600</v>
      </c>
      <c r="E78" s="74">
        <v>1447.5</v>
      </c>
      <c r="F78" s="124">
        <v>6742</v>
      </c>
      <c r="G78" s="125">
        <v>593.41999999999996</v>
      </c>
      <c r="H78" s="125">
        <v>64.89</v>
      </c>
      <c r="I78" s="125">
        <v>74.25</v>
      </c>
      <c r="J78" s="125">
        <v>326.5</v>
      </c>
      <c r="K78" s="75">
        <v>85.68</v>
      </c>
      <c r="L78" s="75">
        <v>47.22</v>
      </c>
      <c r="M78" s="75">
        <v>63.02</v>
      </c>
      <c r="N78" s="113">
        <v>0</v>
      </c>
      <c r="O78" s="101">
        <v>19.829999999999998</v>
      </c>
      <c r="P78" s="101">
        <v>9.1790000000000003</v>
      </c>
      <c r="Q78" s="75">
        <v>3.52</v>
      </c>
      <c r="R78" s="101">
        <v>0</v>
      </c>
      <c r="S78" s="105">
        <v>9919505</v>
      </c>
      <c r="T78" s="105">
        <v>873099</v>
      </c>
      <c r="U78" s="105">
        <v>95473</v>
      </c>
      <c r="V78" s="105">
        <v>109244</v>
      </c>
      <c r="W78" s="105">
        <v>480379</v>
      </c>
      <c r="X78" s="105">
        <v>489152</v>
      </c>
      <c r="Y78" s="105">
        <v>0</v>
      </c>
      <c r="Z78" s="105">
        <v>119</v>
      </c>
      <c r="AA78" s="74">
        <v>0.9</v>
      </c>
      <c r="AB78" s="105">
        <v>50225</v>
      </c>
      <c r="AC78" s="105">
        <v>5373</v>
      </c>
      <c r="AD78" s="72">
        <v>24742</v>
      </c>
      <c r="AE78" s="167">
        <f t="array" ref="AE78">IFERROR(INDEX(#REF!,MATCH($C78&amp;#REF!&amp;DoM!$B$6,#REF!&amp;#REF!&amp;#REF!,0),MATCH(SNAME!AE$337,#REF!,0)),5.4)</f>
        <v>5.4</v>
      </c>
      <c r="AF78" s="105">
        <v>110980</v>
      </c>
      <c r="AG78" s="105">
        <v>112079</v>
      </c>
      <c r="AH78" s="104">
        <v>50974</v>
      </c>
      <c r="AI78" s="104">
        <v>54496</v>
      </c>
      <c r="AJ78">
        <v>45.5</v>
      </c>
      <c r="AK78" s="72">
        <v>456827713</v>
      </c>
      <c r="AL78" s="72">
        <v>33640</v>
      </c>
      <c r="AM78" s="72">
        <v>0</v>
      </c>
      <c r="AN78" s="62">
        <v>0</v>
      </c>
      <c r="AO78" s="72">
        <v>88903</v>
      </c>
      <c r="AP78" s="72">
        <v>89783</v>
      </c>
      <c r="AQ78" s="104">
        <v>40834</v>
      </c>
      <c r="AR78" s="104">
        <v>46394</v>
      </c>
      <c r="AS78" s="104">
        <v>20</v>
      </c>
      <c r="AT78" s="104">
        <v>10</v>
      </c>
      <c r="AU78" s="104">
        <v>0</v>
      </c>
      <c r="AV78" s="176">
        <v>0.67</v>
      </c>
      <c r="AW78" s="176">
        <v>0</v>
      </c>
      <c r="AX78" s="104">
        <v>3255705</v>
      </c>
      <c r="AY78" s="130"/>
    </row>
    <row r="79" spans="1:51" x14ac:dyDescent="0.2">
      <c r="A79" s="172" t="s">
        <v>856</v>
      </c>
      <c r="B79" s="154" t="s">
        <v>513</v>
      </c>
      <c r="C79" s="155" t="s">
        <v>81</v>
      </c>
      <c r="D79" t="s">
        <v>601</v>
      </c>
      <c r="E79" s="74">
        <v>2933.1</v>
      </c>
      <c r="F79" s="124">
        <v>6736</v>
      </c>
      <c r="G79" s="125">
        <v>553.74</v>
      </c>
      <c r="H79" s="125">
        <v>58.38</v>
      </c>
      <c r="I79" s="125">
        <v>65.72</v>
      </c>
      <c r="J79" s="125">
        <v>326.5</v>
      </c>
      <c r="K79" s="75">
        <v>86.4</v>
      </c>
      <c r="L79" s="75">
        <v>79.290000000000006</v>
      </c>
      <c r="M79" s="75">
        <v>78.09</v>
      </c>
      <c r="N79" s="113">
        <v>0</v>
      </c>
      <c r="O79" s="101">
        <v>9.2899999999999991</v>
      </c>
      <c r="P79" s="101">
        <v>9.3170000000000002</v>
      </c>
      <c r="Q79" s="75">
        <v>9.4600000000000009</v>
      </c>
      <c r="R79" s="101">
        <v>0</v>
      </c>
      <c r="S79" s="105">
        <v>19001582</v>
      </c>
      <c r="T79" s="105">
        <v>1562045</v>
      </c>
      <c r="U79" s="105">
        <v>164684</v>
      </c>
      <c r="V79" s="105">
        <v>185390</v>
      </c>
      <c r="W79" s="105">
        <v>921024</v>
      </c>
      <c r="X79" s="105">
        <v>875822</v>
      </c>
      <c r="Y79" s="105">
        <v>0</v>
      </c>
      <c r="Z79" s="105">
        <v>76</v>
      </c>
      <c r="AA79" s="74">
        <v>0</v>
      </c>
      <c r="AB79" s="105">
        <v>72544</v>
      </c>
      <c r="AC79" s="105">
        <v>9220</v>
      </c>
      <c r="AD79" s="72">
        <v>21183</v>
      </c>
      <c r="AE79" s="167">
        <f t="array" ref="AE79">IFERROR(INDEX(#REF!,MATCH($C79&amp;#REF!&amp;DoM!$B$6,#REF!&amp;#REF!&amp;#REF!,0),MATCH(SNAME!AE$337,#REF!,0)),5.4)</f>
        <v>5.4</v>
      </c>
      <c r="AF79" s="105">
        <v>126883</v>
      </c>
      <c r="AG79" s="105">
        <v>125907</v>
      </c>
      <c r="AH79" s="104">
        <v>215328</v>
      </c>
      <c r="AI79" s="104">
        <v>238632</v>
      </c>
      <c r="AJ79">
        <v>98.5</v>
      </c>
      <c r="AK79" s="72">
        <v>889708657</v>
      </c>
      <c r="AL79" s="72">
        <v>0</v>
      </c>
      <c r="AM79" s="72">
        <v>0</v>
      </c>
      <c r="AN79" s="62">
        <v>0</v>
      </c>
      <c r="AO79" s="72">
        <v>94426</v>
      </c>
      <c r="AP79" s="72">
        <v>93700</v>
      </c>
      <c r="AQ79" s="104">
        <v>160247</v>
      </c>
      <c r="AR79" s="104">
        <v>186032</v>
      </c>
      <c r="AS79" s="104">
        <v>0</v>
      </c>
      <c r="AT79" s="104">
        <v>10</v>
      </c>
      <c r="AU79" s="104">
        <v>0</v>
      </c>
      <c r="AV79" s="176">
        <v>1.34</v>
      </c>
      <c r="AW79" s="176">
        <v>0</v>
      </c>
      <c r="AX79" s="104">
        <v>411566</v>
      </c>
      <c r="AY79" s="130"/>
    </row>
    <row r="80" spans="1:51" x14ac:dyDescent="0.2">
      <c r="A80" s="172" t="s">
        <v>877</v>
      </c>
      <c r="B80" s="154" t="s">
        <v>523</v>
      </c>
      <c r="C80" s="155" t="s">
        <v>82</v>
      </c>
      <c r="D80" t="s">
        <v>602</v>
      </c>
      <c r="E80" s="74">
        <v>508.4</v>
      </c>
      <c r="F80" s="124">
        <v>6736</v>
      </c>
      <c r="G80" s="125">
        <v>594.96</v>
      </c>
      <c r="H80" s="125">
        <v>64.58</v>
      </c>
      <c r="I80" s="125">
        <v>72</v>
      </c>
      <c r="J80" s="125">
        <v>326.5</v>
      </c>
      <c r="K80" s="75">
        <v>24.48</v>
      </c>
      <c r="L80" s="75">
        <v>24.81</v>
      </c>
      <c r="M80" s="75">
        <v>8.2200000000000006</v>
      </c>
      <c r="N80" s="113">
        <v>0</v>
      </c>
      <c r="O80" s="101">
        <v>16.559999999999999</v>
      </c>
      <c r="P80" s="101">
        <v>2.1240000000000001</v>
      </c>
      <c r="Q80" s="75">
        <v>0.22</v>
      </c>
      <c r="R80" s="101">
        <v>0</v>
      </c>
      <c r="S80" s="105">
        <v>3458936</v>
      </c>
      <c r="T80" s="105">
        <v>305512</v>
      </c>
      <c r="U80" s="105">
        <v>33162</v>
      </c>
      <c r="V80" s="105">
        <v>36972</v>
      </c>
      <c r="W80" s="105">
        <v>167658</v>
      </c>
      <c r="X80" s="105">
        <v>165569</v>
      </c>
      <c r="Y80" s="105">
        <v>0</v>
      </c>
      <c r="Z80" s="105">
        <v>4</v>
      </c>
      <c r="AA80" s="74">
        <v>0</v>
      </c>
      <c r="AB80" s="105">
        <v>16594</v>
      </c>
      <c r="AC80" s="105">
        <v>1807</v>
      </c>
      <c r="AD80" s="72">
        <v>7016</v>
      </c>
      <c r="AE80" s="167">
        <f t="array" ref="AE80">IFERROR(INDEX(#REF!,MATCH($C80&amp;#REF!&amp;DoM!$B$6,#REF!&amp;#REF!&amp;#REF!,0),MATCH(SNAME!AE$337,#REF!,0)),5.4)</f>
        <v>5.4</v>
      </c>
      <c r="AF80" s="105">
        <v>7846</v>
      </c>
      <c r="AG80" s="105">
        <v>8085</v>
      </c>
      <c r="AH80" s="104">
        <v>6589</v>
      </c>
      <c r="AI80" s="104">
        <v>7300</v>
      </c>
      <c r="AJ80">
        <v>23</v>
      </c>
      <c r="AK80" s="72">
        <v>140577341</v>
      </c>
      <c r="AL80" s="72">
        <v>0</v>
      </c>
      <c r="AM80" s="72">
        <v>0</v>
      </c>
      <c r="AN80" s="62">
        <v>0</v>
      </c>
      <c r="AO80" s="72">
        <v>6317</v>
      </c>
      <c r="AP80" s="72">
        <v>6509</v>
      </c>
      <c r="AQ80" s="104">
        <v>5304</v>
      </c>
      <c r="AR80" s="104">
        <v>5932</v>
      </c>
      <c r="AS80" s="104">
        <v>20</v>
      </c>
      <c r="AT80" s="104">
        <v>10</v>
      </c>
      <c r="AU80" s="104">
        <v>0</v>
      </c>
      <c r="AV80" s="176">
        <v>0</v>
      </c>
      <c r="AW80" s="176">
        <v>0</v>
      </c>
      <c r="AX80" s="104">
        <v>0</v>
      </c>
      <c r="AY80" s="130"/>
    </row>
    <row r="81" spans="1:51" x14ac:dyDescent="0.2">
      <c r="A81" s="172" t="s">
        <v>872</v>
      </c>
      <c r="B81" s="154" t="s">
        <v>519</v>
      </c>
      <c r="C81" s="155" t="s">
        <v>83</v>
      </c>
      <c r="D81" t="s">
        <v>603</v>
      </c>
      <c r="E81" s="74">
        <v>15053.7</v>
      </c>
      <c r="F81" s="124">
        <v>6736</v>
      </c>
      <c r="G81" s="125">
        <v>567.58000000000004</v>
      </c>
      <c r="H81" s="125">
        <v>69.95</v>
      </c>
      <c r="I81" s="125">
        <v>82.39</v>
      </c>
      <c r="J81" s="125">
        <v>326.5</v>
      </c>
      <c r="K81" s="75">
        <v>934.56</v>
      </c>
      <c r="L81" s="75">
        <v>873.38</v>
      </c>
      <c r="M81" s="75">
        <v>1634.41</v>
      </c>
      <c r="N81" s="113">
        <v>33.85</v>
      </c>
      <c r="O81" s="101">
        <v>85.79</v>
      </c>
      <c r="P81" s="101">
        <v>97.105000000000004</v>
      </c>
      <c r="Q81" s="75">
        <v>62.26</v>
      </c>
      <c r="R81" s="101">
        <v>0</v>
      </c>
      <c r="S81" s="105">
        <v>102612856</v>
      </c>
      <c r="T81" s="105">
        <v>8646230</v>
      </c>
      <c r="U81" s="105">
        <v>1065583</v>
      </c>
      <c r="V81" s="105">
        <v>1255088</v>
      </c>
      <c r="W81" s="105">
        <v>4973738</v>
      </c>
      <c r="X81" s="105">
        <v>5574703</v>
      </c>
      <c r="Y81" s="105">
        <v>0</v>
      </c>
      <c r="Z81" s="105">
        <v>1911</v>
      </c>
      <c r="AA81" s="74">
        <v>2.5</v>
      </c>
      <c r="AB81" s="105">
        <v>504435</v>
      </c>
      <c r="AC81" s="105">
        <v>59345</v>
      </c>
      <c r="AD81" s="72">
        <v>268306</v>
      </c>
      <c r="AE81" s="167">
        <f t="array" ref="AE81">IFERROR(INDEX(#REF!,MATCH($C81&amp;#REF!&amp;DoM!$B$6,#REF!&amp;#REF!&amp;#REF!,0),MATCH(SNAME!AE$337,#REF!,0)),5.4)</f>
        <v>5.4</v>
      </c>
      <c r="AF81" s="105">
        <v>1060318</v>
      </c>
      <c r="AG81" s="105">
        <v>1065480</v>
      </c>
      <c r="AH81" s="104">
        <v>820003</v>
      </c>
      <c r="AI81" s="104">
        <v>912009</v>
      </c>
      <c r="AJ81">
        <v>430.5</v>
      </c>
      <c r="AK81" s="72">
        <v>4405372504</v>
      </c>
      <c r="AL81" s="72">
        <v>0</v>
      </c>
      <c r="AM81" s="72">
        <v>0</v>
      </c>
      <c r="AN81" s="62">
        <v>0</v>
      </c>
      <c r="AO81" s="72">
        <v>1004103</v>
      </c>
      <c r="AP81" s="72">
        <v>1008992</v>
      </c>
      <c r="AQ81" s="104">
        <v>776529</v>
      </c>
      <c r="AR81" s="104">
        <v>895652</v>
      </c>
      <c r="AS81" s="104">
        <v>0</v>
      </c>
      <c r="AT81" s="104">
        <v>10</v>
      </c>
      <c r="AU81" s="104">
        <v>0</v>
      </c>
      <c r="AV81" s="176">
        <v>1.34</v>
      </c>
      <c r="AW81" s="176">
        <v>0</v>
      </c>
      <c r="AX81" s="104">
        <v>31083705</v>
      </c>
      <c r="AY81" s="130"/>
    </row>
    <row r="82" spans="1:51" x14ac:dyDescent="0.2">
      <c r="A82" s="172" t="s">
        <v>899</v>
      </c>
      <c r="B82" s="154" t="s">
        <v>523</v>
      </c>
      <c r="C82" s="155" t="s">
        <v>84</v>
      </c>
      <c r="D82" t="s">
        <v>604</v>
      </c>
      <c r="E82" s="74">
        <v>1153.8</v>
      </c>
      <c r="F82" s="124">
        <v>6736</v>
      </c>
      <c r="G82" s="125">
        <v>584.21</v>
      </c>
      <c r="H82" s="125">
        <v>64.349999999999994</v>
      </c>
      <c r="I82" s="125">
        <v>64.95</v>
      </c>
      <c r="J82" s="125">
        <v>326.5</v>
      </c>
      <c r="K82" s="75">
        <v>59.04</v>
      </c>
      <c r="L82" s="75">
        <v>33.880000000000003</v>
      </c>
      <c r="M82" s="75">
        <v>16.440000000000001</v>
      </c>
      <c r="N82" s="113">
        <v>0</v>
      </c>
      <c r="O82" s="101">
        <v>17.88</v>
      </c>
      <c r="P82" s="101">
        <v>6.2869999999999999</v>
      </c>
      <c r="Q82" s="75">
        <v>0.44</v>
      </c>
      <c r="R82" s="101">
        <v>0</v>
      </c>
      <c r="S82" s="105">
        <v>7662874</v>
      </c>
      <c r="T82" s="105">
        <v>664597</v>
      </c>
      <c r="U82" s="105">
        <v>73205</v>
      </c>
      <c r="V82" s="105">
        <v>73887</v>
      </c>
      <c r="W82" s="105">
        <v>371426</v>
      </c>
      <c r="X82" s="105">
        <v>365093</v>
      </c>
      <c r="Y82" s="105">
        <v>8016</v>
      </c>
      <c r="Z82" s="105">
        <v>3</v>
      </c>
      <c r="AA82" s="74">
        <v>0</v>
      </c>
      <c r="AB82" s="105">
        <v>36591</v>
      </c>
      <c r="AC82" s="105">
        <v>3984</v>
      </c>
      <c r="AD82" s="72">
        <v>18961</v>
      </c>
      <c r="AE82" s="167">
        <f t="array" ref="AE82">IFERROR(INDEX(#REF!,MATCH($C82&amp;#REF!&amp;DoM!$B$6,#REF!&amp;#REF!&amp;#REF!,0),MATCH(SNAME!AE$337,#REF!,0)),5.4)</f>
        <v>5.4</v>
      </c>
      <c r="AF82" s="105">
        <v>14870</v>
      </c>
      <c r="AG82" s="105">
        <v>15035</v>
      </c>
      <c r="AH82" s="104">
        <v>19527</v>
      </c>
      <c r="AI82" s="104">
        <v>21652</v>
      </c>
      <c r="AJ82">
        <v>38</v>
      </c>
      <c r="AK82" s="72">
        <v>344189609</v>
      </c>
      <c r="AL82" s="72">
        <v>12155</v>
      </c>
      <c r="AM82" s="72">
        <v>0</v>
      </c>
      <c r="AN82" s="62">
        <v>0</v>
      </c>
      <c r="AO82" s="72">
        <v>14475</v>
      </c>
      <c r="AP82" s="72">
        <v>14635</v>
      </c>
      <c r="AQ82" s="104">
        <v>19007</v>
      </c>
      <c r="AR82" s="104">
        <v>21314</v>
      </c>
      <c r="AS82" s="104">
        <v>20</v>
      </c>
      <c r="AT82" s="104">
        <v>10</v>
      </c>
      <c r="AU82" s="104">
        <v>0</v>
      </c>
      <c r="AV82" s="176">
        <v>0</v>
      </c>
      <c r="AW82" s="176">
        <v>0</v>
      </c>
      <c r="AX82" s="104">
        <v>721533</v>
      </c>
      <c r="AY82" s="130"/>
    </row>
    <row r="83" spans="1:51" x14ac:dyDescent="0.2">
      <c r="A83" s="172" t="s">
        <v>900</v>
      </c>
      <c r="B83" s="154" t="s">
        <v>517</v>
      </c>
      <c r="C83" s="155" t="s">
        <v>85</v>
      </c>
      <c r="D83" t="s">
        <v>605</v>
      </c>
      <c r="E83" s="74">
        <v>1626.1</v>
      </c>
      <c r="F83" s="124">
        <v>6761</v>
      </c>
      <c r="G83" s="125">
        <v>580.49</v>
      </c>
      <c r="H83" s="125">
        <v>67.81</v>
      </c>
      <c r="I83" s="125">
        <v>65.55</v>
      </c>
      <c r="J83" s="125">
        <v>326.5</v>
      </c>
      <c r="K83" s="75">
        <v>68.400000000000006</v>
      </c>
      <c r="L83" s="75">
        <v>39.93</v>
      </c>
      <c r="M83" s="75">
        <v>49.32</v>
      </c>
      <c r="N83" s="113">
        <v>0</v>
      </c>
      <c r="O83" s="101">
        <v>47.65</v>
      </c>
      <c r="P83" s="101">
        <v>5.9580000000000002</v>
      </c>
      <c r="Q83" s="75">
        <v>1.54</v>
      </c>
      <c r="R83" s="101">
        <v>0</v>
      </c>
      <c r="S83" s="105">
        <v>11108378</v>
      </c>
      <c r="T83" s="105">
        <v>953802</v>
      </c>
      <c r="U83" s="105">
        <v>111416</v>
      </c>
      <c r="V83" s="105">
        <v>107712</v>
      </c>
      <c r="W83" s="105">
        <v>536472</v>
      </c>
      <c r="X83" s="105">
        <v>556473</v>
      </c>
      <c r="Y83" s="105">
        <v>2975</v>
      </c>
      <c r="Z83" s="105">
        <v>106</v>
      </c>
      <c r="AA83" s="74">
        <v>0.8</v>
      </c>
      <c r="AB83" s="105">
        <v>54843</v>
      </c>
      <c r="AC83" s="105">
        <v>5904</v>
      </c>
      <c r="AD83" s="72">
        <v>31595</v>
      </c>
      <c r="AE83" s="167">
        <f t="array" ref="AE83">IFERROR(INDEX(#REF!,MATCH($C83&amp;#REF!&amp;DoM!$B$6,#REF!&amp;#REF!&amp;#REF!,0),MATCH(SNAME!AE$337,#REF!,0)),5.4)</f>
        <v>5.4</v>
      </c>
      <c r="AF83" s="105">
        <v>45638</v>
      </c>
      <c r="AG83" s="105">
        <v>46439</v>
      </c>
      <c r="AH83" s="104">
        <v>73480</v>
      </c>
      <c r="AI83" s="104">
        <v>81409</v>
      </c>
      <c r="AJ83">
        <v>49</v>
      </c>
      <c r="AK83" s="72">
        <v>795823518</v>
      </c>
      <c r="AL83" s="72">
        <v>50717</v>
      </c>
      <c r="AM83" s="72">
        <v>0</v>
      </c>
      <c r="AN83" s="62">
        <v>0</v>
      </c>
      <c r="AO83" s="72">
        <v>23896</v>
      </c>
      <c r="AP83" s="72">
        <v>24318</v>
      </c>
      <c r="AQ83" s="104">
        <v>38657</v>
      </c>
      <c r="AR83" s="104">
        <v>43755</v>
      </c>
      <c r="AS83" s="104">
        <v>20</v>
      </c>
      <c r="AT83" s="104">
        <v>10</v>
      </c>
      <c r="AU83" s="104">
        <v>0</v>
      </c>
      <c r="AV83" s="176">
        <v>1.34</v>
      </c>
      <c r="AW83" s="176">
        <v>0</v>
      </c>
      <c r="AX83" s="104">
        <v>1353679</v>
      </c>
      <c r="AY83" s="130"/>
    </row>
    <row r="84" spans="1:51" x14ac:dyDescent="0.2">
      <c r="A84" s="172" t="s">
        <v>879</v>
      </c>
      <c r="B84" s="154" t="s">
        <v>519</v>
      </c>
      <c r="C84" s="155" t="s">
        <v>86</v>
      </c>
      <c r="D84" t="s">
        <v>606</v>
      </c>
      <c r="E84" s="74">
        <v>205.5</v>
      </c>
      <c r="F84" s="124">
        <v>6906</v>
      </c>
      <c r="G84" s="125">
        <v>514.59</v>
      </c>
      <c r="H84" s="125">
        <v>42.15</v>
      </c>
      <c r="I84" s="125">
        <v>68.02</v>
      </c>
      <c r="J84" s="125">
        <v>326.5</v>
      </c>
      <c r="K84" s="75">
        <v>10.8</v>
      </c>
      <c r="L84" s="75">
        <v>5.45</v>
      </c>
      <c r="M84" s="75">
        <v>9.59</v>
      </c>
      <c r="N84" s="113">
        <v>0.42</v>
      </c>
      <c r="O84" s="101">
        <v>2.4300000000000002</v>
      </c>
      <c r="P84" s="101">
        <v>0.97299999999999998</v>
      </c>
      <c r="Q84" s="75">
        <v>0</v>
      </c>
      <c r="R84" s="101">
        <v>0</v>
      </c>
      <c r="S84" s="105">
        <v>1363935</v>
      </c>
      <c r="T84" s="105">
        <v>101632</v>
      </c>
      <c r="U84" s="105">
        <v>8325</v>
      </c>
      <c r="V84" s="105">
        <v>13434</v>
      </c>
      <c r="W84" s="105">
        <v>64484</v>
      </c>
      <c r="X84" s="105">
        <v>64435</v>
      </c>
      <c r="Y84" s="105">
        <v>10578</v>
      </c>
      <c r="Z84" s="105">
        <v>0</v>
      </c>
      <c r="AA84" s="74">
        <v>0</v>
      </c>
      <c r="AB84" s="105">
        <v>5831</v>
      </c>
      <c r="AC84" s="105">
        <v>686</v>
      </c>
      <c r="AD84" s="72">
        <v>4466</v>
      </c>
      <c r="AE84" s="167">
        <f t="array" ref="AE84">IFERROR(INDEX(#REF!,MATCH($C84&amp;#REF!&amp;DoM!$B$6,#REF!&amp;#REF!&amp;#REF!,0),MATCH(SNAME!AE$337,#REF!,0)),5.4)</f>
        <v>5.4</v>
      </c>
      <c r="AF84" s="105">
        <v>9422</v>
      </c>
      <c r="AG84" s="105">
        <v>9888</v>
      </c>
      <c r="AH84" s="104">
        <v>1318</v>
      </c>
      <c r="AI84" s="104">
        <v>1460</v>
      </c>
      <c r="AJ84">
        <v>4</v>
      </c>
      <c r="AK84" s="72">
        <v>94292080</v>
      </c>
      <c r="AL84" s="72">
        <v>57411</v>
      </c>
      <c r="AM84" s="72">
        <v>0</v>
      </c>
      <c r="AN84" s="62">
        <v>0</v>
      </c>
      <c r="AO84" s="72">
        <v>3563</v>
      </c>
      <c r="AP84" s="72">
        <v>3739</v>
      </c>
      <c r="AQ84" s="104">
        <v>498</v>
      </c>
      <c r="AR84" s="104">
        <v>554</v>
      </c>
      <c r="AS84" s="104">
        <v>20</v>
      </c>
      <c r="AT84" s="104">
        <v>10</v>
      </c>
      <c r="AU84" s="104">
        <v>0</v>
      </c>
      <c r="AV84" s="176">
        <v>0.67</v>
      </c>
      <c r="AW84" s="176">
        <v>0</v>
      </c>
      <c r="AX84" s="104">
        <v>0</v>
      </c>
      <c r="AY84" s="130"/>
    </row>
    <row r="85" spans="1:51" x14ac:dyDescent="0.2">
      <c r="A85" s="172" t="s">
        <v>867</v>
      </c>
      <c r="B85" s="154" t="s">
        <v>521</v>
      </c>
      <c r="C85" s="155" t="s">
        <v>87</v>
      </c>
      <c r="D85" t="s">
        <v>607</v>
      </c>
      <c r="E85" s="74">
        <v>2170.1999999999998</v>
      </c>
      <c r="F85" s="124">
        <v>6736</v>
      </c>
      <c r="G85" s="125">
        <v>544.45000000000005</v>
      </c>
      <c r="H85" s="125">
        <v>66.55</v>
      </c>
      <c r="I85" s="125">
        <v>81.319999999999993</v>
      </c>
      <c r="J85" s="125">
        <v>326.5</v>
      </c>
      <c r="K85" s="75">
        <v>70.56</v>
      </c>
      <c r="L85" s="75">
        <v>70.19</v>
      </c>
      <c r="M85" s="75">
        <v>139.74</v>
      </c>
      <c r="N85" s="113">
        <v>0</v>
      </c>
      <c r="O85" s="101">
        <v>31.69</v>
      </c>
      <c r="P85" s="101">
        <v>14.723000000000001</v>
      </c>
      <c r="Q85" s="75">
        <v>144.32</v>
      </c>
      <c r="R85" s="101">
        <v>0</v>
      </c>
      <c r="S85" s="105">
        <v>14152336</v>
      </c>
      <c r="T85" s="105">
        <v>1143889</v>
      </c>
      <c r="U85" s="105">
        <v>139822</v>
      </c>
      <c r="V85" s="105">
        <v>170853</v>
      </c>
      <c r="W85" s="105">
        <v>685977</v>
      </c>
      <c r="X85" s="105">
        <v>717474</v>
      </c>
      <c r="Y85" s="105">
        <v>0</v>
      </c>
      <c r="Z85" s="105">
        <v>149</v>
      </c>
      <c r="AA85" s="74">
        <v>0.3</v>
      </c>
      <c r="AB85" s="105">
        <v>72113</v>
      </c>
      <c r="AC85" s="105">
        <v>8635</v>
      </c>
      <c r="AD85" s="72">
        <v>25298</v>
      </c>
      <c r="AE85" s="167">
        <f t="array" ref="AE85">IFERROR(INDEX(#REF!,MATCH($C85&amp;#REF!&amp;DoM!$B$6,#REF!&amp;#REF!&amp;#REF!,0),MATCH(SNAME!AE$337,#REF!,0)),5.4)</f>
        <v>5.4</v>
      </c>
      <c r="AF85" s="105">
        <v>21132</v>
      </c>
      <c r="AG85" s="105">
        <v>20827</v>
      </c>
      <c r="AH85" s="104">
        <v>58170</v>
      </c>
      <c r="AI85" s="104">
        <v>64907</v>
      </c>
      <c r="AJ85">
        <v>54.5</v>
      </c>
      <c r="AK85" s="72">
        <v>412518675</v>
      </c>
      <c r="AL85" s="72">
        <v>19602</v>
      </c>
      <c r="AM85" s="72">
        <v>22921</v>
      </c>
      <c r="AN85" s="62">
        <v>0</v>
      </c>
      <c r="AO85" s="72">
        <v>18520</v>
      </c>
      <c r="AP85" s="72">
        <v>18253</v>
      </c>
      <c r="AQ85" s="104">
        <v>50982</v>
      </c>
      <c r="AR85" s="104">
        <v>58489</v>
      </c>
      <c r="AS85" s="104">
        <v>20</v>
      </c>
      <c r="AT85" s="104">
        <v>10</v>
      </c>
      <c r="AU85" s="104">
        <v>0</v>
      </c>
      <c r="AV85" s="176">
        <v>0</v>
      </c>
      <c r="AW85" s="176">
        <v>0</v>
      </c>
      <c r="AX85" s="104">
        <v>442562</v>
      </c>
      <c r="AY85" s="130"/>
    </row>
    <row r="86" spans="1:51" x14ac:dyDescent="0.2">
      <c r="A86" s="172" t="s">
        <v>519</v>
      </c>
      <c r="B86" s="154" t="s">
        <v>512</v>
      </c>
      <c r="C86" s="155" t="s">
        <v>88</v>
      </c>
      <c r="D86" t="s">
        <v>608</v>
      </c>
      <c r="E86" s="74">
        <v>778.5</v>
      </c>
      <c r="F86" s="124">
        <v>6736</v>
      </c>
      <c r="G86" s="125">
        <v>583.96</v>
      </c>
      <c r="H86" s="125">
        <v>55.48</v>
      </c>
      <c r="I86" s="125">
        <v>54.74</v>
      </c>
      <c r="J86" s="125">
        <v>326.5</v>
      </c>
      <c r="K86" s="75">
        <v>25.2</v>
      </c>
      <c r="L86" s="75">
        <v>18.16</v>
      </c>
      <c r="M86" s="75">
        <v>16.440000000000001</v>
      </c>
      <c r="N86" s="113">
        <v>0</v>
      </c>
      <c r="O86" s="101">
        <v>14.47</v>
      </c>
      <c r="P86" s="101">
        <v>2.2629999999999999</v>
      </c>
      <c r="Q86" s="75">
        <v>0</v>
      </c>
      <c r="R86" s="101">
        <v>0</v>
      </c>
      <c r="S86" s="105">
        <v>5052000</v>
      </c>
      <c r="T86" s="105">
        <v>437970</v>
      </c>
      <c r="U86" s="105">
        <v>41610</v>
      </c>
      <c r="V86" s="105">
        <v>41055</v>
      </c>
      <c r="W86" s="105">
        <v>244875</v>
      </c>
      <c r="X86" s="105">
        <v>244007</v>
      </c>
      <c r="Y86" s="105">
        <v>0</v>
      </c>
      <c r="Z86" s="105">
        <v>8</v>
      </c>
      <c r="AA86" s="74">
        <v>0</v>
      </c>
      <c r="AB86" s="105">
        <v>30819</v>
      </c>
      <c r="AC86" s="105">
        <v>3548</v>
      </c>
      <c r="AD86" s="72">
        <v>11141</v>
      </c>
      <c r="AE86" s="167">
        <f t="array" ref="AE86">IFERROR(INDEX(#REF!,MATCH($C86&amp;#REF!&amp;DoM!$B$6,#REF!&amp;#REF!&amp;#REF!,0),MATCH(SNAME!AE$337,#REF!,0)),5.4)</f>
        <v>5.4</v>
      </c>
      <c r="AF86" s="105">
        <v>109932</v>
      </c>
      <c r="AG86" s="105">
        <v>110338</v>
      </c>
      <c r="AH86" s="104">
        <v>8555</v>
      </c>
      <c r="AI86" s="104">
        <v>9478</v>
      </c>
      <c r="AJ86">
        <v>26</v>
      </c>
      <c r="AK86" s="72">
        <v>222246622</v>
      </c>
      <c r="AL86" s="72">
        <v>3850</v>
      </c>
      <c r="AM86" s="72">
        <v>11039</v>
      </c>
      <c r="AN86" s="62">
        <v>0</v>
      </c>
      <c r="AO86" s="72">
        <v>76080</v>
      </c>
      <c r="AP86" s="72">
        <v>76361</v>
      </c>
      <c r="AQ86" s="104">
        <v>5920</v>
      </c>
      <c r="AR86" s="104">
        <v>6610</v>
      </c>
      <c r="AS86" s="104">
        <v>20</v>
      </c>
      <c r="AT86" s="104">
        <v>10</v>
      </c>
      <c r="AU86" s="104">
        <v>0</v>
      </c>
      <c r="AV86" s="176">
        <v>1.34</v>
      </c>
      <c r="AW86" s="176">
        <v>0</v>
      </c>
      <c r="AX86" s="104">
        <v>0</v>
      </c>
      <c r="AY86" s="130"/>
    </row>
    <row r="87" spans="1:51" x14ac:dyDescent="0.2">
      <c r="A87" s="172" t="s">
        <v>866</v>
      </c>
      <c r="B87" s="154" t="s">
        <v>513</v>
      </c>
      <c r="C87" s="155" t="s">
        <v>89</v>
      </c>
      <c r="D87" t="s">
        <v>609</v>
      </c>
      <c r="E87" s="74">
        <v>32788.800000000003</v>
      </c>
      <c r="F87" s="124">
        <v>6799</v>
      </c>
      <c r="G87" s="125">
        <v>608.15</v>
      </c>
      <c r="H87" s="125">
        <v>75.739999999999995</v>
      </c>
      <c r="I87" s="125">
        <v>91.29</v>
      </c>
      <c r="J87" s="125">
        <v>326.5</v>
      </c>
      <c r="K87" s="75">
        <v>2431.44</v>
      </c>
      <c r="L87" s="75">
        <v>1238.23</v>
      </c>
      <c r="M87" s="75">
        <v>2361.88</v>
      </c>
      <c r="N87" s="113">
        <v>0</v>
      </c>
      <c r="O87" s="101">
        <v>313.18</v>
      </c>
      <c r="P87" s="101">
        <v>234.87100000000001</v>
      </c>
      <c r="Q87" s="75">
        <v>1097.58</v>
      </c>
      <c r="R87" s="101">
        <v>0</v>
      </c>
      <c r="S87" s="105">
        <v>224757263</v>
      </c>
      <c r="T87" s="105">
        <v>20103858</v>
      </c>
      <c r="U87" s="105">
        <v>2503767</v>
      </c>
      <c r="V87" s="105">
        <v>3017810</v>
      </c>
      <c r="W87" s="105">
        <v>10793241</v>
      </c>
      <c r="X87" s="105">
        <v>11259317</v>
      </c>
      <c r="Y87" s="105">
        <v>0</v>
      </c>
      <c r="Z87" s="105">
        <v>2331</v>
      </c>
      <c r="AA87" s="74">
        <v>3.9</v>
      </c>
      <c r="AB87" s="105">
        <v>932604</v>
      </c>
      <c r="AC87" s="105">
        <v>118531</v>
      </c>
      <c r="AD87" s="72">
        <v>495349</v>
      </c>
      <c r="AE87" s="167">
        <f t="array" ref="AE87">IFERROR(INDEX(#REF!,MATCH($C87&amp;#REF!&amp;DoM!$B$6,#REF!&amp;#REF!&amp;#REF!,0),MATCH(SNAME!AE$337,#REF!,0)),5.4)</f>
        <v>5.4</v>
      </c>
      <c r="AF87" s="105">
        <v>1093970</v>
      </c>
      <c r="AG87" s="105">
        <v>1111425</v>
      </c>
      <c r="AH87" s="104">
        <v>1651412</v>
      </c>
      <c r="AI87" s="104">
        <v>1828497</v>
      </c>
      <c r="AJ87">
        <v>772</v>
      </c>
      <c r="AK87" s="72">
        <v>7410150207</v>
      </c>
      <c r="AL87" s="72">
        <v>1014060</v>
      </c>
      <c r="AM87" s="72">
        <v>0</v>
      </c>
      <c r="AN87" s="62">
        <v>109719</v>
      </c>
      <c r="AO87" s="72">
        <v>1084511</v>
      </c>
      <c r="AP87" s="72">
        <v>1101815</v>
      </c>
      <c r="AQ87" s="104">
        <v>1637133</v>
      </c>
      <c r="AR87" s="104">
        <v>1891946</v>
      </c>
      <c r="AS87" s="104">
        <v>0</v>
      </c>
      <c r="AT87" s="104">
        <v>10</v>
      </c>
      <c r="AU87" s="104">
        <v>0</v>
      </c>
      <c r="AV87" s="176">
        <v>0.63</v>
      </c>
      <c r="AW87" s="176">
        <v>0.13500000000000001</v>
      </c>
      <c r="AX87" s="104">
        <v>34144965</v>
      </c>
      <c r="AY87" s="130"/>
    </row>
    <row r="88" spans="1:51" x14ac:dyDescent="0.2">
      <c r="A88" s="172" t="s">
        <v>901</v>
      </c>
      <c r="B88" s="154" t="s">
        <v>514</v>
      </c>
      <c r="C88" s="155" t="s">
        <v>90</v>
      </c>
      <c r="D88" s="129" t="s">
        <v>610</v>
      </c>
      <c r="E88" s="74">
        <v>103</v>
      </c>
      <c r="F88" s="124">
        <v>6742</v>
      </c>
      <c r="G88" s="125">
        <v>843.14</v>
      </c>
      <c r="H88" s="125">
        <v>94.39</v>
      </c>
      <c r="I88" s="125">
        <v>104</v>
      </c>
      <c r="J88" s="125">
        <v>326.5</v>
      </c>
      <c r="K88" s="75">
        <v>6.48</v>
      </c>
      <c r="L88" s="75">
        <v>2.42</v>
      </c>
      <c r="M88" s="75">
        <v>5.48</v>
      </c>
      <c r="N88" s="113">
        <v>0</v>
      </c>
      <c r="O88" s="101">
        <v>22.34</v>
      </c>
      <c r="P88" s="101">
        <v>0.65500000000000003</v>
      </c>
      <c r="Q88" s="75">
        <v>0</v>
      </c>
      <c r="R88" s="101">
        <v>0</v>
      </c>
      <c r="S88" s="105">
        <v>667458</v>
      </c>
      <c r="T88" s="105">
        <v>83471</v>
      </c>
      <c r="U88" s="105">
        <v>9345</v>
      </c>
      <c r="V88" s="105">
        <v>10296</v>
      </c>
      <c r="W88" s="105">
        <v>32324</v>
      </c>
      <c r="X88" s="105">
        <v>33671</v>
      </c>
      <c r="Y88" s="105">
        <v>862</v>
      </c>
      <c r="Z88" s="105">
        <v>0</v>
      </c>
      <c r="AA88" s="74">
        <v>0</v>
      </c>
      <c r="AB88" s="105">
        <v>3457</v>
      </c>
      <c r="AC88" s="105">
        <v>370</v>
      </c>
      <c r="AD88" s="72">
        <v>2231</v>
      </c>
      <c r="AE88" s="167">
        <f t="array" ref="AE88">IFERROR(INDEX(#REF!,MATCH($C88&amp;#REF!&amp;DoM!$B$6,#REF!&amp;#REF!&amp;#REF!,0),MATCH(SNAME!AE$337,#REF!,0)),5.4)</f>
        <v>5.4</v>
      </c>
      <c r="AF88" s="105">
        <v>7071</v>
      </c>
      <c r="AG88" s="105">
        <v>7070</v>
      </c>
      <c r="AH88" s="104">
        <v>951</v>
      </c>
      <c r="AI88" s="104">
        <v>1053</v>
      </c>
      <c r="AJ88">
        <v>3.5</v>
      </c>
      <c r="AK88" s="72">
        <v>42684913</v>
      </c>
      <c r="AL88" s="72">
        <v>2203</v>
      </c>
      <c r="AM88" s="72">
        <v>0</v>
      </c>
      <c r="AN88" s="62">
        <v>0</v>
      </c>
      <c r="AO88" s="72">
        <v>4782</v>
      </c>
      <c r="AP88" s="72">
        <v>4781</v>
      </c>
      <c r="AQ88" s="104">
        <v>643</v>
      </c>
      <c r="AR88" s="104">
        <v>715</v>
      </c>
      <c r="AS88" s="104">
        <v>20</v>
      </c>
      <c r="AT88" s="104">
        <v>10</v>
      </c>
      <c r="AU88" s="104">
        <v>0</v>
      </c>
      <c r="AV88" s="176">
        <v>1.34</v>
      </c>
      <c r="AW88" s="176">
        <v>0</v>
      </c>
      <c r="AX88" s="104">
        <v>55861</v>
      </c>
      <c r="AY88" s="130"/>
    </row>
    <row r="89" spans="1:51" x14ac:dyDescent="0.2">
      <c r="A89" s="172" t="s">
        <v>853</v>
      </c>
      <c r="B89" s="154" t="s">
        <v>512</v>
      </c>
      <c r="C89" s="155" t="s">
        <v>91</v>
      </c>
      <c r="D89" t="s">
        <v>611</v>
      </c>
      <c r="E89" s="74">
        <v>867.7</v>
      </c>
      <c r="F89" s="124">
        <v>6736</v>
      </c>
      <c r="G89" s="125">
        <v>602.47</v>
      </c>
      <c r="H89" s="125">
        <v>63.57</v>
      </c>
      <c r="I89" s="125">
        <v>60.27</v>
      </c>
      <c r="J89" s="125">
        <v>326.5</v>
      </c>
      <c r="K89" s="75">
        <v>53.28</v>
      </c>
      <c r="L89" s="75">
        <v>30.88</v>
      </c>
      <c r="M89" s="75">
        <v>30.14</v>
      </c>
      <c r="N89" s="113">
        <v>0</v>
      </c>
      <c r="O89" s="101">
        <v>23.26</v>
      </c>
      <c r="P89" s="101">
        <v>3.246</v>
      </c>
      <c r="Q89" s="75">
        <v>0</v>
      </c>
      <c r="R89" s="101">
        <v>0</v>
      </c>
      <c r="S89" s="105">
        <v>5942499</v>
      </c>
      <c r="T89" s="105">
        <v>531499</v>
      </c>
      <c r="U89" s="105">
        <v>56081</v>
      </c>
      <c r="V89" s="105">
        <v>53170</v>
      </c>
      <c r="W89" s="105">
        <v>288038</v>
      </c>
      <c r="X89" s="105">
        <v>299074</v>
      </c>
      <c r="Y89" s="105">
        <v>2148</v>
      </c>
      <c r="Z89" s="105">
        <v>9</v>
      </c>
      <c r="AA89" s="74">
        <v>0</v>
      </c>
      <c r="AB89" s="105">
        <v>37774</v>
      </c>
      <c r="AC89" s="105">
        <v>4348</v>
      </c>
      <c r="AD89" s="72">
        <v>12247</v>
      </c>
      <c r="AE89" s="167">
        <f t="array" ref="AE89">IFERROR(INDEX(#REF!,MATCH($C89&amp;#REF!&amp;DoM!$B$6,#REF!&amp;#REF!&amp;#REF!,0),MATCH(SNAME!AE$337,#REF!,0)),5.4)</f>
        <v>5.4</v>
      </c>
      <c r="AF89" s="105">
        <v>63851</v>
      </c>
      <c r="AG89" s="105">
        <v>63917</v>
      </c>
      <c r="AH89" s="104">
        <v>13065</v>
      </c>
      <c r="AI89" s="104">
        <v>14592</v>
      </c>
      <c r="AJ89">
        <v>27.5</v>
      </c>
      <c r="AK89" s="72">
        <v>270579253</v>
      </c>
      <c r="AL89" s="72">
        <v>13312</v>
      </c>
      <c r="AM89" s="72">
        <v>0</v>
      </c>
      <c r="AN89" s="62">
        <v>0</v>
      </c>
      <c r="AO89" s="72">
        <v>47696</v>
      </c>
      <c r="AP89" s="72">
        <v>47745</v>
      </c>
      <c r="AQ89" s="104">
        <v>9759</v>
      </c>
      <c r="AR89" s="104">
        <v>11004</v>
      </c>
      <c r="AS89" s="104">
        <v>20</v>
      </c>
      <c r="AT89" s="104">
        <v>10</v>
      </c>
      <c r="AU89" s="104">
        <v>0</v>
      </c>
      <c r="AV89" s="176">
        <v>0.5</v>
      </c>
      <c r="AW89" s="176">
        <v>0</v>
      </c>
      <c r="AX89" s="104">
        <v>0</v>
      </c>
      <c r="AY89" s="130"/>
    </row>
    <row r="90" spans="1:51" x14ac:dyDescent="0.2">
      <c r="A90" s="172" t="s">
        <v>902</v>
      </c>
      <c r="B90" s="154" t="s">
        <v>517</v>
      </c>
      <c r="C90" s="155" t="s">
        <v>92</v>
      </c>
      <c r="D90" t="s">
        <v>612</v>
      </c>
      <c r="E90" s="74">
        <v>10429.799999999999</v>
      </c>
      <c r="F90" s="124">
        <v>6738</v>
      </c>
      <c r="G90" s="125">
        <v>599.92999999999995</v>
      </c>
      <c r="H90" s="125">
        <v>71.17</v>
      </c>
      <c r="I90" s="125">
        <v>71.84</v>
      </c>
      <c r="J90" s="125">
        <v>326.5</v>
      </c>
      <c r="K90" s="75">
        <v>634.32000000000005</v>
      </c>
      <c r="L90" s="75">
        <v>580.82000000000005</v>
      </c>
      <c r="M90" s="75">
        <v>661.71</v>
      </c>
      <c r="N90" s="113">
        <v>0</v>
      </c>
      <c r="O90" s="101">
        <v>27.12</v>
      </c>
      <c r="P90" s="101">
        <v>52.412999999999997</v>
      </c>
      <c r="Q90" s="75">
        <v>53.68</v>
      </c>
      <c r="R90" s="101">
        <v>0</v>
      </c>
      <c r="S90" s="105">
        <v>70794818</v>
      </c>
      <c r="T90" s="105">
        <v>6303345</v>
      </c>
      <c r="U90" s="105">
        <v>747769</v>
      </c>
      <c r="V90" s="105">
        <v>754809</v>
      </c>
      <c r="W90" s="105">
        <v>3430470</v>
      </c>
      <c r="X90" s="105">
        <v>3845175</v>
      </c>
      <c r="Y90" s="105">
        <v>23462</v>
      </c>
      <c r="Z90" s="105">
        <v>1606</v>
      </c>
      <c r="AA90" s="74">
        <v>2.1</v>
      </c>
      <c r="AB90" s="105">
        <v>378962</v>
      </c>
      <c r="AC90" s="105">
        <v>40798</v>
      </c>
      <c r="AD90" s="72">
        <v>170735</v>
      </c>
      <c r="AE90" s="167">
        <f t="array" ref="AE90">IFERROR(INDEX(#REF!,MATCH($C90&amp;#REF!&amp;DoM!$B$6,#REF!&amp;#REF!&amp;#REF!,0),MATCH(SNAME!AE$337,#REF!,0)),5.4)</f>
        <v>5.4</v>
      </c>
      <c r="AF90" s="105">
        <v>470835</v>
      </c>
      <c r="AG90" s="105">
        <v>472024</v>
      </c>
      <c r="AH90" s="104">
        <v>597364</v>
      </c>
      <c r="AI90" s="104">
        <v>716495</v>
      </c>
      <c r="AJ90">
        <v>381</v>
      </c>
      <c r="AK90" s="72">
        <v>3655132774</v>
      </c>
      <c r="AL90" s="72">
        <v>208470</v>
      </c>
      <c r="AM90" s="72">
        <v>0</v>
      </c>
      <c r="AN90" s="62">
        <v>2668</v>
      </c>
      <c r="AO90" s="72">
        <v>357364</v>
      </c>
      <c r="AP90" s="72">
        <v>358266</v>
      </c>
      <c r="AQ90" s="104">
        <v>453399</v>
      </c>
      <c r="AR90" s="104">
        <v>559322</v>
      </c>
      <c r="AS90" s="104">
        <v>0</v>
      </c>
      <c r="AT90" s="104">
        <v>10</v>
      </c>
      <c r="AU90" s="104">
        <v>0</v>
      </c>
      <c r="AV90" s="176">
        <v>0.67</v>
      </c>
      <c r="AW90" s="176">
        <v>0</v>
      </c>
      <c r="AX90" s="104">
        <v>9278685</v>
      </c>
      <c r="AY90" s="130"/>
    </row>
    <row r="91" spans="1:51" x14ac:dyDescent="0.2">
      <c r="A91" s="172" t="s">
        <v>512</v>
      </c>
      <c r="B91" s="154" t="s">
        <v>512</v>
      </c>
      <c r="C91" s="155" t="s">
        <v>93</v>
      </c>
      <c r="D91" t="s">
        <v>613</v>
      </c>
      <c r="E91" s="74">
        <v>407</v>
      </c>
      <c r="F91" s="124">
        <v>6736</v>
      </c>
      <c r="G91" s="125">
        <v>609.48</v>
      </c>
      <c r="H91" s="125">
        <v>63.56</v>
      </c>
      <c r="I91" s="125">
        <v>68.349999999999994</v>
      </c>
      <c r="J91" s="125">
        <v>326.5</v>
      </c>
      <c r="K91" s="75">
        <v>22.32</v>
      </c>
      <c r="L91" s="75">
        <v>13.31</v>
      </c>
      <c r="M91" s="75">
        <v>8.2200000000000006</v>
      </c>
      <c r="N91" s="113">
        <v>0</v>
      </c>
      <c r="O91" s="101">
        <v>22.66</v>
      </c>
      <c r="P91" s="101">
        <v>1.9039999999999999</v>
      </c>
      <c r="Q91" s="75">
        <v>0</v>
      </c>
      <c r="R91" s="101">
        <v>0</v>
      </c>
      <c r="S91" s="105">
        <v>2824405</v>
      </c>
      <c r="T91" s="105">
        <v>255555</v>
      </c>
      <c r="U91" s="105">
        <v>26651</v>
      </c>
      <c r="V91" s="105">
        <v>28659</v>
      </c>
      <c r="W91" s="105">
        <v>136901</v>
      </c>
      <c r="X91" s="105">
        <v>138386</v>
      </c>
      <c r="Y91" s="105">
        <v>15296</v>
      </c>
      <c r="Z91" s="105">
        <v>14</v>
      </c>
      <c r="AA91" s="74">
        <v>0</v>
      </c>
      <c r="AB91" s="105">
        <v>17479</v>
      </c>
      <c r="AC91" s="105">
        <v>2012</v>
      </c>
      <c r="AD91" s="72">
        <v>7723</v>
      </c>
      <c r="AE91" s="167">
        <f t="array" ref="AE91">IFERROR(INDEX(#REF!,MATCH($C91&amp;#REF!&amp;DoM!$B$6,#REF!&amp;#REF!&amp;#REF!,0),MATCH(SNAME!AE$337,#REF!,0)),5.4)</f>
        <v>5.4</v>
      </c>
      <c r="AF91" s="105">
        <v>106054</v>
      </c>
      <c r="AG91" s="105">
        <v>106028</v>
      </c>
      <c r="AH91" s="104">
        <v>6524</v>
      </c>
      <c r="AI91" s="104">
        <v>7228</v>
      </c>
      <c r="AJ91">
        <v>9</v>
      </c>
      <c r="AK91" s="72">
        <v>165707056</v>
      </c>
      <c r="AL91" s="72">
        <v>10148</v>
      </c>
      <c r="AM91" s="72">
        <v>0</v>
      </c>
      <c r="AN91" s="62">
        <v>0</v>
      </c>
      <c r="AO91" s="72">
        <v>56165</v>
      </c>
      <c r="AP91" s="72">
        <v>56151</v>
      </c>
      <c r="AQ91" s="104">
        <v>3455</v>
      </c>
      <c r="AR91" s="104">
        <v>3857</v>
      </c>
      <c r="AS91" s="104">
        <v>20</v>
      </c>
      <c r="AT91" s="104">
        <v>10</v>
      </c>
      <c r="AU91" s="104">
        <v>0</v>
      </c>
      <c r="AV91" s="176">
        <v>1.34</v>
      </c>
      <c r="AW91" s="176">
        <v>0</v>
      </c>
      <c r="AX91" s="104">
        <v>0</v>
      </c>
      <c r="AY91" s="130"/>
    </row>
    <row r="92" spans="1:51" x14ac:dyDescent="0.2">
      <c r="A92" s="172" t="s">
        <v>524</v>
      </c>
      <c r="B92" s="154" t="s">
        <v>519</v>
      </c>
      <c r="C92" s="155" t="s">
        <v>95</v>
      </c>
      <c r="D92" t="s">
        <v>614</v>
      </c>
      <c r="E92" s="74">
        <v>555.29999999999995</v>
      </c>
      <c r="F92" s="124">
        <v>6777</v>
      </c>
      <c r="G92" s="125">
        <v>683</v>
      </c>
      <c r="H92" s="125">
        <v>77.28</v>
      </c>
      <c r="I92" s="125">
        <v>62.27</v>
      </c>
      <c r="J92" s="125">
        <v>326.5</v>
      </c>
      <c r="K92" s="75">
        <v>29.52</v>
      </c>
      <c r="L92" s="75">
        <v>20.57</v>
      </c>
      <c r="M92" s="75">
        <v>19.18</v>
      </c>
      <c r="N92" s="113">
        <v>1.1399999999999999</v>
      </c>
      <c r="O92" s="101">
        <v>16.11</v>
      </c>
      <c r="P92" s="101">
        <v>2.1280000000000001</v>
      </c>
      <c r="Q92" s="75">
        <v>0.44</v>
      </c>
      <c r="R92" s="101">
        <v>0</v>
      </c>
      <c r="S92" s="105">
        <v>3816129</v>
      </c>
      <c r="T92" s="105">
        <v>384597</v>
      </c>
      <c r="U92" s="105">
        <v>43516</v>
      </c>
      <c r="V92" s="105">
        <v>35064</v>
      </c>
      <c r="W92" s="105">
        <v>183852</v>
      </c>
      <c r="X92" s="105">
        <v>187790</v>
      </c>
      <c r="Y92" s="105">
        <v>553</v>
      </c>
      <c r="Z92" s="105">
        <v>6</v>
      </c>
      <c r="AA92" s="74">
        <v>0</v>
      </c>
      <c r="AB92" s="105">
        <v>16992</v>
      </c>
      <c r="AC92" s="105">
        <v>1999</v>
      </c>
      <c r="AD92" s="72">
        <v>9220</v>
      </c>
      <c r="AE92" s="167">
        <f t="array" ref="AE92">IFERROR(INDEX(#REF!,MATCH($C92&amp;#REF!&amp;DoM!$B$6,#REF!&amp;#REF!&amp;#REF!,0),MATCH(SNAME!AE$337,#REF!,0)),5.4)</f>
        <v>5.4</v>
      </c>
      <c r="AF92" s="105">
        <v>33932</v>
      </c>
      <c r="AG92" s="105">
        <v>34390</v>
      </c>
      <c r="AH92" s="104">
        <v>27078</v>
      </c>
      <c r="AI92" s="104">
        <v>30001</v>
      </c>
      <c r="AJ92">
        <v>13.5</v>
      </c>
      <c r="AK92" s="72">
        <v>240362774</v>
      </c>
      <c r="AL92" s="72">
        <v>8691</v>
      </c>
      <c r="AM92" s="72">
        <v>0</v>
      </c>
      <c r="AN92" s="62">
        <v>0</v>
      </c>
      <c r="AO92" s="72">
        <v>21709</v>
      </c>
      <c r="AP92" s="72">
        <v>22002</v>
      </c>
      <c r="AQ92" s="104">
        <v>17324</v>
      </c>
      <c r="AR92" s="104">
        <v>19622</v>
      </c>
      <c r="AS92" s="104">
        <v>10</v>
      </c>
      <c r="AT92" s="104">
        <v>10</v>
      </c>
      <c r="AU92" s="104">
        <v>0</v>
      </c>
      <c r="AV92" s="176">
        <v>0.67</v>
      </c>
      <c r="AW92" s="176">
        <v>0</v>
      </c>
      <c r="AX92" s="104">
        <v>501944</v>
      </c>
      <c r="AY92" s="130"/>
    </row>
    <row r="93" spans="1:51" x14ac:dyDescent="0.2">
      <c r="A93" s="172" t="s">
        <v>871</v>
      </c>
      <c r="B93" s="154" t="s">
        <v>518</v>
      </c>
      <c r="C93" s="155" t="s">
        <v>97</v>
      </c>
      <c r="D93" s="129" t="s">
        <v>615</v>
      </c>
      <c r="E93" s="74">
        <v>894.7</v>
      </c>
      <c r="F93" s="124">
        <v>6849</v>
      </c>
      <c r="G93" s="125">
        <v>594.87</v>
      </c>
      <c r="H93" s="125">
        <v>65.12</v>
      </c>
      <c r="I93" s="125">
        <v>73.37</v>
      </c>
      <c r="J93" s="125">
        <v>326.5</v>
      </c>
      <c r="K93" s="75">
        <v>49.68</v>
      </c>
      <c r="L93" s="75">
        <v>55.06</v>
      </c>
      <c r="M93" s="75">
        <v>49.32</v>
      </c>
      <c r="N93" s="113">
        <v>2.97</v>
      </c>
      <c r="O93" s="101">
        <v>13.87</v>
      </c>
      <c r="P93" s="101">
        <v>6.0869999999999997</v>
      </c>
      <c r="Q93" s="75">
        <v>32.119999999999997</v>
      </c>
      <c r="R93" s="101">
        <v>0</v>
      </c>
      <c r="S93" s="105">
        <v>5805212</v>
      </c>
      <c r="T93" s="105">
        <v>504212</v>
      </c>
      <c r="U93" s="105">
        <v>55196</v>
      </c>
      <c r="V93" s="105">
        <v>62188</v>
      </c>
      <c r="W93" s="105">
        <v>276741</v>
      </c>
      <c r="X93" s="105">
        <v>303123</v>
      </c>
      <c r="Y93" s="105">
        <v>0</v>
      </c>
      <c r="Z93" s="105">
        <v>5</v>
      </c>
      <c r="AA93" s="74">
        <v>0</v>
      </c>
      <c r="AB93" s="105">
        <v>32232</v>
      </c>
      <c r="AC93" s="105">
        <v>3846</v>
      </c>
      <c r="AD93" s="72">
        <v>15064</v>
      </c>
      <c r="AE93" s="167">
        <f t="array" ref="AE93">IFERROR(INDEX(#REF!,MATCH($C93&amp;#REF!&amp;DoM!$B$6,#REF!&amp;#REF!&amp;#REF!,0),MATCH(SNAME!AE$337,#REF!,0)),5.4)</f>
        <v>5.4</v>
      </c>
      <c r="AF93" s="105">
        <v>30059</v>
      </c>
      <c r="AG93" s="105">
        <v>30374</v>
      </c>
      <c r="AH93" s="104">
        <v>25356</v>
      </c>
      <c r="AI93" s="104">
        <v>28093</v>
      </c>
      <c r="AJ93">
        <v>24.5</v>
      </c>
      <c r="AK93" s="72">
        <v>270832140</v>
      </c>
      <c r="AL93" s="72">
        <v>57711</v>
      </c>
      <c r="AM93" s="72">
        <v>0</v>
      </c>
      <c r="AN93" s="62">
        <v>0</v>
      </c>
      <c r="AO93" s="72">
        <v>26661</v>
      </c>
      <c r="AP93" s="72">
        <v>26941</v>
      </c>
      <c r="AQ93" s="104">
        <v>22491</v>
      </c>
      <c r="AR93" s="104">
        <v>25380</v>
      </c>
      <c r="AS93" s="104">
        <v>7</v>
      </c>
      <c r="AT93" s="104">
        <v>7</v>
      </c>
      <c r="AU93" s="104">
        <v>0</v>
      </c>
      <c r="AV93" s="176">
        <v>0.67</v>
      </c>
      <c r="AW93" s="176">
        <v>0</v>
      </c>
      <c r="AX93" s="104">
        <v>694122</v>
      </c>
      <c r="AY93" s="130"/>
    </row>
    <row r="94" spans="1:51" x14ac:dyDescent="0.2">
      <c r="A94" s="172" t="s">
        <v>903</v>
      </c>
      <c r="B94" s="154" t="s">
        <v>513</v>
      </c>
      <c r="C94" s="155" t="s">
        <v>98</v>
      </c>
      <c r="D94" t="s">
        <v>616</v>
      </c>
      <c r="E94" s="74">
        <v>575.4</v>
      </c>
      <c r="F94" s="124">
        <v>6736</v>
      </c>
      <c r="G94" s="125">
        <v>614.44000000000005</v>
      </c>
      <c r="H94" s="125">
        <v>62.16</v>
      </c>
      <c r="I94" s="125">
        <v>70.62</v>
      </c>
      <c r="J94" s="125">
        <v>326.5</v>
      </c>
      <c r="K94" s="75">
        <v>16.559999999999999</v>
      </c>
      <c r="L94" s="75">
        <v>18.16</v>
      </c>
      <c r="M94" s="75">
        <v>13.7</v>
      </c>
      <c r="N94" s="113">
        <v>0</v>
      </c>
      <c r="O94" s="101">
        <v>18.72</v>
      </c>
      <c r="P94" s="101">
        <v>2.1709999999999998</v>
      </c>
      <c r="Q94" s="75">
        <v>0</v>
      </c>
      <c r="R94" s="101">
        <v>0</v>
      </c>
      <c r="S94" s="105">
        <v>3873874</v>
      </c>
      <c r="T94" s="105">
        <v>353364</v>
      </c>
      <c r="U94" s="105">
        <v>35748</v>
      </c>
      <c r="V94" s="105">
        <v>40614</v>
      </c>
      <c r="W94" s="105">
        <v>187770</v>
      </c>
      <c r="X94" s="105">
        <v>178673</v>
      </c>
      <c r="Y94" s="105">
        <v>15140</v>
      </c>
      <c r="Z94" s="105">
        <v>6</v>
      </c>
      <c r="AA94" s="74">
        <v>0</v>
      </c>
      <c r="AB94" s="105">
        <v>14799</v>
      </c>
      <c r="AC94" s="105">
        <v>1881</v>
      </c>
      <c r="AD94" s="72">
        <v>7391</v>
      </c>
      <c r="AE94" s="167">
        <f t="array" ref="AE94">IFERROR(INDEX(#REF!,MATCH($C94&amp;#REF!&amp;DoM!$B$6,#REF!&amp;#REF!&amp;#REF!,0),MATCH(SNAME!AE$337,#REF!,0)),5.4)</f>
        <v>5.4</v>
      </c>
      <c r="AF94" s="105">
        <v>70272</v>
      </c>
      <c r="AG94" s="105">
        <v>70309</v>
      </c>
      <c r="AH94" s="104">
        <v>6487</v>
      </c>
      <c r="AI94" s="104">
        <v>7187</v>
      </c>
      <c r="AJ94">
        <v>19</v>
      </c>
      <c r="AK94" s="72">
        <v>186858636</v>
      </c>
      <c r="AL94" s="72">
        <v>6987</v>
      </c>
      <c r="AM94" s="72">
        <v>0</v>
      </c>
      <c r="AN94" s="62">
        <v>0</v>
      </c>
      <c r="AO94" s="72">
        <v>51342</v>
      </c>
      <c r="AP94" s="72">
        <v>51369</v>
      </c>
      <c r="AQ94" s="104">
        <v>4740</v>
      </c>
      <c r="AR94" s="104">
        <v>5287</v>
      </c>
      <c r="AS94" s="104">
        <v>0</v>
      </c>
      <c r="AT94" s="104">
        <v>10</v>
      </c>
      <c r="AU94" s="104">
        <v>0</v>
      </c>
      <c r="AV94" s="176">
        <v>1</v>
      </c>
      <c r="AW94" s="176">
        <v>0</v>
      </c>
      <c r="AX94" s="104">
        <v>388479</v>
      </c>
      <c r="AY94" s="130"/>
    </row>
    <row r="95" spans="1:51" x14ac:dyDescent="0.2">
      <c r="A95" s="172" t="s">
        <v>520</v>
      </c>
      <c r="B95" s="154" t="s">
        <v>512</v>
      </c>
      <c r="C95" s="155" t="s">
        <v>99</v>
      </c>
      <c r="D95" t="s">
        <v>617</v>
      </c>
      <c r="E95" s="74">
        <v>558.29999999999995</v>
      </c>
      <c r="F95" s="124">
        <v>6736</v>
      </c>
      <c r="G95" s="125">
        <v>638.88</v>
      </c>
      <c r="H95" s="125">
        <v>64.03</v>
      </c>
      <c r="I95" s="125">
        <v>67.3</v>
      </c>
      <c r="J95" s="125">
        <v>326.5</v>
      </c>
      <c r="K95" s="75">
        <v>26.64</v>
      </c>
      <c r="L95" s="75">
        <v>28.44</v>
      </c>
      <c r="M95" s="75">
        <v>41.1</v>
      </c>
      <c r="N95" s="113">
        <v>0</v>
      </c>
      <c r="O95" s="101">
        <v>7.14</v>
      </c>
      <c r="P95" s="101">
        <v>2.4870000000000001</v>
      </c>
      <c r="Q95" s="75">
        <v>0.66</v>
      </c>
      <c r="R95" s="101">
        <v>0</v>
      </c>
      <c r="S95" s="105">
        <v>3825374</v>
      </c>
      <c r="T95" s="105">
        <v>362820</v>
      </c>
      <c r="U95" s="105">
        <v>36363</v>
      </c>
      <c r="V95" s="105">
        <v>38220</v>
      </c>
      <c r="W95" s="105">
        <v>185419</v>
      </c>
      <c r="X95" s="105">
        <v>198797</v>
      </c>
      <c r="Y95" s="105">
        <v>895</v>
      </c>
      <c r="Z95" s="105">
        <v>6</v>
      </c>
      <c r="AA95" s="74">
        <v>0</v>
      </c>
      <c r="AB95" s="105">
        <v>25109</v>
      </c>
      <c r="AC95" s="105">
        <v>2890</v>
      </c>
      <c r="AD95" s="72">
        <v>9696</v>
      </c>
      <c r="AE95" s="167">
        <f t="array" ref="AE95">IFERROR(INDEX(#REF!,MATCH($C95&amp;#REF!&amp;DoM!$B$6,#REF!&amp;#REF!&amp;#REF!,0),MATCH(SNAME!AE$337,#REF!,0)),5.4)</f>
        <v>5.4</v>
      </c>
      <c r="AF95" s="105">
        <v>20075</v>
      </c>
      <c r="AG95" s="105">
        <v>20071</v>
      </c>
      <c r="AH95" s="104">
        <v>7432</v>
      </c>
      <c r="AI95" s="104">
        <v>8234</v>
      </c>
      <c r="AJ95">
        <v>14.5</v>
      </c>
      <c r="AK95" s="72">
        <v>204819156</v>
      </c>
      <c r="AL95" s="72">
        <v>1996</v>
      </c>
      <c r="AM95" s="72">
        <v>0</v>
      </c>
      <c r="AN95" s="62">
        <v>0</v>
      </c>
      <c r="AO95" s="72">
        <v>15063</v>
      </c>
      <c r="AP95" s="72">
        <v>15060</v>
      </c>
      <c r="AQ95" s="104">
        <v>5577</v>
      </c>
      <c r="AR95" s="104">
        <v>6223</v>
      </c>
      <c r="AS95" s="104">
        <v>20</v>
      </c>
      <c r="AT95" s="104">
        <v>10</v>
      </c>
      <c r="AU95" s="104">
        <v>0</v>
      </c>
      <c r="AV95" s="176">
        <v>1.34</v>
      </c>
      <c r="AW95" s="176">
        <v>0</v>
      </c>
      <c r="AX95" s="104">
        <v>0</v>
      </c>
      <c r="AY95" s="130"/>
    </row>
    <row r="96" spans="1:51" x14ac:dyDescent="0.2">
      <c r="A96" s="172" t="s">
        <v>904</v>
      </c>
      <c r="B96" s="154" t="s">
        <v>512</v>
      </c>
      <c r="C96" s="155" t="s">
        <v>163</v>
      </c>
      <c r="D96" t="s">
        <v>618</v>
      </c>
      <c r="E96" s="74">
        <v>557.5</v>
      </c>
      <c r="F96" s="124">
        <v>6815</v>
      </c>
      <c r="G96" s="125">
        <v>628.79</v>
      </c>
      <c r="H96" s="125">
        <v>71.47</v>
      </c>
      <c r="I96" s="125">
        <v>71.97</v>
      </c>
      <c r="J96" s="125">
        <v>326.5</v>
      </c>
      <c r="K96" s="75">
        <v>26.64</v>
      </c>
      <c r="L96" s="75">
        <v>27.83</v>
      </c>
      <c r="M96" s="75">
        <v>19.18</v>
      </c>
      <c r="N96" s="113">
        <v>0</v>
      </c>
      <c r="O96" s="101">
        <v>14.07</v>
      </c>
      <c r="P96" s="101">
        <v>2.5790000000000002</v>
      </c>
      <c r="Q96" s="75">
        <v>0.66</v>
      </c>
      <c r="R96" s="101">
        <v>0</v>
      </c>
      <c r="S96" s="105">
        <v>3832075</v>
      </c>
      <c r="T96" s="105">
        <v>353569</v>
      </c>
      <c r="U96" s="105">
        <v>40188</v>
      </c>
      <c r="V96" s="105">
        <v>40469</v>
      </c>
      <c r="W96" s="105">
        <v>183591</v>
      </c>
      <c r="X96" s="105">
        <v>192320</v>
      </c>
      <c r="Y96" s="105">
        <v>23283</v>
      </c>
      <c r="Z96" s="105">
        <v>7</v>
      </c>
      <c r="AA96" s="74">
        <v>0</v>
      </c>
      <c r="AB96" s="105">
        <v>24291</v>
      </c>
      <c r="AC96" s="105">
        <v>2796</v>
      </c>
      <c r="AD96" s="72">
        <v>12449</v>
      </c>
      <c r="AE96" s="167">
        <f t="array" ref="AE96">IFERROR(INDEX(#REF!,MATCH($C96&amp;#REF!&amp;DoM!$B$6,#REF!&amp;#REF!&amp;#REF!,0),MATCH(SNAME!AE$337,#REF!,0)),5.4)</f>
        <v>5.4</v>
      </c>
      <c r="AF96" s="105">
        <v>22260</v>
      </c>
      <c r="AG96" s="105">
        <v>22834</v>
      </c>
      <c r="AH96" s="104">
        <v>23790</v>
      </c>
      <c r="AI96" s="104">
        <v>26254</v>
      </c>
      <c r="AJ96">
        <v>17.5</v>
      </c>
      <c r="AK96" s="72">
        <v>259358347</v>
      </c>
      <c r="AL96" s="72">
        <v>7130</v>
      </c>
      <c r="AM96" s="72">
        <v>0</v>
      </c>
      <c r="AN96" s="62">
        <v>0</v>
      </c>
      <c r="AO96" s="72">
        <v>12594</v>
      </c>
      <c r="AP96" s="72">
        <v>12919</v>
      </c>
      <c r="AQ96" s="104">
        <v>13459</v>
      </c>
      <c r="AR96" s="104">
        <v>15124</v>
      </c>
      <c r="AS96" s="104">
        <v>20</v>
      </c>
      <c r="AT96" s="104">
        <v>10</v>
      </c>
      <c r="AU96" s="104">
        <v>0</v>
      </c>
      <c r="AV96" s="176">
        <v>0.67</v>
      </c>
      <c r="AW96" s="176">
        <v>0.13500000000000001</v>
      </c>
      <c r="AX96" s="104">
        <v>655106</v>
      </c>
      <c r="AY96" s="130"/>
    </row>
    <row r="97" spans="1:51" x14ac:dyDescent="0.2">
      <c r="A97" s="172" t="s">
        <v>905</v>
      </c>
      <c r="B97" s="154" t="s">
        <v>514</v>
      </c>
      <c r="C97" s="155" t="s">
        <v>176</v>
      </c>
      <c r="D97" t="s">
        <v>619</v>
      </c>
      <c r="E97" s="74">
        <v>552</v>
      </c>
      <c r="F97" s="124">
        <v>6795</v>
      </c>
      <c r="G97" s="125">
        <v>635.80999999999995</v>
      </c>
      <c r="H97" s="125">
        <v>70.77</v>
      </c>
      <c r="I97" s="125">
        <v>63.74</v>
      </c>
      <c r="J97" s="125">
        <v>326.5</v>
      </c>
      <c r="K97" s="75">
        <v>30.96</v>
      </c>
      <c r="L97" s="75">
        <v>9.69</v>
      </c>
      <c r="M97" s="75">
        <v>46.58</v>
      </c>
      <c r="N97" s="113">
        <v>0</v>
      </c>
      <c r="O97" s="101">
        <v>27.55</v>
      </c>
      <c r="P97" s="101">
        <v>2.948</v>
      </c>
      <c r="Q97" s="75">
        <v>0</v>
      </c>
      <c r="R97" s="101">
        <v>0</v>
      </c>
      <c r="S97" s="105">
        <v>3714147</v>
      </c>
      <c r="T97" s="105">
        <v>347534</v>
      </c>
      <c r="U97" s="105">
        <v>38683</v>
      </c>
      <c r="V97" s="105">
        <v>34840</v>
      </c>
      <c r="W97" s="105">
        <v>178465</v>
      </c>
      <c r="X97" s="105">
        <v>185582</v>
      </c>
      <c r="Y97" s="105">
        <v>0</v>
      </c>
      <c r="Z97" s="105">
        <v>0</v>
      </c>
      <c r="AA97" s="74">
        <v>0</v>
      </c>
      <c r="AB97" s="105">
        <v>19055</v>
      </c>
      <c r="AC97" s="105">
        <v>2038</v>
      </c>
      <c r="AD97" s="72">
        <v>10564</v>
      </c>
      <c r="AE97" s="167">
        <f t="array" ref="AE97">IFERROR(INDEX(#REF!,MATCH($C97&amp;#REF!&amp;DoM!$B$6,#REF!&amp;#REF!&amp;#REF!,0),MATCH(SNAME!AE$337,#REF!,0)),5.4)</f>
        <v>5.4</v>
      </c>
      <c r="AF97" s="105">
        <v>60366</v>
      </c>
      <c r="AG97" s="105">
        <v>60426</v>
      </c>
      <c r="AH97" s="104">
        <v>6207</v>
      </c>
      <c r="AI97" s="104">
        <v>6881</v>
      </c>
      <c r="AJ97">
        <v>11.5</v>
      </c>
      <c r="AK97" s="72">
        <v>316150525</v>
      </c>
      <c r="AL97" s="72">
        <v>0</v>
      </c>
      <c r="AM97" s="72">
        <v>0</v>
      </c>
      <c r="AN97" s="62">
        <v>0</v>
      </c>
      <c r="AO97" s="72">
        <v>28068</v>
      </c>
      <c r="AP97" s="72">
        <v>28096</v>
      </c>
      <c r="AQ97" s="104">
        <v>2886</v>
      </c>
      <c r="AR97" s="104">
        <v>3214</v>
      </c>
      <c r="AS97" s="104">
        <v>20</v>
      </c>
      <c r="AT97" s="104">
        <v>10</v>
      </c>
      <c r="AU97" s="104">
        <v>0</v>
      </c>
      <c r="AV97" s="176">
        <v>1.34</v>
      </c>
      <c r="AW97" s="176">
        <v>0</v>
      </c>
      <c r="AX97" s="104">
        <v>0</v>
      </c>
      <c r="AY97" s="130"/>
    </row>
    <row r="98" spans="1:51" x14ac:dyDescent="0.2">
      <c r="A98" s="172" t="s">
        <v>906</v>
      </c>
      <c r="B98" s="154" t="s">
        <v>518</v>
      </c>
      <c r="C98" s="155" t="s">
        <v>300</v>
      </c>
      <c r="D98" t="s">
        <v>620</v>
      </c>
      <c r="E98" s="74">
        <v>834.5</v>
      </c>
      <c r="F98" s="124">
        <v>6744</v>
      </c>
      <c r="G98" s="125">
        <v>618.91999999999996</v>
      </c>
      <c r="H98" s="125">
        <v>65.430000000000007</v>
      </c>
      <c r="I98" s="125">
        <v>71</v>
      </c>
      <c r="J98" s="125">
        <v>326.5</v>
      </c>
      <c r="K98" s="75">
        <v>53.28</v>
      </c>
      <c r="L98" s="75">
        <v>24.21</v>
      </c>
      <c r="M98" s="75">
        <v>43.84</v>
      </c>
      <c r="N98" s="113">
        <v>2.71</v>
      </c>
      <c r="O98" s="101">
        <v>3.03</v>
      </c>
      <c r="P98" s="101">
        <v>4.4989999999999997</v>
      </c>
      <c r="Q98" s="75">
        <v>0.88</v>
      </c>
      <c r="R98" s="101">
        <v>0</v>
      </c>
      <c r="S98" s="105">
        <v>5704750</v>
      </c>
      <c r="T98" s="105">
        <v>523544</v>
      </c>
      <c r="U98" s="105">
        <v>55347</v>
      </c>
      <c r="V98" s="105">
        <v>60059</v>
      </c>
      <c r="W98" s="105">
        <v>276186</v>
      </c>
      <c r="X98" s="105">
        <v>289358</v>
      </c>
      <c r="Y98" s="105">
        <v>7392</v>
      </c>
      <c r="Z98" s="105">
        <v>46</v>
      </c>
      <c r="AA98" s="74">
        <v>0</v>
      </c>
      <c r="AB98" s="105">
        <v>30768</v>
      </c>
      <c r="AC98" s="105">
        <v>3671</v>
      </c>
      <c r="AD98" s="72">
        <v>17455</v>
      </c>
      <c r="AE98" s="167">
        <f t="array" ref="AE98">IFERROR(INDEX(#REF!,MATCH($C98&amp;#REF!&amp;DoM!$B$6,#REF!&amp;#REF!&amp;#REF!,0),MATCH(SNAME!AE$337,#REF!,0)),5.4)</f>
        <v>5.4</v>
      </c>
      <c r="AF98" s="105">
        <v>32668</v>
      </c>
      <c r="AG98" s="105">
        <v>32590</v>
      </c>
      <c r="AH98" s="104">
        <v>19836</v>
      </c>
      <c r="AI98" s="104">
        <v>24553</v>
      </c>
      <c r="AJ98">
        <v>33.5</v>
      </c>
      <c r="AK98" s="72">
        <v>392859079</v>
      </c>
      <c r="AL98" s="72">
        <v>25421</v>
      </c>
      <c r="AM98" s="72">
        <v>6474</v>
      </c>
      <c r="AN98" s="62">
        <v>0</v>
      </c>
      <c r="AO98" s="72">
        <v>20137</v>
      </c>
      <c r="AP98" s="72">
        <v>20089</v>
      </c>
      <c r="AQ98" s="104">
        <v>12227</v>
      </c>
      <c r="AR98" s="104">
        <v>15284</v>
      </c>
      <c r="AS98" s="104">
        <v>20</v>
      </c>
      <c r="AT98" s="104">
        <v>10</v>
      </c>
      <c r="AU98" s="104">
        <v>0</v>
      </c>
      <c r="AV98" s="176">
        <v>0</v>
      </c>
      <c r="AW98" s="176">
        <v>0</v>
      </c>
      <c r="AX98" s="104">
        <v>1202605</v>
      </c>
      <c r="AY98" s="130"/>
    </row>
    <row r="99" spans="1:51" x14ac:dyDescent="0.2">
      <c r="A99" s="172" t="s">
        <v>898</v>
      </c>
      <c r="B99" s="154" t="s">
        <v>514</v>
      </c>
      <c r="C99" s="155" t="s">
        <v>101</v>
      </c>
      <c r="D99" t="s">
        <v>621</v>
      </c>
      <c r="E99" s="74">
        <v>491.5</v>
      </c>
      <c r="F99" s="124">
        <v>6755</v>
      </c>
      <c r="G99" s="125">
        <v>601.38</v>
      </c>
      <c r="H99" s="125">
        <v>58.31</v>
      </c>
      <c r="I99" s="125">
        <v>72.63</v>
      </c>
      <c r="J99" s="125">
        <v>326.5</v>
      </c>
      <c r="K99" s="75">
        <v>23.76</v>
      </c>
      <c r="L99" s="75">
        <v>17.55</v>
      </c>
      <c r="M99" s="75">
        <v>8.2200000000000006</v>
      </c>
      <c r="N99" s="113">
        <v>0</v>
      </c>
      <c r="O99" s="101">
        <v>23.56</v>
      </c>
      <c r="P99" s="101">
        <v>3.0289999999999999</v>
      </c>
      <c r="Q99" s="75">
        <v>0</v>
      </c>
      <c r="R99" s="101">
        <v>0</v>
      </c>
      <c r="S99" s="105">
        <v>3320758</v>
      </c>
      <c r="T99" s="105">
        <v>295638</v>
      </c>
      <c r="U99" s="105">
        <v>28665</v>
      </c>
      <c r="V99" s="105">
        <v>35705</v>
      </c>
      <c r="W99" s="105">
        <v>160507</v>
      </c>
      <c r="X99" s="105">
        <v>163213</v>
      </c>
      <c r="Y99" s="105">
        <v>6218</v>
      </c>
      <c r="Z99" s="105">
        <v>3</v>
      </c>
      <c r="AA99" s="74">
        <v>0</v>
      </c>
      <c r="AB99" s="105">
        <v>16758</v>
      </c>
      <c r="AC99" s="105">
        <v>1793</v>
      </c>
      <c r="AD99" s="72">
        <v>8778</v>
      </c>
      <c r="AE99" s="167">
        <f t="array" ref="AE99">IFERROR(INDEX(#REF!,MATCH($C99&amp;#REF!&amp;DoM!$B$6,#REF!&amp;#REF!&amp;#REF!,0),MATCH(SNAME!AE$337,#REF!,0)),5.4)</f>
        <v>5.4</v>
      </c>
      <c r="AF99" s="105">
        <v>23526</v>
      </c>
      <c r="AG99" s="105">
        <v>23979</v>
      </c>
      <c r="AH99" s="104">
        <v>5403</v>
      </c>
      <c r="AI99" s="104">
        <v>5986</v>
      </c>
      <c r="AJ99">
        <v>15.5</v>
      </c>
      <c r="AK99" s="72">
        <v>155863419</v>
      </c>
      <c r="AL99" s="72">
        <v>5432</v>
      </c>
      <c r="AM99" s="72">
        <v>0</v>
      </c>
      <c r="AN99" s="62">
        <v>0</v>
      </c>
      <c r="AO99" s="72">
        <v>20086</v>
      </c>
      <c r="AP99" s="72">
        <v>20473</v>
      </c>
      <c r="AQ99" s="104">
        <v>4613</v>
      </c>
      <c r="AR99" s="104">
        <v>5146</v>
      </c>
      <c r="AS99" s="104">
        <v>20</v>
      </c>
      <c r="AT99" s="104">
        <v>10</v>
      </c>
      <c r="AU99" s="104">
        <v>0</v>
      </c>
      <c r="AV99" s="176">
        <v>0</v>
      </c>
      <c r="AW99" s="176">
        <v>0</v>
      </c>
      <c r="AX99" s="104">
        <v>515932</v>
      </c>
      <c r="AY99" s="130"/>
    </row>
    <row r="100" spans="1:51" x14ac:dyDescent="0.2">
      <c r="A100" s="172" t="s">
        <v>862</v>
      </c>
      <c r="B100" s="154" t="s">
        <v>517</v>
      </c>
      <c r="C100" s="155" t="s">
        <v>102</v>
      </c>
      <c r="D100" t="s">
        <v>622</v>
      </c>
      <c r="E100" s="74">
        <v>327.10000000000002</v>
      </c>
      <c r="F100" s="124">
        <v>6736</v>
      </c>
      <c r="G100" s="125">
        <v>653.99</v>
      </c>
      <c r="H100" s="125">
        <v>62.17</v>
      </c>
      <c r="I100" s="125">
        <v>75.58</v>
      </c>
      <c r="J100" s="125">
        <v>326.5</v>
      </c>
      <c r="K100" s="75">
        <v>18.72</v>
      </c>
      <c r="L100" s="75">
        <v>4.84</v>
      </c>
      <c r="M100" s="75">
        <v>5.48</v>
      </c>
      <c r="N100" s="113">
        <v>0</v>
      </c>
      <c r="O100" s="101">
        <v>22.12</v>
      </c>
      <c r="P100" s="101">
        <v>1.591</v>
      </c>
      <c r="Q100" s="75">
        <v>0.22</v>
      </c>
      <c r="R100" s="101">
        <v>0</v>
      </c>
      <c r="S100" s="105">
        <v>2189874</v>
      </c>
      <c r="T100" s="105">
        <v>212612</v>
      </c>
      <c r="U100" s="105">
        <v>20211</v>
      </c>
      <c r="V100" s="105">
        <v>24571</v>
      </c>
      <c r="W100" s="105">
        <v>106145</v>
      </c>
      <c r="X100" s="105">
        <v>108891</v>
      </c>
      <c r="Y100" s="105">
        <v>19336</v>
      </c>
      <c r="Z100" s="105">
        <v>5</v>
      </c>
      <c r="AA100" s="74">
        <v>0</v>
      </c>
      <c r="AB100" s="105">
        <v>10732</v>
      </c>
      <c r="AC100" s="105">
        <v>1155</v>
      </c>
      <c r="AD100" s="72">
        <v>7955</v>
      </c>
      <c r="AE100" s="167">
        <f t="array" ref="AE100">IFERROR(INDEX(#REF!,MATCH($C100&amp;#REF!&amp;DoM!$B$6,#REF!&amp;#REF!&amp;#REF!,0),MATCH(SNAME!AE$337,#REF!,0)),5.4)</f>
        <v>5.4</v>
      </c>
      <c r="AF100" s="105">
        <v>258049</v>
      </c>
      <c r="AG100" s="105">
        <v>272627</v>
      </c>
      <c r="AH100" s="104">
        <v>8695</v>
      </c>
      <c r="AI100" s="104">
        <v>9637</v>
      </c>
      <c r="AJ100">
        <v>7.5</v>
      </c>
      <c r="AK100" s="72">
        <v>215059674</v>
      </c>
      <c r="AL100" s="72">
        <v>14038</v>
      </c>
      <c r="AM100" s="72">
        <v>0</v>
      </c>
      <c r="AN100" s="62">
        <v>0</v>
      </c>
      <c r="AO100" s="72">
        <v>124759</v>
      </c>
      <c r="AP100" s="72">
        <v>131807</v>
      </c>
      <c r="AQ100" s="104">
        <v>4204</v>
      </c>
      <c r="AR100" s="104">
        <v>4697</v>
      </c>
      <c r="AS100" s="104">
        <v>20</v>
      </c>
      <c r="AT100" s="104">
        <v>10</v>
      </c>
      <c r="AU100" s="104">
        <v>0</v>
      </c>
      <c r="AV100" s="176">
        <v>0</v>
      </c>
      <c r="AW100" s="176">
        <v>0</v>
      </c>
      <c r="AX100" s="104">
        <v>684945</v>
      </c>
      <c r="AY100" s="130"/>
    </row>
    <row r="101" spans="1:51" x14ac:dyDescent="0.2">
      <c r="A101" s="172" t="s">
        <v>865</v>
      </c>
      <c r="B101" s="154" t="s">
        <v>519</v>
      </c>
      <c r="C101" s="155" t="s">
        <v>100</v>
      </c>
      <c r="D101" t="s">
        <v>623</v>
      </c>
      <c r="E101" s="74">
        <v>592.9</v>
      </c>
      <c r="F101" s="124">
        <v>6736</v>
      </c>
      <c r="G101" s="125">
        <v>591.47</v>
      </c>
      <c r="H101" s="125">
        <v>64.900000000000006</v>
      </c>
      <c r="I101" s="125">
        <v>60.19</v>
      </c>
      <c r="J101" s="125">
        <v>326.5</v>
      </c>
      <c r="K101" s="75">
        <v>38.880000000000003</v>
      </c>
      <c r="L101" s="75">
        <v>23.6</v>
      </c>
      <c r="M101" s="75">
        <v>38.36</v>
      </c>
      <c r="N101" s="113">
        <v>1.27</v>
      </c>
      <c r="O101" s="101">
        <v>30.8</v>
      </c>
      <c r="P101" s="101">
        <v>2.95</v>
      </c>
      <c r="Q101" s="75">
        <v>0</v>
      </c>
      <c r="R101" s="101">
        <v>0</v>
      </c>
      <c r="S101" s="105">
        <v>4063829</v>
      </c>
      <c r="T101" s="105">
        <v>356834</v>
      </c>
      <c r="U101" s="105">
        <v>39154</v>
      </c>
      <c r="V101" s="105">
        <v>36313</v>
      </c>
      <c r="W101" s="105">
        <v>196977</v>
      </c>
      <c r="X101" s="105">
        <v>208503</v>
      </c>
      <c r="Y101" s="105">
        <v>10774</v>
      </c>
      <c r="Z101" s="105">
        <v>0</v>
      </c>
      <c r="AA101" s="74">
        <v>0</v>
      </c>
      <c r="AB101" s="105">
        <v>18867</v>
      </c>
      <c r="AC101" s="105">
        <v>2220</v>
      </c>
      <c r="AD101" s="72">
        <v>12037</v>
      </c>
      <c r="AE101" s="167">
        <f t="array" ref="AE101">IFERROR(INDEX(#REF!,MATCH($C101&amp;#REF!&amp;DoM!$B$6,#REF!&amp;#REF!&amp;#REF!,0),MATCH(SNAME!AE$337,#REF!,0)),5.4)</f>
        <v>5.4</v>
      </c>
      <c r="AF101" s="105">
        <v>26087</v>
      </c>
      <c r="AG101" s="105">
        <v>26560</v>
      </c>
      <c r="AH101" s="104">
        <v>10585</v>
      </c>
      <c r="AI101" s="104">
        <v>11885</v>
      </c>
      <c r="AJ101">
        <v>14</v>
      </c>
      <c r="AK101" s="72">
        <v>256188072</v>
      </c>
      <c r="AL101" s="72">
        <v>20174</v>
      </c>
      <c r="AM101" s="72">
        <v>0</v>
      </c>
      <c r="AN101" s="62">
        <v>0</v>
      </c>
      <c r="AO101" s="72">
        <v>15991</v>
      </c>
      <c r="AP101" s="72">
        <v>16281</v>
      </c>
      <c r="AQ101" s="104">
        <v>6489</v>
      </c>
      <c r="AR101" s="104">
        <v>7346</v>
      </c>
      <c r="AS101" s="104">
        <v>20</v>
      </c>
      <c r="AT101" s="104">
        <v>10</v>
      </c>
      <c r="AU101" s="104">
        <v>0</v>
      </c>
      <c r="AV101" s="176">
        <v>1.34</v>
      </c>
      <c r="AW101" s="176">
        <v>0</v>
      </c>
      <c r="AX101" s="104">
        <v>0</v>
      </c>
      <c r="AY101" s="130"/>
    </row>
    <row r="102" spans="1:51" x14ac:dyDescent="0.2">
      <c r="A102" s="172" t="s">
        <v>880</v>
      </c>
      <c r="B102" s="154" t="s">
        <v>523</v>
      </c>
      <c r="C102" s="155" t="s">
        <v>38</v>
      </c>
      <c r="D102" s="129" t="s">
        <v>624</v>
      </c>
      <c r="E102" s="74">
        <v>891.2</v>
      </c>
      <c r="F102" s="124">
        <v>6736</v>
      </c>
      <c r="G102" s="125">
        <v>594.21</v>
      </c>
      <c r="H102" s="125">
        <v>62.86</v>
      </c>
      <c r="I102" s="125">
        <v>76.64</v>
      </c>
      <c r="J102" s="125">
        <v>326.5</v>
      </c>
      <c r="K102" s="75">
        <v>64.08</v>
      </c>
      <c r="L102" s="75">
        <v>20.57</v>
      </c>
      <c r="M102" s="75">
        <v>27.4</v>
      </c>
      <c r="N102" s="113">
        <v>0</v>
      </c>
      <c r="O102" s="101">
        <v>23.32</v>
      </c>
      <c r="P102" s="101">
        <v>4.3129999999999997</v>
      </c>
      <c r="Q102" s="75">
        <v>0.22</v>
      </c>
      <c r="R102" s="101">
        <v>0</v>
      </c>
      <c r="S102" s="105">
        <v>5900062</v>
      </c>
      <c r="T102" s="105">
        <v>520469</v>
      </c>
      <c r="U102" s="105">
        <v>55059</v>
      </c>
      <c r="V102" s="105">
        <v>67129</v>
      </c>
      <c r="W102" s="105">
        <v>285981</v>
      </c>
      <c r="X102" s="105">
        <v>287563</v>
      </c>
      <c r="Y102" s="105">
        <v>4396</v>
      </c>
      <c r="Z102" s="105">
        <v>19</v>
      </c>
      <c r="AA102" s="74">
        <v>0</v>
      </c>
      <c r="AB102" s="105">
        <v>28821</v>
      </c>
      <c r="AC102" s="105">
        <v>3138</v>
      </c>
      <c r="AD102" s="72">
        <v>15151</v>
      </c>
      <c r="AE102" s="167">
        <f t="array" ref="AE102">IFERROR(INDEX(#REF!,MATCH($C102&amp;#REF!&amp;DoM!$B$6,#REF!&amp;#REF!&amp;#REF!,0),MATCH(SNAME!AE$337,#REF!,0)),5.4)</f>
        <v>5.4</v>
      </c>
      <c r="AF102" s="105">
        <v>356276</v>
      </c>
      <c r="AG102" s="105">
        <v>363156</v>
      </c>
      <c r="AH102" s="104">
        <v>80924</v>
      </c>
      <c r="AI102" s="104">
        <v>89625</v>
      </c>
      <c r="AJ102">
        <v>32</v>
      </c>
      <c r="AK102" s="72">
        <v>477130683</v>
      </c>
      <c r="AL102" s="72">
        <v>6201</v>
      </c>
      <c r="AM102" s="72">
        <v>0</v>
      </c>
      <c r="AN102" s="62">
        <v>0</v>
      </c>
      <c r="AO102" s="72">
        <v>170662</v>
      </c>
      <c r="AP102" s="72">
        <v>173958</v>
      </c>
      <c r="AQ102" s="104">
        <v>38764</v>
      </c>
      <c r="AR102" s="104">
        <v>44385</v>
      </c>
      <c r="AS102" s="104">
        <v>20</v>
      </c>
      <c r="AT102" s="104">
        <v>10</v>
      </c>
      <c r="AU102" s="104">
        <v>0</v>
      </c>
      <c r="AV102" s="176">
        <v>0</v>
      </c>
      <c r="AW102" s="176">
        <v>0</v>
      </c>
      <c r="AX102" s="104">
        <v>897762</v>
      </c>
      <c r="AY102" s="130"/>
    </row>
    <row r="103" spans="1:51" x14ac:dyDescent="0.2">
      <c r="A103" s="172" t="s">
        <v>907</v>
      </c>
      <c r="B103" s="154" t="s">
        <v>517</v>
      </c>
      <c r="C103" s="155" t="s">
        <v>104</v>
      </c>
      <c r="D103" t="s">
        <v>625</v>
      </c>
      <c r="E103" s="74">
        <v>419</v>
      </c>
      <c r="F103" s="124">
        <v>6736</v>
      </c>
      <c r="G103" s="125">
        <v>636.32000000000005</v>
      </c>
      <c r="H103" s="125">
        <v>71.010000000000005</v>
      </c>
      <c r="I103" s="125">
        <v>76.23</v>
      </c>
      <c r="J103" s="125">
        <v>326.5</v>
      </c>
      <c r="K103" s="75">
        <v>19.440000000000001</v>
      </c>
      <c r="L103" s="75">
        <v>9.08</v>
      </c>
      <c r="M103" s="75">
        <v>13.7</v>
      </c>
      <c r="N103" s="113">
        <v>0</v>
      </c>
      <c r="O103" s="101">
        <v>19.54</v>
      </c>
      <c r="P103" s="101">
        <v>1.829</v>
      </c>
      <c r="Q103" s="75">
        <v>0.66</v>
      </c>
      <c r="R103" s="101">
        <v>0</v>
      </c>
      <c r="S103" s="105">
        <v>2788704</v>
      </c>
      <c r="T103" s="105">
        <v>263436</v>
      </c>
      <c r="U103" s="105">
        <v>29398</v>
      </c>
      <c r="V103" s="105">
        <v>31559</v>
      </c>
      <c r="W103" s="105">
        <v>135171</v>
      </c>
      <c r="X103" s="105">
        <v>139703</v>
      </c>
      <c r="Y103" s="105">
        <v>3816</v>
      </c>
      <c r="Z103" s="105">
        <v>36</v>
      </c>
      <c r="AA103" s="74">
        <v>0</v>
      </c>
      <c r="AB103" s="105">
        <v>13769</v>
      </c>
      <c r="AC103" s="105">
        <v>1482</v>
      </c>
      <c r="AD103" s="72">
        <v>9226</v>
      </c>
      <c r="AE103" s="167">
        <f t="array" ref="AE103">IFERROR(INDEX(#REF!,MATCH($C103&amp;#REF!&amp;DoM!$B$6,#REF!&amp;#REF!&amp;#REF!,0),MATCH(SNAME!AE$337,#REF!,0)),5.4)</f>
        <v>5.4</v>
      </c>
      <c r="AF103" s="105">
        <v>11214</v>
      </c>
      <c r="AG103" s="105">
        <v>11552</v>
      </c>
      <c r="AH103" s="104">
        <v>12361</v>
      </c>
      <c r="AI103" s="104">
        <v>13695</v>
      </c>
      <c r="AJ103">
        <v>14.5</v>
      </c>
      <c r="AK103" s="72">
        <v>168562811</v>
      </c>
      <c r="AL103" s="72">
        <v>11842</v>
      </c>
      <c r="AM103" s="72">
        <v>0</v>
      </c>
      <c r="AN103" s="62">
        <v>0</v>
      </c>
      <c r="AO103" s="72">
        <v>5837</v>
      </c>
      <c r="AP103" s="72">
        <v>6013</v>
      </c>
      <c r="AQ103" s="104">
        <v>6434</v>
      </c>
      <c r="AR103" s="104">
        <v>7231</v>
      </c>
      <c r="AS103" s="104">
        <v>10</v>
      </c>
      <c r="AT103" s="104">
        <v>10</v>
      </c>
      <c r="AU103" s="104">
        <v>0</v>
      </c>
      <c r="AV103" s="176">
        <v>0</v>
      </c>
      <c r="AW103" s="176">
        <v>0</v>
      </c>
      <c r="AX103" s="104">
        <v>200004</v>
      </c>
      <c r="AY103" s="130"/>
    </row>
    <row r="104" spans="1:51" x14ac:dyDescent="0.2">
      <c r="A104" s="172" t="s">
        <v>860</v>
      </c>
      <c r="B104" s="154" t="s">
        <v>512</v>
      </c>
      <c r="C104" s="155" t="s">
        <v>105</v>
      </c>
      <c r="D104" t="s">
        <v>626</v>
      </c>
      <c r="E104" s="74">
        <v>631.1</v>
      </c>
      <c r="F104" s="124">
        <v>6736</v>
      </c>
      <c r="G104" s="125">
        <v>608.94000000000005</v>
      </c>
      <c r="H104" s="125">
        <v>70.900000000000006</v>
      </c>
      <c r="I104" s="125">
        <v>70.44</v>
      </c>
      <c r="J104" s="125">
        <v>326.5</v>
      </c>
      <c r="K104" s="75">
        <v>38.880000000000003</v>
      </c>
      <c r="L104" s="75">
        <v>41.14</v>
      </c>
      <c r="M104" s="75">
        <v>63.02</v>
      </c>
      <c r="N104" s="113">
        <v>0</v>
      </c>
      <c r="O104" s="101">
        <v>13.7</v>
      </c>
      <c r="P104" s="101">
        <v>3.4220000000000002</v>
      </c>
      <c r="Q104" s="75">
        <v>0.22</v>
      </c>
      <c r="R104" s="101">
        <v>0</v>
      </c>
      <c r="S104" s="105">
        <v>4207306</v>
      </c>
      <c r="T104" s="105">
        <v>380344</v>
      </c>
      <c r="U104" s="105">
        <v>44284</v>
      </c>
      <c r="V104" s="105">
        <v>43997</v>
      </c>
      <c r="W104" s="105">
        <v>203932</v>
      </c>
      <c r="X104" s="105">
        <v>228221</v>
      </c>
      <c r="Y104" s="105">
        <v>0</v>
      </c>
      <c r="Z104" s="105">
        <v>2</v>
      </c>
      <c r="AA104" s="74">
        <v>0</v>
      </c>
      <c r="AB104" s="105">
        <v>28825</v>
      </c>
      <c r="AC104" s="105">
        <v>3318</v>
      </c>
      <c r="AD104" s="72">
        <v>10319</v>
      </c>
      <c r="AE104" s="167">
        <f t="array" ref="AE104">IFERROR(INDEX(#REF!,MATCH($C104&amp;#REF!&amp;DoM!$B$6,#REF!&amp;#REF!&amp;#REF!,0),MATCH(SNAME!AE$337,#REF!,0)),5.4)</f>
        <v>5.4</v>
      </c>
      <c r="AF104" s="105">
        <v>32721</v>
      </c>
      <c r="AG104" s="105">
        <v>33303</v>
      </c>
      <c r="AH104" s="104">
        <v>15898</v>
      </c>
      <c r="AI104" s="104">
        <v>17614</v>
      </c>
      <c r="AJ104">
        <v>23</v>
      </c>
      <c r="AK104" s="72">
        <v>202854769</v>
      </c>
      <c r="AL104" s="72">
        <v>13257</v>
      </c>
      <c r="AM104" s="72">
        <v>0</v>
      </c>
      <c r="AN104" s="62">
        <v>0</v>
      </c>
      <c r="AO104" s="72">
        <v>28232</v>
      </c>
      <c r="AP104" s="72">
        <v>28734</v>
      </c>
      <c r="AQ104" s="104">
        <v>13716</v>
      </c>
      <c r="AR104" s="104">
        <v>15434</v>
      </c>
      <c r="AS104" s="104">
        <v>20</v>
      </c>
      <c r="AT104" s="104">
        <v>10</v>
      </c>
      <c r="AU104" s="104">
        <v>0</v>
      </c>
      <c r="AV104" s="176">
        <v>1.34</v>
      </c>
      <c r="AW104" s="176">
        <v>0</v>
      </c>
      <c r="AX104" s="104">
        <v>0</v>
      </c>
      <c r="AY104" s="130"/>
    </row>
    <row r="105" spans="1:51" x14ac:dyDescent="0.2">
      <c r="A105" s="172" t="s">
        <v>908</v>
      </c>
      <c r="B105" s="154" t="s">
        <v>518</v>
      </c>
      <c r="C105" s="155" t="s">
        <v>106</v>
      </c>
      <c r="D105" t="s">
        <v>627</v>
      </c>
      <c r="E105" s="74">
        <v>703.4</v>
      </c>
      <c r="F105" s="124">
        <v>6854</v>
      </c>
      <c r="G105" s="125">
        <v>580.65</v>
      </c>
      <c r="H105" s="125">
        <v>67.89</v>
      </c>
      <c r="I105" s="125">
        <v>69.59</v>
      </c>
      <c r="J105" s="125">
        <v>326.5</v>
      </c>
      <c r="K105" s="75">
        <v>54</v>
      </c>
      <c r="L105" s="75">
        <v>31.46</v>
      </c>
      <c r="M105" s="75">
        <v>28.77</v>
      </c>
      <c r="N105" s="113">
        <v>2.31</v>
      </c>
      <c r="O105" s="101">
        <v>15.04</v>
      </c>
      <c r="P105" s="101">
        <v>3.6030000000000002</v>
      </c>
      <c r="Q105" s="75">
        <v>0.88</v>
      </c>
      <c r="R105" s="101">
        <v>0</v>
      </c>
      <c r="S105" s="105">
        <v>4792317</v>
      </c>
      <c r="T105" s="105">
        <v>405990</v>
      </c>
      <c r="U105" s="105">
        <v>47469</v>
      </c>
      <c r="V105" s="105">
        <v>48657</v>
      </c>
      <c r="W105" s="105">
        <v>228289</v>
      </c>
      <c r="X105" s="105">
        <v>242499</v>
      </c>
      <c r="Y105" s="105">
        <v>2590</v>
      </c>
      <c r="Z105" s="105">
        <v>83</v>
      </c>
      <c r="AA105" s="74">
        <v>3.2</v>
      </c>
      <c r="AB105" s="105">
        <v>25786</v>
      </c>
      <c r="AC105" s="105">
        <v>3077</v>
      </c>
      <c r="AD105" s="72">
        <v>13319</v>
      </c>
      <c r="AE105" s="167">
        <f t="array" ref="AE105">IFERROR(INDEX(#REF!,MATCH($C105&amp;#REF!&amp;DoM!$B$6,#REF!&amp;#REF!&amp;#REF!,0),MATCH(SNAME!AE$337,#REF!,0)),5.4)</f>
        <v>5.4</v>
      </c>
      <c r="AF105" s="105">
        <v>114394</v>
      </c>
      <c r="AG105" s="105">
        <v>114737</v>
      </c>
      <c r="AH105" s="104">
        <v>39308</v>
      </c>
      <c r="AI105" s="104">
        <v>39302</v>
      </c>
      <c r="AJ105">
        <v>26.5</v>
      </c>
      <c r="AK105" s="72">
        <v>366164738</v>
      </c>
      <c r="AL105" s="72">
        <v>26308</v>
      </c>
      <c r="AM105" s="72">
        <v>0</v>
      </c>
      <c r="AN105" s="62">
        <v>0</v>
      </c>
      <c r="AO105" s="72">
        <v>48878</v>
      </c>
      <c r="AP105" s="72">
        <v>49024</v>
      </c>
      <c r="AQ105" s="104">
        <v>16795</v>
      </c>
      <c r="AR105" s="104">
        <v>17119</v>
      </c>
      <c r="AS105" s="104">
        <v>20</v>
      </c>
      <c r="AT105" s="104">
        <v>10</v>
      </c>
      <c r="AU105" s="104">
        <v>20</v>
      </c>
      <c r="AV105" s="176">
        <v>1.34</v>
      </c>
      <c r="AW105" s="176">
        <v>0</v>
      </c>
      <c r="AX105" s="104">
        <v>89470</v>
      </c>
      <c r="AY105" s="130"/>
    </row>
    <row r="106" spans="1:51" x14ac:dyDescent="0.2">
      <c r="A106" s="172" t="s">
        <v>909</v>
      </c>
      <c r="B106" s="154" t="s">
        <v>520</v>
      </c>
      <c r="C106" s="155" t="s">
        <v>107</v>
      </c>
      <c r="D106" t="s">
        <v>628</v>
      </c>
      <c r="E106" s="74">
        <v>467.7</v>
      </c>
      <c r="F106" s="124">
        <v>6804</v>
      </c>
      <c r="G106" s="125">
        <v>680.12</v>
      </c>
      <c r="H106" s="125">
        <v>71.75</v>
      </c>
      <c r="I106" s="125">
        <v>73.61</v>
      </c>
      <c r="J106" s="125">
        <v>326.5</v>
      </c>
      <c r="K106" s="75">
        <v>20.16</v>
      </c>
      <c r="L106" s="75">
        <v>24.2</v>
      </c>
      <c r="M106" s="75">
        <v>19.18</v>
      </c>
      <c r="N106" s="113">
        <v>0</v>
      </c>
      <c r="O106" s="101">
        <v>23.5</v>
      </c>
      <c r="P106" s="101">
        <v>2.3530000000000002</v>
      </c>
      <c r="Q106" s="75">
        <v>0</v>
      </c>
      <c r="R106" s="101">
        <v>0</v>
      </c>
      <c r="S106" s="105">
        <v>3076769</v>
      </c>
      <c r="T106" s="105">
        <v>307550</v>
      </c>
      <c r="U106" s="105">
        <v>32445</v>
      </c>
      <c r="V106" s="105">
        <v>33286</v>
      </c>
      <c r="W106" s="105">
        <v>147643</v>
      </c>
      <c r="X106" s="105">
        <v>149380</v>
      </c>
      <c r="Y106" s="105">
        <v>25806</v>
      </c>
      <c r="Z106" s="105">
        <v>3</v>
      </c>
      <c r="AA106" s="74">
        <v>0</v>
      </c>
      <c r="AB106" s="105">
        <v>13985</v>
      </c>
      <c r="AC106" s="105">
        <v>1631</v>
      </c>
      <c r="AD106" s="72">
        <v>10344</v>
      </c>
      <c r="AE106" s="167">
        <f t="array" ref="AE106">IFERROR(INDEX(#REF!,MATCH($C106&amp;#REF!&amp;DoM!$B$6,#REF!&amp;#REF!&amp;#REF!,0),MATCH(SNAME!AE$337,#REF!,0)),5.4)</f>
        <v>5.4</v>
      </c>
      <c r="AF106" s="105">
        <v>33825</v>
      </c>
      <c r="AG106" s="105">
        <v>34290</v>
      </c>
      <c r="AH106" s="104">
        <v>4387</v>
      </c>
      <c r="AI106" s="104">
        <v>4860</v>
      </c>
      <c r="AJ106">
        <v>14</v>
      </c>
      <c r="AK106" s="72">
        <v>205923258</v>
      </c>
      <c r="AL106" s="72">
        <v>21297</v>
      </c>
      <c r="AM106" s="72">
        <v>0</v>
      </c>
      <c r="AN106" s="62">
        <v>0</v>
      </c>
      <c r="AO106" s="72">
        <v>21648</v>
      </c>
      <c r="AP106" s="72">
        <v>21946</v>
      </c>
      <c r="AQ106" s="104">
        <v>2808</v>
      </c>
      <c r="AR106" s="104">
        <v>3124</v>
      </c>
      <c r="AS106" s="104">
        <v>20</v>
      </c>
      <c r="AT106" s="104">
        <v>10</v>
      </c>
      <c r="AU106" s="104">
        <v>20</v>
      </c>
      <c r="AV106" s="176">
        <v>0.67</v>
      </c>
      <c r="AW106" s="176">
        <v>0</v>
      </c>
      <c r="AX106" s="104">
        <v>1028593</v>
      </c>
      <c r="AY106" s="130"/>
    </row>
    <row r="107" spans="1:51" x14ac:dyDescent="0.2">
      <c r="A107" s="172" t="s">
        <v>891</v>
      </c>
      <c r="B107" s="154" t="s">
        <v>514</v>
      </c>
      <c r="C107" s="155" t="s">
        <v>108</v>
      </c>
      <c r="D107" t="s">
        <v>629</v>
      </c>
      <c r="E107" s="74">
        <v>190.5</v>
      </c>
      <c r="F107" s="124">
        <v>6736</v>
      </c>
      <c r="G107" s="125">
        <v>662.6</v>
      </c>
      <c r="H107" s="125">
        <v>64.239999999999995</v>
      </c>
      <c r="I107" s="125">
        <v>94.69</v>
      </c>
      <c r="J107" s="125">
        <v>326.5</v>
      </c>
      <c r="K107" s="75">
        <v>7.92</v>
      </c>
      <c r="L107" s="75">
        <v>8.4700000000000006</v>
      </c>
      <c r="M107" s="75">
        <v>8.2200000000000006</v>
      </c>
      <c r="N107" s="113">
        <v>0</v>
      </c>
      <c r="O107" s="101">
        <v>24.47</v>
      </c>
      <c r="P107" s="101">
        <v>1.1779999999999999</v>
      </c>
      <c r="Q107" s="75">
        <v>0</v>
      </c>
      <c r="R107" s="101">
        <v>0</v>
      </c>
      <c r="S107" s="105">
        <v>1306784</v>
      </c>
      <c r="T107" s="105">
        <v>128544</v>
      </c>
      <c r="U107" s="105">
        <v>12463</v>
      </c>
      <c r="V107" s="105">
        <v>18370</v>
      </c>
      <c r="W107" s="105">
        <v>63341</v>
      </c>
      <c r="X107" s="105">
        <v>63224</v>
      </c>
      <c r="Y107" s="105">
        <v>9921</v>
      </c>
      <c r="Z107" s="105">
        <v>2</v>
      </c>
      <c r="AA107" s="74">
        <v>0</v>
      </c>
      <c r="AB107" s="105">
        <v>6492</v>
      </c>
      <c r="AC107" s="105">
        <v>694</v>
      </c>
      <c r="AD107" s="72">
        <v>4010</v>
      </c>
      <c r="AE107" s="167">
        <f t="array" ref="AE107">IFERROR(INDEX(#REF!,MATCH($C107&amp;#REF!&amp;DoM!$B$6,#REF!&amp;#REF!&amp;#REF!,0),MATCH(SNAME!AE$337,#REF!,0)),5.4)</f>
        <v>5.4</v>
      </c>
      <c r="AF107" s="105">
        <v>12222</v>
      </c>
      <c r="AG107" s="105">
        <v>12265</v>
      </c>
      <c r="AH107" s="104">
        <v>2413</v>
      </c>
      <c r="AI107" s="104">
        <v>2673</v>
      </c>
      <c r="AJ107">
        <v>8</v>
      </c>
      <c r="AK107" s="72">
        <v>89322565</v>
      </c>
      <c r="AL107" s="72">
        <v>6467</v>
      </c>
      <c r="AM107" s="72">
        <v>0</v>
      </c>
      <c r="AN107" s="62">
        <v>0</v>
      </c>
      <c r="AO107" s="72">
        <v>7322</v>
      </c>
      <c r="AP107" s="72">
        <v>7348</v>
      </c>
      <c r="AQ107" s="104">
        <v>1446</v>
      </c>
      <c r="AR107" s="104">
        <v>1610</v>
      </c>
      <c r="AS107" s="104">
        <v>20</v>
      </c>
      <c r="AT107" s="104">
        <v>10</v>
      </c>
      <c r="AU107" s="104">
        <v>0</v>
      </c>
      <c r="AV107" s="176">
        <v>1.34</v>
      </c>
      <c r="AW107" s="176">
        <v>0</v>
      </c>
      <c r="AX107" s="104">
        <v>0</v>
      </c>
      <c r="AY107" s="130"/>
    </row>
    <row r="108" spans="1:51" x14ac:dyDescent="0.2">
      <c r="A108" s="172" t="s">
        <v>910</v>
      </c>
      <c r="B108" s="154" t="s">
        <v>518</v>
      </c>
      <c r="C108" s="155" t="s">
        <v>109</v>
      </c>
      <c r="D108" t="s">
        <v>630</v>
      </c>
      <c r="E108" s="74">
        <v>1269.5999999999999</v>
      </c>
      <c r="F108" s="124">
        <v>6749</v>
      </c>
      <c r="G108" s="125">
        <v>586.51</v>
      </c>
      <c r="H108" s="125">
        <v>65.709999999999994</v>
      </c>
      <c r="I108" s="125">
        <v>74.67</v>
      </c>
      <c r="J108" s="125">
        <v>326.5</v>
      </c>
      <c r="K108" s="75">
        <v>90</v>
      </c>
      <c r="L108" s="75">
        <v>41.15</v>
      </c>
      <c r="M108" s="75">
        <v>16.440000000000001</v>
      </c>
      <c r="N108" s="113">
        <v>4.01</v>
      </c>
      <c r="O108" s="101">
        <v>2.99</v>
      </c>
      <c r="P108" s="101">
        <v>7.0490000000000004</v>
      </c>
      <c r="Q108" s="75">
        <v>17.600000000000001</v>
      </c>
      <c r="R108" s="101">
        <v>0</v>
      </c>
      <c r="S108" s="105">
        <v>8932302</v>
      </c>
      <c r="T108" s="105">
        <v>776246</v>
      </c>
      <c r="U108" s="105">
        <v>86967</v>
      </c>
      <c r="V108" s="105">
        <v>98826</v>
      </c>
      <c r="W108" s="105">
        <v>432123</v>
      </c>
      <c r="X108" s="105">
        <v>450433</v>
      </c>
      <c r="Y108" s="105">
        <v>16581</v>
      </c>
      <c r="Z108" s="105">
        <v>4</v>
      </c>
      <c r="AA108" s="74">
        <v>0</v>
      </c>
      <c r="AB108" s="105">
        <v>47896</v>
      </c>
      <c r="AC108" s="105">
        <v>5715</v>
      </c>
      <c r="AD108" s="72">
        <v>23828</v>
      </c>
      <c r="AE108" s="167">
        <f t="array" ref="AE108">IFERROR(INDEX(#REF!,MATCH($C108&amp;#REF!&amp;DoM!$B$6,#REF!&amp;#REF!&amp;#REF!,0),MATCH(SNAME!AE$337,#REF!,0)),5.4)</f>
        <v>5.4</v>
      </c>
      <c r="AF108" s="105">
        <v>21421</v>
      </c>
      <c r="AG108" s="105">
        <v>21576</v>
      </c>
      <c r="AH108" s="104">
        <v>36440</v>
      </c>
      <c r="AI108" s="104">
        <v>40372</v>
      </c>
      <c r="AJ108">
        <v>39.5</v>
      </c>
      <c r="AK108" s="72">
        <v>369899000</v>
      </c>
      <c r="AL108" s="72">
        <v>44359</v>
      </c>
      <c r="AM108" s="72">
        <v>0</v>
      </c>
      <c r="AN108" s="62">
        <v>0</v>
      </c>
      <c r="AO108" s="72">
        <v>21836</v>
      </c>
      <c r="AP108" s="72">
        <v>21994</v>
      </c>
      <c r="AQ108" s="104">
        <v>37145</v>
      </c>
      <c r="AR108" s="104">
        <v>41965</v>
      </c>
      <c r="AS108" s="104">
        <v>20</v>
      </c>
      <c r="AT108" s="104">
        <v>10</v>
      </c>
      <c r="AU108" s="104">
        <v>0</v>
      </c>
      <c r="AV108" s="176">
        <v>1.34</v>
      </c>
      <c r="AW108" s="176">
        <v>0</v>
      </c>
      <c r="AX108" s="104">
        <v>507818</v>
      </c>
      <c r="AY108" s="130"/>
    </row>
    <row r="109" spans="1:51" x14ac:dyDescent="0.2">
      <c r="A109" s="172" t="s">
        <v>518</v>
      </c>
      <c r="B109" s="154" t="s">
        <v>513</v>
      </c>
      <c r="C109" s="155" t="s">
        <v>110</v>
      </c>
      <c r="D109" t="s">
        <v>631</v>
      </c>
      <c r="E109" s="74">
        <v>427.2</v>
      </c>
      <c r="F109" s="124">
        <v>6815</v>
      </c>
      <c r="G109" s="125">
        <v>667.01</v>
      </c>
      <c r="H109" s="125">
        <v>70.31</v>
      </c>
      <c r="I109" s="125">
        <v>67.36</v>
      </c>
      <c r="J109" s="125">
        <v>326.5</v>
      </c>
      <c r="K109" s="75">
        <v>25.92</v>
      </c>
      <c r="L109" s="75">
        <v>26.62</v>
      </c>
      <c r="M109" s="75">
        <v>8.2200000000000006</v>
      </c>
      <c r="N109" s="113">
        <v>0</v>
      </c>
      <c r="O109" s="101">
        <v>21.42</v>
      </c>
      <c r="P109" s="101">
        <v>2.2749999999999999</v>
      </c>
      <c r="Q109" s="75">
        <v>0</v>
      </c>
      <c r="R109" s="101">
        <v>0</v>
      </c>
      <c r="S109" s="105">
        <v>2820047</v>
      </c>
      <c r="T109" s="105">
        <v>276009</v>
      </c>
      <c r="U109" s="105">
        <v>29094</v>
      </c>
      <c r="V109" s="105">
        <v>27874</v>
      </c>
      <c r="W109" s="105">
        <v>135106</v>
      </c>
      <c r="X109" s="105">
        <v>138375</v>
      </c>
      <c r="Y109" s="105">
        <v>17156</v>
      </c>
      <c r="Z109" s="105">
        <v>0</v>
      </c>
      <c r="AA109" s="74">
        <v>0</v>
      </c>
      <c r="AB109" s="105">
        <v>11462</v>
      </c>
      <c r="AC109" s="105">
        <v>1457</v>
      </c>
      <c r="AD109" s="72">
        <v>9966</v>
      </c>
      <c r="AE109" s="167">
        <f t="array" ref="AE109">IFERROR(INDEX(#REF!,MATCH($C109&amp;#REF!&amp;DoM!$B$6,#REF!&amp;#REF!&amp;#REF!,0),MATCH(SNAME!AE$337,#REF!,0)),5.4)</f>
        <v>5.4</v>
      </c>
      <c r="AF109" s="105">
        <v>29712</v>
      </c>
      <c r="AG109" s="105">
        <v>29197</v>
      </c>
      <c r="AH109" s="104">
        <v>11033</v>
      </c>
      <c r="AI109" s="104">
        <v>12224</v>
      </c>
      <c r="AJ109">
        <v>14.5</v>
      </c>
      <c r="AK109" s="72">
        <v>218199987</v>
      </c>
      <c r="AL109" s="72">
        <v>28589</v>
      </c>
      <c r="AM109" s="72">
        <v>0</v>
      </c>
      <c r="AN109" s="62">
        <v>0</v>
      </c>
      <c r="AO109" s="72">
        <v>20058</v>
      </c>
      <c r="AP109" s="72">
        <v>19710</v>
      </c>
      <c r="AQ109" s="104">
        <v>7448</v>
      </c>
      <c r="AR109" s="104">
        <v>8336</v>
      </c>
      <c r="AS109" s="104">
        <v>20</v>
      </c>
      <c r="AT109" s="104">
        <v>10</v>
      </c>
      <c r="AU109" s="104">
        <v>0</v>
      </c>
      <c r="AV109" s="176">
        <v>1</v>
      </c>
      <c r="AW109" s="176">
        <v>0</v>
      </c>
      <c r="AX109" s="104">
        <v>0</v>
      </c>
      <c r="AY109" s="130"/>
    </row>
    <row r="110" spans="1:51" x14ac:dyDescent="0.2">
      <c r="A110" s="172" t="s">
        <v>911</v>
      </c>
      <c r="B110" s="154" t="s">
        <v>523</v>
      </c>
      <c r="C110" s="155" t="s">
        <v>111</v>
      </c>
      <c r="D110" t="s">
        <v>632</v>
      </c>
      <c r="E110" s="74">
        <v>1621.7</v>
      </c>
      <c r="F110" s="124">
        <v>6736</v>
      </c>
      <c r="G110" s="125">
        <v>596.84</v>
      </c>
      <c r="H110" s="125">
        <v>62.46</v>
      </c>
      <c r="I110" s="125">
        <v>68.56</v>
      </c>
      <c r="J110" s="125">
        <v>326.5</v>
      </c>
      <c r="K110" s="75">
        <v>120.96</v>
      </c>
      <c r="L110" s="75">
        <v>65.34</v>
      </c>
      <c r="M110" s="75">
        <v>135.63</v>
      </c>
      <c r="N110" s="113">
        <v>0</v>
      </c>
      <c r="O110" s="101">
        <v>28.59</v>
      </c>
      <c r="P110" s="101">
        <v>9.1180000000000003</v>
      </c>
      <c r="Q110" s="75">
        <v>9.4600000000000009</v>
      </c>
      <c r="R110" s="101">
        <v>0</v>
      </c>
      <c r="S110" s="105">
        <v>10720344</v>
      </c>
      <c r="T110" s="105">
        <v>949871</v>
      </c>
      <c r="U110" s="105">
        <v>99405</v>
      </c>
      <c r="V110" s="105">
        <v>109113</v>
      </c>
      <c r="W110" s="105">
        <v>519625</v>
      </c>
      <c r="X110" s="105">
        <v>551851</v>
      </c>
      <c r="Y110" s="105">
        <v>3900</v>
      </c>
      <c r="Z110" s="105">
        <v>120</v>
      </c>
      <c r="AA110" s="74">
        <v>0</v>
      </c>
      <c r="AB110" s="105">
        <v>55309</v>
      </c>
      <c r="AC110" s="105">
        <v>6022</v>
      </c>
      <c r="AD110" s="72">
        <v>30232</v>
      </c>
      <c r="AE110" s="167">
        <f t="array" ref="AE110">IFERROR(INDEX(#REF!,MATCH($C110&amp;#REF!&amp;DoM!$B$6,#REF!&amp;#REF!&amp;#REF!,0),MATCH(SNAME!AE$337,#REF!,0)),5.4)</f>
        <v>5.4</v>
      </c>
      <c r="AF110" s="105">
        <v>58305</v>
      </c>
      <c r="AG110" s="105">
        <v>59478</v>
      </c>
      <c r="AH110" s="104">
        <v>70412</v>
      </c>
      <c r="AI110" s="104">
        <v>78010</v>
      </c>
      <c r="AJ110">
        <v>31.5</v>
      </c>
      <c r="AK110" s="72">
        <v>771638256</v>
      </c>
      <c r="AL110" s="72">
        <v>42956</v>
      </c>
      <c r="AM110" s="72">
        <v>0</v>
      </c>
      <c r="AN110" s="62">
        <v>0</v>
      </c>
      <c r="AO110" s="72">
        <v>33165</v>
      </c>
      <c r="AP110" s="72">
        <v>33832</v>
      </c>
      <c r="AQ110" s="104">
        <v>40052</v>
      </c>
      <c r="AR110" s="104">
        <v>45157</v>
      </c>
      <c r="AS110" s="104">
        <v>20</v>
      </c>
      <c r="AT110" s="104">
        <v>10</v>
      </c>
      <c r="AU110" s="104">
        <v>0</v>
      </c>
      <c r="AV110" s="176">
        <v>0.67</v>
      </c>
      <c r="AW110" s="176">
        <v>0</v>
      </c>
      <c r="AX110" s="104">
        <v>0</v>
      </c>
      <c r="AY110" s="130"/>
    </row>
    <row r="111" spans="1:51" x14ac:dyDescent="0.2">
      <c r="A111" s="172" t="s">
        <v>912</v>
      </c>
      <c r="B111" s="154" t="s">
        <v>512</v>
      </c>
      <c r="C111" s="155" t="s">
        <v>112</v>
      </c>
      <c r="D111" s="129" t="s">
        <v>633</v>
      </c>
      <c r="E111" s="74">
        <v>1073.5</v>
      </c>
      <c r="F111" s="124">
        <v>6738</v>
      </c>
      <c r="G111" s="125">
        <v>614.15</v>
      </c>
      <c r="H111" s="125">
        <v>71.5</v>
      </c>
      <c r="I111" s="125">
        <v>69.12</v>
      </c>
      <c r="J111" s="125">
        <v>326.5</v>
      </c>
      <c r="K111" s="75">
        <v>92.88</v>
      </c>
      <c r="L111" s="75">
        <v>31.46</v>
      </c>
      <c r="M111" s="75">
        <v>24.66</v>
      </c>
      <c r="N111" s="113">
        <v>0</v>
      </c>
      <c r="O111" s="101">
        <v>14.11</v>
      </c>
      <c r="P111" s="101">
        <v>4.9809999999999999</v>
      </c>
      <c r="Q111" s="75">
        <v>5.28</v>
      </c>
      <c r="R111" s="101">
        <v>0</v>
      </c>
      <c r="S111" s="105">
        <v>7361265</v>
      </c>
      <c r="T111" s="105">
        <v>670959</v>
      </c>
      <c r="U111" s="105">
        <v>78114</v>
      </c>
      <c r="V111" s="105">
        <v>75514</v>
      </c>
      <c r="W111" s="105">
        <v>356701</v>
      </c>
      <c r="X111" s="105">
        <v>372480</v>
      </c>
      <c r="Y111" s="105">
        <v>48289</v>
      </c>
      <c r="Z111" s="105">
        <v>4</v>
      </c>
      <c r="AA111" s="74">
        <v>0</v>
      </c>
      <c r="AB111" s="105">
        <v>47046</v>
      </c>
      <c r="AC111" s="105">
        <v>5415</v>
      </c>
      <c r="AD111" s="72">
        <v>24589</v>
      </c>
      <c r="AE111" s="167">
        <f t="array" ref="AE111">IFERROR(INDEX(#REF!,MATCH($C111&amp;#REF!&amp;DoM!$B$6,#REF!&amp;#REF!&amp;#REF!,0),MATCH(SNAME!AE$337,#REF!,0)),5.4)</f>
        <v>5.4</v>
      </c>
      <c r="AF111" s="105">
        <v>17848</v>
      </c>
      <c r="AG111" s="105">
        <v>18044</v>
      </c>
      <c r="AH111" s="104">
        <v>65152</v>
      </c>
      <c r="AI111" s="104">
        <v>68850</v>
      </c>
      <c r="AJ111">
        <v>32.5</v>
      </c>
      <c r="AK111" s="72">
        <v>431971514</v>
      </c>
      <c r="AL111" s="72">
        <v>38228</v>
      </c>
      <c r="AM111" s="72">
        <v>0</v>
      </c>
      <c r="AN111" s="62">
        <v>0</v>
      </c>
      <c r="AO111" s="72">
        <v>12307</v>
      </c>
      <c r="AP111" s="72">
        <v>12442</v>
      </c>
      <c r="AQ111" s="104">
        <v>44925</v>
      </c>
      <c r="AR111" s="104">
        <v>47972</v>
      </c>
      <c r="AS111" s="104">
        <v>20</v>
      </c>
      <c r="AT111" s="104">
        <v>10</v>
      </c>
      <c r="AU111" s="104">
        <v>20</v>
      </c>
      <c r="AV111" s="176">
        <v>1.34</v>
      </c>
      <c r="AW111" s="176">
        <v>0</v>
      </c>
      <c r="AX111" s="104">
        <v>43230</v>
      </c>
      <c r="AY111" s="130"/>
    </row>
    <row r="112" spans="1:51" x14ac:dyDescent="0.2">
      <c r="A112" s="172" t="s">
        <v>913</v>
      </c>
      <c r="B112" s="154" t="s">
        <v>518</v>
      </c>
      <c r="C112" s="155" t="s">
        <v>113</v>
      </c>
      <c r="D112" t="s">
        <v>634</v>
      </c>
      <c r="E112" s="74">
        <v>3661.3</v>
      </c>
      <c r="F112" s="124">
        <v>6758</v>
      </c>
      <c r="G112" s="125">
        <v>591.91999999999996</v>
      </c>
      <c r="H112" s="125">
        <v>68.88</v>
      </c>
      <c r="I112" s="125">
        <v>78.13</v>
      </c>
      <c r="J112" s="125">
        <v>326.5</v>
      </c>
      <c r="K112" s="75">
        <v>177.12</v>
      </c>
      <c r="L112" s="75">
        <v>132.5</v>
      </c>
      <c r="M112" s="75">
        <v>416.48</v>
      </c>
      <c r="N112" s="113">
        <v>12.42</v>
      </c>
      <c r="O112" s="101">
        <v>31.98</v>
      </c>
      <c r="P112" s="101">
        <v>22.936</v>
      </c>
      <c r="Q112" s="75">
        <v>11.88</v>
      </c>
      <c r="R112" s="101">
        <v>0</v>
      </c>
      <c r="S112" s="105">
        <v>25681752</v>
      </c>
      <c r="T112" s="105">
        <v>2249414</v>
      </c>
      <c r="U112" s="105">
        <v>261758</v>
      </c>
      <c r="V112" s="105">
        <v>296910</v>
      </c>
      <c r="W112" s="105">
        <v>1240765</v>
      </c>
      <c r="X112" s="105">
        <v>1382511</v>
      </c>
      <c r="Y112" s="105">
        <v>0</v>
      </c>
      <c r="Z112" s="105">
        <v>615</v>
      </c>
      <c r="AA112" s="74">
        <v>1.8</v>
      </c>
      <c r="AB112" s="105">
        <v>147007</v>
      </c>
      <c r="AC112" s="105">
        <v>17540</v>
      </c>
      <c r="AD112" s="72">
        <v>71390</v>
      </c>
      <c r="AE112" s="167">
        <f t="array" ref="AE112">IFERROR(INDEX(#REF!,MATCH($C112&amp;#REF!&amp;DoM!$B$6,#REF!&amp;#REF!&amp;#REF!,0),MATCH(SNAME!AE$337,#REF!,0)),5.4)</f>
        <v>5.4</v>
      </c>
      <c r="AF112" s="105">
        <v>299913</v>
      </c>
      <c r="AG112" s="105">
        <v>303287</v>
      </c>
      <c r="AH112" s="104">
        <v>175067</v>
      </c>
      <c r="AI112" s="104">
        <v>197249</v>
      </c>
      <c r="AJ112">
        <v>110</v>
      </c>
      <c r="AK112" s="72">
        <v>988508979</v>
      </c>
      <c r="AL112" s="72">
        <v>110592</v>
      </c>
      <c r="AM112" s="72">
        <v>58997</v>
      </c>
      <c r="AN112" s="62">
        <v>0</v>
      </c>
      <c r="AO112" s="72">
        <v>274141</v>
      </c>
      <c r="AP112" s="72">
        <v>277225</v>
      </c>
      <c r="AQ112" s="104">
        <v>160023</v>
      </c>
      <c r="AR112" s="104">
        <v>186498</v>
      </c>
      <c r="AS112" s="104">
        <v>20</v>
      </c>
      <c r="AT112" s="104">
        <v>10</v>
      </c>
      <c r="AU112" s="104">
        <v>20</v>
      </c>
      <c r="AV112" s="176">
        <v>1.34</v>
      </c>
      <c r="AW112" s="176">
        <v>0</v>
      </c>
      <c r="AX112" s="104">
        <v>518823</v>
      </c>
      <c r="AY112" s="130"/>
    </row>
    <row r="113" spans="1:51" x14ac:dyDescent="0.2">
      <c r="A113" s="172" t="s">
        <v>885</v>
      </c>
      <c r="B113" s="154" t="s">
        <v>523</v>
      </c>
      <c r="C113" s="155" t="s">
        <v>114</v>
      </c>
      <c r="D113" t="s">
        <v>635</v>
      </c>
      <c r="E113" s="74">
        <v>2109.3000000000002</v>
      </c>
      <c r="F113" s="124">
        <v>6736</v>
      </c>
      <c r="G113" s="125">
        <v>553.73</v>
      </c>
      <c r="H113" s="125">
        <v>62.06</v>
      </c>
      <c r="I113" s="125">
        <v>69.22</v>
      </c>
      <c r="J113" s="125">
        <v>326.5</v>
      </c>
      <c r="K113" s="75">
        <v>90.72</v>
      </c>
      <c r="L113" s="75">
        <v>134.91999999999999</v>
      </c>
      <c r="M113" s="75">
        <v>126.04</v>
      </c>
      <c r="N113" s="113">
        <v>0</v>
      </c>
      <c r="O113" s="101">
        <v>15.12</v>
      </c>
      <c r="P113" s="101">
        <v>12.198</v>
      </c>
      <c r="Q113" s="75">
        <v>0.66</v>
      </c>
      <c r="R113" s="101">
        <v>0</v>
      </c>
      <c r="S113" s="105">
        <v>14439290</v>
      </c>
      <c r="T113" s="105">
        <v>1186976</v>
      </c>
      <c r="U113" s="105">
        <v>133032</v>
      </c>
      <c r="V113" s="105">
        <v>148380</v>
      </c>
      <c r="W113" s="105">
        <v>699885</v>
      </c>
      <c r="X113" s="105">
        <v>723256</v>
      </c>
      <c r="Y113" s="105">
        <v>0</v>
      </c>
      <c r="Z113" s="105">
        <v>278</v>
      </c>
      <c r="AA113" s="74">
        <v>4.7</v>
      </c>
      <c r="AB113" s="105">
        <v>72488</v>
      </c>
      <c r="AC113" s="105">
        <v>7893</v>
      </c>
      <c r="AD113" s="72">
        <v>42202</v>
      </c>
      <c r="AE113" s="167">
        <f t="array" ref="AE113">IFERROR(INDEX(#REF!,MATCH($C113&amp;#REF!&amp;DoM!$B$6,#REF!&amp;#REF!&amp;#REF!,0),MATCH(SNAME!AE$337,#REF!,0)),5.4)</f>
        <v>5.4</v>
      </c>
      <c r="AF113" s="105">
        <v>378437</v>
      </c>
      <c r="AG113" s="105">
        <v>132030</v>
      </c>
      <c r="AH113" s="104">
        <v>72978</v>
      </c>
      <c r="AI113" s="104">
        <v>79491</v>
      </c>
      <c r="AJ113">
        <v>32</v>
      </c>
      <c r="AK113" s="72">
        <v>645927818</v>
      </c>
      <c r="AL113" s="72">
        <v>24905</v>
      </c>
      <c r="AM113" s="72">
        <v>0</v>
      </c>
      <c r="AN113" s="62">
        <v>0</v>
      </c>
      <c r="AO113" s="72">
        <v>312352</v>
      </c>
      <c r="AP113" s="72">
        <v>108974</v>
      </c>
      <c r="AQ113" s="104">
        <v>60234</v>
      </c>
      <c r="AR113" s="104">
        <v>67070</v>
      </c>
      <c r="AS113" s="104">
        <v>20</v>
      </c>
      <c r="AT113" s="104">
        <v>10</v>
      </c>
      <c r="AU113" s="104">
        <v>0</v>
      </c>
      <c r="AV113" s="176">
        <v>0</v>
      </c>
      <c r="AW113" s="176">
        <v>0</v>
      </c>
      <c r="AX113" s="104">
        <v>3147252</v>
      </c>
      <c r="AY113" s="130"/>
    </row>
    <row r="114" spans="1:51" x14ac:dyDescent="0.2">
      <c r="A114" s="172" t="s">
        <v>914</v>
      </c>
      <c r="B114" s="154" t="s">
        <v>514</v>
      </c>
      <c r="C114" s="155" t="s">
        <v>115</v>
      </c>
      <c r="D114" t="s">
        <v>636</v>
      </c>
      <c r="E114" s="74">
        <v>471.3</v>
      </c>
      <c r="F114" s="124">
        <v>6736</v>
      </c>
      <c r="G114" s="125">
        <v>581.16999999999996</v>
      </c>
      <c r="H114" s="125">
        <v>56.47</v>
      </c>
      <c r="I114" s="125">
        <v>74.819999999999993</v>
      </c>
      <c r="J114" s="125">
        <v>326.5</v>
      </c>
      <c r="K114" s="75">
        <v>28.8</v>
      </c>
      <c r="L114" s="75">
        <v>7.26</v>
      </c>
      <c r="M114" s="75">
        <v>16.440000000000001</v>
      </c>
      <c r="N114" s="113">
        <v>0</v>
      </c>
      <c r="O114" s="101">
        <v>36.93</v>
      </c>
      <c r="P114" s="101">
        <v>2.0710000000000002</v>
      </c>
      <c r="Q114" s="75">
        <v>0.66</v>
      </c>
      <c r="R114" s="101">
        <v>0</v>
      </c>
      <c r="S114" s="105">
        <v>3044672</v>
      </c>
      <c r="T114" s="105">
        <v>262689</v>
      </c>
      <c r="U114" s="105">
        <v>25524</v>
      </c>
      <c r="V114" s="105">
        <v>33819</v>
      </c>
      <c r="W114" s="105">
        <v>147578</v>
      </c>
      <c r="X114" s="105">
        <v>146964</v>
      </c>
      <c r="Y114" s="105">
        <v>3362</v>
      </c>
      <c r="Z114" s="105">
        <v>0</v>
      </c>
      <c r="AA114" s="74">
        <v>0</v>
      </c>
      <c r="AB114" s="105">
        <v>15090</v>
      </c>
      <c r="AC114" s="105">
        <v>1614</v>
      </c>
      <c r="AD114" s="72">
        <v>7061</v>
      </c>
      <c r="AE114" s="167">
        <f t="array" ref="AE114">IFERROR(INDEX(#REF!,MATCH($C114&amp;#REF!&amp;DoM!$B$6,#REF!&amp;#REF!&amp;#REF!,0),MATCH(SNAME!AE$337,#REF!,0)),5.4)</f>
        <v>5.4</v>
      </c>
      <c r="AF114" s="105">
        <v>36101</v>
      </c>
      <c r="AG114" s="105">
        <v>35912</v>
      </c>
      <c r="AH114" s="104">
        <v>4280</v>
      </c>
      <c r="AI114" s="104">
        <v>4742</v>
      </c>
      <c r="AJ114">
        <v>14</v>
      </c>
      <c r="AK114" s="72">
        <v>182937223</v>
      </c>
      <c r="AL114" s="72">
        <v>0</v>
      </c>
      <c r="AM114" s="72">
        <v>0</v>
      </c>
      <c r="AN114" s="62">
        <v>0</v>
      </c>
      <c r="AO114" s="72">
        <v>20796</v>
      </c>
      <c r="AP114" s="72">
        <v>20687</v>
      </c>
      <c r="AQ114" s="104">
        <v>2465</v>
      </c>
      <c r="AR114" s="104">
        <v>2745</v>
      </c>
      <c r="AS114" s="104">
        <v>20</v>
      </c>
      <c r="AT114" s="104">
        <v>10</v>
      </c>
      <c r="AU114" s="104">
        <v>10</v>
      </c>
      <c r="AV114" s="176">
        <v>1.34</v>
      </c>
      <c r="AW114" s="176">
        <v>0</v>
      </c>
      <c r="AX114" s="104">
        <v>109666</v>
      </c>
      <c r="AY114" s="130"/>
    </row>
    <row r="115" spans="1:51" x14ac:dyDescent="0.2">
      <c r="A115" s="172" t="s">
        <v>904</v>
      </c>
      <c r="B115" s="154" t="s">
        <v>512</v>
      </c>
      <c r="C115" s="155" t="s">
        <v>126</v>
      </c>
      <c r="D115" t="s">
        <v>424</v>
      </c>
      <c r="E115" s="74">
        <v>275.60000000000002</v>
      </c>
      <c r="F115" s="124">
        <v>6736</v>
      </c>
      <c r="G115" s="125">
        <v>677.97</v>
      </c>
      <c r="H115" s="125">
        <v>80.19</v>
      </c>
      <c r="I115" s="125">
        <v>80.52</v>
      </c>
      <c r="J115" s="125">
        <v>326.5</v>
      </c>
      <c r="K115" s="75">
        <v>8.64</v>
      </c>
      <c r="L115" s="75">
        <v>8.4700000000000006</v>
      </c>
      <c r="M115" s="75">
        <v>10.96</v>
      </c>
      <c r="N115" s="113">
        <v>0</v>
      </c>
      <c r="O115" s="101">
        <v>17.7</v>
      </c>
      <c r="P115" s="101">
        <v>1.502</v>
      </c>
      <c r="Q115" s="75">
        <v>0</v>
      </c>
      <c r="R115" s="101">
        <v>0</v>
      </c>
      <c r="S115" s="105">
        <v>1895510</v>
      </c>
      <c r="T115" s="105">
        <v>190781</v>
      </c>
      <c r="U115" s="105">
        <v>22565</v>
      </c>
      <c r="V115" s="105">
        <v>22658</v>
      </c>
      <c r="W115" s="105">
        <v>91877</v>
      </c>
      <c r="X115" s="105">
        <v>93413</v>
      </c>
      <c r="Y115" s="105">
        <v>11962</v>
      </c>
      <c r="Z115" s="105">
        <v>7</v>
      </c>
      <c r="AA115" s="74">
        <v>0</v>
      </c>
      <c r="AB115" s="105">
        <v>11798</v>
      </c>
      <c r="AC115" s="105">
        <v>1358</v>
      </c>
      <c r="AD115" s="72">
        <v>5682</v>
      </c>
      <c r="AE115" s="167">
        <f t="array" ref="AE115">IFERROR(INDEX(#REF!,MATCH($C115&amp;#REF!&amp;DoM!$B$6,#REF!&amp;#REF!&amp;#REF!,0),MATCH(SNAME!AE$337,#REF!,0)),5.4)</f>
        <v>5.4</v>
      </c>
      <c r="AF115" s="105">
        <v>93614</v>
      </c>
      <c r="AG115" s="105">
        <v>89622</v>
      </c>
      <c r="AH115" s="104">
        <v>15437</v>
      </c>
      <c r="AI115" s="104">
        <v>17987</v>
      </c>
      <c r="AJ115">
        <v>15.5</v>
      </c>
      <c r="AK115" s="72">
        <v>162619718</v>
      </c>
      <c r="AL115" s="72">
        <v>2030</v>
      </c>
      <c r="AM115" s="72">
        <v>0</v>
      </c>
      <c r="AN115" s="62">
        <v>0</v>
      </c>
      <c r="AO115" s="72">
        <v>46717</v>
      </c>
      <c r="AP115" s="72">
        <v>44725</v>
      </c>
      <c r="AQ115" s="104">
        <v>7704</v>
      </c>
      <c r="AR115" s="104">
        <v>9146</v>
      </c>
      <c r="AS115" s="104">
        <v>13</v>
      </c>
      <c r="AT115" s="104">
        <v>10</v>
      </c>
      <c r="AU115" s="104">
        <v>0</v>
      </c>
      <c r="AV115" s="176">
        <v>0.67</v>
      </c>
      <c r="AW115" s="176">
        <v>0</v>
      </c>
      <c r="AX115" s="104">
        <v>0</v>
      </c>
      <c r="AY115" s="130"/>
    </row>
    <row r="116" spans="1:51" x14ac:dyDescent="0.2">
      <c r="A116" s="172" t="s">
        <v>915</v>
      </c>
      <c r="B116" s="154" t="s">
        <v>521</v>
      </c>
      <c r="C116" s="155" t="s">
        <v>116</v>
      </c>
      <c r="D116" t="s">
        <v>637</v>
      </c>
      <c r="E116" s="74">
        <v>459</v>
      </c>
      <c r="F116" s="124">
        <v>6762</v>
      </c>
      <c r="G116" s="125">
        <v>627.89</v>
      </c>
      <c r="H116" s="125">
        <v>65.260000000000005</v>
      </c>
      <c r="I116" s="125">
        <v>68.13</v>
      </c>
      <c r="J116" s="125">
        <v>326.5</v>
      </c>
      <c r="K116" s="75">
        <v>19.440000000000001</v>
      </c>
      <c r="L116" s="75">
        <v>4.84</v>
      </c>
      <c r="M116" s="75">
        <v>16.440000000000001</v>
      </c>
      <c r="N116" s="113">
        <v>0</v>
      </c>
      <c r="O116" s="101">
        <v>26.95</v>
      </c>
      <c r="P116" s="101">
        <v>2.0529999999999999</v>
      </c>
      <c r="Q116" s="75">
        <v>0.88</v>
      </c>
      <c r="R116" s="101">
        <v>0</v>
      </c>
      <c r="S116" s="105">
        <v>3002328</v>
      </c>
      <c r="T116" s="105">
        <v>278783</v>
      </c>
      <c r="U116" s="105">
        <v>28975</v>
      </c>
      <c r="V116" s="105">
        <v>30250</v>
      </c>
      <c r="W116" s="105">
        <v>144966</v>
      </c>
      <c r="X116" s="105">
        <v>145641</v>
      </c>
      <c r="Y116" s="105">
        <v>0</v>
      </c>
      <c r="Z116" s="105">
        <v>1</v>
      </c>
      <c r="AA116" s="74">
        <v>0</v>
      </c>
      <c r="AB116" s="105">
        <v>14638</v>
      </c>
      <c r="AC116" s="105">
        <v>1753</v>
      </c>
      <c r="AD116" s="72">
        <v>8524</v>
      </c>
      <c r="AE116" s="167">
        <f t="array" ref="AE116">IFERROR(INDEX(#REF!,MATCH($C116&amp;#REF!&amp;DoM!$B$6,#REF!&amp;#REF!&amp;#REF!,0),MATCH(SNAME!AE$337,#REF!,0)),5.4)</f>
        <v>5.4</v>
      </c>
      <c r="AF116" s="105">
        <v>50134</v>
      </c>
      <c r="AG116" s="105">
        <v>56161</v>
      </c>
      <c r="AH116" s="104">
        <v>19567</v>
      </c>
      <c r="AI116" s="104">
        <v>24245</v>
      </c>
      <c r="AJ116">
        <v>19</v>
      </c>
      <c r="AK116" s="72">
        <v>247413555</v>
      </c>
      <c r="AL116" s="72">
        <v>0</v>
      </c>
      <c r="AM116" s="72">
        <v>0</v>
      </c>
      <c r="AN116" s="62">
        <v>0</v>
      </c>
      <c r="AO116" s="72">
        <v>20647</v>
      </c>
      <c r="AP116" s="72">
        <v>23129</v>
      </c>
      <c r="AQ116" s="104">
        <v>8058</v>
      </c>
      <c r="AR116" s="104">
        <v>10152</v>
      </c>
      <c r="AS116" s="104">
        <v>20</v>
      </c>
      <c r="AT116" s="104">
        <v>10</v>
      </c>
      <c r="AU116" s="104">
        <v>20</v>
      </c>
      <c r="AV116" s="176">
        <v>0.67</v>
      </c>
      <c r="AW116" s="176">
        <v>0</v>
      </c>
      <c r="AX116" s="104">
        <v>0</v>
      </c>
      <c r="AY116" s="130"/>
    </row>
    <row r="117" spans="1:51" x14ac:dyDescent="0.2">
      <c r="A117" s="172" t="s">
        <v>916</v>
      </c>
      <c r="B117" s="154" t="s">
        <v>512</v>
      </c>
      <c r="C117" s="155" t="s">
        <v>117</v>
      </c>
      <c r="D117" t="s">
        <v>638</v>
      </c>
      <c r="E117" s="74">
        <v>899.6</v>
      </c>
      <c r="F117" s="124">
        <v>6758</v>
      </c>
      <c r="G117" s="125">
        <v>615.59</v>
      </c>
      <c r="H117" s="125">
        <v>68.33</v>
      </c>
      <c r="I117" s="125">
        <v>70.83</v>
      </c>
      <c r="J117" s="125">
        <v>326.5</v>
      </c>
      <c r="K117" s="75">
        <v>26.64</v>
      </c>
      <c r="L117" s="75">
        <v>19.97</v>
      </c>
      <c r="M117" s="75">
        <v>38.36</v>
      </c>
      <c r="N117" s="113">
        <v>0</v>
      </c>
      <c r="O117" s="101">
        <v>9.91</v>
      </c>
      <c r="P117" s="101">
        <v>3.972</v>
      </c>
      <c r="Q117" s="75">
        <v>1.76</v>
      </c>
      <c r="R117" s="101">
        <v>0</v>
      </c>
      <c r="S117" s="105">
        <v>5961232</v>
      </c>
      <c r="T117" s="105">
        <v>543012</v>
      </c>
      <c r="U117" s="105">
        <v>60274</v>
      </c>
      <c r="V117" s="105">
        <v>62479</v>
      </c>
      <c r="W117" s="105">
        <v>288006</v>
      </c>
      <c r="X117" s="105">
        <v>290667</v>
      </c>
      <c r="Y117" s="105">
        <v>45483</v>
      </c>
      <c r="Z117" s="105">
        <v>4</v>
      </c>
      <c r="AA117" s="74">
        <v>0</v>
      </c>
      <c r="AB117" s="105">
        <v>36712</v>
      </c>
      <c r="AC117" s="105">
        <v>4226</v>
      </c>
      <c r="AD117" s="72">
        <v>16764</v>
      </c>
      <c r="AE117" s="167">
        <f t="array" ref="AE117">IFERROR(INDEX(#REF!,MATCH($C117&amp;#REF!&amp;DoM!$B$6,#REF!&amp;#REF!&amp;#REF!,0),MATCH(SNAME!AE$337,#REF!,0)),5.4)</f>
        <v>5.4</v>
      </c>
      <c r="AF117" s="105">
        <v>59458</v>
      </c>
      <c r="AG117" s="105">
        <v>55352</v>
      </c>
      <c r="AH117" s="104">
        <v>37627</v>
      </c>
      <c r="AI117" s="104">
        <v>41688</v>
      </c>
      <c r="AJ117">
        <v>35.5</v>
      </c>
      <c r="AK117" s="72">
        <v>529994568</v>
      </c>
      <c r="AL117" s="72">
        <v>16515</v>
      </c>
      <c r="AM117" s="72">
        <v>0</v>
      </c>
      <c r="AN117" s="62">
        <v>0</v>
      </c>
      <c r="AO117" s="72">
        <v>23298</v>
      </c>
      <c r="AP117" s="72">
        <v>21689</v>
      </c>
      <c r="AQ117" s="104">
        <v>14744</v>
      </c>
      <c r="AR117" s="104">
        <v>16715</v>
      </c>
      <c r="AS117" s="104">
        <v>0</v>
      </c>
      <c r="AT117" s="104">
        <v>10</v>
      </c>
      <c r="AU117" s="104">
        <v>20</v>
      </c>
      <c r="AV117" s="176">
        <v>0.67</v>
      </c>
      <c r="AW117" s="176">
        <v>0</v>
      </c>
      <c r="AX117" s="104">
        <v>3073235</v>
      </c>
      <c r="AY117" s="130"/>
    </row>
    <row r="118" spans="1:51" x14ac:dyDescent="0.2">
      <c r="A118" s="172" t="s">
        <v>886</v>
      </c>
      <c r="B118" s="154" t="s">
        <v>521</v>
      </c>
      <c r="C118" s="155" t="s">
        <v>118</v>
      </c>
      <c r="D118" t="s">
        <v>639</v>
      </c>
      <c r="E118" s="74">
        <v>432.1</v>
      </c>
      <c r="F118" s="124">
        <v>6736</v>
      </c>
      <c r="G118" s="125">
        <v>604.54</v>
      </c>
      <c r="H118" s="125">
        <v>67.209999999999994</v>
      </c>
      <c r="I118" s="125">
        <v>68.45</v>
      </c>
      <c r="J118" s="125">
        <v>326.5</v>
      </c>
      <c r="K118" s="75">
        <v>20.16</v>
      </c>
      <c r="L118" s="75">
        <v>9.09</v>
      </c>
      <c r="M118" s="75">
        <v>10.96</v>
      </c>
      <c r="N118" s="113">
        <v>0</v>
      </c>
      <c r="O118" s="101">
        <v>17.239999999999998</v>
      </c>
      <c r="P118" s="101">
        <v>1.9319999999999999</v>
      </c>
      <c r="Q118" s="75">
        <v>3.96</v>
      </c>
      <c r="R118" s="101">
        <v>0</v>
      </c>
      <c r="S118" s="105">
        <v>2870883</v>
      </c>
      <c r="T118" s="105">
        <v>257655</v>
      </c>
      <c r="U118" s="105">
        <v>28645</v>
      </c>
      <c r="V118" s="105">
        <v>29173</v>
      </c>
      <c r="W118" s="105">
        <v>139154</v>
      </c>
      <c r="X118" s="105">
        <v>140399</v>
      </c>
      <c r="Y118" s="105">
        <v>11065</v>
      </c>
      <c r="Z118" s="105">
        <v>5</v>
      </c>
      <c r="AA118" s="74">
        <v>0</v>
      </c>
      <c r="AB118" s="105">
        <v>14111</v>
      </c>
      <c r="AC118" s="105">
        <v>1690</v>
      </c>
      <c r="AD118" s="72">
        <v>8138</v>
      </c>
      <c r="AE118" s="167">
        <f t="array" ref="AE118">IFERROR(INDEX(#REF!,MATCH($C118&amp;#REF!&amp;DoM!$B$6,#REF!&amp;#REF!&amp;#REF!,0),MATCH(SNAME!AE$337,#REF!,0)),5.4)</f>
        <v>5.4</v>
      </c>
      <c r="AF118" s="105">
        <v>16354</v>
      </c>
      <c r="AG118" s="105">
        <v>16909</v>
      </c>
      <c r="AH118" s="104">
        <v>6606</v>
      </c>
      <c r="AI118" s="104">
        <v>6513</v>
      </c>
      <c r="AJ118">
        <v>11.5</v>
      </c>
      <c r="AK118" s="72">
        <v>230549860</v>
      </c>
      <c r="AL118" s="72">
        <v>17089</v>
      </c>
      <c r="AM118" s="72">
        <v>0</v>
      </c>
      <c r="AN118" s="62">
        <v>0</v>
      </c>
      <c r="AO118" s="72">
        <v>10351</v>
      </c>
      <c r="AP118" s="72">
        <v>10702</v>
      </c>
      <c r="AQ118" s="104">
        <v>4182</v>
      </c>
      <c r="AR118" s="104">
        <v>4144</v>
      </c>
      <c r="AS118" s="104">
        <v>20</v>
      </c>
      <c r="AT118" s="104">
        <v>10</v>
      </c>
      <c r="AU118" s="104">
        <v>6</v>
      </c>
      <c r="AV118" s="176">
        <v>1.34</v>
      </c>
      <c r="AW118" s="176">
        <v>0.13500000000000001</v>
      </c>
      <c r="AX118" s="104">
        <v>292228</v>
      </c>
      <c r="AY118" s="130"/>
    </row>
    <row r="119" spans="1:51" x14ac:dyDescent="0.2">
      <c r="A119" s="172" t="s">
        <v>863</v>
      </c>
      <c r="B119" s="154" t="s">
        <v>513</v>
      </c>
      <c r="C119" s="155" t="s">
        <v>119</v>
      </c>
      <c r="D119" t="s">
        <v>640</v>
      </c>
      <c r="E119" s="74">
        <v>1532.3</v>
      </c>
      <c r="F119" s="124">
        <v>6736</v>
      </c>
      <c r="G119" s="125">
        <v>549.19000000000005</v>
      </c>
      <c r="H119" s="125">
        <v>60.88</v>
      </c>
      <c r="I119" s="125">
        <v>53</v>
      </c>
      <c r="J119" s="125">
        <v>326.5</v>
      </c>
      <c r="K119" s="75">
        <v>54.72</v>
      </c>
      <c r="L119" s="75">
        <v>35.11</v>
      </c>
      <c r="M119" s="75">
        <v>28.77</v>
      </c>
      <c r="N119" s="113">
        <v>0</v>
      </c>
      <c r="O119" s="101">
        <v>9.9</v>
      </c>
      <c r="P119" s="101">
        <v>4.1689999999999996</v>
      </c>
      <c r="Q119" s="75">
        <v>6.16</v>
      </c>
      <c r="R119" s="101">
        <v>0</v>
      </c>
      <c r="S119" s="105">
        <v>10041355</v>
      </c>
      <c r="T119" s="105">
        <v>818678</v>
      </c>
      <c r="U119" s="105">
        <v>90754</v>
      </c>
      <c r="V119" s="105">
        <v>79007</v>
      </c>
      <c r="W119" s="105">
        <v>486714</v>
      </c>
      <c r="X119" s="105">
        <v>459139</v>
      </c>
      <c r="Y119" s="105">
        <v>0</v>
      </c>
      <c r="Z119" s="105">
        <v>39</v>
      </c>
      <c r="AA119" s="74">
        <v>0</v>
      </c>
      <c r="AB119" s="105">
        <v>38030</v>
      </c>
      <c r="AC119" s="105">
        <v>4834</v>
      </c>
      <c r="AD119" s="72">
        <v>12768</v>
      </c>
      <c r="AE119" s="167">
        <f t="array" ref="AE119">IFERROR(INDEX(#REF!,MATCH($C119&amp;#REF!&amp;DoM!$B$6,#REF!&amp;#REF!&amp;#REF!,0),MATCH(SNAME!AE$337,#REF!,0)),5.4)</f>
        <v>5.4</v>
      </c>
      <c r="AF119" s="105">
        <v>8526</v>
      </c>
      <c r="AG119" s="105">
        <v>8570</v>
      </c>
      <c r="AH119" s="104">
        <v>28350</v>
      </c>
      <c r="AI119" s="104">
        <v>31410</v>
      </c>
      <c r="AJ119">
        <v>27.5</v>
      </c>
      <c r="AK119" s="72">
        <v>535997342</v>
      </c>
      <c r="AL119" s="72">
        <v>1430</v>
      </c>
      <c r="AM119" s="72">
        <v>0</v>
      </c>
      <c r="AN119" s="62">
        <v>0</v>
      </c>
      <c r="AO119" s="72">
        <v>5164</v>
      </c>
      <c r="AP119" s="72">
        <v>5191</v>
      </c>
      <c r="AQ119" s="104">
        <v>17172</v>
      </c>
      <c r="AR119" s="104">
        <v>19227</v>
      </c>
      <c r="AS119" s="104">
        <v>0</v>
      </c>
      <c r="AT119" s="104">
        <v>10</v>
      </c>
      <c r="AU119" s="104">
        <v>0</v>
      </c>
      <c r="AV119" s="176">
        <v>1.34</v>
      </c>
      <c r="AW119" s="176">
        <v>0</v>
      </c>
      <c r="AX119" s="104">
        <v>1379623</v>
      </c>
      <c r="AY119" s="130"/>
    </row>
    <row r="120" spans="1:51" x14ac:dyDescent="0.2">
      <c r="A120" s="172" t="s">
        <v>917</v>
      </c>
      <c r="B120" s="154" t="s">
        <v>518</v>
      </c>
      <c r="C120" s="155" t="s">
        <v>120</v>
      </c>
      <c r="D120" t="s">
        <v>641</v>
      </c>
      <c r="E120" s="74">
        <v>161</v>
      </c>
      <c r="F120" s="124">
        <v>6898</v>
      </c>
      <c r="G120" s="125">
        <v>654.51</v>
      </c>
      <c r="H120" s="125">
        <v>77.28</v>
      </c>
      <c r="I120" s="125">
        <v>52.94</v>
      </c>
      <c r="J120" s="125">
        <v>326.5</v>
      </c>
      <c r="K120" s="75">
        <v>15.84</v>
      </c>
      <c r="L120" s="75">
        <v>7.27</v>
      </c>
      <c r="M120" s="75">
        <v>15.07</v>
      </c>
      <c r="N120" s="113">
        <v>0.56000000000000005</v>
      </c>
      <c r="O120" s="101">
        <v>21.73</v>
      </c>
      <c r="P120" s="101">
        <v>1.0509999999999999</v>
      </c>
      <c r="Q120" s="75">
        <v>0.22</v>
      </c>
      <c r="R120" s="101">
        <v>0</v>
      </c>
      <c r="S120" s="105">
        <v>1007108</v>
      </c>
      <c r="T120" s="105">
        <v>95558</v>
      </c>
      <c r="U120" s="105">
        <v>11283</v>
      </c>
      <c r="V120" s="105">
        <v>7729</v>
      </c>
      <c r="W120" s="105">
        <v>47669</v>
      </c>
      <c r="X120" s="105">
        <v>52318</v>
      </c>
      <c r="Y120" s="105">
        <v>5741</v>
      </c>
      <c r="Z120" s="105">
        <v>6</v>
      </c>
      <c r="AA120" s="74">
        <v>0</v>
      </c>
      <c r="AB120" s="105">
        <v>5563</v>
      </c>
      <c r="AC120" s="105">
        <v>664</v>
      </c>
      <c r="AD120" s="72">
        <v>3738</v>
      </c>
      <c r="AE120" s="167">
        <f t="array" ref="AE120">IFERROR(INDEX(#REF!,MATCH($C120&amp;#REF!&amp;DoM!$B$6,#REF!&amp;#REF!&amp;#REF!,0),MATCH(SNAME!AE$337,#REF!,0)),5.4)</f>
        <v>5.4</v>
      </c>
      <c r="AF120" s="105">
        <v>9882</v>
      </c>
      <c r="AG120" s="105">
        <v>9958</v>
      </c>
      <c r="AH120" s="104">
        <v>7570</v>
      </c>
      <c r="AI120" s="104">
        <v>8387</v>
      </c>
      <c r="AJ120">
        <v>9</v>
      </c>
      <c r="AK120" s="72">
        <v>105538641</v>
      </c>
      <c r="AL120" s="72">
        <v>23708</v>
      </c>
      <c r="AM120" s="72">
        <v>0</v>
      </c>
      <c r="AN120" s="62">
        <v>0</v>
      </c>
      <c r="AO120" s="72">
        <v>3455</v>
      </c>
      <c r="AP120" s="72">
        <v>3482</v>
      </c>
      <c r="AQ120" s="104">
        <v>2647</v>
      </c>
      <c r="AR120" s="104">
        <v>2975</v>
      </c>
      <c r="AS120" s="104">
        <v>20</v>
      </c>
      <c r="AT120" s="104">
        <v>10</v>
      </c>
      <c r="AU120" s="104">
        <v>0</v>
      </c>
      <c r="AV120" s="176">
        <v>0.67500000000000004</v>
      </c>
      <c r="AW120" s="176">
        <v>0</v>
      </c>
      <c r="AX120" s="104">
        <v>665035</v>
      </c>
      <c r="AY120" s="130"/>
    </row>
    <row r="121" spans="1:51" x14ac:dyDescent="0.2">
      <c r="A121" s="172" t="s">
        <v>918</v>
      </c>
      <c r="B121" s="154" t="s">
        <v>512</v>
      </c>
      <c r="C121" s="155" t="s">
        <v>121</v>
      </c>
      <c r="D121" t="s">
        <v>642</v>
      </c>
      <c r="E121" s="74">
        <v>590.4</v>
      </c>
      <c r="F121" s="124">
        <v>6831</v>
      </c>
      <c r="G121" s="125">
        <v>629.66999999999996</v>
      </c>
      <c r="H121" s="125">
        <v>64.88</v>
      </c>
      <c r="I121" s="125">
        <v>55.39</v>
      </c>
      <c r="J121" s="125">
        <v>326.5</v>
      </c>
      <c r="K121" s="75">
        <v>28.08</v>
      </c>
      <c r="L121" s="75">
        <v>36.299999999999997</v>
      </c>
      <c r="M121" s="75">
        <v>5.48</v>
      </c>
      <c r="N121" s="113">
        <v>0</v>
      </c>
      <c r="O121" s="101">
        <v>29.76</v>
      </c>
      <c r="P121" s="101">
        <v>2.9020000000000001</v>
      </c>
      <c r="Q121" s="75">
        <v>0</v>
      </c>
      <c r="R121" s="101">
        <v>0</v>
      </c>
      <c r="S121" s="105">
        <v>3994086</v>
      </c>
      <c r="T121" s="105">
        <v>368168</v>
      </c>
      <c r="U121" s="105">
        <v>37935</v>
      </c>
      <c r="V121" s="105">
        <v>32387</v>
      </c>
      <c r="W121" s="105">
        <v>190905</v>
      </c>
      <c r="X121" s="105">
        <v>198881</v>
      </c>
      <c r="Y121" s="105">
        <v>9734</v>
      </c>
      <c r="Z121" s="105">
        <v>1</v>
      </c>
      <c r="AA121" s="74">
        <v>0</v>
      </c>
      <c r="AB121" s="105">
        <v>25119</v>
      </c>
      <c r="AC121" s="105">
        <v>2891</v>
      </c>
      <c r="AD121" s="72">
        <v>12639</v>
      </c>
      <c r="AE121" s="167">
        <f t="array" ref="AE121">IFERROR(INDEX(#REF!,MATCH($C121&amp;#REF!&amp;DoM!$B$6,#REF!&amp;#REF!&amp;#REF!,0),MATCH(SNAME!AE$337,#REF!,0)),5.4)</f>
        <v>5.4</v>
      </c>
      <c r="AF121" s="105">
        <v>43280</v>
      </c>
      <c r="AG121" s="105">
        <v>42965</v>
      </c>
      <c r="AH121" s="104">
        <v>15063</v>
      </c>
      <c r="AI121" s="104">
        <v>22924</v>
      </c>
      <c r="AJ121">
        <v>16.5</v>
      </c>
      <c r="AK121" s="72">
        <v>299198960</v>
      </c>
      <c r="AL121" s="72">
        <v>97821</v>
      </c>
      <c r="AM121" s="72">
        <v>0</v>
      </c>
      <c r="AN121" s="62">
        <v>0</v>
      </c>
      <c r="AO121" s="72">
        <v>18810</v>
      </c>
      <c r="AP121" s="72">
        <v>18673</v>
      </c>
      <c r="AQ121" s="104">
        <v>6546</v>
      </c>
      <c r="AR121" s="104">
        <v>10058</v>
      </c>
      <c r="AS121" s="104">
        <v>20</v>
      </c>
      <c r="AT121" s="104">
        <v>10</v>
      </c>
      <c r="AU121" s="104">
        <v>0</v>
      </c>
      <c r="AV121" s="176">
        <v>0.67</v>
      </c>
      <c r="AW121" s="176">
        <v>0</v>
      </c>
      <c r="AX121" s="104">
        <v>0</v>
      </c>
      <c r="AY121" s="130"/>
    </row>
    <row r="122" spans="1:51" x14ac:dyDescent="0.2">
      <c r="A122" s="172" t="s">
        <v>905</v>
      </c>
      <c r="B122" s="154" t="s">
        <v>514</v>
      </c>
      <c r="C122" s="155" t="s">
        <v>122</v>
      </c>
      <c r="D122" t="s">
        <v>643</v>
      </c>
      <c r="E122" s="74">
        <v>2007.5</v>
      </c>
      <c r="F122" s="124">
        <v>6736</v>
      </c>
      <c r="G122" s="125">
        <v>555.66</v>
      </c>
      <c r="H122" s="125">
        <v>60.13</v>
      </c>
      <c r="I122" s="125">
        <v>68.790000000000006</v>
      </c>
      <c r="J122" s="125">
        <v>326.5</v>
      </c>
      <c r="K122" s="75">
        <v>96.48</v>
      </c>
      <c r="L122" s="75">
        <v>41.16</v>
      </c>
      <c r="M122" s="75">
        <v>64.39</v>
      </c>
      <c r="N122" s="113">
        <v>0</v>
      </c>
      <c r="O122" s="101">
        <v>11.44</v>
      </c>
      <c r="P122" s="101">
        <v>9.3789999999999996</v>
      </c>
      <c r="Q122" s="75">
        <v>0.66</v>
      </c>
      <c r="R122" s="101">
        <v>0</v>
      </c>
      <c r="S122" s="105">
        <v>13330544</v>
      </c>
      <c r="T122" s="105">
        <v>1099651</v>
      </c>
      <c r="U122" s="105">
        <v>118997</v>
      </c>
      <c r="V122" s="105">
        <v>136135</v>
      </c>
      <c r="W122" s="105">
        <v>646144</v>
      </c>
      <c r="X122" s="105">
        <v>643604</v>
      </c>
      <c r="Y122" s="105">
        <v>0</v>
      </c>
      <c r="Z122" s="105">
        <v>18</v>
      </c>
      <c r="AA122" s="74">
        <v>0</v>
      </c>
      <c r="AB122" s="105">
        <v>66083</v>
      </c>
      <c r="AC122" s="105">
        <v>7069</v>
      </c>
      <c r="AD122" s="72">
        <v>29751</v>
      </c>
      <c r="AE122" s="167">
        <f t="array" ref="AE122">IFERROR(INDEX(#REF!,MATCH($C122&amp;#REF!&amp;DoM!$B$6,#REF!&amp;#REF!&amp;#REF!,0),MATCH(SNAME!AE$337,#REF!,0)),5.4)</f>
        <v>5.4</v>
      </c>
      <c r="AF122" s="105">
        <v>56456</v>
      </c>
      <c r="AG122" s="105">
        <v>56167</v>
      </c>
      <c r="AH122" s="104">
        <v>31431</v>
      </c>
      <c r="AI122" s="104">
        <v>35690</v>
      </c>
      <c r="AJ122">
        <v>32</v>
      </c>
      <c r="AK122" s="72">
        <v>565298884</v>
      </c>
      <c r="AL122" s="72">
        <v>9623</v>
      </c>
      <c r="AM122" s="72">
        <v>0</v>
      </c>
      <c r="AN122" s="62">
        <v>0</v>
      </c>
      <c r="AO122" s="72">
        <v>45035</v>
      </c>
      <c r="AP122" s="72">
        <v>44804</v>
      </c>
      <c r="AQ122" s="104">
        <v>25072</v>
      </c>
      <c r="AR122" s="104">
        <v>28792</v>
      </c>
      <c r="AS122" s="104">
        <v>20</v>
      </c>
      <c r="AT122" s="104">
        <v>9</v>
      </c>
      <c r="AU122" s="104">
        <v>0</v>
      </c>
      <c r="AV122" s="176">
        <v>0.85</v>
      </c>
      <c r="AW122" s="176">
        <v>0</v>
      </c>
      <c r="AX122" s="104">
        <v>996491</v>
      </c>
      <c r="AY122" s="130"/>
    </row>
    <row r="123" spans="1:51" x14ac:dyDescent="0.2">
      <c r="A123" s="172" t="s">
        <v>522</v>
      </c>
      <c r="B123" s="154" t="s">
        <v>513</v>
      </c>
      <c r="C123" s="155" t="s">
        <v>123</v>
      </c>
      <c r="D123" t="s">
        <v>644</v>
      </c>
      <c r="E123" s="74">
        <v>275</v>
      </c>
      <c r="F123" s="124">
        <v>6736</v>
      </c>
      <c r="G123" s="125">
        <v>632.07000000000005</v>
      </c>
      <c r="H123" s="125">
        <v>66.89</v>
      </c>
      <c r="I123" s="125">
        <v>68.42</v>
      </c>
      <c r="J123" s="125">
        <v>326.5</v>
      </c>
      <c r="K123" s="75">
        <v>14.4</v>
      </c>
      <c r="L123" s="75">
        <v>9.08</v>
      </c>
      <c r="M123" s="75">
        <v>5.48</v>
      </c>
      <c r="N123" s="113">
        <v>0</v>
      </c>
      <c r="O123" s="101">
        <v>22.76</v>
      </c>
      <c r="P123" s="101">
        <v>1.103</v>
      </c>
      <c r="Q123" s="75">
        <v>0.66</v>
      </c>
      <c r="R123" s="101">
        <v>0</v>
      </c>
      <c r="S123" s="105">
        <v>1872608</v>
      </c>
      <c r="T123" s="105">
        <v>175715</v>
      </c>
      <c r="U123" s="105">
        <v>18595</v>
      </c>
      <c r="V123" s="105">
        <v>19021</v>
      </c>
      <c r="W123" s="105">
        <v>90767</v>
      </c>
      <c r="X123" s="105">
        <v>87653</v>
      </c>
      <c r="Y123" s="105">
        <v>10377</v>
      </c>
      <c r="Z123" s="105">
        <v>14</v>
      </c>
      <c r="AA123" s="74">
        <v>0</v>
      </c>
      <c r="AB123" s="105">
        <v>7260</v>
      </c>
      <c r="AC123" s="105">
        <v>923</v>
      </c>
      <c r="AD123" s="72">
        <v>5793</v>
      </c>
      <c r="AE123" s="167">
        <f t="array" ref="AE123">IFERROR(INDEX(#REF!,MATCH($C123&amp;#REF!&amp;DoM!$B$6,#REF!&amp;#REF!&amp;#REF!,0),MATCH(SNAME!AE$337,#REF!,0)),5.4)</f>
        <v>5.4</v>
      </c>
      <c r="AF123" s="105">
        <v>12428</v>
      </c>
      <c r="AG123" s="105">
        <v>12589</v>
      </c>
      <c r="AH123" s="104">
        <v>15907</v>
      </c>
      <c r="AI123" s="104">
        <v>17633</v>
      </c>
      <c r="AJ123">
        <v>13.5</v>
      </c>
      <c r="AK123" s="72">
        <v>149641667</v>
      </c>
      <c r="AL123" s="72">
        <v>0</v>
      </c>
      <c r="AM123" s="72">
        <v>0</v>
      </c>
      <c r="AN123" s="62">
        <v>0</v>
      </c>
      <c r="AO123" s="72">
        <v>5404</v>
      </c>
      <c r="AP123" s="72">
        <v>5474</v>
      </c>
      <c r="AQ123" s="104">
        <v>6917</v>
      </c>
      <c r="AR123" s="104">
        <v>7829</v>
      </c>
      <c r="AS123" s="104">
        <v>20</v>
      </c>
      <c r="AT123" s="104">
        <v>10</v>
      </c>
      <c r="AU123" s="104">
        <v>0</v>
      </c>
      <c r="AV123" s="176">
        <v>0</v>
      </c>
      <c r="AW123" s="176">
        <v>0</v>
      </c>
      <c r="AX123" s="104">
        <v>0</v>
      </c>
      <c r="AY123" s="130"/>
    </row>
    <row r="124" spans="1:51" x14ac:dyDescent="0.2">
      <c r="A124" s="172" t="s">
        <v>908</v>
      </c>
      <c r="B124" s="154" t="s">
        <v>518</v>
      </c>
      <c r="C124" s="155" t="s">
        <v>124</v>
      </c>
      <c r="D124" t="s">
        <v>645</v>
      </c>
      <c r="E124" s="74">
        <v>382</v>
      </c>
      <c r="F124" s="124">
        <v>6746</v>
      </c>
      <c r="G124" s="125">
        <v>615.4</v>
      </c>
      <c r="H124" s="125">
        <v>58.28</v>
      </c>
      <c r="I124" s="125">
        <v>71.41</v>
      </c>
      <c r="J124" s="125">
        <v>326.5</v>
      </c>
      <c r="K124" s="75">
        <v>12.96</v>
      </c>
      <c r="L124" s="75">
        <v>11.5</v>
      </c>
      <c r="M124" s="75">
        <v>8.2200000000000006</v>
      </c>
      <c r="N124" s="113">
        <v>1.17</v>
      </c>
      <c r="O124" s="101">
        <v>28.21</v>
      </c>
      <c r="P124" s="101">
        <v>2.1619999999999999</v>
      </c>
      <c r="Q124" s="75">
        <v>0.22</v>
      </c>
      <c r="R124" s="101">
        <v>0</v>
      </c>
      <c r="S124" s="105">
        <v>2630940</v>
      </c>
      <c r="T124" s="105">
        <v>240006</v>
      </c>
      <c r="U124" s="105">
        <v>22729</v>
      </c>
      <c r="V124" s="105">
        <v>27850</v>
      </c>
      <c r="W124" s="105">
        <v>127335</v>
      </c>
      <c r="X124" s="105">
        <v>129559</v>
      </c>
      <c r="Y124" s="105">
        <v>0</v>
      </c>
      <c r="Z124" s="105">
        <v>9</v>
      </c>
      <c r="AA124" s="74">
        <v>0</v>
      </c>
      <c r="AB124" s="105">
        <v>13776</v>
      </c>
      <c r="AC124" s="105">
        <v>1644</v>
      </c>
      <c r="AD124" s="72">
        <v>7847</v>
      </c>
      <c r="AE124" s="167">
        <f t="array" ref="AE124">IFERROR(INDEX(#REF!,MATCH($C124&amp;#REF!&amp;DoM!$B$6,#REF!&amp;#REF!&amp;#REF!,0),MATCH(SNAME!AE$337,#REF!,0)),5.4)</f>
        <v>5.4</v>
      </c>
      <c r="AF124" s="105">
        <v>104881</v>
      </c>
      <c r="AG124" s="105">
        <v>105262</v>
      </c>
      <c r="AH124" s="104">
        <v>8380</v>
      </c>
      <c r="AI124" s="104">
        <v>9284</v>
      </c>
      <c r="AJ124">
        <v>14</v>
      </c>
      <c r="AK124" s="72">
        <v>257427677</v>
      </c>
      <c r="AL124" s="72">
        <v>5951</v>
      </c>
      <c r="AM124" s="72">
        <v>0</v>
      </c>
      <c r="AN124" s="62">
        <v>0</v>
      </c>
      <c r="AO124" s="72">
        <v>36874</v>
      </c>
      <c r="AP124" s="72">
        <v>37008</v>
      </c>
      <c r="AQ124" s="104">
        <v>2946</v>
      </c>
      <c r="AR124" s="104">
        <v>3285</v>
      </c>
      <c r="AS124" s="104">
        <v>20</v>
      </c>
      <c r="AT124" s="104">
        <v>10</v>
      </c>
      <c r="AU124" s="104">
        <v>0</v>
      </c>
      <c r="AV124" s="176">
        <v>1</v>
      </c>
      <c r="AW124" s="176">
        <v>0</v>
      </c>
      <c r="AX124" s="104">
        <v>41699</v>
      </c>
      <c r="AY124" s="130"/>
    </row>
    <row r="125" spans="1:51" x14ac:dyDescent="0.2">
      <c r="A125" s="172" t="s">
        <v>919</v>
      </c>
      <c r="B125" s="154" t="s">
        <v>518</v>
      </c>
      <c r="C125" s="155" t="s">
        <v>152</v>
      </c>
      <c r="D125" t="s">
        <v>646</v>
      </c>
      <c r="E125" s="74">
        <v>1210.4000000000001</v>
      </c>
      <c r="F125" s="124">
        <v>6805</v>
      </c>
      <c r="G125" s="125">
        <v>589.76</v>
      </c>
      <c r="H125" s="125">
        <v>67.09</v>
      </c>
      <c r="I125" s="125">
        <v>72.66</v>
      </c>
      <c r="J125" s="125">
        <v>326.5</v>
      </c>
      <c r="K125" s="75">
        <v>63.36</v>
      </c>
      <c r="L125" s="75">
        <v>38.130000000000003</v>
      </c>
      <c r="M125" s="75">
        <v>60.28</v>
      </c>
      <c r="N125" s="113">
        <v>3.88</v>
      </c>
      <c r="O125" s="101">
        <v>13.39</v>
      </c>
      <c r="P125" s="101">
        <v>6.1520000000000001</v>
      </c>
      <c r="Q125" s="75">
        <v>3.96</v>
      </c>
      <c r="R125" s="101">
        <v>0</v>
      </c>
      <c r="S125" s="105">
        <v>8430715</v>
      </c>
      <c r="T125" s="105">
        <v>730654</v>
      </c>
      <c r="U125" s="105">
        <v>83118</v>
      </c>
      <c r="V125" s="105">
        <v>90018</v>
      </c>
      <c r="W125" s="105">
        <v>404501</v>
      </c>
      <c r="X125" s="105">
        <v>434847</v>
      </c>
      <c r="Y125" s="105">
        <v>3075</v>
      </c>
      <c r="Z125" s="105">
        <v>0</v>
      </c>
      <c r="AA125" s="74">
        <v>0</v>
      </c>
      <c r="AB125" s="105">
        <v>46239</v>
      </c>
      <c r="AC125" s="105">
        <v>5517</v>
      </c>
      <c r="AD125" s="72">
        <v>27014</v>
      </c>
      <c r="AE125" s="167">
        <f t="array" ref="AE125">IFERROR(INDEX(#REF!,MATCH($C125&amp;#REF!&amp;DoM!$B$6,#REF!&amp;#REF!&amp;#REF!,0),MATCH(SNAME!AE$337,#REF!,0)),5.4)</f>
        <v>5.4</v>
      </c>
      <c r="AF125" s="105">
        <v>107066</v>
      </c>
      <c r="AG125" s="105">
        <v>106161</v>
      </c>
      <c r="AH125" s="104">
        <v>57341</v>
      </c>
      <c r="AI125" s="104">
        <v>63529</v>
      </c>
      <c r="AJ125">
        <v>34.5</v>
      </c>
      <c r="AK125" s="72">
        <v>511427731</v>
      </c>
      <c r="AL125" s="72">
        <v>48361</v>
      </c>
      <c r="AM125" s="72">
        <v>0</v>
      </c>
      <c r="AN125" s="62">
        <v>0</v>
      </c>
      <c r="AO125" s="72">
        <v>71187</v>
      </c>
      <c r="AP125" s="72">
        <v>70586</v>
      </c>
      <c r="AQ125" s="104">
        <v>38126</v>
      </c>
      <c r="AR125" s="104">
        <v>43182</v>
      </c>
      <c r="AS125" s="104">
        <v>20</v>
      </c>
      <c r="AT125" s="104">
        <v>10</v>
      </c>
      <c r="AU125" s="104">
        <v>13</v>
      </c>
      <c r="AV125" s="176">
        <v>1.34</v>
      </c>
      <c r="AW125" s="176">
        <v>0</v>
      </c>
      <c r="AX125" s="104">
        <v>1157929</v>
      </c>
      <c r="AY125" s="130"/>
    </row>
    <row r="126" spans="1:51" x14ac:dyDescent="0.2">
      <c r="A126" s="172" t="s">
        <v>876</v>
      </c>
      <c r="B126" s="154" t="s">
        <v>512</v>
      </c>
      <c r="C126" s="155" t="s">
        <v>127</v>
      </c>
      <c r="D126" t="s">
        <v>647</v>
      </c>
      <c r="E126" s="74">
        <v>1612.6</v>
      </c>
      <c r="F126" s="124">
        <v>6754</v>
      </c>
      <c r="G126" s="125">
        <v>570.76</v>
      </c>
      <c r="H126" s="125">
        <v>62.44</v>
      </c>
      <c r="I126" s="125">
        <v>69.48</v>
      </c>
      <c r="J126" s="125">
        <v>326.5</v>
      </c>
      <c r="K126" s="75">
        <v>69.12</v>
      </c>
      <c r="L126" s="75">
        <v>96.83</v>
      </c>
      <c r="M126" s="75">
        <v>91.79</v>
      </c>
      <c r="N126" s="113">
        <v>0</v>
      </c>
      <c r="O126" s="101">
        <v>17.93</v>
      </c>
      <c r="P126" s="101">
        <v>7.2140000000000004</v>
      </c>
      <c r="Q126" s="75">
        <v>1.32</v>
      </c>
      <c r="R126" s="101">
        <v>0</v>
      </c>
      <c r="S126" s="105">
        <v>10793567</v>
      </c>
      <c r="T126" s="105">
        <v>912132</v>
      </c>
      <c r="U126" s="105">
        <v>99785</v>
      </c>
      <c r="V126" s="105">
        <v>111036</v>
      </c>
      <c r="W126" s="105">
        <v>521780</v>
      </c>
      <c r="X126" s="105">
        <v>551554</v>
      </c>
      <c r="Y126" s="105">
        <v>868</v>
      </c>
      <c r="Z126" s="105">
        <v>35</v>
      </c>
      <c r="AA126" s="74">
        <v>0.1</v>
      </c>
      <c r="AB126" s="105">
        <v>69663</v>
      </c>
      <c r="AC126" s="105">
        <v>8019</v>
      </c>
      <c r="AD126" s="72">
        <v>27136</v>
      </c>
      <c r="AE126" s="167">
        <f t="array" ref="AE126">IFERROR(INDEX(#REF!,MATCH($C126&amp;#REF!&amp;DoM!$B$6,#REF!&amp;#REF!&amp;#REF!,0),MATCH(SNAME!AE$337,#REF!,0)),5.4)</f>
        <v>5.4</v>
      </c>
      <c r="AF126" s="105">
        <v>62471</v>
      </c>
      <c r="AG126" s="105">
        <v>65534</v>
      </c>
      <c r="AH126" s="104">
        <v>78531</v>
      </c>
      <c r="AI126" s="104">
        <v>87006</v>
      </c>
      <c r="AJ126">
        <v>50</v>
      </c>
      <c r="AK126" s="72">
        <v>565645187</v>
      </c>
      <c r="AL126" s="72">
        <v>38566</v>
      </c>
      <c r="AM126" s="72">
        <v>0</v>
      </c>
      <c r="AN126" s="62">
        <v>0</v>
      </c>
      <c r="AO126" s="72">
        <v>46746</v>
      </c>
      <c r="AP126" s="72">
        <v>49038</v>
      </c>
      <c r="AQ126" s="104">
        <v>58763</v>
      </c>
      <c r="AR126" s="104">
        <v>66885</v>
      </c>
      <c r="AS126" s="104">
        <v>20</v>
      </c>
      <c r="AT126" s="104">
        <v>10</v>
      </c>
      <c r="AU126" s="104">
        <v>0</v>
      </c>
      <c r="AV126" s="176">
        <v>0.67</v>
      </c>
      <c r="AW126" s="176">
        <v>0</v>
      </c>
      <c r="AX126" s="104">
        <v>1363588</v>
      </c>
      <c r="AY126" s="130"/>
    </row>
    <row r="127" spans="1:51" x14ac:dyDescent="0.2">
      <c r="A127" s="172" t="s">
        <v>523</v>
      </c>
      <c r="B127" s="154" t="s">
        <v>514</v>
      </c>
      <c r="C127" s="155" t="s">
        <v>128</v>
      </c>
      <c r="D127" t="s">
        <v>648</v>
      </c>
      <c r="E127" s="74">
        <v>475.8</v>
      </c>
      <c r="F127" s="124">
        <v>6796</v>
      </c>
      <c r="G127" s="125">
        <v>568.78</v>
      </c>
      <c r="H127" s="125">
        <v>59.18</v>
      </c>
      <c r="I127" s="125">
        <v>59.76</v>
      </c>
      <c r="J127" s="125">
        <v>326.5</v>
      </c>
      <c r="K127" s="75">
        <v>42.48</v>
      </c>
      <c r="L127" s="75">
        <v>14.52</v>
      </c>
      <c r="M127" s="75">
        <v>34.25</v>
      </c>
      <c r="N127" s="113">
        <v>0</v>
      </c>
      <c r="O127" s="101">
        <v>37.18</v>
      </c>
      <c r="P127" s="101">
        <v>2.141</v>
      </c>
      <c r="Q127" s="75">
        <v>0</v>
      </c>
      <c r="R127" s="101">
        <v>0</v>
      </c>
      <c r="S127" s="105">
        <v>3424504</v>
      </c>
      <c r="T127" s="105">
        <v>286608</v>
      </c>
      <c r="U127" s="105">
        <v>29821</v>
      </c>
      <c r="V127" s="105">
        <v>30113</v>
      </c>
      <c r="W127" s="105">
        <v>164523</v>
      </c>
      <c r="X127" s="105">
        <v>178629</v>
      </c>
      <c r="Y127" s="105">
        <v>3518</v>
      </c>
      <c r="Z127" s="105">
        <v>0</v>
      </c>
      <c r="AA127" s="74">
        <v>0</v>
      </c>
      <c r="AB127" s="105">
        <v>18341</v>
      </c>
      <c r="AC127" s="105">
        <v>1962</v>
      </c>
      <c r="AD127" s="72">
        <v>10440</v>
      </c>
      <c r="AE127" s="167">
        <f t="array" ref="AE127">IFERROR(INDEX(#REF!,MATCH($C127&amp;#REF!&amp;DoM!$B$6,#REF!&amp;#REF!&amp;#REF!,0),MATCH(SNAME!AE$337,#REF!,0)),5.4)</f>
        <v>5.4</v>
      </c>
      <c r="AF127" s="105">
        <v>52120</v>
      </c>
      <c r="AG127" s="105">
        <v>52312</v>
      </c>
      <c r="AH127" s="104">
        <v>7442</v>
      </c>
      <c r="AI127" s="104">
        <v>8361</v>
      </c>
      <c r="AJ127">
        <v>15.5</v>
      </c>
      <c r="AK127" s="72">
        <v>266314926</v>
      </c>
      <c r="AL127" s="72">
        <v>20651</v>
      </c>
      <c r="AM127" s="72">
        <v>0</v>
      </c>
      <c r="AN127" s="62">
        <v>0</v>
      </c>
      <c r="AO127" s="72">
        <v>28323</v>
      </c>
      <c r="AP127" s="72">
        <v>28427</v>
      </c>
      <c r="AQ127" s="104">
        <v>4044</v>
      </c>
      <c r="AR127" s="104">
        <v>4569</v>
      </c>
      <c r="AS127" s="104">
        <v>17</v>
      </c>
      <c r="AT127" s="104">
        <v>10</v>
      </c>
      <c r="AU127" s="104">
        <v>0</v>
      </c>
      <c r="AV127" s="176">
        <v>0</v>
      </c>
      <c r="AW127" s="176">
        <v>0</v>
      </c>
      <c r="AX127" s="104">
        <v>1168300</v>
      </c>
      <c r="AY127" s="130"/>
    </row>
    <row r="128" spans="1:51" x14ac:dyDescent="0.2">
      <c r="A128" s="172" t="s">
        <v>853</v>
      </c>
      <c r="B128" s="154" t="s">
        <v>512</v>
      </c>
      <c r="C128" s="155" t="s">
        <v>129</v>
      </c>
      <c r="D128" t="s">
        <v>649</v>
      </c>
      <c r="E128" s="74">
        <v>653.1</v>
      </c>
      <c r="F128" s="124">
        <v>6736</v>
      </c>
      <c r="G128" s="125">
        <v>632.71</v>
      </c>
      <c r="H128" s="125">
        <v>67.680000000000007</v>
      </c>
      <c r="I128" s="125">
        <v>61.03</v>
      </c>
      <c r="J128" s="125">
        <v>326.5</v>
      </c>
      <c r="K128" s="75">
        <v>26.64</v>
      </c>
      <c r="L128" s="75">
        <v>33.880000000000003</v>
      </c>
      <c r="M128" s="75">
        <v>24.66</v>
      </c>
      <c r="N128" s="113">
        <v>0</v>
      </c>
      <c r="O128" s="101">
        <v>22.02</v>
      </c>
      <c r="P128" s="101">
        <v>2.544</v>
      </c>
      <c r="Q128" s="75">
        <v>0.22</v>
      </c>
      <c r="R128" s="101">
        <v>0</v>
      </c>
      <c r="S128" s="105">
        <v>4406691</v>
      </c>
      <c r="T128" s="105">
        <v>413919</v>
      </c>
      <c r="U128" s="105">
        <v>44276</v>
      </c>
      <c r="V128" s="105">
        <v>39926</v>
      </c>
      <c r="W128" s="105">
        <v>213596</v>
      </c>
      <c r="X128" s="105">
        <v>220340</v>
      </c>
      <c r="Y128" s="105">
        <v>3616</v>
      </c>
      <c r="Z128" s="105">
        <v>5</v>
      </c>
      <c r="AA128" s="74">
        <v>0</v>
      </c>
      <c r="AB128" s="105">
        <v>27830</v>
      </c>
      <c r="AC128" s="105">
        <v>3203</v>
      </c>
      <c r="AD128" s="72">
        <v>9964</v>
      </c>
      <c r="AE128" s="167">
        <f t="array" ref="AE128">IFERROR(INDEX(#REF!,MATCH($C128&amp;#REF!&amp;DoM!$B$6,#REF!&amp;#REF!&amp;#REF!,0),MATCH(SNAME!AE$337,#REF!,0)),5.4)</f>
        <v>5.4</v>
      </c>
      <c r="AF128" s="105">
        <v>13871</v>
      </c>
      <c r="AG128" s="105">
        <v>14101</v>
      </c>
      <c r="AH128" s="104">
        <v>14246</v>
      </c>
      <c r="AI128" s="104">
        <v>15783</v>
      </c>
      <c r="AJ128">
        <v>21</v>
      </c>
      <c r="AK128" s="72">
        <v>218322191</v>
      </c>
      <c r="AL128" s="72">
        <v>4752</v>
      </c>
      <c r="AM128" s="72">
        <v>0</v>
      </c>
      <c r="AN128" s="62">
        <v>0</v>
      </c>
      <c r="AO128" s="72">
        <v>10492</v>
      </c>
      <c r="AP128" s="72">
        <v>10666</v>
      </c>
      <c r="AQ128" s="104">
        <v>10776</v>
      </c>
      <c r="AR128" s="104">
        <v>12094</v>
      </c>
      <c r="AS128" s="104">
        <v>20</v>
      </c>
      <c r="AT128" s="104">
        <v>10</v>
      </c>
      <c r="AU128" s="104">
        <v>0</v>
      </c>
      <c r="AV128" s="176">
        <v>1.34</v>
      </c>
      <c r="AW128" s="176">
        <v>0</v>
      </c>
      <c r="AX128" s="104">
        <v>110038</v>
      </c>
      <c r="AY128" s="130"/>
    </row>
    <row r="129" spans="1:51" x14ac:dyDescent="0.2">
      <c r="A129" s="172" t="s">
        <v>855</v>
      </c>
      <c r="B129" s="154" t="s">
        <v>513</v>
      </c>
      <c r="C129" s="155" t="s">
        <v>130</v>
      </c>
      <c r="D129" t="s">
        <v>650</v>
      </c>
      <c r="E129" s="74">
        <v>431.8</v>
      </c>
      <c r="F129" s="124">
        <v>6755</v>
      </c>
      <c r="G129" s="125">
        <v>607.80999999999995</v>
      </c>
      <c r="H129" s="125">
        <v>62.07</v>
      </c>
      <c r="I129" s="125">
        <v>73.97</v>
      </c>
      <c r="J129" s="125">
        <v>326.5</v>
      </c>
      <c r="K129" s="75">
        <v>20.16</v>
      </c>
      <c r="L129" s="75">
        <v>10.29</v>
      </c>
      <c r="M129" s="75">
        <v>12.33</v>
      </c>
      <c r="N129" s="113">
        <v>0</v>
      </c>
      <c r="O129" s="101">
        <v>36.32</v>
      </c>
      <c r="P129" s="101">
        <v>1.907</v>
      </c>
      <c r="Q129" s="75">
        <v>2.42</v>
      </c>
      <c r="R129" s="101">
        <v>0</v>
      </c>
      <c r="S129" s="105">
        <v>3023538</v>
      </c>
      <c r="T129" s="105">
        <v>272056</v>
      </c>
      <c r="U129" s="105">
        <v>27783</v>
      </c>
      <c r="V129" s="105">
        <v>33109</v>
      </c>
      <c r="W129" s="105">
        <v>146141</v>
      </c>
      <c r="X129" s="105">
        <v>140790</v>
      </c>
      <c r="Y129" s="105">
        <v>9090</v>
      </c>
      <c r="Z129" s="105">
        <v>0</v>
      </c>
      <c r="AA129" s="74">
        <v>0</v>
      </c>
      <c r="AB129" s="105">
        <v>11662</v>
      </c>
      <c r="AC129" s="105">
        <v>1482</v>
      </c>
      <c r="AD129" s="72">
        <v>7140</v>
      </c>
      <c r="AE129" s="167">
        <f t="array" ref="AE129">IFERROR(INDEX(#REF!,MATCH($C129&amp;#REF!&amp;DoM!$B$6,#REF!&amp;#REF!&amp;#REF!,0),MATCH(SNAME!AE$337,#REF!,0)),5.4)</f>
        <v>5.4</v>
      </c>
      <c r="AF129" s="105">
        <v>29364</v>
      </c>
      <c r="AG129" s="105">
        <v>29563</v>
      </c>
      <c r="AH129" s="104">
        <v>6520</v>
      </c>
      <c r="AI129" s="104">
        <v>7417</v>
      </c>
      <c r="AJ129">
        <v>14.5</v>
      </c>
      <c r="AK129" s="72">
        <v>171172680</v>
      </c>
      <c r="AL129" s="72">
        <v>10942</v>
      </c>
      <c r="AM129" s="72">
        <v>0</v>
      </c>
      <c r="AN129" s="62">
        <v>0</v>
      </c>
      <c r="AO129" s="72">
        <v>19970</v>
      </c>
      <c r="AP129" s="72">
        <v>20105</v>
      </c>
      <c r="AQ129" s="104">
        <v>4434</v>
      </c>
      <c r="AR129" s="104">
        <v>5082</v>
      </c>
      <c r="AS129" s="104">
        <v>20</v>
      </c>
      <c r="AT129" s="104">
        <v>10</v>
      </c>
      <c r="AU129" s="104">
        <v>0</v>
      </c>
      <c r="AV129" s="176">
        <v>1.34</v>
      </c>
      <c r="AW129" s="176">
        <v>0</v>
      </c>
      <c r="AX129" s="104">
        <v>100414</v>
      </c>
      <c r="AY129" s="130"/>
    </row>
    <row r="130" spans="1:51" x14ac:dyDescent="0.2">
      <c r="A130" s="172" t="s">
        <v>909</v>
      </c>
      <c r="B130" s="154" t="s">
        <v>520</v>
      </c>
      <c r="C130" s="155" t="s">
        <v>132</v>
      </c>
      <c r="D130" t="s">
        <v>406</v>
      </c>
      <c r="E130" s="74">
        <v>351.8</v>
      </c>
      <c r="F130" s="124">
        <v>6831</v>
      </c>
      <c r="G130" s="125">
        <v>605.21</v>
      </c>
      <c r="H130" s="125">
        <v>62.45</v>
      </c>
      <c r="I130" s="125">
        <v>63.44</v>
      </c>
      <c r="J130" s="125">
        <v>326.5</v>
      </c>
      <c r="K130" s="75">
        <v>20.88</v>
      </c>
      <c r="L130" s="75">
        <v>3.63</v>
      </c>
      <c r="M130" s="75">
        <v>24.66</v>
      </c>
      <c r="N130" s="113">
        <v>0</v>
      </c>
      <c r="O130" s="101">
        <v>27.26</v>
      </c>
      <c r="P130" s="101">
        <v>1.782</v>
      </c>
      <c r="Q130" s="75">
        <v>0.22</v>
      </c>
      <c r="R130" s="101">
        <v>0</v>
      </c>
      <c r="S130" s="105">
        <v>2279505</v>
      </c>
      <c r="T130" s="105">
        <v>201959</v>
      </c>
      <c r="U130" s="105">
        <v>20840</v>
      </c>
      <c r="V130" s="105">
        <v>21170</v>
      </c>
      <c r="W130" s="105">
        <v>108953</v>
      </c>
      <c r="X130" s="105">
        <v>110492</v>
      </c>
      <c r="Y130" s="105">
        <v>1953</v>
      </c>
      <c r="Z130" s="105">
        <v>9</v>
      </c>
      <c r="AA130" s="74">
        <v>0</v>
      </c>
      <c r="AB130" s="105">
        <v>10344</v>
      </c>
      <c r="AC130" s="105">
        <v>1206</v>
      </c>
      <c r="AD130" s="72">
        <v>6546</v>
      </c>
      <c r="AE130" s="167">
        <f t="array" ref="AE130">IFERROR(INDEX(#REF!,MATCH($C130&amp;#REF!&amp;DoM!$B$6,#REF!&amp;#REF!&amp;#REF!,0),MATCH(SNAME!AE$337,#REF!,0)),5.4)</f>
        <v>5.4</v>
      </c>
      <c r="AF130" s="105">
        <v>19875</v>
      </c>
      <c r="AG130" s="105">
        <v>20025</v>
      </c>
      <c r="AH130" s="104">
        <v>8982</v>
      </c>
      <c r="AI130" s="104">
        <v>9951</v>
      </c>
      <c r="AJ130">
        <v>10.5</v>
      </c>
      <c r="AK130" s="72">
        <v>166471612</v>
      </c>
      <c r="AL130" s="72">
        <v>17070</v>
      </c>
      <c r="AM130" s="72">
        <v>0</v>
      </c>
      <c r="AN130" s="62">
        <v>0</v>
      </c>
      <c r="AO130" s="72">
        <v>10409</v>
      </c>
      <c r="AP130" s="72">
        <v>10487</v>
      </c>
      <c r="AQ130" s="104">
        <v>4704</v>
      </c>
      <c r="AR130" s="104">
        <v>5266</v>
      </c>
      <c r="AS130" s="104">
        <v>20</v>
      </c>
      <c r="AT130" s="104">
        <v>10</v>
      </c>
      <c r="AU130" s="104">
        <v>0</v>
      </c>
      <c r="AV130" s="176">
        <v>1.34</v>
      </c>
      <c r="AW130" s="176">
        <v>0.13500000000000001</v>
      </c>
      <c r="AX130" s="104">
        <v>457771</v>
      </c>
      <c r="AY130" s="130"/>
    </row>
    <row r="131" spans="1:51" x14ac:dyDescent="0.2">
      <c r="A131" s="172" t="s">
        <v>914</v>
      </c>
      <c r="B131" s="154" t="s">
        <v>514</v>
      </c>
      <c r="C131" s="155" t="s">
        <v>133</v>
      </c>
      <c r="D131" t="s">
        <v>651</v>
      </c>
      <c r="E131" s="74">
        <v>227</v>
      </c>
      <c r="F131" s="124">
        <v>6872</v>
      </c>
      <c r="G131" s="125">
        <v>593.63</v>
      </c>
      <c r="H131" s="125">
        <v>61.28</v>
      </c>
      <c r="I131" s="125">
        <v>69.28</v>
      </c>
      <c r="J131" s="125">
        <v>326.5</v>
      </c>
      <c r="K131" s="75">
        <v>18.72</v>
      </c>
      <c r="L131" s="75">
        <v>7.26</v>
      </c>
      <c r="M131" s="75">
        <v>5.48</v>
      </c>
      <c r="N131" s="113">
        <v>0</v>
      </c>
      <c r="O131" s="101">
        <v>16.23</v>
      </c>
      <c r="P131" s="101">
        <v>1.49</v>
      </c>
      <c r="Q131" s="75">
        <v>0</v>
      </c>
      <c r="R131" s="101">
        <v>0</v>
      </c>
      <c r="S131" s="105">
        <v>1518712</v>
      </c>
      <c r="T131" s="105">
        <v>131192</v>
      </c>
      <c r="U131" s="105">
        <v>13543</v>
      </c>
      <c r="V131" s="105">
        <v>15311</v>
      </c>
      <c r="W131" s="105">
        <v>72157</v>
      </c>
      <c r="X131" s="105">
        <v>74733</v>
      </c>
      <c r="Y131" s="105">
        <v>9004</v>
      </c>
      <c r="Z131" s="105">
        <v>0</v>
      </c>
      <c r="AA131" s="74">
        <v>0</v>
      </c>
      <c r="AB131" s="105">
        <v>7673</v>
      </c>
      <c r="AC131" s="105">
        <v>821</v>
      </c>
      <c r="AD131" s="72">
        <v>4856</v>
      </c>
      <c r="AE131" s="167">
        <f t="array" ref="AE131">IFERROR(INDEX(#REF!,MATCH($C131&amp;#REF!&amp;DoM!$B$6,#REF!&amp;#REF!&amp;#REF!,0),MATCH(SNAME!AE$337,#REF!,0)),5.4)</f>
        <v>5.4</v>
      </c>
      <c r="AF131" s="105">
        <v>12955</v>
      </c>
      <c r="AG131" s="105">
        <v>12895</v>
      </c>
      <c r="AH131" s="104">
        <v>17971</v>
      </c>
      <c r="AI131" s="104">
        <v>19910</v>
      </c>
      <c r="AJ131">
        <v>7.5</v>
      </c>
      <c r="AK131" s="72">
        <v>145351008</v>
      </c>
      <c r="AL131" s="72">
        <v>17259</v>
      </c>
      <c r="AM131" s="72">
        <v>0</v>
      </c>
      <c r="AN131" s="62">
        <v>0</v>
      </c>
      <c r="AO131" s="72">
        <v>6943</v>
      </c>
      <c r="AP131" s="72">
        <v>6911</v>
      </c>
      <c r="AQ131" s="104">
        <v>9631</v>
      </c>
      <c r="AR131" s="104">
        <v>10951</v>
      </c>
      <c r="AS131" s="104">
        <v>20</v>
      </c>
      <c r="AT131" s="104">
        <v>10</v>
      </c>
      <c r="AU131" s="104">
        <v>0</v>
      </c>
      <c r="AV131" s="176">
        <v>1.34</v>
      </c>
      <c r="AW131" s="176">
        <v>0.13500000000000001</v>
      </c>
      <c r="AX131" s="104">
        <v>0</v>
      </c>
      <c r="AY131" s="130"/>
    </row>
    <row r="132" spans="1:51" x14ac:dyDescent="0.2">
      <c r="A132" s="172" t="s">
        <v>878</v>
      </c>
      <c r="B132" s="154" t="s">
        <v>512</v>
      </c>
      <c r="C132" s="155" t="s">
        <v>134</v>
      </c>
      <c r="D132" t="s">
        <v>652</v>
      </c>
      <c r="E132" s="74">
        <v>1190.9000000000001</v>
      </c>
      <c r="F132" s="124">
        <v>6736</v>
      </c>
      <c r="G132" s="125">
        <v>604.74</v>
      </c>
      <c r="H132" s="125">
        <v>65.5</v>
      </c>
      <c r="I132" s="125">
        <v>77.98</v>
      </c>
      <c r="J132" s="125">
        <v>326.5</v>
      </c>
      <c r="K132" s="75">
        <v>74.88</v>
      </c>
      <c r="L132" s="75">
        <v>36.909999999999997</v>
      </c>
      <c r="M132" s="75">
        <v>71.239999999999995</v>
      </c>
      <c r="N132" s="113">
        <v>0</v>
      </c>
      <c r="O132" s="101">
        <v>36.06</v>
      </c>
      <c r="P132" s="101">
        <v>7.33</v>
      </c>
      <c r="Q132" s="75">
        <v>25.74</v>
      </c>
      <c r="R132" s="101">
        <v>0</v>
      </c>
      <c r="S132" s="105">
        <v>8084547</v>
      </c>
      <c r="T132" s="105">
        <v>725809</v>
      </c>
      <c r="U132" s="105">
        <v>78613</v>
      </c>
      <c r="V132" s="105">
        <v>93592</v>
      </c>
      <c r="W132" s="105">
        <v>391865</v>
      </c>
      <c r="X132" s="105">
        <v>414150</v>
      </c>
      <c r="Y132" s="105">
        <v>738</v>
      </c>
      <c r="Z132" s="105">
        <v>5</v>
      </c>
      <c r="AA132" s="74">
        <v>0</v>
      </c>
      <c r="AB132" s="105">
        <v>52309</v>
      </c>
      <c r="AC132" s="105">
        <v>6021</v>
      </c>
      <c r="AD132" s="72">
        <v>18390</v>
      </c>
      <c r="AE132" s="167">
        <f t="array" ref="AE132">IFERROR(INDEX(#REF!,MATCH($C132&amp;#REF!&amp;DoM!$B$6,#REF!&amp;#REF!&amp;#REF!,0),MATCH(SNAME!AE$337,#REF!,0)),5.4)</f>
        <v>5.4</v>
      </c>
      <c r="AF132" s="105">
        <v>62327</v>
      </c>
      <c r="AG132" s="105">
        <v>62791</v>
      </c>
      <c r="AH132" s="104">
        <v>31692</v>
      </c>
      <c r="AI132" s="104">
        <v>28530</v>
      </c>
      <c r="AJ132">
        <v>35.5</v>
      </c>
      <c r="AK132" s="72">
        <v>355673798</v>
      </c>
      <c r="AL132" s="72">
        <v>8511</v>
      </c>
      <c r="AM132" s="72">
        <v>0</v>
      </c>
      <c r="AN132" s="62">
        <v>0</v>
      </c>
      <c r="AO132" s="72">
        <v>49414</v>
      </c>
      <c r="AP132" s="72">
        <v>49782</v>
      </c>
      <c r="AQ132" s="104">
        <v>25126</v>
      </c>
      <c r="AR132" s="104">
        <v>22977</v>
      </c>
      <c r="AS132" s="104">
        <v>20</v>
      </c>
      <c r="AT132" s="104">
        <v>10</v>
      </c>
      <c r="AU132" s="104">
        <v>0</v>
      </c>
      <c r="AV132" s="176">
        <v>0.67500000000000004</v>
      </c>
      <c r="AW132" s="176">
        <v>0</v>
      </c>
      <c r="AX132" s="104">
        <v>713679</v>
      </c>
      <c r="AY132" s="130"/>
    </row>
    <row r="133" spans="1:51" x14ac:dyDescent="0.2">
      <c r="A133" s="172" t="s">
        <v>920</v>
      </c>
      <c r="B133" s="154" t="s">
        <v>514</v>
      </c>
      <c r="C133" s="155" t="s">
        <v>135</v>
      </c>
      <c r="D133" t="s">
        <v>653</v>
      </c>
      <c r="E133" s="74">
        <v>1419.9</v>
      </c>
      <c r="F133" s="124">
        <v>6771</v>
      </c>
      <c r="G133" s="125">
        <v>580.20000000000005</v>
      </c>
      <c r="H133" s="125">
        <v>68.13</v>
      </c>
      <c r="I133" s="125">
        <v>67.489999999999995</v>
      </c>
      <c r="J133" s="125">
        <v>326.5</v>
      </c>
      <c r="K133" s="75">
        <v>80.64</v>
      </c>
      <c r="L133" s="75">
        <v>51.43</v>
      </c>
      <c r="M133" s="75">
        <v>45.21</v>
      </c>
      <c r="N133" s="113">
        <v>0</v>
      </c>
      <c r="O133" s="101">
        <v>33.590000000000003</v>
      </c>
      <c r="P133" s="101">
        <v>7.008</v>
      </c>
      <c r="Q133" s="75">
        <v>3.74</v>
      </c>
      <c r="R133" s="101">
        <v>0</v>
      </c>
      <c r="S133" s="105">
        <v>9688624</v>
      </c>
      <c r="T133" s="105">
        <v>830208</v>
      </c>
      <c r="U133" s="105">
        <v>97487</v>
      </c>
      <c r="V133" s="105">
        <v>96571</v>
      </c>
      <c r="W133" s="105">
        <v>467189</v>
      </c>
      <c r="X133" s="105">
        <v>471079</v>
      </c>
      <c r="Y133" s="105">
        <v>0</v>
      </c>
      <c r="Z133" s="105">
        <v>83</v>
      </c>
      <c r="AA133" s="74">
        <v>0.8</v>
      </c>
      <c r="AB133" s="105">
        <v>48369</v>
      </c>
      <c r="AC133" s="105">
        <v>5174</v>
      </c>
      <c r="AD133" s="72">
        <v>25560</v>
      </c>
      <c r="AE133" s="167">
        <f t="array" ref="AE133">IFERROR(INDEX(#REF!,MATCH($C133&amp;#REF!&amp;DoM!$B$6,#REF!&amp;#REF!&amp;#REF!,0),MATCH(SNAME!AE$337,#REF!,0)),5.4)</f>
        <v>5.4</v>
      </c>
      <c r="AF133" s="105">
        <v>43720</v>
      </c>
      <c r="AG133" s="105">
        <v>43955</v>
      </c>
      <c r="AH133" s="104">
        <v>41065</v>
      </c>
      <c r="AI133" s="104">
        <v>45497</v>
      </c>
      <c r="AJ133">
        <v>37</v>
      </c>
      <c r="AK133" s="72">
        <v>520227433</v>
      </c>
      <c r="AL133" s="72">
        <v>52662</v>
      </c>
      <c r="AM133" s="72">
        <v>0</v>
      </c>
      <c r="AN133" s="62">
        <v>0</v>
      </c>
      <c r="AO133" s="72">
        <v>30473</v>
      </c>
      <c r="AP133" s="72">
        <v>30637</v>
      </c>
      <c r="AQ133" s="104">
        <v>28623</v>
      </c>
      <c r="AR133" s="104">
        <v>32167</v>
      </c>
      <c r="AS133" s="104">
        <v>20</v>
      </c>
      <c r="AT133" s="104">
        <v>10</v>
      </c>
      <c r="AU133" s="104">
        <v>0</v>
      </c>
      <c r="AV133" s="176">
        <v>0.67</v>
      </c>
      <c r="AW133" s="176">
        <v>0</v>
      </c>
      <c r="AX133" s="104">
        <v>1733494</v>
      </c>
      <c r="AY133" s="130"/>
    </row>
    <row r="134" spans="1:51" x14ac:dyDescent="0.2">
      <c r="A134" s="172" t="s">
        <v>921</v>
      </c>
      <c r="B134" s="154" t="s">
        <v>518</v>
      </c>
      <c r="C134" s="155" t="s">
        <v>137</v>
      </c>
      <c r="D134" t="s">
        <v>654</v>
      </c>
      <c r="E134" s="74">
        <v>298.39999999999998</v>
      </c>
      <c r="F134" s="124">
        <v>6802</v>
      </c>
      <c r="G134" s="125">
        <v>607.27</v>
      </c>
      <c r="H134" s="125">
        <v>63.32</v>
      </c>
      <c r="I134" s="125">
        <v>82.17</v>
      </c>
      <c r="J134" s="125">
        <v>326.5</v>
      </c>
      <c r="K134" s="75">
        <v>13.68</v>
      </c>
      <c r="L134" s="75">
        <v>10.29</v>
      </c>
      <c r="M134" s="75">
        <v>13.7</v>
      </c>
      <c r="N134" s="113">
        <v>0.95</v>
      </c>
      <c r="O134" s="101">
        <v>13.83</v>
      </c>
      <c r="P134" s="101">
        <v>1.345</v>
      </c>
      <c r="Q134" s="75">
        <v>0.44</v>
      </c>
      <c r="R134" s="101">
        <v>0</v>
      </c>
      <c r="S134" s="105">
        <v>2087534</v>
      </c>
      <c r="T134" s="105">
        <v>186371</v>
      </c>
      <c r="U134" s="105">
        <v>19433</v>
      </c>
      <c r="V134" s="105">
        <v>25218</v>
      </c>
      <c r="W134" s="105">
        <v>100203</v>
      </c>
      <c r="X134" s="105">
        <v>105141</v>
      </c>
      <c r="Y134" s="105">
        <v>1498</v>
      </c>
      <c r="Z134" s="105">
        <v>2</v>
      </c>
      <c r="AA134" s="74">
        <v>0</v>
      </c>
      <c r="AB134" s="105">
        <v>11180</v>
      </c>
      <c r="AC134" s="105">
        <v>1334</v>
      </c>
      <c r="AD134" s="72">
        <v>5276</v>
      </c>
      <c r="AE134" s="167">
        <f t="array" ref="AE134">IFERROR(INDEX(#REF!,MATCH($C134&amp;#REF!&amp;DoM!$B$6,#REF!&amp;#REF!&amp;#REF!,0),MATCH(SNAME!AE$337,#REF!,0)),5.4)</f>
        <v>5.4</v>
      </c>
      <c r="AF134" s="105">
        <v>10042</v>
      </c>
      <c r="AG134" s="105">
        <v>10215</v>
      </c>
      <c r="AH134" s="104">
        <v>44203</v>
      </c>
      <c r="AI134" s="104">
        <v>0</v>
      </c>
      <c r="AJ134">
        <v>6.5</v>
      </c>
      <c r="AK134" s="72">
        <v>256706593</v>
      </c>
      <c r="AL134" s="72">
        <v>0</v>
      </c>
      <c r="AM134" s="72">
        <v>0</v>
      </c>
      <c r="AN134" s="62">
        <v>0</v>
      </c>
      <c r="AO134" s="72">
        <v>2896</v>
      </c>
      <c r="AP134" s="72">
        <v>2946</v>
      </c>
      <c r="AQ134" s="104">
        <v>12748</v>
      </c>
      <c r="AR134" s="104">
        <v>0</v>
      </c>
      <c r="AS134" s="104">
        <v>0</v>
      </c>
      <c r="AT134" s="104">
        <v>10</v>
      </c>
      <c r="AU134" s="104">
        <v>0</v>
      </c>
      <c r="AV134" s="176">
        <v>0</v>
      </c>
      <c r="AW134" s="176">
        <v>0</v>
      </c>
      <c r="AX134" s="104">
        <v>0</v>
      </c>
      <c r="AY134" s="130"/>
    </row>
    <row r="135" spans="1:51" x14ac:dyDescent="0.2">
      <c r="A135" s="172" t="s">
        <v>922</v>
      </c>
      <c r="B135" s="154" t="s">
        <v>521</v>
      </c>
      <c r="C135" s="155" t="s">
        <v>138</v>
      </c>
      <c r="D135" t="s">
        <v>655</v>
      </c>
      <c r="E135" s="74">
        <v>625.29999999999995</v>
      </c>
      <c r="F135" s="124">
        <v>6778</v>
      </c>
      <c r="G135" s="125">
        <v>614.09</v>
      </c>
      <c r="H135" s="125">
        <v>66.25</v>
      </c>
      <c r="I135" s="125">
        <v>61.78</v>
      </c>
      <c r="J135" s="125">
        <v>326.5</v>
      </c>
      <c r="K135" s="75">
        <v>40.32</v>
      </c>
      <c r="L135" s="75">
        <v>31.46</v>
      </c>
      <c r="M135" s="75">
        <v>41.1</v>
      </c>
      <c r="N135" s="113">
        <v>0</v>
      </c>
      <c r="O135" s="101">
        <v>6.8</v>
      </c>
      <c r="P135" s="101">
        <v>3.56</v>
      </c>
      <c r="Q135" s="75">
        <v>3.52</v>
      </c>
      <c r="R135" s="101">
        <v>0</v>
      </c>
      <c r="S135" s="105">
        <v>4255906</v>
      </c>
      <c r="T135" s="105">
        <v>385587</v>
      </c>
      <c r="U135" s="105">
        <v>41598</v>
      </c>
      <c r="V135" s="105">
        <v>38792</v>
      </c>
      <c r="W135" s="105">
        <v>205009</v>
      </c>
      <c r="X135" s="105">
        <v>225835</v>
      </c>
      <c r="Y135" s="105">
        <v>0</v>
      </c>
      <c r="Z135" s="105">
        <v>122</v>
      </c>
      <c r="AA135" s="74">
        <v>0</v>
      </c>
      <c r="AB135" s="105">
        <v>22698</v>
      </c>
      <c r="AC135" s="105">
        <v>2718</v>
      </c>
      <c r="AD135" s="72">
        <v>14184</v>
      </c>
      <c r="AE135" s="167">
        <f t="array" ref="AE135">IFERROR(INDEX(#REF!,MATCH($C135&amp;#REF!&amp;DoM!$B$6,#REF!&amp;#REF!&amp;#REF!,0),MATCH(SNAME!AE$337,#REF!,0)),5.4)</f>
        <v>5.4</v>
      </c>
      <c r="AF135" s="105">
        <v>131595</v>
      </c>
      <c r="AG135" s="105">
        <v>131556</v>
      </c>
      <c r="AH135" s="104">
        <v>34247</v>
      </c>
      <c r="AI135" s="104">
        <v>40261</v>
      </c>
      <c r="AJ135">
        <v>18.5</v>
      </c>
      <c r="AK135" s="72">
        <v>363508693</v>
      </c>
      <c r="AL135" s="72">
        <v>19053</v>
      </c>
      <c r="AM135" s="72">
        <v>0</v>
      </c>
      <c r="AN135" s="62">
        <v>0</v>
      </c>
      <c r="AO135" s="72">
        <v>65282</v>
      </c>
      <c r="AP135" s="72">
        <v>65263</v>
      </c>
      <c r="AQ135" s="104">
        <v>16989</v>
      </c>
      <c r="AR135" s="104">
        <v>20340</v>
      </c>
      <c r="AS135" s="104">
        <v>20</v>
      </c>
      <c r="AT135" s="104">
        <v>10</v>
      </c>
      <c r="AU135" s="104">
        <v>0</v>
      </c>
      <c r="AV135" s="176">
        <v>0.67</v>
      </c>
      <c r="AW135" s="176">
        <v>0</v>
      </c>
      <c r="AX135" s="104">
        <v>705413</v>
      </c>
      <c r="AY135" s="130"/>
    </row>
    <row r="136" spans="1:51" x14ac:dyDescent="0.2">
      <c r="A136" s="172" t="s">
        <v>923</v>
      </c>
      <c r="B136" s="154" t="s">
        <v>520</v>
      </c>
      <c r="C136" s="155" t="s">
        <v>139</v>
      </c>
      <c r="D136" t="s">
        <v>656</v>
      </c>
      <c r="E136" s="74">
        <v>631.79999999999995</v>
      </c>
      <c r="F136" s="124">
        <v>6736</v>
      </c>
      <c r="G136" s="125">
        <v>612.54</v>
      </c>
      <c r="H136" s="125">
        <v>64.75</v>
      </c>
      <c r="I136" s="125">
        <v>72.25</v>
      </c>
      <c r="J136" s="125">
        <v>326.5</v>
      </c>
      <c r="K136" s="75">
        <v>48.24</v>
      </c>
      <c r="L136" s="75">
        <v>16.940000000000001</v>
      </c>
      <c r="M136" s="75">
        <v>8.2200000000000006</v>
      </c>
      <c r="N136" s="113">
        <v>0</v>
      </c>
      <c r="O136" s="101">
        <v>27.95</v>
      </c>
      <c r="P136" s="101">
        <v>2.34</v>
      </c>
      <c r="Q136" s="75">
        <v>2.86</v>
      </c>
      <c r="R136" s="101">
        <v>0</v>
      </c>
      <c r="S136" s="105">
        <v>4157459</v>
      </c>
      <c r="T136" s="105">
        <v>378060</v>
      </c>
      <c r="U136" s="105">
        <v>39964</v>
      </c>
      <c r="V136" s="105">
        <v>44593</v>
      </c>
      <c r="W136" s="105">
        <v>201516</v>
      </c>
      <c r="X136" s="105">
        <v>205394</v>
      </c>
      <c r="Y136" s="105">
        <v>1405</v>
      </c>
      <c r="Z136" s="105">
        <v>11</v>
      </c>
      <c r="AA136" s="74">
        <v>0</v>
      </c>
      <c r="AB136" s="105">
        <v>19229</v>
      </c>
      <c r="AC136" s="105">
        <v>2243</v>
      </c>
      <c r="AD136" s="72">
        <v>9575</v>
      </c>
      <c r="AE136" s="167">
        <f t="array" ref="AE136">IFERROR(INDEX(#REF!,MATCH($C136&amp;#REF!&amp;DoM!$B$6,#REF!&amp;#REF!&amp;#REF!,0),MATCH(SNAME!AE$337,#REF!,0)),5.4)</f>
        <v>5.4</v>
      </c>
      <c r="AF136" s="105">
        <v>55336</v>
      </c>
      <c r="AG136" s="105">
        <v>57799</v>
      </c>
      <c r="AH136" s="104">
        <v>42449</v>
      </c>
      <c r="AI136" s="104">
        <v>47030</v>
      </c>
      <c r="AJ136">
        <v>21</v>
      </c>
      <c r="AK136" s="72">
        <v>307929228</v>
      </c>
      <c r="AL136" s="72">
        <v>3703</v>
      </c>
      <c r="AM136" s="72">
        <v>0</v>
      </c>
      <c r="AN136" s="62">
        <v>0</v>
      </c>
      <c r="AO136" s="72">
        <v>28488</v>
      </c>
      <c r="AP136" s="72">
        <v>29756</v>
      </c>
      <c r="AQ136" s="104">
        <v>21853</v>
      </c>
      <c r="AR136" s="104">
        <v>24876</v>
      </c>
      <c r="AS136" s="104">
        <v>20</v>
      </c>
      <c r="AT136" s="104">
        <v>10</v>
      </c>
      <c r="AU136" s="104">
        <v>0</v>
      </c>
      <c r="AV136" s="176">
        <v>1</v>
      </c>
      <c r="AW136" s="176">
        <v>0</v>
      </c>
      <c r="AX136" s="104">
        <v>0</v>
      </c>
      <c r="AY136" s="130"/>
    </row>
    <row r="137" spans="1:51" x14ac:dyDescent="0.2">
      <c r="A137" s="172" t="s">
        <v>857</v>
      </c>
      <c r="B137" s="154" t="s">
        <v>521</v>
      </c>
      <c r="C137" s="155" t="s">
        <v>140</v>
      </c>
      <c r="D137" t="s">
        <v>657</v>
      </c>
      <c r="E137" s="74">
        <v>521.1</v>
      </c>
      <c r="F137" s="124">
        <v>6736</v>
      </c>
      <c r="G137" s="125">
        <v>603.32000000000005</v>
      </c>
      <c r="H137" s="125">
        <v>67.739999999999995</v>
      </c>
      <c r="I137" s="125">
        <v>72.94</v>
      </c>
      <c r="J137" s="125">
        <v>326.5</v>
      </c>
      <c r="K137" s="75">
        <v>16.559999999999999</v>
      </c>
      <c r="L137" s="75">
        <v>10.89</v>
      </c>
      <c r="M137" s="75">
        <v>19.18</v>
      </c>
      <c r="N137" s="113">
        <v>0</v>
      </c>
      <c r="O137" s="101">
        <v>17.75</v>
      </c>
      <c r="P137" s="101">
        <v>1.6379999999999999</v>
      </c>
      <c r="Q137" s="75">
        <v>0.66</v>
      </c>
      <c r="R137" s="101">
        <v>0</v>
      </c>
      <c r="S137" s="105">
        <v>3543810</v>
      </c>
      <c r="T137" s="105">
        <v>317407</v>
      </c>
      <c r="U137" s="105">
        <v>35638</v>
      </c>
      <c r="V137" s="105">
        <v>38374</v>
      </c>
      <c r="W137" s="105">
        <v>171772</v>
      </c>
      <c r="X137" s="105">
        <v>173107</v>
      </c>
      <c r="Y137" s="105">
        <v>2184</v>
      </c>
      <c r="Z137" s="105">
        <v>17</v>
      </c>
      <c r="AA137" s="74">
        <v>0</v>
      </c>
      <c r="AB137" s="105">
        <v>17399</v>
      </c>
      <c r="AC137" s="105">
        <v>2083</v>
      </c>
      <c r="AD137" s="72">
        <v>8794</v>
      </c>
      <c r="AE137" s="167">
        <f t="array" ref="AE137">IFERROR(INDEX(#REF!,MATCH($C137&amp;#REF!&amp;DoM!$B$6,#REF!&amp;#REF!&amp;#REF!,0),MATCH(SNAME!AE$337,#REF!,0)),5.4)</f>
        <v>5.4</v>
      </c>
      <c r="AF137" s="105">
        <v>26742</v>
      </c>
      <c r="AG137" s="105">
        <v>26763</v>
      </c>
      <c r="AH137" s="104">
        <v>9678</v>
      </c>
      <c r="AI137" s="104">
        <v>10722</v>
      </c>
      <c r="AJ137">
        <v>18.5</v>
      </c>
      <c r="AK137" s="72">
        <v>207273010</v>
      </c>
      <c r="AL137" s="72">
        <v>4499</v>
      </c>
      <c r="AM137" s="72">
        <v>0</v>
      </c>
      <c r="AN137" s="62">
        <v>0</v>
      </c>
      <c r="AO137" s="72">
        <v>17483</v>
      </c>
      <c r="AP137" s="72">
        <v>17497</v>
      </c>
      <c r="AQ137" s="104">
        <v>6327</v>
      </c>
      <c r="AR137" s="104">
        <v>7076</v>
      </c>
      <c r="AS137" s="104">
        <v>20</v>
      </c>
      <c r="AT137" s="104">
        <v>10</v>
      </c>
      <c r="AU137" s="104">
        <v>0</v>
      </c>
      <c r="AV137" s="176">
        <v>0.67</v>
      </c>
      <c r="AW137" s="176">
        <v>0</v>
      </c>
      <c r="AX137" s="104">
        <v>674422</v>
      </c>
      <c r="AY137" s="130"/>
    </row>
    <row r="138" spans="1:51" x14ac:dyDescent="0.2">
      <c r="A138" s="172" t="s">
        <v>924</v>
      </c>
      <c r="B138" s="154" t="s">
        <v>517</v>
      </c>
      <c r="C138" s="155" t="s">
        <v>141</v>
      </c>
      <c r="D138" t="s">
        <v>658</v>
      </c>
      <c r="E138" s="74">
        <v>1171.2</v>
      </c>
      <c r="F138" s="124">
        <v>6854</v>
      </c>
      <c r="G138" s="125">
        <v>602.29</v>
      </c>
      <c r="H138" s="125">
        <v>64.83</v>
      </c>
      <c r="I138" s="125">
        <v>63.72</v>
      </c>
      <c r="J138" s="125">
        <v>326.5</v>
      </c>
      <c r="K138" s="75">
        <v>87.84</v>
      </c>
      <c r="L138" s="75">
        <v>47.8</v>
      </c>
      <c r="M138" s="75">
        <v>35.619999999999997</v>
      </c>
      <c r="N138" s="113">
        <v>0</v>
      </c>
      <c r="O138" s="101">
        <v>33.450000000000003</v>
      </c>
      <c r="P138" s="101">
        <v>6.3970000000000002</v>
      </c>
      <c r="Q138" s="75">
        <v>2.86</v>
      </c>
      <c r="R138" s="101">
        <v>0</v>
      </c>
      <c r="S138" s="105">
        <v>7953382</v>
      </c>
      <c r="T138" s="105">
        <v>698897</v>
      </c>
      <c r="U138" s="105">
        <v>75229</v>
      </c>
      <c r="V138" s="105">
        <v>73941</v>
      </c>
      <c r="W138" s="105">
        <v>378871</v>
      </c>
      <c r="X138" s="105">
        <v>410375</v>
      </c>
      <c r="Y138" s="105">
        <v>21555</v>
      </c>
      <c r="Z138" s="105">
        <v>170</v>
      </c>
      <c r="AA138" s="74">
        <v>1.4</v>
      </c>
      <c r="AB138" s="105">
        <v>40445</v>
      </c>
      <c r="AC138" s="105">
        <v>4354</v>
      </c>
      <c r="AD138" s="72">
        <v>25394</v>
      </c>
      <c r="AE138" s="167">
        <f t="array" ref="AE138">IFERROR(INDEX(#REF!,MATCH($C138&amp;#REF!&amp;DoM!$B$6,#REF!&amp;#REF!&amp;#REF!,0),MATCH(SNAME!AE$337,#REF!,0)),5.4)</f>
        <v>5.4</v>
      </c>
      <c r="AF138" s="105">
        <v>26837</v>
      </c>
      <c r="AG138" s="105">
        <v>27748</v>
      </c>
      <c r="AH138" s="104">
        <v>39074</v>
      </c>
      <c r="AI138" s="104">
        <v>43206</v>
      </c>
      <c r="AJ138">
        <v>31.5</v>
      </c>
      <c r="AK138" s="72">
        <v>558359195</v>
      </c>
      <c r="AL138" s="72">
        <v>84906</v>
      </c>
      <c r="AM138" s="72">
        <v>0</v>
      </c>
      <c r="AN138" s="62">
        <v>0</v>
      </c>
      <c r="AO138" s="72">
        <v>17494</v>
      </c>
      <c r="AP138" s="72">
        <v>18088</v>
      </c>
      <c r="AQ138" s="104">
        <v>25471</v>
      </c>
      <c r="AR138" s="104">
        <v>28560</v>
      </c>
      <c r="AS138" s="104">
        <v>20</v>
      </c>
      <c r="AT138" s="104">
        <v>10</v>
      </c>
      <c r="AU138" s="104">
        <v>0</v>
      </c>
      <c r="AV138" s="176">
        <v>0.67</v>
      </c>
      <c r="AW138" s="176">
        <v>0</v>
      </c>
      <c r="AX138" s="104">
        <v>1416290</v>
      </c>
      <c r="AY138" s="130"/>
    </row>
    <row r="139" spans="1:51" x14ac:dyDescent="0.2">
      <c r="A139" s="172" t="s">
        <v>860</v>
      </c>
      <c r="B139" s="154" t="s">
        <v>512</v>
      </c>
      <c r="C139" s="155" t="s">
        <v>142</v>
      </c>
      <c r="D139" t="s">
        <v>659</v>
      </c>
      <c r="E139" s="74">
        <v>438.4</v>
      </c>
      <c r="F139" s="124">
        <v>6843</v>
      </c>
      <c r="G139" s="125">
        <v>574.98</v>
      </c>
      <c r="H139" s="125">
        <v>49.17</v>
      </c>
      <c r="I139" s="125">
        <v>57.08</v>
      </c>
      <c r="J139" s="125">
        <v>326.5</v>
      </c>
      <c r="K139" s="75">
        <v>20.16</v>
      </c>
      <c r="L139" s="75">
        <v>9.68</v>
      </c>
      <c r="M139" s="75">
        <v>6.85</v>
      </c>
      <c r="N139" s="113">
        <v>0</v>
      </c>
      <c r="O139" s="101">
        <v>14.13</v>
      </c>
      <c r="P139" s="101">
        <v>2.1859999999999999</v>
      </c>
      <c r="Q139" s="75">
        <v>0.44</v>
      </c>
      <c r="R139" s="101">
        <v>0</v>
      </c>
      <c r="S139" s="105">
        <v>3041029</v>
      </c>
      <c r="T139" s="105">
        <v>255521</v>
      </c>
      <c r="U139" s="105">
        <v>21851</v>
      </c>
      <c r="V139" s="105">
        <v>25366</v>
      </c>
      <c r="W139" s="105">
        <v>145097</v>
      </c>
      <c r="X139" s="105">
        <v>146464</v>
      </c>
      <c r="Y139" s="105">
        <v>6690</v>
      </c>
      <c r="Z139" s="105">
        <v>3</v>
      </c>
      <c r="AA139" s="74">
        <v>0</v>
      </c>
      <c r="AB139" s="105">
        <v>18499</v>
      </c>
      <c r="AC139" s="105">
        <v>2129</v>
      </c>
      <c r="AD139" s="72">
        <v>8087</v>
      </c>
      <c r="AE139" s="167">
        <f t="array" ref="AE139">IFERROR(INDEX(#REF!,MATCH($C139&amp;#REF!&amp;DoM!$B$6,#REF!&amp;#REF!&amp;#REF!,0),MATCH(SNAME!AE$337,#REF!,0)),5.4)</f>
        <v>5.4</v>
      </c>
      <c r="AF139" s="105">
        <v>20881</v>
      </c>
      <c r="AG139" s="105">
        <v>21245</v>
      </c>
      <c r="AH139" s="104">
        <v>30390</v>
      </c>
      <c r="AI139" s="104">
        <v>33425</v>
      </c>
      <c r="AJ139">
        <v>11</v>
      </c>
      <c r="AK139" s="72">
        <v>271540088</v>
      </c>
      <c r="AL139" s="72">
        <v>9696</v>
      </c>
      <c r="AM139" s="72">
        <v>0</v>
      </c>
      <c r="AN139" s="62">
        <v>0</v>
      </c>
      <c r="AO139" s="72">
        <v>10566</v>
      </c>
      <c r="AP139" s="72">
        <v>10750</v>
      </c>
      <c r="AQ139" s="104">
        <v>15377</v>
      </c>
      <c r="AR139" s="104">
        <v>17333</v>
      </c>
      <c r="AS139" s="104">
        <v>0</v>
      </c>
      <c r="AT139" s="104">
        <v>10</v>
      </c>
      <c r="AU139" s="104">
        <v>0</v>
      </c>
      <c r="AV139" s="176">
        <v>1.34</v>
      </c>
      <c r="AW139" s="176">
        <v>0</v>
      </c>
      <c r="AX139" s="104">
        <v>1352816</v>
      </c>
      <c r="AY139" s="130"/>
    </row>
    <row r="140" spans="1:51" x14ac:dyDescent="0.2">
      <c r="A140" s="172" t="s">
        <v>512</v>
      </c>
      <c r="B140" s="154" t="s">
        <v>512</v>
      </c>
      <c r="C140" s="155" t="s">
        <v>143</v>
      </c>
      <c r="D140" t="s">
        <v>660</v>
      </c>
      <c r="E140" s="74">
        <v>690.4</v>
      </c>
      <c r="F140" s="124">
        <v>6906</v>
      </c>
      <c r="G140" s="125">
        <v>626.73</v>
      </c>
      <c r="H140" s="125">
        <v>70.94</v>
      </c>
      <c r="I140" s="125">
        <v>55.25</v>
      </c>
      <c r="J140" s="125">
        <v>326.5</v>
      </c>
      <c r="K140" s="75">
        <v>29.52</v>
      </c>
      <c r="L140" s="75">
        <v>28.45</v>
      </c>
      <c r="M140" s="75">
        <v>31.51</v>
      </c>
      <c r="N140" s="113">
        <v>0</v>
      </c>
      <c r="O140" s="101">
        <v>15.02</v>
      </c>
      <c r="P140" s="101">
        <v>2.76</v>
      </c>
      <c r="Q140" s="75">
        <v>0.88</v>
      </c>
      <c r="R140" s="101">
        <v>0</v>
      </c>
      <c r="S140" s="105">
        <v>4675362</v>
      </c>
      <c r="T140" s="105">
        <v>424296</v>
      </c>
      <c r="U140" s="105">
        <v>48026</v>
      </c>
      <c r="V140" s="105">
        <v>37404</v>
      </c>
      <c r="W140" s="105">
        <v>221041</v>
      </c>
      <c r="X140" s="105">
        <v>230261</v>
      </c>
      <c r="Y140" s="105">
        <v>0</v>
      </c>
      <c r="Z140" s="105">
        <v>14</v>
      </c>
      <c r="AA140" s="74">
        <v>0</v>
      </c>
      <c r="AB140" s="105">
        <v>29083</v>
      </c>
      <c r="AC140" s="105">
        <v>3348</v>
      </c>
      <c r="AD140" s="72">
        <v>11512</v>
      </c>
      <c r="AE140" s="167">
        <f t="array" ref="AE140">IFERROR(INDEX(#REF!,MATCH($C140&amp;#REF!&amp;DoM!$B$6,#REF!&amp;#REF!&amp;#REF!,0),MATCH(SNAME!AE$337,#REF!,0)),5.4)</f>
        <v>5.4</v>
      </c>
      <c r="AF140" s="105">
        <v>9881</v>
      </c>
      <c r="AG140" s="105">
        <v>9937</v>
      </c>
      <c r="AH140" s="104">
        <v>16963</v>
      </c>
      <c r="AI140" s="104">
        <v>18794</v>
      </c>
      <c r="AJ140">
        <v>9.5</v>
      </c>
      <c r="AK140" s="72">
        <v>201718057</v>
      </c>
      <c r="AL140" s="72">
        <v>86895</v>
      </c>
      <c r="AM140" s="72">
        <v>0</v>
      </c>
      <c r="AN140" s="62">
        <v>0</v>
      </c>
      <c r="AO140" s="72">
        <v>8738</v>
      </c>
      <c r="AP140" s="72">
        <v>8788</v>
      </c>
      <c r="AQ140" s="104">
        <v>15002</v>
      </c>
      <c r="AR140" s="104">
        <v>16812</v>
      </c>
      <c r="AS140" s="104">
        <v>20</v>
      </c>
      <c r="AT140" s="104">
        <v>10</v>
      </c>
      <c r="AU140" s="104">
        <v>0</v>
      </c>
      <c r="AV140" s="176">
        <v>1.34</v>
      </c>
      <c r="AW140" s="176">
        <v>0</v>
      </c>
      <c r="AX140" s="104">
        <v>0</v>
      </c>
      <c r="AY140" s="130"/>
    </row>
    <row r="141" spans="1:51" x14ac:dyDescent="0.2">
      <c r="A141" s="172" t="s">
        <v>917</v>
      </c>
      <c r="B141" s="154" t="s">
        <v>518</v>
      </c>
      <c r="C141" s="155" t="s">
        <v>144</v>
      </c>
      <c r="D141" t="s">
        <v>661</v>
      </c>
      <c r="E141" s="74">
        <v>1213.5999999999999</v>
      </c>
      <c r="F141" s="124">
        <v>6736</v>
      </c>
      <c r="G141" s="125">
        <v>595.12</v>
      </c>
      <c r="H141" s="125">
        <v>65.14</v>
      </c>
      <c r="I141" s="125">
        <v>72.349999999999994</v>
      </c>
      <c r="J141" s="125">
        <v>326.5</v>
      </c>
      <c r="K141" s="75">
        <v>59.04</v>
      </c>
      <c r="L141" s="75">
        <v>29.05</v>
      </c>
      <c r="M141" s="75">
        <v>35.619999999999997</v>
      </c>
      <c r="N141" s="113">
        <v>3.79</v>
      </c>
      <c r="O141" s="101">
        <v>33.869999999999997</v>
      </c>
      <c r="P141" s="101">
        <v>5.6630000000000003</v>
      </c>
      <c r="Q141" s="75">
        <v>9.68</v>
      </c>
      <c r="R141" s="101">
        <v>0</v>
      </c>
      <c r="S141" s="105">
        <v>8104082</v>
      </c>
      <c r="T141" s="105">
        <v>715989</v>
      </c>
      <c r="U141" s="105">
        <v>78370</v>
      </c>
      <c r="V141" s="105">
        <v>87044</v>
      </c>
      <c r="W141" s="105">
        <v>392812</v>
      </c>
      <c r="X141" s="105">
        <v>407870</v>
      </c>
      <c r="Y141" s="105">
        <v>0</v>
      </c>
      <c r="Z141" s="105">
        <v>129</v>
      </c>
      <c r="AA141" s="74">
        <v>1.3</v>
      </c>
      <c r="AB141" s="105">
        <v>43370</v>
      </c>
      <c r="AC141" s="105">
        <v>5175</v>
      </c>
      <c r="AD141" s="72">
        <v>20928</v>
      </c>
      <c r="AE141" s="167">
        <f t="array" ref="AE141">IFERROR(INDEX(#REF!,MATCH($C141&amp;#REF!&amp;DoM!$B$6,#REF!&amp;#REF!&amp;#REF!,0),MATCH(SNAME!AE$337,#REF!,0)),5.4)</f>
        <v>5.4</v>
      </c>
      <c r="AF141" s="105">
        <v>137472</v>
      </c>
      <c r="AG141" s="105">
        <v>138056</v>
      </c>
      <c r="AH141" s="104">
        <v>49709</v>
      </c>
      <c r="AI141" s="104">
        <v>55045</v>
      </c>
      <c r="AJ141">
        <v>43</v>
      </c>
      <c r="AK141" s="72">
        <v>446107626</v>
      </c>
      <c r="AL141" s="72">
        <v>31236</v>
      </c>
      <c r="AM141" s="72">
        <v>0</v>
      </c>
      <c r="AN141" s="62">
        <v>0</v>
      </c>
      <c r="AO141" s="72">
        <v>88752</v>
      </c>
      <c r="AP141" s="72">
        <v>89129</v>
      </c>
      <c r="AQ141" s="104">
        <v>32092</v>
      </c>
      <c r="AR141" s="104">
        <v>36322</v>
      </c>
      <c r="AS141" s="104">
        <v>20</v>
      </c>
      <c r="AT141" s="104">
        <v>10</v>
      </c>
      <c r="AU141" s="104">
        <v>0</v>
      </c>
      <c r="AV141" s="176">
        <v>0.67</v>
      </c>
      <c r="AW141" s="176">
        <v>0</v>
      </c>
      <c r="AX141" s="104">
        <v>430483</v>
      </c>
      <c r="AY141" s="130"/>
    </row>
    <row r="142" spans="1:51" x14ac:dyDescent="0.2">
      <c r="A142" s="172" t="s">
        <v>920</v>
      </c>
      <c r="B142" s="154" t="s">
        <v>514</v>
      </c>
      <c r="C142" s="155" t="s">
        <v>449</v>
      </c>
      <c r="D142" t="s">
        <v>662</v>
      </c>
      <c r="E142" s="74">
        <v>683.2</v>
      </c>
      <c r="F142" s="124">
        <v>6832</v>
      </c>
      <c r="G142" s="125">
        <v>631.46</v>
      </c>
      <c r="H142" s="125">
        <v>72.31</v>
      </c>
      <c r="I142" s="125">
        <v>65.150000000000006</v>
      </c>
      <c r="J142" s="125">
        <v>326.5</v>
      </c>
      <c r="K142" s="75">
        <v>39.6</v>
      </c>
      <c r="L142" s="75">
        <v>32.08</v>
      </c>
      <c r="M142" s="75">
        <v>16.440000000000001</v>
      </c>
      <c r="N142" s="113">
        <v>0</v>
      </c>
      <c r="O142" s="101">
        <v>25.25</v>
      </c>
      <c r="P142" s="101">
        <v>3.3330000000000002</v>
      </c>
      <c r="Q142" s="75">
        <v>2.64</v>
      </c>
      <c r="R142" s="101">
        <v>0</v>
      </c>
      <c r="S142" s="105">
        <v>4642344</v>
      </c>
      <c r="T142" s="105">
        <v>429077</v>
      </c>
      <c r="U142" s="105">
        <v>49135</v>
      </c>
      <c r="V142" s="105">
        <v>44269</v>
      </c>
      <c r="W142" s="105">
        <v>221857</v>
      </c>
      <c r="X142" s="105">
        <v>226653</v>
      </c>
      <c r="Y142" s="105">
        <v>5597</v>
      </c>
      <c r="Z142" s="105">
        <v>9</v>
      </c>
      <c r="AA142" s="74">
        <v>0</v>
      </c>
      <c r="AB142" s="105">
        <v>23272</v>
      </c>
      <c r="AC142" s="105">
        <v>2490</v>
      </c>
      <c r="AD142" s="72">
        <v>15165</v>
      </c>
      <c r="AE142" s="167">
        <f t="array" ref="AE142">IFERROR(INDEX(#REF!,MATCH($C142&amp;#REF!&amp;DoM!$B$6,#REF!&amp;#REF!&amp;#REF!,0),MATCH(SNAME!AE$337,#REF!,0)),5.4)</f>
        <v>5.4</v>
      </c>
      <c r="AF142" s="105">
        <v>28959</v>
      </c>
      <c r="AG142" s="105">
        <v>29062</v>
      </c>
      <c r="AH142" s="104">
        <v>16534</v>
      </c>
      <c r="AI142" s="104">
        <v>18317</v>
      </c>
      <c r="AJ142">
        <v>24</v>
      </c>
      <c r="AK142" s="72">
        <v>364433053</v>
      </c>
      <c r="AL142" s="72">
        <v>28991</v>
      </c>
      <c r="AM142" s="72">
        <v>0</v>
      </c>
      <c r="AN142" s="62">
        <v>0</v>
      </c>
      <c r="AO142" s="72">
        <v>13857</v>
      </c>
      <c r="AP142" s="72">
        <v>13906</v>
      </c>
      <c r="AQ142" s="104">
        <v>7912</v>
      </c>
      <c r="AR142" s="104">
        <v>8839</v>
      </c>
      <c r="AS142" s="104">
        <v>20</v>
      </c>
      <c r="AT142" s="104">
        <v>10</v>
      </c>
      <c r="AU142" s="104">
        <v>0</v>
      </c>
      <c r="AV142" s="176">
        <v>0</v>
      </c>
      <c r="AW142" s="176">
        <v>0</v>
      </c>
      <c r="AX142" s="104">
        <v>0</v>
      </c>
      <c r="AY142" s="130"/>
    </row>
    <row r="143" spans="1:51" x14ac:dyDescent="0.2">
      <c r="A143" s="172" t="s">
        <v>520</v>
      </c>
      <c r="B143" s="154" t="s">
        <v>512</v>
      </c>
      <c r="C143" s="155" t="s">
        <v>145</v>
      </c>
      <c r="D143" s="129" t="s">
        <v>663</v>
      </c>
      <c r="E143" s="74">
        <v>1437.5</v>
      </c>
      <c r="F143" s="124">
        <v>6736</v>
      </c>
      <c r="G143" s="125">
        <v>606.78</v>
      </c>
      <c r="H143" s="125">
        <v>71.42</v>
      </c>
      <c r="I143" s="125">
        <v>67.59</v>
      </c>
      <c r="J143" s="125">
        <v>326.5</v>
      </c>
      <c r="K143" s="75">
        <v>84.24</v>
      </c>
      <c r="L143" s="75">
        <v>55.67</v>
      </c>
      <c r="M143" s="75">
        <v>54.8</v>
      </c>
      <c r="N143" s="113">
        <v>0</v>
      </c>
      <c r="O143" s="101">
        <v>12.91</v>
      </c>
      <c r="P143" s="101">
        <v>6.7910000000000004</v>
      </c>
      <c r="Q143" s="75">
        <v>0.66</v>
      </c>
      <c r="R143" s="101">
        <v>0</v>
      </c>
      <c r="S143" s="105">
        <v>9635848</v>
      </c>
      <c r="T143" s="105">
        <v>867999</v>
      </c>
      <c r="U143" s="105">
        <v>102166</v>
      </c>
      <c r="V143" s="105">
        <v>96687</v>
      </c>
      <c r="W143" s="105">
        <v>467058</v>
      </c>
      <c r="X143" s="105">
        <v>486792</v>
      </c>
      <c r="Y143" s="105">
        <v>0</v>
      </c>
      <c r="Z143" s="105">
        <v>139</v>
      </c>
      <c r="AA143" s="74">
        <v>3.9</v>
      </c>
      <c r="AB143" s="105">
        <v>61484</v>
      </c>
      <c r="AC143" s="105">
        <v>7077</v>
      </c>
      <c r="AD143" s="72">
        <v>24957</v>
      </c>
      <c r="AE143" s="167">
        <f t="array" ref="AE143">IFERROR(INDEX(#REF!,MATCH($C143&amp;#REF!&amp;DoM!$B$6,#REF!&amp;#REF!&amp;#REF!,0),MATCH(SNAME!AE$337,#REF!,0)),5.4)</f>
        <v>5.4</v>
      </c>
      <c r="AF143" s="105">
        <v>44251</v>
      </c>
      <c r="AG143" s="105">
        <v>44115</v>
      </c>
      <c r="AH143" s="104">
        <v>44103</v>
      </c>
      <c r="AI143" s="104">
        <v>48862</v>
      </c>
      <c r="AJ143">
        <v>44.5</v>
      </c>
      <c r="AK143" s="72">
        <v>435275131</v>
      </c>
      <c r="AL143" s="72">
        <v>20874</v>
      </c>
      <c r="AM143" s="72">
        <v>0</v>
      </c>
      <c r="AN143" s="62">
        <v>0</v>
      </c>
      <c r="AO143" s="72">
        <v>36175</v>
      </c>
      <c r="AP143" s="72">
        <v>36064</v>
      </c>
      <c r="AQ143" s="104">
        <v>36054</v>
      </c>
      <c r="AR143" s="104">
        <v>40753</v>
      </c>
      <c r="AS143" s="104">
        <v>20</v>
      </c>
      <c r="AT143" s="104">
        <v>10</v>
      </c>
      <c r="AU143" s="104">
        <v>0</v>
      </c>
      <c r="AV143" s="176">
        <v>0.4</v>
      </c>
      <c r="AW143" s="176">
        <v>0</v>
      </c>
      <c r="AX143" s="104">
        <v>1310057</v>
      </c>
      <c r="AY143" s="130"/>
    </row>
    <row r="144" spans="1:51" x14ac:dyDescent="0.2">
      <c r="A144" s="172" t="s">
        <v>881</v>
      </c>
      <c r="B144" s="154" t="s">
        <v>513</v>
      </c>
      <c r="C144" s="155" t="s">
        <v>146</v>
      </c>
      <c r="D144" t="s">
        <v>664</v>
      </c>
      <c r="E144" s="74">
        <v>3496.6</v>
      </c>
      <c r="F144" s="124">
        <v>6736</v>
      </c>
      <c r="G144" s="125">
        <v>538.33000000000004</v>
      </c>
      <c r="H144" s="125">
        <v>63.81</v>
      </c>
      <c r="I144" s="125">
        <v>61.15</v>
      </c>
      <c r="J144" s="125">
        <v>326.5</v>
      </c>
      <c r="K144" s="75">
        <v>190.08</v>
      </c>
      <c r="L144" s="75">
        <v>103.55</v>
      </c>
      <c r="M144" s="75">
        <v>93.16</v>
      </c>
      <c r="N144" s="113">
        <v>0</v>
      </c>
      <c r="O144" s="101">
        <v>37.869999999999997</v>
      </c>
      <c r="P144" s="101">
        <v>14.653</v>
      </c>
      <c r="Q144" s="75">
        <v>6.6</v>
      </c>
      <c r="R144" s="101">
        <v>0</v>
      </c>
      <c r="S144" s="105">
        <v>23044530</v>
      </c>
      <c r="T144" s="105">
        <v>1841681</v>
      </c>
      <c r="U144" s="105">
        <v>218300</v>
      </c>
      <c r="V144" s="105">
        <v>209200</v>
      </c>
      <c r="W144" s="105">
        <v>1116989</v>
      </c>
      <c r="X144" s="105">
        <v>1086371</v>
      </c>
      <c r="Y144" s="105">
        <v>0</v>
      </c>
      <c r="Z144" s="105">
        <v>13</v>
      </c>
      <c r="AA144" s="74">
        <v>0</v>
      </c>
      <c r="AB144" s="105">
        <v>89984</v>
      </c>
      <c r="AC144" s="105">
        <v>11437</v>
      </c>
      <c r="AD144" s="72">
        <v>46602</v>
      </c>
      <c r="AE144" s="167">
        <f t="array" ref="AE144">IFERROR(INDEX(#REF!,MATCH($C144&amp;#REF!&amp;DoM!$B$6,#REF!&amp;#REF!&amp;#REF!,0),MATCH(SNAME!AE$337,#REF!,0)),5.4)</f>
        <v>5.4</v>
      </c>
      <c r="AF144" s="105">
        <v>45748</v>
      </c>
      <c r="AG144" s="105">
        <v>46466</v>
      </c>
      <c r="AH144" s="104">
        <v>72376</v>
      </c>
      <c r="AI144" s="104">
        <v>84672</v>
      </c>
      <c r="AJ144">
        <v>55</v>
      </c>
      <c r="AK144" s="72">
        <v>848964098</v>
      </c>
      <c r="AL144" s="72">
        <v>14444</v>
      </c>
      <c r="AM144" s="72">
        <v>0</v>
      </c>
      <c r="AN144" s="62">
        <v>0</v>
      </c>
      <c r="AO144" s="72">
        <v>42636</v>
      </c>
      <c r="AP144" s="72">
        <v>43305</v>
      </c>
      <c r="AQ144" s="104">
        <v>67452</v>
      </c>
      <c r="AR144" s="104">
        <v>80230</v>
      </c>
      <c r="AS144" s="104">
        <v>20</v>
      </c>
      <c r="AT144" s="104">
        <v>10</v>
      </c>
      <c r="AU144" s="104">
        <v>0</v>
      </c>
      <c r="AV144" s="176">
        <v>1.34</v>
      </c>
      <c r="AW144" s="176">
        <v>0</v>
      </c>
      <c r="AX144" s="104">
        <v>94497</v>
      </c>
      <c r="AY144" s="130"/>
    </row>
    <row r="145" spans="1:51" x14ac:dyDescent="0.2">
      <c r="A145" s="172" t="s">
        <v>903</v>
      </c>
      <c r="B145" s="154" t="s">
        <v>513</v>
      </c>
      <c r="C145" s="76" t="s">
        <v>147</v>
      </c>
      <c r="D145" t="s">
        <v>665</v>
      </c>
      <c r="E145" s="74">
        <v>860.8</v>
      </c>
      <c r="F145" s="124">
        <v>6736</v>
      </c>
      <c r="G145" s="125">
        <v>590.14</v>
      </c>
      <c r="H145" s="125">
        <v>54.67</v>
      </c>
      <c r="I145" s="125">
        <v>62.39</v>
      </c>
      <c r="J145" s="125">
        <v>326.5</v>
      </c>
      <c r="K145" s="75">
        <v>44.64</v>
      </c>
      <c r="L145" s="75">
        <v>36.909999999999997</v>
      </c>
      <c r="M145" s="75">
        <v>9.59</v>
      </c>
      <c r="N145" s="113">
        <v>0</v>
      </c>
      <c r="O145" s="101">
        <v>26.01</v>
      </c>
      <c r="P145" s="101">
        <v>3.3530000000000002</v>
      </c>
      <c r="Q145" s="75">
        <v>0.44</v>
      </c>
      <c r="R145" s="101">
        <v>0</v>
      </c>
      <c r="S145" s="105">
        <v>5774773</v>
      </c>
      <c r="T145" s="105">
        <v>505927</v>
      </c>
      <c r="U145" s="105">
        <v>46869</v>
      </c>
      <c r="V145" s="105">
        <v>53487</v>
      </c>
      <c r="W145" s="105">
        <v>279908</v>
      </c>
      <c r="X145" s="105">
        <v>269869</v>
      </c>
      <c r="Y145" s="105">
        <v>6497</v>
      </c>
      <c r="Z145" s="105">
        <v>3</v>
      </c>
      <c r="AA145" s="74">
        <v>0</v>
      </c>
      <c r="AB145" s="105">
        <v>22353</v>
      </c>
      <c r="AC145" s="105">
        <v>2841</v>
      </c>
      <c r="AD145" s="72">
        <v>10759</v>
      </c>
      <c r="AE145" s="167">
        <f t="array" ref="AE145">IFERROR(INDEX(#REF!,MATCH($C145&amp;#REF!&amp;DoM!$B$6,#REF!&amp;#REF!&amp;#REF!,0),MATCH(SNAME!AE$337,#REF!,0)),5.4)</f>
        <v>5.4</v>
      </c>
      <c r="AF145" s="105">
        <v>28217</v>
      </c>
      <c r="AG145" s="105">
        <v>28358</v>
      </c>
      <c r="AH145" s="104">
        <v>5078</v>
      </c>
      <c r="AI145" s="104">
        <v>5626</v>
      </c>
      <c r="AJ145">
        <v>18.5</v>
      </c>
      <c r="AK145" s="72">
        <v>229969168</v>
      </c>
      <c r="AL145" s="72">
        <v>1018</v>
      </c>
      <c r="AM145" s="72">
        <v>0</v>
      </c>
      <c r="AN145" s="62">
        <v>0</v>
      </c>
      <c r="AO145" s="72">
        <v>28791</v>
      </c>
      <c r="AP145" s="72">
        <v>28935</v>
      </c>
      <c r="AQ145" s="104">
        <v>5182</v>
      </c>
      <c r="AR145" s="104">
        <v>5766</v>
      </c>
      <c r="AS145" s="104">
        <v>0</v>
      </c>
      <c r="AT145" s="104">
        <v>10</v>
      </c>
      <c r="AU145" s="104">
        <v>0</v>
      </c>
      <c r="AV145" s="176">
        <v>1.34</v>
      </c>
      <c r="AW145" s="176">
        <v>0</v>
      </c>
      <c r="AX145" s="104">
        <v>316671</v>
      </c>
      <c r="AY145" s="130"/>
    </row>
    <row r="146" spans="1:51" x14ac:dyDescent="0.2">
      <c r="A146" s="172" t="s">
        <v>894</v>
      </c>
      <c r="B146" s="154" t="s">
        <v>520</v>
      </c>
      <c r="C146" s="155" t="s">
        <v>148</v>
      </c>
      <c r="D146" t="s">
        <v>666</v>
      </c>
      <c r="E146" s="74">
        <v>14285</v>
      </c>
      <c r="F146" s="124">
        <v>6748</v>
      </c>
      <c r="G146" s="125">
        <v>557.80999999999995</v>
      </c>
      <c r="H146" s="125">
        <v>68.94</v>
      </c>
      <c r="I146" s="125">
        <v>70.7</v>
      </c>
      <c r="J146" s="125">
        <v>326.5</v>
      </c>
      <c r="K146" s="75">
        <v>524.88</v>
      </c>
      <c r="L146" s="75">
        <v>379.54</v>
      </c>
      <c r="M146" s="75">
        <v>490.46</v>
      </c>
      <c r="N146" s="113">
        <v>0</v>
      </c>
      <c r="O146" s="101">
        <v>40.090000000000003</v>
      </c>
      <c r="P146" s="101">
        <v>66.558999999999997</v>
      </c>
      <c r="Q146" s="75">
        <v>285.12</v>
      </c>
      <c r="R146" s="101">
        <v>0</v>
      </c>
      <c r="S146" s="105">
        <v>95804730</v>
      </c>
      <c r="T146" s="105">
        <v>7919507</v>
      </c>
      <c r="U146" s="105">
        <v>978776</v>
      </c>
      <c r="V146" s="105">
        <v>1003763</v>
      </c>
      <c r="W146" s="105">
        <v>4635484</v>
      </c>
      <c r="X146" s="105">
        <v>4588994</v>
      </c>
      <c r="Y146" s="105">
        <v>0</v>
      </c>
      <c r="Z146" s="105">
        <v>985</v>
      </c>
      <c r="AA146" s="74">
        <v>5.0999999999999996</v>
      </c>
      <c r="AB146" s="105">
        <v>429615</v>
      </c>
      <c r="AC146" s="105">
        <v>50104</v>
      </c>
      <c r="AD146" s="72">
        <v>160266</v>
      </c>
      <c r="AE146" s="167">
        <f t="array" ref="AE146">IFERROR(INDEX(#REF!,MATCH($C146&amp;#REF!&amp;DoM!$B$6,#REF!&amp;#REF!&amp;#REF!,0),MATCH(SNAME!AE$337,#REF!,0)),5.4)</f>
        <v>5.4</v>
      </c>
      <c r="AF146" s="105">
        <v>339007</v>
      </c>
      <c r="AG146" s="105">
        <v>343457</v>
      </c>
      <c r="AH146" s="104">
        <v>833906</v>
      </c>
      <c r="AI146" s="104">
        <v>956440</v>
      </c>
      <c r="AJ146">
        <v>251</v>
      </c>
      <c r="AK146" s="72">
        <v>6107426028</v>
      </c>
      <c r="AL146" s="72">
        <v>0</v>
      </c>
      <c r="AM146" s="72">
        <v>0</v>
      </c>
      <c r="AN146" s="62">
        <v>0</v>
      </c>
      <c r="AO146" s="72">
        <v>196399</v>
      </c>
      <c r="AP146" s="72">
        <v>198977</v>
      </c>
      <c r="AQ146" s="104">
        <v>483113</v>
      </c>
      <c r="AR146" s="104">
        <v>568421</v>
      </c>
      <c r="AS146" s="104">
        <v>20</v>
      </c>
      <c r="AT146" s="104">
        <v>10</v>
      </c>
      <c r="AU146" s="104">
        <v>0</v>
      </c>
      <c r="AV146" s="176">
        <v>1.34</v>
      </c>
      <c r="AW146" s="176">
        <v>0</v>
      </c>
      <c r="AX146" s="104">
        <v>15980321</v>
      </c>
      <c r="AY146" s="130"/>
    </row>
    <row r="147" spans="1:51" x14ac:dyDescent="0.2">
      <c r="A147" s="172" t="s">
        <v>860</v>
      </c>
      <c r="B147" s="154" t="s">
        <v>512</v>
      </c>
      <c r="C147" s="155" t="s">
        <v>149</v>
      </c>
      <c r="D147" t="s">
        <v>667</v>
      </c>
      <c r="E147" s="74">
        <v>1052.7</v>
      </c>
      <c r="F147" s="124">
        <v>6736</v>
      </c>
      <c r="G147" s="125">
        <v>589.71</v>
      </c>
      <c r="H147" s="125">
        <v>68.569999999999993</v>
      </c>
      <c r="I147" s="125">
        <v>73.97</v>
      </c>
      <c r="J147" s="125">
        <v>326.5</v>
      </c>
      <c r="K147" s="75">
        <v>64.8</v>
      </c>
      <c r="L147" s="75">
        <v>28.46</v>
      </c>
      <c r="M147" s="75">
        <v>35.619999999999997</v>
      </c>
      <c r="N147" s="113">
        <v>0</v>
      </c>
      <c r="O147" s="101">
        <v>23.62</v>
      </c>
      <c r="P147" s="101">
        <v>5.2969999999999997</v>
      </c>
      <c r="Q147" s="75">
        <v>6.38</v>
      </c>
      <c r="R147" s="101">
        <v>0</v>
      </c>
      <c r="S147" s="105">
        <v>7390739</v>
      </c>
      <c r="T147" s="105">
        <v>647030</v>
      </c>
      <c r="U147" s="105">
        <v>75235</v>
      </c>
      <c r="V147" s="105">
        <v>81160</v>
      </c>
      <c r="W147" s="105">
        <v>358236</v>
      </c>
      <c r="X147" s="105">
        <v>367851</v>
      </c>
      <c r="Y147" s="105">
        <v>0</v>
      </c>
      <c r="Z147" s="105">
        <v>5</v>
      </c>
      <c r="AA147" s="74">
        <v>0</v>
      </c>
      <c r="AB147" s="105">
        <v>46461</v>
      </c>
      <c r="AC147" s="105">
        <v>5348</v>
      </c>
      <c r="AD147" s="72">
        <v>16543</v>
      </c>
      <c r="AE147" s="167">
        <f t="array" ref="AE147">IFERROR(INDEX(#REF!,MATCH($C147&amp;#REF!&amp;DoM!$B$6,#REF!&amp;#REF!&amp;#REF!,0),MATCH(SNAME!AE$337,#REF!,0)),5.4)</f>
        <v>5.4</v>
      </c>
      <c r="AF147" s="105">
        <v>113440</v>
      </c>
      <c r="AG147" s="105">
        <v>113940</v>
      </c>
      <c r="AH147" s="104">
        <v>40765</v>
      </c>
      <c r="AI147" s="104">
        <v>48273</v>
      </c>
      <c r="AJ147">
        <v>29</v>
      </c>
      <c r="AK147" s="72">
        <v>328125420</v>
      </c>
      <c r="AL147" s="72">
        <v>27635</v>
      </c>
      <c r="AM147" s="72">
        <v>0</v>
      </c>
      <c r="AN147" s="62">
        <v>0</v>
      </c>
      <c r="AO147" s="72">
        <v>93453</v>
      </c>
      <c r="AP147" s="72">
        <v>93865</v>
      </c>
      <c r="AQ147" s="104">
        <v>33583</v>
      </c>
      <c r="AR147" s="104">
        <v>40815</v>
      </c>
      <c r="AS147" s="104">
        <v>20</v>
      </c>
      <c r="AT147" s="104">
        <v>10</v>
      </c>
      <c r="AU147" s="104">
        <v>0</v>
      </c>
      <c r="AV147" s="176">
        <v>0.67</v>
      </c>
      <c r="AW147" s="176">
        <v>0</v>
      </c>
      <c r="AX147" s="104">
        <v>263117</v>
      </c>
      <c r="AY147" s="130"/>
    </row>
    <row r="148" spans="1:51" x14ac:dyDescent="0.2">
      <c r="A148" s="172" t="s">
        <v>909</v>
      </c>
      <c r="B148" s="154" t="s">
        <v>520</v>
      </c>
      <c r="C148" s="155" t="s">
        <v>150</v>
      </c>
      <c r="D148" t="s">
        <v>668</v>
      </c>
      <c r="E148" s="74">
        <v>550.1</v>
      </c>
      <c r="F148" s="124">
        <v>6736</v>
      </c>
      <c r="G148" s="125">
        <v>552.87</v>
      </c>
      <c r="H148" s="125">
        <v>64.459999999999994</v>
      </c>
      <c r="I148" s="125">
        <v>54.61</v>
      </c>
      <c r="J148" s="125">
        <v>326.5</v>
      </c>
      <c r="K148" s="75">
        <v>30.96</v>
      </c>
      <c r="L148" s="75">
        <v>22.99</v>
      </c>
      <c r="M148" s="75">
        <v>6.85</v>
      </c>
      <c r="N148" s="113">
        <v>0</v>
      </c>
      <c r="O148" s="101">
        <v>25.88</v>
      </c>
      <c r="P148" s="101">
        <v>2.5030000000000001</v>
      </c>
      <c r="Q148" s="75">
        <v>0.44</v>
      </c>
      <c r="R148" s="101">
        <v>0</v>
      </c>
      <c r="S148" s="105">
        <v>3669099</v>
      </c>
      <c r="T148" s="105">
        <v>301148</v>
      </c>
      <c r="U148" s="105">
        <v>35111</v>
      </c>
      <c r="V148" s="105">
        <v>29746</v>
      </c>
      <c r="W148" s="105">
        <v>177845</v>
      </c>
      <c r="X148" s="105">
        <v>177306</v>
      </c>
      <c r="Y148" s="105">
        <v>10302</v>
      </c>
      <c r="Z148" s="105">
        <v>2</v>
      </c>
      <c r="AA148" s="74">
        <v>0</v>
      </c>
      <c r="AB148" s="105">
        <v>16599</v>
      </c>
      <c r="AC148" s="105">
        <v>1936</v>
      </c>
      <c r="AD148" s="72">
        <v>10256</v>
      </c>
      <c r="AE148" s="167">
        <f t="array" ref="AE148">IFERROR(INDEX(#REF!,MATCH($C148&amp;#REF!&amp;DoM!$B$6,#REF!&amp;#REF!&amp;#REF!,0),MATCH(SNAME!AE$337,#REF!,0)),5.4)</f>
        <v>5.4</v>
      </c>
      <c r="AF148" s="105">
        <v>20807</v>
      </c>
      <c r="AG148" s="105">
        <v>21180</v>
      </c>
      <c r="AH148" s="104">
        <v>11611</v>
      </c>
      <c r="AI148" s="104">
        <v>12861</v>
      </c>
      <c r="AJ148">
        <v>18</v>
      </c>
      <c r="AK148" s="72">
        <v>160943221</v>
      </c>
      <c r="AL148" s="72">
        <v>11288</v>
      </c>
      <c r="AM148" s="72">
        <v>0</v>
      </c>
      <c r="AN148" s="62">
        <v>0</v>
      </c>
      <c r="AO148" s="72">
        <v>16074</v>
      </c>
      <c r="AP148" s="72">
        <v>16362</v>
      </c>
      <c r="AQ148" s="104">
        <v>8970</v>
      </c>
      <c r="AR148" s="104">
        <v>10075</v>
      </c>
      <c r="AS148" s="104">
        <v>20</v>
      </c>
      <c r="AT148" s="104">
        <v>10</v>
      </c>
      <c r="AU148" s="104">
        <v>20</v>
      </c>
      <c r="AV148" s="176">
        <v>1.34</v>
      </c>
      <c r="AW148" s="176">
        <v>0</v>
      </c>
      <c r="AX148" s="104">
        <v>410514</v>
      </c>
      <c r="AY148" s="130"/>
    </row>
    <row r="149" spans="1:51" x14ac:dyDescent="0.2">
      <c r="A149" s="172" t="s">
        <v>519</v>
      </c>
      <c r="B149" s="154" t="s">
        <v>512</v>
      </c>
      <c r="C149" s="155" t="s">
        <v>151</v>
      </c>
      <c r="D149" t="s">
        <v>669</v>
      </c>
      <c r="E149" s="74">
        <v>432.1</v>
      </c>
      <c r="F149" s="124">
        <v>6806</v>
      </c>
      <c r="G149" s="125">
        <v>569.73</v>
      </c>
      <c r="H149" s="125">
        <v>54.65</v>
      </c>
      <c r="I149" s="125">
        <v>48.37</v>
      </c>
      <c r="J149" s="125">
        <v>326.5</v>
      </c>
      <c r="K149" s="75">
        <v>20.88</v>
      </c>
      <c r="L149" s="75">
        <v>21.78</v>
      </c>
      <c r="M149" s="75">
        <v>10.96</v>
      </c>
      <c r="N149" s="113">
        <v>0</v>
      </c>
      <c r="O149" s="101">
        <v>2.91</v>
      </c>
      <c r="P149" s="101">
        <v>1.347</v>
      </c>
      <c r="Q149" s="75">
        <v>0</v>
      </c>
      <c r="R149" s="101">
        <v>0</v>
      </c>
      <c r="S149" s="105">
        <v>2742818</v>
      </c>
      <c r="T149" s="105">
        <v>229601</v>
      </c>
      <c r="U149" s="105">
        <v>22024</v>
      </c>
      <c r="V149" s="105">
        <v>19493</v>
      </c>
      <c r="W149" s="105">
        <v>131580</v>
      </c>
      <c r="X149" s="105">
        <v>135265</v>
      </c>
      <c r="Y149" s="105">
        <v>0</v>
      </c>
      <c r="Z149" s="105">
        <v>16</v>
      </c>
      <c r="AA149" s="74">
        <v>0</v>
      </c>
      <c r="AB149" s="105">
        <v>17084</v>
      </c>
      <c r="AC149" s="105">
        <v>1967</v>
      </c>
      <c r="AD149" s="72">
        <v>5361</v>
      </c>
      <c r="AE149" s="167">
        <f t="array" ref="AE149">IFERROR(INDEX(#REF!,MATCH($C149&amp;#REF!&amp;DoM!$B$6,#REF!&amp;#REF!&amp;#REF!,0),MATCH(SNAME!AE$337,#REF!,0)),5.4)</f>
        <v>5.4</v>
      </c>
      <c r="AF149" s="105">
        <v>59269</v>
      </c>
      <c r="AG149" s="105">
        <v>59288</v>
      </c>
      <c r="AH149" s="104">
        <v>6731</v>
      </c>
      <c r="AI149" s="104">
        <v>7458</v>
      </c>
      <c r="AJ149">
        <v>13</v>
      </c>
      <c r="AK149" s="72">
        <v>147599943</v>
      </c>
      <c r="AL149" s="72">
        <v>15059</v>
      </c>
      <c r="AM149" s="72">
        <v>0</v>
      </c>
      <c r="AN149" s="62">
        <v>0</v>
      </c>
      <c r="AO149" s="72">
        <v>33862</v>
      </c>
      <c r="AP149" s="72">
        <v>33873</v>
      </c>
      <c r="AQ149" s="104">
        <v>3846</v>
      </c>
      <c r="AR149" s="104">
        <v>4292</v>
      </c>
      <c r="AS149" s="104">
        <v>20</v>
      </c>
      <c r="AT149" s="104">
        <v>10</v>
      </c>
      <c r="AU149" s="104">
        <v>20</v>
      </c>
      <c r="AV149" s="176">
        <v>1.34</v>
      </c>
      <c r="AW149" s="176">
        <v>0</v>
      </c>
      <c r="AX149" s="104">
        <v>9385</v>
      </c>
      <c r="AY149" s="130"/>
    </row>
    <row r="150" spans="1:51" x14ac:dyDescent="0.2">
      <c r="A150" s="172" t="s">
        <v>520</v>
      </c>
      <c r="B150" s="154" t="s">
        <v>512</v>
      </c>
      <c r="C150" s="155" t="s">
        <v>153</v>
      </c>
      <c r="D150" t="s">
        <v>670</v>
      </c>
      <c r="E150" s="74">
        <v>919.2</v>
      </c>
      <c r="F150" s="124">
        <v>6736</v>
      </c>
      <c r="G150" s="125">
        <v>527.1</v>
      </c>
      <c r="H150" s="125">
        <v>57.16</v>
      </c>
      <c r="I150" s="125">
        <v>69.8</v>
      </c>
      <c r="J150" s="125">
        <v>326.5</v>
      </c>
      <c r="K150" s="75">
        <v>36.72</v>
      </c>
      <c r="L150" s="75">
        <v>16.34</v>
      </c>
      <c r="M150" s="75">
        <v>45.21</v>
      </c>
      <c r="N150" s="113">
        <v>0</v>
      </c>
      <c r="O150" s="101">
        <v>6.84</v>
      </c>
      <c r="P150" s="101">
        <v>3.2029999999999998</v>
      </c>
      <c r="Q150" s="75">
        <v>14.96</v>
      </c>
      <c r="R150" s="101">
        <v>0</v>
      </c>
      <c r="S150" s="105">
        <v>6116288</v>
      </c>
      <c r="T150" s="105">
        <v>478607</v>
      </c>
      <c r="U150" s="105">
        <v>51901</v>
      </c>
      <c r="V150" s="105">
        <v>63378</v>
      </c>
      <c r="W150" s="105">
        <v>296462</v>
      </c>
      <c r="X150" s="105">
        <v>298814</v>
      </c>
      <c r="Y150" s="105">
        <v>0</v>
      </c>
      <c r="Z150" s="105">
        <v>118</v>
      </c>
      <c r="AA150" s="74">
        <v>0</v>
      </c>
      <c r="AB150" s="105">
        <v>37741</v>
      </c>
      <c r="AC150" s="105">
        <v>4344</v>
      </c>
      <c r="AD150" s="72">
        <v>13877</v>
      </c>
      <c r="AE150" s="167">
        <f t="array" ref="AE150">IFERROR(INDEX(#REF!,MATCH($C150&amp;#REF!&amp;DoM!$B$6,#REF!&amp;#REF!&amp;#REF!,0),MATCH(SNAME!AE$337,#REF!,0)),5.4)</f>
        <v>5.4</v>
      </c>
      <c r="AF150" s="105">
        <v>34821</v>
      </c>
      <c r="AG150" s="105">
        <v>34723</v>
      </c>
      <c r="AH150" s="104">
        <v>12383</v>
      </c>
      <c r="AI150" s="104">
        <v>13719</v>
      </c>
      <c r="AJ150">
        <v>0</v>
      </c>
      <c r="AK150" s="72">
        <v>290963370</v>
      </c>
      <c r="AL150" s="72">
        <v>1736</v>
      </c>
      <c r="AM150" s="72">
        <v>0</v>
      </c>
      <c r="AN150" s="62">
        <v>0</v>
      </c>
      <c r="AO150" s="72">
        <v>24200</v>
      </c>
      <c r="AP150" s="72">
        <v>24132</v>
      </c>
      <c r="AQ150" s="104">
        <v>8606</v>
      </c>
      <c r="AR150" s="104">
        <v>9616</v>
      </c>
      <c r="AS150" s="104">
        <v>0</v>
      </c>
      <c r="AT150" s="104">
        <v>10</v>
      </c>
      <c r="AU150" s="104">
        <v>0</v>
      </c>
      <c r="AV150" s="176">
        <v>0</v>
      </c>
      <c r="AW150" s="176">
        <v>0</v>
      </c>
      <c r="AX150" s="104">
        <v>1431944</v>
      </c>
      <c r="AY150" s="130"/>
    </row>
    <row r="151" spans="1:51" x14ac:dyDescent="0.2">
      <c r="A151" s="172" t="s">
        <v>866</v>
      </c>
      <c r="B151" s="154" t="s">
        <v>513</v>
      </c>
      <c r="C151" s="155" t="s">
        <v>154</v>
      </c>
      <c r="D151" t="s">
        <v>671</v>
      </c>
      <c r="E151" s="74">
        <v>7057.6</v>
      </c>
      <c r="F151" s="124">
        <v>6736</v>
      </c>
      <c r="G151" s="125">
        <v>540.45000000000005</v>
      </c>
      <c r="H151" s="125">
        <v>59.97</v>
      </c>
      <c r="I151" s="125">
        <v>58.8</v>
      </c>
      <c r="J151" s="125">
        <v>326.5</v>
      </c>
      <c r="K151" s="75">
        <v>241.92</v>
      </c>
      <c r="L151" s="75">
        <v>194.91</v>
      </c>
      <c r="M151" s="75">
        <v>231.53</v>
      </c>
      <c r="N151" s="113">
        <v>0</v>
      </c>
      <c r="O151" s="101">
        <v>56.84</v>
      </c>
      <c r="P151" s="101">
        <v>25.771000000000001</v>
      </c>
      <c r="Q151" s="75">
        <v>82.5</v>
      </c>
      <c r="R151" s="101">
        <v>0</v>
      </c>
      <c r="S151" s="105">
        <v>47651138</v>
      </c>
      <c r="T151" s="105">
        <v>3823197</v>
      </c>
      <c r="U151" s="105">
        <v>424234</v>
      </c>
      <c r="V151" s="105">
        <v>415957</v>
      </c>
      <c r="W151" s="105">
        <v>2309694</v>
      </c>
      <c r="X151" s="105">
        <v>2225571</v>
      </c>
      <c r="Y151" s="105">
        <v>0</v>
      </c>
      <c r="Z151" s="105">
        <v>365</v>
      </c>
      <c r="AA151" s="74">
        <v>0</v>
      </c>
      <c r="AB151" s="105">
        <v>184343</v>
      </c>
      <c r="AC151" s="105">
        <v>23430</v>
      </c>
      <c r="AD151" s="72">
        <v>57139</v>
      </c>
      <c r="AE151" s="167">
        <f t="array" ref="AE151">IFERROR(INDEX(#REF!,MATCH($C151&amp;#REF!&amp;DoM!$B$6,#REF!&amp;#REF!&amp;#REF!,0),MATCH(SNAME!AE$337,#REF!,0)),5.4)</f>
        <v>5.4</v>
      </c>
      <c r="AF151" s="105">
        <v>275873</v>
      </c>
      <c r="AG151" s="105">
        <v>277616</v>
      </c>
      <c r="AH151" s="104">
        <v>398093</v>
      </c>
      <c r="AI151" s="104">
        <v>442343</v>
      </c>
      <c r="AJ151">
        <v>135</v>
      </c>
      <c r="AK151" s="72">
        <v>2228606940</v>
      </c>
      <c r="AL151" s="72">
        <v>4936</v>
      </c>
      <c r="AM151" s="72">
        <v>0</v>
      </c>
      <c r="AN151" s="62">
        <v>22356</v>
      </c>
      <c r="AO151" s="72">
        <v>190921</v>
      </c>
      <c r="AP151" s="72">
        <v>192127</v>
      </c>
      <c r="AQ151" s="104">
        <v>275504</v>
      </c>
      <c r="AR151" s="104">
        <v>316855</v>
      </c>
      <c r="AS151" s="104">
        <v>0</v>
      </c>
      <c r="AT151" s="104">
        <v>10</v>
      </c>
      <c r="AU151" s="104">
        <v>0</v>
      </c>
      <c r="AV151" s="176">
        <v>1.34</v>
      </c>
      <c r="AW151" s="176">
        <v>0</v>
      </c>
      <c r="AX151" s="104">
        <v>1574250</v>
      </c>
      <c r="AY151" s="130"/>
    </row>
    <row r="152" spans="1:51" x14ac:dyDescent="0.2">
      <c r="A152" s="172" t="s">
        <v>885</v>
      </c>
      <c r="B152" s="154" t="s">
        <v>523</v>
      </c>
      <c r="C152" s="155" t="s">
        <v>155</v>
      </c>
      <c r="D152" s="129" t="s">
        <v>672</v>
      </c>
      <c r="E152" s="74">
        <v>1875</v>
      </c>
      <c r="F152" s="124">
        <v>6736</v>
      </c>
      <c r="G152" s="125">
        <v>569.6</v>
      </c>
      <c r="H152" s="125">
        <v>67.72</v>
      </c>
      <c r="I152" s="125">
        <v>73.09</v>
      </c>
      <c r="J152" s="125">
        <v>326.5</v>
      </c>
      <c r="K152" s="75">
        <v>131.04</v>
      </c>
      <c r="L152" s="75">
        <v>108.92</v>
      </c>
      <c r="M152" s="75">
        <v>132.88999999999999</v>
      </c>
      <c r="N152" s="113">
        <v>0</v>
      </c>
      <c r="O152" s="101">
        <v>14.92</v>
      </c>
      <c r="P152" s="101">
        <v>11.974</v>
      </c>
      <c r="Q152" s="75">
        <v>1.1000000000000001</v>
      </c>
      <c r="R152" s="101">
        <v>0</v>
      </c>
      <c r="S152" s="105">
        <v>12863739</v>
      </c>
      <c r="T152" s="105">
        <v>1087765</v>
      </c>
      <c r="U152" s="105">
        <v>129325</v>
      </c>
      <c r="V152" s="105">
        <v>139580</v>
      </c>
      <c r="W152" s="105">
        <v>623517</v>
      </c>
      <c r="X152" s="105">
        <v>667690</v>
      </c>
      <c r="Y152" s="105">
        <v>0</v>
      </c>
      <c r="Z152" s="105">
        <v>62</v>
      </c>
      <c r="AA152" s="74">
        <v>0.6</v>
      </c>
      <c r="AB152" s="105">
        <v>66919</v>
      </c>
      <c r="AC152" s="105">
        <v>7286</v>
      </c>
      <c r="AD152" s="72">
        <v>34775</v>
      </c>
      <c r="AE152" s="167">
        <f t="array" ref="AE152">IFERROR(INDEX(#REF!,MATCH($C152&amp;#REF!&amp;DoM!$B$6,#REF!&amp;#REF!&amp;#REF!,0),MATCH(SNAME!AE$337,#REF!,0)),5.4)</f>
        <v>5.4</v>
      </c>
      <c r="AF152" s="105">
        <v>282381</v>
      </c>
      <c r="AG152" s="105">
        <v>281776</v>
      </c>
      <c r="AH152" s="104">
        <v>75181</v>
      </c>
      <c r="AI152" s="104">
        <v>83282</v>
      </c>
      <c r="AJ152">
        <v>47</v>
      </c>
      <c r="AK152" s="72">
        <v>391896107</v>
      </c>
      <c r="AL152" s="72">
        <v>0</v>
      </c>
      <c r="AM152" s="72">
        <v>0</v>
      </c>
      <c r="AN152" s="62">
        <v>0</v>
      </c>
      <c r="AO152" s="72">
        <v>282805</v>
      </c>
      <c r="AP152" s="72">
        <v>282199</v>
      </c>
      <c r="AQ152" s="104">
        <v>75294</v>
      </c>
      <c r="AR152" s="104">
        <v>86555</v>
      </c>
      <c r="AS152" s="104">
        <v>0</v>
      </c>
      <c r="AT152" s="104">
        <v>10</v>
      </c>
      <c r="AU152" s="104">
        <v>0</v>
      </c>
      <c r="AV152" s="176">
        <v>0</v>
      </c>
      <c r="AW152" s="176">
        <v>0</v>
      </c>
      <c r="AX152" s="104">
        <v>597853</v>
      </c>
      <c r="AY152" s="130"/>
    </row>
    <row r="153" spans="1:51" x14ac:dyDescent="0.2">
      <c r="A153" s="172" t="s">
        <v>925</v>
      </c>
      <c r="B153" s="154" t="s">
        <v>523</v>
      </c>
      <c r="C153" s="155" t="s">
        <v>156</v>
      </c>
      <c r="D153" t="s">
        <v>673</v>
      </c>
      <c r="E153" s="74">
        <v>332.6</v>
      </c>
      <c r="F153" s="124">
        <v>6775</v>
      </c>
      <c r="G153" s="125">
        <v>622.36</v>
      </c>
      <c r="H153" s="125">
        <v>65.19</v>
      </c>
      <c r="I153" s="125">
        <v>59.98</v>
      </c>
      <c r="J153" s="125">
        <v>326.5</v>
      </c>
      <c r="K153" s="75">
        <v>23.76</v>
      </c>
      <c r="L153" s="75">
        <v>8.4700000000000006</v>
      </c>
      <c r="M153" s="75">
        <v>13.7</v>
      </c>
      <c r="N153" s="113">
        <v>0</v>
      </c>
      <c r="O153" s="101">
        <v>22.61</v>
      </c>
      <c r="P153" s="101">
        <v>1.431</v>
      </c>
      <c r="Q153" s="75">
        <v>0</v>
      </c>
      <c r="R153" s="101">
        <v>0</v>
      </c>
      <c r="S153" s="105">
        <v>2312308</v>
      </c>
      <c r="T153" s="105">
        <v>212411</v>
      </c>
      <c r="U153" s="105">
        <v>22249</v>
      </c>
      <c r="V153" s="105">
        <v>20471</v>
      </c>
      <c r="W153" s="105">
        <v>111434</v>
      </c>
      <c r="X153" s="105">
        <v>114853</v>
      </c>
      <c r="Y153" s="105">
        <v>0</v>
      </c>
      <c r="Z153" s="105">
        <v>1</v>
      </c>
      <c r="AA153" s="74">
        <v>0</v>
      </c>
      <c r="AB153" s="105">
        <v>11511</v>
      </c>
      <c r="AC153" s="105">
        <v>1253</v>
      </c>
      <c r="AD153" s="72">
        <v>5960</v>
      </c>
      <c r="AE153" s="167">
        <f t="array" ref="AE153">IFERROR(INDEX(#REF!,MATCH($C153&amp;#REF!&amp;DoM!$B$6,#REF!&amp;#REF!&amp;#REF!,0),MATCH(SNAME!AE$337,#REF!,0)),5.4)</f>
        <v>5.4</v>
      </c>
      <c r="AF153" s="105">
        <v>22798</v>
      </c>
      <c r="AG153" s="105">
        <v>23872</v>
      </c>
      <c r="AH153" s="104">
        <v>4768</v>
      </c>
      <c r="AI153" s="104">
        <v>5283</v>
      </c>
      <c r="AJ153">
        <v>11.5</v>
      </c>
      <c r="AK153" s="72">
        <v>179547962</v>
      </c>
      <c r="AL153" s="72">
        <v>0</v>
      </c>
      <c r="AM153" s="72">
        <v>0</v>
      </c>
      <c r="AN153" s="62">
        <v>0</v>
      </c>
      <c r="AO153" s="72">
        <v>11873</v>
      </c>
      <c r="AP153" s="72">
        <v>12432</v>
      </c>
      <c r="AQ153" s="104">
        <v>2483</v>
      </c>
      <c r="AR153" s="104">
        <v>2766</v>
      </c>
      <c r="AS153" s="104">
        <v>20</v>
      </c>
      <c r="AT153" s="104">
        <v>10</v>
      </c>
      <c r="AU153" s="104">
        <v>0</v>
      </c>
      <c r="AV153" s="176">
        <v>1.34</v>
      </c>
      <c r="AW153" s="176">
        <v>0</v>
      </c>
      <c r="AX153" s="104">
        <v>281516</v>
      </c>
      <c r="AY153" s="130"/>
    </row>
    <row r="154" spans="1:51" x14ac:dyDescent="0.2">
      <c r="A154" s="172" t="s">
        <v>857</v>
      </c>
      <c r="B154" s="154" t="s">
        <v>521</v>
      </c>
      <c r="C154" s="155" t="s">
        <v>157</v>
      </c>
      <c r="D154" t="s">
        <v>674</v>
      </c>
      <c r="E154" s="74">
        <v>440.3</v>
      </c>
      <c r="F154" s="124">
        <v>6834</v>
      </c>
      <c r="G154" s="125">
        <v>619.52</v>
      </c>
      <c r="H154" s="125">
        <v>71.81</v>
      </c>
      <c r="I154" s="125">
        <v>78.31</v>
      </c>
      <c r="J154" s="125">
        <v>326.5</v>
      </c>
      <c r="K154" s="75">
        <v>16.559999999999999</v>
      </c>
      <c r="L154" s="75">
        <v>7.26</v>
      </c>
      <c r="M154" s="75">
        <v>21.92</v>
      </c>
      <c r="N154" s="113">
        <v>0</v>
      </c>
      <c r="O154" s="101">
        <v>21.29</v>
      </c>
      <c r="P154" s="101">
        <v>2.0939999999999999</v>
      </c>
      <c r="Q154" s="75">
        <v>0</v>
      </c>
      <c r="R154" s="101">
        <v>0</v>
      </c>
      <c r="S154" s="105">
        <v>3119038</v>
      </c>
      <c r="T154" s="105">
        <v>282749</v>
      </c>
      <c r="U154" s="105">
        <v>32774</v>
      </c>
      <c r="V154" s="105">
        <v>35741</v>
      </c>
      <c r="W154" s="105">
        <v>149015</v>
      </c>
      <c r="X154" s="105">
        <v>156429</v>
      </c>
      <c r="Y154" s="105">
        <v>6796</v>
      </c>
      <c r="Z154" s="105">
        <v>3</v>
      </c>
      <c r="AA154" s="74">
        <v>0</v>
      </c>
      <c r="AB154" s="105">
        <v>15723</v>
      </c>
      <c r="AC154" s="105">
        <v>1883</v>
      </c>
      <c r="AD154" s="72">
        <v>7261</v>
      </c>
      <c r="AE154" s="167">
        <f t="array" ref="AE154">IFERROR(INDEX(#REF!,MATCH($C154&amp;#REF!&amp;DoM!$B$6,#REF!&amp;#REF!&amp;#REF!,0),MATCH(SNAME!AE$337,#REF!,0)),5.4)</f>
        <v>5.4</v>
      </c>
      <c r="AF154" s="105">
        <v>15614</v>
      </c>
      <c r="AG154" s="105">
        <v>15619</v>
      </c>
      <c r="AH154" s="104">
        <v>8395</v>
      </c>
      <c r="AI154" s="104">
        <v>9334</v>
      </c>
      <c r="AJ154">
        <v>0</v>
      </c>
      <c r="AK154" s="72">
        <v>192985826</v>
      </c>
      <c r="AL154" s="72">
        <v>18378</v>
      </c>
      <c r="AM154" s="72">
        <v>0</v>
      </c>
      <c r="AN154" s="62">
        <v>0</v>
      </c>
      <c r="AO154" s="72">
        <v>10488</v>
      </c>
      <c r="AP154" s="72">
        <v>10491</v>
      </c>
      <c r="AQ154" s="104">
        <v>5638</v>
      </c>
      <c r="AR154" s="104">
        <v>6324</v>
      </c>
      <c r="AS154" s="104">
        <v>20</v>
      </c>
      <c r="AT154" s="104">
        <v>10</v>
      </c>
      <c r="AU154" s="104">
        <v>20</v>
      </c>
      <c r="AV154" s="176">
        <v>0.67</v>
      </c>
      <c r="AW154" s="176">
        <v>0</v>
      </c>
      <c r="AX154" s="104">
        <v>0</v>
      </c>
      <c r="AY154" s="130"/>
    </row>
    <row r="155" spans="1:51" x14ac:dyDescent="0.2">
      <c r="A155" s="172" t="s">
        <v>926</v>
      </c>
      <c r="B155" s="154" t="s">
        <v>513</v>
      </c>
      <c r="C155" s="155" t="s">
        <v>158</v>
      </c>
      <c r="D155" t="s">
        <v>675</v>
      </c>
      <c r="E155" s="74">
        <v>1757.7</v>
      </c>
      <c r="F155" s="124">
        <v>6736</v>
      </c>
      <c r="G155" s="125">
        <v>583.12</v>
      </c>
      <c r="H155" s="125">
        <v>62.38</v>
      </c>
      <c r="I155" s="125">
        <v>69</v>
      </c>
      <c r="J155" s="125">
        <v>326.5</v>
      </c>
      <c r="K155" s="75">
        <v>106.56</v>
      </c>
      <c r="L155" s="75">
        <v>73.84</v>
      </c>
      <c r="M155" s="75">
        <v>73.98</v>
      </c>
      <c r="N155" s="113">
        <v>0</v>
      </c>
      <c r="O155" s="101">
        <v>27.63</v>
      </c>
      <c r="P155" s="101">
        <v>9.1039999999999992</v>
      </c>
      <c r="Q155" s="75">
        <v>4.18</v>
      </c>
      <c r="R155" s="101">
        <v>0</v>
      </c>
      <c r="S155" s="105">
        <v>11881630</v>
      </c>
      <c r="T155" s="105">
        <v>1028565</v>
      </c>
      <c r="U155" s="105">
        <v>110032</v>
      </c>
      <c r="V155" s="105">
        <v>121709</v>
      </c>
      <c r="W155" s="105">
        <v>575913</v>
      </c>
      <c r="X155" s="105">
        <v>578121</v>
      </c>
      <c r="Y155" s="105">
        <v>0</v>
      </c>
      <c r="Z155" s="105">
        <v>21</v>
      </c>
      <c r="AA155" s="74">
        <v>0</v>
      </c>
      <c r="AB155" s="105">
        <v>47886</v>
      </c>
      <c r="AC155" s="105">
        <v>6086</v>
      </c>
      <c r="AD155" s="72">
        <v>30034</v>
      </c>
      <c r="AE155" s="167">
        <f t="array" ref="AE155">IFERROR(INDEX(#REF!,MATCH($C155&amp;#REF!&amp;DoM!$B$6,#REF!&amp;#REF!&amp;#REF!,0),MATCH(SNAME!AE$337,#REF!,0)),5.4)</f>
        <v>5.4</v>
      </c>
      <c r="AF155" s="105">
        <v>62489</v>
      </c>
      <c r="AG155" s="105">
        <v>62186</v>
      </c>
      <c r="AH155" s="104">
        <v>40582</v>
      </c>
      <c r="AI155" s="104">
        <v>44830</v>
      </c>
      <c r="AJ155">
        <v>48</v>
      </c>
      <c r="AK155" s="72">
        <v>413652684</v>
      </c>
      <c r="AL155" s="72">
        <v>6524</v>
      </c>
      <c r="AM155" s="72">
        <v>0</v>
      </c>
      <c r="AN155" s="62">
        <v>0</v>
      </c>
      <c r="AO155" s="72">
        <v>53336</v>
      </c>
      <c r="AP155" s="72">
        <v>53077</v>
      </c>
      <c r="AQ155" s="104">
        <v>34637</v>
      </c>
      <c r="AR155" s="104">
        <v>39012</v>
      </c>
      <c r="AS155" s="104">
        <v>20</v>
      </c>
      <c r="AT155" s="104">
        <v>10</v>
      </c>
      <c r="AU155" s="104">
        <v>0</v>
      </c>
      <c r="AV155" s="176">
        <v>1.34</v>
      </c>
      <c r="AW155" s="176">
        <v>0</v>
      </c>
      <c r="AX155" s="104">
        <v>1522453</v>
      </c>
      <c r="AY155" s="130"/>
    </row>
    <row r="156" spans="1:51" x14ac:dyDescent="0.2">
      <c r="A156" s="172" t="s">
        <v>912</v>
      </c>
      <c r="B156" s="154" t="s">
        <v>512</v>
      </c>
      <c r="C156" s="155" t="s">
        <v>159</v>
      </c>
      <c r="D156" t="s">
        <v>676</v>
      </c>
      <c r="E156" s="74">
        <v>595.70000000000005</v>
      </c>
      <c r="F156" s="124">
        <v>6736</v>
      </c>
      <c r="G156" s="125">
        <v>616.30999999999995</v>
      </c>
      <c r="H156" s="125">
        <v>63.32</v>
      </c>
      <c r="I156" s="125">
        <v>72.56</v>
      </c>
      <c r="J156" s="125">
        <v>326.5</v>
      </c>
      <c r="K156" s="75">
        <v>23.04</v>
      </c>
      <c r="L156" s="75">
        <v>23</v>
      </c>
      <c r="M156" s="75">
        <v>36.99</v>
      </c>
      <c r="N156" s="113">
        <v>0</v>
      </c>
      <c r="O156" s="101">
        <v>15.45</v>
      </c>
      <c r="P156" s="101">
        <v>2.7869999999999999</v>
      </c>
      <c r="Q156" s="75">
        <v>2.86</v>
      </c>
      <c r="R156" s="101">
        <v>0</v>
      </c>
      <c r="S156" s="105">
        <v>4139946</v>
      </c>
      <c r="T156" s="105">
        <v>378784</v>
      </c>
      <c r="U156" s="105">
        <v>38916</v>
      </c>
      <c r="V156" s="105">
        <v>44595</v>
      </c>
      <c r="W156" s="105">
        <v>200667</v>
      </c>
      <c r="X156" s="105">
        <v>210957</v>
      </c>
      <c r="Y156" s="105">
        <v>0</v>
      </c>
      <c r="Z156" s="105">
        <v>0</v>
      </c>
      <c r="AA156" s="74">
        <v>0</v>
      </c>
      <c r="AB156" s="105">
        <v>26645</v>
      </c>
      <c r="AC156" s="105">
        <v>3067</v>
      </c>
      <c r="AD156" s="72">
        <v>10936</v>
      </c>
      <c r="AE156" s="167">
        <f t="array" ref="AE156">IFERROR(INDEX(#REF!,MATCH($C156&amp;#REF!&amp;DoM!$B$6,#REF!&amp;#REF!&amp;#REF!,0),MATCH(SNAME!AE$337,#REF!,0)),5.4)</f>
        <v>5.4</v>
      </c>
      <c r="AF156" s="105">
        <v>10880</v>
      </c>
      <c r="AG156" s="105">
        <v>11270</v>
      </c>
      <c r="AH156" s="104">
        <v>25010</v>
      </c>
      <c r="AI156" s="104">
        <v>36479</v>
      </c>
      <c r="AJ156">
        <v>20.5</v>
      </c>
      <c r="AK156" s="72">
        <v>259210861</v>
      </c>
      <c r="AL156" s="72">
        <v>2100</v>
      </c>
      <c r="AM156" s="72">
        <v>0</v>
      </c>
      <c r="AN156" s="62">
        <v>0</v>
      </c>
      <c r="AO156" s="72">
        <v>5936</v>
      </c>
      <c r="AP156" s="72">
        <v>6149</v>
      </c>
      <c r="AQ156" s="104">
        <v>13646</v>
      </c>
      <c r="AR156" s="104">
        <v>20288</v>
      </c>
      <c r="AS156" s="104">
        <v>20</v>
      </c>
      <c r="AT156" s="104">
        <v>10</v>
      </c>
      <c r="AU156" s="104">
        <v>0</v>
      </c>
      <c r="AV156" s="176">
        <v>1.34</v>
      </c>
      <c r="AW156" s="176">
        <v>0</v>
      </c>
      <c r="AX156" s="104">
        <v>890277</v>
      </c>
      <c r="AY156" s="130"/>
    </row>
    <row r="157" spans="1:51" x14ac:dyDescent="0.2">
      <c r="A157" s="172" t="s">
        <v>884</v>
      </c>
      <c r="B157" s="154" t="s">
        <v>514</v>
      </c>
      <c r="C157" s="155" t="s">
        <v>160</v>
      </c>
      <c r="D157" t="s">
        <v>677</v>
      </c>
      <c r="E157" s="74">
        <v>314.2</v>
      </c>
      <c r="F157" s="124">
        <v>6736</v>
      </c>
      <c r="G157" s="125">
        <v>660.6</v>
      </c>
      <c r="H157" s="125">
        <v>71.180000000000007</v>
      </c>
      <c r="I157" s="125">
        <v>71.53</v>
      </c>
      <c r="J157" s="125">
        <v>326.5</v>
      </c>
      <c r="K157" s="75">
        <v>21.6</v>
      </c>
      <c r="L157" s="75">
        <v>15.74</v>
      </c>
      <c r="M157" s="75">
        <v>15.07</v>
      </c>
      <c r="N157" s="113">
        <v>0</v>
      </c>
      <c r="O157" s="101">
        <v>18.5</v>
      </c>
      <c r="P157" s="101">
        <v>1.7989999999999999</v>
      </c>
      <c r="Q157" s="75">
        <v>0</v>
      </c>
      <c r="R157" s="101">
        <v>0</v>
      </c>
      <c r="S157" s="105">
        <v>2063237</v>
      </c>
      <c r="T157" s="105">
        <v>202342</v>
      </c>
      <c r="U157" s="105">
        <v>21802</v>
      </c>
      <c r="V157" s="105">
        <v>21910</v>
      </c>
      <c r="W157" s="105">
        <v>100007</v>
      </c>
      <c r="X157" s="105">
        <v>102753</v>
      </c>
      <c r="Y157" s="105">
        <v>3491</v>
      </c>
      <c r="Z157" s="105">
        <v>0</v>
      </c>
      <c r="AA157" s="74">
        <v>0</v>
      </c>
      <c r="AB157" s="105">
        <v>10550</v>
      </c>
      <c r="AC157" s="105">
        <v>1129</v>
      </c>
      <c r="AD157" s="72">
        <v>5693</v>
      </c>
      <c r="AE157" s="167">
        <f t="array" ref="AE157">IFERROR(INDEX(#REF!,MATCH($C157&amp;#REF!&amp;DoM!$B$6,#REF!&amp;#REF!&amp;#REF!,0),MATCH(SNAME!AE$337,#REF!,0)),5.4)</f>
        <v>5.4</v>
      </c>
      <c r="AF157" s="105">
        <v>4415</v>
      </c>
      <c r="AG157" s="105">
        <v>4435</v>
      </c>
      <c r="AH157" s="104">
        <v>8857</v>
      </c>
      <c r="AI157" s="104">
        <v>9813</v>
      </c>
      <c r="AJ157">
        <v>9</v>
      </c>
      <c r="AK157" s="72">
        <v>86241185</v>
      </c>
      <c r="AL157" s="72">
        <v>0</v>
      </c>
      <c r="AM157" s="72">
        <v>0</v>
      </c>
      <c r="AN157" s="62">
        <v>0</v>
      </c>
      <c r="AO157" s="72">
        <v>3608</v>
      </c>
      <c r="AP157" s="72">
        <v>3624</v>
      </c>
      <c r="AQ157" s="104">
        <v>7236</v>
      </c>
      <c r="AR157" s="104">
        <v>8181</v>
      </c>
      <c r="AS157" s="104">
        <v>20</v>
      </c>
      <c r="AT157" s="104">
        <v>10</v>
      </c>
      <c r="AU157" s="104">
        <v>0</v>
      </c>
      <c r="AV157" s="176">
        <v>1.34</v>
      </c>
      <c r="AW157" s="176">
        <v>0</v>
      </c>
      <c r="AX157" s="104">
        <v>1352558</v>
      </c>
      <c r="AY157" s="130"/>
    </row>
    <row r="158" spans="1:51" x14ac:dyDescent="0.2">
      <c r="A158" s="172" t="s">
        <v>927</v>
      </c>
      <c r="B158" s="154" t="s">
        <v>518</v>
      </c>
      <c r="C158" s="155" t="s">
        <v>161</v>
      </c>
      <c r="D158" t="s">
        <v>678</v>
      </c>
      <c r="E158" s="74">
        <v>255</v>
      </c>
      <c r="F158" s="124">
        <v>6736</v>
      </c>
      <c r="G158" s="125">
        <v>647.35</v>
      </c>
      <c r="H158" s="125">
        <v>70.61</v>
      </c>
      <c r="I158" s="125">
        <v>66.510000000000005</v>
      </c>
      <c r="J158" s="125">
        <v>326.5</v>
      </c>
      <c r="K158" s="75">
        <v>13.68</v>
      </c>
      <c r="L158" s="75">
        <v>8.4700000000000006</v>
      </c>
      <c r="M158" s="75">
        <v>13.7</v>
      </c>
      <c r="N158" s="113">
        <v>0.82</v>
      </c>
      <c r="O158" s="101">
        <v>19.170000000000002</v>
      </c>
      <c r="P158" s="101">
        <v>1.417</v>
      </c>
      <c r="Q158" s="75">
        <v>1.32</v>
      </c>
      <c r="R158" s="101">
        <v>0</v>
      </c>
      <c r="S158" s="105">
        <v>1892816</v>
      </c>
      <c r="T158" s="105">
        <v>181905</v>
      </c>
      <c r="U158" s="105">
        <v>19841</v>
      </c>
      <c r="V158" s="105">
        <v>18689</v>
      </c>
      <c r="W158" s="105">
        <v>91747</v>
      </c>
      <c r="X158" s="105">
        <v>99679</v>
      </c>
      <c r="Y158" s="105">
        <v>12586</v>
      </c>
      <c r="Z158" s="105">
        <v>3</v>
      </c>
      <c r="AA158" s="74">
        <v>0</v>
      </c>
      <c r="AB158" s="105">
        <v>10599</v>
      </c>
      <c r="AC158" s="105">
        <v>1265</v>
      </c>
      <c r="AD158" s="72">
        <v>7411</v>
      </c>
      <c r="AE158" s="167">
        <f t="array" ref="AE158">IFERROR(INDEX(#REF!,MATCH($C158&amp;#REF!&amp;DoM!$B$6,#REF!&amp;#REF!&amp;#REF!,0),MATCH(SNAME!AE$337,#REF!,0)),5.4)</f>
        <v>5.4</v>
      </c>
      <c r="AF158" s="105">
        <v>12062</v>
      </c>
      <c r="AG158" s="105">
        <v>12440</v>
      </c>
      <c r="AH158" s="104">
        <v>11128</v>
      </c>
      <c r="AI158" s="104">
        <v>12329</v>
      </c>
      <c r="AJ158">
        <v>8</v>
      </c>
      <c r="AK158" s="72">
        <v>170619698</v>
      </c>
      <c r="AL158" s="72">
        <v>20742</v>
      </c>
      <c r="AM158" s="72">
        <v>0</v>
      </c>
      <c r="AN158" s="62">
        <v>0</v>
      </c>
      <c r="AO158" s="72">
        <v>6019</v>
      </c>
      <c r="AP158" s="72">
        <v>6208</v>
      </c>
      <c r="AQ158" s="104">
        <v>5554</v>
      </c>
      <c r="AR158" s="104">
        <v>6233</v>
      </c>
      <c r="AS158" s="104">
        <v>20</v>
      </c>
      <c r="AT158" s="104">
        <v>10</v>
      </c>
      <c r="AU158" s="104">
        <v>20</v>
      </c>
      <c r="AV158" s="176">
        <v>1.34</v>
      </c>
      <c r="AW158" s="176">
        <v>0.13500000000000001</v>
      </c>
      <c r="AX158" s="104">
        <v>0</v>
      </c>
      <c r="AY158" s="130"/>
    </row>
    <row r="159" spans="1:51" x14ac:dyDescent="0.2">
      <c r="A159" s="172" t="s">
        <v>928</v>
      </c>
      <c r="B159" s="154" t="s">
        <v>521</v>
      </c>
      <c r="C159" s="155" t="s">
        <v>162</v>
      </c>
      <c r="D159" t="s">
        <v>679</v>
      </c>
      <c r="E159" s="74">
        <v>615.29999999999995</v>
      </c>
      <c r="F159" s="124">
        <v>6736</v>
      </c>
      <c r="G159" s="125">
        <v>571.04999999999995</v>
      </c>
      <c r="H159" s="125">
        <v>60.59</v>
      </c>
      <c r="I159" s="125">
        <v>58.33</v>
      </c>
      <c r="J159" s="125">
        <v>326.5</v>
      </c>
      <c r="K159" s="75">
        <v>20.16</v>
      </c>
      <c r="L159" s="75">
        <v>16.940000000000001</v>
      </c>
      <c r="M159" s="75">
        <v>16.440000000000001</v>
      </c>
      <c r="N159" s="113">
        <v>0</v>
      </c>
      <c r="O159" s="101">
        <v>24.65</v>
      </c>
      <c r="P159" s="101">
        <v>2.16</v>
      </c>
      <c r="Q159" s="75">
        <v>0</v>
      </c>
      <c r="R159" s="101">
        <v>0</v>
      </c>
      <c r="S159" s="105">
        <v>3874547</v>
      </c>
      <c r="T159" s="105">
        <v>328468</v>
      </c>
      <c r="U159" s="105">
        <v>34851</v>
      </c>
      <c r="V159" s="105">
        <v>33551</v>
      </c>
      <c r="W159" s="105">
        <v>187803</v>
      </c>
      <c r="X159" s="105">
        <v>190752</v>
      </c>
      <c r="Y159" s="105">
        <v>4298</v>
      </c>
      <c r="Z159" s="105">
        <v>15</v>
      </c>
      <c r="AA159" s="74">
        <v>0</v>
      </c>
      <c r="AB159" s="105">
        <v>19172</v>
      </c>
      <c r="AC159" s="105">
        <v>2296</v>
      </c>
      <c r="AD159" s="72">
        <v>9531</v>
      </c>
      <c r="AE159" s="167">
        <f t="array" ref="AE159">IFERROR(INDEX(#REF!,MATCH($C159&amp;#REF!&amp;DoM!$B$6,#REF!&amp;#REF!&amp;#REF!,0),MATCH(SNAME!AE$337,#REF!,0)),5.4)</f>
        <v>5.4</v>
      </c>
      <c r="AF159" s="105">
        <v>30629</v>
      </c>
      <c r="AG159" s="105">
        <v>30482</v>
      </c>
      <c r="AH159" s="104">
        <v>10212</v>
      </c>
      <c r="AI159" s="104">
        <v>11314</v>
      </c>
      <c r="AJ159">
        <v>19</v>
      </c>
      <c r="AK159" s="72">
        <v>226136373</v>
      </c>
      <c r="AL159" s="72">
        <v>11594</v>
      </c>
      <c r="AM159" s="72">
        <v>0</v>
      </c>
      <c r="AN159" s="62">
        <v>0</v>
      </c>
      <c r="AO159" s="72">
        <v>19774</v>
      </c>
      <c r="AP159" s="72">
        <v>19679</v>
      </c>
      <c r="AQ159" s="104">
        <v>6593</v>
      </c>
      <c r="AR159" s="104">
        <v>7373</v>
      </c>
      <c r="AS159" s="104">
        <v>20</v>
      </c>
      <c r="AT159" s="104">
        <v>10</v>
      </c>
      <c r="AU159" s="104">
        <v>0</v>
      </c>
      <c r="AV159" s="176">
        <v>0</v>
      </c>
      <c r="AW159" s="176">
        <v>0</v>
      </c>
      <c r="AX159" s="104">
        <v>259114</v>
      </c>
      <c r="AY159" s="130"/>
    </row>
    <row r="160" spans="1:51" x14ac:dyDescent="0.2">
      <c r="A160" s="172" t="s">
        <v>857</v>
      </c>
      <c r="B160" s="154" t="s">
        <v>521</v>
      </c>
      <c r="C160" s="155" t="s">
        <v>164</v>
      </c>
      <c r="D160" t="s">
        <v>680</v>
      </c>
      <c r="E160" s="74">
        <v>2254.4</v>
      </c>
      <c r="F160" s="124">
        <v>6736</v>
      </c>
      <c r="G160" s="125">
        <v>558.17999999999995</v>
      </c>
      <c r="H160" s="125">
        <v>64.86</v>
      </c>
      <c r="I160" s="125">
        <v>61.18</v>
      </c>
      <c r="J160" s="125">
        <v>326.5</v>
      </c>
      <c r="K160" s="75">
        <v>92.88</v>
      </c>
      <c r="L160" s="75">
        <v>121.02</v>
      </c>
      <c r="M160" s="75">
        <v>132.88999999999999</v>
      </c>
      <c r="N160" s="113">
        <v>0</v>
      </c>
      <c r="O160" s="101">
        <v>21.45</v>
      </c>
      <c r="P160" s="101">
        <v>10.504</v>
      </c>
      <c r="Q160" s="75">
        <v>20.02</v>
      </c>
      <c r="R160" s="101">
        <v>0</v>
      </c>
      <c r="S160" s="105">
        <v>14713445</v>
      </c>
      <c r="T160" s="105">
        <v>1219233</v>
      </c>
      <c r="U160" s="105">
        <v>141674</v>
      </c>
      <c r="V160" s="105">
        <v>133635</v>
      </c>
      <c r="W160" s="105">
        <v>713174</v>
      </c>
      <c r="X160" s="105">
        <v>752000</v>
      </c>
      <c r="Y160" s="105">
        <v>0</v>
      </c>
      <c r="Z160" s="105">
        <v>439</v>
      </c>
      <c r="AA160" s="74">
        <v>0.1</v>
      </c>
      <c r="AB160" s="105">
        <v>75583</v>
      </c>
      <c r="AC160" s="105">
        <v>9050</v>
      </c>
      <c r="AD160" s="72">
        <v>34935</v>
      </c>
      <c r="AE160" s="167">
        <f t="array" ref="AE160">IFERROR(INDEX(#REF!,MATCH($C160&amp;#REF!&amp;DoM!$B$6,#REF!&amp;#REF!&amp;#REF!,0),MATCH(SNAME!AE$337,#REF!,0)),5.4)</f>
        <v>5.4</v>
      </c>
      <c r="AF160" s="105">
        <v>120179</v>
      </c>
      <c r="AG160" s="105">
        <v>125702</v>
      </c>
      <c r="AH160" s="104">
        <v>130158</v>
      </c>
      <c r="AI160" s="104">
        <v>142069</v>
      </c>
      <c r="AJ160">
        <v>51</v>
      </c>
      <c r="AK160" s="72">
        <v>831421837</v>
      </c>
      <c r="AL160" s="72">
        <v>18380</v>
      </c>
      <c r="AM160" s="72">
        <v>0</v>
      </c>
      <c r="AN160" s="62">
        <v>0</v>
      </c>
      <c r="AO160" s="72">
        <v>70741</v>
      </c>
      <c r="AP160" s="72">
        <v>73992</v>
      </c>
      <c r="AQ160" s="104">
        <v>76615</v>
      </c>
      <c r="AR160" s="104">
        <v>86137</v>
      </c>
      <c r="AS160" s="104">
        <v>0</v>
      </c>
      <c r="AT160" s="104">
        <v>5</v>
      </c>
      <c r="AU160" s="104">
        <v>0</v>
      </c>
      <c r="AV160" s="176">
        <v>0</v>
      </c>
      <c r="AW160" s="176">
        <v>0</v>
      </c>
      <c r="AX160" s="104">
        <v>246847</v>
      </c>
      <c r="AY160" s="130"/>
    </row>
    <row r="161" spans="1:51" x14ac:dyDescent="0.2">
      <c r="A161" s="172" t="s">
        <v>869</v>
      </c>
      <c r="B161" s="154" t="s">
        <v>514</v>
      </c>
      <c r="C161" s="155" t="s">
        <v>165</v>
      </c>
      <c r="D161" t="s">
        <v>681</v>
      </c>
      <c r="E161" s="74">
        <v>447.7</v>
      </c>
      <c r="F161" s="124">
        <v>6736</v>
      </c>
      <c r="G161" s="125">
        <v>641.22</v>
      </c>
      <c r="H161" s="125">
        <v>74</v>
      </c>
      <c r="I161" s="125">
        <v>84.85</v>
      </c>
      <c r="J161" s="125">
        <v>326.5</v>
      </c>
      <c r="K161" s="75">
        <v>28.08</v>
      </c>
      <c r="L161" s="75">
        <v>4.24</v>
      </c>
      <c r="M161" s="75">
        <v>8.2200000000000006</v>
      </c>
      <c r="N161" s="113">
        <v>0</v>
      </c>
      <c r="O161" s="101">
        <v>26.2</v>
      </c>
      <c r="P161" s="101">
        <v>2.4249999999999998</v>
      </c>
      <c r="Q161" s="75">
        <v>5.0599999999999996</v>
      </c>
      <c r="R161" s="101">
        <v>0</v>
      </c>
      <c r="S161" s="105">
        <v>3101928</v>
      </c>
      <c r="T161" s="105">
        <v>295282</v>
      </c>
      <c r="U161" s="105">
        <v>34077</v>
      </c>
      <c r="V161" s="105">
        <v>39073</v>
      </c>
      <c r="W161" s="105">
        <v>150353</v>
      </c>
      <c r="X161" s="105">
        <v>148908</v>
      </c>
      <c r="Y161" s="105">
        <v>0</v>
      </c>
      <c r="Z161" s="105">
        <v>2</v>
      </c>
      <c r="AA161" s="74">
        <v>0</v>
      </c>
      <c r="AB161" s="105">
        <v>15289</v>
      </c>
      <c r="AC161" s="105">
        <v>1636</v>
      </c>
      <c r="AD161" s="72">
        <v>7355</v>
      </c>
      <c r="AE161" s="167">
        <f t="array" ref="AE161">IFERROR(INDEX(#REF!,MATCH($C161&amp;#REF!&amp;DoM!$B$6,#REF!&amp;#REF!&amp;#REF!,0),MATCH(SNAME!AE$337,#REF!,0)),5.4)</f>
        <v>5.4</v>
      </c>
      <c r="AF161" s="105">
        <v>7279</v>
      </c>
      <c r="AG161" s="105">
        <v>7535</v>
      </c>
      <c r="AH161" s="104">
        <v>11128</v>
      </c>
      <c r="AI161" s="104">
        <v>12329</v>
      </c>
      <c r="AJ161">
        <v>16</v>
      </c>
      <c r="AK161" s="72">
        <v>160120609</v>
      </c>
      <c r="AL161" s="72">
        <v>13185</v>
      </c>
      <c r="AM161" s="72">
        <v>0</v>
      </c>
      <c r="AN161" s="62">
        <v>0</v>
      </c>
      <c r="AO161" s="72">
        <v>4863</v>
      </c>
      <c r="AP161" s="72">
        <v>5034</v>
      </c>
      <c r="AQ161" s="104">
        <v>7433</v>
      </c>
      <c r="AR161" s="104">
        <v>8350</v>
      </c>
      <c r="AS161" s="104">
        <v>17</v>
      </c>
      <c r="AT161" s="104">
        <v>10</v>
      </c>
      <c r="AU161" s="104">
        <v>20</v>
      </c>
      <c r="AV161" s="176">
        <v>1.34</v>
      </c>
      <c r="AW161" s="176">
        <v>0</v>
      </c>
      <c r="AX161" s="104">
        <v>0</v>
      </c>
      <c r="AY161" s="130"/>
    </row>
    <row r="162" spans="1:51" x14ac:dyDescent="0.2">
      <c r="A162" s="172" t="s">
        <v>854</v>
      </c>
      <c r="B162" s="154" t="s">
        <v>514</v>
      </c>
      <c r="C162" s="155" t="s">
        <v>166</v>
      </c>
      <c r="D162" t="s">
        <v>682</v>
      </c>
      <c r="E162" s="74">
        <v>2542.8000000000002</v>
      </c>
      <c r="F162" s="124">
        <v>6736</v>
      </c>
      <c r="G162" s="125">
        <v>562.58000000000004</v>
      </c>
      <c r="H162" s="125">
        <v>65.900000000000006</v>
      </c>
      <c r="I162" s="125">
        <v>83.99</v>
      </c>
      <c r="J162" s="125">
        <v>326.5</v>
      </c>
      <c r="K162" s="75">
        <v>136.08000000000001</v>
      </c>
      <c r="L162" s="75">
        <v>90.8</v>
      </c>
      <c r="M162" s="75">
        <v>150.69999999999999</v>
      </c>
      <c r="N162" s="113">
        <v>0</v>
      </c>
      <c r="O162" s="101">
        <v>16.61</v>
      </c>
      <c r="P162" s="101">
        <v>12.272</v>
      </c>
      <c r="Q162" s="75">
        <v>12.1</v>
      </c>
      <c r="R162" s="101">
        <v>0</v>
      </c>
      <c r="S162" s="105">
        <v>16675642</v>
      </c>
      <c r="T162" s="105">
        <v>1392723</v>
      </c>
      <c r="U162" s="105">
        <v>163142</v>
      </c>
      <c r="V162" s="105">
        <v>207926</v>
      </c>
      <c r="W162" s="105">
        <v>808283</v>
      </c>
      <c r="X162" s="105">
        <v>837900</v>
      </c>
      <c r="Y162" s="105">
        <v>231</v>
      </c>
      <c r="Z162" s="105">
        <v>184</v>
      </c>
      <c r="AA162" s="74">
        <v>0</v>
      </c>
      <c r="AB162" s="105">
        <v>86033</v>
      </c>
      <c r="AC162" s="105">
        <v>9204</v>
      </c>
      <c r="AD162" s="72">
        <v>37999</v>
      </c>
      <c r="AE162" s="167">
        <f t="array" ref="AE162">IFERROR(INDEX(#REF!,MATCH($C162&amp;#REF!&amp;DoM!$B$6,#REF!&amp;#REF!&amp;#REF!,0),MATCH(SNAME!AE$337,#REF!,0)),5.4)</f>
        <v>5.4</v>
      </c>
      <c r="AF162" s="105">
        <v>884556</v>
      </c>
      <c r="AG162" s="105">
        <v>880744</v>
      </c>
      <c r="AH162" s="104">
        <v>250450</v>
      </c>
      <c r="AI162" s="104">
        <v>275919</v>
      </c>
      <c r="AJ162">
        <v>28</v>
      </c>
      <c r="AK162" s="72">
        <v>1271874738</v>
      </c>
      <c r="AL162" s="72">
        <v>0</v>
      </c>
      <c r="AM162" s="72">
        <v>29833</v>
      </c>
      <c r="AN162" s="62">
        <v>0</v>
      </c>
      <c r="AO162" s="72">
        <v>408042</v>
      </c>
      <c r="AP162" s="72">
        <v>406284</v>
      </c>
      <c r="AQ162" s="104">
        <v>115532</v>
      </c>
      <c r="AR162" s="104">
        <v>132232</v>
      </c>
      <c r="AS162" s="104">
        <v>20</v>
      </c>
      <c r="AT162" s="104">
        <v>10</v>
      </c>
      <c r="AU162" s="104">
        <v>0</v>
      </c>
      <c r="AV162" s="176">
        <v>0.5</v>
      </c>
      <c r="AW162" s="176">
        <v>0</v>
      </c>
      <c r="AX162" s="104">
        <v>3884825</v>
      </c>
      <c r="AY162" s="130"/>
    </row>
    <row r="163" spans="1:51" x14ac:dyDescent="0.2">
      <c r="A163" s="172" t="s">
        <v>859</v>
      </c>
      <c r="B163" s="154" t="s">
        <v>520</v>
      </c>
      <c r="C163" s="155" t="s">
        <v>168</v>
      </c>
      <c r="D163" t="s">
        <v>683</v>
      </c>
      <c r="E163" s="74">
        <v>7556.7</v>
      </c>
      <c r="F163" s="124">
        <v>6736</v>
      </c>
      <c r="G163" s="125">
        <v>542.77</v>
      </c>
      <c r="H163" s="125">
        <v>60.65</v>
      </c>
      <c r="I163" s="125">
        <v>59.8</v>
      </c>
      <c r="J163" s="125">
        <v>326.5</v>
      </c>
      <c r="K163" s="75">
        <v>279.36</v>
      </c>
      <c r="L163" s="75">
        <v>247.08</v>
      </c>
      <c r="M163" s="75">
        <v>193.17</v>
      </c>
      <c r="N163" s="113">
        <v>0</v>
      </c>
      <c r="O163" s="101">
        <v>46.04</v>
      </c>
      <c r="P163" s="101">
        <v>27.253</v>
      </c>
      <c r="Q163" s="75">
        <v>26.84</v>
      </c>
      <c r="R163" s="101">
        <v>0</v>
      </c>
      <c r="S163" s="105">
        <v>50090243</v>
      </c>
      <c r="T163" s="105">
        <v>4036146</v>
      </c>
      <c r="U163" s="105">
        <v>451006</v>
      </c>
      <c r="V163" s="105">
        <v>444685</v>
      </c>
      <c r="W163" s="105">
        <v>2427919</v>
      </c>
      <c r="X163" s="105">
        <v>2401124</v>
      </c>
      <c r="Y163" s="105">
        <v>0</v>
      </c>
      <c r="Z163" s="105">
        <v>440</v>
      </c>
      <c r="AA163" s="74">
        <v>0</v>
      </c>
      <c r="AB163" s="105">
        <v>224790</v>
      </c>
      <c r="AC163" s="105">
        <v>26216</v>
      </c>
      <c r="AD163" s="72">
        <v>73289</v>
      </c>
      <c r="AE163" s="167">
        <f t="array" ref="AE163">IFERROR(INDEX(#REF!,MATCH($C163&amp;#REF!&amp;DoM!$B$6,#REF!&amp;#REF!&amp;#REF!,0),MATCH(SNAME!AE$337,#REF!,0)),5.4)</f>
        <v>5.4</v>
      </c>
      <c r="AF163" s="105">
        <v>58360</v>
      </c>
      <c r="AG163" s="105">
        <v>59614</v>
      </c>
      <c r="AH163" s="104">
        <v>321799</v>
      </c>
      <c r="AI163" s="104">
        <v>356815</v>
      </c>
      <c r="AJ163">
        <v>132.5</v>
      </c>
      <c r="AK163" s="72">
        <v>2079795400</v>
      </c>
      <c r="AL163" s="72">
        <v>14899</v>
      </c>
      <c r="AM163" s="72">
        <v>0</v>
      </c>
      <c r="AN163" s="62">
        <v>0</v>
      </c>
      <c r="AO163" s="72">
        <v>44444</v>
      </c>
      <c r="AP163" s="72">
        <v>45399</v>
      </c>
      <c r="AQ163" s="104">
        <v>245068</v>
      </c>
      <c r="AR163" s="104">
        <v>280167</v>
      </c>
      <c r="AS163" s="104">
        <v>0</v>
      </c>
      <c r="AT163" s="104">
        <v>10</v>
      </c>
      <c r="AU163" s="104">
        <v>0</v>
      </c>
      <c r="AV163" s="176">
        <v>1.34</v>
      </c>
      <c r="AW163" s="176">
        <v>0.13500000000000001</v>
      </c>
      <c r="AX163" s="104">
        <v>7964119</v>
      </c>
      <c r="AY163" s="130"/>
    </row>
    <row r="164" spans="1:51" x14ac:dyDescent="0.2">
      <c r="A164" s="172" t="s">
        <v>859</v>
      </c>
      <c r="B164" s="154" t="s">
        <v>520</v>
      </c>
      <c r="C164" s="155" t="s">
        <v>169</v>
      </c>
      <c r="D164" t="s">
        <v>684</v>
      </c>
      <c r="E164" s="74">
        <v>636.79999999999995</v>
      </c>
      <c r="F164" s="124">
        <v>6736</v>
      </c>
      <c r="G164" s="125">
        <v>547.96</v>
      </c>
      <c r="H164" s="125">
        <v>54.36</v>
      </c>
      <c r="I164" s="125">
        <v>53.45</v>
      </c>
      <c r="J164" s="125">
        <v>326.5</v>
      </c>
      <c r="K164" s="75">
        <v>14.4</v>
      </c>
      <c r="L164" s="75">
        <v>16.95</v>
      </c>
      <c r="M164" s="75">
        <v>0</v>
      </c>
      <c r="N164" s="113">
        <v>0</v>
      </c>
      <c r="O164" s="101">
        <v>25.19</v>
      </c>
      <c r="P164" s="101">
        <v>1.863</v>
      </c>
      <c r="Q164" s="75">
        <v>0</v>
      </c>
      <c r="R164" s="101">
        <v>0</v>
      </c>
      <c r="S164" s="105">
        <v>4348088</v>
      </c>
      <c r="T164" s="105">
        <v>353708</v>
      </c>
      <c r="U164" s="105">
        <v>35089</v>
      </c>
      <c r="V164" s="105">
        <v>34502</v>
      </c>
      <c r="W164" s="105">
        <v>210756</v>
      </c>
      <c r="X164" s="105">
        <v>199540</v>
      </c>
      <c r="Y164" s="105">
        <v>8604</v>
      </c>
      <c r="Z164" s="105">
        <v>6</v>
      </c>
      <c r="AA164" s="74">
        <v>0</v>
      </c>
      <c r="AB164" s="105">
        <v>18681</v>
      </c>
      <c r="AC164" s="105">
        <v>2179</v>
      </c>
      <c r="AD164" s="72">
        <v>9257</v>
      </c>
      <c r="AE164" s="167">
        <f t="array" ref="AE164">IFERROR(INDEX(#REF!,MATCH($C164&amp;#REF!&amp;DoM!$B$6,#REF!&amp;#REF!&amp;#REF!,0),MATCH(SNAME!AE$337,#REF!,0)),5.4)</f>
        <v>5.4</v>
      </c>
      <c r="AF164" s="105">
        <v>15076</v>
      </c>
      <c r="AG164" s="105">
        <v>15514</v>
      </c>
      <c r="AH164" s="104">
        <v>8580</v>
      </c>
      <c r="AI164" s="104">
        <v>9506</v>
      </c>
      <c r="AJ164">
        <v>27.5</v>
      </c>
      <c r="AK164" s="72">
        <v>169392474</v>
      </c>
      <c r="AL164" s="72">
        <v>697</v>
      </c>
      <c r="AM164" s="72">
        <v>0</v>
      </c>
      <c r="AN164" s="62">
        <v>0</v>
      </c>
      <c r="AO164" s="72">
        <v>13405</v>
      </c>
      <c r="AP164" s="72">
        <v>13795</v>
      </c>
      <c r="AQ164" s="104">
        <v>7629</v>
      </c>
      <c r="AR164" s="104">
        <v>8538</v>
      </c>
      <c r="AS164" s="104">
        <v>20</v>
      </c>
      <c r="AT164" s="104">
        <v>10</v>
      </c>
      <c r="AU164" s="104">
        <v>0</v>
      </c>
      <c r="AV164" s="176">
        <v>0.67</v>
      </c>
      <c r="AW164" s="176">
        <v>0</v>
      </c>
      <c r="AX164" s="104">
        <v>331312</v>
      </c>
      <c r="AY164" s="130"/>
    </row>
    <row r="165" spans="1:51" x14ac:dyDescent="0.2">
      <c r="A165" s="172" t="s">
        <v>875</v>
      </c>
      <c r="B165" s="154" t="s">
        <v>514</v>
      </c>
      <c r="C165" s="155" t="s">
        <v>170</v>
      </c>
      <c r="D165" t="s">
        <v>685</v>
      </c>
      <c r="E165" s="74">
        <v>565.1</v>
      </c>
      <c r="F165" s="124">
        <v>6737</v>
      </c>
      <c r="G165" s="125">
        <v>584.12</v>
      </c>
      <c r="H165" s="125">
        <v>65.13</v>
      </c>
      <c r="I165" s="125">
        <v>66.23</v>
      </c>
      <c r="J165" s="125">
        <v>326.5</v>
      </c>
      <c r="K165" s="75">
        <v>16.559999999999999</v>
      </c>
      <c r="L165" s="75">
        <v>17.55</v>
      </c>
      <c r="M165" s="75">
        <v>24.66</v>
      </c>
      <c r="N165" s="113">
        <v>0</v>
      </c>
      <c r="O165" s="101">
        <v>22.67</v>
      </c>
      <c r="P165" s="101">
        <v>2.4079999999999999</v>
      </c>
      <c r="Q165" s="75">
        <v>0.22</v>
      </c>
      <c r="R165" s="101">
        <v>0</v>
      </c>
      <c r="S165" s="105">
        <v>3799668</v>
      </c>
      <c r="T165" s="105">
        <v>329444</v>
      </c>
      <c r="U165" s="105">
        <v>36733</v>
      </c>
      <c r="V165" s="105">
        <v>37354</v>
      </c>
      <c r="W165" s="105">
        <v>184146</v>
      </c>
      <c r="X165" s="105">
        <v>182845</v>
      </c>
      <c r="Y165" s="105">
        <v>0</v>
      </c>
      <c r="Z165" s="105">
        <v>0</v>
      </c>
      <c r="AA165" s="74">
        <v>0</v>
      </c>
      <c r="AB165" s="105">
        <v>18774</v>
      </c>
      <c r="AC165" s="105">
        <v>2008</v>
      </c>
      <c r="AD165" s="72">
        <v>9406</v>
      </c>
      <c r="AE165" s="167">
        <f t="array" ref="AE165">IFERROR(INDEX(#REF!,MATCH($C165&amp;#REF!&amp;DoM!$B$6,#REF!&amp;#REF!&amp;#REF!,0),MATCH(SNAME!AE$337,#REF!,0)),5.4)</f>
        <v>5.4</v>
      </c>
      <c r="AF165" s="105">
        <v>20872</v>
      </c>
      <c r="AG165" s="105">
        <v>21005</v>
      </c>
      <c r="AH165" s="104">
        <v>5403</v>
      </c>
      <c r="AI165" s="104">
        <v>5986</v>
      </c>
      <c r="AJ165">
        <v>21.5</v>
      </c>
      <c r="AK165" s="72">
        <v>182616187</v>
      </c>
      <c r="AL165" s="72">
        <v>967</v>
      </c>
      <c r="AM165" s="72">
        <v>0</v>
      </c>
      <c r="AN165" s="62">
        <v>0</v>
      </c>
      <c r="AO165" s="72">
        <v>13716</v>
      </c>
      <c r="AP165" s="72">
        <v>13803</v>
      </c>
      <c r="AQ165" s="104">
        <v>3550</v>
      </c>
      <c r="AR165" s="104">
        <v>3956</v>
      </c>
      <c r="AS165" s="104">
        <v>20</v>
      </c>
      <c r="AT165" s="104">
        <v>10</v>
      </c>
      <c r="AU165" s="104">
        <v>0</v>
      </c>
      <c r="AV165" s="176">
        <v>0</v>
      </c>
      <c r="AW165" s="176">
        <v>0</v>
      </c>
      <c r="AX165" s="104">
        <v>78171</v>
      </c>
      <c r="AY165" s="130"/>
    </row>
    <row r="166" spans="1:51" x14ac:dyDescent="0.2">
      <c r="A166" s="172" t="s">
        <v>894</v>
      </c>
      <c r="B166" s="154" t="s">
        <v>520</v>
      </c>
      <c r="C166" s="155" t="s">
        <v>171</v>
      </c>
      <c r="D166" t="s">
        <v>686</v>
      </c>
      <c r="E166" s="74">
        <v>363.7</v>
      </c>
      <c r="F166" s="124">
        <v>6736</v>
      </c>
      <c r="G166" s="125">
        <v>653.85</v>
      </c>
      <c r="H166" s="125">
        <v>67.34</v>
      </c>
      <c r="I166" s="125">
        <v>73.91</v>
      </c>
      <c r="J166" s="125">
        <v>326.5</v>
      </c>
      <c r="K166" s="75">
        <v>12.96</v>
      </c>
      <c r="L166" s="75">
        <v>11.5</v>
      </c>
      <c r="M166" s="75">
        <v>5.48</v>
      </c>
      <c r="N166" s="113">
        <v>0</v>
      </c>
      <c r="O166" s="101">
        <v>24.3</v>
      </c>
      <c r="P166" s="101">
        <v>1.5760000000000001</v>
      </c>
      <c r="Q166" s="75">
        <v>0.66</v>
      </c>
      <c r="R166" s="101">
        <v>0</v>
      </c>
      <c r="S166" s="105">
        <v>2466050</v>
      </c>
      <c r="T166" s="105">
        <v>239374</v>
      </c>
      <c r="U166" s="105">
        <v>24653</v>
      </c>
      <c r="V166" s="105">
        <v>27058</v>
      </c>
      <c r="W166" s="105">
        <v>119532</v>
      </c>
      <c r="X166" s="105">
        <v>117010</v>
      </c>
      <c r="Y166" s="105">
        <v>11588</v>
      </c>
      <c r="Z166" s="105">
        <v>7</v>
      </c>
      <c r="AA166" s="74">
        <v>0</v>
      </c>
      <c r="AB166" s="105">
        <v>10954</v>
      </c>
      <c r="AC166" s="105">
        <v>1278</v>
      </c>
      <c r="AD166" s="72">
        <v>6283</v>
      </c>
      <c r="AE166" s="167">
        <f t="array" ref="AE166">IFERROR(INDEX(#REF!,MATCH($C166&amp;#REF!&amp;DoM!$B$6,#REF!&amp;#REF!&amp;#REF!,0),MATCH(SNAME!AE$337,#REF!,0)),5.4)</f>
        <v>5.4</v>
      </c>
      <c r="AF166" s="105">
        <v>12564</v>
      </c>
      <c r="AG166" s="105">
        <v>12814</v>
      </c>
      <c r="AH166" s="104">
        <v>6855</v>
      </c>
      <c r="AI166" s="104">
        <v>8076</v>
      </c>
      <c r="AJ166">
        <v>17</v>
      </c>
      <c r="AK166" s="72">
        <v>150530981</v>
      </c>
      <c r="AL166" s="72">
        <v>3333</v>
      </c>
      <c r="AM166" s="72">
        <v>0</v>
      </c>
      <c r="AN166" s="62">
        <v>0</v>
      </c>
      <c r="AO166" s="72">
        <v>5917</v>
      </c>
      <c r="AP166" s="72">
        <v>6035</v>
      </c>
      <c r="AQ166" s="104">
        <v>3228</v>
      </c>
      <c r="AR166" s="104">
        <v>3838</v>
      </c>
      <c r="AS166" s="104">
        <v>20</v>
      </c>
      <c r="AT166" s="104">
        <v>10</v>
      </c>
      <c r="AU166" s="104">
        <v>0</v>
      </c>
      <c r="AV166" s="176">
        <v>0.67</v>
      </c>
      <c r="AW166" s="176">
        <v>0</v>
      </c>
      <c r="AX166" s="104">
        <v>0</v>
      </c>
      <c r="AY166" s="130"/>
    </row>
    <row r="167" spans="1:51" x14ac:dyDescent="0.2">
      <c r="A167" s="172" t="s">
        <v>896</v>
      </c>
      <c r="B167" s="154" t="s">
        <v>519</v>
      </c>
      <c r="C167" s="155" t="s">
        <v>172</v>
      </c>
      <c r="D167" t="s">
        <v>687</v>
      </c>
      <c r="E167" s="74">
        <v>711.7</v>
      </c>
      <c r="F167" s="124">
        <v>6736</v>
      </c>
      <c r="G167" s="125">
        <v>629.23</v>
      </c>
      <c r="H167" s="125">
        <v>72.86</v>
      </c>
      <c r="I167" s="125">
        <v>66.599999999999994</v>
      </c>
      <c r="J167" s="125">
        <v>326.5</v>
      </c>
      <c r="K167" s="75">
        <v>48.24</v>
      </c>
      <c r="L167" s="75">
        <v>23.6</v>
      </c>
      <c r="M167" s="75">
        <v>34.25</v>
      </c>
      <c r="N167" s="113">
        <v>1.5</v>
      </c>
      <c r="O167" s="101">
        <v>12.51</v>
      </c>
      <c r="P167" s="101">
        <v>3.3119999999999998</v>
      </c>
      <c r="Q167" s="75">
        <v>0</v>
      </c>
      <c r="R167" s="101">
        <v>0</v>
      </c>
      <c r="S167" s="105">
        <v>4984640</v>
      </c>
      <c r="T167" s="105">
        <v>465630</v>
      </c>
      <c r="U167" s="105">
        <v>53916</v>
      </c>
      <c r="V167" s="105">
        <v>49284</v>
      </c>
      <c r="W167" s="105">
        <v>241610</v>
      </c>
      <c r="X167" s="105">
        <v>253323</v>
      </c>
      <c r="Y167" s="105">
        <v>0</v>
      </c>
      <c r="Z167" s="105">
        <v>0</v>
      </c>
      <c r="AA167" s="74">
        <v>0</v>
      </c>
      <c r="AB167" s="105">
        <v>22922</v>
      </c>
      <c r="AC167" s="105">
        <v>2697</v>
      </c>
      <c r="AD167" s="72">
        <v>13147</v>
      </c>
      <c r="AE167" s="167">
        <f t="array" ref="AE167">IFERROR(INDEX(#REF!,MATCH($C167&amp;#REF!&amp;DoM!$B$6,#REF!&amp;#REF!&amp;#REF!,0),MATCH(SNAME!AE$337,#REF!,0)),5.4)</f>
        <v>5.4</v>
      </c>
      <c r="AF167" s="105">
        <v>275732</v>
      </c>
      <c r="AG167" s="105">
        <v>275578</v>
      </c>
      <c r="AH167" s="104">
        <v>26354</v>
      </c>
      <c r="AI167" s="104">
        <v>29198</v>
      </c>
      <c r="AJ167">
        <v>26</v>
      </c>
      <c r="AK167" s="72">
        <v>278867246</v>
      </c>
      <c r="AL167" s="72">
        <v>20076</v>
      </c>
      <c r="AM167" s="72">
        <v>0</v>
      </c>
      <c r="AN167" s="62">
        <v>0</v>
      </c>
      <c r="AO167" s="72">
        <v>172986</v>
      </c>
      <c r="AP167" s="72">
        <v>172890</v>
      </c>
      <c r="AQ167" s="104">
        <v>16533</v>
      </c>
      <c r="AR167" s="104">
        <v>18662</v>
      </c>
      <c r="AS167" s="104">
        <v>20</v>
      </c>
      <c r="AT167" s="104">
        <v>10</v>
      </c>
      <c r="AU167" s="104">
        <v>0</v>
      </c>
      <c r="AV167" s="176">
        <v>1</v>
      </c>
      <c r="AW167" s="176">
        <v>0</v>
      </c>
      <c r="AX167" s="104">
        <v>0</v>
      </c>
      <c r="AY167" s="130"/>
    </row>
    <row r="168" spans="1:51" x14ac:dyDescent="0.2">
      <c r="A168" s="172" t="s">
        <v>861</v>
      </c>
      <c r="B168" s="154" t="s">
        <v>518</v>
      </c>
      <c r="C168" s="155" t="s">
        <v>173</v>
      </c>
      <c r="D168" t="s">
        <v>688</v>
      </c>
      <c r="E168" s="74">
        <v>164.1</v>
      </c>
      <c r="F168" s="124">
        <v>6906</v>
      </c>
      <c r="G168" s="125">
        <v>660.37</v>
      </c>
      <c r="H168" s="125">
        <v>70.23</v>
      </c>
      <c r="I168" s="125">
        <v>12.09</v>
      </c>
      <c r="J168" s="125">
        <v>326.5</v>
      </c>
      <c r="K168" s="75">
        <v>12.96</v>
      </c>
      <c r="L168" s="75">
        <v>4.84</v>
      </c>
      <c r="M168" s="75">
        <v>0</v>
      </c>
      <c r="N168" s="113">
        <v>0.53</v>
      </c>
      <c r="O168" s="101">
        <v>18.54</v>
      </c>
      <c r="P168" s="101">
        <v>1.143</v>
      </c>
      <c r="Q168" s="75">
        <v>0.66</v>
      </c>
      <c r="R168" s="101">
        <v>0</v>
      </c>
      <c r="S168" s="105">
        <v>1140871</v>
      </c>
      <c r="T168" s="105">
        <v>109093</v>
      </c>
      <c r="U168" s="105">
        <v>11602</v>
      </c>
      <c r="V168" s="105">
        <v>1997</v>
      </c>
      <c r="W168" s="105">
        <v>53938</v>
      </c>
      <c r="X168" s="105">
        <v>59264</v>
      </c>
      <c r="Y168" s="105">
        <v>0</v>
      </c>
      <c r="Z168" s="105">
        <v>19</v>
      </c>
      <c r="AA168" s="74">
        <v>0</v>
      </c>
      <c r="AB168" s="105">
        <v>6302</v>
      </c>
      <c r="AC168" s="105">
        <v>752</v>
      </c>
      <c r="AD168" s="72">
        <v>5293</v>
      </c>
      <c r="AE168" s="167">
        <f t="array" ref="AE168">IFERROR(INDEX(#REF!,MATCH($C168&amp;#REF!&amp;DoM!$B$6,#REF!&amp;#REF!&amp;#REF!,0),MATCH(SNAME!AE$337,#REF!,0)),5.4)</f>
        <v>5.4</v>
      </c>
      <c r="AF168" s="105">
        <v>81189</v>
      </c>
      <c r="AG168" s="105">
        <v>81551</v>
      </c>
      <c r="AH168" s="104">
        <v>11784</v>
      </c>
      <c r="AI168" s="104">
        <v>12781</v>
      </c>
      <c r="AJ168">
        <v>1.5</v>
      </c>
      <c r="AK168" s="72">
        <v>197737765</v>
      </c>
      <c r="AL168" s="72">
        <v>72538</v>
      </c>
      <c r="AM168" s="72">
        <v>0</v>
      </c>
      <c r="AN168" s="62">
        <v>0</v>
      </c>
      <c r="AO168" s="72">
        <v>12170</v>
      </c>
      <c r="AP168" s="72">
        <v>12224</v>
      </c>
      <c r="AQ168" s="104">
        <v>1766</v>
      </c>
      <c r="AR168" s="104">
        <v>1938</v>
      </c>
      <c r="AS168" s="104">
        <v>20</v>
      </c>
      <c r="AT168" s="104">
        <v>10</v>
      </c>
      <c r="AU168" s="104">
        <v>0</v>
      </c>
      <c r="AV168" s="176">
        <v>0</v>
      </c>
      <c r="AW168" s="176">
        <v>0</v>
      </c>
      <c r="AX168" s="104">
        <v>0</v>
      </c>
      <c r="AY168" s="130"/>
    </row>
    <row r="169" spans="1:51" x14ac:dyDescent="0.2">
      <c r="A169" s="172" t="s">
        <v>868</v>
      </c>
      <c r="B169" s="154" t="s">
        <v>513</v>
      </c>
      <c r="C169" s="155" t="s">
        <v>174</v>
      </c>
      <c r="D169" t="s">
        <v>689</v>
      </c>
      <c r="E169" s="74">
        <v>463.3</v>
      </c>
      <c r="F169" s="124">
        <v>6736</v>
      </c>
      <c r="G169" s="125">
        <v>592.13</v>
      </c>
      <c r="H169" s="125">
        <v>59.38</v>
      </c>
      <c r="I169" s="125">
        <v>59.88</v>
      </c>
      <c r="J169" s="125">
        <v>326.5</v>
      </c>
      <c r="K169" s="75">
        <v>33.119999999999997</v>
      </c>
      <c r="L169" s="75">
        <v>15.74</v>
      </c>
      <c r="M169" s="75">
        <v>8.2200000000000006</v>
      </c>
      <c r="N169" s="113">
        <v>0</v>
      </c>
      <c r="O169" s="101">
        <v>24.01</v>
      </c>
      <c r="P169" s="101">
        <v>1.6259999999999999</v>
      </c>
      <c r="Q169" s="75">
        <v>0</v>
      </c>
      <c r="R169" s="101">
        <v>0</v>
      </c>
      <c r="S169" s="105">
        <v>3116074</v>
      </c>
      <c r="T169" s="105">
        <v>273919</v>
      </c>
      <c r="U169" s="105">
        <v>27469</v>
      </c>
      <c r="V169" s="105">
        <v>27700</v>
      </c>
      <c r="W169" s="105">
        <v>151039</v>
      </c>
      <c r="X169" s="105">
        <v>147246</v>
      </c>
      <c r="Y169" s="105">
        <v>0</v>
      </c>
      <c r="Z169" s="105">
        <v>47</v>
      </c>
      <c r="AA169" s="74">
        <v>0</v>
      </c>
      <c r="AB169" s="105">
        <v>12196</v>
      </c>
      <c r="AC169" s="105">
        <v>1550</v>
      </c>
      <c r="AD169" s="72">
        <v>7818</v>
      </c>
      <c r="AE169" s="167">
        <f t="array" ref="AE169">IFERROR(INDEX(#REF!,MATCH($C169&amp;#REF!&amp;DoM!$B$6,#REF!&amp;#REF!&amp;#REF!,0),MATCH(SNAME!AE$337,#REF!,0)),5.4)</f>
        <v>5.4</v>
      </c>
      <c r="AF169" s="105">
        <v>29820</v>
      </c>
      <c r="AG169" s="105">
        <v>29959</v>
      </c>
      <c r="AH169" s="104">
        <v>10502</v>
      </c>
      <c r="AI169" s="104">
        <v>11635</v>
      </c>
      <c r="AJ169">
        <v>18</v>
      </c>
      <c r="AK169" s="72">
        <v>193057819</v>
      </c>
      <c r="AL169" s="72">
        <v>1836</v>
      </c>
      <c r="AM169" s="72">
        <v>0</v>
      </c>
      <c r="AN169" s="62">
        <v>0</v>
      </c>
      <c r="AO169" s="72">
        <v>16297</v>
      </c>
      <c r="AP169" s="72">
        <v>16373</v>
      </c>
      <c r="AQ169" s="104">
        <v>5739</v>
      </c>
      <c r="AR169" s="104">
        <v>6428</v>
      </c>
      <c r="AS169" s="104">
        <v>20</v>
      </c>
      <c r="AT169" s="104">
        <v>10</v>
      </c>
      <c r="AU169" s="104">
        <v>0</v>
      </c>
      <c r="AV169" s="176">
        <v>0.67</v>
      </c>
      <c r="AW169" s="176">
        <v>0</v>
      </c>
      <c r="AX169" s="104">
        <v>118022</v>
      </c>
      <c r="AY169" s="130"/>
    </row>
    <row r="170" spans="1:51" x14ac:dyDescent="0.2">
      <c r="A170" s="172" t="s">
        <v>883</v>
      </c>
      <c r="B170" s="154" t="s">
        <v>517</v>
      </c>
      <c r="C170" s="155" t="s">
        <v>192</v>
      </c>
      <c r="D170" t="s">
        <v>702</v>
      </c>
      <c r="E170" s="74">
        <v>772.1</v>
      </c>
      <c r="F170" s="124">
        <v>6768</v>
      </c>
      <c r="G170" s="125">
        <v>596.36</v>
      </c>
      <c r="H170" s="125">
        <v>72.349999999999994</v>
      </c>
      <c r="I170" s="125">
        <v>73.39</v>
      </c>
      <c r="J170" s="125">
        <v>326.5</v>
      </c>
      <c r="K170" s="75">
        <v>41.76</v>
      </c>
      <c r="L170" s="75">
        <v>28.44</v>
      </c>
      <c r="M170" s="75">
        <v>30.14</v>
      </c>
      <c r="N170" s="113">
        <v>0</v>
      </c>
      <c r="O170" s="101">
        <v>23.01</v>
      </c>
      <c r="P170" s="101">
        <v>3.6219999999999999</v>
      </c>
      <c r="Q170" s="75">
        <v>0.22</v>
      </c>
      <c r="R170" s="101">
        <v>0</v>
      </c>
      <c r="S170" s="105">
        <v>5126760</v>
      </c>
      <c r="T170" s="105">
        <v>451743</v>
      </c>
      <c r="U170" s="105">
        <v>54805</v>
      </c>
      <c r="V170" s="105">
        <v>55593</v>
      </c>
      <c r="W170" s="105">
        <v>247324</v>
      </c>
      <c r="X170" s="105">
        <v>263866</v>
      </c>
      <c r="Y170" s="105">
        <v>1621</v>
      </c>
      <c r="Z170" s="105">
        <v>1</v>
      </c>
      <c r="AA170" s="74">
        <v>0</v>
      </c>
      <c r="AB170" s="105">
        <v>26005</v>
      </c>
      <c r="AC170" s="105">
        <v>2800</v>
      </c>
      <c r="AD170" s="72">
        <v>16647</v>
      </c>
      <c r="AE170" s="167">
        <f t="array" ref="AE170">IFERROR(INDEX(#REF!,MATCH($C170&amp;#REF!&amp;DoM!$B$6,#REF!&amp;#REF!&amp;#REF!,0),MATCH(SNAME!AE$337,#REF!,0)),5.4)</f>
        <v>5.4</v>
      </c>
      <c r="AF170" s="105">
        <v>20443</v>
      </c>
      <c r="AG170" s="105">
        <v>21158</v>
      </c>
      <c r="AH170" s="104">
        <v>20479</v>
      </c>
      <c r="AI170" s="104">
        <v>23279</v>
      </c>
      <c r="AJ170">
        <v>28</v>
      </c>
      <c r="AK170" s="72">
        <v>266000996</v>
      </c>
      <c r="AL170" s="72">
        <v>22240</v>
      </c>
      <c r="AM170" s="72">
        <v>0</v>
      </c>
      <c r="AN170" s="62">
        <v>0</v>
      </c>
      <c r="AO170" s="72">
        <v>16743</v>
      </c>
      <c r="AP170" s="72">
        <v>17329</v>
      </c>
      <c r="AQ170" s="104">
        <v>16773</v>
      </c>
      <c r="AR170" s="104">
        <v>19358</v>
      </c>
      <c r="AS170" s="104">
        <v>10</v>
      </c>
      <c r="AT170" s="104">
        <v>10</v>
      </c>
      <c r="AU170" s="104">
        <v>4</v>
      </c>
      <c r="AV170" s="176">
        <v>1.34</v>
      </c>
      <c r="AW170" s="176">
        <v>0</v>
      </c>
      <c r="AX170" s="104">
        <v>379927</v>
      </c>
      <c r="AY170" s="130"/>
    </row>
    <row r="171" spans="1:51" x14ac:dyDescent="0.2">
      <c r="A171" s="172" t="s">
        <v>873</v>
      </c>
      <c r="B171" s="154" t="s">
        <v>513</v>
      </c>
      <c r="C171" s="155" t="s">
        <v>175</v>
      </c>
      <c r="D171" t="s">
        <v>690</v>
      </c>
      <c r="E171" s="74">
        <v>662.3</v>
      </c>
      <c r="F171" s="124">
        <v>6736</v>
      </c>
      <c r="G171" s="125">
        <v>571.30999999999995</v>
      </c>
      <c r="H171" s="125">
        <v>62.93</v>
      </c>
      <c r="I171" s="125">
        <v>68.75</v>
      </c>
      <c r="J171" s="125">
        <v>326.5</v>
      </c>
      <c r="K171" s="75">
        <v>37.44</v>
      </c>
      <c r="L171" s="75">
        <v>22.4</v>
      </c>
      <c r="M171" s="75">
        <v>15.07</v>
      </c>
      <c r="N171" s="113">
        <v>0</v>
      </c>
      <c r="O171" s="101">
        <v>13.61</v>
      </c>
      <c r="P171" s="101">
        <v>2.601</v>
      </c>
      <c r="Q171" s="75">
        <v>0</v>
      </c>
      <c r="R171" s="101">
        <v>0</v>
      </c>
      <c r="S171" s="105">
        <v>4605403</v>
      </c>
      <c r="T171" s="105">
        <v>390605</v>
      </c>
      <c r="U171" s="105">
        <v>43025</v>
      </c>
      <c r="V171" s="105">
        <v>47004</v>
      </c>
      <c r="W171" s="105">
        <v>223228</v>
      </c>
      <c r="X171" s="105">
        <v>215980</v>
      </c>
      <c r="Y171" s="105">
        <v>2801</v>
      </c>
      <c r="Z171" s="105">
        <v>11</v>
      </c>
      <c r="AA171" s="74">
        <v>0</v>
      </c>
      <c r="AB171" s="105">
        <v>17890</v>
      </c>
      <c r="AC171" s="105">
        <v>2274</v>
      </c>
      <c r="AD171" s="72">
        <v>8747</v>
      </c>
      <c r="AE171" s="167">
        <f t="array" ref="AE171">IFERROR(INDEX(#REF!,MATCH($C171&amp;#REF!&amp;DoM!$B$6,#REF!&amp;#REF!&amp;#REF!,0),MATCH(SNAME!AE$337,#REF!,0)),5.4)</f>
        <v>5.4</v>
      </c>
      <c r="AF171" s="105">
        <v>9143</v>
      </c>
      <c r="AG171" s="105">
        <v>9280</v>
      </c>
      <c r="AH171" s="104">
        <v>4524</v>
      </c>
      <c r="AI171" s="104">
        <v>5012</v>
      </c>
      <c r="AJ171">
        <v>24.5</v>
      </c>
      <c r="AK171" s="72">
        <v>139385396</v>
      </c>
      <c r="AL171" s="72">
        <v>0</v>
      </c>
      <c r="AM171" s="72">
        <v>0</v>
      </c>
      <c r="AN171" s="62">
        <v>0</v>
      </c>
      <c r="AO171" s="72">
        <v>7861</v>
      </c>
      <c r="AP171" s="72">
        <v>7978</v>
      </c>
      <c r="AQ171" s="104">
        <v>3889</v>
      </c>
      <c r="AR171" s="104">
        <v>4307</v>
      </c>
      <c r="AS171" s="104">
        <v>20</v>
      </c>
      <c r="AT171" s="104">
        <v>10</v>
      </c>
      <c r="AU171" s="104">
        <v>0</v>
      </c>
      <c r="AV171" s="176">
        <v>1</v>
      </c>
      <c r="AW171" s="176">
        <v>0</v>
      </c>
      <c r="AX171" s="104">
        <v>596863</v>
      </c>
      <c r="AY171" s="130"/>
    </row>
    <row r="172" spans="1:51" x14ac:dyDescent="0.2">
      <c r="A172" s="172" t="s">
        <v>514</v>
      </c>
      <c r="B172" s="154" t="s">
        <v>518</v>
      </c>
      <c r="C172" s="155" t="s">
        <v>177</v>
      </c>
      <c r="D172" t="s">
        <v>691</v>
      </c>
      <c r="E172" s="74">
        <v>655.20000000000005</v>
      </c>
      <c r="F172" s="124">
        <v>6791</v>
      </c>
      <c r="G172" s="125">
        <v>612.39</v>
      </c>
      <c r="H172" s="125">
        <v>66.44</v>
      </c>
      <c r="I172" s="125">
        <v>53.49</v>
      </c>
      <c r="J172" s="125">
        <v>326.5</v>
      </c>
      <c r="K172" s="75">
        <v>28.08</v>
      </c>
      <c r="L172" s="75">
        <v>13.31</v>
      </c>
      <c r="M172" s="75">
        <v>19.18</v>
      </c>
      <c r="N172" s="113">
        <v>2.0299999999999998</v>
      </c>
      <c r="O172" s="101">
        <v>7.47</v>
      </c>
      <c r="P172" s="101">
        <v>3.1080000000000001</v>
      </c>
      <c r="Q172" s="75">
        <v>0.22</v>
      </c>
      <c r="R172" s="101">
        <v>0</v>
      </c>
      <c r="S172" s="105">
        <v>4468478</v>
      </c>
      <c r="T172" s="105">
        <v>402953</v>
      </c>
      <c r="U172" s="105">
        <v>43718</v>
      </c>
      <c r="V172" s="105">
        <v>35196</v>
      </c>
      <c r="W172" s="105">
        <v>214837</v>
      </c>
      <c r="X172" s="105">
        <v>220739</v>
      </c>
      <c r="Y172" s="105">
        <v>0</v>
      </c>
      <c r="Z172" s="105">
        <v>64</v>
      </c>
      <c r="AA172" s="74">
        <v>0</v>
      </c>
      <c r="AB172" s="105">
        <v>23472</v>
      </c>
      <c r="AC172" s="105">
        <v>2800</v>
      </c>
      <c r="AD172" s="72">
        <v>12769</v>
      </c>
      <c r="AE172" s="167">
        <f t="array" ref="AE172">IFERROR(INDEX(#REF!,MATCH($C172&amp;#REF!&amp;DoM!$B$6,#REF!&amp;#REF!&amp;#REF!,0),MATCH(SNAME!AE$337,#REF!,0)),5.4)</f>
        <v>5.4</v>
      </c>
      <c r="AF172" s="105">
        <v>128101</v>
      </c>
      <c r="AG172" s="105">
        <v>129175</v>
      </c>
      <c r="AH172" s="104">
        <v>35059</v>
      </c>
      <c r="AI172" s="104">
        <v>54413</v>
      </c>
      <c r="AJ172">
        <v>15.5</v>
      </c>
      <c r="AK172" s="72">
        <v>358843925</v>
      </c>
      <c r="AL172" s="72">
        <v>18485</v>
      </c>
      <c r="AM172" s="72">
        <v>0</v>
      </c>
      <c r="AN172" s="62">
        <v>0</v>
      </c>
      <c r="AO172" s="72">
        <v>59277</v>
      </c>
      <c r="AP172" s="72">
        <v>59774</v>
      </c>
      <c r="AQ172" s="104">
        <v>16223</v>
      </c>
      <c r="AR172" s="104">
        <v>25613</v>
      </c>
      <c r="AS172" s="104">
        <v>20</v>
      </c>
      <c r="AT172" s="104">
        <v>10</v>
      </c>
      <c r="AU172" s="104">
        <v>0</v>
      </c>
      <c r="AV172" s="176">
        <v>0.83</v>
      </c>
      <c r="AW172" s="176">
        <v>0</v>
      </c>
      <c r="AX172" s="104">
        <v>246551</v>
      </c>
      <c r="AY172" s="130"/>
    </row>
    <row r="173" spans="1:51" x14ac:dyDescent="0.2">
      <c r="A173" s="172" t="s">
        <v>929</v>
      </c>
      <c r="B173" s="154" t="s">
        <v>521</v>
      </c>
      <c r="C173" s="155" t="s">
        <v>178</v>
      </c>
      <c r="D173" s="129" t="s">
        <v>692</v>
      </c>
      <c r="E173" s="74">
        <v>613.79999999999995</v>
      </c>
      <c r="F173" s="124">
        <v>6838</v>
      </c>
      <c r="G173" s="125">
        <v>591.27</v>
      </c>
      <c r="H173" s="125">
        <v>61.95</v>
      </c>
      <c r="I173" s="125">
        <v>58.93</v>
      </c>
      <c r="J173" s="125">
        <v>326.5</v>
      </c>
      <c r="K173" s="75">
        <v>30.96</v>
      </c>
      <c r="L173" s="75">
        <v>22.99</v>
      </c>
      <c r="M173" s="75">
        <v>16.440000000000001</v>
      </c>
      <c r="N173" s="113">
        <v>0</v>
      </c>
      <c r="O173" s="101">
        <v>22.98</v>
      </c>
      <c r="P173" s="101">
        <v>3.6320000000000001</v>
      </c>
      <c r="Q173" s="75">
        <v>0.22</v>
      </c>
      <c r="R173" s="101">
        <v>0</v>
      </c>
      <c r="S173" s="105">
        <v>4476155</v>
      </c>
      <c r="T173" s="105">
        <v>387045</v>
      </c>
      <c r="U173" s="105">
        <v>40552</v>
      </c>
      <c r="V173" s="105">
        <v>38576</v>
      </c>
      <c r="W173" s="105">
        <v>213727</v>
      </c>
      <c r="X173" s="105">
        <v>223999</v>
      </c>
      <c r="Y173" s="105">
        <v>11378</v>
      </c>
      <c r="Z173" s="105">
        <v>35</v>
      </c>
      <c r="AA173" s="74">
        <v>0</v>
      </c>
      <c r="AB173" s="105">
        <v>22514</v>
      </c>
      <c r="AC173" s="105">
        <v>2696</v>
      </c>
      <c r="AD173" s="72">
        <v>14353</v>
      </c>
      <c r="AE173" s="167">
        <f t="array" ref="AE173">IFERROR(INDEX(#REF!,MATCH($C173&amp;#REF!&amp;DoM!$B$6,#REF!&amp;#REF!&amp;#REF!,0),MATCH(SNAME!AE$337,#REF!,0)),5.4)</f>
        <v>5.4</v>
      </c>
      <c r="AF173" s="105">
        <v>36052</v>
      </c>
      <c r="AG173" s="105">
        <v>36114</v>
      </c>
      <c r="AH173" s="104">
        <v>13771</v>
      </c>
      <c r="AI173" s="104">
        <v>15007</v>
      </c>
      <c r="AJ173">
        <v>14</v>
      </c>
      <c r="AK173" s="72">
        <v>357673403</v>
      </c>
      <c r="AL173" s="72">
        <v>55542</v>
      </c>
      <c r="AM173" s="72">
        <v>0</v>
      </c>
      <c r="AN173" s="62">
        <v>0</v>
      </c>
      <c r="AO173" s="72">
        <v>21377</v>
      </c>
      <c r="AP173" s="72">
        <v>21413</v>
      </c>
      <c r="AQ173" s="104">
        <v>8165</v>
      </c>
      <c r="AR173" s="104">
        <v>8977</v>
      </c>
      <c r="AS173" s="104">
        <v>20</v>
      </c>
      <c r="AT173" s="104">
        <v>10</v>
      </c>
      <c r="AU173" s="104">
        <v>0</v>
      </c>
      <c r="AV173" s="176">
        <v>0</v>
      </c>
      <c r="AW173" s="176">
        <v>0</v>
      </c>
      <c r="AX173" s="104">
        <v>1516780</v>
      </c>
      <c r="AY173" s="130"/>
    </row>
    <row r="174" spans="1:51" x14ac:dyDescent="0.2">
      <c r="A174" s="172" t="s">
        <v>865</v>
      </c>
      <c r="B174" s="154" t="s">
        <v>519</v>
      </c>
      <c r="C174" s="155" t="s">
        <v>179</v>
      </c>
      <c r="D174" t="s">
        <v>693</v>
      </c>
      <c r="E174" s="74">
        <v>1305.3</v>
      </c>
      <c r="F174" s="124">
        <v>6736</v>
      </c>
      <c r="G174" s="125">
        <v>611.41</v>
      </c>
      <c r="H174" s="125">
        <v>71.45</v>
      </c>
      <c r="I174" s="125">
        <v>73.37</v>
      </c>
      <c r="J174" s="125">
        <v>326.5</v>
      </c>
      <c r="K174" s="75">
        <v>70.56</v>
      </c>
      <c r="L174" s="75">
        <v>102.29</v>
      </c>
      <c r="M174" s="75">
        <v>158.91999999999999</v>
      </c>
      <c r="N174" s="113">
        <v>3</v>
      </c>
      <c r="O174" s="101">
        <v>19.100000000000001</v>
      </c>
      <c r="P174" s="101">
        <v>8.5960000000000001</v>
      </c>
      <c r="Q174" s="75">
        <v>2.86</v>
      </c>
      <c r="R174" s="101">
        <v>0</v>
      </c>
      <c r="S174" s="105">
        <v>8995928</v>
      </c>
      <c r="T174" s="105">
        <v>816538</v>
      </c>
      <c r="U174" s="105">
        <v>95421</v>
      </c>
      <c r="V174" s="105">
        <v>97986</v>
      </c>
      <c r="W174" s="105">
        <v>436041</v>
      </c>
      <c r="X174" s="105">
        <v>492202</v>
      </c>
      <c r="Y174" s="105">
        <v>0</v>
      </c>
      <c r="Z174" s="105">
        <v>109</v>
      </c>
      <c r="AA174" s="74">
        <v>0</v>
      </c>
      <c r="AB174" s="105">
        <v>44538</v>
      </c>
      <c r="AC174" s="105">
        <v>5240</v>
      </c>
      <c r="AD174" s="72">
        <v>24956</v>
      </c>
      <c r="AE174" s="167">
        <f t="array" ref="AE174">IFERROR(INDEX(#REF!,MATCH($C174&amp;#REF!&amp;DoM!$B$6,#REF!&amp;#REF!&amp;#REF!,0),MATCH(SNAME!AE$337,#REF!,0)),5.4)</f>
        <v>5.4</v>
      </c>
      <c r="AF174" s="105">
        <v>43308</v>
      </c>
      <c r="AG174" s="105">
        <v>43494</v>
      </c>
      <c r="AH174" s="104">
        <v>56376</v>
      </c>
      <c r="AI174" s="104">
        <v>62440</v>
      </c>
      <c r="AJ174">
        <v>34</v>
      </c>
      <c r="AK174" s="72">
        <v>431889124</v>
      </c>
      <c r="AL174" s="72">
        <v>12609</v>
      </c>
      <c r="AM174" s="72">
        <v>0</v>
      </c>
      <c r="AN174" s="62">
        <v>0</v>
      </c>
      <c r="AO174" s="72">
        <v>35010</v>
      </c>
      <c r="AP174" s="72">
        <v>35160</v>
      </c>
      <c r="AQ174" s="104">
        <v>45573</v>
      </c>
      <c r="AR174" s="104">
        <v>51794</v>
      </c>
      <c r="AS174" s="104">
        <v>20</v>
      </c>
      <c r="AT174" s="104">
        <v>10</v>
      </c>
      <c r="AU174" s="104">
        <v>0</v>
      </c>
      <c r="AV174" s="176">
        <v>1</v>
      </c>
      <c r="AW174" s="176">
        <v>0</v>
      </c>
      <c r="AX174" s="104">
        <v>1173611</v>
      </c>
      <c r="AY174" s="130"/>
    </row>
    <row r="175" spans="1:51" x14ac:dyDescent="0.2">
      <c r="A175" s="172" t="s">
        <v>907</v>
      </c>
      <c r="B175" s="154" t="s">
        <v>517</v>
      </c>
      <c r="C175" s="155" t="s">
        <v>180</v>
      </c>
      <c r="D175" t="s">
        <v>694</v>
      </c>
      <c r="E175" s="74">
        <v>699.4</v>
      </c>
      <c r="F175" s="124">
        <v>6763</v>
      </c>
      <c r="G175" s="125">
        <v>592.82000000000005</v>
      </c>
      <c r="H175" s="125">
        <v>65.37</v>
      </c>
      <c r="I175" s="125">
        <v>63.69</v>
      </c>
      <c r="J175" s="125">
        <v>326.5</v>
      </c>
      <c r="K175" s="75">
        <v>30.96</v>
      </c>
      <c r="L175" s="75">
        <v>13.31</v>
      </c>
      <c r="M175" s="75">
        <v>21.92</v>
      </c>
      <c r="N175" s="113">
        <v>0</v>
      </c>
      <c r="O175" s="101">
        <v>26.3</v>
      </c>
      <c r="P175" s="101">
        <v>3.1110000000000002</v>
      </c>
      <c r="Q175" s="75">
        <v>0.22</v>
      </c>
      <c r="R175" s="101">
        <v>0</v>
      </c>
      <c r="S175" s="105">
        <v>4547441</v>
      </c>
      <c r="T175" s="105">
        <v>398612</v>
      </c>
      <c r="U175" s="105">
        <v>43955</v>
      </c>
      <c r="V175" s="105">
        <v>42825</v>
      </c>
      <c r="W175" s="105">
        <v>219539</v>
      </c>
      <c r="X175" s="105">
        <v>222858</v>
      </c>
      <c r="Y175" s="105">
        <v>11942</v>
      </c>
      <c r="Z175" s="105">
        <v>30</v>
      </c>
      <c r="AA175" s="74">
        <v>0</v>
      </c>
      <c r="AB175" s="105">
        <v>21964</v>
      </c>
      <c r="AC175" s="105">
        <v>2365</v>
      </c>
      <c r="AD175" s="72">
        <v>15420</v>
      </c>
      <c r="AE175" s="167">
        <f t="array" ref="AE175">IFERROR(INDEX(#REF!,MATCH($C175&amp;#REF!&amp;DoM!$B$6,#REF!&amp;#REF!&amp;#REF!,0),MATCH(SNAME!AE$337,#REF!,0)),5.4)</f>
        <v>5.4</v>
      </c>
      <c r="AF175" s="105">
        <v>32822</v>
      </c>
      <c r="AG175" s="105">
        <v>33132</v>
      </c>
      <c r="AH175" s="104">
        <v>12642</v>
      </c>
      <c r="AI175" s="104">
        <v>14007</v>
      </c>
      <c r="AJ175">
        <v>20</v>
      </c>
      <c r="AK175" s="72">
        <v>343144911</v>
      </c>
      <c r="AL175" s="72">
        <v>19644</v>
      </c>
      <c r="AM175" s="72">
        <v>0</v>
      </c>
      <c r="AN175" s="62">
        <v>0</v>
      </c>
      <c r="AO175" s="72">
        <v>18600</v>
      </c>
      <c r="AP175" s="72">
        <v>18776</v>
      </c>
      <c r="AQ175" s="104">
        <v>7165</v>
      </c>
      <c r="AR175" s="104">
        <v>7997</v>
      </c>
      <c r="AS175" s="104">
        <v>0</v>
      </c>
      <c r="AT175" s="104">
        <v>10</v>
      </c>
      <c r="AU175" s="104">
        <v>0</v>
      </c>
      <c r="AV175" s="176">
        <v>0</v>
      </c>
      <c r="AW175" s="176">
        <v>0</v>
      </c>
      <c r="AX175" s="104">
        <v>0</v>
      </c>
      <c r="AY175" s="130"/>
    </row>
    <row r="176" spans="1:51" x14ac:dyDescent="0.2">
      <c r="A176" s="172" t="s">
        <v>890</v>
      </c>
      <c r="B176" s="154" t="s">
        <v>521</v>
      </c>
      <c r="C176" s="155" t="s">
        <v>181</v>
      </c>
      <c r="D176" t="s">
        <v>695</v>
      </c>
      <c r="E176" s="74">
        <v>421.3</v>
      </c>
      <c r="F176" s="124">
        <v>6766</v>
      </c>
      <c r="G176" s="125">
        <v>618.39</v>
      </c>
      <c r="H176" s="125">
        <v>65.400000000000006</v>
      </c>
      <c r="I176" s="125">
        <v>50.5</v>
      </c>
      <c r="J176" s="125">
        <v>326.5</v>
      </c>
      <c r="K176" s="75">
        <v>16.559999999999999</v>
      </c>
      <c r="L176" s="75">
        <v>15.73</v>
      </c>
      <c r="M176" s="75">
        <v>27.4</v>
      </c>
      <c r="N176" s="113">
        <v>0</v>
      </c>
      <c r="O176" s="101">
        <v>18.12</v>
      </c>
      <c r="P176" s="101">
        <v>1.8440000000000001</v>
      </c>
      <c r="Q176" s="75">
        <v>0</v>
      </c>
      <c r="R176" s="101">
        <v>0</v>
      </c>
      <c r="S176" s="105">
        <v>2872167</v>
      </c>
      <c r="T176" s="105">
        <v>262507</v>
      </c>
      <c r="U176" s="105">
        <v>27762</v>
      </c>
      <c r="V176" s="105">
        <v>21437</v>
      </c>
      <c r="W176" s="105">
        <v>138599</v>
      </c>
      <c r="X176" s="105">
        <v>143962</v>
      </c>
      <c r="Y176" s="105">
        <v>4587</v>
      </c>
      <c r="Z176" s="105">
        <v>7</v>
      </c>
      <c r="AA176" s="74">
        <v>0</v>
      </c>
      <c r="AB176" s="105">
        <v>14469</v>
      </c>
      <c r="AC176" s="105">
        <v>1733</v>
      </c>
      <c r="AD176" s="72">
        <v>9462</v>
      </c>
      <c r="AE176" s="167">
        <f t="array" ref="AE176">IFERROR(INDEX(#REF!,MATCH($C176&amp;#REF!&amp;DoM!$B$6,#REF!&amp;#REF!&amp;#REF!,0),MATCH(SNAME!AE$337,#REF!,0)),5.4)</f>
        <v>5.4</v>
      </c>
      <c r="AF176" s="105">
        <v>93525</v>
      </c>
      <c r="AG176" s="105">
        <v>98902</v>
      </c>
      <c r="AH176" s="104">
        <v>18996</v>
      </c>
      <c r="AI176" s="104">
        <v>20159</v>
      </c>
      <c r="AJ176">
        <v>15</v>
      </c>
      <c r="AK176" s="72">
        <v>322568905</v>
      </c>
      <c r="AL176" s="72">
        <v>23791</v>
      </c>
      <c r="AM176" s="72">
        <v>0</v>
      </c>
      <c r="AN176" s="62">
        <v>0</v>
      </c>
      <c r="AO176" s="72">
        <v>29105</v>
      </c>
      <c r="AP176" s="72">
        <v>30778</v>
      </c>
      <c r="AQ176" s="104">
        <v>5912</v>
      </c>
      <c r="AR176" s="104">
        <v>6349</v>
      </c>
      <c r="AS176" s="104">
        <v>20</v>
      </c>
      <c r="AT176" s="104">
        <v>10</v>
      </c>
      <c r="AU176" s="104">
        <v>0</v>
      </c>
      <c r="AV176" s="176">
        <v>0.67</v>
      </c>
      <c r="AW176" s="176">
        <v>0</v>
      </c>
      <c r="AX176" s="104">
        <v>438435</v>
      </c>
      <c r="AY176" s="130"/>
    </row>
    <row r="177" spans="1:51" x14ac:dyDescent="0.2">
      <c r="A177" s="172" t="s">
        <v>859</v>
      </c>
      <c r="B177" s="154" t="s">
        <v>520</v>
      </c>
      <c r="C177" s="155" t="s">
        <v>182</v>
      </c>
      <c r="D177" t="s">
        <v>696</v>
      </c>
      <c r="E177" s="74">
        <v>1931.9</v>
      </c>
      <c r="F177" s="124">
        <v>6833</v>
      </c>
      <c r="G177" s="125">
        <v>599.46</v>
      </c>
      <c r="H177" s="125">
        <v>72.099999999999994</v>
      </c>
      <c r="I177" s="125">
        <v>73.45</v>
      </c>
      <c r="J177" s="125">
        <v>326.5</v>
      </c>
      <c r="K177" s="75">
        <v>92.88</v>
      </c>
      <c r="L177" s="75">
        <v>64.760000000000005</v>
      </c>
      <c r="M177" s="75">
        <v>64.39</v>
      </c>
      <c r="N177" s="113">
        <v>0</v>
      </c>
      <c r="O177" s="101">
        <v>19.64</v>
      </c>
      <c r="P177" s="101">
        <v>8.3320000000000007</v>
      </c>
      <c r="Q177" s="75">
        <v>3.3</v>
      </c>
      <c r="R177" s="101">
        <v>0</v>
      </c>
      <c r="S177" s="105">
        <v>13106377</v>
      </c>
      <c r="T177" s="105">
        <v>1149824</v>
      </c>
      <c r="U177" s="105">
        <v>138295</v>
      </c>
      <c r="V177" s="105">
        <v>140884</v>
      </c>
      <c r="W177" s="105">
        <v>626260</v>
      </c>
      <c r="X177" s="105">
        <v>629094</v>
      </c>
      <c r="Y177" s="105">
        <v>0</v>
      </c>
      <c r="Z177" s="105">
        <v>75</v>
      </c>
      <c r="AA177" s="74">
        <v>0</v>
      </c>
      <c r="AB177" s="105">
        <v>58895</v>
      </c>
      <c r="AC177" s="105">
        <v>6869</v>
      </c>
      <c r="AD177" s="72">
        <v>26570</v>
      </c>
      <c r="AE177" s="167">
        <f t="array" ref="AE177">IFERROR(INDEX(#REF!,MATCH($C177&amp;#REF!&amp;DoM!$B$6,#REF!&amp;#REF!&amp;#REF!,0),MATCH(SNAME!AE$337,#REF!,0)),5.4)</f>
        <v>5.4</v>
      </c>
      <c r="AF177" s="105">
        <v>49693</v>
      </c>
      <c r="AG177" s="105">
        <v>52401</v>
      </c>
      <c r="AH177" s="104">
        <v>62720</v>
      </c>
      <c r="AI177" s="104">
        <v>69489</v>
      </c>
      <c r="AJ177">
        <v>52</v>
      </c>
      <c r="AK177" s="72">
        <v>442517473</v>
      </c>
      <c r="AL177" s="72">
        <v>73392</v>
      </c>
      <c r="AM177" s="72">
        <v>0</v>
      </c>
      <c r="AN177" s="62">
        <v>0</v>
      </c>
      <c r="AO177" s="72">
        <v>42384</v>
      </c>
      <c r="AP177" s="72">
        <v>44694</v>
      </c>
      <c r="AQ177" s="104">
        <v>53496</v>
      </c>
      <c r="AR177" s="104">
        <v>60941</v>
      </c>
      <c r="AS177" s="104">
        <v>20</v>
      </c>
      <c r="AT177" s="104">
        <v>10</v>
      </c>
      <c r="AU177" s="104">
        <v>0</v>
      </c>
      <c r="AV177" s="176">
        <v>1.34</v>
      </c>
      <c r="AW177" s="176">
        <v>0.13500000000000001</v>
      </c>
      <c r="AX177" s="104">
        <v>2000287</v>
      </c>
      <c r="AY177" s="130"/>
    </row>
    <row r="178" spans="1:51" x14ac:dyDescent="0.2">
      <c r="A178" s="172" t="s">
        <v>904</v>
      </c>
      <c r="B178" s="154" t="s">
        <v>512</v>
      </c>
      <c r="C178" s="155" t="s">
        <v>183</v>
      </c>
      <c r="D178" t="s">
        <v>697</v>
      </c>
      <c r="E178" s="74">
        <v>5364.6</v>
      </c>
      <c r="F178" s="124">
        <v>6772</v>
      </c>
      <c r="G178" s="125">
        <v>561.61</v>
      </c>
      <c r="H178" s="125">
        <v>62.89</v>
      </c>
      <c r="I178" s="125">
        <v>87.17</v>
      </c>
      <c r="J178" s="125">
        <v>326.5</v>
      </c>
      <c r="K178" s="75">
        <v>320.39999999999998</v>
      </c>
      <c r="L178" s="75">
        <v>130.12</v>
      </c>
      <c r="M178" s="75">
        <v>221.94</v>
      </c>
      <c r="N178" s="113">
        <v>0</v>
      </c>
      <c r="O178" s="101">
        <v>30.57</v>
      </c>
      <c r="P178" s="101">
        <v>38.497</v>
      </c>
      <c r="Q178" s="75">
        <v>227.26</v>
      </c>
      <c r="R178" s="101">
        <v>0</v>
      </c>
      <c r="S178" s="105">
        <v>36964285</v>
      </c>
      <c r="T178" s="105">
        <v>3065492</v>
      </c>
      <c r="U178" s="105">
        <v>343279</v>
      </c>
      <c r="V178" s="105">
        <v>475809</v>
      </c>
      <c r="W178" s="105">
        <v>1782168</v>
      </c>
      <c r="X178" s="105">
        <v>1830144</v>
      </c>
      <c r="Y178" s="105">
        <v>0</v>
      </c>
      <c r="Z178" s="105">
        <v>216</v>
      </c>
      <c r="AA178" s="74">
        <v>3.7</v>
      </c>
      <c r="AB178" s="105">
        <v>231153</v>
      </c>
      <c r="AC178" s="105">
        <v>26608</v>
      </c>
      <c r="AD178" s="72">
        <v>76472</v>
      </c>
      <c r="AE178" s="167">
        <f t="array" ref="AE178">IFERROR(INDEX(#REF!,MATCH($C178&amp;#REF!&amp;DoM!$B$6,#REF!&amp;#REF!&amp;#REF!,0),MATCH(SNAME!AE$337,#REF!,0)),5.4)</f>
        <v>5.4</v>
      </c>
      <c r="AF178" s="105">
        <v>533697</v>
      </c>
      <c r="AG178" s="105">
        <v>527082</v>
      </c>
      <c r="AH178" s="104">
        <v>156683</v>
      </c>
      <c r="AI178" s="104">
        <v>173664</v>
      </c>
      <c r="AJ178">
        <v>141.5</v>
      </c>
      <c r="AK178" s="72">
        <v>1044212286</v>
      </c>
      <c r="AL178" s="72">
        <v>197191</v>
      </c>
      <c r="AM178" s="72">
        <v>0</v>
      </c>
      <c r="AN178" s="62">
        <v>0</v>
      </c>
      <c r="AO178" s="72">
        <v>520600</v>
      </c>
      <c r="AP178" s="72">
        <v>514147</v>
      </c>
      <c r="AQ178" s="104">
        <v>152838</v>
      </c>
      <c r="AR178" s="104">
        <v>174432</v>
      </c>
      <c r="AS178" s="104">
        <v>0</v>
      </c>
      <c r="AT178" s="104">
        <v>10</v>
      </c>
      <c r="AU178" s="104">
        <v>0</v>
      </c>
      <c r="AV178" s="176">
        <v>0.67</v>
      </c>
      <c r="AW178" s="176">
        <v>0.13500000000000001</v>
      </c>
      <c r="AX178" s="104">
        <v>10409274</v>
      </c>
      <c r="AY178" s="130"/>
    </row>
    <row r="179" spans="1:51" x14ac:dyDescent="0.2">
      <c r="A179" s="172" t="s">
        <v>881</v>
      </c>
      <c r="B179" s="154" t="s">
        <v>513</v>
      </c>
      <c r="C179" s="155" t="s">
        <v>184</v>
      </c>
      <c r="D179" t="s">
        <v>698</v>
      </c>
      <c r="E179" s="74">
        <v>516.70000000000005</v>
      </c>
      <c r="F179" s="124">
        <v>6736</v>
      </c>
      <c r="G179" s="125">
        <v>577.85</v>
      </c>
      <c r="H179" s="125">
        <v>55.44</v>
      </c>
      <c r="I179" s="125">
        <v>62.92</v>
      </c>
      <c r="J179" s="125">
        <v>326.5</v>
      </c>
      <c r="K179" s="75">
        <v>30.24</v>
      </c>
      <c r="L179" s="75">
        <v>13.32</v>
      </c>
      <c r="M179" s="75">
        <v>8.2200000000000006</v>
      </c>
      <c r="N179" s="113">
        <v>0</v>
      </c>
      <c r="O179" s="101">
        <v>10.199999999999999</v>
      </c>
      <c r="P179" s="101">
        <v>1.903</v>
      </c>
      <c r="Q179" s="75">
        <v>0</v>
      </c>
      <c r="R179" s="101">
        <v>0</v>
      </c>
      <c r="S179" s="105">
        <v>3450179</v>
      </c>
      <c r="T179" s="105">
        <v>295975</v>
      </c>
      <c r="U179" s="105">
        <v>28396</v>
      </c>
      <c r="V179" s="105">
        <v>32228</v>
      </c>
      <c r="W179" s="105">
        <v>167233</v>
      </c>
      <c r="X179" s="105">
        <v>162460</v>
      </c>
      <c r="Y179" s="105">
        <v>0</v>
      </c>
      <c r="Z179" s="105">
        <v>23</v>
      </c>
      <c r="AA179" s="74">
        <v>0</v>
      </c>
      <c r="AB179" s="105">
        <v>13456</v>
      </c>
      <c r="AC179" s="105">
        <v>1710</v>
      </c>
      <c r="AD179" s="72">
        <v>7670</v>
      </c>
      <c r="AE179" s="167">
        <f t="array" ref="AE179">IFERROR(INDEX(#REF!,MATCH($C179&amp;#REF!&amp;DoM!$B$6,#REF!&amp;#REF!&amp;#REF!,0),MATCH(SNAME!AE$337,#REF!,0)),5.4)</f>
        <v>5.4</v>
      </c>
      <c r="AF179" s="105">
        <v>17138</v>
      </c>
      <c r="AG179" s="105">
        <v>17199</v>
      </c>
      <c r="AH179" s="104">
        <v>4544</v>
      </c>
      <c r="AI179" s="104">
        <v>5034</v>
      </c>
      <c r="AJ179">
        <v>13</v>
      </c>
      <c r="AK179" s="72">
        <v>170259099</v>
      </c>
      <c r="AL179" s="72">
        <v>3613</v>
      </c>
      <c r="AM179" s="72">
        <v>0</v>
      </c>
      <c r="AN179" s="62">
        <v>0</v>
      </c>
      <c r="AO179" s="72">
        <v>11490</v>
      </c>
      <c r="AP179" s="72">
        <v>11531</v>
      </c>
      <c r="AQ179" s="104">
        <v>3046</v>
      </c>
      <c r="AR179" s="104">
        <v>3393</v>
      </c>
      <c r="AS179" s="104">
        <v>20</v>
      </c>
      <c r="AT179" s="104">
        <v>10</v>
      </c>
      <c r="AU179" s="104">
        <v>0</v>
      </c>
      <c r="AV179" s="176">
        <v>0.67</v>
      </c>
      <c r="AW179" s="176">
        <v>0</v>
      </c>
      <c r="AX179" s="104">
        <v>148696</v>
      </c>
      <c r="AY179" s="130"/>
    </row>
    <row r="180" spans="1:51" x14ac:dyDescent="0.2">
      <c r="A180" s="172" t="s">
        <v>895</v>
      </c>
      <c r="B180" s="154" t="s">
        <v>512</v>
      </c>
      <c r="C180" s="155" t="s">
        <v>185</v>
      </c>
      <c r="D180" t="s">
        <v>699</v>
      </c>
      <c r="E180" s="74">
        <v>3593.4</v>
      </c>
      <c r="F180" s="124">
        <v>6803</v>
      </c>
      <c r="G180" s="125">
        <v>567.15</v>
      </c>
      <c r="H180" s="125">
        <v>67.34</v>
      </c>
      <c r="I180" s="125">
        <v>76.22</v>
      </c>
      <c r="J180" s="125">
        <v>326.5</v>
      </c>
      <c r="K180" s="75">
        <v>191.52</v>
      </c>
      <c r="L180" s="75">
        <v>171.22</v>
      </c>
      <c r="M180" s="75">
        <v>274</v>
      </c>
      <c r="N180" s="113">
        <v>0</v>
      </c>
      <c r="O180" s="101">
        <v>4.53</v>
      </c>
      <c r="P180" s="101">
        <v>20.065000000000001</v>
      </c>
      <c r="Q180" s="75">
        <v>16.940000000000001</v>
      </c>
      <c r="R180" s="101">
        <v>0</v>
      </c>
      <c r="S180" s="105">
        <v>24758838</v>
      </c>
      <c r="T180" s="105">
        <v>2064086</v>
      </c>
      <c r="U180" s="105">
        <v>245077</v>
      </c>
      <c r="V180" s="105">
        <v>277395</v>
      </c>
      <c r="W180" s="105">
        <v>1188264</v>
      </c>
      <c r="X180" s="105">
        <v>1278021</v>
      </c>
      <c r="Y180" s="105">
        <v>26764</v>
      </c>
      <c r="Z180" s="105">
        <v>466</v>
      </c>
      <c r="AA180" s="74">
        <v>5.9</v>
      </c>
      <c r="AB180" s="105">
        <v>161418</v>
      </c>
      <c r="AC180" s="105">
        <v>18581</v>
      </c>
      <c r="AD180" s="72">
        <v>72766</v>
      </c>
      <c r="AE180" s="167">
        <f t="array" ref="AE180">IFERROR(INDEX(#REF!,MATCH($C180&amp;#REF!&amp;DoM!$B$6,#REF!&amp;#REF!&amp;#REF!,0),MATCH(SNAME!AE$337,#REF!,0)),5.4)</f>
        <v>5.4</v>
      </c>
      <c r="AF180" s="105">
        <v>162995</v>
      </c>
      <c r="AG180" s="105">
        <v>165924</v>
      </c>
      <c r="AH180" s="104">
        <v>250974</v>
      </c>
      <c r="AI180" s="104">
        <v>306143</v>
      </c>
      <c r="AJ180">
        <v>103</v>
      </c>
      <c r="AK180" s="72">
        <v>1257449712</v>
      </c>
      <c r="AL180" s="72">
        <v>24145</v>
      </c>
      <c r="AM180" s="72">
        <v>0</v>
      </c>
      <c r="AN180" s="62">
        <v>0</v>
      </c>
      <c r="AO180" s="72">
        <v>142786</v>
      </c>
      <c r="AP180" s="72">
        <v>145352</v>
      </c>
      <c r="AQ180" s="104">
        <v>219857</v>
      </c>
      <c r="AR180" s="104">
        <v>280075</v>
      </c>
      <c r="AS180" s="104">
        <v>20</v>
      </c>
      <c r="AT180" s="104">
        <v>10</v>
      </c>
      <c r="AU180" s="104">
        <v>0</v>
      </c>
      <c r="AV180" s="176">
        <v>0.67</v>
      </c>
      <c r="AW180" s="176">
        <v>0</v>
      </c>
      <c r="AX180" s="104">
        <v>3304235</v>
      </c>
      <c r="AY180" s="130"/>
    </row>
    <row r="181" spans="1:51" x14ac:dyDescent="0.2">
      <c r="A181" s="172" t="s">
        <v>877</v>
      </c>
      <c r="B181" s="154" t="s">
        <v>523</v>
      </c>
      <c r="C181" s="155" t="s">
        <v>187</v>
      </c>
      <c r="D181" t="s">
        <v>700</v>
      </c>
      <c r="E181" s="74">
        <v>807.6</v>
      </c>
      <c r="F181" s="124">
        <v>6736</v>
      </c>
      <c r="G181" s="125">
        <v>588.05999999999995</v>
      </c>
      <c r="H181" s="125">
        <v>57.89</v>
      </c>
      <c r="I181" s="125">
        <v>61.14</v>
      </c>
      <c r="J181" s="125">
        <v>326.5</v>
      </c>
      <c r="K181" s="75">
        <v>48.96</v>
      </c>
      <c r="L181" s="75">
        <v>19.36</v>
      </c>
      <c r="M181" s="75">
        <v>27.4</v>
      </c>
      <c r="N181" s="113">
        <v>0</v>
      </c>
      <c r="O181" s="101">
        <v>4.78</v>
      </c>
      <c r="P181" s="101">
        <v>3.1</v>
      </c>
      <c r="Q181" s="75">
        <v>0</v>
      </c>
      <c r="R181" s="101">
        <v>0</v>
      </c>
      <c r="S181" s="105">
        <v>5326829</v>
      </c>
      <c r="T181" s="105">
        <v>465038</v>
      </c>
      <c r="U181" s="105">
        <v>45779</v>
      </c>
      <c r="V181" s="105">
        <v>48350</v>
      </c>
      <c r="W181" s="105">
        <v>258196</v>
      </c>
      <c r="X181" s="105">
        <v>254368</v>
      </c>
      <c r="Y181" s="105">
        <v>1105</v>
      </c>
      <c r="Z181" s="105">
        <v>0</v>
      </c>
      <c r="AA181" s="74">
        <v>0</v>
      </c>
      <c r="AB181" s="105">
        <v>25494</v>
      </c>
      <c r="AC181" s="105">
        <v>2776</v>
      </c>
      <c r="AD181" s="72">
        <v>13828</v>
      </c>
      <c r="AE181" s="167">
        <f t="array" ref="AE181">IFERROR(INDEX(#REF!,MATCH($C181&amp;#REF!&amp;DoM!$B$6,#REF!&amp;#REF!&amp;#REF!,0),MATCH(SNAME!AE$337,#REF!,0)),5.4)</f>
        <v>5.4</v>
      </c>
      <c r="AF181" s="105">
        <v>24708</v>
      </c>
      <c r="AG181" s="105">
        <v>25150</v>
      </c>
      <c r="AH181" s="104">
        <v>16210</v>
      </c>
      <c r="AI181" s="104">
        <v>17985</v>
      </c>
      <c r="AJ181">
        <v>0</v>
      </c>
      <c r="AK181" s="72">
        <v>318571713</v>
      </c>
      <c r="AL181" s="72">
        <v>12029</v>
      </c>
      <c r="AM181" s="72">
        <v>0</v>
      </c>
      <c r="AN181" s="62">
        <v>0</v>
      </c>
      <c r="AO181" s="72">
        <v>13407</v>
      </c>
      <c r="AP181" s="72">
        <v>13647</v>
      </c>
      <c r="AQ181" s="104">
        <v>8796</v>
      </c>
      <c r="AR181" s="104">
        <v>9859</v>
      </c>
      <c r="AS181" s="104">
        <v>20</v>
      </c>
      <c r="AT181" s="104">
        <v>10</v>
      </c>
      <c r="AU181" s="104">
        <v>0</v>
      </c>
      <c r="AV181" s="176">
        <v>0.67</v>
      </c>
      <c r="AW181" s="176">
        <v>0</v>
      </c>
      <c r="AX181" s="104">
        <v>927962</v>
      </c>
      <c r="AY181" s="130"/>
    </row>
    <row r="182" spans="1:51" x14ac:dyDescent="0.2">
      <c r="A182" s="172" t="s">
        <v>926</v>
      </c>
      <c r="B182" s="154" t="s">
        <v>513</v>
      </c>
      <c r="C182" s="155" t="s">
        <v>188</v>
      </c>
      <c r="D182" t="s">
        <v>701</v>
      </c>
      <c r="E182" s="74">
        <v>345.1</v>
      </c>
      <c r="F182" s="124">
        <v>6736</v>
      </c>
      <c r="G182" s="125">
        <v>670.13</v>
      </c>
      <c r="H182" s="125">
        <v>69.45</v>
      </c>
      <c r="I182" s="125">
        <v>82.69</v>
      </c>
      <c r="J182" s="125">
        <v>326.5</v>
      </c>
      <c r="K182" s="75">
        <v>25.92</v>
      </c>
      <c r="L182" s="75">
        <v>14.52</v>
      </c>
      <c r="M182" s="75">
        <v>9.59</v>
      </c>
      <c r="N182" s="113">
        <v>0</v>
      </c>
      <c r="O182" s="101">
        <v>7.99</v>
      </c>
      <c r="P182" s="101">
        <v>1.5680000000000001</v>
      </c>
      <c r="Q182" s="75">
        <v>0</v>
      </c>
      <c r="R182" s="101">
        <v>0</v>
      </c>
      <c r="S182" s="105">
        <v>2237026</v>
      </c>
      <c r="T182" s="105">
        <v>222550</v>
      </c>
      <c r="U182" s="105">
        <v>23064</v>
      </c>
      <c r="V182" s="105">
        <v>27461</v>
      </c>
      <c r="W182" s="105">
        <v>108431</v>
      </c>
      <c r="X182" s="105">
        <v>107786</v>
      </c>
      <c r="Y182" s="105">
        <v>4273</v>
      </c>
      <c r="Z182" s="105">
        <v>0</v>
      </c>
      <c r="AA182" s="74">
        <v>0</v>
      </c>
      <c r="AB182" s="105">
        <v>8928</v>
      </c>
      <c r="AC182" s="105">
        <v>1135</v>
      </c>
      <c r="AD182" s="72">
        <v>6932</v>
      </c>
      <c r="AE182" s="167">
        <f t="array" ref="AE182">IFERROR(INDEX(#REF!,MATCH($C182&amp;#REF!&amp;DoM!$B$6,#REF!&amp;#REF!&amp;#REF!,0),MATCH(SNAME!AE$337,#REF!,0)),5.4)</f>
        <v>5.4</v>
      </c>
      <c r="AF182" s="105">
        <v>20003</v>
      </c>
      <c r="AG182" s="105">
        <v>20065</v>
      </c>
      <c r="AH182" s="104">
        <v>1046</v>
      </c>
      <c r="AI182" s="104">
        <v>1159</v>
      </c>
      <c r="AJ182">
        <v>9</v>
      </c>
      <c r="AK182" s="72">
        <v>75225886</v>
      </c>
      <c r="AL182" s="72">
        <v>2897</v>
      </c>
      <c r="AM182" s="72">
        <v>6096</v>
      </c>
      <c r="AN182" s="62">
        <v>0</v>
      </c>
      <c r="AO182" s="72">
        <v>21136</v>
      </c>
      <c r="AP182" s="72">
        <v>21201</v>
      </c>
      <c r="AQ182" s="104">
        <v>1105</v>
      </c>
      <c r="AR182" s="104">
        <v>1228</v>
      </c>
      <c r="AS182" s="104">
        <v>20</v>
      </c>
      <c r="AT182" s="104">
        <v>10</v>
      </c>
      <c r="AU182" s="104">
        <v>0</v>
      </c>
      <c r="AV182" s="176">
        <v>0</v>
      </c>
      <c r="AW182" s="176">
        <v>0</v>
      </c>
      <c r="AX182" s="104">
        <v>9775</v>
      </c>
      <c r="AY182" s="130"/>
    </row>
    <row r="183" spans="1:51" x14ac:dyDescent="0.2">
      <c r="A183" s="172" t="s">
        <v>923</v>
      </c>
      <c r="B183" s="154" t="s">
        <v>520</v>
      </c>
      <c r="C183" s="155" t="s">
        <v>190</v>
      </c>
      <c r="D183" t="s">
        <v>704</v>
      </c>
      <c r="E183" s="74">
        <v>1259</v>
      </c>
      <c r="F183" s="124">
        <v>6755</v>
      </c>
      <c r="G183" s="125">
        <v>597.01</v>
      </c>
      <c r="H183" s="125">
        <v>65</v>
      </c>
      <c r="I183" s="125">
        <v>66.88</v>
      </c>
      <c r="J183" s="125">
        <v>326.5</v>
      </c>
      <c r="K183" s="75">
        <v>54</v>
      </c>
      <c r="L183" s="75">
        <v>50.83</v>
      </c>
      <c r="M183" s="75">
        <v>56.17</v>
      </c>
      <c r="N183" s="113">
        <v>0</v>
      </c>
      <c r="O183" s="101">
        <v>34.43</v>
      </c>
      <c r="P183" s="101">
        <v>4.726</v>
      </c>
      <c r="Q183" s="75">
        <v>5.28</v>
      </c>
      <c r="R183" s="101">
        <v>0</v>
      </c>
      <c r="S183" s="105">
        <v>8434969</v>
      </c>
      <c r="T183" s="105">
        <v>745486</v>
      </c>
      <c r="U183" s="105">
        <v>81166</v>
      </c>
      <c r="V183" s="105">
        <v>83513</v>
      </c>
      <c r="W183" s="105">
        <v>407701</v>
      </c>
      <c r="X183" s="105">
        <v>413888</v>
      </c>
      <c r="Y183" s="105">
        <v>0</v>
      </c>
      <c r="Z183" s="105">
        <v>50</v>
      </c>
      <c r="AA183" s="74">
        <v>0</v>
      </c>
      <c r="AB183" s="105">
        <v>38748</v>
      </c>
      <c r="AC183" s="105">
        <v>4519</v>
      </c>
      <c r="AD183" s="72">
        <v>18304</v>
      </c>
      <c r="AE183" s="167">
        <f t="array" ref="AE183">IFERROR(INDEX(#REF!,MATCH($C183&amp;#REF!&amp;DoM!$B$6,#REF!&amp;#REF!&amp;#REF!,0),MATCH(SNAME!AE$337,#REF!,0)),5.4)</f>
        <v>5.4</v>
      </c>
      <c r="AF183" s="105">
        <v>48826</v>
      </c>
      <c r="AG183" s="105">
        <v>50090</v>
      </c>
      <c r="AH183" s="104">
        <v>28588</v>
      </c>
      <c r="AI183" s="104">
        <v>31673</v>
      </c>
      <c r="AJ183">
        <v>47</v>
      </c>
      <c r="AK183" s="72">
        <v>467515414</v>
      </c>
      <c r="AL183" s="72">
        <v>25322</v>
      </c>
      <c r="AM183" s="72">
        <v>0</v>
      </c>
      <c r="AN183" s="62">
        <v>0</v>
      </c>
      <c r="AO183" s="72">
        <v>30796</v>
      </c>
      <c r="AP183" s="72">
        <v>31593</v>
      </c>
      <c r="AQ183" s="104">
        <v>18031</v>
      </c>
      <c r="AR183" s="104">
        <v>20218</v>
      </c>
      <c r="AS183" s="104">
        <v>20</v>
      </c>
      <c r="AT183" s="104">
        <v>10</v>
      </c>
      <c r="AU183" s="104">
        <v>0</v>
      </c>
      <c r="AV183" s="176">
        <v>1.2</v>
      </c>
      <c r="AW183" s="176">
        <v>0</v>
      </c>
      <c r="AX183" s="104">
        <v>0</v>
      </c>
      <c r="AY183" s="130"/>
    </row>
    <row r="184" spans="1:51" x14ac:dyDescent="0.2">
      <c r="A184" s="172" t="s">
        <v>864</v>
      </c>
      <c r="B184" s="154" t="s">
        <v>520</v>
      </c>
      <c r="C184" s="155" t="s">
        <v>189</v>
      </c>
      <c r="D184" t="s">
        <v>703</v>
      </c>
      <c r="E184" s="74">
        <v>535.5</v>
      </c>
      <c r="F184" s="124">
        <v>6820</v>
      </c>
      <c r="G184" s="125">
        <v>626.32000000000005</v>
      </c>
      <c r="H184" s="125">
        <v>62.29</v>
      </c>
      <c r="I184" s="125">
        <v>66.06</v>
      </c>
      <c r="J184" s="125">
        <v>326.5</v>
      </c>
      <c r="K184" s="75">
        <v>29.52</v>
      </c>
      <c r="L184" s="75">
        <v>26.62</v>
      </c>
      <c r="M184" s="75">
        <v>24.66</v>
      </c>
      <c r="N184" s="113">
        <v>0</v>
      </c>
      <c r="O184" s="101">
        <v>25.67</v>
      </c>
      <c r="P184" s="101">
        <v>2.8519999999999999</v>
      </c>
      <c r="Q184" s="75">
        <v>0</v>
      </c>
      <c r="R184" s="101">
        <v>0</v>
      </c>
      <c r="S184" s="105">
        <v>3649382</v>
      </c>
      <c r="T184" s="105">
        <v>335144</v>
      </c>
      <c r="U184" s="105">
        <v>33331</v>
      </c>
      <c r="V184" s="105">
        <v>35349</v>
      </c>
      <c r="W184" s="105">
        <v>174710</v>
      </c>
      <c r="X184" s="105">
        <v>177105</v>
      </c>
      <c r="Y184" s="105">
        <v>4143</v>
      </c>
      <c r="Z184" s="105">
        <v>9</v>
      </c>
      <c r="AA184" s="74">
        <v>0</v>
      </c>
      <c r="AB184" s="105">
        <v>16580</v>
      </c>
      <c r="AC184" s="105">
        <v>1934</v>
      </c>
      <c r="AD184" s="72">
        <v>11937</v>
      </c>
      <c r="AE184" s="167">
        <f t="array" ref="AE184">IFERROR(INDEX(#REF!,MATCH($C184&amp;#REF!&amp;DoM!$B$6,#REF!&amp;#REF!&amp;#REF!,0),MATCH(SNAME!AE$337,#REF!,0)),5.4)</f>
        <v>5.4</v>
      </c>
      <c r="AF184" s="105">
        <v>31398</v>
      </c>
      <c r="AG184" s="105">
        <v>31879</v>
      </c>
      <c r="AH184" s="104">
        <v>5837</v>
      </c>
      <c r="AI184" s="104">
        <v>6467</v>
      </c>
      <c r="AJ184">
        <v>12</v>
      </c>
      <c r="AK184" s="72">
        <v>262254289</v>
      </c>
      <c r="AL184" s="72">
        <v>43173</v>
      </c>
      <c r="AM184" s="72">
        <v>0</v>
      </c>
      <c r="AN184" s="62">
        <v>0</v>
      </c>
      <c r="AO184" s="72">
        <v>18808</v>
      </c>
      <c r="AP184" s="72">
        <v>19096</v>
      </c>
      <c r="AQ184" s="104">
        <v>3497</v>
      </c>
      <c r="AR184" s="104">
        <v>3891</v>
      </c>
      <c r="AS184" s="104">
        <v>20</v>
      </c>
      <c r="AT184" s="104">
        <v>10</v>
      </c>
      <c r="AU184" s="104">
        <v>20</v>
      </c>
      <c r="AV184" s="176">
        <v>0.67</v>
      </c>
      <c r="AW184" s="176">
        <v>0</v>
      </c>
      <c r="AX184" s="104">
        <v>429006</v>
      </c>
      <c r="AY184" s="130"/>
    </row>
    <row r="185" spans="1:51" x14ac:dyDescent="0.2">
      <c r="A185" s="172" t="s">
        <v>875</v>
      </c>
      <c r="B185" s="154" t="s">
        <v>514</v>
      </c>
      <c r="C185" s="155" t="s">
        <v>191</v>
      </c>
      <c r="D185" t="s">
        <v>705</v>
      </c>
      <c r="E185" s="74">
        <v>809.3</v>
      </c>
      <c r="F185" s="124">
        <v>6736</v>
      </c>
      <c r="G185" s="125">
        <v>556.13</v>
      </c>
      <c r="H185" s="125">
        <v>55.47</v>
      </c>
      <c r="I185" s="125">
        <v>65.41</v>
      </c>
      <c r="J185" s="125">
        <v>326.5</v>
      </c>
      <c r="K185" s="75">
        <v>66.239999999999995</v>
      </c>
      <c r="L185" s="75">
        <v>35.090000000000003</v>
      </c>
      <c r="M185" s="75">
        <v>35.619999999999997</v>
      </c>
      <c r="N185" s="113">
        <v>0</v>
      </c>
      <c r="O185" s="101">
        <v>8.91</v>
      </c>
      <c r="P185" s="101">
        <v>3.984</v>
      </c>
      <c r="Q185" s="75">
        <v>0</v>
      </c>
      <c r="R185" s="101">
        <v>0</v>
      </c>
      <c r="S185" s="105">
        <v>5607046</v>
      </c>
      <c r="T185" s="105">
        <v>462923</v>
      </c>
      <c r="U185" s="105">
        <v>46173</v>
      </c>
      <c r="V185" s="105">
        <v>54447</v>
      </c>
      <c r="W185" s="105">
        <v>271779</v>
      </c>
      <c r="X185" s="105">
        <v>284415</v>
      </c>
      <c r="Y185" s="105">
        <v>3731</v>
      </c>
      <c r="Z185" s="105">
        <v>13</v>
      </c>
      <c r="AA185" s="74">
        <v>0</v>
      </c>
      <c r="AB185" s="105">
        <v>29203</v>
      </c>
      <c r="AC185" s="105">
        <v>3124</v>
      </c>
      <c r="AD185" s="72">
        <v>14839</v>
      </c>
      <c r="AE185" s="167">
        <f t="array" ref="AE185">IFERROR(INDEX(#REF!,MATCH($C185&amp;#REF!&amp;DoM!$B$6,#REF!&amp;#REF!&amp;#REF!,0),MATCH(SNAME!AE$337,#REF!,0)),5.4)</f>
        <v>5.4</v>
      </c>
      <c r="AF185" s="105">
        <v>31250</v>
      </c>
      <c r="AG185" s="105">
        <v>31400</v>
      </c>
      <c r="AH185" s="104">
        <v>19674</v>
      </c>
      <c r="AI185" s="104">
        <v>21866</v>
      </c>
      <c r="AJ185">
        <v>28</v>
      </c>
      <c r="AK185" s="72">
        <v>285700048</v>
      </c>
      <c r="AL185" s="72">
        <v>629</v>
      </c>
      <c r="AM185" s="72">
        <v>0</v>
      </c>
      <c r="AN185" s="62">
        <v>0</v>
      </c>
      <c r="AO185" s="72">
        <v>21980</v>
      </c>
      <c r="AP185" s="72">
        <v>22085</v>
      </c>
      <c r="AQ185" s="104">
        <v>13838</v>
      </c>
      <c r="AR185" s="104">
        <v>15591</v>
      </c>
      <c r="AS185" s="104">
        <v>20</v>
      </c>
      <c r="AT185" s="104">
        <v>10</v>
      </c>
      <c r="AU185" s="104">
        <v>0</v>
      </c>
      <c r="AV185" s="176">
        <v>1.34</v>
      </c>
      <c r="AW185" s="176">
        <v>0</v>
      </c>
      <c r="AX185" s="104">
        <v>0</v>
      </c>
      <c r="AY185" s="130"/>
    </row>
    <row r="186" spans="1:51" x14ac:dyDescent="0.2">
      <c r="A186" s="172" t="s">
        <v>874</v>
      </c>
      <c r="B186" s="154" t="s">
        <v>521</v>
      </c>
      <c r="C186" s="155" t="s">
        <v>186</v>
      </c>
      <c r="D186" t="s">
        <v>706</v>
      </c>
      <c r="E186" s="74">
        <v>1458.3</v>
      </c>
      <c r="F186" s="124">
        <v>6771</v>
      </c>
      <c r="G186" s="125">
        <v>570.91</v>
      </c>
      <c r="H186" s="125">
        <v>68.27</v>
      </c>
      <c r="I186" s="125">
        <v>65.81</v>
      </c>
      <c r="J186" s="125">
        <v>326.5</v>
      </c>
      <c r="K186" s="75">
        <v>71.28</v>
      </c>
      <c r="L186" s="75">
        <v>44.21</v>
      </c>
      <c r="M186" s="75">
        <v>52.06</v>
      </c>
      <c r="N186" s="113">
        <v>0</v>
      </c>
      <c r="O186" s="101">
        <v>8.75</v>
      </c>
      <c r="P186" s="101">
        <v>6.1859999999999999</v>
      </c>
      <c r="Q186" s="75">
        <v>16.28</v>
      </c>
      <c r="R186" s="101">
        <v>0</v>
      </c>
      <c r="S186" s="105">
        <v>9726542</v>
      </c>
      <c r="T186" s="105">
        <v>820112</v>
      </c>
      <c r="U186" s="105">
        <v>98070</v>
      </c>
      <c r="V186" s="105">
        <v>94536</v>
      </c>
      <c r="W186" s="105">
        <v>469017</v>
      </c>
      <c r="X186" s="105">
        <v>480055</v>
      </c>
      <c r="Y186" s="105">
        <v>0</v>
      </c>
      <c r="Z186" s="105">
        <v>527</v>
      </c>
      <c r="AA186" s="74">
        <v>11.2</v>
      </c>
      <c r="AB186" s="105">
        <v>48250</v>
      </c>
      <c r="AC186" s="105">
        <v>5777</v>
      </c>
      <c r="AD186" s="72">
        <v>24302</v>
      </c>
      <c r="AE186" s="167">
        <f t="array" ref="AE186">IFERROR(INDEX(#REF!,MATCH($C186&amp;#REF!&amp;DoM!$B$6,#REF!&amp;#REF!&amp;#REF!,0),MATCH(SNAME!AE$337,#REF!,0)),5.4)</f>
        <v>5.4</v>
      </c>
      <c r="AF186" s="105">
        <v>26450</v>
      </c>
      <c r="AG186" s="105">
        <v>26968</v>
      </c>
      <c r="AH186" s="104">
        <v>43423</v>
      </c>
      <c r="AI186" s="104">
        <v>71859</v>
      </c>
      <c r="AJ186">
        <v>39</v>
      </c>
      <c r="AK186" s="72">
        <v>586436038</v>
      </c>
      <c r="AL186" s="72">
        <v>0</v>
      </c>
      <c r="AM186" s="72">
        <v>307</v>
      </c>
      <c r="AN186" s="62">
        <v>0</v>
      </c>
      <c r="AO186" s="72">
        <v>16262</v>
      </c>
      <c r="AP186" s="72">
        <v>16580</v>
      </c>
      <c r="AQ186" s="104">
        <v>26697</v>
      </c>
      <c r="AR186" s="104">
        <v>44796</v>
      </c>
      <c r="AS186" s="104">
        <v>20</v>
      </c>
      <c r="AT186" s="104">
        <v>10</v>
      </c>
      <c r="AU186" s="104">
        <v>0</v>
      </c>
      <c r="AV186" s="176">
        <v>0</v>
      </c>
      <c r="AW186" s="176">
        <v>0</v>
      </c>
      <c r="AX186" s="104">
        <v>0</v>
      </c>
      <c r="AY186" s="130"/>
    </row>
    <row r="187" spans="1:51" x14ac:dyDescent="0.2">
      <c r="A187" s="172" t="s">
        <v>876</v>
      </c>
      <c r="B187" s="154" t="s">
        <v>512</v>
      </c>
      <c r="C187" s="155" t="s">
        <v>193</v>
      </c>
      <c r="D187" t="s">
        <v>707</v>
      </c>
      <c r="E187" s="74">
        <v>487.4</v>
      </c>
      <c r="F187" s="124">
        <v>6736</v>
      </c>
      <c r="G187" s="125">
        <v>549.49</v>
      </c>
      <c r="H187" s="125">
        <v>53.64</v>
      </c>
      <c r="I187" s="125">
        <v>70.69</v>
      </c>
      <c r="J187" s="125">
        <v>326.5</v>
      </c>
      <c r="K187" s="75">
        <v>17.28</v>
      </c>
      <c r="L187" s="75">
        <v>20.58</v>
      </c>
      <c r="M187" s="75">
        <v>13.7</v>
      </c>
      <c r="N187" s="113">
        <v>0</v>
      </c>
      <c r="O187" s="101">
        <v>26.75</v>
      </c>
      <c r="P187" s="101">
        <v>2.0739999999999998</v>
      </c>
      <c r="Q187" s="75">
        <v>0</v>
      </c>
      <c r="R187" s="101">
        <v>0</v>
      </c>
      <c r="S187" s="105">
        <v>3348466</v>
      </c>
      <c r="T187" s="105">
        <v>273151</v>
      </c>
      <c r="U187" s="105">
        <v>26664</v>
      </c>
      <c r="V187" s="105">
        <v>35140</v>
      </c>
      <c r="W187" s="105">
        <v>162303</v>
      </c>
      <c r="X187" s="105">
        <v>161520</v>
      </c>
      <c r="Y187" s="105">
        <v>12017</v>
      </c>
      <c r="Z187" s="105">
        <v>3</v>
      </c>
      <c r="AA187" s="74">
        <v>0</v>
      </c>
      <c r="AB187" s="105">
        <v>20401</v>
      </c>
      <c r="AC187" s="105">
        <v>2348</v>
      </c>
      <c r="AD187" s="72">
        <v>8018</v>
      </c>
      <c r="AE187" s="167">
        <f t="array" ref="AE187">IFERROR(INDEX(#REF!,MATCH($C187&amp;#REF!&amp;DoM!$B$6,#REF!&amp;#REF!&amp;#REF!,0),MATCH(SNAME!AE$337,#REF!,0)),5.4)</f>
        <v>5.4</v>
      </c>
      <c r="AF187" s="105">
        <v>79673</v>
      </c>
      <c r="AG187" s="105">
        <v>80651</v>
      </c>
      <c r="AH187" s="104">
        <v>9828</v>
      </c>
      <c r="AI187" s="104">
        <v>10889</v>
      </c>
      <c r="AJ187">
        <v>18.5</v>
      </c>
      <c r="AK187" s="72">
        <v>292310490</v>
      </c>
      <c r="AL187" s="72">
        <v>3278</v>
      </c>
      <c r="AM187" s="72">
        <v>0</v>
      </c>
      <c r="AN187" s="62">
        <v>0</v>
      </c>
      <c r="AO187" s="72">
        <v>44263</v>
      </c>
      <c r="AP187" s="72">
        <v>44806</v>
      </c>
      <c r="AQ187" s="104">
        <v>5460</v>
      </c>
      <c r="AR187" s="104">
        <v>6090</v>
      </c>
      <c r="AS187" s="104">
        <v>20</v>
      </c>
      <c r="AT187" s="104">
        <v>10</v>
      </c>
      <c r="AU187" s="104">
        <v>0</v>
      </c>
      <c r="AV187" s="176">
        <v>1.34</v>
      </c>
      <c r="AW187" s="176">
        <v>0</v>
      </c>
      <c r="AX187" s="104">
        <v>838400</v>
      </c>
      <c r="AY187" s="130"/>
    </row>
    <row r="188" spans="1:51" x14ac:dyDescent="0.2">
      <c r="A188" s="172" t="s">
        <v>864</v>
      </c>
      <c r="B188" s="154" t="s">
        <v>520</v>
      </c>
      <c r="C188" s="155" t="s">
        <v>194</v>
      </c>
      <c r="D188" t="s">
        <v>708</v>
      </c>
      <c r="E188" s="74">
        <v>962.3</v>
      </c>
      <c r="F188" s="124">
        <v>6736</v>
      </c>
      <c r="G188" s="125">
        <v>586.16</v>
      </c>
      <c r="H188" s="125">
        <v>57.2</v>
      </c>
      <c r="I188" s="125">
        <v>61.89</v>
      </c>
      <c r="J188" s="125">
        <v>326.5</v>
      </c>
      <c r="K188" s="75">
        <v>55.44</v>
      </c>
      <c r="L188" s="75">
        <v>34.49</v>
      </c>
      <c r="M188" s="75">
        <v>35.619999999999997</v>
      </c>
      <c r="N188" s="113">
        <v>0</v>
      </c>
      <c r="O188" s="101">
        <v>20.64</v>
      </c>
      <c r="P188" s="101">
        <v>4.181</v>
      </c>
      <c r="Q188" s="75">
        <v>3.52</v>
      </c>
      <c r="R188" s="101">
        <v>0</v>
      </c>
      <c r="S188" s="105">
        <v>6692890</v>
      </c>
      <c r="T188" s="105">
        <v>582409</v>
      </c>
      <c r="U188" s="105">
        <v>56834</v>
      </c>
      <c r="V188" s="105">
        <v>61494</v>
      </c>
      <c r="W188" s="105">
        <v>324410</v>
      </c>
      <c r="X188" s="105">
        <v>330163</v>
      </c>
      <c r="Y188" s="105">
        <v>15550</v>
      </c>
      <c r="Z188" s="105">
        <v>77</v>
      </c>
      <c r="AA188" s="74">
        <v>3.3</v>
      </c>
      <c r="AB188" s="105">
        <v>30909</v>
      </c>
      <c r="AC188" s="105">
        <v>3605</v>
      </c>
      <c r="AD188" s="72">
        <v>16001</v>
      </c>
      <c r="AE188" s="167">
        <f t="array" ref="AE188">IFERROR(INDEX(#REF!,MATCH($C188&amp;#REF!&amp;DoM!$B$6,#REF!&amp;#REF!&amp;#REF!,0),MATCH(SNAME!AE$337,#REF!,0)),5.4)</f>
        <v>5.4</v>
      </c>
      <c r="AF188" s="105">
        <v>38230</v>
      </c>
      <c r="AG188" s="105">
        <v>39368</v>
      </c>
      <c r="AH188" s="104">
        <v>31144</v>
      </c>
      <c r="AI188" s="104">
        <v>34505</v>
      </c>
      <c r="AJ188">
        <v>27.5</v>
      </c>
      <c r="AK188" s="72">
        <v>359014958</v>
      </c>
      <c r="AL188" s="72">
        <v>18001</v>
      </c>
      <c r="AM188" s="72">
        <v>0</v>
      </c>
      <c r="AN188" s="62">
        <v>0</v>
      </c>
      <c r="AO188" s="72">
        <v>30847</v>
      </c>
      <c r="AP188" s="72">
        <v>31765</v>
      </c>
      <c r="AQ188" s="104">
        <v>25129</v>
      </c>
      <c r="AR188" s="104">
        <v>28322</v>
      </c>
      <c r="AS188" s="104">
        <v>20</v>
      </c>
      <c r="AT188" s="104">
        <v>10</v>
      </c>
      <c r="AU188" s="104">
        <v>20</v>
      </c>
      <c r="AV188" s="176">
        <v>0.67</v>
      </c>
      <c r="AW188" s="176">
        <v>0</v>
      </c>
      <c r="AX188" s="104">
        <v>0</v>
      </c>
      <c r="AY188" s="130"/>
    </row>
    <row r="189" spans="1:51" x14ac:dyDescent="0.2">
      <c r="A189" s="172" t="s">
        <v>882</v>
      </c>
      <c r="B189" s="154" t="s">
        <v>523</v>
      </c>
      <c r="C189" s="155" t="s">
        <v>195</v>
      </c>
      <c r="D189" t="s">
        <v>709</v>
      </c>
      <c r="E189" s="74">
        <v>351</v>
      </c>
      <c r="F189" s="124">
        <v>6736</v>
      </c>
      <c r="G189" s="125">
        <v>669.95</v>
      </c>
      <c r="H189" s="125">
        <v>75.12</v>
      </c>
      <c r="I189" s="125">
        <v>83.59</v>
      </c>
      <c r="J189" s="125">
        <v>326.5</v>
      </c>
      <c r="K189" s="75">
        <v>22.32</v>
      </c>
      <c r="L189" s="75">
        <v>10.89</v>
      </c>
      <c r="M189" s="75">
        <v>10.96</v>
      </c>
      <c r="N189" s="113">
        <v>0</v>
      </c>
      <c r="O189" s="101">
        <v>23.18</v>
      </c>
      <c r="P189" s="101">
        <v>1.849</v>
      </c>
      <c r="Q189" s="75">
        <v>0</v>
      </c>
      <c r="R189" s="101">
        <v>0</v>
      </c>
      <c r="S189" s="105">
        <v>2319878</v>
      </c>
      <c r="T189" s="105">
        <v>230731</v>
      </c>
      <c r="U189" s="105">
        <v>25871</v>
      </c>
      <c r="V189" s="105">
        <v>28788</v>
      </c>
      <c r="W189" s="105">
        <v>112447</v>
      </c>
      <c r="X189" s="105">
        <v>110692</v>
      </c>
      <c r="Y189" s="105">
        <v>0</v>
      </c>
      <c r="Z189" s="105">
        <v>0</v>
      </c>
      <c r="AA189" s="74">
        <v>0</v>
      </c>
      <c r="AB189" s="105">
        <v>11094</v>
      </c>
      <c r="AC189" s="105">
        <v>1208</v>
      </c>
      <c r="AD189" s="72">
        <v>4943</v>
      </c>
      <c r="AE189" s="167">
        <f t="array" ref="AE189">IFERROR(INDEX(#REF!,MATCH($C189&amp;#REF!&amp;DoM!$B$6,#REF!&amp;#REF!&amp;#REF!,0),MATCH(SNAME!AE$337,#REF!,0)),5.4)</f>
        <v>5.4</v>
      </c>
      <c r="AF189" s="105">
        <v>8033</v>
      </c>
      <c r="AG189" s="105">
        <v>8083</v>
      </c>
      <c r="AH189" s="104">
        <v>5137</v>
      </c>
      <c r="AI189" s="104">
        <v>5750</v>
      </c>
      <c r="AJ189">
        <v>8</v>
      </c>
      <c r="AK189" s="72">
        <v>102092367</v>
      </c>
      <c r="AL189" s="72">
        <v>6251</v>
      </c>
      <c r="AM189" s="72">
        <v>0</v>
      </c>
      <c r="AN189" s="62">
        <v>0</v>
      </c>
      <c r="AO189" s="72">
        <v>6786</v>
      </c>
      <c r="AP189" s="72">
        <v>6828</v>
      </c>
      <c r="AQ189" s="104">
        <v>4339</v>
      </c>
      <c r="AR189" s="104">
        <v>4906</v>
      </c>
      <c r="AS189" s="104">
        <v>12</v>
      </c>
      <c r="AT189" s="104">
        <v>10</v>
      </c>
      <c r="AU189" s="104">
        <v>0</v>
      </c>
      <c r="AV189" s="176">
        <v>0</v>
      </c>
      <c r="AW189" s="176">
        <v>0</v>
      </c>
      <c r="AX189" s="104">
        <v>0</v>
      </c>
      <c r="AY189" s="130"/>
    </row>
    <row r="190" spans="1:51" x14ac:dyDescent="0.2">
      <c r="A190" s="172" t="s">
        <v>930</v>
      </c>
      <c r="B190" s="154" t="s">
        <v>514</v>
      </c>
      <c r="C190" s="155" t="s">
        <v>196</v>
      </c>
      <c r="D190" t="s">
        <v>710</v>
      </c>
      <c r="E190" s="74">
        <v>249.1</v>
      </c>
      <c r="F190" s="124">
        <v>6805</v>
      </c>
      <c r="G190" s="125">
        <v>596.34</v>
      </c>
      <c r="H190" s="125">
        <v>54.54</v>
      </c>
      <c r="I190" s="125">
        <v>69.55</v>
      </c>
      <c r="J190" s="125">
        <v>326.5</v>
      </c>
      <c r="K190" s="75">
        <v>20.88</v>
      </c>
      <c r="L190" s="75">
        <v>9.68</v>
      </c>
      <c r="M190" s="75">
        <v>13.7</v>
      </c>
      <c r="N190" s="113">
        <v>0</v>
      </c>
      <c r="O190" s="101">
        <v>15.81</v>
      </c>
      <c r="P190" s="101">
        <v>1.48</v>
      </c>
      <c r="Q190" s="75">
        <v>0</v>
      </c>
      <c r="R190" s="101">
        <v>0</v>
      </c>
      <c r="S190" s="105">
        <v>1817616</v>
      </c>
      <c r="T190" s="105">
        <v>159282</v>
      </c>
      <c r="U190" s="105">
        <v>14568</v>
      </c>
      <c r="V190" s="105">
        <v>18577</v>
      </c>
      <c r="W190" s="105">
        <v>87208</v>
      </c>
      <c r="X190" s="105">
        <v>92868</v>
      </c>
      <c r="Y190" s="105">
        <v>0</v>
      </c>
      <c r="Z190" s="105">
        <v>0</v>
      </c>
      <c r="AA190" s="74">
        <v>0</v>
      </c>
      <c r="AB190" s="105">
        <v>9535</v>
      </c>
      <c r="AC190" s="105">
        <v>1020</v>
      </c>
      <c r="AD190" s="72">
        <v>4963</v>
      </c>
      <c r="AE190" s="167">
        <f t="array" ref="AE190">IFERROR(INDEX(#REF!,MATCH($C190&amp;#REF!&amp;DoM!$B$6,#REF!&amp;#REF!&amp;#REF!,0),MATCH(SNAME!AE$337,#REF!,0)),5.4)</f>
        <v>5.4</v>
      </c>
      <c r="AF190" s="105">
        <v>12421</v>
      </c>
      <c r="AG190" s="105">
        <v>12860</v>
      </c>
      <c r="AH190" s="104">
        <v>2637</v>
      </c>
      <c r="AI190" s="104">
        <v>2921</v>
      </c>
      <c r="AJ190">
        <v>6.5</v>
      </c>
      <c r="AK190" s="72">
        <v>92705485</v>
      </c>
      <c r="AL190" s="72">
        <v>24552</v>
      </c>
      <c r="AM190" s="72">
        <v>5060</v>
      </c>
      <c r="AN190" s="62">
        <v>0</v>
      </c>
      <c r="AO190" s="72">
        <v>8823</v>
      </c>
      <c r="AP190" s="72">
        <v>9135</v>
      </c>
      <c r="AQ190" s="104">
        <v>1873</v>
      </c>
      <c r="AR190" s="104">
        <v>2087</v>
      </c>
      <c r="AS190" s="104">
        <v>20</v>
      </c>
      <c r="AT190" s="104">
        <v>10</v>
      </c>
      <c r="AU190" s="104">
        <v>0</v>
      </c>
      <c r="AV190" s="176">
        <v>0.67</v>
      </c>
      <c r="AW190" s="176">
        <v>0</v>
      </c>
      <c r="AX190" s="104">
        <v>8806</v>
      </c>
      <c r="AY190" s="130"/>
    </row>
    <row r="191" spans="1:51" x14ac:dyDescent="0.2">
      <c r="A191" s="172" t="s">
        <v>896</v>
      </c>
      <c r="B191" s="154" t="s">
        <v>523</v>
      </c>
      <c r="C191" s="155" t="s">
        <v>197</v>
      </c>
      <c r="D191" t="s">
        <v>711</v>
      </c>
      <c r="E191" s="74">
        <v>205.6</v>
      </c>
      <c r="F191" s="124">
        <v>6736</v>
      </c>
      <c r="G191" s="125">
        <v>597.33000000000004</v>
      </c>
      <c r="H191" s="125">
        <v>65.349999999999994</v>
      </c>
      <c r="I191" s="125">
        <v>87.05</v>
      </c>
      <c r="J191" s="125">
        <v>326.5</v>
      </c>
      <c r="K191" s="75">
        <v>13.68</v>
      </c>
      <c r="L191" s="75">
        <v>2.42</v>
      </c>
      <c r="M191" s="75">
        <v>0</v>
      </c>
      <c r="N191" s="113">
        <v>0</v>
      </c>
      <c r="O191" s="101">
        <v>22.37</v>
      </c>
      <c r="P191" s="101">
        <v>1.0269999999999999</v>
      </c>
      <c r="Q191" s="75">
        <v>0.22</v>
      </c>
      <c r="R191" s="101">
        <v>0</v>
      </c>
      <c r="S191" s="105">
        <v>1409171</v>
      </c>
      <c r="T191" s="105">
        <v>124961</v>
      </c>
      <c r="U191" s="105">
        <v>13671</v>
      </c>
      <c r="V191" s="105">
        <v>18211</v>
      </c>
      <c r="W191" s="105">
        <v>68304</v>
      </c>
      <c r="X191" s="105">
        <v>66093</v>
      </c>
      <c r="Y191" s="105">
        <v>3529</v>
      </c>
      <c r="Z191" s="105">
        <v>0</v>
      </c>
      <c r="AA191" s="74">
        <v>0</v>
      </c>
      <c r="AB191" s="105">
        <v>6624</v>
      </c>
      <c r="AC191" s="105">
        <v>721</v>
      </c>
      <c r="AD191" s="72">
        <v>3707</v>
      </c>
      <c r="AE191" s="167">
        <f t="array" ref="AE191">IFERROR(INDEX(#REF!,MATCH($C191&amp;#REF!&amp;DoM!$B$6,#REF!&amp;#REF!&amp;#REF!,0),MATCH(SNAME!AE$337,#REF!,0)),5.4)</f>
        <v>5.4</v>
      </c>
      <c r="AF191" s="105">
        <v>8409</v>
      </c>
      <c r="AG191" s="105">
        <v>8515</v>
      </c>
      <c r="AH191" s="104">
        <v>2799</v>
      </c>
      <c r="AI191" s="104">
        <v>3101</v>
      </c>
      <c r="AJ191">
        <v>8.5</v>
      </c>
      <c r="AK191" s="72">
        <v>68396679</v>
      </c>
      <c r="AL191" s="72">
        <v>0</v>
      </c>
      <c r="AM191" s="72">
        <v>0</v>
      </c>
      <c r="AN191" s="62">
        <v>0</v>
      </c>
      <c r="AO191" s="72">
        <v>6236</v>
      </c>
      <c r="AP191" s="72">
        <v>6315</v>
      </c>
      <c r="AQ191" s="104">
        <v>2075</v>
      </c>
      <c r="AR191" s="104">
        <v>2318</v>
      </c>
      <c r="AS191" s="104">
        <v>7</v>
      </c>
      <c r="AT191" s="104">
        <v>10</v>
      </c>
      <c r="AU191" s="104">
        <v>0</v>
      </c>
      <c r="AV191" s="176">
        <v>0</v>
      </c>
      <c r="AW191" s="176">
        <v>0</v>
      </c>
      <c r="AX191" s="104">
        <v>0</v>
      </c>
      <c r="AY191" s="130"/>
    </row>
    <row r="192" spans="1:51" x14ac:dyDescent="0.2">
      <c r="A192" s="172" t="s">
        <v>882</v>
      </c>
      <c r="B192" s="154" t="s">
        <v>523</v>
      </c>
      <c r="C192" s="155" t="s">
        <v>198</v>
      </c>
      <c r="D192" s="129" t="s">
        <v>712</v>
      </c>
      <c r="E192" s="74">
        <v>219.3</v>
      </c>
      <c r="F192" s="124">
        <v>6736</v>
      </c>
      <c r="G192" s="125">
        <v>648.11</v>
      </c>
      <c r="H192" s="125">
        <v>66.67</v>
      </c>
      <c r="I192" s="125">
        <v>74.91</v>
      </c>
      <c r="J192" s="125">
        <v>326.5</v>
      </c>
      <c r="K192" s="75">
        <v>16.559999999999999</v>
      </c>
      <c r="L192" s="75">
        <v>3.63</v>
      </c>
      <c r="M192" s="75">
        <v>8.2200000000000006</v>
      </c>
      <c r="N192" s="113">
        <v>0</v>
      </c>
      <c r="O192" s="101">
        <v>20.260000000000002</v>
      </c>
      <c r="P192" s="101">
        <v>1.286</v>
      </c>
      <c r="Q192" s="75">
        <v>0</v>
      </c>
      <c r="R192" s="101">
        <v>0</v>
      </c>
      <c r="S192" s="105">
        <v>1413886</v>
      </c>
      <c r="T192" s="105">
        <v>136038</v>
      </c>
      <c r="U192" s="105">
        <v>13994</v>
      </c>
      <c r="V192" s="105">
        <v>15724</v>
      </c>
      <c r="W192" s="105">
        <v>68532</v>
      </c>
      <c r="X192" s="105">
        <v>68167</v>
      </c>
      <c r="Y192" s="105">
        <v>2808</v>
      </c>
      <c r="Z192" s="105">
        <v>0</v>
      </c>
      <c r="AA192" s="74">
        <v>0</v>
      </c>
      <c r="AB192" s="105">
        <v>6832</v>
      </c>
      <c r="AC192" s="105">
        <v>744</v>
      </c>
      <c r="AD192" s="72">
        <v>4408</v>
      </c>
      <c r="AE192" s="167">
        <f t="array" ref="AE192">IFERROR(INDEX(#REF!,MATCH($C192&amp;#REF!&amp;DoM!$B$6,#REF!&amp;#REF!&amp;#REF!,0),MATCH(SNAME!AE$337,#REF!,0)),5.4)</f>
        <v>5.4</v>
      </c>
      <c r="AF192" s="105">
        <v>9907</v>
      </c>
      <c r="AG192" s="105">
        <v>10269</v>
      </c>
      <c r="AH192" s="104">
        <v>818</v>
      </c>
      <c r="AI192" s="104">
        <v>917</v>
      </c>
      <c r="AJ192">
        <v>4.5</v>
      </c>
      <c r="AK192" s="72">
        <v>66111164</v>
      </c>
      <c r="AL192" s="72">
        <v>5011</v>
      </c>
      <c r="AM192" s="72">
        <v>0</v>
      </c>
      <c r="AN192" s="62">
        <v>0</v>
      </c>
      <c r="AO192" s="72">
        <v>9015</v>
      </c>
      <c r="AP192" s="72">
        <v>9344</v>
      </c>
      <c r="AQ192" s="104">
        <v>745</v>
      </c>
      <c r="AR192" s="104">
        <v>837</v>
      </c>
      <c r="AS192" s="104">
        <v>15</v>
      </c>
      <c r="AT192" s="104">
        <v>10</v>
      </c>
      <c r="AU192" s="104">
        <v>0</v>
      </c>
      <c r="AV192" s="176">
        <v>0.67</v>
      </c>
      <c r="AW192" s="176">
        <v>0</v>
      </c>
      <c r="AX192" s="104">
        <v>0</v>
      </c>
      <c r="AY192" s="130"/>
    </row>
    <row r="193" spans="1:51" x14ac:dyDescent="0.2">
      <c r="A193" s="172" t="s">
        <v>901</v>
      </c>
      <c r="B193" s="154" t="s">
        <v>514</v>
      </c>
      <c r="C193" s="155" t="s">
        <v>199</v>
      </c>
      <c r="D193" t="s">
        <v>713</v>
      </c>
      <c r="E193" s="74">
        <v>607.4</v>
      </c>
      <c r="F193" s="124">
        <v>6736</v>
      </c>
      <c r="G193" s="125">
        <v>659.24</v>
      </c>
      <c r="H193" s="125">
        <v>81.98</v>
      </c>
      <c r="I193" s="125">
        <v>76.27</v>
      </c>
      <c r="J193" s="125">
        <v>326.5</v>
      </c>
      <c r="K193" s="75">
        <v>27.36</v>
      </c>
      <c r="L193" s="75">
        <v>23.6</v>
      </c>
      <c r="M193" s="75">
        <v>34.25</v>
      </c>
      <c r="N193" s="113">
        <v>0</v>
      </c>
      <c r="O193" s="101">
        <v>22.85</v>
      </c>
      <c r="P193" s="101">
        <v>2.58</v>
      </c>
      <c r="Q193" s="75">
        <v>0.44</v>
      </c>
      <c r="R193" s="101">
        <v>0</v>
      </c>
      <c r="S193" s="105">
        <v>4251090</v>
      </c>
      <c r="T193" s="105">
        <v>416046</v>
      </c>
      <c r="U193" s="105">
        <v>51738</v>
      </c>
      <c r="V193" s="105">
        <v>48134</v>
      </c>
      <c r="W193" s="105">
        <v>206054</v>
      </c>
      <c r="X193" s="105">
        <v>208856</v>
      </c>
      <c r="Y193" s="105">
        <v>3509</v>
      </c>
      <c r="Z193" s="105">
        <v>1</v>
      </c>
      <c r="AA193" s="74">
        <v>0</v>
      </c>
      <c r="AB193" s="105">
        <v>21445</v>
      </c>
      <c r="AC193" s="105">
        <v>2294</v>
      </c>
      <c r="AD193" s="72">
        <v>13308</v>
      </c>
      <c r="AE193" s="167">
        <f t="array" ref="AE193">IFERROR(INDEX(#REF!,MATCH($C193&amp;#REF!&amp;DoM!$B$6,#REF!&amp;#REF!&amp;#REF!,0),MATCH(SNAME!AE$337,#REF!,0)),5.4)</f>
        <v>5.4</v>
      </c>
      <c r="AF193" s="105">
        <v>30753</v>
      </c>
      <c r="AG193" s="105">
        <v>31275</v>
      </c>
      <c r="AH193" s="104">
        <v>9224</v>
      </c>
      <c r="AI193" s="104">
        <v>10220</v>
      </c>
      <c r="AJ193">
        <v>17.5</v>
      </c>
      <c r="AK193" s="72">
        <v>278983172</v>
      </c>
      <c r="AL193" s="72">
        <v>10561</v>
      </c>
      <c r="AM193" s="72">
        <v>0</v>
      </c>
      <c r="AN193" s="62">
        <v>0</v>
      </c>
      <c r="AO193" s="72">
        <v>17124</v>
      </c>
      <c r="AP193" s="72">
        <v>17415</v>
      </c>
      <c r="AQ193" s="104">
        <v>5137</v>
      </c>
      <c r="AR193" s="104">
        <v>5728</v>
      </c>
      <c r="AS193" s="104">
        <v>20</v>
      </c>
      <c r="AT193" s="104">
        <v>10</v>
      </c>
      <c r="AU193" s="104">
        <v>0</v>
      </c>
      <c r="AV193" s="176">
        <v>1.34</v>
      </c>
      <c r="AW193" s="176">
        <v>0</v>
      </c>
      <c r="AX193" s="104">
        <v>288002</v>
      </c>
      <c r="AY193" s="130"/>
    </row>
    <row r="194" spans="1:51" x14ac:dyDescent="0.2">
      <c r="A194" s="172" t="s">
        <v>931</v>
      </c>
      <c r="B194" s="154" t="s">
        <v>523</v>
      </c>
      <c r="C194" s="155" t="s">
        <v>200</v>
      </c>
      <c r="D194" t="s">
        <v>714</v>
      </c>
      <c r="E194" s="74">
        <v>1922</v>
      </c>
      <c r="F194" s="124">
        <v>6736</v>
      </c>
      <c r="G194" s="125">
        <v>570.44000000000005</v>
      </c>
      <c r="H194" s="125">
        <v>68.099999999999994</v>
      </c>
      <c r="I194" s="125">
        <v>76.010000000000005</v>
      </c>
      <c r="J194" s="125">
        <v>326.5</v>
      </c>
      <c r="K194" s="75">
        <v>107.28</v>
      </c>
      <c r="L194" s="75">
        <v>68.38</v>
      </c>
      <c r="M194" s="75">
        <v>90.42</v>
      </c>
      <c r="N194" s="113">
        <v>0</v>
      </c>
      <c r="O194" s="101">
        <v>15.15</v>
      </c>
      <c r="P194" s="101">
        <v>10.547000000000001</v>
      </c>
      <c r="Q194" s="75">
        <v>21.34</v>
      </c>
      <c r="R194" s="101">
        <v>0</v>
      </c>
      <c r="S194" s="105">
        <v>13022709</v>
      </c>
      <c r="T194" s="105">
        <v>1102832</v>
      </c>
      <c r="U194" s="105">
        <v>131658</v>
      </c>
      <c r="V194" s="105">
        <v>146950</v>
      </c>
      <c r="W194" s="105">
        <v>631222</v>
      </c>
      <c r="X194" s="105">
        <v>643401</v>
      </c>
      <c r="Y194" s="105">
        <v>5003</v>
      </c>
      <c r="Z194" s="105">
        <v>5</v>
      </c>
      <c r="AA194" s="74">
        <v>0</v>
      </c>
      <c r="AB194" s="105">
        <v>64485</v>
      </c>
      <c r="AC194" s="105">
        <v>7021</v>
      </c>
      <c r="AD194" s="72">
        <v>31074</v>
      </c>
      <c r="AE194" s="167">
        <f t="array" ref="AE194">IFERROR(INDEX(#REF!,MATCH($C194&amp;#REF!&amp;DoM!$B$6,#REF!&amp;#REF!&amp;#REF!,0),MATCH(SNAME!AE$337,#REF!,0)),5.4)</f>
        <v>5.4</v>
      </c>
      <c r="AF194" s="105">
        <v>27621</v>
      </c>
      <c r="AG194" s="105">
        <v>27285</v>
      </c>
      <c r="AH194" s="104">
        <v>77875</v>
      </c>
      <c r="AI194" s="104">
        <v>86280</v>
      </c>
      <c r="AJ194">
        <v>34.5</v>
      </c>
      <c r="AK194" s="72">
        <v>556351487</v>
      </c>
      <c r="AL194" s="72">
        <v>4064</v>
      </c>
      <c r="AM194" s="72">
        <v>0</v>
      </c>
      <c r="AN194" s="62">
        <v>0</v>
      </c>
      <c r="AO194" s="72">
        <v>20330</v>
      </c>
      <c r="AP194" s="72">
        <v>20083</v>
      </c>
      <c r="AQ194" s="104">
        <v>57321</v>
      </c>
      <c r="AR194" s="104">
        <v>65273</v>
      </c>
      <c r="AS194" s="104">
        <v>20</v>
      </c>
      <c r="AT194" s="104">
        <v>6</v>
      </c>
      <c r="AU194" s="104">
        <v>0</v>
      </c>
      <c r="AV194" s="176">
        <v>1.34</v>
      </c>
      <c r="AW194" s="176">
        <v>0</v>
      </c>
      <c r="AX194" s="104">
        <v>3500785</v>
      </c>
      <c r="AY194" s="130"/>
    </row>
    <row r="195" spans="1:51" x14ac:dyDescent="0.2">
      <c r="A195" s="172" t="s">
        <v>859</v>
      </c>
      <c r="B195" s="154" t="s">
        <v>520</v>
      </c>
      <c r="C195" s="155" t="s">
        <v>201</v>
      </c>
      <c r="D195" s="129" t="s">
        <v>715</v>
      </c>
      <c r="E195" s="74">
        <v>1121.8</v>
      </c>
      <c r="F195" s="124">
        <v>6736</v>
      </c>
      <c r="G195" s="125">
        <v>585.88</v>
      </c>
      <c r="H195" s="125">
        <v>66.17</v>
      </c>
      <c r="I195" s="125">
        <v>71.91</v>
      </c>
      <c r="J195" s="125">
        <v>326.5</v>
      </c>
      <c r="K195" s="75">
        <v>36</v>
      </c>
      <c r="L195" s="75">
        <v>22.39</v>
      </c>
      <c r="M195" s="75">
        <v>10.96</v>
      </c>
      <c r="N195" s="113">
        <v>0</v>
      </c>
      <c r="O195" s="101">
        <v>5.73</v>
      </c>
      <c r="P195" s="101">
        <v>3.4550000000000001</v>
      </c>
      <c r="Q195" s="75">
        <v>0.88</v>
      </c>
      <c r="R195" s="101">
        <v>0</v>
      </c>
      <c r="S195" s="105">
        <v>7571264</v>
      </c>
      <c r="T195" s="105">
        <v>658529</v>
      </c>
      <c r="U195" s="105">
        <v>74375</v>
      </c>
      <c r="V195" s="105">
        <v>80827</v>
      </c>
      <c r="W195" s="105">
        <v>366986</v>
      </c>
      <c r="X195" s="105">
        <v>352022</v>
      </c>
      <c r="Y195" s="105">
        <v>0</v>
      </c>
      <c r="Z195" s="105">
        <v>25</v>
      </c>
      <c r="AA195" s="74">
        <v>0</v>
      </c>
      <c r="AB195" s="105">
        <v>32956</v>
      </c>
      <c r="AC195" s="105">
        <v>3843</v>
      </c>
      <c r="AD195" s="72">
        <v>15321</v>
      </c>
      <c r="AE195" s="167">
        <f t="array" ref="AE195">IFERROR(INDEX(#REF!,MATCH($C195&amp;#REF!&amp;DoM!$B$6,#REF!&amp;#REF!&amp;#REF!,0),MATCH(SNAME!AE$337,#REF!,0)),5.4)</f>
        <v>5.4</v>
      </c>
      <c r="AF195" s="105">
        <v>26792</v>
      </c>
      <c r="AG195" s="105">
        <v>27456</v>
      </c>
      <c r="AH195" s="104">
        <v>18415</v>
      </c>
      <c r="AI195" s="104">
        <v>20402</v>
      </c>
      <c r="AJ195">
        <v>36</v>
      </c>
      <c r="AK195" s="72">
        <v>301045270</v>
      </c>
      <c r="AL195" s="72">
        <v>8121</v>
      </c>
      <c r="AM195" s="72">
        <v>0</v>
      </c>
      <c r="AN195" s="62">
        <v>0</v>
      </c>
      <c r="AO195" s="72">
        <v>22008</v>
      </c>
      <c r="AP195" s="72">
        <v>22553</v>
      </c>
      <c r="AQ195" s="104">
        <v>15127</v>
      </c>
      <c r="AR195" s="104">
        <v>16964</v>
      </c>
      <c r="AS195" s="104">
        <v>20</v>
      </c>
      <c r="AT195" s="104">
        <v>10</v>
      </c>
      <c r="AU195" s="104">
        <v>0</v>
      </c>
      <c r="AV195" s="176">
        <v>1.34</v>
      </c>
      <c r="AW195" s="176">
        <v>0.13500000000000001</v>
      </c>
      <c r="AX195" s="104">
        <v>1021719</v>
      </c>
      <c r="AY195" s="130"/>
    </row>
    <row r="196" spans="1:51" x14ac:dyDescent="0.2">
      <c r="A196" s="172" t="s">
        <v>892</v>
      </c>
      <c r="B196" s="154" t="s">
        <v>514</v>
      </c>
      <c r="C196" s="155" t="s">
        <v>202</v>
      </c>
      <c r="D196" t="s">
        <v>716</v>
      </c>
      <c r="E196" s="74">
        <v>243.2</v>
      </c>
      <c r="F196" s="124">
        <v>6736</v>
      </c>
      <c r="G196" s="125">
        <v>685.33</v>
      </c>
      <c r="H196" s="125">
        <v>68.38</v>
      </c>
      <c r="I196" s="125">
        <v>83.74</v>
      </c>
      <c r="J196" s="125">
        <v>326.5</v>
      </c>
      <c r="K196" s="75">
        <v>17.28</v>
      </c>
      <c r="L196" s="75">
        <v>3.03</v>
      </c>
      <c r="M196" s="75">
        <v>12.33</v>
      </c>
      <c r="N196" s="113">
        <v>0</v>
      </c>
      <c r="O196" s="101">
        <v>5.67</v>
      </c>
      <c r="P196" s="101">
        <v>1.1910000000000001</v>
      </c>
      <c r="Q196" s="75">
        <v>0</v>
      </c>
      <c r="R196" s="101">
        <v>0</v>
      </c>
      <c r="S196" s="105">
        <v>1698819</v>
      </c>
      <c r="T196" s="105">
        <v>172840</v>
      </c>
      <c r="U196" s="105">
        <v>17245</v>
      </c>
      <c r="V196" s="105">
        <v>21119</v>
      </c>
      <c r="W196" s="105">
        <v>82343</v>
      </c>
      <c r="X196" s="105">
        <v>83625</v>
      </c>
      <c r="Y196" s="105">
        <v>4468</v>
      </c>
      <c r="Z196" s="105">
        <v>0</v>
      </c>
      <c r="AA196" s="74">
        <v>0</v>
      </c>
      <c r="AB196" s="105">
        <v>8586</v>
      </c>
      <c r="AC196" s="105">
        <v>919</v>
      </c>
      <c r="AD196" s="72">
        <v>5085</v>
      </c>
      <c r="AE196" s="167">
        <f t="array" ref="AE196">IFERROR(INDEX(#REF!,MATCH($C196&amp;#REF!&amp;DoM!$B$6,#REF!&amp;#REF!&amp;#REF!,0),MATCH(SNAME!AE$337,#REF!,0)),5.4)</f>
        <v>5.4</v>
      </c>
      <c r="AF196" s="105">
        <v>11971</v>
      </c>
      <c r="AG196" s="105">
        <v>12016</v>
      </c>
      <c r="AH196" s="104">
        <v>1150</v>
      </c>
      <c r="AI196" s="104">
        <v>1274</v>
      </c>
      <c r="AJ196">
        <v>7</v>
      </c>
      <c r="AK196" s="72">
        <v>73956879</v>
      </c>
      <c r="AL196" s="72">
        <v>49</v>
      </c>
      <c r="AM196" s="72">
        <v>34</v>
      </c>
      <c r="AN196" s="62">
        <v>0</v>
      </c>
      <c r="AO196" s="72">
        <v>12043</v>
      </c>
      <c r="AP196" s="72">
        <v>12088</v>
      </c>
      <c r="AQ196" s="104">
        <v>1157</v>
      </c>
      <c r="AR196" s="104">
        <v>1286</v>
      </c>
      <c r="AS196" s="104">
        <v>20</v>
      </c>
      <c r="AT196" s="104">
        <v>10</v>
      </c>
      <c r="AU196" s="104">
        <v>0</v>
      </c>
      <c r="AV196" s="176">
        <v>0</v>
      </c>
      <c r="AW196" s="176">
        <v>0</v>
      </c>
      <c r="AX196" s="104">
        <v>0</v>
      </c>
      <c r="AY196" s="130"/>
    </row>
    <row r="197" spans="1:51" x14ac:dyDescent="0.2">
      <c r="A197" s="172" t="s">
        <v>932</v>
      </c>
      <c r="B197" s="154" t="s">
        <v>519</v>
      </c>
      <c r="C197" s="155" t="s">
        <v>203</v>
      </c>
      <c r="D197" t="s">
        <v>717</v>
      </c>
      <c r="E197" s="74">
        <v>4894</v>
      </c>
      <c r="F197" s="124">
        <v>6736</v>
      </c>
      <c r="G197" s="125">
        <v>567.61</v>
      </c>
      <c r="H197" s="125">
        <v>62.04</v>
      </c>
      <c r="I197" s="125">
        <v>76.09</v>
      </c>
      <c r="J197" s="125">
        <v>326.5</v>
      </c>
      <c r="K197" s="75">
        <v>218.88</v>
      </c>
      <c r="L197" s="75">
        <v>220.28</v>
      </c>
      <c r="M197" s="75">
        <v>327.43</v>
      </c>
      <c r="N197" s="113">
        <v>10.36</v>
      </c>
      <c r="O197" s="101">
        <v>25.81</v>
      </c>
      <c r="P197" s="101">
        <v>27.484999999999999</v>
      </c>
      <c r="Q197" s="75">
        <v>41.36</v>
      </c>
      <c r="R197" s="101">
        <v>0</v>
      </c>
      <c r="S197" s="105">
        <v>33247549</v>
      </c>
      <c r="T197" s="105">
        <v>2801609</v>
      </c>
      <c r="U197" s="105">
        <v>306217</v>
      </c>
      <c r="V197" s="105">
        <v>375565</v>
      </c>
      <c r="W197" s="105">
        <v>1611539</v>
      </c>
      <c r="X197" s="105">
        <v>1693621</v>
      </c>
      <c r="Y197" s="105">
        <v>23166</v>
      </c>
      <c r="Z197" s="105">
        <v>179</v>
      </c>
      <c r="AA197" s="74">
        <v>0</v>
      </c>
      <c r="AB197" s="105">
        <v>153250</v>
      </c>
      <c r="AC197" s="105">
        <v>18029</v>
      </c>
      <c r="AD197" s="72">
        <v>84618</v>
      </c>
      <c r="AE197" s="167">
        <f t="array" ref="AE197">IFERROR(INDEX(#REF!,MATCH($C197&amp;#REF!&amp;DoM!$B$6,#REF!&amp;#REF!&amp;#REF!,0),MATCH(SNAME!AE$337,#REF!,0)),5.4)</f>
        <v>5.4</v>
      </c>
      <c r="AF197" s="105">
        <v>87971</v>
      </c>
      <c r="AG197" s="105">
        <v>86570</v>
      </c>
      <c r="AH197" s="104">
        <v>248136</v>
      </c>
      <c r="AI197" s="104">
        <v>285351</v>
      </c>
      <c r="AJ197">
        <v>140</v>
      </c>
      <c r="AK197" s="72">
        <v>1297441775</v>
      </c>
      <c r="AL197" s="72">
        <v>70906</v>
      </c>
      <c r="AM197" s="72">
        <v>11149</v>
      </c>
      <c r="AN197" s="62">
        <v>0</v>
      </c>
      <c r="AO197" s="72">
        <v>83256</v>
      </c>
      <c r="AP197" s="72">
        <v>81930</v>
      </c>
      <c r="AQ197" s="104">
        <v>234838</v>
      </c>
      <c r="AR197" s="104">
        <v>280659</v>
      </c>
      <c r="AS197" s="104">
        <v>20</v>
      </c>
      <c r="AT197" s="104">
        <v>10</v>
      </c>
      <c r="AU197" s="104">
        <v>0</v>
      </c>
      <c r="AV197" s="176">
        <v>1.34</v>
      </c>
      <c r="AW197" s="176">
        <v>0</v>
      </c>
      <c r="AX197" s="104">
        <v>0</v>
      </c>
      <c r="AY197" s="130"/>
    </row>
    <row r="198" spans="1:51" x14ac:dyDescent="0.2">
      <c r="A198" s="172" t="s">
        <v>933</v>
      </c>
      <c r="B198" s="154" t="s">
        <v>512</v>
      </c>
      <c r="C198" s="155" t="s">
        <v>204</v>
      </c>
      <c r="D198" t="s">
        <v>718</v>
      </c>
      <c r="E198" s="74">
        <v>599.79999999999995</v>
      </c>
      <c r="F198" s="124">
        <v>6843</v>
      </c>
      <c r="G198" s="125">
        <v>567.15</v>
      </c>
      <c r="H198" s="125">
        <v>64.42</v>
      </c>
      <c r="I198" s="125">
        <v>56.59</v>
      </c>
      <c r="J198" s="125">
        <v>326.5</v>
      </c>
      <c r="K198" s="75">
        <v>37.44</v>
      </c>
      <c r="L198" s="75">
        <v>16.34</v>
      </c>
      <c r="M198" s="75">
        <v>17.809999999999999</v>
      </c>
      <c r="N198" s="113">
        <v>0</v>
      </c>
      <c r="O198" s="101">
        <v>26.27</v>
      </c>
      <c r="P198" s="101">
        <v>2.6219999999999999</v>
      </c>
      <c r="Q198" s="75">
        <v>0.44</v>
      </c>
      <c r="R198" s="101">
        <v>0</v>
      </c>
      <c r="S198" s="105">
        <v>4193390</v>
      </c>
      <c r="T198" s="105">
        <v>347550</v>
      </c>
      <c r="U198" s="105">
        <v>39477</v>
      </c>
      <c r="V198" s="105">
        <v>34678</v>
      </c>
      <c r="W198" s="105">
        <v>200079</v>
      </c>
      <c r="X198" s="105">
        <v>202349</v>
      </c>
      <c r="Y198" s="105">
        <v>1483</v>
      </c>
      <c r="Z198" s="105">
        <v>2</v>
      </c>
      <c r="AA198" s="74">
        <v>0</v>
      </c>
      <c r="AB198" s="105">
        <v>25557</v>
      </c>
      <c r="AC198" s="105">
        <v>2942</v>
      </c>
      <c r="AD198" s="72">
        <v>12491</v>
      </c>
      <c r="AE198" s="167">
        <f t="array" ref="AE198">IFERROR(INDEX(#REF!,MATCH($C198&amp;#REF!&amp;DoM!$B$6,#REF!&amp;#REF!&amp;#REF!,0),MATCH(SNAME!AE$337,#REF!,0)),5.4)</f>
        <v>5.4</v>
      </c>
      <c r="AF198" s="105">
        <v>33352</v>
      </c>
      <c r="AG198" s="105">
        <v>33727</v>
      </c>
      <c r="AH198" s="104">
        <v>7573</v>
      </c>
      <c r="AI198" s="104">
        <v>8391</v>
      </c>
      <c r="AJ198">
        <v>19</v>
      </c>
      <c r="AK198" s="72">
        <v>250957757</v>
      </c>
      <c r="AL198" s="72">
        <v>63112</v>
      </c>
      <c r="AM198" s="72">
        <v>0</v>
      </c>
      <c r="AN198" s="62">
        <v>0</v>
      </c>
      <c r="AO198" s="72">
        <v>20738</v>
      </c>
      <c r="AP198" s="72">
        <v>20971</v>
      </c>
      <c r="AQ198" s="104">
        <v>4709</v>
      </c>
      <c r="AR198" s="104">
        <v>5249</v>
      </c>
      <c r="AS198" s="104">
        <v>20</v>
      </c>
      <c r="AT198" s="104">
        <v>10</v>
      </c>
      <c r="AU198" s="104">
        <v>0</v>
      </c>
      <c r="AV198" s="176">
        <v>0.67</v>
      </c>
      <c r="AW198" s="176">
        <v>0</v>
      </c>
      <c r="AX198" s="104">
        <v>466406</v>
      </c>
      <c r="AY198" s="130"/>
    </row>
    <row r="199" spans="1:51" x14ac:dyDescent="0.2">
      <c r="A199" s="172" t="s">
        <v>863</v>
      </c>
      <c r="B199" s="154" t="s">
        <v>513</v>
      </c>
      <c r="C199" s="155" t="s">
        <v>205</v>
      </c>
      <c r="D199" t="s">
        <v>719</v>
      </c>
      <c r="E199" s="74">
        <v>1482.3</v>
      </c>
      <c r="F199" s="124">
        <v>6736</v>
      </c>
      <c r="G199" s="125">
        <v>576.86</v>
      </c>
      <c r="H199" s="125">
        <v>69.94</v>
      </c>
      <c r="I199" s="125">
        <v>78.569999999999993</v>
      </c>
      <c r="J199" s="125">
        <v>326.5</v>
      </c>
      <c r="K199" s="75">
        <v>72.72</v>
      </c>
      <c r="L199" s="75">
        <v>50.24</v>
      </c>
      <c r="M199" s="75">
        <v>63.02</v>
      </c>
      <c r="N199" s="113">
        <v>0</v>
      </c>
      <c r="O199" s="101">
        <v>25.01</v>
      </c>
      <c r="P199" s="101">
        <v>6.4880000000000004</v>
      </c>
      <c r="Q199" s="75">
        <v>5.72</v>
      </c>
      <c r="R199" s="101">
        <v>0</v>
      </c>
      <c r="S199" s="105">
        <v>10043376</v>
      </c>
      <c r="T199" s="105">
        <v>860098</v>
      </c>
      <c r="U199" s="105">
        <v>104281</v>
      </c>
      <c r="V199" s="105">
        <v>117148</v>
      </c>
      <c r="W199" s="105">
        <v>486812</v>
      </c>
      <c r="X199" s="105">
        <v>478014</v>
      </c>
      <c r="Y199" s="105">
        <v>17629</v>
      </c>
      <c r="Z199" s="105">
        <v>6</v>
      </c>
      <c r="AA199" s="74">
        <v>0</v>
      </c>
      <c r="AB199" s="105">
        <v>39594</v>
      </c>
      <c r="AC199" s="105">
        <v>5032</v>
      </c>
      <c r="AD199" s="72">
        <v>23286</v>
      </c>
      <c r="AE199" s="167">
        <f t="array" ref="AE199">IFERROR(INDEX(#REF!,MATCH($C199&amp;#REF!&amp;DoM!$B$6,#REF!&amp;#REF!&amp;#REF!,0),MATCH(SNAME!AE$337,#REF!,0)),5.4)</f>
        <v>5.4</v>
      </c>
      <c r="AF199" s="105">
        <v>49177</v>
      </c>
      <c r="AG199" s="105">
        <v>49095</v>
      </c>
      <c r="AH199" s="104">
        <v>52788</v>
      </c>
      <c r="AI199" s="104">
        <v>77317</v>
      </c>
      <c r="AJ199">
        <v>49</v>
      </c>
      <c r="AK199" s="72">
        <v>398102553</v>
      </c>
      <c r="AL199" s="72">
        <v>25881</v>
      </c>
      <c r="AM199" s="72">
        <v>4919</v>
      </c>
      <c r="AN199" s="62">
        <v>0</v>
      </c>
      <c r="AO199" s="72">
        <v>46618</v>
      </c>
      <c r="AP199" s="72">
        <v>46540</v>
      </c>
      <c r="AQ199" s="104">
        <v>50041</v>
      </c>
      <c r="AR199" s="104">
        <v>75330</v>
      </c>
      <c r="AS199" s="104">
        <v>20</v>
      </c>
      <c r="AT199" s="104">
        <v>10</v>
      </c>
      <c r="AU199" s="104">
        <v>0</v>
      </c>
      <c r="AV199" s="176">
        <v>0.67</v>
      </c>
      <c r="AW199" s="176">
        <v>0</v>
      </c>
      <c r="AX199" s="104">
        <v>981205</v>
      </c>
      <c r="AY199" s="130"/>
    </row>
    <row r="200" spans="1:51" x14ac:dyDescent="0.2">
      <c r="A200" s="172" t="s">
        <v>933</v>
      </c>
      <c r="B200" s="154" t="s">
        <v>517</v>
      </c>
      <c r="C200" s="155" t="s">
        <v>207</v>
      </c>
      <c r="D200" t="s">
        <v>720</v>
      </c>
      <c r="E200" s="74">
        <v>940.6</v>
      </c>
      <c r="F200" s="124">
        <v>6736</v>
      </c>
      <c r="G200" s="125">
        <v>585.04</v>
      </c>
      <c r="H200" s="125">
        <v>64.87</v>
      </c>
      <c r="I200" s="125">
        <v>53.09</v>
      </c>
      <c r="J200" s="125">
        <v>326.5</v>
      </c>
      <c r="K200" s="75">
        <v>53.28</v>
      </c>
      <c r="L200" s="75">
        <v>42.35</v>
      </c>
      <c r="M200" s="75">
        <v>17.809999999999999</v>
      </c>
      <c r="N200" s="113">
        <v>0</v>
      </c>
      <c r="O200" s="101">
        <v>33.71</v>
      </c>
      <c r="P200" s="101">
        <v>4.0750000000000002</v>
      </c>
      <c r="Q200" s="75">
        <v>3.3</v>
      </c>
      <c r="R200" s="101">
        <v>0</v>
      </c>
      <c r="S200" s="105">
        <v>6463866</v>
      </c>
      <c r="T200" s="105">
        <v>561404</v>
      </c>
      <c r="U200" s="105">
        <v>62249</v>
      </c>
      <c r="V200" s="105">
        <v>50945</v>
      </c>
      <c r="W200" s="105">
        <v>313309</v>
      </c>
      <c r="X200" s="105">
        <v>335826</v>
      </c>
      <c r="Y200" s="105">
        <v>0</v>
      </c>
      <c r="Z200" s="105">
        <v>132</v>
      </c>
      <c r="AA200" s="74">
        <v>2.6</v>
      </c>
      <c r="AB200" s="105">
        <v>33097</v>
      </c>
      <c r="AC200" s="105">
        <v>3563</v>
      </c>
      <c r="AD200" s="72">
        <v>19712</v>
      </c>
      <c r="AE200" s="167">
        <f t="array" ref="AE200">IFERROR(INDEX(#REF!,MATCH($C200&amp;#REF!&amp;DoM!$B$6,#REF!&amp;#REF!&amp;#REF!,0),MATCH(SNAME!AE$337,#REF!,0)),5.4)</f>
        <v>5.4</v>
      </c>
      <c r="AF200" s="105">
        <v>103197</v>
      </c>
      <c r="AG200" s="105">
        <v>92798</v>
      </c>
      <c r="AH200" s="104">
        <v>37335</v>
      </c>
      <c r="AI200" s="104">
        <v>41364</v>
      </c>
      <c r="AJ200">
        <v>27</v>
      </c>
      <c r="AK200" s="72">
        <v>477111849</v>
      </c>
      <c r="AL200" s="72">
        <v>30073</v>
      </c>
      <c r="AM200" s="72">
        <v>0</v>
      </c>
      <c r="AN200" s="62">
        <v>0</v>
      </c>
      <c r="AO200" s="72">
        <v>53955</v>
      </c>
      <c r="AP200" s="72">
        <v>48518</v>
      </c>
      <c r="AQ200" s="104">
        <v>19520</v>
      </c>
      <c r="AR200" s="104">
        <v>21962</v>
      </c>
      <c r="AS200" s="104">
        <v>20</v>
      </c>
      <c r="AT200" s="104">
        <v>10</v>
      </c>
      <c r="AU200" s="104">
        <v>0</v>
      </c>
      <c r="AV200" s="176">
        <v>0</v>
      </c>
      <c r="AW200" s="176">
        <v>0</v>
      </c>
      <c r="AX200" s="104">
        <v>459930</v>
      </c>
      <c r="AY200" s="130"/>
    </row>
    <row r="201" spans="1:51" x14ac:dyDescent="0.2">
      <c r="A201" s="172" t="s">
        <v>931</v>
      </c>
      <c r="B201" s="154" t="s">
        <v>523</v>
      </c>
      <c r="C201" s="155" t="s">
        <v>208</v>
      </c>
      <c r="D201" t="s">
        <v>721</v>
      </c>
      <c r="E201" s="74">
        <v>495.2</v>
      </c>
      <c r="F201" s="124">
        <v>6736</v>
      </c>
      <c r="G201" s="125">
        <v>601.11</v>
      </c>
      <c r="H201" s="125">
        <v>63.28</v>
      </c>
      <c r="I201" s="125">
        <v>71.64</v>
      </c>
      <c r="J201" s="125">
        <v>326.5</v>
      </c>
      <c r="K201" s="75">
        <v>20.16</v>
      </c>
      <c r="L201" s="75">
        <v>10.29</v>
      </c>
      <c r="M201" s="75">
        <v>24.66</v>
      </c>
      <c r="N201" s="113">
        <v>0</v>
      </c>
      <c r="O201" s="101">
        <v>11.61</v>
      </c>
      <c r="P201" s="101">
        <v>2.4409999999999998</v>
      </c>
      <c r="Q201" s="75">
        <v>0.22</v>
      </c>
      <c r="R201" s="101">
        <v>0</v>
      </c>
      <c r="S201" s="105">
        <v>3378778</v>
      </c>
      <c r="T201" s="105">
        <v>301517</v>
      </c>
      <c r="U201" s="105">
        <v>31741</v>
      </c>
      <c r="V201" s="105">
        <v>35935</v>
      </c>
      <c r="W201" s="105">
        <v>163772</v>
      </c>
      <c r="X201" s="105">
        <v>161795</v>
      </c>
      <c r="Y201" s="105">
        <v>5578</v>
      </c>
      <c r="Z201" s="105">
        <v>2</v>
      </c>
      <c r="AA201" s="74">
        <v>0</v>
      </c>
      <c r="AB201" s="105">
        <v>16216</v>
      </c>
      <c r="AC201" s="105">
        <v>1766</v>
      </c>
      <c r="AD201" s="72">
        <v>8239</v>
      </c>
      <c r="AE201" s="167">
        <f t="array" ref="AE201">IFERROR(INDEX(#REF!,MATCH($C201&amp;#REF!&amp;DoM!$B$6,#REF!&amp;#REF!&amp;#REF!,0),MATCH(SNAME!AE$337,#REF!,0)),5.4)</f>
        <v>5.4</v>
      </c>
      <c r="AF201" s="105">
        <v>3661</v>
      </c>
      <c r="AG201" s="105">
        <v>3652</v>
      </c>
      <c r="AH201" s="104">
        <v>4201</v>
      </c>
      <c r="AI201" s="104">
        <v>4654</v>
      </c>
      <c r="AJ201">
        <v>9.5</v>
      </c>
      <c r="AK201" s="72">
        <v>122066156</v>
      </c>
      <c r="AL201" s="72">
        <v>0</v>
      </c>
      <c r="AM201" s="72">
        <v>1440</v>
      </c>
      <c r="AN201" s="62">
        <v>0</v>
      </c>
      <c r="AO201" s="72">
        <v>2943</v>
      </c>
      <c r="AP201" s="72">
        <v>2936</v>
      </c>
      <c r="AQ201" s="104">
        <v>3378</v>
      </c>
      <c r="AR201" s="104">
        <v>3767</v>
      </c>
      <c r="AS201" s="104">
        <v>20</v>
      </c>
      <c r="AT201" s="104">
        <v>10</v>
      </c>
      <c r="AU201" s="104">
        <v>0</v>
      </c>
      <c r="AV201" s="176">
        <v>0.67</v>
      </c>
      <c r="AW201" s="176">
        <v>0.13500000000000001</v>
      </c>
      <c r="AX201" s="104">
        <v>50042</v>
      </c>
      <c r="AY201" s="130"/>
    </row>
    <row r="202" spans="1:51" x14ac:dyDescent="0.2">
      <c r="A202" s="172" t="s">
        <v>513</v>
      </c>
      <c r="B202" s="154" t="s">
        <v>518</v>
      </c>
      <c r="C202" s="155" t="s">
        <v>206</v>
      </c>
      <c r="D202" t="s">
        <v>722</v>
      </c>
      <c r="E202" s="74">
        <v>432.4</v>
      </c>
      <c r="F202" s="124">
        <v>6820</v>
      </c>
      <c r="G202" s="125">
        <v>590.21</v>
      </c>
      <c r="H202" s="125">
        <v>63.06</v>
      </c>
      <c r="I202" s="125">
        <v>75.89</v>
      </c>
      <c r="J202" s="125">
        <v>326.5</v>
      </c>
      <c r="K202" s="75">
        <v>19.440000000000001</v>
      </c>
      <c r="L202" s="75">
        <v>8.4700000000000006</v>
      </c>
      <c r="M202" s="75">
        <v>5.48</v>
      </c>
      <c r="N202" s="113">
        <v>1.32</v>
      </c>
      <c r="O202" s="101">
        <v>28.69</v>
      </c>
      <c r="P202" s="101">
        <v>2.3530000000000002</v>
      </c>
      <c r="Q202" s="75">
        <v>2.86</v>
      </c>
      <c r="R202" s="101">
        <v>0</v>
      </c>
      <c r="S202" s="105">
        <v>3017168</v>
      </c>
      <c r="T202" s="105">
        <v>261109</v>
      </c>
      <c r="U202" s="105">
        <v>27898</v>
      </c>
      <c r="V202" s="105">
        <v>33574</v>
      </c>
      <c r="W202" s="105">
        <v>144444</v>
      </c>
      <c r="X202" s="105">
        <v>148701</v>
      </c>
      <c r="Y202" s="105">
        <v>8350</v>
      </c>
      <c r="Z202" s="105">
        <v>13</v>
      </c>
      <c r="AA202" s="74">
        <v>0</v>
      </c>
      <c r="AB202" s="105">
        <v>15812</v>
      </c>
      <c r="AC202" s="105">
        <v>1887</v>
      </c>
      <c r="AD202" s="72">
        <v>7711</v>
      </c>
      <c r="AE202" s="167">
        <f t="array" ref="AE202">IFERROR(INDEX(#REF!,MATCH($C202&amp;#REF!&amp;DoM!$B$6,#REF!&amp;#REF!&amp;#REF!,0),MATCH(SNAME!AE$337,#REF!,0)),5.4)</f>
        <v>5.4</v>
      </c>
      <c r="AF202" s="105">
        <v>26827</v>
      </c>
      <c r="AG202" s="105">
        <v>26824</v>
      </c>
      <c r="AH202" s="104">
        <v>35954</v>
      </c>
      <c r="AI202" s="104">
        <v>39835</v>
      </c>
      <c r="AJ202">
        <v>15.5</v>
      </c>
      <c r="AK202" s="72">
        <v>248604102</v>
      </c>
      <c r="AL202" s="72">
        <v>29628</v>
      </c>
      <c r="AM202" s="72">
        <v>0</v>
      </c>
      <c r="AN202" s="62">
        <v>0</v>
      </c>
      <c r="AO202" s="72">
        <v>14625</v>
      </c>
      <c r="AP202" s="72">
        <v>14623</v>
      </c>
      <c r="AQ202" s="104">
        <v>19600</v>
      </c>
      <c r="AR202" s="104">
        <v>22349</v>
      </c>
      <c r="AS202" s="104">
        <v>20</v>
      </c>
      <c r="AT202" s="104">
        <v>10</v>
      </c>
      <c r="AU202" s="104">
        <v>0</v>
      </c>
      <c r="AV202" s="176">
        <v>1.34</v>
      </c>
      <c r="AW202" s="176">
        <v>0</v>
      </c>
      <c r="AX202" s="104">
        <v>237895</v>
      </c>
      <c r="AY202" s="130"/>
    </row>
    <row r="203" spans="1:51" x14ac:dyDescent="0.2">
      <c r="A203" s="172" t="s">
        <v>868</v>
      </c>
      <c r="B203" s="154" t="s">
        <v>513</v>
      </c>
      <c r="C203" s="155" t="s">
        <v>209</v>
      </c>
      <c r="D203" t="s">
        <v>723</v>
      </c>
      <c r="E203" s="74">
        <v>3031.4</v>
      </c>
      <c r="F203" s="124">
        <v>6736</v>
      </c>
      <c r="G203" s="125">
        <v>569.21</v>
      </c>
      <c r="H203" s="125">
        <v>63.33</v>
      </c>
      <c r="I203" s="125">
        <v>74.14</v>
      </c>
      <c r="J203" s="125">
        <v>326.5</v>
      </c>
      <c r="K203" s="75">
        <v>181.44</v>
      </c>
      <c r="L203" s="75">
        <v>93.82</v>
      </c>
      <c r="M203" s="75">
        <v>138.37</v>
      </c>
      <c r="N203" s="113">
        <v>0</v>
      </c>
      <c r="O203" s="101">
        <v>36.61</v>
      </c>
      <c r="P203" s="101">
        <v>18.367000000000001</v>
      </c>
      <c r="Q203" s="75">
        <v>7.04</v>
      </c>
      <c r="R203" s="101">
        <v>0</v>
      </c>
      <c r="S203" s="105">
        <v>20717915</v>
      </c>
      <c r="T203" s="105">
        <v>1750719</v>
      </c>
      <c r="U203" s="105">
        <v>194784</v>
      </c>
      <c r="V203" s="105">
        <v>228032</v>
      </c>
      <c r="W203" s="105">
        <v>1004216</v>
      </c>
      <c r="X203" s="105">
        <v>998402</v>
      </c>
      <c r="Y203" s="105">
        <v>0</v>
      </c>
      <c r="Z203" s="105">
        <v>96</v>
      </c>
      <c r="AA203" s="74">
        <v>1.1000000000000001</v>
      </c>
      <c r="AB203" s="105">
        <v>82697</v>
      </c>
      <c r="AC203" s="105">
        <v>10511</v>
      </c>
      <c r="AD203" s="72">
        <v>51813</v>
      </c>
      <c r="AE203" s="167">
        <f t="array" ref="AE203">IFERROR(INDEX(#REF!,MATCH($C203&amp;#REF!&amp;DoM!$B$6,#REF!&amp;#REF!&amp;#REF!,0),MATCH(SNAME!AE$337,#REF!,0)),5.4)</f>
        <v>5.4</v>
      </c>
      <c r="AF203" s="105">
        <v>92000</v>
      </c>
      <c r="AG203" s="105">
        <v>94287</v>
      </c>
      <c r="AH203" s="104">
        <v>85674</v>
      </c>
      <c r="AI203" s="104">
        <v>102803</v>
      </c>
      <c r="AJ203">
        <v>41</v>
      </c>
      <c r="AK203" s="72">
        <v>712695974</v>
      </c>
      <c r="AL203" s="72">
        <v>40514</v>
      </c>
      <c r="AM203" s="72">
        <v>0</v>
      </c>
      <c r="AN203" s="62">
        <v>0</v>
      </c>
      <c r="AO203" s="72">
        <v>76993</v>
      </c>
      <c r="AP203" s="72">
        <v>78907</v>
      </c>
      <c r="AQ203" s="104">
        <v>71700</v>
      </c>
      <c r="AR203" s="104">
        <v>88083</v>
      </c>
      <c r="AS203" s="104">
        <v>20</v>
      </c>
      <c r="AT203" s="104">
        <v>10</v>
      </c>
      <c r="AU203" s="104">
        <v>0</v>
      </c>
      <c r="AV203" s="176">
        <v>0.67</v>
      </c>
      <c r="AW203" s="176">
        <v>0</v>
      </c>
      <c r="AX203" s="104">
        <v>6489216</v>
      </c>
      <c r="AY203" s="130"/>
    </row>
    <row r="204" spans="1:51" x14ac:dyDescent="0.2">
      <c r="A204" s="172" t="s">
        <v>517</v>
      </c>
      <c r="B204" s="154" t="s">
        <v>514</v>
      </c>
      <c r="C204" s="155" t="s">
        <v>125</v>
      </c>
      <c r="D204" t="s">
        <v>724</v>
      </c>
      <c r="E204" s="74">
        <v>642.1</v>
      </c>
      <c r="F204" s="124">
        <v>6768</v>
      </c>
      <c r="G204" s="125">
        <v>618.38</v>
      </c>
      <c r="H204" s="125">
        <v>70.819999999999993</v>
      </c>
      <c r="I204" s="125">
        <v>69.67</v>
      </c>
      <c r="J204" s="125">
        <v>326.5</v>
      </c>
      <c r="K204" s="75">
        <v>48.24</v>
      </c>
      <c r="L204" s="75">
        <v>19.97</v>
      </c>
      <c r="M204" s="75">
        <v>16.440000000000001</v>
      </c>
      <c r="N204" s="113">
        <v>0</v>
      </c>
      <c r="O204" s="101">
        <v>20.29</v>
      </c>
      <c r="P204" s="101">
        <v>3.536</v>
      </c>
      <c r="Q204" s="75">
        <v>0.22</v>
      </c>
      <c r="R204" s="101">
        <v>0</v>
      </c>
      <c r="S204" s="105">
        <v>4357238</v>
      </c>
      <c r="T204" s="105">
        <v>398113</v>
      </c>
      <c r="U204" s="105">
        <v>45594</v>
      </c>
      <c r="V204" s="105">
        <v>44854</v>
      </c>
      <c r="W204" s="105">
        <v>210201</v>
      </c>
      <c r="X204" s="105">
        <v>217853</v>
      </c>
      <c r="Y204" s="105">
        <v>3386</v>
      </c>
      <c r="Z204" s="105">
        <v>12</v>
      </c>
      <c r="AA204" s="74">
        <v>0</v>
      </c>
      <c r="AB204" s="105">
        <v>22368</v>
      </c>
      <c r="AC204" s="105">
        <v>2393</v>
      </c>
      <c r="AD204" s="72">
        <v>13380</v>
      </c>
      <c r="AE204" s="167">
        <f t="array" ref="AE204">IFERROR(INDEX(#REF!,MATCH($C204&amp;#REF!&amp;DoM!$B$6,#REF!&amp;#REF!&amp;#REF!,0),MATCH(SNAME!AE$337,#REF!,0)),5.4)</f>
        <v>5.4</v>
      </c>
      <c r="AF204" s="105">
        <v>27256</v>
      </c>
      <c r="AG204" s="105">
        <v>26857</v>
      </c>
      <c r="AH204" s="104">
        <v>28793</v>
      </c>
      <c r="AI204" s="104">
        <v>31901</v>
      </c>
      <c r="AJ204">
        <v>17</v>
      </c>
      <c r="AK204" s="72">
        <v>258621636</v>
      </c>
      <c r="AL204" s="72">
        <v>30451</v>
      </c>
      <c r="AM204" s="72">
        <v>0</v>
      </c>
      <c r="AN204" s="62">
        <v>0</v>
      </c>
      <c r="AO204" s="72">
        <v>18084</v>
      </c>
      <c r="AP204" s="72">
        <v>17819</v>
      </c>
      <c r="AQ204" s="104">
        <v>19104</v>
      </c>
      <c r="AR204" s="104">
        <v>21638</v>
      </c>
      <c r="AS204" s="104">
        <v>20</v>
      </c>
      <c r="AT204" s="104">
        <v>10</v>
      </c>
      <c r="AU204" s="104">
        <v>0</v>
      </c>
      <c r="AV204" s="176">
        <v>0</v>
      </c>
      <c r="AW204" s="176">
        <v>0</v>
      </c>
      <c r="AX204" s="104">
        <v>0</v>
      </c>
      <c r="AY204" s="130"/>
    </row>
    <row r="205" spans="1:51" x14ac:dyDescent="0.2">
      <c r="A205" s="172" t="s">
        <v>521</v>
      </c>
      <c r="B205" s="154" t="s">
        <v>512</v>
      </c>
      <c r="C205" s="155" t="s">
        <v>12</v>
      </c>
      <c r="D205" t="s">
        <v>725</v>
      </c>
      <c r="E205" s="74">
        <v>575.6</v>
      </c>
      <c r="F205" s="124">
        <v>6818</v>
      </c>
      <c r="G205" s="125">
        <v>661.57</v>
      </c>
      <c r="H205" s="125">
        <v>74.040000000000006</v>
      </c>
      <c r="I205" s="125">
        <v>62.24</v>
      </c>
      <c r="J205" s="125">
        <v>326.5</v>
      </c>
      <c r="K205" s="75">
        <v>22.32</v>
      </c>
      <c r="L205" s="75">
        <v>21.18</v>
      </c>
      <c r="M205" s="75">
        <v>24.66</v>
      </c>
      <c r="N205" s="113">
        <v>0</v>
      </c>
      <c r="O205" s="101">
        <v>20.75</v>
      </c>
      <c r="P205" s="101">
        <v>2.56</v>
      </c>
      <c r="Q205" s="75">
        <v>0</v>
      </c>
      <c r="R205" s="101">
        <v>0</v>
      </c>
      <c r="S205" s="105">
        <v>3995348</v>
      </c>
      <c r="T205" s="105">
        <v>387680</v>
      </c>
      <c r="U205" s="105">
        <v>43387</v>
      </c>
      <c r="V205" s="105">
        <v>36473</v>
      </c>
      <c r="W205" s="105">
        <v>191329</v>
      </c>
      <c r="X205" s="105">
        <v>195841</v>
      </c>
      <c r="Y205" s="105">
        <v>12035</v>
      </c>
      <c r="Z205" s="105">
        <v>1</v>
      </c>
      <c r="AA205" s="74">
        <v>0</v>
      </c>
      <c r="AB205" s="105">
        <v>24735</v>
      </c>
      <c r="AC205" s="105">
        <v>2847</v>
      </c>
      <c r="AD205" s="72">
        <v>11098</v>
      </c>
      <c r="AE205" s="167">
        <f t="array" ref="AE205">IFERROR(INDEX(#REF!,MATCH($C205&amp;#REF!&amp;DoM!$B$6,#REF!&amp;#REF!&amp;#REF!,0),MATCH(SNAME!AE$337,#REF!,0)),5.4)</f>
        <v>5.4</v>
      </c>
      <c r="AF205" s="105">
        <v>21239</v>
      </c>
      <c r="AG205" s="105">
        <v>21534</v>
      </c>
      <c r="AH205" s="104">
        <v>10959</v>
      </c>
      <c r="AI205" s="104">
        <v>12142</v>
      </c>
      <c r="AJ205">
        <v>16.5</v>
      </c>
      <c r="AK205" s="72">
        <v>254624998</v>
      </c>
      <c r="AL205" s="72">
        <v>56016</v>
      </c>
      <c r="AM205" s="72">
        <v>0</v>
      </c>
      <c r="AN205" s="62">
        <v>0</v>
      </c>
      <c r="AO205" s="72">
        <v>12219</v>
      </c>
      <c r="AP205" s="72">
        <v>12389</v>
      </c>
      <c r="AQ205" s="104">
        <v>6305</v>
      </c>
      <c r="AR205" s="104">
        <v>7046</v>
      </c>
      <c r="AS205" s="104">
        <v>20</v>
      </c>
      <c r="AT205" s="104">
        <v>10</v>
      </c>
      <c r="AU205" s="104">
        <v>0</v>
      </c>
      <c r="AV205" s="176">
        <v>0.67</v>
      </c>
      <c r="AW205" s="176">
        <v>0</v>
      </c>
      <c r="AX205" s="104">
        <v>398453</v>
      </c>
      <c r="AY205" s="130"/>
    </row>
    <row r="206" spans="1:51" x14ac:dyDescent="0.2">
      <c r="A206" s="172" t="s">
        <v>524</v>
      </c>
      <c r="B206" s="154" t="s">
        <v>520</v>
      </c>
      <c r="C206" s="155" t="s">
        <v>167</v>
      </c>
      <c r="D206" t="s">
        <v>726</v>
      </c>
      <c r="E206" s="74">
        <v>774.3</v>
      </c>
      <c r="F206" s="124">
        <v>6772</v>
      </c>
      <c r="G206" s="125">
        <v>578.23</v>
      </c>
      <c r="H206" s="125">
        <v>61.93</v>
      </c>
      <c r="I206" s="125">
        <v>60.43</v>
      </c>
      <c r="J206" s="125">
        <v>326.5</v>
      </c>
      <c r="K206" s="75">
        <v>59.76</v>
      </c>
      <c r="L206" s="75">
        <v>26.63</v>
      </c>
      <c r="M206" s="75">
        <v>27.4</v>
      </c>
      <c r="N206" s="113">
        <v>0</v>
      </c>
      <c r="O206" s="101">
        <v>12.76</v>
      </c>
      <c r="P206" s="101">
        <v>3.8069999999999999</v>
      </c>
      <c r="Q206" s="75">
        <v>0</v>
      </c>
      <c r="R206" s="101">
        <v>0</v>
      </c>
      <c r="S206" s="105">
        <v>5519180</v>
      </c>
      <c r="T206" s="105">
        <v>471257</v>
      </c>
      <c r="U206" s="105">
        <v>50473</v>
      </c>
      <c r="V206" s="105">
        <v>49250</v>
      </c>
      <c r="W206" s="105">
        <v>266098</v>
      </c>
      <c r="X206" s="105">
        <v>273762</v>
      </c>
      <c r="Y206" s="105">
        <v>7262</v>
      </c>
      <c r="Z206" s="105">
        <v>1</v>
      </c>
      <c r="AA206" s="74">
        <v>0</v>
      </c>
      <c r="AB206" s="105">
        <v>25629</v>
      </c>
      <c r="AC206" s="105">
        <v>2989</v>
      </c>
      <c r="AD206" s="72">
        <v>14731</v>
      </c>
      <c r="AE206" s="167">
        <f t="array" ref="AE206">IFERROR(INDEX(#REF!,MATCH($C206&amp;#REF!&amp;DoM!$B$6,#REF!&amp;#REF!&amp;#REF!,0),MATCH(SNAME!AE$337,#REF!,0)),5.4)</f>
        <v>5.4</v>
      </c>
      <c r="AF206" s="105">
        <v>21651</v>
      </c>
      <c r="AG206" s="105">
        <v>22157</v>
      </c>
      <c r="AH206" s="104">
        <v>13839</v>
      </c>
      <c r="AI206" s="104">
        <v>15337</v>
      </c>
      <c r="AJ206">
        <v>18.5</v>
      </c>
      <c r="AK206" s="72">
        <v>352996766</v>
      </c>
      <c r="AL206" s="72">
        <v>24397</v>
      </c>
      <c r="AM206" s="72">
        <v>0</v>
      </c>
      <c r="AN206" s="62">
        <v>0</v>
      </c>
      <c r="AO206" s="72">
        <v>11334</v>
      </c>
      <c r="AP206" s="72">
        <v>11599</v>
      </c>
      <c r="AQ206" s="104">
        <v>7245</v>
      </c>
      <c r="AR206" s="104">
        <v>8091</v>
      </c>
      <c r="AS206" s="104">
        <v>7</v>
      </c>
      <c r="AT206" s="104">
        <v>10</v>
      </c>
      <c r="AU206" s="104">
        <v>3</v>
      </c>
      <c r="AV206" s="176">
        <v>0.67</v>
      </c>
      <c r="AW206" s="176">
        <v>0</v>
      </c>
      <c r="AX206" s="104">
        <v>899522</v>
      </c>
      <c r="AY206" s="130"/>
    </row>
    <row r="207" spans="1:51" x14ac:dyDescent="0.2">
      <c r="A207" s="172" t="s">
        <v>934</v>
      </c>
      <c r="B207" s="154" t="s">
        <v>517</v>
      </c>
      <c r="C207" s="155" t="s">
        <v>212</v>
      </c>
      <c r="D207" s="129" t="s">
        <v>727</v>
      </c>
      <c r="E207" s="74">
        <v>1124.4000000000001</v>
      </c>
      <c r="F207" s="124">
        <v>6820</v>
      </c>
      <c r="G207" s="125">
        <v>590.52</v>
      </c>
      <c r="H207" s="125">
        <v>64.55</v>
      </c>
      <c r="I207" s="125">
        <v>64.38</v>
      </c>
      <c r="J207" s="125">
        <v>326.5</v>
      </c>
      <c r="K207" s="75">
        <v>69.84</v>
      </c>
      <c r="L207" s="75">
        <v>47.8</v>
      </c>
      <c r="M207" s="75">
        <v>57.54</v>
      </c>
      <c r="N207" s="113">
        <v>0</v>
      </c>
      <c r="O207" s="101">
        <v>5.91</v>
      </c>
      <c r="P207" s="101">
        <v>5.5350000000000001</v>
      </c>
      <c r="Q207" s="75">
        <v>2.2000000000000002</v>
      </c>
      <c r="R207" s="101">
        <v>90.1</v>
      </c>
      <c r="S207" s="105">
        <v>7734562</v>
      </c>
      <c r="T207" s="105">
        <v>669709</v>
      </c>
      <c r="U207" s="105">
        <v>73206</v>
      </c>
      <c r="V207" s="105">
        <v>73013</v>
      </c>
      <c r="W207" s="105">
        <v>370284</v>
      </c>
      <c r="X207" s="105">
        <v>405947</v>
      </c>
      <c r="Y207" s="105">
        <v>31025</v>
      </c>
      <c r="Z207" s="105">
        <v>5</v>
      </c>
      <c r="AA207" s="74">
        <v>0</v>
      </c>
      <c r="AB207" s="105">
        <v>40008</v>
      </c>
      <c r="AC207" s="105">
        <v>4307</v>
      </c>
      <c r="AD207" s="72">
        <v>27568</v>
      </c>
      <c r="AE207" s="167">
        <f t="array" ref="AE207">IFERROR(INDEX(#REF!,MATCH($C207&amp;#REF!&amp;DoM!$B$6,#REF!&amp;#REF!&amp;#REF!,0),MATCH(SNAME!AE$337,#REF!,0)),5.4)</f>
        <v>5.4</v>
      </c>
      <c r="AF207" s="105">
        <v>37623</v>
      </c>
      <c r="AG207" s="105">
        <v>38490</v>
      </c>
      <c r="AH207" s="104">
        <v>26482</v>
      </c>
      <c r="AI207" s="104">
        <v>27306</v>
      </c>
      <c r="AJ207">
        <v>29</v>
      </c>
      <c r="AK207" s="72">
        <v>454261930</v>
      </c>
      <c r="AL207" s="72">
        <v>111840</v>
      </c>
      <c r="AM207" s="72">
        <v>0</v>
      </c>
      <c r="AN207" s="62">
        <v>0</v>
      </c>
      <c r="AO207" s="72">
        <v>29561</v>
      </c>
      <c r="AP207" s="72">
        <v>30242</v>
      </c>
      <c r="AQ207" s="104">
        <v>20807</v>
      </c>
      <c r="AR207" s="104">
        <v>23583</v>
      </c>
      <c r="AS207" s="104">
        <v>20</v>
      </c>
      <c r="AT207" s="104">
        <v>10</v>
      </c>
      <c r="AU207" s="104">
        <v>0</v>
      </c>
      <c r="AV207" s="176">
        <v>1</v>
      </c>
      <c r="AW207" s="176">
        <v>0</v>
      </c>
      <c r="AX207" s="104">
        <v>999071</v>
      </c>
      <c r="AY207" s="130"/>
    </row>
    <row r="208" spans="1:51" x14ac:dyDescent="0.2">
      <c r="A208" s="172" t="s">
        <v>912</v>
      </c>
      <c r="B208" s="154" t="s">
        <v>512</v>
      </c>
      <c r="C208" s="77" t="s">
        <v>41</v>
      </c>
      <c r="D208" t="s">
        <v>728</v>
      </c>
      <c r="E208" s="74">
        <v>458</v>
      </c>
      <c r="F208" s="124">
        <v>6840</v>
      </c>
      <c r="G208" s="125">
        <v>617.44000000000005</v>
      </c>
      <c r="H208" s="125">
        <v>67.28</v>
      </c>
      <c r="I208" s="125">
        <v>63.73</v>
      </c>
      <c r="J208" s="125">
        <v>326.5</v>
      </c>
      <c r="K208" s="75">
        <v>22.32</v>
      </c>
      <c r="L208" s="75">
        <v>15.13</v>
      </c>
      <c r="M208" s="75">
        <v>10.96</v>
      </c>
      <c r="N208" s="113">
        <v>0</v>
      </c>
      <c r="O208" s="101">
        <v>22.78</v>
      </c>
      <c r="P208" s="101">
        <v>2.234</v>
      </c>
      <c r="Q208" s="75">
        <v>1.76</v>
      </c>
      <c r="R208" s="101">
        <v>0</v>
      </c>
      <c r="S208" s="105">
        <v>3115620</v>
      </c>
      <c r="T208" s="105">
        <v>281244</v>
      </c>
      <c r="U208" s="105">
        <v>30646</v>
      </c>
      <c r="V208" s="105">
        <v>29029</v>
      </c>
      <c r="W208" s="105">
        <v>148721</v>
      </c>
      <c r="X208" s="105">
        <v>152131</v>
      </c>
      <c r="Y208" s="105">
        <v>7991</v>
      </c>
      <c r="Z208" s="105">
        <v>1</v>
      </c>
      <c r="AA208" s="74">
        <v>0</v>
      </c>
      <c r="AB208" s="105">
        <v>19215</v>
      </c>
      <c r="AC208" s="105">
        <v>2212</v>
      </c>
      <c r="AD208" s="72">
        <v>9725</v>
      </c>
      <c r="AE208" s="167">
        <f t="array" ref="AE208">IFERROR(INDEX(#REF!,MATCH($C208&amp;#REF!&amp;DoM!$B$6,#REF!&amp;#REF!&amp;#REF!,0),MATCH(SNAME!AE$337,#REF!,0)),5.4)</f>
        <v>5.4</v>
      </c>
      <c r="AF208" s="105">
        <v>16605</v>
      </c>
      <c r="AG208" s="105">
        <v>16839</v>
      </c>
      <c r="AH208" s="104">
        <v>19070</v>
      </c>
      <c r="AI208" s="104">
        <v>20687</v>
      </c>
      <c r="AJ208">
        <v>18</v>
      </c>
      <c r="AK208" s="72">
        <v>324041742</v>
      </c>
      <c r="AL208" s="72">
        <v>70153</v>
      </c>
      <c r="AM208" s="72">
        <v>0</v>
      </c>
      <c r="AN208" s="62">
        <v>0</v>
      </c>
      <c r="AO208" s="72">
        <v>7271</v>
      </c>
      <c r="AP208" s="72">
        <v>7374</v>
      </c>
      <c r="AQ208" s="104">
        <v>8351</v>
      </c>
      <c r="AR208" s="104">
        <v>8926</v>
      </c>
      <c r="AS208" s="104">
        <v>20</v>
      </c>
      <c r="AT208" s="104">
        <v>10</v>
      </c>
      <c r="AU208" s="104">
        <v>0</v>
      </c>
      <c r="AV208" s="176">
        <v>1</v>
      </c>
      <c r="AW208" s="176">
        <v>0.13500000000000001</v>
      </c>
      <c r="AX208" s="104">
        <v>64824</v>
      </c>
      <c r="AY208" s="130"/>
    </row>
    <row r="209" spans="1:51" x14ac:dyDescent="0.2">
      <c r="A209" s="172" t="s">
        <v>861</v>
      </c>
      <c r="B209" s="154" t="s">
        <v>518</v>
      </c>
      <c r="C209" s="155" t="s">
        <v>216</v>
      </c>
      <c r="D209" t="s">
        <v>729</v>
      </c>
      <c r="E209" s="74">
        <v>273.8</v>
      </c>
      <c r="F209" s="124">
        <v>6768</v>
      </c>
      <c r="G209" s="125">
        <v>598.01</v>
      </c>
      <c r="H209" s="125">
        <v>66.900000000000006</v>
      </c>
      <c r="I209" s="125">
        <v>59.73</v>
      </c>
      <c r="J209" s="125">
        <v>326.5</v>
      </c>
      <c r="K209" s="75">
        <v>22.32</v>
      </c>
      <c r="L209" s="75">
        <v>13.31</v>
      </c>
      <c r="M209" s="75">
        <v>16.440000000000001</v>
      </c>
      <c r="N209" s="113">
        <v>0.92</v>
      </c>
      <c r="O209" s="101">
        <v>23.89</v>
      </c>
      <c r="P209" s="101">
        <v>1.7350000000000001</v>
      </c>
      <c r="Q209" s="75">
        <v>0.66</v>
      </c>
      <c r="R209" s="101">
        <v>0</v>
      </c>
      <c r="S209" s="105">
        <v>1907222</v>
      </c>
      <c r="T209" s="105">
        <v>168519</v>
      </c>
      <c r="U209" s="105">
        <v>18852</v>
      </c>
      <c r="V209" s="105">
        <v>16832</v>
      </c>
      <c r="W209" s="105">
        <v>92008</v>
      </c>
      <c r="X209" s="105">
        <v>105637</v>
      </c>
      <c r="Y209" s="105">
        <v>3384</v>
      </c>
      <c r="Z209" s="105">
        <v>45</v>
      </c>
      <c r="AA209" s="74">
        <v>0</v>
      </c>
      <c r="AB209" s="105">
        <v>11233</v>
      </c>
      <c r="AC209" s="105">
        <v>1340</v>
      </c>
      <c r="AD209" s="72">
        <v>7103</v>
      </c>
      <c r="AE209" s="167">
        <f t="array" ref="AE209">IFERROR(INDEX(#REF!,MATCH($C209&amp;#REF!&amp;DoM!$B$6,#REF!&amp;#REF!&amp;#REF!,0),MATCH(SNAME!AE$337,#REF!,0)),5.4)</f>
        <v>5.4</v>
      </c>
      <c r="AF209" s="105">
        <v>56408</v>
      </c>
      <c r="AG209" s="105">
        <v>55561</v>
      </c>
      <c r="AH209" s="104">
        <v>16124</v>
      </c>
      <c r="AI209" s="104">
        <v>17864</v>
      </c>
      <c r="AJ209">
        <v>11.5</v>
      </c>
      <c r="AK209" s="72">
        <v>249884464</v>
      </c>
      <c r="AL209" s="72">
        <v>0</v>
      </c>
      <c r="AM209" s="72">
        <v>0</v>
      </c>
      <c r="AN209" s="62">
        <v>0</v>
      </c>
      <c r="AO209" s="72">
        <v>18272</v>
      </c>
      <c r="AP209" s="72">
        <v>17998</v>
      </c>
      <c r="AQ209" s="104">
        <v>5223</v>
      </c>
      <c r="AR209" s="104">
        <v>5861</v>
      </c>
      <c r="AS209" s="104">
        <v>20</v>
      </c>
      <c r="AT209" s="104">
        <v>10</v>
      </c>
      <c r="AU209" s="104">
        <v>0</v>
      </c>
      <c r="AV209" s="176">
        <v>0</v>
      </c>
      <c r="AW209" s="176">
        <v>0</v>
      </c>
      <c r="AX209" s="104">
        <v>48607</v>
      </c>
      <c r="AY209" s="130"/>
    </row>
    <row r="210" spans="1:51" x14ac:dyDescent="0.2">
      <c r="A210" s="172" t="s">
        <v>859</v>
      </c>
      <c r="B210" s="154" t="s">
        <v>520</v>
      </c>
      <c r="C210" s="155" t="s">
        <v>215</v>
      </c>
      <c r="D210" t="s">
        <v>730</v>
      </c>
      <c r="E210" s="74">
        <v>618.20000000000005</v>
      </c>
      <c r="F210" s="124">
        <v>6780</v>
      </c>
      <c r="G210" s="125">
        <v>570.97</v>
      </c>
      <c r="H210" s="125">
        <v>59.57</v>
      </c>
      <c r="I210" s="125">
        <v>59.36</v>
      </c>
      <c r="J210" s="125">
        <v>326.5</v>
      </c>
      <c r="K210" s="75">
        <v>25.2</v>
      </c>
      <c r="L210" s="75">
        <v>16.940000000000001</v>
      </c>
      <c r="M210" s="75">
        <v>8.2200000000000006</v>
      </c>
      <c r="N210" s="113">
        <v>0</v>
      </c>
      <c r="O210" s="101">
        <v>25.28</v>
      </c>
      <c r="P210" s="101">
        <v>2.2610000000000001</v>
      </c>
      <c r="Q210" s="75">
        <v>0</v>
      </c>
      <c r="R210" s="101">
        <v>0</v>
      </c>
      <c r="S210" s="105">
        <v>4130376</v>
      </c>
      <c r="T210" s="105">
        <v>347835</v>
      </c>
      <c r="U210" s="105">
        <v>36290</v>
      </c>
      <c r="V210" s="105">
        <v>36162</v>
      </c>
      <c r="W210" s="105">
        <v>198904</v>
      </c>
      <c r="X210" s="105">
        <v>191993</v>
      </c>
      <c r="Y210" s="105">
        <v>23776</v>
      </c>
      <c r="Z210" s="105">
        <v>1</v>
      </c>
      <c r="AA210" s="74">
        <v>0</v>
      </c>
      <c r="AB210" s="105">
        <v>17974</v>
      </c>
      <c r="AC210" s="105">
        <v>2096</v>
      </c>
      <c r="AD210" s="72">
        <v>11584</v>
      </c>
      <c r="AE210" s="167">
        <f t="array" ref="AE210">IFERROR(INDEX(#REF!,MATCH($C210&amp;#REF!&amp;DoM!$B$6,#REF!&amp;#REF!&amp;#REF!,0),MATCH(SNAME!AE$337,#REF!,0)),5.4)</f>
        <v>5.4</v>
      </c>
      <c r="AF210" s="105">
        <v>55799</v>
      </c>
      <c r="AG210" s="105">
        <v>55588</v>
      </c>
      <c r="AH210" s="104">
        <v>4021</v>
      </c>
      <c r="AI210" s="104">
        <v>4455</v>
      </c>
      <c r="AJ210">
        <v>17</v>
      </c>
      <c r="AK210" s="72">
        <v>230868700</v>
      </c>
      <c r="AL210" s="72">
        <v>13239</v>
      </c>
      <c r="AM210" s="72">
        <v>0</v>
      </c>
      <c r="AN210" s="62">
        <v>0</v>
      </c>
      <c r="AO210" s="72">
        <v>43613</v>
      </c>
      <c r="AP210" s="72">
        <v>43448</v>
      </c>
      <c r="AQ210" s="104">
        <v>3143</v>
      </c>
      <c r="AR210" s="104">
        <v>3494</v>
      </c>
      <c r="AS210" s="104">
        <v>20</v>
      </c>
      <c r="AT210" s="104">
        <v>10</v>
      </c>
      <c r="AU210" s="104">
        <v>0</v>
      </c>
      <c r="AV210" s="176">
        <v>1.34</v>
      </c>
      <c r="AW210" s="176">
        <v>0</v>
      </c>
      <c r="AX210" s="104">
        <v>0</v>
      </c>
      <c r="AY210" s="130"/>
    </row>
    <row r="211" spans="1:51" x14ac:dyDescent="0.2">
      <c r="A211" s="172" t="s">
        <v>935</v>
      </c>
      <c r="B211" s="154" t="s">
        <v>523</v>
      </c>
      <c r="C211" s="155" t="s">
        <v>214</v>
      </c>
      <c r="D211" t="s">
        <v>731</v>
      </c>
      <c r="E211" s="74">
        <v>450.1</v>
      </c>
      <c r="F211" s="124">
        <v>6898</v>
      </c>
      <c r="G211" s="125">
        <v>609.41999999999996</v>
      </c>
      <c r="H211" s="125">
        <v>65.45</v>
      </c>
      <c r="I211" s="125">
        <v>76.63</v>
      </c>
      <c r="J211" s="125">
        <v>326.5</v>
      </c>
      <c r="K211" s="75">
        <v>36</v>
      </c>
      <c r="L211" s="75">
        <v>7.26</v>
      </c>
      <c r="M211" s="75">
        <v>8.2200000000000006</v>
      </c>
      <c r="N211" s="113">
        <v>0</v>
      </c>
      <c r="O211" s="101">
        <v>25.11</v>
      </c>
      <c r="P211" s="101">
        <v>1.9730000000000001</v>
      </c>
      <c r="Q211" s="75">
        <v>0.22</v>
      </c>
      <c r="R211" s="101">
        <v>0</v>
      </c>
      <c r="S211" s="105">
        <v>3230333</v>
      </c>
      <c r="T211" s="105">
        <v>285391</v>
      </c>
      <c r="U211" s="105">
        <v>30650</v>
      </c>
      <c r="V211" s="105">
        <v>35886</v>
      </c>
      <c r="W211" s="105">
        <v>152900</v>
      </c>
      <c r="X211" s="105">
        <v>156775</v>
      </c>
      <c r="Y211" s="105">
        <v>12734</v>
      </c>
      <c r="Z211" s="105">
        <v>25</v>
      </c>
      <c r="AA211" s="74">
        <v>0</v>
      </c>
      <c r="AB211" s="105">
        <v>15713</v>
      </c>
      <c r="AC211" s="105">
        <v>1711</v>
      </c>
      <c r="AD211" s="72">
        <v>8492</v>
      </c>
      <c r="AE211" s="167">
        <f t="array" ref="AE211">IFERROR(INDEX(#REF!,MATCH($C211&amp;#REF!&amp;DoM!$B$6,#REF!&amp;#REF!&amp;#REF!,0),MATCH(SNAME!AE$337,#REF!,0)),5.4)</f>
        <v>5.4</v>
      </c>
      <c r="AF211" s="105">
        <v>98303</v>
      </c>
      <c r="AG211" s="105">
        <v>99559</v>
      </c>
      <c r="AH211" s="104">
        <v>6802</v>
      </c>
      <c r="AI211" s="104">
        <v>7536</v>
      </c>
      <c r="AJ211">
        <v>13</v>
      </c>
      <c r="AK211" s="72">
        <v>228033351</v>
      </c>
      <c r="AL211" s="72">
        <v>14398</v>
      </c>
      <c r="AM211" s="72">
        <v>0</v>
      </c>
      <c r="AN211" s="62">
        <v>0</v>
      </c>
      <c r="AO211" s="72">
        <v>79710</v>
      </c>
      <c r="AP211" s="72">
        <v>80728</v>
      </c>
      <c r="AQ211" s="104">
        <v>5515</v>
      </c>
      <c r="AR211" s="104">
        <v>6147</v>
      </c>
      <c r="AS211" s="104">
        <v>20</v>
      </c>
      <c r="AT211" s="104">
        <v>10</v>
      </c>
      <c r="AU211" s="104">
        <v>0</v>
      </c>
      <c r="AV211" s="176">
        <v>0</v>
      </c>
      <c r="AW211" s="176">
        <v>0</v>
      </c>
      <c r="AX211" s="104">
        <v>9421</v>
      </c>
      <c r="AY211" s="130"/>
    </row>
    <row r="212" spans="1:51" x14ac:dyDescent="0.2">
      <c r="A212" s="172" t="s">
        <v>866</v>
      </c>
      <c r="B212" s="154" t="s">
        <v>513</v>
      </c>
      <c r="C212" s="155" t="s">
        <v>217</v>
      </c>
      <c r="D212" t="s">
        <v>732</v>
      </c>
      <c r="E212" s="74">
        <v>1727.5</v>
      </c>
      <c r="F212" s="124">
        <v>6736</v>
      </c>
      <c r="G212" s="125">
        <v>539.88</v>
      </c>
      <c r="H212" s="125">
        <v>56.13</v>
      </c>
      <c r="I212" s="125">
        <v>55.31</v>
      </c>
      <c r="J212" s="125">
        <v>326.5</v>
      </c>
      <c r="K212" s="75">
        <v>41.04</v>
      </c>
      <c r="L212" s="75">
        <v>39.340000000000003</v>
      </c>
      <c r="M212" s="75">
        <v>20.55</v>
      </c>
      <c r="N212" s="113">
        <v>0</v>
      </c>
      <c r="O212" s="101">
        <v>13.55</v>
      </c>
      <c r="P212" s="101">
        <v>4.7220000000000004</v>
      </c>
      <c r="Q212" s="75">
        <v>0.88</v>
      </c>
      <c r="R212" s="101">
        <v>0</v>
      </c>
      <c r="S212" s="105">
        <v>11342750</v>
      </c>
      <c r="T212" s="105">
        <v>909104</v>
      </c>
      <c r="U212" s="105">
        <v>94517</v>
      </c>
      <c r="V212" s="105">
        <v>93137</v>
      </c>
      <c r="W212" s="105">
        <v>549793</v>
      </c>
      <c r="X212" s="105">
        <v>509010</v>
      </c>
      <c r="Y212" s="105">
        <v>0</v>
      </c>
      <c r="Z212" s="105">
        <v>36</v>
      </c>
      <c r="AA212" s="74">
        <v>0</v>
      </c>
      <c r="AB212" s="105">
        <v>42161</v>
      </c>
      <c r="AC212" s="105">
        <v>5359</v>
      </c>
      <c r="AD212" s="72">
        <v>12987</v>
      </c>
      <c r="AE212" s="167">
        <f t="array" ref="AE212">IFERROR(INDEX(#REF!,MATCH($C212&amp;#REF!&amp;DoM!$B$6,#REF!&amp;#REF!&amp;#REF!,0),MATCH(SNAME!AE$337,#REF!,0)),5.4)</f>
        <v>5.4</v>
      </c>
      <c r="AF212" s="105">
        <v>56654</v>
      </c>
      <c r="AG212" s="105">
        <v>56735</v>
      </c>
      <c r="AH212" s="104">
        <v>19397</v>
      </c>
      <c r="AI212" s="104">
        <v>20516</v>
      </c>
      <c r="AJ212">
        <v>54.5</v>
      </c>
      <c r="AK212" s="72">
        <v>415474962</v>
      </c>
      <c r="AL212" s="72">
        <v>6161</v>
      </c>
      <c r="AM212" s="72">
        <v>0</v>
      </c>
      <c r="AN212" s="62">
        <v>0</v>
      </c>
      <c r="AO212" s="72">
        <v>50329</v>
      </c>
      <c r="AP212" s="72">
        <v>50401</v>
      </c>
      <c r="AQ212" s="104">
        <v>17232</v>
      </c>
      <c r="AR212" s="104">
        <v>18392</v>
      </c>
      <c r="AS212" s="104">
        <v>20</v>
      </c>
      <c r="AT212" s="104">
        <v>10</v>
      </c>
      <c r="AU212" s="104">
        <v>0</v>
      </c>
      <c r="AV212" s="176">
        <v>1.34</v>
      </c>
      <c r="AW212" s="176">
        <v>0</v>
      </c>
      <c r="AX212" s="104">
        <v>0</v>
      </c>
      <c r="AY212" s="130"/>
    </row>
    <row r="213" spans="1:51" x14ac:dyDescent="0.2">
      <c r="A213" s="172" t="s">
        <v>872</v>
      </c>
      <c r="B213" s="154" t="s">
        <v>519</v>
      </c>
      <c r="C213" s="155" t="s">
        <v>218</v>
      </c>
      <c r="D213" t="s">
        <v>733</v>
      </c>
      <c r="E213" s="74">
        <v>3077.3</v>
      </c>
      <c r="F213" s="124">
        <v>6736</v>
      </c>
      <c r="G213" s="125">
        <v>570.71</v>
      </c>
      <c r="H213" s="125">
        <v>63.99</v>
      </c>
      <c r="I213" s="125">
        <v>61.69</v>
      </c>
      <c r="J213" s="125">
        <v>326.5</v>
      </c>
      <c r="K213" s="75">
        <v>108.72</v>
      </c>
      <c r="L213" s="75">
        <v>98.06</v>
      </c>
      <c r="M213" s="75">
        <v>106.86</v>
      </c>
      <c r="N213" s="113">
        <v>6.21</v>
      </c>
      <c r="O213" s="101">
        <v>46.01</v>
      </c>
      <c r="P213" s="101">
        <v>11.138</v>
      </c>
      <c r="Q213" s="75">
        <v>1.98</v>
      </c>
      <c r="R213" s="101">
        <v>0</v>
      </c>
      <c r="S213" s="105">
        <v>20444434</v>
      </c>
      <c r="T213" s="105">
        <v>1732162</v>
      </c>
      <c r="U213" s="105">
        <v>194216</v>
      </c>
      <c r="V213" s="105">
        <v>187235</v>
      </c>
      <c r="W213" s="105">
        <v>990960</v>
      </c>
      <c r="X213" s="105">
        <v>993972</v>
      </c>
      <c r="Y213" s="105">
        <v>784</v>
      </c>
      <c r="Z213" s="105">
        <v>63</v>
      </c>
      <c r="AA213" s="74">
        <v>0</v>
      </c>
      <c r="AB213" s="105">
        <v>89941</v>
      </c>
      <c r="AC213" s="105">
        <v>10581</v>
      </c>
      <c r="AD213" s="72">
        <v>43563</v>
      </c>
      <c r="AE213" s="167">
        <f t="array" ref="AE213">IFERROR(INDEX(#REF!,MATCH($C213&amp;#REF!&amp;DoM!$B$6,#REF!&amp;#REF!&amp;#REF!,0),MATCH(SNAME!AE$337,#REF!,0)),5.4)</f>
        <v>5.4</v>
      </c>
      <c r="AF213" s="105">
        <v>100252</v>
      </c>
      <c r="AG213" s="105">
        <v>102388</v>
      </c>
      <c r="AH213" s="104">
        <v>158902</v>
      </c>
      <c r="AI213" s="104">
        <v>176145</v>
      </c>
      <c r="AJ213">
        <v>75.5</v>
      </c>
      <c r="AK213" s="72">
        <v>1117138922</v>
      </c>
      <c r="AL213" s="72">
        <v>0</v>
      </c>
      <c r="AM213" s="72">
        <v>0</v>
      </c>
      <c r="AN213" s="62">
        <v>0</v>
      </c>
      <c r="AO213" s="72">
        <v>69483</v>
      </c>
      <c r="AP213" s="72">
        <v>70964</v>
      </c>
      <c r="AQ213" s="104">
        <v>110133</v>
      </c>
      <c r="AR213" s="104">
        <v>125480</v>
      </c>
      <c r="AS213" s="104">
        <v>1</v>
      </c>
      <c r="AT213" s="104">
        <v>10</v>
      </c>
      <c r="AU213" s="104">
        <v>0</v>
      </c>
      <c r="AV213" s="176">
        <v>0.97</v>
      </c>
      <c r="AW213" s="176">
        <v>0</v>
      </c>
      <c r="AX213" s="104">
        <v>623251</v>
      </c>
      <c r="AY213" s="130"/>
    </row>
    <row r="214" spans="1:51" x14ac:dyDescent="0.2">
      <c r="A214" s="172" t="s">
        <v>918</v>
      </c>
      <c r="B214" s="154" t="s">
        <v>512</v>
      </c>
      <c r="C214" s="155" t="s">
        <v>219</v>
      </c>
      <c r="D214" t="s">
        <v>734</v>
      </c>
      <c r="E214" s="74">
        <v>446</v>
      </c>
      <c r="F214" s="124">
        <v>6736</v>
      </c>
      <c r="G214" s="125">
        <v>642.5</v>
      </c>
      <c r="H214" s="125">
        <v>68.7</v>
      </c>
      <c r="I214" s="125">
        <v>64.98</v>
      </c>
      <c r="J214" s="125">
        <v>326.5</v>
      </c>
      <c r="K214" s="75">
        <v>20.88</v>
      </c>
      <c r="L214" s="75">
        <v>36.94</v>
      </c>
      <c r="M214" s="75">
        <v>1.37</v>
      </c>
      <c r="N214" s="113">
        <v>0</v>
      </c>
      <c r="O214" s="101">
        <v>18.29</v>
      </c>
      <c r="P214" s="101">
        <v>2.2530000000000001</v>
      </c>
      <c r="Q214" s="75">
        <v>0</v>
      </c>
      <c r="R214" s="101">
        <v>0</v>
      </c>
      <c r="S214" s="105">
        <v>2997520</v>
      </c>
      <c r="T214" s="105">
        <v>285913</v>
      </c>
      <c r="U214" s="105">
        <v>30572</v>
      </c>
      <c r="V214" s="105">
        <v>28916</v>
      </c>
      <c r="W214" s="105">
        <v>145293</v>
      </c>
      <c r="X214" s="105">
        <v>151653</v>
      </c>
      <c r="Y214" s="105">
        <v>8026</v>
      </c>
      <c r="Z214" s="105">
        <v>0</v>
      </c>
      <c r="AA214" s="74">
        <v>0</v>
      </c>
      <c r="AB214" s="105">
        <v>19154</v>
      </c>
      <c r="AC214" s="105">
        <v>2205</v>
      </c>
      <c r="AD214" s="72">
        <v>7930</v>
      </c>
      <c r="AE214" s="167">
        <f t="array" ref="AE214">IFERROR(INDEX(#REF!,MATCH($C214&amp;#REF!&amp;DoM!$B$6,#REF!&amp;#REF!&amp;#REF!,0),MATCH(SNAME!AE$337,#REF!,0)),5.4)</f>
        <v>5.4</v>
      </c>
      <c r="AF214" s="105">
        <v>14652</v>
      </c>
      <c r="AG214" s="105">
        <v>14889</v>
      </c>
      <c r="AH214" s="104">
        <v>8147</v>
      </c>
      <c r="AI214" s="104">
        <v>9026</v>
      </c>
      <c r="AJ214">
        <v>12</v>
      </c>
      <c r="AK214" s="72">
        <v>208771860</v>
      </c>
      <c r="AL214" s="72">
        <v>7013</v>
      </c>
      <c r="AM214" s="72">
        <v>0</v>
      </c>
      <c r="AN214" s="62">
        <v>0</v>
      </c>
      <c r="AO214" s="72">
        <v>8122</v>
      </c>
      <c r="AP214" s="72">
        <v>8253</v>
      </c>
      <c r="AQ214" s="104">
        <v>4516</v>
      </c>
      <c r="AR214" s="104">
        <v>5042</v>
      </c>
      <c r="AS214" s="104">
        <v>20</v>
      </c>
      <c r="AT214" s="104">
        <v>10</v>
      </c>
      <c r="AU214" s="104">
        <v>0</v>
      </c>
      <c r="AV214" s="176">
        <v>0</v>
      </c>
      <c r="AW214" s="176">
        <v>0</v>
      </c>
      <c r="AX214" s="104">
        <v>0</v>
      </c>
      <c r="AY214" s="130"/>
    </row>
    <row r="215" spans="1:51" x14ac:dyDescent="0.2">
      <c r="A215" s="172" t="s">
        <v>910</v>
      </c>
      <c r="B215" s="154" t="s">
        <v>518</v>
      </c>
      <c r="C215" s="155" t="s">
        <v>19</v>
      </c>
      <c r="D215" t="s">
        <v>735</v>
      </c>
      <c r="E215" s="74">
        <v>410.3</v>
      </c>
      <c r="F215" s="124">
        <v>6801</v>
      </c>
      <c r="G215" s="125">
        <v>677.66</v>
      </c>
      <c r="H215" s="125">
        <v>76.239999999999995</v>
      </c>
      <c r="I215" s="125">
        <v>82.15</v>
      </c>
      <c r="J215" s="125">
        <v>326.5</v>
      </c>
      <c r="K215" s="75">
        <v>21.6</v>
      </c>
      <c r="L215" s="75">
        <v>21.78</v>
      </c>
      <c r="M215" s="75">
        <v>8.2200000000000006</v>
      </c>
      <c r="N215" s="113">
        <v>1.31</v>
      </c>
      <c r="O215" s="101">
        <v>26.79</v>
      </c>
      <c r="P215" s="101">
        <v>2.2330000000000001</v>
      </c>
      <c r="Q215" s="75">
        <v>0.22</v>
      </c>
      <c r="R215" s="101">
        <v>0</v>
      </c>
      <c r="S215" s="105">
        <v>2808813</v>
      </c>
      <c r="T215" s="105">
        <v>279874</v>
      </c>
      <c r="U215" s="105">
        <v>31487</v>
      </c>
      <c r="V215" s="105">
        <v>33928</v>
      </c>
      <c r="W215" s="105">
        <v>134845</v>
      </c>
      <c r="X215" s="105">
        <v>141352</v>
      </c>
      <c r="Y215" s="105">
        <v>28883</v>
      </c>
      <c r="Z215" s="105">
        <v>13</v>
      </c>
      <c r="AA215" s="74">
        <v>0</v>
      </c>
      <c r="AB215" s="105">
        <v>15030</v>
      </c>
      <c r="AC215" s="105">
        <v>1793</v>
      </c>
      <c r="AD215" s="72">
        <v>10756</v>
      </c>
      <c r="AE215" s="167">
        <f t="array" ref="AE215">IFERROR(INDEX(#REF!,MATCH($C215&amp;#REF!&amp;DoM!$B$6,#REF!&amp;#REF!&amp;#REF!,0),MATCH(SNAME!AE$337,#REF!,0)),5.4)</f>
        <v>5.4</v>
      </c>
      <c r="AF215" s="105">
        <v>92573</v>
      </c>
      <c r="AG215" s="105">
        <v>93786</v>
      </c>
      <c r="AH215" s="104">
        <v>10657</v>
      </c>
      <c r="AI215" s="104">
        <v>11807</v>
      </c>
      <c r="AJ215">
        <v>9</v>
      </c>
      <c r="AK215" s="72">
        <v>350056465</v>
      </c>
      <c r="AL215" s="72">
        <v>20244</v>
      </c>
      <c r="AM215" s="72">
        <v>0</v>
      </c>
      <c r="AN215" s="62">
        <v>0</v>
      </c>
      <c r="AO215" s="72">
        <v>33099</v>
      </c>
      <c r="AP215" s="72">
        <v>33533</v>
      </c>
      <c r="AQ215" s="104">
        <v>3810</v>
      </c>
      <c r="AR215" s="104">
        <v>4247</v>
      </c>
      <c r="AS215" s="104">
        <v>20</v>
      </c>
      <c r="AT215" s="104">
        <v>10</v>
      </c>
      <c r="AU215" s="104">
        <v>20</v>
      </c>
      <c r="AV215" s="176">
        <v>1.34</v>
      </c>
      <c r="AW215" s="176">
        <v>0</v>
      </c>
      <c r="AX215" s="104">
        <v>0</v>
      </c>
      <c r="AY215" s="130"/>
    </row>
    <row r="216" spans="1:51" x14ac:dyDescent="0.2">
      <c r="A216" s="172" t="s">
        <v>879</v>
      </c>
      <c r="B216" s="154" t="s">
        <v>519</v>
      </c>
      <c r="C216" s="155" t="s">
        <v>211</v>
      </c>
      <c r="D216" t="s">
        <v>736</v>
      </c>
      <c r="E216" s="74">
        <v>522.6</v>
      </c>
      <c r="F216" s="124">
        <v>6851</v>
      </c>
      <c r="G216" s="125">
        <v>628.66</v>
      </c>
      <c r="H216" s="125">
        <v>70.88</v>
      </c>
      <c r="I216" s="125">
        <v>75.98</v>
      </c>
      <c r="J216" s="125">
        <v>326.5</v>
      </c>
      <c r="K216" s="75">
        <v>20.16</v>
      </c>
      <c r="L216" s="75">
        <v>12.11</v>
      </c>
      <c r="M216" s="75">
        <v>10.96</v>
      </c>
      <c r="N216" s="113">
        <v>1.04</v>
      </c>
      <c r="O216" s="101">
        <v>5.52</v>
      </c>
      <c r="P216" s="101">
        <v>2.0830000000000002</v>
      </c>
      <c r="Q216" s="75">
        <v>1.54</v>
      </c>
      <c r="R216" s="101">
        <v>0</v>
      </c>
      <c r="S216" s="105">
        <v>3537171</v>
      </c>
      <c r="T216" s="105">
        <v>324577</v>
      </c>
      <c r="U216" s="105">
        <v>36595</v>
      </c>
      <c r="V216" s="105">
        <v>39228</v>
      </c>
      <c r="W216" s="105">
        <v>168572</v>
      </c>
      <c r="X216" s="105">
        <v>167833</v>
      </c>
      <c r="Y216" s="105">
        <v>7372</v>
      </c>
      <c r="Z216" s="105">
        <v>3</v>
      </c>
      <c r="AA216" s="74">
        <v>0</v>
      </c>
      <c r="AB216" s="105">
        <v>15187</v>
      </c>
      <c r="AC216" s="105">
        <v>1787</v>
      </c>
      <c r="AD216" s="72">
        <v>10313</v>
      </c>
      <c r="AE216" s="167">
        <f t="array" ref="AE216">IFERROR(INDEX(#REF!,MATCH($C216&amp;#REF!&amp;DoM!$B$6,#REF!&amp;#REF!&amp;#REF!,0),MATCH(SNAME!AE$337,#REF!,0)),5.4)</f>
        <v>5.4</v>
      </c>
      <c r="AF216" s="105">
        <v>13704</v>
      </c>
      <c r="AG216" s="105">
        <v>14181</v>
      </c>
      <c r="AH216" s="104">
        <v>2693</v>
      </c>
      <c r="AI216" s="104">
        <v>2984</v>
      </c>
      <c r="AJ216">
        <v>18.5</v>
      </c>
      <c r="AK216" s="72">
        <v>224152629</v>
      </c>
      <c r="AL216" s="72">
        <v>43100</v>
      </c>
      <c r="AM216" s="72">
        <v>0</v>
      </c>
      <c r="AN216" s="62">
        <v>0</v>
      </c>
      <c r="AO216" s="72">
        <v>8721</v>
      </c>
      <c r="AP216" s="72">
        <v>9025</v>
      </c>
      <c r="AQ216" s="104">
        <v>1714</v>
      </c>
      <c r="AR216" s="104">
        <v>1904</v>
      </c>
      <c r="AS216" s="104">
        <v>20</v>
      </c>
      <c r="AT216" s="104">
        <v>10</v>
      </c>
      <c r="AU216" s="104">
        <v>0</v>
      </c>
      <c r="AV216" s="176">
        <v>0.67</v>
      </c>
      <c r="AW216" s="176">
        <v>0</v>
      </c>
      <c r="AX216" s="104">
        <v>1024358</v>
      </c>
      <c r="AY216" s="130"/>
    </row>
    <row r="217" spans="1:51" x14ac:dyDescent="0.2">
      <c r="A217" s="172" t="s">
        <v>887</v>
      </c>
      <c r="B217" s="154" t="s">
        <v>512</v>
      </c>
      <c r="C217" s="155" t="s">
        <v>221</v>
      </c>
      <c r="D217" t="s">
        <v>737</v>
      </c>
      <c r="E217" s="74">
        <v>511.5</v>
      </c>
      <c r="F217" s="124">
        <v>6857</v>
      </c>
      <c r="G217" s="125">
        <v>574.87</v>
      </c>
      <c r="H217" s="125">
        <v>65.86</v>
      </c>
      <c r="I217" s="125">
        <v>56.77</v>
      </c>
      <c r="J217" s="125">
        <v>326.5</v>
      </c>
      <c r="K217" s="75">
        <v>30.24</v>
      </c>
      <c r="L217" s="75">
        <v>16.34</v>
      </c>
      <c r="M217" s="75">
        <v>12.33</v>
      </c>
      <c r="N217" s="113">
        <v>0</v>
      </c>
      <c r="O217" s="101">
        <v>20.49</v>
      </c>
      <c r="P217" s="101">
        <v>2.419</v>
      </c>
      <c r="Q217" s="75">
        <v>0.22</v>
      </c>
      <c r="R217" s="101">
        <v>0</v>
      </c>
      <c r="S217" s="105">
        <v>3484042</v>
      </c>
      <c r="T217" s="105">
        <v>292091</v>
      </c>
      <c r="U217" s="105">
        <v>33463</v>
      </c>
      <c r="V217" s="105">
        <v>28845</v>
      </c>
      <c r="W217" s="105">
        <v>165895</v>
      </c>
      <c r="X217" s="105">
        <v>168605</v>
      </c>
      <c r="Y217" s="105">
        <v>0</v>
      </c>
      <c r="Z217" s="105">
        <v>0</v>
      </c>
      <c r="AA217" s="74">
        <v>0</v>
      </c>
      <c r="AB217" s="105">
        <v>21295</v>
      </c>
      <c r="AC217" s="105">
        <v>2451</v>
      </c>
      <c r="AD217" s="72">
        <v>8512</v>
      </c>
      <c r="AE217" s="167">
        <f t="array" ref="AE217">IFERROR(INDEX(#REF!,MATCH($C217&amp;#REF!&amp;DoM!$B$6,#REF!&amp;#REF!&amp;#REF!,0),MATCH(SNAME!AE$337,#REF!,0)),5.4)</f>
        <v>5.4</v>
      </c>
      <c r="AF217" s="105">
        <v>27905</v>
      </c>
      <c r="AG217" s="105">
        <v>28804</v>
      </c>
      <c r="AH217" s="104">
        <v>41318</v>
      </c>
      <c r="AI217" s="104">
        <v>36376</v>
      </c>
      <c r="AJ217">
        <v>19.5</v>
      </c>
      <c r="AK217" s="72">
        <v>235606265</v>
      </c>
      <c r="AL217" s="72">
        <v>15855</v>
      </c>
      <c r="AM217" s="72">
        <v>0</v>
      </c>
      <c r="AN217" s="62">
        <v>0</v>
      </c>
      <c r="AO217" s="72">
        <v>15367</v>
      </c>
      <c r="AP217" s="72">
        <v>15862</v>
      </c>
      <c r="AQ217" s="104">
        <v>22753</v>
      </c>
      <c r="AR217" s="104">
        <v>20581</v>
      </c>
      <c r="AS217" s="104">
        <v>20</v>
      </c>
      <c r="AT217" s="104">
        <v>10</v>
      </c>
      <c r="AU217" s="104">
        <v>0</v>
      </c>
      <c r="AV217" s="176">
        <v>0.67</v>
      </c>
      <c r="AW217" s="176">
        <v>0</v>
      </c>
      <c r="AX217" s="104">
        <v>293994</v>
      </c>
      <c r="AY217" s="130"/>
    </row>
    <row r="218" spans="1:51" x14ac:dyDescent="0.2">
      <c r="A218" s="172" t="s">
        <v>881</v>
      </c>
      <c r="B218" s="154" t="s">
        <v>513</v>
      </c>
      <c r="C218" s="155" t="s">
        <v>222</v>
      </c>
      <c r="D218" t="s">
        <v>738</v>
      </c>
      <c r="E218" s="74">
        <v>2993.6</v>
      </c>
      <c r="F218" s="124">
        <v>6736</v>
      </c>
      <c r="G218" s="125">
        <v>585.63</v>
      </c>
      <c r="H218" s="125">
        <v>61.33</v>
      </c>
      <c r="I218" s="125">
        <v>61.18</v>
      </c>
      <c r="J218" s="125">
        <v>326.5</v>
      </c>
      <c r="K218" s="75">
        <v>159.84</v>
      </c>
      <c r="L218" s="75">
        <v>67.25</v>
      </c>
      <c r="M218" s="75">
        <v>86.31</v>
      </c>
      <c r="N218" s="113">
        <v>0</v>
      </c>
      <c r="O218" s="101">
        <v>32.15</v>
      </c>
      <c r="P218" s="101">
        <v>10.105</v>
      </c>
      <c r="Q218" s="75">
        <v>5.28</v>
      </c>
      <c r="R218" s="101">
        <v>0</v>
      </c>
      <c r="S218" s="105">
        <v>19070963</v>
      </c>
      <c r="T218" s="105">
        <v>1658036</v>
      </c>
      <c r="U218" s="105">
        <v>173637</v>
      </c>
      <c r="V218" s="105">
        <v>173213</v>
      </c>
      <c r="W218" s="105">
        <v>924387</v>
      </c>
      <c r="X218" s="105">
        <v>901780</v>
      </c>
      <c r="Y218" s="105">
        <v>0</v>
      </c>
      <c r="Z218" s="105">
        <v>58</v>
      </c>
      <c r="AA218" s="74">
        <v>0</v>
      </c>
      <c r="AB218" s="105">
        <v>74694</v>
      </c>
      <c r="AC218" s="105">
        <v>9493</v>
      </c>
      <c r="AD218" s="72">
        <v>31146</v>
      </c>
      <c r="AE218" s="167">
        <f t="array" ref="AE218">IFERROR(INDEX(#REF!,MATCH($C218&amp;#REF!&amp;DoM!$B$6,#REF!&amp;#REF!&amp;#REF!,0),MATCH(SNAME!AE$337,#REF!,0)),5.4)</f>
        <v>5.4</v>
      </c>
      <c r="AF218" s="105">
        <v>129773</v>
      </c>
      <c r="AG218" s="105">
        <v>130195</v>
      </c>
      <c r="AH218" s="104">
        <v>20845</v>
      </c>
      <c r="AI218" s="104">
        <v>31352</v>
      </c>
      <c r="AJ218">
        <v>77.5</v>
      </c>
      <c r="AK218" s="72">
        <v>537460036</v>
      </c>
      <c r="AL218" s="72">
        <v>3604</v>
      </c>
      <c r="AM218" s="72">
        <v>0</v>
      </c>
      <c r="AN218" s="62">
        <v>0</v>
      </c>
      <c r="AO218" s="72">
        <v>124126</v>
      </c>
      <c r="AP218" s="72">
        <v>124530</v>
      </c>
      <c r="AQ218" s="104">
        <v>19938</v>
      </c>
      <c r="AR218" s="104">
        <v>30183</v>
      </c>
      <c r="AS218" s="104">
        <v>0</v>
      </c>
      <c r="AT218" s="104">
        <v>10</v>
      </c>
      <c r="AU218" s="104">
        <v>0</v>
      </c>
      <c r="AV218" s="176">
        <v>1.34</v>
      </c>
      <c r="AW218" s="176">
        <v>0</v>
      </c>
      <c r="AX218" s="104">
        <v>81471</v>
      </c>
      <c r="AY218" s="130"/>
    </row>
    <row r="219" spans="1:51" x14ac:dyDescent="0.2">
      <c r="A219" s="172" t="s">
        <v>906</v>
      </c>
      <c r="B219" s="154" t="s">
        <v>521</v>
      </c>
      <c r="C219" s="155" t="s">
        <v>224</v>
      </c>
      <c r="D219" t="s">
        <v>739</v>
      </c>
      <c r="E219" s="74">
        <v>987.4</v>
      </c>
      <c r="F219" s="124">
        <v>6736</v>
      </c>
      <c r="G219" s="125">
        <v>620.32000000000005</v>
      </c>
      <c r="H219" s="125">
        <v>71.87</v>
      </c>
      <c r="I219" s="125">
        <v>66.27</v>
      </c>
      <c r="J219" s="125">
        <v>326.5</v>
      </c>
      <c r="K219" s="75">
        <v>50.4</v>
      </c>
      <c r="L219" s="75">
        <v>46.59</v>
      </c>
      <c r="M219" s="75">
        <v>15.07</v>
      </c>
      <c r="N219" s="113">
        <v>0</v>
      </c>
      <c r="O219" s="101">
        <v>2.35</v>
      </c>
      <c r="P219" s="101">
        <v>5.2789999999999999</v>
      </c>
      <c r="Q219" s="75">
        <v>1.54</v>
      </c>
      <c r="R219" s="101">
        <v>0</v>
      </c>
      <c r="S219" s="105">
        <v>6591176</v>
      </c>
      <c r="T219" s="105">
        <v>606983</v>
      </c>
      <c r="U219" s="105">
        <v>70325</v>
      </c>
      <c r="V219" s="105">
        <v>64845</v>
      </c>
      <c r="W219" s="105">
        <v>319480</v>
      </c>
      <c r="X219" s="105">
        <v>328187</v>
      </c>
      <c r="Y219" s="105">
        <v>0</v>
      </c>
      <c r="Z219" s="105">
        <v>26</v>
      </c>
      <c r="AA219" s="74">
        <v>0</v>
      </c>
      <c r="AB219" s="105">
        <v>32986</v>
      </c>
      <c r="AC219" s="105">
        <v>3950</v>
      </c>
      <c r="AD219" s="72">
        <v>19542</v>
      </c>
      <c r="AE219" s="167">
        <f t="array" ref="AE219">IFERROR(INDEX(#REF!,MATCH($C219&amp;#REF!&amp;DoM!$B$6,#REF!&amp;#REF!&amp;#REF!,0),MATCH(SNAME!AE$337,#REF!,0)),5.4)</f>
        <v>5.4</v>
      </c>
      <c r="AF219" s="105">
        <v>50348</v>
      </c>
      <c r="AG219" s="105">
        <v>50846</v>
      </c>
      <c r="AH219" s="104">
        <v>28503</v>
      </c>
      <c r="AI219" s="104">
        <v>34863</v>
      </c>
      <c r="AJ219">
        <v>32</v>
      </c>
      <c r="AK219" s="72">
        <v>443472887</v>
      </c>
      <c r="AL219" s="72">
        <v>23532</v>
      </c>
      <c r="AM219" s="72">
        <v>0</v>
      </c>
      <c r="AN219" s="62">
        <v>0</v>
      </c>
      <c r="AO219" s="72">
        <v>25703</v>
      </c>
      <c r="AP219" s="72">
        <v>25957</v>
      </c>
      <c r="AQ219" s="104">
        <v>14551</v>
      </c>
      <c r="AR219" s="104">
        <v>17468</v>
      </c>
      <c r="AS219" s="104">
        <v>20</v>
      </c>
      <c r="AT219" s="104">
        <v>10</v>
      </c>
      <c r="AU219" s="104">
        <v>0</v>
      </c>
      <c r="AV219" s="176">
        <v>1.34</v>
      </c>
      <c r="AW219" s="176">
        <v>0</v>
      </c>
      <c r="AX219" s="104">
        <v>381945</v>
      </c>
      <c r="AY219" s="130"/>
    </row>
    <row r="220" spans="1:51" x14ac:dyDescent="0.2">
      <c r="A220" s="172" t="s">
        <v>934</v>
      </c>
      <c r="B220" s="154" t="s">
        <v>517</v>
      </c>
      <c r="C220" s="155" t="s">
        <v>225</v>
      </c>
      <c r="D220" t="s">
        <v>740</v>
      </c>
      <c r="E220" s="74">
        <v>1320.6</v>
      </c>
      <c r="F220" s="124">
        <v>6772</v>
      </c>
      <c r="G220" s="125">
        <v>588.45000000000005</v>
      </c>
      <c r="H220" s="125">
        <v>67.58</v>
      </c>
      <c r="I220" s="125">
        <v>68.67</v>
      </c>
      <c r="J220" s="125">
        <v>326.5</v>
      </c>
      <c r="K220" s="75">
        <v>110.88</v>
      </c>
      <c r="L220" s="75">
        <v>65.97</v>
      </c>
      <c r="M220" s="75">
        <v>90.42</v>
      </c>
      <c r="N220" s="113">
        <v>0</v>
      </c>
      <c r="O220" s="101">
        <v>19.8</v>
      </c>
      <c r="P220" s="101">
        <v>8.3829999999999991</v>
      </c>
      <c r="Q220" s="75">
        <v>0.44</v>
      </c>
      <c r="R220" s="101">
        <v>0</v>
      </c>
      <c r="S220" s="105">
        <v>8501569</v>
      </c>
      <c r="T220" s="105">
        <v>738740</v>
      </c>
      <c r="U220" s="105">
        <v>84840</v>
      </c>
      <c r="V220" s="105">
        <v>86208</v>
      </c>
      <c r="W220" s="105">
        <v>409888</v>
      </c>
      <c r="X220" s="105">
        <v>465629</v>
      </c>
      <c r="Y220" s="105">
        <v>0</v>
      </c>
      <c r="Z220" s="105">
        <v>65</v>
      </c>
      <c r="AA220" s="74">
        <v>3.4</v>
      </c>
      <c r="AB220" s="105">
        <v>45890</v>
      </c>
      <c r="AC220" s="105">
        <v>4940</v>
      </c>
      <c r="AD220" s="72">
        <v>26436</v>
      </c>
      <c r="AE220" s="167">
        <f t="array" ref="AE220">IFERROR(INDEX(#REF!,MATCH($C220&amp;#REF!&amp;DoM!$B$6,#REF!&amp;#REF!&amp;#REF!,0),MATCH(SNAME!AE$337,#REF!,0)),5.4)</f>
        <v>5.4</v>
      </c>
      <c r="AF220" s="105">
        <v>63750</v>
      </c>
      <c r="AG220" s="105">
        <v>64386</v>
      </c>
      <c r="AH220" s="104">
        <v>35205</v>
      </c>
      <c r="AI220" s="104">
        <v>39005</v>
      </c>
      <c r="AJ220">
        <v>34</v>
      </c>
      <c r="AK220" s="72">
        <v>323663368</v>
      </c>
      <c r="AL220" s="72">
        <v>77219</v>
      </c>
      <c r="AM220" s="72">
        <v>0</v>
      </c>
      <c r="AN220" s="62">
        <v>0</v>
      </c>
      <c r="AO220" s="72">
        <v>61899</v>
      </c>
      <c r="AP220" s="72">
        <v>62516</v>
      </c>
      <c r="AQ220" s="104">
        <v>34183</v>
      </c>
      <c r="AR220" s="104">
        <v>38704</v>
      </c>
      <c r="AS220" s="104">
        <v>20</v>
      </c>
      <c r="AT220" s="104">
        <v>7</v>
      </c>
      <c r="AU220" s="104">
        <v>0</v>
      </c>
      <c r="AV220" s="176">
        <v>1.34</v>
      </c>
      <c r="AW220" s="176">
        <v>0</v>
      </c>
      <c r="AX220" s="104">
        <v>1645928</v>
      </c>
      <c r="AY220" s="130"/>
    </row>
    <row r="221" spans="1:51" x14ac:dyDescent="0.2">
      <c r="A221" s="172" t="s">
        <v>873</v>
      </c>
      <c r="B221" s="154" t="s">
        <v>513</v>
      </c>
      <c r="C221" s="155" t="s">
        <v>226</v>
      </c>
      <c r="D221" t="s">
        <v>741</v>
      </c>
      <c r="E221" s="74">
        <v>609.20000000000005</v>
      </c>
      <c r="F221" s="124">
        <v>6736</v>
      </c>
      <c r="G221" s="125">
        <v>603.13</v>
      </c>
      <c r="H221" s="125">
        <v>65.55</v>
      </c>
      <c r="I221" s="125">
        <v>64.540000000000006</v>
      </c>
      <c r="J221" s="125">
        <v>326.5</v>
      </c>
      <c r="K221" s="75">
        <v>28.8</v>
      </c>
      <c r="L221" s="75">
        <v>15.13</v>
      </c>
      <c r="M221" s="75">
        <v>21.92</v>
      </c>
      <c r="N221" s="113">
        <v>0</v>
      </c>
      <c r="O221" s="101">
        <v>11.58</v>
      </c>
      <c r="P221" s="101">
        <v>2.2440000000000002</v>
      </c>
      <c r="Q221" s="75">
        <v>0.44</v>
      </c>
      <c r="R221" s="101">
        <v>0</v>
      </c>
      <c r="S221" s="105">
        <v>4162848</v>
      </c>
      <c r="T221" s="105">
        <v>372734</v>
      </c>
      <c r="U221" s="105">
        <v>40510</v>
      </c>
      <c r="V221" s="105">
        <v>39886</v>
      </c>
      <c r="W221" s="105">
        <v>201777</v>
      </c>
      <c r="X221" s="105">
        <v>197036</v>
      </c>
      <c r="Y221" s="105">
        <v>1940</v>
      </c>
      <c r="Z221" s="105">
        <v>8</v>
      </c>
      <c r="AA221" s="74">
        <v>0</v>
      </c>
      <c r="AB221" s="105">
        <v>16320</v>
      </c>
      <c r="AC221" s="105">
        <v>2074</v>
      </c>
      <c r="AD221" s="72">
        <v>10298</v>
      </c>
      <c r="AE221" s="167">
        <f t="array" ref="AE221">IFERROR(INDEX(#REF!,MATCH($C221&amp;#REF!&amp;DoM!$B$6,#REF!&amp;#REF!&amp;#REF!,0),MATCH(SNAME!AE$337,#REF!,0)),5.4)</f>
        <v>5.4</v>
      </c>
      <c r="AF221" s="105">
        <v>18510</v>
      </c>
      <c r="AG221" s="105">
        <v>18325</v>
      </c>
      <c r="AH221" s="104">
        <v>7052</v>
      </c>
      <c r="AI221" s="104">
        <v>8016</v>
      </c>
      <c r="AJ221">
        <v>19</v>
      </c>
      <c r="AK221" s="72">
        <v>262560778</v>
      </c>
      <c r="AL221" s="72">
        <v>5046</v>
      </c>
      <c r="AM221" s="72">
        <v>0</v>
      </c>
      <c r="AN221" s="62">
        <v>0</v>
      </c>
      <c r="AO221" s="72">
        <v>10764</v>
      </c>
      <c r="AP221" s="72">
        <v>10656</v>
      </c>
      <c r="AQ221" s="104">
        <v>4100</v>
      </c>
      <c r="AR221" s="104">
        <v>4686</v>
      </c>
      <c r="AS221" s="104">
        <v>20</v>
      </c>
      <c r="AT221" s="104">
        <v>10</v>
      </c>
      <c r="AU221" s="104">
        <v>0</v>
      </c>
      <c r="AV221" s="176">
        <v>1.34</v>
      </c>
      <c r="AW221" s="176">
        <v>0.13500000000000001</v>
      </c>
      <c r="AX221" s="104">
        <v>0</v>
      </c>
      <c r="AY221" s="130"/>
    </row>
    <row r="222" spans="1:51" x14ac:dyDescent="0.2">
      <c r="A222" s="172" t="s">
        <v>921</v>
      </c>
      <c r="B222" s="154" t="s">
        <v>518</v>
      </c>
      <c r="C222" s="155" t="s">
        <v>227</v>
      </c>
      <c r="D222" t="s">
        <v>742</v>
      </c>
      <c r="E222" s="74">
        <v>978.4</v>
      </c>
      <c r="F222" s="124">
        <v>6745</v>
      </c>
      <c r="G222" s="125">
        <v>590.99</v>
      </c>
      <c r="H222" s="125">
        <v>67.290000000000006</v>
      </c>
      <c r="I222" s="125">
        <v>65.41</v>
      </c>
      <c r="J222" s="125">
        <v>326.5</v>
      </c>
      <c r="K222" s="75">
        <v>41.04</v>
      </c>
      <c r="L222" s="75">
        <v>48.4</v>
      </c>
      <c r="M222" s="75">
        <v>35.619999999999997</v>
      </c>
      <c r="N222" s="113">
        <v>3.14</v>
      </c>
      <c r="O222" s="101">
        <v>5.13</v>
      </c>
      <c r="P222" s="101">
        <v>4.3390000000000004</v>
      </c>
      <c r="Q222" s="75">
        <v>1.32</v>
      </c>
      <c r="R222" s="101">
        <v>0</v>
      </c>
      <c r="S222" s="105">
        <v>6347720</v>
      </c>
      <c r="T222" s="105">
        <v>556181</v>
      </c>
      <c r="U222" s="105">
        <v>63327</v>
      </c>
      <c r="V222" s="105">
        <v>61557</v>
      </c>
      <c r="W222" s="105">
        <v>307269</v>
      </c>
      <c r="X222" s="105">
        <v>321969</v>
      </c>
      <c r="Y222" s="105">
        <v>9949</v>
      </c>
      <c r="Z222" s="105">
        <v>9</v>
      </c>
      <c r="AA222" s="74">
        <v>0</v>
      </c>
      <c r="AB222" s="105">
        <v>34236</v>
      </c>
      <c r="AC222" s="105">
        <v>4085</v>
      </c>
      <c r="AD222" s="72">
        <v>15512</v>
      </c>
      <c r="AE222" s="167">
        <f t="array" ref="AE222">IFERROR(INDEX(#REF!,MATCH($C222&amp;#REF!&amp;DoM!$B$6,#REF!&amp;#REF!&amp;#REF!,0),MATCH(SNAME!AE$337,#REF!,0)),5.4)</f>
        <v>5.4</v>
      </c>
      <c r="AF222" s="105">
        <v>34340</v>
      </c>
      <c r="AG222" s="105">
        <v>34735</v>
      </c>
      <c r="AH222" s="104">
        <v>132213</v>
      </c>
      <c r="AI222" s="104">
        <v>146586</v>
      </c>
      <c r="AJ222">
        <v>40</v>
      </c>
      <c r="AK222" s="72">
        <v>1303599178</v>
      </c>
      <c r="AL222" s="72">
        <v>1711</v>
      </c>
      <c r="AM222" s="72">
        <v>0</v>
      </c>
      <c r="AN222" s="62">
        <v>0</v>
      </c>
      <c r="AO222" s="72">
        <v>7306</v>
      </c>
      <c r="AP222" s="72">
        <v>7390</v>
      </c>
      <c r="AQ222" s="104">
        <v>28127</v>
      </c>
      <c r="AR222" s="104">
        <v>31817</v>
      </c>
      <c r="AS222" s="104">
        <v>2</v>
      </c>
      <c r="AT222" s="104">
        <v>10</v>
      </c>
      <c r="AU222" s="104">
        <v>0</v>
      </c>
      <c r="AV222" s="176">
        <v>0</v>
      </c>
      <c r="AW222" s="176">
        <v>0</v>
      </c>
      <c r="AX222" s="104">
        <v>1463454</v>
      </c>
      <c r="AY222" s="130"/>
    </row>
    <row r="223" spans="1:51" x14ac:dyDescent="0.2">
      <c r="A223" s="172" t="s">
        <v>864</v>
      </c>
      <c r="B223" s="154" t="s">
        <v>520</v>
      </c>
      <c r="C223" s="155" t="s">
        <v>228</v>
      </c>
      <c r="D223" t="s">
        <v>743</v>
      </c>
      <c r="E223" s="74">
        <v>212</v>
      </c>
      <c r="F223" s="124">
        <v>6743</v>
      </c>
      <c r="G223" s="125">
        <v>715.05</v>
      </c>
      <c r="H223" s="125">
        <v>73.58</v>
      </c>
      <c r="I223" s="125">
        <v>71.72</v>
      </c>
      <c r="J223" s="125">
        <v>326.5</v>
      </c>
      <c r="K223" s="75">
        <v>16.559999999999999</v>
      </c>
      <c r="L223" s="75">
        <v>12.1</v>
      </c>
      <c r="M223" s="75">
        <v>0</v>
      </c>
      <c r="N223" s="113">
        <v>0</v>
      </c>
      <c r="O223" s="101">
        <v>21.87</v>
      </c>
      <c r="P223" s="101">
        <v>1.37</v>
      </c>
      <c r="Q223" s="75">
        <v>0</v>
      </c>
      <c r="R223" s="101">
        <v>0</v>
      </c>
      <c r="S223" s="105">
        <v>1389058</v>
      </c>
      <c r="T223" s="105">
        <v>147300</v>
      </c>
      <c r="U223" s="105">
        <v>15157</v>
      </c>
      <c r="V223" s="105">
        <v>14774</v>
      </c>
      <c r="W223" s="105">
        <v>67259</v>
      </c>
      <c r="X223" s="105">
        <v>69651</v>
      </c>
      <c r="Y223" s="105">
        <v>8851</v>
      </c>
      <c r="Z223" s="105">
        <v>0</v>
      </c>
      <c r="AA223" s="74">
        <v>0</v>
      </c>
      <c r="AB223" s="105">
        <v>6521</v>
      </c>
      <c r="AC223" s="105">
        <v>760</v>
      </c>
      <c r="AD223" s="72">
        <v>4922</v>
      </c>
      <c r="AE223" s="167">
        <f t="array" ref="AE223">IFERROR(INDEX(#REF!,MATCH($C223&amp;#REF!&amp;DoM!$B$6,#REF!&amp;#REF!&amp;#REF!,0),MATCH(SNAME!AE$337,#REF!,0)),5.4)</f>
        <v>5.4</v>
      </c>
      <c r="AF223" s="105">
        <v>8759</v>
      </c>
      <c r="AG223" s="105">
        <v>8825</v>
      </c>
      <c r="AH223" s="104">
        <v>2616</v>
      </c>
      <c r="AI223" s="104">
        <v>2899</v>
      </c>
      <c r="AJ223">
        <v>5</v>
      </c>
      <c r="AK223" s="72">
        <v>102610191</v>
      </c>
      <c r="AL223" s="72">
        <v>8098</v>
      </c>
      <c r="AM223" s="72">
        <v>0</v>
      </c>
      <c r="AN223" s="62">
        <v>0</v>
      </c>
      <c r="AO223" s="72">
        <v>5890</v>
      </c>
      <c r="AP223" s="72">
        <v>5934</v>
      </c>
      <c r="AQ223" s="104">
        <v>1759</v>
      </c>
      <c r="AR223" s="104">
        <v>1959</v>
      </c>
      <c r="AS223" s="104">
        <v>20</v>
      </c>
      <c r="AT223" s="104">
        <v>10</v>
      </c>
      <c r="AU223" s="104">
        <v>0</v>
      </c>
      <c r="AV223" s="176">
        <v>0.67</v>
      </c>
      <c r="AW223" s="176">
        <v>0.13500000000000001</v>
      </c>
      <c r="AX223" s="104">
        <v>0</v>
      </c>
      <c r="AY223" s="130"/>
    </row>
    <row r="224" spans="1:51" x14ac:dyDescent="0.2">
      <c r="A224" s="172" t="s">
        <v>517</v>
      </c>
      <c r="B224" s="154" t="s">
        <v>514</v>
      </c>
      <c r="C224" s="155" t="s">
        <v>229</v>
      </c>
      <c r="D224" t="s">
        <v>744</v>
      </c>
      <c r="E224" s="74">
        <v>190.3</v>
      </c>
      <c r="F224" s="124">
        <v>6736</v>
      </c>
      <c r="G224" s="125">
        <v>727.91</v>
      </c>
      <c r="H224" s="125">
        <v>80.959999999999994</v>
      </c>
      <c r="I224" s="125">
        <v>55.38</v>
      </c>
      <c r="J224" s="125">
        <v>326.5</v>
      </c>
      <c r="K224" s="75">
        <v>12.24</v>
      </c>
      <c r="L224" s="75">
        <v>9.08</v>
      </c>
      <c r="M224" s="75">
        <v>8.2200000000000006</v>
      </c>
      <c r="N224" s="113">
        <v>0</v>
      </c>
      <c r="O224" s="101">
        <v>24.46</v>
      </c>
      <c r="P224" s="101">
        <v>1.208</v>
      </c>
      <c r="Q224" s="75">
        <v>0</v>
      </c>
      <c r="R224" s="101">
        <v>0</v>
      </c>
      <c r="S224" s="105">
        <v>1288597</v>
      </c>
      <c r="T224" s="105">
        <v>139249</v>
      </c>
      <c r="U224" s="105">
        <v>15488</v>
      </c>
      <c r="V224" s="105">
        <v>10594</v>
      </c>
      <c r="W224" s="105">
        <v>62459</v>
      </c>
      <c r="X224" s="105">
        <v>65029</v>
      </c>
      <c r="Y224" s="105">
        <v>7737</v>
      </c>
      <c r="Z224" s="105">
        <v>8</v>
      </c>
      <c r="AA224" s="74">
        <v>0</v>
      </c>
      <c r="AB224" s="105">
        <v>6677</v>
      </c>
      <c r="AC224" s="105">
        <v>714</v>
      </c>
      <c r="AD224" s="72">
        <v>4788</v>
      </c>
      <c r="AE224" s="167">
        <f t="array" ref="AE224">IFERROR(INDEX(#REF!,MATCH($C224&amp;#REF!&amp;DoM!$B$6,#REF!&amp;#REF!&amp;#REF!,0),MATCH(SNAME!AE$337,#REF!,0)),5.4)</f>
        <v>5.4</v>
      </c>
      <c r="AF224" s="105">
        <v>49786</v>
      </c>
      <c r="AG224" s="105">
        <v>49711</v>
      </c>
      <c r="AH224" s="104">
        <v>8471</v>
      </c>
      <c r="AI224" s="104">
        <v>9386</v>
      </c>
      <c r="AJ224">
        <v>4.5</v>
      </c>
      <c r="AK224" s="72">
        <v>144075936</v>
      </c>
      <c r="AL224" s="72">
        <v>0</v>
      </c>
      <c r="AM224" s="72">
        <v>0</v>
      </c>
      <c r="AN224" s="62">
        <v>0</v>
      </c>
      <c r="AO224" s="72">
        <v>17015</v>
      </c>
      <c r="AP224" s="72">
        <v>16989</v>
      </c>
      <c r="AQ224" s="104">
        <v>2895</v>
      </c>
      <c r="AR224" s="104">
        <v>3246</v>
      </c>
      <c r="AS224" s="104">
        <v>20</v>
      </c>
      <c r="AT224" s="104">
        <v>10</v>
      </c>
      <c r="AU224" s="104">
        <v>0</v>
      </c>
      <c r="AV224" s="176">
        <v>1</v>
      </c>
      <c r="AW224" s="176">
        <v>0.13500000000000001</v>
      </c>
      <c r="AX224" s="104">
        <v>9167</v>
      </c>
      <c r="AY224" s="130"/>
    </row>
    <row r="225" spans="1:51" x14ac:dyDescent="0.2">
      <c r="A225" s="172" t="s">
        <v>936</v>
      </c>
      <c r="B225" s="154" t="s">
        <v>512</v>
      </c>
      <c r="C225" s="155" t="s">
        <v>230</v>
      </c>
      <c r="D225" t="s">
        <v>745</v>
      </c>
      <c r="E225" s="74">
        <v>918.7</v>
      </c>
      <c r="F225" s="124">
        <v>6788</v>
      </c>
      <c r="G225" s="125">
        <v>580.38</v>
      </c>
      <c r="H225" s="125">
        <v>65.97</v>
      </c>
      <c r="I225" s="125">
        <v>61.91</v>
      </c>
      <c r="J225" s="125">
        <v>326.5</v>
      </c>
      <c r="K225" s="75">
        <v>37.44</v>
      </c>
      <c r="L225" s="75">
        <v>30.25</v>
      </c>
      <c r="M225" s="75">
        <v>13.7</v>
      </c>
      <c r="N225" s="113">
        <v>0</v>
      </c>
      <c r="O225" s="101">
        <v>24.51</v>
      </c>
      <c r="P225" s="101">
        <v>4.2329999999999997</v>
      </c>
      <c r="Q225" s="75">
        <v>1.76</v>
      </c>
      <c r="R225" s="101">
        <v>0</v>
      </c>
      <c r="S225" s="105">
        <v>6105127</v>
      </c>
      <c r="T225" s="105">
        <v>521994</v>
      </c>
      <c r="U225" s="105">
        <v>59333</v>
      </c>
      <c r="V225" s="105">
        <v>55682</v>
      </c>
      <c r="W225" s="105">
        <v>293654</v>
      </c>
      <c r="X225" s="105">
        <v>293033</v>
      </c>
      <c r="Y225" s="105">
        <v>14384</v>
      </c>
      <c r="Z225" s="105">
        <v>1</v>
      </c>
      <c r="AA225" s="74">
        <v>0</v>
      </c>
      <c r="AB225" s="105">
        <v>37011</v>
      </c>
      <c r="AC225" s="105">
        <v>4260</v>
      </c>
      <c r="AD225" s="72">
        <v>16020</v>
      </c>
      <c r="AE225" s="167">
        <f t="array" ref="AE225">IFERROR(INDEX(#REF!,MATCH($C225&amp;#REF!&amp;DoM!$B$6,#REF!&amp;#REF!&amp;#REF!,0),MATCH(SNAME!AE$337,#REF!,0)),5.4)</f>
        <v>5.4</v>
      </c>
      <c r="AF225" s="105">
        <v>10988</v>
      </c>
      <c r="AG225" s="105">
        <v>11201</v>
      </c>
      <c r="AH225" s="104">
        <v>31589</v>
      </c>
      <c r="AI225" s="104">
        <v>34998</v>
      </c>
      <c r="AJ225">
        <v>28.5</v>
      </c>
      <c r="AK225" s="72">
        <v>329391489</v>
      </c>
      <c r="AL225" s="72">
        <v>52473</v>
      </c>
      <c r="AM225" s="72">
        <v>0</v>
      </c>
      <c r="AN225" s="62">
        <v>0</v>
      </c>
      <c r="AO225" s="72">
        <v>7437</v>
      </c>
      <c r="AP225" s="72">
        <v>7581</v>
      </c>
      <c r="AQ225" s="104">
        <v>21381</v>
      </c>
      <c r="AR225" s="104">
        <v>24135</v>
      </c>
      <c r="AS225" s="104">
        <v>4</v>
      </c>
      <c r="AT225" s="104">
        <v>10</v>
      </c>
      <c r="AU225" s="104">
        <v>20</v>
      </c>
      <c r="AV225" s="176">
        <v>1.34</v>
      </c>
      <c r="AW225" s="176">
        <v>0</v>
      </c>
      <c r="AX225" s="104">
        <v>369434</v>
      </c>
      <c r="AY225" s="130"/>
    </row>
    <row r="226" spans="1:51" x14ac:dyDescent="0.2">
      <c r="A226" s="172" t="s">
        <v>935</v>
      </c>
      <c r="B226" s="154" t="s">
        <v>523</v>
      </c>
      <c r="C226" s="155" t="s">
        <v>231</v>
      </c>
      <c r="D226" s="129" t="s">
        <v>746</v>
      </c>
      <c r="E226" s="74">
        <v>2328.5</v>
      </c>
      <c r="F226" s="124">
        <v>6736</v>
      </c>
      <c r="G226" s="125">
        <v>567.14</v>
      </c>
      <c r="H226" s="125">
        <v>66.59</v>
      </c>
      <c r="I226" s="125">
        <v>74.11</v>
      </c>
      <c r="J226" s="125">
        <v>326.5</v>
      </c>
      <c r="K226" s="75">
        <v>136.08000000000001</v>
      </c>
      <c r="L226" s="75">
        <v>78.7</v>
      </c>
      <c r="M226" s="75">
        <v>78.09</v>
      </c>
      <c r="N226" s="113">
        <v>0</v>
      </c>
      <c r="O226" s="101">
        <v>31.45</v>
      </c>
      <c r="P226" s="101">
        <v>13.180999999999999</v>
      </c>
      <c r="Q226" s="75">
        <v>4.84</v>
      </c>
      <c r="R226" s="101">
        <v>0</v>
      </c>
      <c r="S226" s="105">
        <v>15905717</v>
      </c>
      <c r="T226" s="105">
        <v>1339188</v>
      </c>
      <c r="U226" s="105">
        <v>157239</v>
      </c>
      <c r="V226" s="105">
        <v>174996</v>
      </c>
      <c r="W226" s="105">
        <v>770964</v>
      </c>
      <c r="X226" s="105">
        <v>779652</v>
      </c>
      <c r="Y226" s="105">
        <v>0</v>
      </c>
      <c r="Z226" s="105">
        <v>182</v>
      </c>
      <c r="AA226" s="74">
        <v>0</v>
      </c>
      <c r="AB226" s="105">
        <v>78141</v>
      </c>
      <c r="AC226" s="105">
        <v>8508</v>
      </c>
      <c r="AD226" s="72">
        <v>38626</v>
      </c>
      <c r="AE226" s="167">
        <f t="array" ref="AE226">IFERROR(INDEX(#REF!,MATCH($C226&amp;#REF!&amp;DoM!$B$6,#REF!&amp;#REF!&amp;#REF!,0),MATCH(SNAME!AE$337,#REF!,0)),5.4)</f>
        <v>5.4</v>
      </c>
      <c r="AF226" s="105">
        <v>124244</v>
      </c>
      <c r="AG226" s="105">
        <v>125658</v>
      </c>
      <c r="AH226" s="104">
        <v>62607</v>
      </c>
      <c r="AI226" s="104">
        <v>69364</v>
      </c>
      <c r="AJ226">
        <v>72</v>
      </c>
      <c r="AK226" s="72">
        <v>621966638</v>
      </c>
      <c r="AL226" s="72">
        <v>37764</v>
      </c>
      <c r="AM226" s="72">
        <v>0</v>
      </c>
      <c r="AN226" s="62">
        <v>0</v>
      </c>
      <c r="AO226" s="72">
        <v>98096</v>
      </c>
      <c r="AP226" s="72">
        <v>99212</v>
      </c>
      <c r="AQ226" s="104">
        <v>49431</v>
      </c>
      <c r="AR226" s="104">
        <v>55865</v>
      </c>
      <c r="AS226" s="104">
        <v>20</v>
      </c>
      <c r="AT226" s="104">
        <v>10</v>
      </c>
      <c r="AU226" s="104">
        <v>0</v>
      </c>
      <c r="AV226" s="176">
        <v>0.67</v>
      </c>
      <c r="AW226" s="176">
        <v>0</v>
      </c>
      <c r="AX226" s="104">
        <v>4219948</v>
      </c>
      <c r="AY226" s="130"/>
    </row>
    <row r="227" spans="1:51" x14ac:dyDescent="0.2">
      <c r="A227" s="172" t="s">
        <v>880</v>
      </c>
      <c r="B227" s="154" t="s">
        <v>523</v>
      </c>
      <c r="C227" s="155" t="s">
        <v>232</v>
      </c>
      <c r="D227" t="s">
        <v>747</v>
      </c>
      <c r="E227" s="74">
        <v>4655.1000000000004</v>
      </c>
      <c r="F227" s="124">
        <v>6736</v>
      </c>
      <c r="G227" s="125">
        <v>559.89</v>
      </c>
      <c r="H227" s="125">
        <v>63.48</v>
      </c>
      <c r="I227" s="125">
        <v>80.63</v>
      </c>
      <c r="J227" s="125">
        <v>326.5</v>
      </c>
      <c r="K227" s="75">
        <v>199.44</v>
      </c>
      <c r="L227" s="75">
        <v>176.67</v>
      </c>
      <c r="M227" s="75">
        <v>169.88</v>
      </c>
      <c r="N227" s="113">
        <v>0</v>
      </c>
      <c r="O227" s="101">
        <v>53.84</v>
      </c>
      <c r="P227" s="101">
        <v>26.202000000000002</v>
      </c>
      <c r="Q227" s="75">
        <v>113.08</v>
      </c>
      <c r="R227" s="101">
        <v>0</v>
      </c>
      <c r="S227" s="105">
        <v>31067779</v>
      </c>
      <c r="T227" s="105">
        <v>2582325</v>
      </c>
      <c r="U227" s="105">
        <v>292782</v>
      </c>
      <c r="V227" s="105">
        <v>371882</v>
      </c>
      <c r="W227" s="105">
        <v>1505883</v>
      </c>
      <c r="X227" s="105">
        <v>1503823</v>
      </c>
      <c r="Y227" s="105">
        <v>0</v>
      </c>
      <c r="Z227" s="105">
        <v>141</v>
      </c>
      <c r="AA227" s="74">
        <v>0.1</v>
      </c>
      <c r="AB227" s="105">
        <v>150721</v>
      </c>
      <c r="AC227" s="105">
        <v>16411</v>
      </c>
      <c r="AD227" s="72">
        <v>72129</v>
      </c>
      <c r="AE227" s="167">
        <f t="array" ref="AE227">IFERROR(INDEX(#REF!,MATCH($C227&amp;#REF!&amp;DoM!$B$6,#REF!&amp;#REF!&amp;#REF!,0),MATCH(SNAME!AE$337,#REF!,0)),5.4)</f>
        <v>5.4</v>
      </c>
      <c r="AF227" s="105">
        <v>117249</v>
      </c>
      <c r="AG227" s="105">
        <v>124349</v>
      </c>
      <c r="AH227" s="104">
        <v>121030</v>
      </c>
      <c r="AI227" s="104">
        <v>132471</v>
      </c>
      <c r="AJ227">
        <v>116.5</v>
      </c>
      <c r="AK227" s="72">
        <v>800419714</v>
      </c>
      <c r="AL227" s="72">
        <v>50839</v>
      </c>
      <c r="AM227" s="72">
        <v>0</v>
      </c>
      <c r="AN227" s="62">
        <v>0</v>
      </c>
      <c r="AO227" s="72">
        <v>110428</v>
      </c>
      <c r="AP227" s="72">
        <v>117115</v>
      </c>
      <c r="AQ227" s="104">
        <v>113989</v>
      </c>
      <c r="AR227" s="104">
        <v>128501</v>
      </c>
      <c r="AS227" s="104">
        <v>0</v>
      </c>
      <c r="AT227" s="104">
        <v>10</v>
      </c>
      <c r="AU227" s="104">
        <v>0</v>
      </c>
      <c r="AV227" s="176">
        <v>0</v>
      </c>
      <c r="AW227" s="176">
        <v>0.13500000000000001</v>
      </c>
      <c r="AX227" s="104">
        <v>1506724</v>
      </c>
      <c r="AY227" s="130"/>
    </row>
    <row r="228" spans="1:51" x14ac:dyDescent="0.2">
      <c r="A228" s="172" t="s">
        <v>868</v>
      </c>
      <c r="B228" s="154" t="s">
        <v>513</v>
      </c>
      <c r="C228" s="155" t="s">
        <v>243</v>
      </c>
      <c r="D228" t="s">
        <v>331</v>
      </c>
      <c r="E228" s="74">
        <v>1070.9000000000001</v>
      </c>
      <c r="F228" s="124">
        <v>6736</v>
      </c>
      <c r="G228" s="125">
        <v>565.62</v>
      </c>
      <c r="H228" s="125">
        <v>60.85</v>
      </c>
      <c r="I228" s="125">
        <v>62.36</v>
      </c>
      <c r="J228" s="125">
        <v>326.5</v>
      </c>
      <c r="K228" s="75">
        <v>46.08</v>
      </c>
      <c r="L228" s="75">
        <v>46.61</v>
      </c>
      <c r="M228" s="75">
        <v>15.07</v>
      </c>
      <c r="N228" s="113">
        <v>0</v>
      </c>
      <c r="O228" s="101">
        <v>7.75</v>
      </c>
      <c r="P228" s="101">
        <v>4.1790000000000003</v>
      </c>
      <c r="Q228" s="75">
        <v>0.44</v>
      </c>
      <c r="R228" s="101">
        <v>0</v>
      </c>
      <c r="S228" s="105">
        <v>7031037</v>
      </c>
      <c r="T228" s="105">
        <v>590394</v>
      </c>
      <c r="U228" s="105">
        <v>63515</v>
      </c>
      <c r="V228" s="105">
        <v>65091</v>
      </c>
      <c r="W228" s="105">
        <v>340801</v>
      </c>
      <c r="X228" s="105">
        <v>330412</v>
      </c>
      <c r="Y228" s="105">
        <v>0</v>
      </c>
      <c r="Z228" s="105">
        <v>20</v>
      </c>
      <c r="AA228" s="74">
        <v>0</v>
      </c>
      <c r="AB228" s="105">
        <v>27368</v>
      </c>
      <c r="AC228" s="105">
        <v>3478</v>
      </c>
      <c r="AD228" s="72">
        <v>15042</v>
      </c>
      <c r="AE228" s="167">
        <f t="array" ref="AE228">IFERROR(INDEX(#REF!,MATCH($C228&amp;#REF!&amp;DoM!$B$6,#REF!&amp;#REF!&amp;#REF!,0),MATCH(SNAME!AE$337,#REF!,0)),5.4)</f>
        <v>5.4</v>
      </c>
      <c r="AF228" s="105">
        <v>61515</v>
      </c>
      <c r="AG228" s="105">
        <v>61718</v>
      </c>
      <c r="AH228" s="104">
        <v>12501</v>
      </c>
      <c r="AI228" s="104">
        <v>13849</v>
      </c>
      <c r="AJ228">
        <v>29</v>
      </c>
      <c r="AK228" s="72">
        <v>276730723</v>
      </c>
      <c r="AL228" s="72">
        <v>0</v>
      </c>
      <c r="AM228" s="72">
        <v>0</v>
      </c>
      <c r="AN228" s="62">
        <v>0</v>
      </c>
      <c r="AO228" s="72">
        <v>45156</v>
      </c>
      <c r="AP228" s="72">
        <v>45305</v>
      </c>
      <c r="AQ228" s="104">
        <v>9177</v>
      </c>
      <c r="AR228" s="104">
        <v>10258</v>
      </c>
      <c r="AS228" s="104">
        <v>5</v>
      </c>
      <c r="AT228" s="104">
        <v>10</v>
      </c>
      <c r="AU228" s="104">
        <v>0</v>
      </c>
      <c r="AV228" s="176">
        <v>0.67</v>
      </c>
      <c r="AW228" s="176">
        <v>0</v>
      </c>
      <c r="AX228" s="104">
        <v>664686</v>
      </c>
      <c r="AY228" s="130"/>
    </row>
    <row r="229" spans="1:51" x14ac:dyDescent="0.2">
      <c r="A229" s="172" t="s">
        <v>855</v>
      </c>
      <c r="B229" s="154" t="s">
        <v>513</v>
      </c>
      <c r="C229" s="155" t="s">
        <v>233</v>
      </c>
      <c r="D229" s="129" t="s">
        <v>748</v>
      </c>
      <c r="E229" s="74">
        <v>696.9</v>
      </c>
      <c r="F229" s="124">
        <v>6736</v>
      </c>
      <c r="G229" s="125">
        <v>566.79</v>
      </c>
      <c r="H229" s="125">
        <v>56.03</v>
      </c>
      <c r="I229" s="125">
        <v>59.26</v>
      </c>
      <c r="J229" s="125">
        <v>326.5</v>
      </c>
      <c r="K229" s="75">
        <v>36.72</v>
      </c>
      <c r="L229" s="75">
        <v>34.5</v>
      </c>
      <c r="M229" s="75">
        <v>2.74</v>
      </c>
      <c r="N229" s="113">
        <v>0</v>
      </c>
      <c r="O229" s="101">
        <v>4.71</v>
      </c>
      <c r="P229" s="101">
        <v>3.1579999999999999</v>
      </c>
      <c r="Q229" s="75">
        <v>0.44</v>
      </c>
      <c r="R229" s="101">
        <v>0</v>
      </c>
      <c r="S229" s="105">
        <v>4754942</v>
      </c>
      <c r="T229" s="105">
        <v>400097</v>
      </c>
      <c r="U229" s="105">
        <v>39552</v>
      </c>
      <c r="V229" s="105">
        <v>41832</v>
      </c>
      <c r="W229" s="105">
        <v>230476</v>
      </c>
      <c r="X229" s="105">
        <v>225993</v>
      </c>
      <c r="Y229" s="105">
        <v>1586</v>
      </c>
      <c r="Z229" s="105">
        <v>7</v>
      </c>
      <c r="AA229" s="74">
        <v>0</v>
      </c>
      <c r="AB229" s="105">
        <v>18719</v>
      </c>
      <c r="AC229" s="105">
        <v>2379</v>
      </c>
      <c r="AD229" s="72">
        <v>10896</v>
      </c>
      <c r="AE229" s="167">
        <f t="array" ref="AE229">IFERROR(INDEX(#REF!,MATCH($C229&amp;#REF!&amp;DoM!$B$6,#REF!&amp;#REF!&amp;#REF!,0),MATCH(SNAME!AE$337,#REF!,0)),5.4)</f>
        <v>5.4</v>
      </c>
      <c r="AF229" s="105">
        <v>22007</v>
      </c>
      <c r="AG229" s="105">
        <v>22314</v>
      </c>
      <c r="AH229" s="104">
        <v>16328</v>
      </c>
      <c r="AI229" s="104">
        <v>18090</v>
      </c>
      <c r="AJ229">
        <v>22</v>
      </c>
      <c r="AK229" s="72">
        <v>365895193</v>
      </c>
      <c r="AL229" s="72">
        <v>0</v>
      </c>
      <c r="AM229" s="72">
        <v>0</v>
      </c>
      <c r="AN229" s="62">
        <v>0</v>
      </c>
      <c r="AO229" s="72">
        <v>11740</v>
      </c>
      <c r="AP229" s="72">
        <v>11904</v>
      </c>
      <c r="AQ229" s="104">
        <v>8711</v>
      </c>
      <c r="AR229" s="104">
        <v>9737</v>
      </c>
      <c r="AS229" s="104">
        <v>20</v>
      </c>
      <c r="AT229" s="104">
        <v>10</v>
      </c>
      <c r="AU229" s="104">
        <v>0</v>
      </c>
      <c r="AV229" s="176">
        <v>0.67</v>
      </c>
      <c r="AW229" s="176">
        <v>0</v>
      </c>
      <c r="AX229" s="104">
        <v>637344</v>
      </c>
      <c r="AY229" s="130"/>
    </row>
    <row r="230" spans="1:51" x14ac:dyDescent="0.2">
      <c r="A230" s="172" t="s">
        <v>919</v>
      </c>
      <c r="B230" s="154" t="s">
        <v>518</v>
      </c>
      <c r="C230" s="155" t="s">
        <v>234</v>
      </c>
      <c r="D230" t="s">
        <v>749</v>
      </c>
      <c r="E230" s="74">
        <v>211.7</v>
      </c>
      <c r="F230" s="124">
        <v>6898</v>
      </c>
      <c r="G230" s="125">
        <v>598.22</v>
      </c>
      <c r="H230" s="125">
        <v>53.2</v>
      </c>
      <c r="I230" s="125">
        <v>71.89</v>
      </c>
      <c r="J230" s="125">
        <v>326.5</v>
      </c>
      <c r="K230" s="75">
        <v>5.76</v>
      </c>
      <c r="L230" s="75">
        <v>0</v>
      </c>
      <c r="M230" s="75">
        <v>9.59</v>
      </c>
      <c r="N230" s="113">
        <v>0.64</v>
      </c>
      <c r="O230" s="101">
        <v>33.26</v>
      </c>
      <c r="P230" s="101">
        <v>1.0760000000000001</v>
      </c>
      <c r="Q230" s="75">
        <v>0</v>
      </c>
      <c r="R230" s="101">
        <v>0</v>
      </c>
      <c r="S230" s="105">
        <v>1436853</v>
      </c>
      <c r="T230" s="105">
        <v>124609</v>
      </c>
      <c r="U230" s="105">
        <v>11082</v>
      </c>
      <c r="V230" s="105">
        <v>14975</v>
      </c>
      <c r="W230" s="105">
        <v>68010</v>
      </c>
      <c r="X230" s="105">
        <v>69445</v>
      </c>
      <c r="Y230" s="105">
        <v>0</v>
      </c>
      <c r="Z230" s="105">
        <v>0</v>
      </c>
      <c r="AA230" s="74">
        <v>0</v>
      </c>
      <c r="AB230" s="105">
        <v>7384</v>
      </c>
      <c r="AC230" s="105">
        <v>881</v>
      </c>
      <c r="AD230" s="72">
        <v>3463</v>
      </c>
      <c r="AE230" s="167">
        <f t="array" ref="AE230">IFERROR(INDEX(#REF!,MATCH($C230&amp;#REF!&amp;DoM!$B$6,#REF!&amp;#REF!&amp;#REF!,0),MATCH(SNAME!AE$337,#REF!,0)),5.4)</f>
        <v>5.4</v>
      </c>
      <c r="AF230" s="105">
        <v>7724</v>
      </c>
      <c r="AG230" s="105">
        <v>7803</v>
      </c>
      <c r="AH230" s="104">
        <v>7642</v>
      </c>
      <c r="AI230" s="104">
        <v>8555</v>
      </c>
      <c r="AJ230">
        <v>5</v>
      </c>
      <c r="AK230" s="72">
        <v>114911641</v>
      </c>
      <c r="AL230" s="72">
        <v>10334</v>
      </c>
      <c r="AM230" s="72">
        <v>0</v>
      </c>
      <c r="AN230" s="62">
        <v>0</v>
      </c>
      <c r="AO230" s="72">
        <v>4161</v>
      </c>
      <c r="AP230" s="72">
        <v>4203</v>
      </c>
      <c r="AQ230" s="104">
        <v>4117</v>
      </c>
      <c r="AR230" s="104">
        <v>4670</v>
      </c>
      <c r="AS230" s="104">
        <v>20</v>
      </c>
      <c r="AT230" s="104">
        <v>10</v>
      </c>
      <c r="AU230" s="104">
        <v>0</v>
      </c>
      <c r="AV230" s="176">
        <v>0.86</v>
      </c>
      <c r="AW230" s="176">
        <v>0</v>
      </c>
      <c r="AX230" s="104">
        <v>247462</v>
      </c>
      <c r="AY230" s="130"/>
    </row>
    <row r="231" spans="1:51" x14ac:dyDescent="0.2">
      <c r="A231" s="172" t="s">
        <v>925</v>
      </c>
      <c r="B231" s="154" t="s">
        <v>523</v>
      </c>
      <c r="C231" s="155" t="s">
        <v>236</v>
      </c>
      <c r="D231" t="s">
        <v>750</v>
      </c>
      <c r="E231" s="74">
        <v>598.29999999999995</v>
      </c>
      <c r="F231" s="124">
        <v>6736</v>
      </c>
      <c r="G231" s="125">
        <v>577.87</v>
      </c>
      <c r="H231" s="125">
        <v>64.95</v>
      </c>
      <c r="I231" s="125">
        <v>66.98</v>
      </c>
      <c r="J231" s="125">
        <v>326.5</v>
      </c>
      <c r="K231" s="75">
        <v>30.96</v>
      </c>
      <c r="L231" s="75">
        <v>16.95</v>
      </c>
      <c r="M231" s="75">
        <v>13.7</v>
      </c>
      <c r="N231" s="113">
        <v>0</v>
      </c>
      <c r="O231" s="101">
        <v>31.3</v>
      </c>
      <c r="P231" s="101">
        <v>1.248</v>
      </c>
      <c r="Q231" s="75">
        <v>0</v>
      </c>
      <c r="R231" s="101">
        <v>0</v>
      </c>
      <c r="S231" s="105">
        <v>4042274</v>
      </c>
      <c r="T231" s="105">
        <v>346780</v>
      </c>
      <c r="U231" s="105">
        <v>38976</v>
      </c>
      <c r="V231" s="105">
        <v>40195</v>
      </c>
      <c r="W231" s="105">
        <v>195933</v>
      </c>
      <c r="X231" s="105">
        <v>192430</v>
      </c>
      <c r="Y231" s="105">
        <v>10176</v>
      </c>
      <c r="Z231" s="105">
        <v>2</v>
      </c>
      <c r="AA231" s="74">
        <v>0</v>
      </c>
      <c r="AB231" s="105">
        <v>19286</v>
      </c>
      <c r="AC231" s="105">
        <v>2100</v>
      </c>
      <c r="AD231" s="72">
        <v>11098</v>
      </c>
      <c r="AE231" s="167">
        <f t="array" ref="AE231">IFERROR(INDEX(#REF!,MATCH($C231&amp;#REF!&amp;DoM!$B$6,#REF!&amp;#REF!&amp;#REF!,0),MATCH(SNAME!AE$337,#REF!,0)),5.4)</f>
        <v>5.4</v>
      </c>
      <c r="AF231" s="105">
        <v>32064</v>
      </c>
      <c r="AG231" s="105">
        <v>33694</v>
      </c>
      <c r="AH231" s="104">
        <v>12729</v>
      </c>
      <c r="AI231" s="104">
        <v>14085</v>
      </c>
      <c r="AJ231">
        <v>18.5</v>
      </c>
      <c r="AK231" s="72">
        <v>267015831</v>
      </c>
      <c r="AL231" s="72">
        <v>27294</v>
      </c>
      <c r="AM231" s="72">
        <v>0</v>
      </c>
      <c r="AN231" s="62">
        <v>0</v>
      </c>
      <c r="AO231" s="72">
        <v>19775</v>
      </c>
      <c r="AP231" s="72">
        <v>20780</v>
      </c>
      <c r="AQ231" s="104">
        <v>7850</v>
      </c>
      <c r="AR231" s="104">
        <v>8769</v>
      </c>
      <c r="AS231" s="104">
        <v>20</v>
      </c>
      <c r="AT231" s="104">
        <v>10</v>
      </c>
      <c r="AU231" s="104">
        <v>0</v>
      </c>
      <c r="AV231" s="176">
        <v>0.67</v>
      </c>
      <c r="AW231" s="176">
        <v>0</v>
      </c>
      <c r="AX231" s="104">
        <v>259087</v>
      </c>
      <c r="AY231" s="130"/>
    </row>
    <row r="232" spans="1:51" x14ac:dyDescent="0.2">
      <c r="A232" s="172" t="s">
        <v>926</v>
      </c>
      <c r="B232" s="154" t="s">
        <v>513</v>
      </c>
      <c r="C232" s="155" t="s">
        <v>237</v>
      </c>
      <c r="D232" t="s">
        <v>751</v>
      </c>
      <c r="E232" s="74">
        <v>2159.9</v>
      </c>
      <c r="F232" s="124">
        <v>6736</v>
      </c>
      <c r="G232" s="125">
        <v>551.49</v>
      </c>
      <c r="H232" s="125">
        <v>59.27</v>
      </c>
      <c r="I232" s="125">
        <v>63.8</v>
      </c>
      <c r="J232" s="125">
        <v>326.5</v>
      </c>
      <c r="K232" s="75">
        <v>90</v>
      </c>
      <c r="L232" s="75">
        <v>61.73</v>
      </c>
      <c r="M232" s="75">
        <v>73.98</v>
      </c>
      <c r="N232" s="113">
        <v>0</v>
      </c>
      <c r="O232" s="101">
        <v>51.81</v>
      </c>
      <c r="P232" s="101">
        <v>7.4009999999999998</v>
      </c>
      <c r="Q232" s="75">
        <v>4.18</v>
      </c>
      <c r="R232" s="101">
        <v>0</v>
      </c>
      <c r="S232" s="105">
        <v>14423123</v>
      </c>
      <c r="T232" s="105">
        <v>1180850</v>
      </c>
      <c r="U232" s="105">
        <v>126909</v>
      </c>
      <c r="V232" s="105">
        <v>136609</v>
      </c>
      <c r="W232" s="105">
        <v>699102</v>
      </c>
      <c r="X232" s="105">
        <v>677465</v>
      </c>
      <c r="Y232" s="105">
        <v>0</v>
      </c>
      <c r="Z232" s="105">
        <v>609</v>
      </c>
      <c r="AA232" s="74">
        <v>5.4</v>
      </c>
      <c r="AB232" s="105">
        <v>56114</v>
      </c>
      <c r="AC232" s="105">
        <v>7132</v>
      </c>
      <c r="AD232" s="72">
        <v>31479</v>
      </c>
      <c r="AE232" s="167">
        <f t="array" ref="AE232">IFERROR(INDEX(#REF!,MATCH($C232&amp;#REF!&amp;DoM!$B$6,#REF!&amp;#REF!&amp;#REF!,0),MATCH(SNAME!AE$337,#REF!,0)),5.4)</f>
        <v>5.4</v>
      </c>
      <c r="AF232" s="105">
        <v>34213</v>
      </c>
      <c r="AG232" s="105">
        <v>33647</v>
      </c>
      <c r="AH232" s="104">
        <v>100543</v>
      </c>
      <c r="AI232" s="104">
        <v>104809</v>
      </c>
      <c r="AJ232">
        <v>63</v>
      </c>
      <c r="AK232" s="72">
        <v>799725390</v>
      </c>
      <c r="AL232" s="72">
        <v>22443</v>
      </c>
      <c r="AM232" s="72">
        <v>0</v>
      </c>
      <c r="AN232" s="62">
        <v>0</v>
      </c>
      <c r="AO232" s="72">
        <v>20833</v>
      </c>
      <c r="AP232" s="72">
        <v>20489</v>
      </c>
      <c r="AQ232" s="104">
        <v>61226</v>
      </c>
      <c r="AR232" s="104">
        <v>65344</v>
      </c>
      <c r="AS232" s="104">
        <v>20</v>
      </c>
      <c r="AT232" s="104">
        <v>8</v>
      </c>
      <c r="AU232" s="104">
        <v>0</v>
      </c>
      <c r="AV232" s="176">
        <v>0.67</v>
      </c>
      <c r="AW232" s="176">
        <v>0</v>
      </c>
      <c r="AX232" s="104">
        <v>1674524</v>
      </c>
      <c r="AY232" s="130"/>
    </row>
    <row r="233" spans="1:51" x14ac:dyDescent="0.2">
      <c r="A233" s="172" t="s">
        <v>856</v>
      </c>
      <c r="B233" s="154" t="s">
        <v>513</v>
      </c>
      <c r="C233" s="155" t="s">
        <v>238</v>
      </c>
      <c r="D233" t="s">
        <v>752</v>
      </c>
      <c r="E233" s="74">
        <v>1811.8</v>
      </c>
      <c r="F233" s="124">
        <v>6736</v>
      </c>
      <c r="G233" s="125">
        <v>591.95000000000005</v>
      </c>
      <c r="H233" s="125">
        <v>64.400000000000006</v>
      </c>
      <c r="I233" s="125">
        <v>87.73</v>
      </c>
      <c r="J233" s="125">
        <v>326.5</v>
      </c>
      <c r="K233" s="75">
        <v>90</v>
      </c>
      <c r="L233" s="75">
        <v>62.34</v>
      </c>
      <c r="M233" s="75">
        <v>68.5</v>
      </c>
      <c r="N233" s="113">
        <v>0</v>
      </c>
      <c r="O233" s="101">
        <v>17.420000000000002</v>
      </c>
      <c r="P233" s="101">
        <v>12.558999999999999</v>
      </c>
      <c r="Q233" s="75">
        <v>66.22</v>
      </c>
      <c r="R233" s="101">
        <v>0</v>
      </c>
      <c r="S233" s="105">
        <v>11921373</v>
      </c>
      <c r="T233" s="105">
        <v>1047633</v>
      </c>
      <c r="U233" s="105">
        <v>113975</v>
      </c>
      <c r="V233" s="105">
        <v>155265</v>
      </c>
      <c r="W233" s="105">
        <v>577840</v>
      </c>
      <c r="X233" s="105">
        <v>568801</v>
      </c>
      <c r="Y233" s="105">
        <v>16588</v>
      </c>
      <c r="Z233" s="105">
        <v>116</v>
      </c>
      <c r="AA233" s="74">
        <v>9.4</v>
      </c>
      <c r="AB233" s="105">
        <v>47114</v>
      </c>
      <c r="AC233" s="105">
        <v>5988</v>
      </c>
      <c r="AD233" s="72">
        <v>26491</v>
      </c>
      <c r="AE233" s="167">
        <f t="array" ref="AE233">IFERROR(INDEX(#REF!,MATCH($C233&amp;#REF!&amp;DoM!$B$6,#REF!&amp;#REF!&amp;#REF!,0),MATCH(SNAME!AE$337,#REF!,0)),5.4)</f>
        <v>5.4</v>
      </c>
      <c r="AF233" s="105">
        <v>56917</v>
      </c>
      <c r="AG233" s="105">
        <v>59070</v>
      </c>
      <c r="AH233" s="104">
        <v>31671</v>
      </c>
      <c r="AI233" s="104">
        <v>35089</v>
      </c>
      <c r="AJ233">
        <v>37.5</v>
      </c>
      <c r="AK233" s="72">
        <v>342994491</v>
      </c>
      <c r="AL233" s="72">
        <v>0</v>
      </c>
      <c r="AM233" s="72">
        <v>0</v>
      </c>
      <c r="AN233" s="62">
        <v>0</v>
      </c>
      <c r="AO233" s="72">
        <v>71868</v>
      </c>
      <c r="AP233" s="72">
        <v>74587</v>
      </c>
      <c r="AQ233" s="104">
        <v>39991</v>
      </c>
      <c r="AR233" s="104">
        <v>45124</v>
      </c>
      <c r="AS233" s="104">
        <v>0</v>
      </c>
      <c r="AT233" s="104">
        <v>10</v>
      </c>
      <c r="AU233" s="104">
        <v>20</v>
      </c>
      <c r="AV233" s="176">
        <v>1</v>
      </c>
      <c r="AW233" s="176">
        <v>0</v>
      </c>
      <c r="AX233" s="104">
        <v>2881388</v>
      </c>
      <c r="AY233" s="130"/>
    </row>
    <row r="234" spans="1:51" x14ac:dyDescent="0.2">
      <c r="A234" s="172" t="s">
        <v>872</v>
      </c>
      <c r="B234" s="154" t="s">
        <v>519</v>
      </c>
      <c r="C234" s="155" t="s">
        <v>239</v>
      </c>
      <c r="D234" t="s">
        <v>753</v>
      </c>
      <c r="E234" s="74">
        <v>5036.7</v>
      </c>
      <c r="F234" s="124">
        <v>6864</v>
      </c>
      <c r="G234" s="125">
        <v>540.49</v>
      </c>
      <c r="H234" s="125">
        <v>62.37</v>
      </c>
      <c r="I234" s="125">
        <v>56.77</v>
      </c>
      <c r="J234" s="125">
        <v>326.5</v>
      </c>
      <c r="K234" s="75">
        <v>126.72</v>
      </c>
      <c r="L234" s="75">
        <v>86.62</v>
      </c>
      <c r="M234" s="75">
        <v>106.86</v>
      </c>
      <c r="N234" s="113">
        <v>9.8000000000000007</v>
      </c>
      <c r="O234" s="101">
        <v>37.67</v>
      </c>
      <c r="P234" s="101">
        <v>13.994</v>
      </c>
      <c r="Q234" s="75">
        <v>22</v>
      </c>
      <c r="R234" s="101">
        <v>0</v>
      </c>
      <c r="S234" s="105">
        <v>33787354</v>
      </c>
      <c r="T234" s="105">
        <v>2660508</v>
      </c>
      <c r="U234" s="105">
        <v>307010</v>
      </c>
      <c r="V234" s="105">
        <v>279445</v>
      </c>
      <c r="W234" s="105">
        <v>1607164</v>
      </c>
      <c r="X234" s="105">
        <v>1555537</v>
      </c>
      <c r="Y234" s="105">
        <v>0</v>
      </c>
      <c r="Z234" s="105">
        <v>125</v>
      </c>
      <c r="AA234" s="74">
        <v>0</v>
      </c>
      <c r="AB234" s="105">
        <v>140755</v>
      </c>
      <c r="AC234" s="105">
        <v>16559</v>
      </c>
      <c r="AD234" s="72">
        <v>44957</v>
      </c>
      <c r="AE234" s="167">
        <f t="array" ref="AE234">IFERROR(INDEX(#REF!,MATCH($C234&amp;#REF!&amp;DoM!$B$6,#REF!&amp;#REF!&amp;#REF!,0),MATCH(SNAME!AE$337,#REF!,0)),5.4)</f>
        <v>5.4</v>
      </c>
      <c r="AF234" s="105">
        <v>290266</v>
      </c>
      <c r="AG234" s="105">
        <v>294101</v>
      </c>
      <c r="AH234" s="104">
        <v>119235</v>
      </c>
      <c r="AI234" s="104">
        <v>132104</v>
      </c>
      <c r="AJ234">
        <v>86.5</v>
      </c>
      <c r="AK234" s="72">
        <v>1634330187</v>
      </c>
      <c r="AL234" s="72">
        <v>11636</v>
      </c>
      <c r="AM234" s="72">
        <v>0</v>
      </c>
      <c r="AN234" s="62">
        <v>0</v>
      </c>
      <c r="AO234" s="72">
        <v>208185</v>
      </c>
      <c r="AP234" s="72">
        <v>210936</v>
      </c>
      <c r="AQ234" s="104">
        <v>85518</v>
      </c>
      <c r="AR234" s="104">
        <v>95979</v>
      </c>
      <c r="AS234" s="104">
        <v>0</v>
      </c>
      <c r="AT234" s="104">
        <v>10</v>
      </c>
      <c r="AU234" s="104">
        <v>0</v>
      </c>
      <c r="AV234" s="176">
        <v>1.34</v>
      </c>
      <c r="AW234" s="176">
        <v>0</v>
      </c>
      <c r="AX234" s="104">
        <v>4366415</v>
      </c>
      <c r="AY234" s="130"/>
    </row>
    <row r="235" spans="1:51" x14ac:dyDescent="0.2">
      <c r="A235" s="172" t="s">
        <v>926</v>
      </c>
      <c r="B235" s="154" t="s">
        <v>513</v>
      </c>
      <c r="C235" s="155" t="s">
        <v>240</v>
      </c>
      <c r="D235" t="s">
        <v>754</v>
      </c>
      <c r="E235" s="74">
        <v>681</v>
      </c>
      <c r="F235" s="124">
        <v>6736</v>
      </c>
      <c r="G235" s="125">
        <v>579.28</v>
      </c>
      <c r="H235" s="125">
        <v>60.93</v>
      </c>
      <c r="I235" s="125">
        <v>76.52</v>
      </c>
      <c r="J235" s="125">
        <v>326.5</v>
      </c>
      <c r="K235" s="75">
        <v>30.96</v>
      </c>
      <c r="L235" s="75">
        <v>32.67</v>
      </c>
      <c r="M235" s="75">
        <v>30.14</v>
      </c>
      <c r="N235" s="113">
        <v>0</v>
      </c>
      <c r="O235" s="101">
        <v>12.8</v>
      </c>
      <c r="P235" s="101">
        <v>2.7919999999999998</v>
      </c>
      <c r="Q235" s="75">
        <v>0</v>
      </c>
      <c r="R235" s="101">
        <v>0</v>
      </c>
      <c r="S235" s="105">
        <v>4700381</v>
      </c>
      <c r="T235" s="105">
        <v>404222</v>
      </c>
      <c r="U235" s="105">
        <v>42517</v>
      </c>
      <c r="V235" s="105">
        <v>53396</v>
      </c>
      <c r="W235" s="105">
        <v>227832</v>
      </c>
      <c r="X235" s="105">
        <v>223682</v>
      </c>
      <c r="Y235" s="105">
        <v>0</v>
      </c>
      <c r="Z235" s="105">
        <v>2</v>
      </c>
      <c r="AA235" s="74">
        <v>0</v>
      </c>
      <c r="AB235" s="105">
        <v>18527</v>
      </c>
      <c r="AC235" s="105">
        <v>2355</v>
      </c>
      <c r="AD235" s="72">
        <v>10157</v>
      </c>
      <c r="AE235" s="167">
        <f t="array" ref="AE235">IFERROR(INDEX(#REF!,MATCH($C235&amp;#REF!&amp;DoM!$B$6,#REF!&amp;#REF!&amp;#REF!,0),MATCH(SNAME!AE$337,#REF!,0)),5.4)</f>
        <v>5.4</v>
      </c>
      <c r="AF235" s="105">
        <v>26707</v>
      </c>
      <c r="AG235" s="105">
        <v>26726</v>
      </c>
      <c r="AH235" s="104">
        <v>4074</v>
      </c>
      <c r="AI235" s="104">
        <v>4440</v>
      </c>
      <c r="AJ235">
        <v>21.5</v>
      </c>
      <c r="AK235" s="72">
        <v>177210577</v>
      </c>
      <c r="AL235" s="72">
        <v>9210</v>
      </c>
      <c r="AM235" s="72">
        <v>0</v>
      </c>
      <c r="AN235" s="62">
        <v>0</v>
      </c>
      <c r="AO235" s="72">
        <v>22974</v>
      </c>
      <c r="AP235" s="72">
        <v>22990</v>
      </c>
      <c r="AQ235" s="104">
        <v>3505</v>
      </c>
      <c r="AR235" s="104">
        <v>3837</v>
      </c>
      <c r="AS235" s="104">
        <v>20</v>
      </c>
      <c r="AT235" s="104">
        <v>10</v>
      </c>
      <c r="AU235" s="104">
        <v>0</v>
      </c>
      <c r="AV235" s="176">
        <v>1.34</v>
      </c>
      <c r="AW235" s="176">
        <v>0</v>
      </c>
      <c r="AX235" s="104">
        <v>813997</v>
      </c>
      <c r="AY235" s="130"/>
    </row>
    <row r="236" spans="1:51" x14ac:dyDescent="0.2">
      <c r="A236" s="172" t="s">
        <v>927</v>
      </c>
      <c r="B236" s="154" t="s">
        <v>518</v>
      </c>
      <c r="C236" s="155" t="s">
        <v>241</v>
      </c>
      <c r="D236" t="s">
        <v>755</v>
      </c>
      <c r="E236" s="74">
        <v>673.7</v>
      </c>
      <c r="F236" s="124">
        <v>6866</v>
      </c>
      <c r="G236" s="125">
        <v>682.29</v>
      </c>
      <c r="H236" s="125">
        <v>85.42</v>
      </c>
      <c r="I236" s="125">
        <v>62.71</v>
      </c>
      <c r="J236" s="125">
        <v>326.5</v>
      </c>
      <c r="K236" s="75">
        <v>36</v>
      </c>
      <c r="L236" s="75">
        <v>27.23</v>
      </c>
      <c r="M236" s="75">
        <v>30.14</v>
      </c>
      <c r="N236" s="113">
        <v>2.17</v>
      </c>
      <c r="O236" s="101">
        <v>6.02</v>
      </c>
      <c r="P236" s="101">
        <v>4.069</v>
      </c>
      <c r="Q236" s="75">
        <v>2.42</v>
      </c>
      <c r="R236" s="101">
        <v>0</v>
      </c>
      <c r="S236" s="105">
        <v>4681925</v>
      </c>
      <c r="T236" s="105">
        <v>465254</v>
      </c>
      <c r="U236" s="105">
        <v>58248</v>
      </c>
      <c r="V236" s="105">
        <v>42762</v>
      </c>
      <c r="W236" s="105">
        <v>222640</v>
      </c>
      <c r="X236" s="105">
        <v>236290</v>
      </c>
      <c r="Y236" s="105">
        <v>29757</v>
      </c>
      <c r="Z236" s="105">
        <v>82</v>
      </c>
      <c r="AA236" s="74">
        <v>8.3000000000000007</v>
      </c>
      <c r="AB236" s="105">
        <v>25126</v>
      </c>
      <c r="AC236" s="105">
        <v>2998</v>
      </c>
      <c r="AD236" s="72">
        <v>17761</v>
      </c>
      <c r="AE236" s="167">
        <f t="array" ref="AE236">IFERROR(INDEX(#REF!,MATCH($C236&amp;#REF!&amp;DoM!$B$6,#REF!&amp;#REF!&amp;#REF!,0),MATCH(SNAME!AE$337,#REF!,0)),5.4)</f>
        <v>5.4</v>
      </c>
      <c r="AF236" s="105">
        <v>50885</v>
      </c>
      <c r="AG236" s="105">
        <v>51541</v>
      </c>
      <c r="AH236" s="104">
        <v>82509</v>
      </c>
      <c r="AI236" s="104">
        <v>91444</v>
      </c>
      <c r="AJ236">
        <v>16</v>
      </c>
      <c r="AK236" s="72">
        <v>584497333</v>
      </c>
      <c r="AL236" s="72">
        <v>100347</v>
      </c>
      <c r="AM236" s="72">
        <v>0</v>
      </c>
      <c r="AN236" s="62">
        <v>0</v>
      </c>
      <c r="AO236" s="72">
        <v>16218</v>
      </c>
      <c r="AP236" s="72">
        <v>16427</v>
      </c>
      <c r="AQ236" s="104">
        <v>26298</v>
      </c>
      <c r="AR236" s="104">
        <v>29963</v>
      </c>
      <c r="AS236" s="104">
        <v>20</v>
      </c>
      <c r="AT236" s="104">
        <v>10</v>
      </c>
      <c r="AU236" s="104">
        <v>0</v>
      </c>
      <c r="AV236" s="176">
        <v>0.67</v>
      </c>
      <c r="AW236" s="176">
        <v>0</v>
      </c>
      <c r="AX236" s="104">
        <v>0</v>
      </c>
      <c r="AY236" s="130"/>
    </row>
    <row r="237" spans="1:51" x14ac:dyDescent="0.2">
      <c r="A237" s="172" t="s">
        <v>862</v>
      </c>
      <c r="B237" s="154" t="s">
        <v>517</v>
      </c>
      <c r="C237" s="155" t="s">
        <v>242</v>
      </c>
      <c r="D237" t="s">
        <v>756</v>
      </c>
      <c r="E237" s="74">
        <v>729</v>
      </c>
      <c r="F237" s="124">
        <v>6744</v>
      </c>
      <c r="G237" s="125">
        <v>598.99</v>
      </c>
      <c r="H237" s="125">
        <v>58.99</v>
      </c>
      <c r="I237" s="125">
        <v>91.83</v>
      </c>
      <c r="J237" s="125">
        <v>326.5</v>
      </c>
      <c r="K237" s="75">
        <v>38.880000000000003</v>
      </c>
      <c r="L237" s="75">
        <v>30.26</v>
      </c>
      <c r="M237" s="75">
        <v>24.66</v>
      </c>
      <c r="N237" s="113">
        <v>0</v>
      </c>
      <c r="O237" s="101">
        <v>21.49</v>
      </c>
      <c r="P237" s="101">
        <v>6.1669999999999998</v>
      </c>
      <c r="Q237" s="75">
        <v>40.92</v>
      </c>
      <c r="R237" s="101">
        <v>0</v>
      </c>
      <c r="S237" s="105">
        <v>4929190</v>
      </c>
      <c r="T237" s="105">
        <v>437802</v>
      </c>
      <c r="U237" s="105">
        <v>43116</v>
      </c>
      <c r="V237" s="105">
        <v>67119</v>
      </c>
      <c r="W237" s="105">
        <v>238639</v>
      </c>
      <c r="X237" s="105">
        <v>253847</v>
      </c>
      <c r="Y237" s="105">
        <v>0</v>
      </c>
      <c r="Z237" s="105">
        <v>1</v>
      </c>
      <c r="AA237" s="74">
        <v>0</v>
      </c>
      <c r="AB237" s="105">
        <v>25018</v>
      </c>
      <c r="AC237" s="105">
        <v>2693</v>
      </c>
      <c r="AD237" s="72">
        <v>10177</v>
      </c>
      <c r="AE237" s="167">
        <f t="array" ref="AE237">IFERROR(INDEX(#REF!,MATCH($C237&amp;#REF!&amp;DoM!$B$6,#REF!&amp;#REF!&amp;#REF!,0),MATCH(SNAME!AE$337,#REF!,0)),5.4)</f>
        <v>5.4</v>
      </c>
      <c r="AF237" s="105">
        <v>13636</v>
      </c>
      <c r="AG237" s="105">
        <v>14128</v>
      </c>
      <c r="AH237" s="104">
        <v>13152</v>
      </c>
      <c r="AI237" s="104">
        <v>14572</v>
      </c>
      <c r="AJ237">
        <v>10</v>
      </c>
      <c r="AK237" s="72">
        <v>185179455</v>
      </c>
      <c r="AL237" s="72">
        <v>26480</v>
      </c>
      <c r="AM237" s="72">
        <v>0</v>
      </c>
      <c r="AN237" s="62">
        <v>0</v>
      </c>
      <c r="AO237" s="72">
        <v>11010</v>
      </c>
      <c r="AP237" s="72">
        <v>11407</v>
      </c>
      <c r="AQ237" s="104">
        <v>10619</v>
      </c>
      <c r="AR237" s="104">
        <v>11910</v>
      </c>
      <c r="AS237" s="104">
        <v>20</v>
      </c>
      <c r="AT237" s="104">
        <v>10</v>
      </c>
      <c r="AU237" s="104">
        <v>20</v>
      </c>
      <c r="AV237" s="176">
        <v>1.34</v>
      </c>
      <c r="AW237" s="176">
        <v>0</v>
      </c>
      <c r="AX237" s="104">
        <v>1859676</v>
      </c>
      <c r="AY237" s="130"/>
    </row>
    <row r="238" spans="1:51" x14ac:dyDescent="0.2">
      <c r="A238" s="172" t="s">
        <v>913</v>
      </c>
      <c r="B238" s="154" t="s">
        <v>518</v>
      </c>
      <c r="C238" s="155" t="s">
        <v>244</v>
      </c>
      <c r="D238" t="s">
        <v>757</v>
      </c>
      <c r="E238" s="74">
        <v>574.4</v>
      </c>
      <c r="F238" s="124">
        <v>6851</v>
      </c>
      <c r="G238" s="125">
        <v>641.22</v>
      </c>
      <c r="H238" s="125">
        <v>77.02</v>
      </c>
      <c r="I238" s="125">
        <v>67.77</v>
      </c>
      <c r="J238" s="125">
        <v>326.5</v>
      </c>
      <c r="K238" s="75">
        <v>25.92</v>
      </c>
      <c r="L238" s="75">
        <v>18.760000000000002</v>
      </c>
      <c r="M238" s="75">
        <v>21.92</v>
      </c>
      <c r="N238" s="113">
        <v>1.81</v>
      </c>
      <c r="O238" s="101">
        <v>25.1</v>
      </c>
      <c r="P238" s="101">
        <v>2.61</v>
      </c>
      <c r="Q238" s="75">
        <v>0.44</v>
      </c>
      <c r="R238" s="101">
        <v>0</v>
      </c>
      <c r="S238" s="105">
        <v>3959878</v>
      </c>
      <c r="T238" s="105">
        <v>370625</v>
      </c>
      <c r="U238" s="105">
        <v>44518</v>
      </c>
      <c r="V238" s="105">
        <v>39171</v>
      </c>
      <c r="W238" s="105">
        <v>188717</v>
      </c>
      <c r="X238" s="105">
        <v>196294</v>
      </c>
      <c r="Y238" s="105">
        <v>6136</v>
      </c>
      <c r="Z238" s="105">
        <v>16</v>
      </c>
      <c r="AA238" s="74">
        <v>0</v>
      </c>
      <c r="AB238" s="105">
        <v>20873</v>
      </c>
      <c r="AC238" s="105">
        <v>2490</v>
      </c>
      <c r="AD238" s="72">
        <v>13161</v>
      </c>
      <c r="AE238" s="167">
        <f t="array" ref="AE238">IFERROR(INDEX(#REF!,MATCH($C238&amp;#REF!&amp;DoM!$B$6,#REF!&amp;#REF!&amp;#REF!,0),MATCH(SNAME!AE$337,#REF!,0)),5.4)</f>
        <v>5.4</v>
      </c>
      <c r="AF238" s="105">
        <v>100162</v>
      </c>
      <c r="AG238" s="105">
        <v>93229</v>
      </c>
      <c r="AH238" s="104">
        <v>35731</v>
      </c>
      <c r="AI238" s="104">
        <v>46976</v>
      </c>
      <c r="AJ238">
        <v>17.5</v>
      </c>
      <c r="AK238" s="72">
        <v>375080661</v>
      </c>
      <c r="AL238" s="72">
        <v>33271</v>
      </c>
      <c r="AM238" s="72">
        <v>0</v>
      </c>
      <c r="AN238" s="62">
        <v>0</v>
      </c>
      <c r="AO238" s="72">
        <v>44770</v>
      </c>
      <c r="AP238" s="72">
        <v>41671</v>
      </c>
      <c r="AQ238" s="104">
        <v>15971</v>
      </c>
      <c r="AR238" s="104">
        <v>21392</v>
      </c>
      <c r="AS238" s="104">
        <v>20</v>
      </c>
      <c r="AT238" s="104">
        <v>10</v>
      </c>
      <c r="AU238" s="104">
        <v>20</v>
      </c>
      <c r="AV238" s="176">
        <v>1</v>
      </c>
      <c r="AW238" s="176">
        <v>0</v>
      </c>
      <c r="AX238" s="104">
        <v>0</v>
      </c>
      <c r="AY238" s="130"/>
    </row>
    <row r="239" spans="1:51" x14ac:dyDescent="0.2">
      <c r="A239" s="172" t="s">
        <v>937</v>
      </c>
      <c r="B239" s="154" t="s">
        <v>514</v>
      </c>
      <c r="C239" s="155" t="s">
        <v>245</v>
      </c>
      <c r="D239" t="s">
        <v>758</v>
      </c>
      <c r="E239" s="74">
        <v>1032.5999999999999</v>
      </c>
      <c r="F239" s="124">
        <v>6736</v>
      </c>
      <c r="G239" s="125">
        <v>593.71</v>
      </c>
      <c r="H239" s="125">
        <v>65.709999999999994</v>
      </c>
      <c r="I239" s="125">
        <v>79.58</v>
      </c>
      <c r="J239" s="125">
        <v>326.5</v>
      </c>
      <c r="K239" s="75">
        <v>69.12</v>
      </c>
      <c r="L239" s="75">
        <v>31.48</v>
      </c>
      <c r="M239" s="75">
        <v>34.25</v>
      </c>
      <c r="N239" s="113">
        <v>0</v>
      </c>
      <c r="O239" s="101">
        <v>10.48</v>
      </c>
      <c r="P239" s="101">
        <v>6.6349999999999998</v>
      </c>
      <c r="Q239" s="75">
        <v>3.96</v>
      </c>
      <c r="R239" s="101">
        <v>0</v>
      </c>
      <c r="S239" s="105">
        <v>7120626</v>
      </c>
      <c r="T239" s="105">
        <v>627611</v>
      </c>
      <c r="U239" s="105">
        <v>69462</v>
      </c>
      <c r="V239" s="105">
        <v>84124</v>
      </c>
      <c r="W239" s="105">
        <v>345143</v>
      </c>
      <c r="X239" s="105">
        <v>352091</v>
      </c>
      <c r="Y239" s="105">
        <v>27786</v>
      </c>
      <c r="Z239" s="105">
        <v>0</v>
      </c>
      <c r="AA239" s="74">
        <v>0</v>
      </c>
      <c r="AB239" s="105">
        <v>36152</v>
      </c>
      <c r="AC239" s="105">
        <v>3867</v>
      </c>
      <c r="AD239" s="72">
        <v>20996</v>
      </c>
      <c r="AE239" s="167">
        <f t="array" ref="AE239">IFERROR(INDEX(#REF!,MATCH($C239&amp;#REF!&amp;DoM!$B$6,#REF!&amp;#REF!&amp;#REF!,0),MATCH(SNAME!AE$337,#REF!,0)),5.4)</f>
        <v>5.4</v>
      </c>
      <c r="AF239" s="105">
        <v>66330</v>
      </c>
      <c r="AG239" s="105">
        <v>66863</v>
      </c>
      <c r="AH239" s="104">
        <v>39365</v>
      </c>
      <c r="AI239" s="104">
        <v>43647</v>
      </c>
      <c r="AJ239">
        <v>34</v>
      </c>
      <c r="AK239" s="72">
        <v>370049472</v>
      </c>
      <c r="AL239" s="72">
        <v>28126</v>
      </c>
      <c r="AM239" s="72">
        <v>0</v>
      </c>
      <c r="AN239" s="62">
        <v>0</v>
      </c>
      <c r="AO239" s="72">
        <v>57825</v>
      </c>
      <c r="AP239" s="72">
        <v>58290</v>
      </c>
      <c r="AQ239" s="104">
        <v>34318</v>
      </c>
      <c r="AR239" s="104">
        <v>38891</v>
      </c>
      <c r="AS239" s="104">
        <v>20</v>
      </c>
      <c r="AT239" s="104">
        <v>10</v>
      </c>
      <c r="AU239" s="104">
        <v>0</v>
      </c>
      <c r="AV239" s="176">
        <v>1.34</v>
      </c>
      <c r="AW239" s="176">
        <v>0</v>
      </c>
      <c r="AX239" s="104">
        <v>341443</v>
      </c>
      <c r="AY239" s="130"/>
    </row>
    <row r="240" spans="1:51" x14ac:dyDescent="0.2">
      <c r="A240" s="172" t="s">
        <v>857</v>
      </c>
      <c r="B240" s="154" t="s">
        <v>521</v>
      </c>
      <c r="C240" s="155" t="s">
        <v>246</v>
      </c>
      <c r="D240" t="s">
        <v>759</v>
      </c>
      <c r="E240" s="74">
        <v>318.7</v>
      </c>
      <c r="F240" s="124">
        <v>6752</v>
      </c>
      <c r="G240" s="125">
        <v>614.91</v>
      </c>
      <c r="H240" s="125">
        <v>62.4</v>
      </c>
      <c r="I240" s="125">
        <v>58.2</v>
      </c>
      <c r="J240" s="125">
        <v>326.5</v>
      </c>
      <c r="K240" s="75">
        <v>16.559999999999999</v>
      </c>
      <c r="L240" s="75">
        <v>13.92</v>
      </c>
      <c r="M240" s="75">
        <v>16.440000000000001</v>
      </c>
      <c r="N240" s="113">
        <v>0</v>
      </c>
      <c r="O240" s="101">
        <v>19.07</v>
      </c>
      <c r="P240" s="101">
        <v>1.391</v>
      </c>
      <c r="Q240" s="75">
        <v>0.66</v>
      </c>
      <c r="R240" s="101">
        <v>0</v>
      </c>
      <c r="S240" s="105">
        <v>2325389</v>
      </c>
      <c r="T240" s="105">
        <v>211775</v>
      </c>
      <c r="U240" s="105">
        <v>21491</v>
      </c>
      <c r="V240" s="105">
        <v>20044</v>
      </c>
      <c r="W240" s="105">
        <v>112447</v>
      </c>
      <c r="X240" s="105">
        <v>119024</v>
      </c>
      <c r="Y240" s="105">
        <v>12974</v>
      </c>
      <c r="Z240" s="105">
        <v>188</v>
      </c>
      <c r="AA240" s="74">
        <v>4.7</v>
      </c>
      <c r="AB240" s="105">
        <v>11963</v>
      </c>
      <c r="AC240" s="105">
        <v>1432</v>
      </c>
      <c r="AD240" s="72">
        <v>8402</v>
      </c>
      <c r="AE240" s="167">
        <f t="array" ref="AE240">IFERROR(INDEX(#REF!,MATCH($C240&amp;#REF!&amp;DoM!$B$6,#REF!&amp;#REF!&amp;#REF!,0),MATCH(SNAME!AE$337,#REF!,0)),5.4)</f>
        <v>5.4</v>
      </c>
      <c r="AF240" s="105">
        <v>20181</v>
      </c>
      <c r="AG240" s="105">
        <v>20332</v>
      </c>
      <c r="AH240" s="104">
        <v>12355</v>
      </c>
      <c r="AI240" s="104">
        <v>13688</v>
      </c>
      <c r="AJ240">
        <v>15</v>
      </c>
      <c r="AK240" s="72">
        <v>264462875</v>
      </c>
      <c r="AL240" s="72">
        <v>0</v>
      </c>
      <c r="AM240" s="72">
        <v>5071</v>
      </c>
      <c r="AN240" s="62">
        <v>0</v>
      </c>
      <c r="AO240" s="72">
        <v>8120</v>
      </c>
      <c r="AP240" s="72">
        <v>8181</v>
      </c>
      <c r="AQ240" s="104">
        <v>4971</v>
      </c>
      <c r="AR240" s="104">
        <v>5559</v>
      </c>
      <c r="AS240" s="104">
        <v>20</v>
      </c>
      <c r="AT240" s="104">
        <v>10</v>
      </c>
      <c r="AU240" s="104">
        <v>0</v>
      </c>
      <c r="AV240" s="176">
        <v>0</v>
      </c>
      <c r="AW240" s="176">
        <v>0</v>
      </c>
      <c r="AX240" s="104">
        <v>0</v>
      </c>
      <c r="AY240" s="130"/>
    </row>
    <row r="241" spans="1:51" x14ac:dyDescent="0.2">
      <c r="A241" s="172" t="s">
        <v>924</v>
      </c>
      <c r="B241" s="154" t="s">
        <v>517</v>
      </c>
      <c r="C241" s="155" t="s">
        <v>247</v>
      </c>
      <c r="D241" t="s">
        <v>760</v>
      </c>
      <c r="E241" s="74">
        <v>313.60000000000002</v>
      </c>
      <c r="F241" s="124">
        <v>6736</v>
      </c>
      <c r="G241" s="125">
        <v>744.34</v>
      </c>
      <c r="H241" s="125">
        <v>90.87</v>
      </c>
      <c r="I241" s="125">
        <v>64.86</v>
      </c>
      <c r="J241" s="125">
        <v>326.5</v>
      </c>
      <c r="K241" s="75">
        <v>16.559999999999999</v>
      </c>
      <c r="L241" s="75">
        <v>4.25</v>
      </c>
      <c r="M241" s="75">
        <v>21.92</v>
      </c>
      <c r="N241" s="113">
        <v>0</v>
      </c>
      <c r="O241" s="101">
        <v>23.85</v>
      </c>
      <c r="P241" s="101">
        <v>1.518</v>
      </c>
      <c r="Q241" s="75">
        <v>1.1000000000000001</v>
      </c>
      <c r="R241" s="101">
        <v>0</v>
      </c>
      <c r="S241" s="105">
        <v>2211429</v>
      </c>
      <c r="T241" s="105">
        <v>244367</v>
      </c>
      <c r="U241" s="105">
        <v>29833</v>
      </c>
      <c r="V241" s="105">
        <v>21294</v>
      </c>
      <c r="W241" s="105">
        <v>107190</v>
      </c>
      <c r="X241" s="105">
        <v>113632</v>
      </c>
      <c r="Y241" s="105">
        <v>0</v>
      </c>
      <c r="Z241" s="105">
        <v>4</v>
      </c>
      <c r="AA241" s="74">
        <v>0</v>
      </c>
      <c r="AB241" s="105">
        <v>11199</v>
      </c>
      <c r="AC241" s="105">
        <v>1206</v>
      </c>
      <c r="AD241" s="72">
        <v>7217</v>
      </c>
      <c r="AE241" s="167">
        <f t="array" ref="AE241">IFERROR(INDEX(#REF!,MATCH($C241&amp;#REF!&amp;DoM!$B$6,#REF!&amp;#REF!&amp;#REF!,0),MATCH(SNAME!AE$337,#REF!,0)),5.4)</f>
        <v>5.4</v>
      </c>
      <c r="AF241" s="105">
        <v>10957</v>
      </c>
      <c r="AG241" s="105">
        <v>11161</v>
      </c>
      <c r="AH241" s="104">
        <v>82199</v>
      </c>
      <c r="AI241" s="104">
        <v>87231</v>
      </c>
      <c r="AJ241">
        <v>8</v>
      </c>
      <c r="AK241" s="72">
        <v>250593014</v>
      </c>
      <c r="AL241" s="72">
        <v>12349</v>
      </c>
      <c r="AM241" s="72">
        <v>0</v>
      </c>
      <c r="AN241" s="62">
        <v>0</v>
      </c>
      <c r="AO241" s="72">
        <v>2829</v>
      </c>
      <c r="AP241" s="72">
        <v>2882</v>
      </c>
      <c r="AQ241" s="104">
        <v>21224</v>
      </c>
      <c r="AR241" s="104">
        <v>23742</v>
      </c>
      <c r="AS241" s="104">
        <v>20</v>
      </c>
      <c r="AT241" s="104">
        <v>10</v>
      </c>
      <c r="AU241" s="104">
        <v>20</v>
      </c>
      <c r="AV241" s="176">
        <v>0.99</v>
      </c>
      <c r="AW241" s="176">
        <v>0</v>
      </c>
      <c r="AX241" s="104">
        <v>381572</v>
      </c>
      <c r="AY241" s="130"/>
    </row>
    <row r="242" spans="1:51" x14ac:dyDescent="0.2">
      <c r="A242" s="172" t="s">
        <v>928</v>
      </c>
      <c r="B242" s="154" t="s">
        <v>521</v>
      </c>
      <c r="C242" s="155" t="s">
        <v>103</v>
      </c>
      <c r="D242" s="129" t="s">
        <v>761</v>
      </c>
      <c r="E242" s="74">
        <v>407.3</v>
      </c>
      <c r="F242" s="124">
        <v>6740</v>
      </c>
      <c r="G242" s="125">
        <v>631.09</v>
      </c>
      <c r="H242" s="125">
        <v>68.900000000000006</v>
      </c>
      <c r="I242" s="125">
        <v>77.53</v>
      </c>
      <c r="J242" s="125">
        <v>326.5</v>
      </c>
      <c r="K242" s="75">
        <v>20.88</v>
      </c>
      <c r="L242" s="75">
        <v>19.36</v>
      </c>
      <c r="M242" s="75">
        <v>10.96</v>
      </c>
      <c r="N242" s="113">
        <v>0</v>
      </c>
      <c r="O242" s="101">
        <v>9.8000000000000007</v>
      </c>
      <c r="P242" s="101">
        <v>2.1459999999999999</v>
      </c>
      <c r="Q242" s="75">
        <v>0.44</v>
      </c>
      <c r="R242" s="101">
        <v>0</v>
      </c>
      <c r="S242" s="105">
        <v>2848324</v>
      </c>
      <c r="T242" s="105">
        <v>266699</v>
      </c>
      <c r="U242" s="105">
        <v>29117</v>
      </c>
      <c r="V242" s="105">
        <v>32764</v>
      </c>
      <c r="W242" s="105">
        <v>137979</v>
      </c>
      <c r="X242" s="105">
        <v>143771</v>
      </c>
      <c r="Y242" s="105">
        <v>1624</v>
      </c>
      <c r="Z242" s="105">
        <v>0</v>
      </c>
      <c r="AA242" s="74">
        <v>0</v>
      </c>
      <c r="AB242" s="105">
        <v>14450</v>
      </c>
      <c r="AC242" s="105">
        <v>1730</v>
      </c>
      <c r="AD242" s="72">
        <v>8478</v>
      </c>
      <c r="AE242" s="167">
        <f t="array" ref="AE242">IFERROR(INDEX(#REF!,MATCH($C242&amp;#REF!&amp;DoM!$B$6,#REF!&amp;#REF!&amp;#REF!,0),MATCH(SNAME!AE$337,#REF!,0)),5.4)</f>
        <v>5.4</v>
      </c>
      <c r="AF242" s="105">
        <v>57697</v>
      </c>
      <c r="AG242" s="105">
        <v>57637</v>
      </c>
      <c r="AH242" s="104">
        <v>6054</v>
      </c>
      <c r="AI242" s="104">
        <v>6695</v>
      </c>
      <c r="AJ242">
        <v>12</v>
      </c>
      <c r="AK242" s="72">
        <v>223327782</v>
      </c>
      <c r="AL242" s="72">
        <v>11956</v>
      </c>
      <c r="AM242" s="72">
        <v>0</v>
      </c>
      <c r="AN242" s="62">
        <v>0</v>
      </c>
      <c r="AO242" s="72">
        <v>23822</v>
      </c>
      <c r="AP242" s="72">
        <v>23797</v>
      </c>
      <c r="AQ242" s="104">
        <v>2499</v>
      </c>
      <c r="AR242" s="104">
        <v>2779</v>
      </c>
      <c r="AS242" s="104">
        <v>20</v>
      </c>
      <c r="AT242" s="104">
        <v>10</v>
      </c>
      <c r="AU242" s="104">
        <v>0</v>
      </c>
      <c r="AV242" s="176">
        <v>0</v>
      </c>
      <c r="AW242" s="176">
        <v>0</v>
      </c>
      <c r="AX242" s="104">
        <v>289854</v>
      </c>
      <c r="AY242" s="130"/>
    </row>
    <row r="243" spans="1:51" x14ac:dyDescent="0.2">
      <c r="A243" s="172" t="s">
        <v>854</v>
      </c>
      <c r="B243" s="154" t="s">
        <v>514</v>
      </c>
      <c r="C243" s="155" t="s">
        <v>223</v>
      </c>
      <c r="D243" t="s">
        <v>762</v>
      </c>
      <c r="E243" s="74">
        <v>695.2</v>
      </c>
      <c r="F243" s="124">
        <v>6736</v>
      </c>
      <c r="G243" s="125">
        <v>582.14</v>
      </c>
      <c r="H243" s="125">
        <v>63.04</v>
      </c>
      <c r="I243" s="125">
        <v>59.25</v>
      </c>
      <c r="J243" s="125">
        <v>326.5</v>
      </c>
      <c r="K243" s="75">
        <v>36</v>
      </c>
      <c r="L243" s="75">
        <v>24.2</v>
      </c>
      <c r="M243" s="75">
        <v>8.2200000000000006</v>
      </c>
      <c r="N243" s="113">
        <v>0</v>
      </c>
      <c r="O243" s="101">
        <v>25.7</v>
      </c>
      <c r="P243" s="101">
        <v>2.9710000000000001</v>
      </c>
      <c r="Q243" s="75">
        <v>1.76</v>
      </c>
      <c r="R243" s="101">
        <v>0</v>
      </c>
      <c r="S243" s="105">
        <v>4654576</v>
      </c>
      <c r="T243" s="105">
        <v>402259</v>
      </c>
      <c r="U243" s="105">
        <v>43561</v>
      </c>
      <c r="V243" s="105">
        <v>40942</v>
      </c>
      <c r="W243" s="105">
        <v>225612</v>
      </c>
      <c r="X243" s="105">
        <v>226458</v>
      </c>
      <c r="Y243" s="105">
        <v>0</v>
      </c>
      <c r="Z243" s="105">
        <v>4</v>
      </c>
      <c r="AA243" s="74">
        <v>0</v>
      </c>
      <c r="AB243" s="105">
        <v>23252</v>
      </c>
      <c r="AC243" s="105">
        <v>2487</v>
      </c>
      <c r="AD243" s="72">
        <v>11181</v>
      </c>
      <c r="AE243" s="167">
        <f t="array" ref="AE243">IFERROR(INDEX(#REF!,MATCH($C243&amp;#REF!&amp;DoM!$B$6,#REF!&amp;#REF!&amp;#REF!,0),MATCH(SNAME!AE$337,#REF!,0)),5.4)</f>
        <v>5.4</v>
      </c>
      <c r="AF243" s="105">
        <v>69960</v>
      </c>
      <c r="AG243" s="105">
        <v>70126</v>
      </c>
      <c r="AH243" s="104">
        <v>12990</v>
      </c>
      <c r="AI243" s="104">
        <v>14636</v>
      </c>
      <c r="AJ243">
        <v>19</v>
      </c>
      <c r="AK243" s="72">
        <v>359190200</v>
      </c>
      <c r="AL243" s="72">
        <v>10173</v>
      </c>
      <c r="AM243" s="72">
        <v>0</v>
      </c>
      <c r="AN243" s="62">
        <v>0</v>
      </c>
      <c r="AO243" s="72">
        <v>34392</v>
      </c>
      <c r="AP243" s="72">
        <v>34474</v>
      </c>
      <c r="AQ243" s="104">
        <v>6386</v>
      </c>
      <c r="AR243" s="104">
        <v>7246</v>
      </c>
      <c r="AS243" s="104">
        <v>20</v>
      </c>
      <c r="AT243" s="104">
        <v>10</v>
      </c>
      <c r="AU243" s="104">
        <v>0</v>
      </c>
      <c r="AV243" s="176">
        <v>0</v>
      </c>
      <c r="AW243" s="176">
        <v>0</v>
      </c>
      <c r="AX243" s="104">
        <v>1304604</v>
      </c>
      <c r="AY243" s="130"/>
    </row>
    <row r="244" spans="1:51" x14ac:dyDescent="0.2">
      <c r="A244" s="172" t="s">
        <v>874</v>
      </c>
      <c r="B244" s="154" t="s">
        <v>521</v>
      </c>
      <c r="C244" s="155" t="s">
        <v>248</v>
      </c>
      <c r="D244" t="s">
        <v>763</v>
      </c>
      <c r="E244" s="74">
        <v>804.9</v>
      </c>
      <c r="F244" s="124">
        <v>6772</v>
      </c>
      <c r="G244" s="125">
        <v>593.54999999999995</v>
      </c>
      <c r="H244" s="125">
        <v>62.85</v>
      </c>
      <c r="I244" s="125">
        <v>82.74</v>
      </c>
      <c r="J244" s="125">
        <v>326.5</v>
      </c>
      <c r="K244" s="75">
        <v>23.76</v>
      </c>
      <c r="L244" s="75">
        <v>38.119999999999997</v>
      </c>
      <c r="M244" s="75">
        <v>41.1</v>
      </c>
      <c r="N244" s="113">
        <v>0</v>
      </c>
      <c r="O244" s="101">
        <v>10.029999999999999</v>
      </c>
      <c r="P244" s="101">
        <v>4.0289999999999999</v>
      </c>
      <c r="Q244" s="75">
        <v>24.2</v>
      </c>
      <c r="R244" s="101">
        <v>0</v>
      </c>
      <c r="S244" s="105">
        <v>5452814</v>
      </c>
      <c r="T244" s="105">
        <v>477926</v>
      </c>
      <c r="U244" s="105">
        <v>50607</v>
      </c>
      <c r="V244" s="105">
        <v>66622</v>
      </c>
      <c r="W244" s="105">
        <v>262898</v>
      </c>
      <c r="X244" s="105">
        <v>272643</v>
      </c>
      <c r="Y244" s="105">
        <v>0</v>
      </c>
      <c r="Z244" s="105">
        <v>454</v>
      </c>
      <c r="AA244" s="74">
        <v>0.9</v>
      </c>
      <c r="AB244" s="105">
        <v>27403</v>
      </c>
      <c r="AC244" s="105">
        <v>3281</v>
      </c>
      <c r="AD244" s="72">
        <v>9767</v>
      </c>
      <c r="AE244" s="167">
        <f t="array" ref="AE244">IFERROR(INDEX(#REF!,MATCH($C244&amp;#REF!&amp;DoM!$B$6,#REF!&amp;#REF!&amp;#REF!,0),MATCH(SNAME!AE$337,#REF!,0)),5.4)</f>
        <v>5.4</v>
      </c>
      <c r="AF244" s="105">
        <v>34199</v>
      </c>
      <c r="AG244" s="105">
        <v>34325</v>
      </c>
      <c r="AH244" s="104">
        <v>21410</v>
      </c>
      <c r="AI244" s="104">
        <v>36919</v>
      </c>
      <c r="AJ244">
        <v>36.5</v>
      </c>
      <c r="AK244" s="72">
        <v>257014265</v>
      </c>
      <c r="AL244" s="72">
        <v>16309</v>
      </c>
      <c r="AM244" s="72">
        <v>0</v>
      </c>
      <c r="AN244" s="62">
        <v>0</v>
      </c>
      <c r="AO244" s="72">
        <v>27398</v>
      </c>
      <c r="AP244" s="72">
        <v>27499</v>
      </c>
      <c r="AQ244" s="104">
        <v>17152</v>
      </c>
      <c r="AR244" s="104">
        <v>30179</v>
      </c>
      <c r="AS244" s="104">
        <v>0</v>
      </c>
      <c r="AT244" s="104">
        <v>10</v>
      </c>
      <c r="AU244" s="104">
        <v>0</v>
      </c>
      <c r="AV244" s="176">
        <v>1</v>
      </c>
      <c r="AW244" s="176">
        <v>0</v>
      </c>
      <c r="AX244" s="104">
        <v>0</v>
      </c>
      <c r="AY244" s="130"/>
    </row>
    <row r="245" spans="1:51" x14ac:dyDescent="0.2">
      <c r="A245" s="172" t="s">
        <v>863</v>
      </c>
      <c r="B245" s="154" t="s">
        <v>513</v>
      </c>
      <c r="C245" s="155" t="s">
        <v>249</v>
      </c>
      <c r="D245" t="s">
        <v>764</v>
      </c>
      <c r="E245" s="74">
        <v>1041.5999999999999</v>
      </c>
      <c r="F245" s="124">
        <v>6736</v>
      </c>
      <c r="G245" s="125">
        <v>566.53</v>
      </c>
      <c r="H245" s="125">
        <v>70.459999999999994</v>
      </c>
      <c r="I245" s="125">
        <v>64.75</v>
      </c>
      <c r="J245" s="125">
        <v>326.5</v>
      </c>
      <c r="K245" s="75">
        <v>41.04</v>
      </c>
      <c r="L245" s="75">
        <v>16.96</v>
      </c>
      <c r="M245" s="75">
        <v>23.29</v>
      </c>
      <c r="N245" s="113">
        <v>0</v>
      </c>
      <c r="O245" s="101">
        <v>15.56</v>
      </c>
      <c r="P245" s="101">
        <v>3.8029999999999999</v>
      </c>
      <c r="Q245" s="75">
        <v>2.2000000000000002</v>
      </c>
      <c r="R245" s="101">
        <v>0</v>
      </c>
      <c r="S245" s="105">
        <v>6812117</v>
      </c>
      <c r="T245" s="105">
        <v>572932</v>
      </c>
      <c r="U245" s="105">
        <v>71256</v>
      </c>
      <c r="V245" s="105">
        <v>65482</v>
      </c>
      <c r="W245" s="105">
        <v>330189</v>
      </c>
      <c r="X245" s="105">
        <v>315287</v>
      </c>
      <c r="Y245" s="105">
        <v>0</v>
      </c>
      <c r="Z245" s="105">
        <v>10</v>
      </c>
      <c r="AA245" s="74">
        <v>0</v>
      </c>
      <c r="AB245" s="105">
        <v>26115</v>
      </c>
      <c r="AC245" s="105">
        <v>3319</v>
      </c>
      <c r="AD245" s="72">
        <v>15863</v>
      </c>
      <c r="AE245" s="167">
        <f t="array" ref="AE245">IFERROR(INDEX(#REF!,MATCH($C245&amp;#REF!&amp;DoM!$B$6,#REF!&amp;#REF!&amp;#REF!,0),MATCH(SNAME!AE$337,#REF!,0)),5.4)</f>
        <v>5.4</v>
      </c>
      <c r="AF245" s="105">
        <v>27358</v>
      </c>
      <c r="AG245" s="105">
        <v>26737</v>
      </c>
      <c r="AH245" s="104">
        <v>43229</v>
      </c>
      <c r="AI245" s="104">
        <v>47894</v>
      </c>
      <c r="AJ245">
        <v>31.5</v>
      </c>
      <c r="AK245" s="72">
        <v>316529631</v>
      </c>
      <c r="AL245" s="72">
        <v>0</v>
      </c>
      <c r="AM245" s="72">
        <v>0</v>
      </c>
      <c r="AN245" s="62">
        <v>0</v>
      </c>
      <c r="AO245" s="72">
        <v>19627</v>
      </c>
      <c r="AP245" s="72">
        <v>19182</v>
      </c>
      <c r="AQ245" s="104">
        <v>31013</v>
      </c>
      <c r="AR245" s="104">
        <v>35289</v>
      </c>
      <c r="AS245" s="104">
        <v>20</v>
      </c>
      <c r="AT245" s="104">
        <v>10</v>
      </c>
      <c r="AU245" s="104">
        <v>20</v>
      </c>
      <c r="AV245" s="176">
        <v>1.34</v>
      </c>
      <c r="AW245" s="176">
        <v>0</v>
      </c>
      <c r="AX245" s="104">
        <v>14148</v>
      </c>
      <c r="AY245" s="130"/>
    </row>
    <row r="246" spans="1:51" x14ac:dyDescent="0.2">
      <c r="A246" s="172" t="s">
        <v>889</v>
      </c>
      <c r="B246" s="154" t="s">
        <v>512</v>
      </c>
      <c r="C246" s="155" t="s">
        <v>250</v>
      </c>
      <c r="D246" t="s">
        <v>765</v>
      </c>
      <c r="E246" s="74">
        <v>414</v>
      </c>
      <c r="F246" s="124">
        <v>6736</v>
      </c>
      <c r="G246" s="125">
        <v>605.91999999999996</v>
      </c>
      <c r="H246" s="125">
        <v>68.39</v>
      </c>
      <c r="I246" s="125">
        <v>64.05</v>
      </c>
      <c r="J246" s="125">
        <v>326.5</v>
      </c>
      <c r="K246" s="75">
        <v>20.88</v>
      </c>
      <c r="L246" s="75">
        <v>17.559999999999999</v>
      </c>
      <c r="M246" s="75">
        <v>28.77</v>
      </c>
      <c r="N246" s="113">
        <v>0</v>
      </c>
      <c r="O246" s="101">
        <v>21.87</v>
      </c>
      <c r="P246" s="101">
        <v>2.097</v>
      </c>
      <c r="Q246" s="75">
        <v>0</v>
      </c>
      <c r="R246" s="101">
        <v>0</v>
      </c>
      <c r="S246" s="105">
        <v>2815648</v>
      </c>
      <c r="T246" s="105">
        <v>253275</v>
      </c>
      <c r="U246" s="105">
        <v>28587</v>
      </c>
      <c r="V246" s="105">
        <v>26773</v>
      </c>
      <c r="W246" s="105">
        <v>136477</v>
      </c>
      <c r="X246" s="105">
        <v>143691</v>
      </c>
      <c r="Y246" s="105">
        <v>14332</v>
      </c>
      <c r="Z246" s="105">
        <v>6</v>
      </c>
      <c r="AA246" s="74">
        <v>0</v>
      </c>
      <c r="AB246" s="105">
        <v>18149</v>
      </c>
      <c r="AC246" s="105">
        <v>2089</v>
      </c>
      <c r="AD246" s="72">
        <v>9768</v>
      </c>
      <c r="AE246" s="167">
        <f t="array" ref="AE246">IFERROR(INDEX(#REF!,MATCH($C246&amp;#REF!&amp;DoM!$B$6,#REF!&amp;#REF!&amp;#REF!,0),MATCH(SNAME!AE$337,#REF!,0)),5.4)</f>
        <v>5.4</v>
      </c>
      <c r="AF246" s="105">
        <v>23900</v>
      </c>
      <c r="AG246" s="105">
        <v>24677</v>
      </c>
      <c r="AH246" s="104">
        <v>8156</v>
      </c>
      <c r="AI246" s="104">
        <v>9036</v>
      </c>
      <c r="AJ246">
        <v>11</v>
      </c>
      <c r="AK246" s="72">
        <v>211197012</v>
      </c>
      <c r="AL246" s="72">
        <v>0</v>
      </c>
      <c r="AM246" s="72">
        <v>0</v>
      </c>
      <c r="AN246" s="62">
        <v>0</v>
      </c>
      <c r="AO246" s="72">
        <v>14858</v>
      </c>
      <c r="AP246" s="72">
        <v>15341</v>
      </c>
      <c r="AQ246" s="104">
        <v>5070</v>
      </c>
      <c r="AR246" s="104">
        <v>5661</v>
      </c>
      <c r="AS246" s="104">
        <v>20</v>
      </c>
      <c r="AT246" s="104">
        <v>10</v>
      </c>
      <c r="AU246" s="104">
        <v>0</v>
      </c>
      <c r="AV246" s="176">
        <v>0.67</v>
      </c>
      <c r="AW246" s="176">
        <v>0</v>
      </c>
      <c r="AX246" s="104">
        <v>482188</v>
      </c>
      <c r="AY246" s="130"/>
    </row>
    <row r="247" spans="1:51" x14ac:dyDescent="0.2">
      <c r="A247" s="172" t="s">
        <v>908</v>
      </c>
      <c r="B247" s="154" t="s">
        <v>518</v>
      </c>
      <c r="C247" s="155" t="s">
        <v>251</v>
      </c>
      <c r="D247" t="s">
        <v>766</v>
      </c>
      <c r="E247" s="74">
        <v>217</v>
      </c>
      <c r="F247" s="124">
        <v>6745</v>
      </c>
      <c r="G247" s="125">
        <v>644.62</v>
      </c>
      <c r="H247" s="125">
        <v>70.72</v>
      </c>
      <c r="I247" s="125">
        <v>77.06</v>
      </c>
      <c r="J247" s="125">
        <v>326.5</v>
      </c>
      <c r="K247" s="75">
        <v>10.08</v>
      </c>
      <c r="L247" s="75">
        <v>10.89</v>
      </c>
      <c r="M247" s="75">
        <v>19.18</v>
      </c>
      <c r="N247" s="113">
        <v>0.73</v>
      </c>
      <c r="O247" s="101">
        <v>35.630000000000003</v>
      </c>
      <c r="P247" s="101">
        <v>1.2969999999999999</v>
      </c>
      <c r="Q247" s="75">
        <v>0</v>
      </c>
      <c r="R247" s="101">
        <v>0</v>
      </c>
      <c r="S247" s="105">
        <v>1497390</v>
      </c>
      <c r="T247" s="105">
        <v>143106</v>
      </c>
      <c r="U247" s="105">
        <v>15700</v>
      </c>
      <c r="V247" s="105">
        <v>17107</v>
      </c>
      <c r="W247" s="105">
        <v>72483</v>
      </c>
      <c r="X247" s="105">
        <v>79733</v>
      </c>
      <c r="Y247" s="105">
        <v>4279</v>
      </c>
      <c r="Z247" s="105">
        <v>11</v>
      </c>
      <c r="AA247" s="74">
        <v>0</v>
      </c>
      <c r="AB247" s="105">
        <v>8478</v>
      </c>
      <c r="AC247" s="105">
        <v>1012</v>
      </c>
      <c r="AD247" s="72">
        <v>4464</v>
      </c>
      <c r="AE247" s="167">
        <f t="array" ref="AE247">IFERROR(INDEX(#REF!,MATCH($C247&amp;#REF!&amp;DoM!$B$6,#REF!&amp;#REF!&amp;#REF!,0),MATCH(SNAME!AE$337,#REF!,0)),5.4)</f>
        <v>5.4</v>
      </c>
      <c r="AF247" s="105">
        <v>27719</v>
      </c>
      <c r="AG247" s="105">
        <v>27835</v>
      </c>
      <c r="AH247" s="104">
        <v>8858</v>
      </c>
      <c r="AI247" s="104">
        <v>9521</v>
      </c>
      <c r="AJ247">
        <v>8</v>
      </c>
      <c r="AK247" s="72">
        <v>130854033</v>
      </c>
      <c r="AL247" s="72">
        <v>10277</v>
      </c>
      <c r="AM247" s="72">
        <v>0</v>
      </c>
      <c r="AN247" s="62">
        <v>0</v>
      </c>
      <c r="AO247" s="72">
        <v>12715</v>
      </c>
      <c r="AP247" s="72">
        <v>12768</v>
      </c>
      <c r="AQ247" s="104">
        <v>4063</v>
      </c>
      <c r="AR247" s="104">
        <v>4423</v>
      </c>
      <c r="AS247" s="104">
        <v>20</v>
      </c>
      <c r="AT247" s="104">
        <v>10</v>
      </c>
      <c r="AU247" s="104">
        <v>0</v>
      </c>
      <c r="AV247" s="176">
        <v>0.67</v>
      </c>
      <c r="AW247" s="176">
        <v>0</v>
      </c>
      <c r="AX247" s="104">
        <v>333110</v>
      </c>
      <c r="AY247" s="130"/>
    </row>
    <row r="248" spans="1:51" x14ac:dyDescent="0.2">
      <c r="A248" s="172" t="s">
        <v>866</v>
      </c>
      <c r="B248" s="154" t="s">
        <v>513</v>
      </c>
      <c r="C248" s="155" t="s">
        <v>253</v>
      </c>
      <c r="D248" t="s">
        <v>767</v>
      </c>
      <c r="E248" s="74">
        <v>1126.5</v>
      </c>
      <c r="F248" s="124">
        <v>6799</v>
      </c>
      <c r="G248" s="125">
        <v>622.86</v>
      </c>
      <c r="H248" s="125">
        <v>66.760000000000005</v>
      </c>
      <c r="I248" s="125">
        <v>80.03</v>
      </c>
      <c r="J248" s="125">
        <v>326.5</v>
      </c>
      <c r="K248" s="75">
        <v>77.040000000000006</v>
      </c>
      <c r="L248" s="75">
        <v>42.36</v>
      </c>
      <c r="M248" s="75">
        <v>49.32</v>
      </c>
      <c r="N248" s="113">
        <v>0</v>
      </c>
      <c r="O248" s="101">
        <v>7.71</v>
      </c>
      <c r="P248" s="101">
        <v>6.8179999999999996</v>
      </c>
      <c r="Q248" s="75">
        <v>14.08</v>
      </c>
      <c r="R248" s="101">
        <v>0</v>
      </c>
      <c r="S248" s="105">
        <v>7610801</v>
      </c>
      <c r="T248" s="105">
        <v>697229</v>
      </c>
      <c r="U248" s="105">
        <v>74731</v>
      </c>
      <c r="V248" s="105">
        <v>89586</v>
      </c>
      <c r="W248" s="105">
        <v>365484</v>
      </c>
      <c r="X248" s="105">
        <v>365552</v>
      </c>
      <c r="Y248" s="105">
        <v>0</v>
      </c>
      <c r="Z248" s="105">
        <v>53</v>
      </c>
      <c r="AA248" s="74">
        <v>0.2</v>
      </c>
      <c r="AB248" s="105">
        <v>30278</v>
      </c>
      <c r="AC248" s="105">
        <v>3848</v>
      </c>
      <c r="AD248" s="72">
        <v>21799</v>
      </c>
      <c r="AE248" s="167">
        <f t="array" ref="AE248">IFERROR(INDEX(#REF!,MATCH($C248&amp;#REF!&amp;DoM!$B$6,#REF!&amp;#REF!&amp;#REF!,0),MATCH(SNAME!AE$337,#REF!,0)),5.4)</f>
        <v>5.4</v>
      </c>
      <c r="AF248" s="105">
        <v>55131</v>
      </c>
      <c r="AG248" s="105">
        <v>58554</v>
      </c>
      <c r="AH248" s="104">
        <v>312597</v>
      </c>
      <c r="AI248" s="104">
        <v>346369</v>
      </c>
      <c r="AJ248">
        <v>27.5</v>
      </c>
      <c r="AK248" s="72">
        <v>823740905</v>
      </c>
      <c r="AL248" s="72">
        <v>65879</v>
      </c>
      <c r="AM248" s="72">
        <v>0</v>
      </c>
      <c r="AN248" s="62">
        <v>0</v>
      </c>
      <c r="AO248" s="72">
        <v>18481</v>
      </c>
      <c r="AP248" s="72">
        <v>19628</v>
      </c>
      <c r="AQ248" s="104">
        <v>104784</v>
      </c>
      <c r="AR248" s="104">
        <v>124799</v>
      </c>
      <c r="AS248" s="104">
        <v>0</v>
      </c>
      <c r="AT248" s="104">
        <v>10</v>
      </c>
      <c r="AU248" s="104">
        <v>0</v>
      </c>
      <c r="AV248" s="176">
        <v>1.34</v>
      </c>
      <c r="AW248" s="176">
        <v>0.13500000000000001</v>
      </c>
      <c r="AX248" s="104">
        <v>1258455</v>
      </c>
      <c r="AY248" s="130"/>
    </row>
    <row r="249" spans="1:51" x14ac:dyDescent="0.2">
      <c r="A249" s="172" t="s">
        <v>906</v>
      </c>
      <c r="B249" s="154" t="s">
        <v>518</v>
      </c>
      <c r="C249" s="155" t="s">
        <v>254</v>
      </c>
      <c r="D249" t="s">
        <v>768</v>
      </c>
      <c r="E249" s="74">
        <v>367</v>
      </c>
      <c r="F249" s="124">
        <v>6798</v>
      </c>
      <c r="G249" s="125">
        <v>619.41</v>
      </c>
      <c r="H249" s="125">
        <v>69.709999999999994</v>
      </c>
      <c r="I249" s="125">
        <v>60.5</v>
      </c>
      <c r="J249" s="125">
        <v>326.5</v>
      </c>
      <c r="K249" s="75">
        <v>15.12</v>
      </c>
      <c r="L249" s="75">
        <v>10.29</v>
      </c>
      <c r="M249" s="75">
        <v>21.92</v>
      </c>
      <c r="N249" s="113">
        <v>1.17</v>
      </c>
      <c r="O249" s="101">
        <v>24.94</v>
      </c>
      <c r="P249" s="101">
        <v>1.9690000000000001</v>
      </c>
      <c r="Q249" s="75">
        <v>4.18</v>
      </c>
      <c r="R249" s="101">
        <v>0</v>
      </c>
      <c r="S249" s="105">
        <v>2373182</v>
      </c>
      <c r="T249" s="105">
        <v>216236</v>
      </c>
      <c r="U249" s="105">
        <v>24336</v>
      </c>
      <c r="V249" s="105">
        <v>21121</v>
      </c>
      <c r="W249" s="105">
        <v>113981</v>
      </c>
      <c r="X249" s="105">
        <v>119775</v>
      </c>
      <c r="Y249" s="105">
        <v>992</v>
      </c>
      <c r="Z249" s="105">
        <v>9</v>
      </c>
      <c r="AA249" s="74">
        <v>0</v>
      </c>
      <c r="AB249" s="105">
        <v>12736</v>
      </c>
      <c r="AC249" s="105">
        <v>1520</v>
      </c>
      <c r="AD249" s="72">
        <v>8083</v>
      </c>
      <c r="AE249" s="167">
        <f t="array" ref="AE249">IFERROR(INDEX(#REF!,MATCH($C249&amp;#REF!&amp;DoM!$B$6,#REF!&amp;#REF!&amp;#REF!,0),MATCH(SNAME!AE$337,#REF!,0)),5.4)</f>
        <v>5.4</v>
      </c>
      <c r="AF249" s="105">
        <v>23983</v>
      </c>
      <c r="AG249" s="105">
        <v>24118</v>
      </c>
      <c r="AH249" s="104">
        <v>28482</v>
      </c>
      <c r="AI249" s="104">
        <v>31555</v>
      </c>
      <c r="AJ249">
        <v>10</v>
      </c>
      <c r="AK249" s="72">
        <v>221468853</v>
      </c>
      <c r="AL249" s="72">
        <v>4471</v>
      </c>
      <c r="AM249" s="72">
        <v>0</v>
      </c>
      <c r="AN249" s="62">
        <v>0</v>
      </c>
      <c r="AO249" s="72">
        <v>10690</v>
      </c>
      <c r="AP249" s="72">
        <v>10750</v>
      </c>
      <c r="AQ249" s="104">
        <v>12695</v>
      </c>
      <c r="AR249" s="104">
        <v>14429</v>
      </c>
      <c r="AS249" s="104">
        <v>20</v>
      </c>
      <c r="AT249" s="104">
        <v>10</v>
      </c>
      <c r="AU249" s="104">
        <v>8</v>
      </c>
      <c r="AV249" s="176">
        <v>1.34</v>
      </c>
      <c r="AW249" s="176">
        <v>0</v>
      </c>
      <c r="AX249" s="104">
        <v>0</v>
      </c>
      <c r="AY249" s="130"/>
    </row>
    <row r="250" spans="1:51" x14ac:dyDescent="0.2">
      <c r="A250" s="172" t="s">
        <v>867</v>
      </c>
      <c r="B250" s="154" t="s">
        <v>521</v>
      </c>
      <c r="C250" s="155" t="s">
        <v>255</v>
      </c>
      <c r="D250" t="s">
        <v>769</v>
      </c>
      <c r="E250" s="74">
        <v>260</v>
      </c>
      <c r="F250" s="124">
        <v>6736</v>
      </c>
      <c r="G250" s="125">
        <v>512.72</v>
      </c>
      <c r="H250" s="125">
        <v>45.43</v>
      </c>
      <c r="I250" s="125">
        <v>61.27</v>
      </c>
      <c r="J250" s="125">
        <v>326.5</v>
      </c>
      <c r="K250" s="75">
        <v>11.52</v>
      </c>
      <c r="L250" s="75">
        <v>15.73</v>
      </c>
      <c r="M250" s="75">
        <v>16.440000000000001</v>
      </c>
      <c r="N250" s="113">
        <v>0</v>
      </c>
      <c r="O250" s="101">
        <v>19.34</v>
      </c>
      <c r="P250" s="101">
        <v>1.226</v>
      </c>
      <c r="Q250" s="75">
        <v>0.88</v>
      </c>
      <c r="R250" s="101">
        <v>0</v>
      </c>
      <c r="S250" s="105">
        <v>1791776</v>
      </c>
      <c r="T250" s="105">
        <v>136384</v>
      </c>
      <c r="U250" s="105">
        <v>12084</v>
      </c>
      <c r="V250" s="105">
        <v>16298</v>
      </c>
      <c r="W250" s="105">
        <v>86849</v>
      </c>
      <c r="X250" s="105">
        <v>94120</v>
      </c>
      <c r="Y250" s="105">
        <v>10839</v>
      </c>
      <c r="Z250" s="105">
        <v>7</v>
      </c>
      <c r="AA250" s="74">
        <v>0</v>
      </c>
      <c r="AB250" s="105">
        <v>9460</v>
      </c>
      <c r="AC250" s="105">
        <v>1133</v>
      </c>
      <c r="AD250" s="72">
        <v>4732</v>
      </c>
      <c r="AE250" s="167">
        <f t="array" ref="AE250">IFERROR(INDEX(#REF!,MATCH($C250&amp;#REF!&amp;DoM!$B$6,#REF!&amp;#REF!&amp;#REF!,0),MATCH(SNAME!AE$337,#REF!,0)),5.4)</f>
        <v>5.4</v>
      </c>
      <c r="AF250" s="105">
        <v>9119</v>
      </c>
      <c r="AG250" s="105">
        <v>9107</v>
      </c>
      <c r="AH250" s="104">
        <v>19713</v>
      </c>
      <c r="AI250" s="104">
        <v>21849</v>
      </c>
      <c r="AJ250">
        <v>7.5</v>
      </c>
      <c r="AK250" s="72">
        <v>167225574</v>
      </c>
      <c r="AL250" s="72">
        <v>3923</v>
      </c>
      <c r="AM250" s="72">
        <v>0</v>
      </c>
      <c r="AN250" s="62">
        <v>0</v>
      </c>
      <c r="AO250" s="72">
        <v>3754</v>
      </c>
      <c r="AP250" s="72">
        <v>3749</v>
      </c>
      <c r="AQ250" s="104">
        <v>8117</v>
      </c>
      <c r="AR250" s="104">
        <v>9208</v>
      </c>
      <c r="AS250" s="104">
        <v>20</v>
      </c>
      <c r="AT250" s="104">
        <v>10</v>
      </c>
      <c r="AU250" s="104">
        <v>0</v>
      </c>
      <c r="AV250" s="176">
        <v>0.67</v>
      </c>
      <c r="AW250" s="176">
        <v>0</v>
      </c>
      <c r="AX250" s="104">
        <v>0</v>
      </c>
      <c r="AY250" s="130"/>
    </row>
    <row r="251" spans="1:51" x14ac:dyDescent="0.2">
      <c r="A251" s="172" t="s">
        <v>928</v>
      </c>
      <c r="B251" s="154" t="s">
        <v>521</v>
      </c>
      <c r="C251" s="155" t="s">
        <v>256</v>
      </c>
      <c r="D251" t="s">
        <v>770</v>
      </c>
      <c r="E251" s="74">
        <v>1438.7</v>
      </c>
      <c r="F251" s="124">
        <v>6736</v>
      </c>
      <c r="G251" s="125">
        <v>587.91</v>
      </c>
      <c r="H251" s="125">
        <v>71.16</v>
      </c>
      <c r="I251" s="125">
        <v>69.27</v>
      </c>
      <c r="J251" s="125">
        <v>326.5</v>
      </c>
      <c r="K251" s="75">
        <v>90</v>
      </c>
      <c r="L251" s="75">
        <v>43.56</v>
      </c>
      <c r="M251" s="75">
        <v>76.72</v>
      </c>
      <c r="N251" s="113">
        <v>0</v>
      </c>
      <c r="O251" s="101">
        <v>8.75</v>
      </c>
      <c r="P251" s="101">
        <v>6.1029999999999998</v>
      </c>
      <c r="Q251" s="75">
        <v>5.94</v>
      </c>
      <c r="R251" s="101">
        <v>0</v>
      </c>
      <c r="S251" s="105">
        <v>9668181</v>
      </c>
      <c r="T251" s="105">
        <v>843827</v>
      </c>
      <c r="U251" s="105">
        <v>102136</v>
      </c>
      <c r="V251" s="105">
        <v>99423</v>
      </c>
      <c r="W251" s="105">
        <v>468625</v>
      </c>
      <c r="X251" s="105">
        <v>497913</v>
      </c>
      <c r="Y251" s="105">
        <v>0</v>
      </c>
      <c r="Z251" s="105">
        <v>37</v>
      </c>
      <c r="AA251" s="74">
        <v>0</v>
      </c>
      <c r="AB251" s="105">
        <v>50045</v>
      </c>
      <c r="AC251" s="105">
        <v>5992</v>
      </c>
      <c r="AD251" s="72">
        <v>18589</v>
      </c>
      <c r="AE251" s="167">
        <f t="array" ref="AE251">IFERROR(INDEX(#REF!,MATCH($C251&amp;#REF!&amp;DoM!$B$6,#REF!&amp;#REF!&amp;#REF!,0),MATCH(SNAME!AE$337,#REF!,0)),5.4)</f>
        <v>5.4</v>
      </c>
      <c r="AF251" s="105">
        <v>1173654</v>
      </c>
      <c r="AG251" s="105">
        <v>1186234</v>
      </c>
      <c r="AH251" s="104">
        <v>152001</v>
      </c>
      <c r="AI251" s="104">
        <v>161652</v>
      </c>
      <c r="AJ251">
        <v>32</v>
      </c>
      <c r="AK251" s="72">
        <v>736104557</v>
      </c>
      <c r="AL251" s="72">
        <v>0</v>
      </c>
      <c r="AM251" s="72">
        <v>0</v>
      </c>
      <c r="AN251" s="62">
        <v>0</v>
      </c>
      <c r="AO251" s="72">
        <v>541348</v>
      </c>
      <c r="AP251" s="72">
        <v>547150</v>
      </c>
      <c r="AQ251" s="104">
        <v>70110</v>
      </c>
      <c r="AR251" s="104">
        <v>78102</v>
      </c>
      <c r="AS251" s="104">
        <v>0</v>
      </c>
      <c r="AT251" s="104">
        <v>10</v>
      </c>
      <c r="AU251" s="104">
        <v>0</v>
      </c>
      <c r="AV251" s="176">
        <v>0</v>
      </c>
      <c r="AW251" s="176">
        <v>0</v>
      </c>
      <c r="AX251" s="104">
        <v>0</v>
      </c>
      <c r="AY251" s="130"/>
    </row>
    <row r="252" spans="1:51" x14ac:dyDescent="0.2">
      <c r="A252" s="172" t="s">
        <v>930</v>
      </c>
      <c r="B252" s="154" t="s">
        <v>523</v>
      </c>
      <c r="C252" s="155" t="s">
        <v>257</v>
      </c>
      <c r="D252" t="s">
        <v>771</v>
      </c>
      <c r="E252" s="74">
        <v>274</v>
      </c>
      <c r="F252" s="124">
        <v>6736</v>
      </c>
      <c r="G252" s="125">
        <v>715.51</v>
      </c>
      <c r="H252" s="125">
        <v>78.849999999999994</v>
      </c>
      <c r="I252" s="125">
        <v>80.63</v>
      </c>
      <c r="J252" s="125">
        <v>326.5</v>
      </c>
      <c r="K252" s="75">
        <v>16.559999999999999</v>
      </c>
      <c r="L252" s="75">
        <v>9.08</v>
      </c>
      <c r="M252" s="75">
        <v>5.48</v>
      </c>
      <c r="N252" s="113">
        <v>0</v>
      </c>
      <c r="O252" s="101">
        <v>21.62</v>
      </c>
      <c r="P252" s="101">
        <v>1.5740000000000001</v>
      </c>
      <c r="Q252" s="75">
        <v>0.66</v>
      </c>
      <c r="R252" s="101">
        <v>0</v>
      </c>
      <c r="S252" s="105">
        <v>1886754</v>
      </c>
      <c r="T252" s="105">
        <v>200414</v>
      </c>
      <c r="U252" s="105">
        <v>22086</v>
      </c>
      <c r="V252" s="105">
        <v>22584</v>
      </c>
      <c r="W252" s="105">
        <v>91453</v>
      </c>
      <c r="X252" s="105">
        <v>90239</v>
      </c>
      <c r="Y252" s="105">
        <v>2660</v>
      </c>
      <c r="Z252" s="105">
        <v>0</v>
      </c>
      <c r="AA252" s="74">
        <v>0</v>
      </c>
      <c r="AB252" s="105">
        <v>9044</v>
      </c>
      <c r="AC252" s="105">
        <v>985</v>
      </c>
      <c r="AD252" s="72">
        <v>5554</v>
      </c>
      <c r="AE252" s="167">
        <f t="array" ref="AE252">IFERROR(INDEX(#REF!,MATCH($C252&amp;#REF!&amp;DoM!$B$6,#REF!&amp;#REF!&amp;#REF!,0),MATCH(SNAME!AE$337,#REF!,0)),5.4)</f>
        <v>5.4</v>
      </c>
      <c r="AF252" s="105">
        <v>13335</v>
      </c>
      <c r="AG252" s="105">
        <v>13668</v>
      </c>
      <c r="AH252" s="104">
        <v>1518</v>
      </c>
      <c r="AI252" s="104">
        <v>1681</v>
      </c>
      <c r="AJ252">
        <v>4</v>
      </c>
      <c r="AK252" s="72">
        <v>102728987</v>
      </c>
      <c r="AL252" s="72">
        <v>7320</v>
      </c>
      <c r="AM252" s="72">
        <v>0</v>
      </c>
      <c r="AN252" s="62">
        <v>0</v>
      </c>
      <c r="AO252" s="72">
        <v>11301</v>
      </c>
      <c r="AP252" s="72">
        <v>11583</v>
      </c>
      <c r="AQ252" s="104">
        <v>1286</v>
      </c>
      <c r="AR252" s="104">
        <v>1429</v>
      </c>
      <c r="AS252" s="104">
        <v>20</v>
      </c>
      <c r="AT252" s="104">
        <v>10</v>
      </c>
      <c r="AU252" s="104">
        <v>0</v>
      </c>
      <c r="AV252" s="176">
        <v>0</v>
      </c>
      <c r="AW252" s="176">
        <v>0</v>
      </c>
      <c r="AX252" s="104">
        <v>0</v>
      </c>
      <c r="AY252" s="130"/>
    </row>
    <row r="253" spans="1:51" x14ac:dyDescent="0.2">
      <c r="A253" s="172" t="s">
        <v>922</v>
      </c>
      <c r="B253" s="154" t="s">
        <v>521</v>
      </c>
      <c r="C253" s="155" t="s">
        <v>259</v>
      </c>
      <c r="D253" t="s">
        <v>772</v>
      </c>
      <c r="E253" s="74">
        <v>1087.9000000000001</v>
      </c>
      <c r="F253" s="124">
        <v>6736</v>
      </c>
      <c r="G253" s="125">
        <v>559.67999999999995</v>
      </c>
      <c r="H253" s="125">
        <v>59.18</v>
      </c>
      <c r="I253" s="125">
        <v>69.38</v>
      </c>
      <c r="J253" s="125">
        <v>326.5</v>
      </c>
      <c r="K253" s="75">
        <v>52.56</v>
      </c>
      <c r="L253" s="75">
        <v>65.37</v>
      </c>
      <c r="M253" s="75">
        <v>38.36</v>
      </c>
      <c r="N253" s="113">
        <v>0</v>
      </c>
      <c r="O253" s="101">
        <v>17.7</v>
      </c>
      <c r="P253" s="101">
        <v>5.5090000000000003</v>
      </c>
      <c r="Q253" s="75">
        <v>13.64</v>
      </c>
      <c r="R253" s="101">
        <v>0</v>
      </c>
      <c r="S253" s="105">
        <v>7217624</v>
      </c>
      <c r="T253" s="105">
        <v>599697</v>
      </c>
      <c r="U253" s="105">
        <v>63411</v>
      </c>
      <c r="V253" s="105">
        <v>74341</v>
      </c>
      <c r="W253" s="105">
        <v>349845</v>
      </c>
      <c r="X253" s="105">
        <v>372721</v>
      </c>
      <c r="Y253" s="105">
        <v>0</v>
      </c>
      <c r="Z253" s="105">
        <v>213</v>
      </c>
      <c r="AA253" s="74">
        <v>4</v>
      </c>
      <c r="AB253" s="105">
        <v>37462</v>
      </c>
      <c r="AC253" s="105">
        <v>4486</v>
      </c>
      <c r="AD253" s="72">
        <v>18053</v>
      </c>
      <c r="AE253" s="167">
        <f t="array" ref="AE253">IFERROR(INDEX(#REF!,MATCH($C253&amp;#REF!&amp;DoM!$B$6,#REF!&amp;#REF!&amp;#REF!,0),MATCH(SNAME!AE$337,#REF!,0)),5.4)</f>
        <v>5.4</v>
      </c>
      <c r="AF253" s="105">
        <v>72654</v>
      </c>
      <c r="AG253" s="105">
        <v>69072</v>
      </c>
      <c r="AH253" s="104">
        <v>48067</v>
      </c>
      <c r="AI253" s="104">
        <v>53119</v>
      </c>
      <c r="AJ253">
        <v>37</v>
      </c>
      <c r="AK253" s="72">
        <v>366977783</v>
      </c>
      <c r="AL253" s="72">
        <v>9291</v>
      </c>
      <c r="AM253" s="72">
        <v>0</v>
      </c>
      <c r="AN253" s="62">
        <v>0</v>
      </c>
      <c r="AO253" s="72">
        <v>53797</v>
      </c>
      <c r="AP253" s="72">
        <v>51145</v>
      </c>
      <c r="AQ253" s="104">
        <v>35592</v>
      </c>
      <c r="AR253" s="104">
        <v>40326</v>
      </c>
      <c r="AS253" s="104">
        <v>20</v>
      </c>
      <c r="AT253" s="104">
        <v>10</v>
      </c>
      <c r="AU253" s="104">
        <v>0</v>
      </c>
      <c r="AV253" s="176">
        <v>1.34</v>
      </c>
      <c r="AW253" s="176">
        <v>0</v>
      </c>
      <c r="AX253" s="104">
        <v>0</v>
      </c>
      <c r="AY253" s="130"/>
    </row>
    <row r="254" spans="1:51" x14ac:dyDescent="0.2">
      <c r="A254" s="172" t="s">
        <v>891</v>
      </c>
      <c r="B254" s="154" t="s">
        <v>514</v>
      </c>
      <c r="C254" s="155" t="s">
        <v>260</v>
      </c>
      <c r="D254" t="s">
        <v>773</v>
      </c>
      <c r="E254" s="74">
        <v>1050.7</v>
      </c>
      <c r="F254" s="124">
        <v>6736</v>
      </c>
      <c r="G254" s="125">
        <v>611.33000000000004</v>
      </c>
      <c r="H254" s="125">
        <v>66.14</v>
      </c>
      <c r="I254" s="125">
        <v>77.67</v>
      </c>
      <c r="J254" s="125">
        <v>326.5</v>
      </c>
      <c r="K254" s="75">
        <v>64.08</v>
      </c>
      <c r="L254" s="75">
        <v>30.25</v>
      </c>
      <c r="M254" s="75">
        <v>42.47</v>
      </c>
      <c r="N254" s="113">
        <v>0</v>
      </c>
      <c r="O254" s="101">
        <v>11.38</v>
      </c>
      <c r="P254" s="101">
        <v>6.3929999999999998</v>
      </c>
      <c r="Q254" s="75">
        <v>2.42</v>
      </c>
      <c r="R254" s="101">
        <v>0</v>
      </c>
      <c r="S254" s="105">
        <v>7294414</v>
      </c>
      <c r="T254" s="105">
        <v>662009</v>
      </c>
      <c r="U254" s="105">
        <v>71623</v>
      </c>
      <c r="V254" s="105">
        <v>84109</v>
      </c>
      <c r="W254" s="105">
        <v>353567</v>
      </c>
      <c r="X254" s="105">
        <v>360420</v>
      </c>
      <c r="Y254" s="105">
        <v>0</v>
      </c>
      <c r="Z254" s="105">
        <v>7</v>
      </c>
      <c r="AA254" s="74">
        <v>0</v>
      </c>
      <c r="AB254" s="105">
        <v>37007</v>
      </c>
      <c r="AC254" s="105">
        <v>3959</v>
      </c>
      <c r="AD254" s="72">
        <v>19400</v>
      </c>
      <c r="AE254" s="167">
        <f t="array" ref="AE254">IFERROR(INDEX(#REF!,MATCH($C254&amp;#REF!&amp;DoM!$B$6,#REF!&amp;#REF!&amp;#REF!,0),MATCH(SNAME!AE$337,#REF!,0)),5.4)</f>
        <v>5.4</v>
      </c>
      <c r="AF254" s="105">
        <v>47084</v>
      </c>
      <c r="AG254" s="105">
        <v>47464</v>
      </c>
      <c r="AH254" s="104">
        <v>33139</v>
      </c>
      <c r="AI254" s="104">
        <v>35855</v>
      </c>
      <c r="AJ254">
        <v>36</v>
      </c>
      <c r="AK254" s="72">
        <v>352326281</v>
      </c>
      <c r="AL254" s="72">
        <v>17016</v>
      </c>
      <c r="AM254" s="72">
        <v>0</v>
      </c>
      <c r="AN254" s="62">
        <v>0</v>
      </c>
      <c r="AO254" s="72">
        <v>31381</v>
      </c>
      <c r="AP254" s="72">
        <v>31634</v>
      </c>
      <c r="AQ254" s="104">
        <v>22086</v>
      </c>
      <c r="AR254" s="104">
        <v>24483</v>
      </c>
      <c r="AS254" s="104">
        <v>20</v>
      </c>
      <c r="AT254" s="104">
        <v>10</v>
      </c>
      <c r="AU254" s="104">
        <v>20</v>
      </c>
      <c r="AV254" s="176">
        <v>1.34</v>
      </c>
      <c r="AW254" s="176">
        <v>0</v>
      </c>
      <c r="AX254" s="104">
        <v>176864</v>
      </c>
      <c r="AY254" s="130"/>
    </row>
    <row r="255" spans="1:51" x14ac:dyDescent="0.2">
      <c r="A255" s="172" t="s">
        <v>938</v>
      </c>
      <c r="B255" s="154" t="s">
        <v>521</v>
      </c>
      <c r="C255" s="155" t="s">
        <v>261</v>
      </c>
      <c r="D255" t="s">
        <v>774</v>
      </c>
      <c r="E255" s="74">
        <v>750.2</v>
      </c>
      <c r="F255" s="124">
        <v>6761</v>
      </c>
      <c r="G255" s="125">
        <v>607.69000000000005</v>
      </c>
      <c r="H255" s="125">
        <v>61.9</v>
      </c>
      <c r="I255" s="125">
        <v>70.98</v>
      </c>
      <c r="J255" s="125">
        <v>326.5</v>
      </c>
      <c r="K255" s="75">
        <v>32.4</v>
      </c>
      <c r="L255" s="75">
        <v>18.78</v>
      </c>
      <c r="M255" s="75">
        <v>17.809999999999999</v>
      </c>
      <c r="N255" s="113">
        <v>0</v>
      </c>
      <c r="O255" s="101">
        <v>13.01</v>
      </c>
      <c r="P255" s="101">
        <v>3.9140000000000001</v>
      </c>
      <c r="Q255" s="75">
        <v>7.92</v>
      </c>
      <c r="R255" s="101">
        <v>0</v>
      </c>
      <c r="S255" s="105">
        <v>5223549</v>
      </c>
      <c r="T255" s="105">
        <v>469501</v>
      </c>
      <c r="U255" s="105">
        <v>47824</v>
      </c>
      <c r="V255" s="105">
        <v>54839</v>
      </c>
      <c r="W255" s="105">
        <v>252254</v>
      </c>
      <c r="X255" s="105">
        <v>255548</v>
      </c>
      <c r="Y255" s="105">
        <v>0</v>
      </c>
      <c r="Z255" s="105">
        <v>12</v>
      </c>
      <c r="AA255" s="74">
        <v>0</v>
      </c>
      <c r="AB255" s="105">
        <v>25685</v>
      </c>
      <c r="AC255" s="105">
        <v>3075</v>
      </c>
      <c r="AD255" s="72">
        <v>14728</v>
      </c>
      <c r="AE255" s="167">
        <f t="array" ref="AE255">IFERROR(INDEX(#REF!,MATCH($C255&amp;#REF!&amp;DoM!$B$6,#REF!&amp;#REF!&amp;#REF!,0),MATCH(SNAME!AE$337,#REF!,0)),5.4)</f>
        <v>5.4</v>
      </c>
      <c r="AF255" s="105">
        <v>15155</v>
      </c>
      <c r="AG255" s="105">
        <v>15447</v>
      </c>
      <c r="AH255" s="104">
        <v>22593</v>
      </c>
      <c r="AI255" s="104">
        <v>24451</v>
      </c>
      <c r="AJ255">
        <v>18</v>
      </c>
      <c r="AK255" s="72">
        <v>304135010</v>
      </c>
      <c r="AL255" s="72">
        <v>13613</v>
      </c>
      <c r="AM255" s="72">
        <v>0</v>
      </c>
      <c r="AN255" s="62">
        <v>0</v>
      </c>
      <c r="AO255" s="72">
        <v>9699</v>
      </c>
      <c r="AP255" s="72">
        <v>9886</v>
      </c>
      <c r="AQ255" s="104">
        <v>14459</v>
      </c>
      <c r="AR255" s="104">
        <v>15873</v>
      </c>
      <c r="AS255" s="104">
        <v>20</v>
      </c>
      <c r="AT255" s="104">
        <v>10</v>
      </c>
      <c r="AU255" s="104">
        <v>20</v>
      </c>
      <c r="AV255" s="176">
        <v>0.67</v>
      </c>
      <c r="AW255" s="176">
        <v>0</v>
      </c>
      <c r="AX255" s="104">
        <v>0</v>
      </c>
      <c r="AY255" s="130"/>
    </row>
    <row r="256" spans="1:51" x14ac:dyDescent="0.2">
      <c r="A256" s="172" t="s">
        <v>914</v>
      </c>
      <c r="B256" s="154" t="s">
        <v>514</v>
      </c>
      <c r="C256" s="155" t="s">
        <v>262</v>
      </c>
      <c r="D256" t="s">
        <v>775</v>
      </c>
      <c r="E256" s="74">
        <v>373.6</v>
      </c>
      <c r="F256" s="124">
        <v>6743</v>
      </c>
      <c r="G256" s="125">
        <v>651.17999999999995</v>
      </c>
      <c r="H256" s="125">
        <v>68.69</v>
      </c>
      <c r="I256" s="125">
        <v>73.08</v>
      </c>
      <c r="J256" s="125">
        <v>326.5</v>
      </c>
      <c r="K256" s="75">
        <v>18</v>
      </c>
      <c r="L256" s="75">
        <v>15.73</v>
      </c>
      <c r="M256" s="75">
        <v>38.36</v>
      </c>
      <c r="N256" s="113">
        <v>0</v>
      </c>
      <c r="O256" s="101">
        <v>20.16</v>
      </c>
      <c r="P256" s="101">
        <v>1.9950000000000001</v>
      </c>
      <c r="Q256" s="75">
        <v>0</v>
      </c>
      <c r="R256" s="101">
        <v>0</v>
      </c>
      <c r="S256" s="105">
        <v>2654719</v>
      </c>
      <c r="T256" s="105">
        <v>256370</v>
      </c>
      <c r="U256" s="105">
        <v>27043</v>
      </c>
      <c r="V256" s="105">
        <v>28772</v>
      </c>
      <c r="W256" s="105">
        <v>128543</v>
      </c>
      <c r="X256" s="105">
        <v>137726</v>
      </c>
      <c r="Y256" s="105">
        <v>0</v>
      </c>
      <c r="Z256" s="105">
        <v>0</v>
      </c>
      <c r="AA256" s="74">
        <v>0</v>
      </c>
      <c r="AB256" s="105">
        <v>14141</v>
      </c>
      <c r="AC256" s="105">
        <v>1513</v>
      </c>
      <c r="AD256" s="72">
        <v>7599</v>
      </c>
      <c r="AE256" s="167">
        <f t="array" ref="AE256">IFERROR(INDEX(#REF!,MATCH($C256&amp;#REF!&amp;DoM!$B$6,#REF!&amp;#REF!&amp;#REF!,0),MATCH(SNAME!AE$337,#REF!,0)),5.4)</f>
        <v>5.4</v>
      </c>
      <c r="AF256" s="105">
        <v>28904</v>
      </c>
      <c r="AG256" s="105">
        <v>28858</v>
      </c>
      <c r="AH256" s="104">
        <v>3418</v>
      </c>
      <c r="AI256" s="104">
        <v>3788</v>
      </c>
      <c r="AJ256">
        <v>13</v>
      </c>
      <c r="AK256" s="72">
        <v>171021983</v>
      </c>
      <c r="AL256" s="72">
        <v>0</v>
      </c>
      <c r="AM256" s="72">
        <v>0</v>
      </c>
      <c r="AN256" s="62">
        <v>0</v>
      </c>
      <c r="AO256" s="72">
        <v>19327</v>
      </c>
      <c r="AP256" s="72">
        <v>19296</v>
      </c>
      <c r="AQ256" s="104">
        <v>2286</v>
      </c>
      <c r="AR256" s="104">
        <v>2544</v>
      </c>
      <c r="AS256" s="104">
        <v>20</v>
      </c>
      <c r="AT256" s="104">
        <v>10</v>
      </c>
      <c r="AU256" s="104">
        <v>20</v>
      </c>
      <c r="AV256" s="176">
        <v>1.34</v>
      </c>
      <c r="AW256" s="176">
        <v>0</v>
      </c>
      <c r="AX256" s="104">
        <v>462084</v>
      </c>
      <c r="AY256" s="130"/>
    </row>
    <row r="257" spans="1:51" x14ac:dyDescent="0.2">
      <c r="A257" s="172" t="s">
        <v>925</v>
      </c>
      <c r="B257" s="154" t="s">
        <v>523</v>
      </c>
      <c r="C257" s="155" t="s">
        <v>263</v>
      </c>
      <c r="D257" t="s">
        <v>776</v>
      </c>
      <c r="E257" s="74">
        <v>554.5</v>
      </c>
      <c r="F257" s="124">
        <v>6739</v>
      </c>
      <c r="G257" s="125">
        <v>622.88</v>
      </c>
      <c r="H257" s="125">
        <v>65.14</v>
      </c>
      <c r="I257" s="125">
        <v>67.709999999999994</v>
      </c>
      <c r="J257" s="125">
        <v>326.5</v>
      </c>
      <c r="K257" s="75">
        <v>29.52</v>
      </c>
      <c r="L257" s="75">
        <v>7.28</v>
      </c>
      <c r="M257" s="75">
        <v>23.29</v>
      </c>
      <c r="N257" s="113">
        <v>0</v>
      </c>
      <c r="O257" s="101">
        <v>31.49</v>
      </c>
      <c r="P257" s="101">
        <v>2.5830000000000002</v>
      </c>
      <c r="Q257" s="75">
        <v>0.44</v>
      </c>
      <c r="R257" s="101">
        <v>0</v>
      </c>
      <c r="S257" s="105">
        <v>3697015</v>
      </c>
      <c r="T257" s="105">
        <v>341712</v>
      </c>
      <c r="U257" s="105">
        <v>35736</v>
      </c>
      <c r="V257" s="105">
        <v>37146</v>
      </c>
      <c r="W257" s="105">
        <v>179118</v>
      </c>
      <c r="X257" s="105">
        <v>179319</v>
      </c>
      <c r="Y257" s="105">
        <v>0</v>
      </c>
      <c r="Z257" s="105">
        <v>0</v>
      </c>
      <c r="AA257" s="74">
        <v>0</v>
      </c>
      <c r="AB257" s="105">
        <v>17972</v>
      </c>
      <c r="AC257" s="105">
        <v>1957</v>
      </c>
      <c r="AD257" s="72">
        <v>11058</v>
      </c>
      <c r="AE257" s="167">
        <f t="array" ref="AE257">IFERROR(INDEX(#REF!,MATCH($C257&amp;#REF!&amp;DoM!$B$6,#REF!&amp;#REF!&amp;#REF!,0),MATCH(SNAME!AE$337,#REF!,0)),5.4)</f>
        <v>5.4</v>
      </c>
      <c r="AF257" s="105">
        <v>26931</v>
      </c>
      <c r="AG257" s="105">
        <v>27583</v>
      </c>
      <c r="AH257" s="104">
        <v>9556</v>
      </c>
      <c r="AI257" s="104">
        <v>10628</v>
      </c>
      <c r="AJ257">
        <v>11.5</v>
      </c>
      <c r="AK257" s="72">
        <v>185383655</v>
      </c>
      <c r="AL257" s="72">
        <v>17082</v>
      </c>
      <c r="AM257" s="72">
        <v>0</v>
      </c>
      <c r="AN257" s="62">
        <v>0</v>
      </c>
      <c r="AO257" s="72">
        <v>18763</v>
      </c>
      <c r="AP257" s="72">
        <v>19217</v>
      </c>
      <c r="AQ257" s="104">
        <v>6658</v>
      </c>
      <c r="AR257" s="104">
        <v>7481</v>
      </c>
      <c r="AS257" s="104">
        <v>20</v>
      </c>
      <c r="AT257" s="104">
        <v>10</v>
      </c>
      <c r="AU257" s="104">
        <v>0</v>
      </c>
      <c r="AV257" s="176">
        <v>1.34</v>
      </c>
      <c r="AW257" s="176">
        <v>0</v>
      </c>
      <c r="AX257" s="104">
        <v>0</v>
      </c>
      <c r="AY257" s="130"/>
    </row>
    <row r="258" spans="1:51" x14ac:dyDescent="0.2">
      <c r="A258" s="172" t="s">
        <v>874</v>
      </c>
      <c r="B258" s="154" t="s">
        <v>521</v>
      </c>
      <c r="C258" s="155" t="s">
        <v>264</v>
      </c>
      <c r="D258" t="s">
        <v>777</v>
      </c>
      <c r="E258" s="74">
        <v>1334.7</v>
      </c>
      <c r="F258" s="124">
        <v>6736</v>
      </c>
      <c r="G258" s="125">
        <v>585.51</v>
      </c>
      <c r="H258" s="125">
        <v>75.31</v>
      </c>
      <c r="I258" s="125">
        <v>79.19</v>
      </c>
      <c r="J258" s="125">
        <v>326.5</v>
      </c>
      <c r="K258" s="75">
        <v>38.880000000000003</v>
      </c>
      <c r="L258" s="75">
        <v>64.75</v>
      </c>
      <c r="M258" s="75">
        <v>79.459999999999994</v>
      </c>
      <c r="N258" s="113">
        <v>0</v>
      </c>
      <c r="O258" s="101">
        <v>4.0199999999999996</v>
      </c>
      <c r="P258" s="101">
        <v>6.0129999999999999</v>
      </c>
      <c r="Q258" s="75">
        <v>46.42</v>
      </c>
      <c r="R258" s="101">
        <v>0</v>
      </c>
      <c r="S258" s="105">
        <v>8774314</v>
      </c>
      <c r="T258" s="105">
        <v>762685</v>
      </c>
      <c r="U258" s="105">
        <v>98099</v>
      </c>
      <c r="V258" s="105">
        <v>103153</v>
      </c>
      <c r="W258" s="105">
        <v>425299</v>
      </c>
      <c r="X258" s="105">
        <v>445923</v>
      </c>
      <c r="Y258" s="105">
        <v>0</v>
      </c>
      <c r="Z258" s="105">
        <v>699</v>
      </c>
      <c r="AA258" s="74">
        <v>0</v>
      </c>
      <c r="AB258" s="105">
        <v>44819</v>
      </c>
      <c r="AC258" s="105">
        <v>5367</v>
      </c>
      <c r="AD258" s="72">
        <v>16038</v>
      </c>
      <c r="AE258" s="167">
        <f t="array" ref="AE258">IFERROR(INDEX(#REF!,MATCH($C258&amp;#REF!&amp;DoM!$B$6,#REF!&amp;#REF!&amp;#REF!,0),MATCH(SNAME!AE$337,#REF!,0)),5.4)</f>
        <v>5.4</v>
      </c>
      <c r="AF258" s="105">
        <v>24316</v>
      </c>
      <c r="AG258" s="105">
        <v>24499</v>
      </c>
      <c r="AH258" s="104">
        <v>77754</v>
      </c>
      <c r="AI258" s="104">
        <v>86635</v>
      </c>
      <c r="AJ258">
        <v>72</v>
      </c>
      <c r="AK258" s="72">
        <v>447194009</v>
      </c>
      <c r="AL258" s="72">
        <v>11699</v>
      </c>
      <c r="AM258" s="72">
        <v>0</v>
      </c>
      <c r="AN258" s="62">
        <v>0</v>
      </c>
      <c r="AO258" s="72">
        <v>18478</v>
      </c>
      <c r="AP258" s="72">
        <v>18617</v>
      </c>
      <c r="AQ258" s="104">
        <v>59087</v>
      </c>
      <c r="AR258" s="104">
        <v>68076</v>
      </c>
      <c r="AS258" s="104">
        <v>20</v>
      </c>
      <c r="AT258" s="104">
        <v>10</v>
      </c>
      <c r="AU258" s="104">
        <v>0</v>
      </c>
      <c r="AV258" s="176">
        <v>1.03</v>
      </c>
      <c r="AW258" s="176">
        <v>0</v>
      </c>
      <c r="AX258" s="104">
        <v>2029668</v>
      </c>
      <c r="AY258" s="130"/>
    </row>
    <row r="259" spans="1:51" x14ac:dyDescent="0.2">
      <c r="A259" s="172" t="s">
        <v>513</v>
      </c>
      <c r="B259" s="154" t="s">
        <v>518</v>
      </c>
      <c r="C259" s="155" t="s">
        <v>266</v>
      </c>
      <c r="D259" t="s">
        <v>778</v>
      </c>
      <c r="E259" s="74">
        <v>483</v>
      </c>
      <c r="F259" s="124">
        <v>6746</v>
      </c>
      <c r="G259" s="125">
        <v>700.41</v>
      </c>
      <c r="H259" s="125">
        <v>80.23</v>
      </c>
      <c r="I259" s="125">
        <v>72.94</v>
      </c>
      <c r="J259" s="125">
        <v>326.5</v>
      </c>
      <c r="K259" s="75">
        <v>26.64</v>
      </c>
      <c r="L259" s="75">
        <v>14.52</v>
      </c>
      <c r="M259" s="75">
        <v>24.66</v>
      </c>
      <c r="N259" s="113">
        <v>1.55</v>
      </c>
      <c r="O259" s="101">
        <v>25.07</v>
      </c>
      <c r="P259" s="101">
        <v>2.08</v>
      </c>
      <c r="Q259" s="75">
        <v>1.1000000000000001</v>
      </c>
      <c r="R259" s="101">
        <v>0</v>
      </c>
      <c r="S259" s="105">
        <v>3312286</v>
      </c>
      <c r="T259" s="105">
        <v>343901</v>
      </c>
      <c r="U259" s="105">
        <v>39393</v>
      </c>
      <c r="V259" s="105">
        <v>35814</v>
      </c>
      <c r="W259" s="105">
        <v>160312</v>
      </c>
      <c r="X259" s="105">
        <v>169384</v>
      </c>
      <c r="Y259" s="105">
        <v>0</v>
      </c>
      <c r="Z259" s="105">
        <v>3</v>
      </c>
      <c r="AA259" s="74">
        <v>0</v>
      </c>
      <c r="AB259" s="105">
        <v>18011</v>
      </c>
      <c r="AC259" s="105">
        <v>2149</v>
      </c>
      <c r="AD259" s="72">
        <v>9928</v>
      </c>
      <c r="AE259" s="167">
        <f t="array" ref="AE259">IFERROR(INDEX(#REF!,MATCH($C259&amp;#REF!&amp;DoM!$B$6,#REF!&amp;#REF!&amp;#REF!,0),MATCH(SNAME!AE$337,#REF!,0)),5.4)</f>
        <v>5.4</v>
      </c>
      <c r="AF259" s="105">
        <v>23985</v>
      </c>
      <c r="AG259" s="105">
        <v>24809</v>
      </c>
      <c r="AH259" s="104">
        <v>17388</v>
      </c>
      <c r="AI259" s="104">
        <v>19265</v>
      </c>
      <c r="AJ259">
        <v>9.5</v>
      </c>
      <c r="AK259" s="72">
        <v>276256464</v>
      </c>
      <c r="AL259" s="72">
        <v>2047</v>
      </c>
      <c r="AM259" s="72">
        <v>937</v>
      </c>
      <c r="AN259" s="62">
        <v>0</v>
      </c>
      <c r="AO259" s="72">
        <v>10746</v>
      </c>
      <c r="AP259" s="72">
        <v>11115</v>
      </c>
      <c r="AQ259" s="104">
        <v>7790</v>
      </c>
      <c r="AR259" s="104">
        <v>8739</v>
      </c>
      <c r="AS259" s="104">
        <v>20</v>
      </c>
      <c r="AT259" s="104">
        <v>10</v>
      </c>
      <c r="AU259" s="104">
        <v>0</v>
      </c>
      <c r="AV259" s="176">
        <v>0</v>
      </c>
      <c r="AW259" s="176">
        <v>0</v>
      </c>
      <c r="AX259" s="104">
        <v>0</v>
      </c>
      <c r="AY259" s="130"/>
    </row>
    <row r="260" spans="1:51" x14ac:dyDescent="0.2">
      <c r="A260" s="172" t="s">
        <v>928</v>
      </c>
      <c r="B260" s="154" t="s">
        <v>521</v>
      </c>
      <c r="C260" s="155" t="s">
        <v>265</v>
      </c>
      <c r="D260" t="s">
        <v>779</v>
      </c>
      <c r="E260" s="74">
        <v>14569.6</v>
      </c>
      <c r="F260" s="124">
        <v>6736</v>
      </c>
      <c r="G260" s="125">
        <v>563.38</v>
      </c>
      <c r="H260" s="125">
        <v>67.180000000000007</v>
      </c>
      <c r="I260" s="125">
        <v>84.14</v>
      </c>
      <c r="J260" s="125">
        <v>326.5</v>
      </c>
      <c r="K260" s="75">
        <v>833.04</v>
      </c>
      <c r="L260" s="75">
        <v>497.94</v>
      </c>
      <c r="M260" s="75">
        <v>1005.58</v>
      </c>
      <c r="N260" s="113">
        <v>0</v>
      </c>
      <c r="O260" s="101">
        <v>132.33000000000001</v>
      </c>
      <c r="P260" s="101">
        <v>83.786000000000001</v>
      </c>
      <c r="Q260" s="75">
        <v>387.2</v>
      </c>
      <c r="R260" s="101">
        <v>0</v>
      </c>
      <c r="S260" s="105">
        <v>97826254</v>
      </c>
      <c r="T260" s="105">
        <v>8181911</v>
      </c>
      <c r="U260" s="105">
        <v>975648</v>
      </c>
      <c r="V260" s="105">
        <v>1221957</v>
      </c>
      <c r="W260" s="105">
        <v>4741727</v>
      </c>
      <c r="X260" s="105">
        <v>5107699</v>
      </c>
      <c r="Y260" s="105">
        <v>0</v>
      </c>
      <c r="Z260" s="105">
        <v>1364</v>
      </c>
      <c r="AA260" s="74">
        <v>13.3</v>
      </c>
      <c r="AB260" s="105">
        <v>513371</v>
      </c>
      <c r="AC260" s="105">
        <v>61469</v>
      </c>
      <c r="AD260" s="72">
        <v>229069</v>
      </c>
      <c r="AE260" s="167">
        <f t="array" ref="AE260">IFERROR(INDEX(#REF!,MATCH($C260&amp;#REF!&amp;DoM!$B$6,#REF!&amp;#REF!&amp;#REF!,0),MATCH(SNAME!AE$337,#REF!,0)),5.4)</f>
        <v>5.4</v>
      </c>
      <c r="AF260" s="105">
        <v>591707</v>
      </c>
      <c r="AG260" s="105">
        <v>608539</v>
      </c>
      <c r="AH260" s="104">
        <v>370770</v>
      </c>
      <c r="AI260" s="104">
        <v>408995</v>
      </c>
      <c r="AJ260">
        <v>365</v>
      </c>
      <c r="AK260" s="72">
        <v>2598555854</v>
      </c>
      <c r="AL260" s="72">
        <v>59558</v>
      </c>
      <c r="AM260" s="72">
        <v>0</v>
      </c>
      <c r="AN260" s="62">
        <v>0</v>
      </c>
      <c r="AO260" s="72">
        <v>567446</v>
      </c>
      <c r="AP260" s="72">
        <v>583588</v>
      </c>
      <c r="AQ260" s="104">
        <v>355568</v>
      </c>
      <c r="AR260" s="104">
        <v>407588</v>
      </c>
      <c r="AS260" s="104">
        <v>20</v>
      </c>
      <c r="AT260" s="104">
        <v>10</v>
      </c>
      <c r="AU260" s="104">
        <v>0</v>
      </c>
      <c r="AV260" s="176">
        <v>0</v>
      </c>
      <c r="AW260" s="176">
        <v>0</v>
      </c>
      <c r="AX260" s="104">
        <v>6448006</v>
      </c>
      <c r="AY260" s="130"/>
    </row>
    <row r="261" spans="1:51" x14ac:dyDescent="0.2">
      <c r="A261" s="172" t="s">
        <v>894</v>
      </c>
      <c r="B261" s="154" t="s">
        <v>520</v>
      </c>
      <c r="C261" s="155" t="s">
        <v>267</v>
      </c>
      <c r="D261" t="s">
        <v>780</v>
      </c>
      <c r="E261" s="74">
        <v>1397.1</v>
      </c>
      <c r="F261" s="124">
        <v>6736</v>
      </c>
      <c r="G261" s="125">
        <v>554.86</v>
      </c>
      <c r="H261" s="125">
        <v>57.4</v>
      </c>
      <c r="I261" s="125">
        <v>52.39</v>
      </c>
      <c r="J261" s="125">
        <v>326.5</v>
      </c>
      <c r="K261" s="75">
        <v>46.8</v>
      </c>
      <c r="L261" s="75">
        <v>30.26</v>
      </c>
      <c r="M261" s="75">
        <v>26.03</v>
      </c>
      <c r="N261" s="113">
        <v>0</v>
      </c>
      <c r="O261" s="101">
        <v>8.65</v>
      </c>
      <c r="P261" s="101">
        <v>3.6120000000000001</v>
      </c>
      <c r="Q261" s="75">
        <v>0.22</v>
      </c>
      <c r="R261" s="101">
        <v>0</v>
      </c>
      <c r="S261" s="105">
        <v>9105725</v>
      </c>
      <c r="T261" s="105">
        <v>750060</v>
      </c>
      <c r="U261" s="105">
        <v>77593</v>
      </c>
      <c r="V261" s="105">
        <v>70821</v>
      </c>
      <c r="W261" s="105">
        <v>441363</v>
      </c>
      <c r="X261" s="105">
        <v>426531</v>
      </c>
      <c r="Y261" s="105">
        <v>0</v>
      </c>
      <c r="Z261" s="105">
        <v>23</v>
      </c>
      <c r="AA261" s="74">
        <v>0</v>
      </c>
      <c r="AB261" s="105">
        <v>39931</v>
      </c>
      <c r="AC261" s="105">
        <v>4657</v>
      </c>
      <c r="AD261" s="72">
        <v>15994</v>
      </c>
      <c r="AE261" s="167">
        <f t="array" ref="AE261">IFERROR(INDEX(#REF!,MATCH($C261&amp;#REF!&amp;DoM!$B$6,#REF!&amp;#REF!&amp;#REF!,0),MATCH(SNAME!AE$337,#REF!,0)),5.4)</f>
        <v>5.4</v>
      </c>
      <c r="AF261" s="105">
        <v>15151</v>
      </c>
      <c r="AG261" s="105">
        <v>15299</v>
      </c>
      <c r="AH261" s="104">
        <v>16997</v>
      </c>
      <c r="AI261" s="104">
        <v>18867</v>
      </c>
      <c r="AJ261">
        <v>17.5</v>
      </c>
      <c r="AK261" s="72">
        <v>454258241</v>
      </c>
      <c r="AL261" s="72">
        <v>657</v>
      </c>
      <c r="AM261" s="72">
        <v>0</v>
      </c>
      <c r="AN261" s="62">
        <v>0</v>
      </c>
      <c r="AO261" s="72">
        <v>9598</v>
      </c>
      <c r="AP261" s="72">
        <v>9692</v>
      </c>
      <c r="AQ261" s="104">
        <v>10768</v>
      </c>
      <c r="AR261" s="104">
        <v>12042</v>
      </c>
      <c r="AS261" s="104">
        <v>20</v>
      </c>
      <c r="AT261" s="104">
        <v>10</v>
      </c>
      <c r="AU261" s="104">
        <v>0</v>
      </c>
      <c r="AV261" s="176">
        <v>1.34</v>
      </c>
      <c r="AW261" s="176">
        <v>0</v>
      </c>
      <c r="AX261" s="104">
        <v>757971</v>
      </c>
      <c r="AY261" s="130"/>
    </row>
    <row r="262" spans="1:51" x14ac:dyDescent="0.2">
      <c r="A262" s="172" t="s">
        <v>514</v>
      </c>
      <c r="B262" s="154" t="s">
        <v>518</v>
      </c>
      <c r="C262" s="155" t="s">
        <v>500</v>
      </c>
      <c r="D262" t="s">
        <v>781</v>
      </c>
      <c r="E262" s="74">
        <v>946.8</v>
      </c>
      <c r="F262" s="124">
        <v>6764</v>
      </c>
      <c r="G262" s="125">
        <v>643.92999999999995</v>
      </c>
      <c r="H262" s="125">
        <v>65.760000000000005</v>
      </c>
      <c r="I262" s="125">
        <v>69.44</v>
      </c>
      <c r="J262" s="125">
        <v>326.5</v>
      </c>
      <c r="K262" s="75">
        <v>54.72</v>
      </c>
      <c r="L262" s="75">
        <v>20.6</v>
      </c>
      <c r="M262" s="75">
        <v>34.25</v>
      </c>
      <c r="N262" s="113">
        <v>2.99</v>
      </c>
      <c r="O262" s="101">
        <v>26.55</v>
      </c>
      <c r="P262" s="101">
        <v>4.9029999999999996</v>
      </c>
      <c r="Q262" s="75">
        <v>0.22</v>
      </c>
      <c r="R262" s="101">
        <v>0</v>
      </c>
      <c r="S262" s="105">
        <v>6074748</v>
      </c>
      <c r="T262" s="105">
        <v>578314</v>
      </c>
      <c r="U262" s="105">
        <v>59059</v>
      </c>
      <c r="V262" s="105">
        <v>62364</v>
      </c>
      <c r="W262" s="105">
        <v>293230</v>
      </c>
      <c r="X262" s="105">
        <v>305056</v>
      </c>
      <c r="Y262" s="105">
        <v>6561</v>
      </c>
      <c r="Z262" s="105">
        <v>33</v>
      </c>
      <c r="AA262" s="74">
        <v>0</v>
      </c>
      <c r="AB262" s="105">
        <v>32438</v>
      </c>
      <c r="AC262" s="105">
        <v>3870</v>
      </c>
      <c r="AD262" s="72">
        <v>18724</v>
      </c>
      <c r="AE262" s="167">
        <f t="array" ref="AE262">IFERROR(INDEX(#REF!,MATCH($C262&amp;#REF!&amp;DoM!$B$6,#REF!&amp;#REF!&amp;#REF!,0),MATCH(SNAME!AE$337,#REF!,0)),5.4)</f>
        <v>5.4</v>
      </c>
      <c r="AF262" s="105">
        <v>60385</v>
      </c>
      <c r="AG262" s="105">
        <v>60986</v>
      </c>
      <c r="AH262" s="104">
        <v>18953</v>
      </c>
      <c r="AI262" s="104">
        <v>21366</v>
      </c>
      <c r="AJ262">
        <v>29.5</v>
      </c>
      <c r="AK262" s="72">
        <v>462656032</v>
      </c>
      <c r="AL262" s="72">
        <v>23354</v>
      </c>
      <c r="AM262" s="72">
        <v>0</v>
      </c>
      <c r="AN262" s="62">
        <v>0</v>
      </c>
      <c r="AO262" s="72">
        <v>33930</v>
      </c>
      <c r="AP262" s="72">
        <v>34268</v>
      </c>
      <c r="AQ262" s="104">
        <v>10649</v>
      </c>
      <c r="AR262" s="104">
        <v>12103</v>
      </c>
      <c r="AS262" s="104">
        <v>20</v>
      </c>
      <c r="AT262" s="104">
        <v>10</v>
      </c>
      <c r="AU262" s="104">
        <v>0</v>
      </c>
      <c r="AV262" s="176">
        <v>1.34</v>
      </c>
      <c r="AW262" s="176">
        <v>0</v>
      </c>
      <c r="AX262" s="104">
        <v>0</v>
      </c>
      <c r="AY262" s="130"/>
    </row>
    <row r="263" spans="1:51" x14ac:dyDescent="0.2">
      <c r="A263" s="172" t="s">
        <v>939</v>
      </c>
      <c r="B263" s="154" t="s">
        <v>518</v>
      </c>
      <c r="C263" s="155" t="s">
        <v>269</v>
      </c>
      <c r="D263" t="s">
        <v>782</v>
      </c>
      <c r="E263" s="74">
        <v>629.9</v>
      </c>
      <c r="F263" s="124">
        <v>6793</v>
      </c>
      <c r="G263" s="125">
        <v>645.14</v>
      </c>
      <c r="H263" s="125">
        <v>76.28</v>
      </c>
      <c r="I263" s="125">
        <v>72.63</v>
      </c>
      <c r="J263" s="125">
        <v>326.5</v>
      </c>
      <c r="K263" s="75">
        <v>25.92</v>
      </c>
      <c r="L263" s="75">
        <v>23.6</v>
      </c>
      <c r="M263" s="75">
        <v>13.7</v>
      </c>
      <c r="N263" s="113">
        <v>1.96</v>
      </c>
      <c r="O263" s="101">
        <v>10.53</v>
      </c>
      <c r="P263" s="101">
        <v>2.6030000000000002</v>
      </c>
      <c r="Q263" s="75">
        <v>3.74</v>
      </c>
      <c r="R263" s="101">
        <v>0</v>
      </c>
      <c r="S263" s="105">
        <v>4327820</v>
      </c>
      <c r="T263" s="105">
        <v>411019</v>
      </c>
      <c r="U263" s="105">
        <v>48598</v>
      </c>
      <c r="V263" s="105">
        <v>46273</v>
      </c>
      <c r="W263" s="105">
        <v>208013</v>
      </c>
      <c r="X263" s="105">
        <v>213326</v>
      </c>
      <c r="Y263" s="105">
        <v>1785</v>
      </c>
      <c r="Z263" s="105">
        <v>1</v>
      </c>
      <c r="AA263" s="74">
        <v>0</v>
      </c>
      <c r="AB263" s="105">
        <v>22684</v>
      </c>
      <c r="AC263" s="105">
        <v>2706</v>
      </c>
      <c r="AD263" s="72">
        <v>11749</v>
      </c>
      <c r="AE263" s="167">
        <f t="array" ref="AE263">IFERROR(INDEX(#REF!,MATCH($C263&amp;#REF!&amp;DoM!$B$6,#REF!&amp;#REF!&amp;#REF!,0),MATCH(SNAME!AE$337,#REF!,0)),5.4)</f>
        <v>5.4</v>
      </c>
      <c r="AF263" s="105">
        <v>53625</v>
      </c>
      <c r="AG263" s="105">
        <v>51124</v>
      </c>
      <c r="AH263" s="104">
        <v>20293</v>
      </c>
      <c r="AI263" s="104">
        <v>20458</v>
      </c>
      <c r="AJ263">
        <v>22.5</v>
      </c>
      <c r="AK263" s="72">
        <v>281004514</v>
      </c>
      <c r="AL263" s="72">
        <v>5793</v>
      </c>
      <c r="AM263" s="72">
        <v>0</v>
      </c>
      <c r="AN263" s="62">
        <v>0</v>
      </c>
      <c r="AO263" s="72">
        <v>26458</v>
      </c>
      <c r="AP263" s="72">
        <v>25224</v>
      </c>
      <c r="AQ263" s="104">
        <v>10012</v>
      </c>
      <c r="AR263" s="104">
        <v>10239</v>
      </c>
      <c r="AS263" s="104">
        <v>20</v>
      </c>
      <c r="AT263" s="104">
        <v>10</v>
      </c>
      <c r="AU263" s="104">
        <v>0</v>
      </c>
      <c r="AV263" s="176">
        <v>1</v>
      </c>
      <c r="AW263" s="176">
        <v>0</v>
      </c>
      <c r="AX263" s="104">
        <v>19873</v>
      </c>
      <c r="AY263" s="130"/>
    </row>
    <row r="264" spans="1:51" x14ac:dyDescent="0.2">
      <c r="A264" s="172" t="s">
        <v>922</v>
      </c>
      <c r="B264" s="154" t="s">
        <v>521</v>
      </c>
      <c r="C264" s="155" t="s">
        <v>235</v>
      </c>
      <c r="D264" t="s">
        <v>783</v>
      </c>
      <c r="E264" s="74">
        <v>611.6</v>
      </c>
      <c r="F264" s="124">
        <v>6784</v>
      </c>
      <c r="G264" s="125">
        <v>597.29999999999995</v>
      </c>
      <c r="H264" s="125">
        <v>70.27</v>
      </c>
      <c r="I264" s="125">
        <v>59.9</v>
      </c>
      <c r="J264" s="125">
        <v>326.5</v>
      </c>
      <c r="K264" s="75">
        <v>36</v>
      </c>
      <c r="L264" s="75">
        <v>44.78</v>
      </c>
      <c r="M264" s="75">
        <v>31.51</v>
      </c>
      <c r="N264" s="113">
        <v>0</v>
      </c>
      <c r="O264" s="101">
        <v>2.2200000000000002</v>
      </c>
      <c r="P264" s="101">
        <v>3.0230000000000001</v>
      </c>
      <c r="Q264" s="75">
        <v>1.1000000000000001</v>
      </c>
      <c r="R264" s="101">
        <v>0</v>
      </c>
      <c r="S264" s="105">
        <v>4002560</v>
      </c>
      <c r="T264" s="105">
        <v>352407</v>
      </c>
      <c r="U264" s="105">
        <v>41459</v>
      </c>
      <c r="V264" s="105">
        <v>35341</v>
      </c>
      <c r="W264" s="105">
        <v>192635</v>
      </c>
      <c r="X264" s="105">
        <v>210179</v>
      </c>
      <c r="Y264" s="105">
        <v>12831</v>
      </c>
      <c r="Z264" s="105">
        <v>54</v>
      </c>
      <c r="AA264" s="74">
        <v>0.1</v>
      </c>
      <c r="AB264" s="105">
        <v>21125</v>
      </c>
      <c r="AC264" s="105">
        <v>2529</v>
      </c>
      <c r="AD264" s="72">
        <v>13463</v>
      </c>
      <c r="AE264" s="167">
        <f t="array" ref="AE264">IFERROR(INDEX(#REF!,MATCH($C264&amp;#REF!&amp;DoM!$B$6,#REF!&amp;#REF!&amp;#REF!,0),MATCH(SNAME!AE$337,#REF!,0)),5.4)</f>
        <v>5.4</v>
      </c>
      <c r="AF264" s="105">
        <v>36277</v>
      </c>
      <c r="AG264" s="105">
        <v>36208</v>
      </c>
      <c r="AH264" s="104">
        <v>31196</v>
      </c>
      <c r="AI264" s="104">
        <v>36725</v>
      </c>
      <c r="AJ264">
        <v>17</v>
      </c>
      <c r="AK264" s="72">
        <v>412233053</v>
      </c>
      <c r="AL264" s="72">
        <v>27433</v>
      </c>
      <c r="AM264" s="72">
        <v>0</v>
      </c>
      <c r="AN264" s="62">
        <v>0</v>
      </c>
      <c r="AO264" s="72">
        <v>16708</v>
      </c>
      <c r="AP264" s="72">
        <v>16676</v>
      </c>
      <c r="AQ264" s="104">
        <v>14368</v>
      </c>
      <c r="AR264" s="104">
        <v>17174</v>
      </c>
      <c r="AS264" s="104">
        <v>20</v>
      </c>
      <c r="AT264" s="104">
        <v>10</v>
      </c>
      <c r="AU264" s="104">
        <v>20</v>
      </c>
      <c r="AV264" s="176">
        <v>1.34</v>
      </c>
      <c r="AW264" s="176">
        <v>0</v>
      </c>
      <c r="AX264" s="104">
        <v>67915</v>
      </c>
      <c r="AY264" s="130"/>
    </row>
    <row r="265" spans="1:51" x14ac:dyDescent="0.2">
      <c r="A265" s="172" t="s">
        <v>891</v>
      </c>
      <c r="B265" s="154" t="s">
        <v>514</v>
      </c>
      <c r="C265" s="155" t="s">
        <v>270</v>
      </c>
      <c r="D265" t="s">
        <v>784</v>
      </c>
      <c r="E265" s="74">
        <v>195</v>
      </c>
      <c r="F265" s="124">
        <v>6736</v>
      </c>
      <c r="G265" s="125">
        <v>675.52</v>
      </c>
      <c r="H265" s="125">
        <v>67.989999999999995</v>
      </c>
      <c r="I265" s="125">
        <v>56.02</v>
      </c>
      <c r="J265" s="125">
        <v>326.5</v>
      </c>
      <c r="K265" s="75">
        <v>7.92</v>
      </c>
      <c r="L265" s="75">
        <v>7.26</v>
      </c>
      <c r="M265" s="75">
        <v>19.18</v>
      </c>
      <c r="N265" s="113">
        <v>0</v>
      </c>
      <c r="O265" s="101">
        <v>27.47</v>
      </c>
      <c r="P265" s="101">
        <v>1.105</v>
      </c>
      <c r="Q265" s="75">
        <v>0</v>
      </c>
      <c r="R265" s="101">
        <v>0</v>
      </c>
      <c r="S265" s="105">
        <v>1395026</v>
      </c>
      <c r="T265" s="105">
        <v>139900</v>
      </c>
      <c r="U265" s="105">
        <v>14081</v>
      </c>
      <c r="V265" s="105">
        <v>11602</v>
      </c>
      <c r="W265" s="105">
        <v>67618</v>
      </c>
      <c r="X265" s="105">
        <v>71656</v>
      </c>
      <c r="Y265" s="105">
        <v>7592</v>
      </c>
      <c r="Z265" s="105">
        <v>1</v>
      </c>
      <c r="AA265" s="74">
        <v>0</v>
      </c>
      <c r="AB265" s="105">
        <v>7357</v>
      </c>
      <c r="AC265" s="105">
        <v>787</v>
      </c>
      <c r="AD265" s="72">
        <v>5327</v>
      </c>
      <c r="AE265" s="167">
        <f t="array" ref="AE265">IFERROR(INDEX(#REF!,MATCH($C265&amp;#REF!&amp;DoM!$B$6,#REF!&amp;#REF!&amp;#REF!,0),MATCH(SNAME!AE$337,#REF!,0)),5.4)</f>
        <v>5.4</v>
      </c>
      <c r="AF265" s="105">
        <v>16190</v>
      </c>
      <c r="AG265" s="105">
        <v>16195</v>
      </c>
      <c r="AH265" s="104">
        <v>1853</v>
      </c>
      <c r="AI265" s="104">
        <v>2053</v>
      </c>
      <c r="AJ265">
        <v>4.5</v>
      </c>
      <c r="AK265" s="72">
        <v>109495271</v>
      </c>
      <c r="AL265" s="72">
        <v>1051</v>
      </c>
      <c r="AM265" s="72">
        <v>0</v>
      </c>
      <c r="AN265" s="62">
        <v>0</v>
      </c>
      <c r="AO265" s="72">
        <v>7409</v>
      </c>
      <c r="AP265" s="72">
        <v>7411</v>
      </c>
      <c r="AQ265" s="104">
        <v>848</v>
      </c>
      <c r="AR265" s="104">
        <v>942</v>
      </c>
      <c r="AS265" s="104">
        <v>20</v>
      </c>
      <c r="AT265" s="104">
        <v>10</v>
      </c>
      <c r="AU265" s="104">
        <v>0</v>
      </c>
      <c r="AV265" s="176">
        <v>0</v>
      </c>
      <c r="AW265" s="176">
        <v>0</v>
      </c>
      <c r="AX265" s="104">
        <v>626413</v>
      </c>
      <c r="AY265" s="130"/>
    </row>
    <row r="266" spans="1:51" x14ac:dyDescent="0.2">
      <c r="A266" s="172" t="s">
        <v>918</v>
      </c>
      <c r="B266" s="154" t="s">
        <v>512</v>
      </c>
      <c r="C266" s="155" t="s">
        <v>271</v>
      </c>
      <c r="D266" t="s">
        <v>785</v>
      </c>
      <c r="E266" s="74">
        <v>1541.1</v>
      </c>
      <c r="F266" s="124">
        <v>6751</v>
      </c>
      <c r="G266" s="125">
        <v>598.88</v>
      </c>
      <c r="H266" s="125">
        <v>62.38</v>
      </c>
      <c r="I266" s="125">
        <v>78.150000000000006</v>
      </c>
      <c r="J266" s="125">
        <v>326.5</v>
      </c>
      <c r="K266" s="75">
        <v>105.84</v>
      </c>
      <c r="L266" s="75">
        <v>61.14</v>
      </c>
      <c r="M266" s="75">
        <v>89.05</v>
      </c>
      <c r="N266" s="113">
        <v>0</v>
      </c>
      <c r="O266" s="101">
        <v>11.28</v>
      </c>
      <c r="P266" s="101">
        <v>9.298</v>
      </c>
      <c r="Q266" s="75">
        <v>30.58</v>
      </c>
      <c r="R266" s="101">
        <v>0</v>
      </c>
      <c r="S266" s="105">
        <v>10403291</v>
      </c>
      <c r="T266" s="105">
        <v>922874</v>
      </c>
      <c r="U266" s="105">
        <v>96128</v>
      </c>
      <c r="V266" s="105">
        <v>120429</v>
      </c>
      <c r="W266" s="105">
        <v>503137</v>
      </c>
      <c r="X266" s="105">
        <v>529808</v>
      </c>
      <c r="Y266" s="105">
        <v>6313</v>
      </c>
      <c r="Z266" s="105">
        <v>1</v>
      </c>
      <c r="AA266" s="74">
        <v>0</v>
      </c>
      <c r="AB266" s="105">
        <v>66917</v>
      </c>
      <c r="AC266" s="105">
        <v>7703</v>
      </c>
      <c r="AD266" s="72">
        <v>24984</v>
      </c>
      <c r="AE266" s="167">
        <f t="array" ref="AE266">IFERROR(INDEX(#REF!,MATCH($C266&amp;#REF!&amp;DoM!$B$6,#REF!&amp;#REF!&amp;#REF!,0),MATCH(SNAME!AE$337,#REF!,0)),5.4)</f>
        <v>5.4</v>
      </c>
      <c r="AF266" s="105">
        <v>52968</v>
      </c>
      <c r="AG266" s="105">
        <v>53915</v>
      </c>
      <c r="AH266" s="104">
        <v>31470</v>
      </c>
      <c r="AI266" s="104">
        <v>34866</v>
      </c>
      <c r="AJ266">
        <v>47</v>
      </c>
      <c r="AK266" s="72">
        <v>357807412</v>
      </c>
      <c r="AL266" s="72">
        <v>65071</v>
      </c>
      <c r="AM266" s="72">
        <v>0</v>
      </c>
      <c r="AN266" s="62">
        <v>0</v>
      </c>
      <c r="AO266" s="72">
        <v>47782</v>
      </c>
      <c r="AP266" s="72">
        <v>48636</v>
      </c>
      <c r="AQ266" s="104">
        <v>28389</v>
      </c>
      <c r="AR266" s="104">
        <v>32007</v>
      </c>
      <c r="AS266" s="104">
        <v>20</v>
      </c>
      <c r="AT266" s="104">
        <v>10</v>
      </c>
      <c r="AU266" s="104">
        <v>0</v>
      </c>
      <c r="AV266" s="176">
        <v>0</v>
      </c>
      <c r="AW266" s="176">
        <v>0</v>
      </c>
      <c r="AX266" s="104">
        <v>103082</v>
      </c>
      <c r="AY266" s="130"/>
    </row>
    <row r="267" spans="1:51" x14ac:dyDescent="0.2">
      <c r="A267" s="172" t="s">
        <v>900</v>
      </c>
      <c r="B267" s="154" t="s">
        <v>517</v>
      </c>
      <c r="C267" s="126" t="s">
        <v>272</v>
      </c>
      <c r="D267" t="s">
        <v>786</v>
      </c>
      <c r="E267" s="74">
        <v>501.8</v>
      </c>
      <c r="F267" s="124">
        <v>6736</v>
      </c>
      <c r="G267" s="125">
        <v>600.02</v>
      </c>
      <c r="H267" s="125">
        <v>69.069999999999993</v>
      </c>
      <c r="I267" s="125">
        <v>52.42</v>
      </c>
      <c r="J267" s="125">
        <v>326.5</v>
      </c>
      <c r="K267" s="75">
        <v>46.8</v>
      </c>
      <c r="L267" s="75">
        <v>21.78</v>
      </c>
      <c r="M267" s="75">
        <v>32.880000000000003</v>
      </c>
      <c r="N267" s="113">
        <v>0</v>
      </c>
      <c r="O267" s="101">
        <v>27.53</v>
      </c>
      <c r="P267" s="101">
        <v>2.2480000000000002</v>
      </c>
      <c r="Q267" s="75">
        <v>1.54</v>
      </c>
      <c r="R267" s="101">
        <v>0</v>
      </c>
      <c r="S267" s="105">
        <v>3347792</v>
      </c>
      <c r="T267" s="105">
        <v>298210</v>
      </c>
      <c r="U267" s="105">
        <v>34328</v>
      </c>
      <c r="V267" s="105">
        <v>26053</v>
      </c>
      <c r="W267" s="105">
        <v>162271</v>
      </c>
      <c r="X267" s="105">
        <v>184355</v>
      </c>
      <c r="Y267" s="105">
        <v>9180</v>
      </c>
      <c r="Z267" s="105">
        <v>190</v>
      </c>
      <c r="AA267" s="74">
        <v>2.8</v>
      </c>
      <c r="AB267" s="105">
        <v>18169</v>
      </c>
      <c r="AC267" s="105">
        <v>1956</v>
      </c>
      <c r="AD267" s="72">
        <v>12805</v>
      </c>
      <c r="AE267" s="167">
        <f t="array" ref="AE267">IFERROR(INDEX(#REF!,MATCH($C267&amp;#REF!&amp;DoM!$B$6,#REF!&amp;#REF!&amp;#REF!,0),MATCH(SNAME!AE$337,#REF!,0)),5.4)</f>
        <v>5.4</v>
      </c>
      <c r="AF267" s="105">
        <v>16868</v>
      </c>
      <c r="AG267" s="105">
        <v>17547</v>
      </c>
      <c r="AH267" s="104">
        <v>10042</v>
      </c>
      <c r="AI267" s="104">
        <v>11090</v>
      </c>
      <c r="AJ267">
        <v>24.5</v>
      </c>
      <c r="AK267" s="72">
        <v>271916568</v>
      </c>
      <c r="AL267" s="72">
        <v>11521</v>
      </c>
      <c r="AM267" s="72">
        <v>0</v>
      </c>
      <c r="AN267" s="62">
        <v>0</v>
      </c>
      <c r="AO267" s="72">
        <v>9165</v>
      </c>
      <c r="AP267" s="72">
        <v>9534</v>
      </c>
      <c r="AQ267" s="104">
        <v>5456</v>
      </c>
      <c r="AR267" s="104">
        <v>6069</v>
      </c>
      <c r="AS267" s="104">
        <v>20</v>
      </c>
      <c r="AT267" s="104">
        <v>10</v>
      </c>
      <c r="AU267" s="104">
        <v>20</v>
      </c>
      <c r="AV267" s="176">
        <v>0.67</v>
      </c>
      <c r="AW267" s="176">
        <v>0</v>
      </c>
      <c r="AX267" s="104">
        <v>450143</v>
      </c>
      <c r="AY267" s="130"/>
    </row>
    <row r="268" spans="1:51" x14ac:dyDescent="0.2">
      <c r="A268" s="172" t="s">
        <v>866</v>
      </c>
      <c r="B268" s="154" t="s">
        <v>513</v>
      </c>
      <c r="C268" s="155" t="s">
        <v>273</v>
      </c>
      <c r="D268" t="s">
        <v>787</v>
      </c>
      <c r="E268" s="74">
        <v>6894.4</v>
      </c>
      <c r="F268" s="124">
        <v>6736</v>
      </c>
      <c r="G268" s="125">
        <v>546.15</v>
      </c>
      <c r="H268" s="125">
        <v>62.53</v>
      </c>
      <c r="I268" s="125">
        <v>62.04</v>
      </c>
      <c r="J268" s="125">
        <v>326.5</v>
      </c>
      <c r="K268" s="75">
        <v>304.56</v>
      </c>
      <c r="L268" s="75">
        <v>189.5</v>
      </c>
      <c r="M268" s="75">
        <v>279.48</v>
      </c>
      <c r="N268" s="113">
        <v>0</v>
      </c>
      <c r="O268" s="101">
        <v>68.650000000000006</v>
      </c>
      <c r="P268" s="101">
        <v>28.76</v>
      </c>
      <c r="Q268" s="75">
        <v>34.32</v>
      </c>
      <c r="R268" s="101">
        <v>0</v>
      </c>
      <c r="S268" s="105">
        <v>46095122</v>
      </c>
      <c r="T268" s="105">
        <v>3737359</v>
      </c>
      <c r="U268" s="105">
        <v>427899</v>
      </c>
      <c r="V268" s="105">
        <v>424546</v>
      </c>
      <c r="W268" s="105">
        <v>2234272</v>
      </c>
      <c r="X268" s="105">
        <v>2172583</v>
      </c>
      <c r="Y268" s="105">
        <v>0</v>
      </c>
      <c r="Z268" s="105">
        <v>279</v>
      </c>
      <c r="AA268" s="74">
        <v>0</v>
      </c>
      <c r="AB268" s="105">
        <v>179954</v>
      </c>
      <c r="AC268" s="105">
        <v>22872</v>
      </c>
      <c r="AD268" s="72">
        <v>64212</v>
      </c>
      <c r="AE268" s="167">
        <f t="array" ref="AE268">IFERROR(INDEX(#REF!,MATCH($C268&amp;#REF!&amp;DoM!$B$6,#REF!&amp;#REF!&amp;#REF!,0),MATCH(SNAME!AE$337,#REF!,0)),5.4)</f>
        <v>5.4</v>
      </c>
      <c r="AF268" s="105">
        <v>490444</v>
      </c>
      <c r="AG268" s="105">
        <v>506231</v>
      </c>
      <c r="AH268" s="104">
        <v>257580</v>
      </c>
      <c r="AI268" s="104">
        <v>325316</v>
      </c>
      <c r="AJ268">
        <v>134</v>
      </c>
      <c r="AK268" s="72">
        <v>1767232171</v>
      </c>
      <c r="AL268" s="72">
        <v>0</v>
      </c>
      <c r="AM268" s="72">
        <v>0</v>
      </c>
      <c r="AN268" s="62">
        <v>0</v>
      </c>
      <c r="AO268" s="72">
        <v>415769</v>
      </c>
      <c r="AP268" s="72">
        <v>429153</v>
      </c>
      <c r="AQ268" s="104">
        <v>218362</v>
      </c>
      <c r="AR268" s="104">
        <v>283834</v>
      </c>
      <c r="AS268" s="104">
        <v>20</v>
      </c>
      <c r="AT268" s="104">
        <v>10</v>
      </c>
      <c r="AU268" s="104">
        <v>0</v>
      </c>
      <c r="AV268" s="176">
        <v>0.67</v>
      </c>
      <c r="AW268" s="176">
        <v>0</v>
      </c>
      <c r="AX268" s="104">
        <v>0</v>
      </c>
      <c r="AY268" s="130"/>
    </row>
    <row r="269" spans="1:51" x14ac:dyDescent="0.2">
      <c r="A269" s="172" t="s">
        <v>881</v>
      </c>
      <c r="B269" s="154" t="s">
        <v>513</v>
      </c>
      <c r="C269" s="155" t="s">
        <v>268</v>
      </c>
      <c r="D269" t="s">
        <v>788</v>
      </c>
      <c r="E269" s="74">
        <v>540.9</v>
      </c>
      <c r="F269" s="124">
        <v>6736</v>
      </c>
      <c r="G269" s="125">
        <v>591.74</v>
      </c>
      <c r="H269" s="125">
        <v>62.49</v>
      </c>
      <c r="I269" s="125">
        <v>60.18</v>
      </c>
      <c r="J269" s="125">
        <v>326.5</v>
      </c>
      <c r="K269" s="75">
        <v>37.44</v>
      </c>
      <c r="L269" s="75">
        <v>26.63</v>
      </c>
      <c r="M269" s="75">
        <v>8.2200000000000006</v>
      </c>
      <c r="N269" s="113">
        <v>0</v>
      </c>
      <c r="O269" s="101">
        <v>22.46</v>
      </c>
      <c r="P269" s="101">
        <v>2.35</v>
      </c>
      <c r="Q269" s="75">
        <v>0.66</v>
      </c>
      <c r="R269" s="101">
        <v>0</v>
      </c>
      <c r="S269" s="105">
        <v>3722987</v>
      </c>
      <c r="T269" s="105">
        <v>327055</v>
      </c>
      <c r="U269" s="105">
        <v>34538</v>
      </c>
      <c r="V269" s="105">
        <v>33261</v>
      </c>
      <c r="W269" s="105">
        <v>180457</v>
      </c>
      <c r="X269" s="105">
        <v>178785</v>
      </c>
      <c r="Y269" s="105">
        <v>9619</v>
      </c>
      <c r="Z269" s="105">
        <v>0</v>
      </c>
      <c r="AA269" s="74">
        <v>0</v>
      </c>
      <c r="AB269" s="105">
        <v>14809</v>
      </c>
      <c r="AC269" s="105">
        <v>1882</v>
      </c>
      <c r="AD269" s="72">
        <v>8795</v>
      </c>
      <c r="AE269" s="167">
        <f t="array" ref="AE269">IFERROR(INDEX(#REF!,MATCH($C269&amp;#REF!&amp;DoM!$B$6,#REF!&amp;#REF!&amp;#REF!,0),MATCH(SNAME!AE$337,#REF!,0)),5.4)</f>
        <v>5.4</v>
      </c>
      <c r="AF269" s="105">
        <v>27876</v>
      </c>
      <c r="AG269" s="105">
        <v>27931</v>
      </c>
      <c r="AH269" s="104">
        <v>1983</v>
      </c>
      <c r="AI269" s="104">
        <v>2197</v>
      </c>
      <c r="AJ269">
        <v>15.5</v>
      </c>
      <c r="AK269" s="72">
        <v>152427849</v>
      </c>
      <c r="AL269" s="72">
        <v>14684</v>
      </c>
      <c r="AM269" s="72">
        <v>0</v>
      </c>
      <c r="AN269" s="62">
        <v>0</v>
      </c>
      <c r="AO269" s="72">
        <v>31498</v>
      </c>
      <c r="AP269" s="72">
        <v>31560</v>
      </c>
      <c r="AQ269" s="104">
        <v>2240</v>
      </c>
      <c r="AR269" s="104">
        <v>2489</v>
      </c>
      <c r="AS269" s="104">
        <v>20</v>
      </c>
      <c r="AT269" s="104">
        <v>10</v>
      </c>
      <c r="AU269" s="104">
        <v>0</v>
      </c>
      <c r="AV269" s="176">
        <v>1.34</v>
      </c>
      <c r="AW269" s="176">
        <v>0</v>
      </c>
      <c r="AX269" s="104">
        <v>24809</v>
      </c>
      <c r="AY269" s="130"/>
    </row>
    <row r="270" spans="1:51" x14ac:dyDescent="0.2">
      <c r="A270" s="172" t="s">
        <v>913</v>
      </c>
      <c r="B270" s="154" t="s">
        <v>518</v>
      </c>
      <c r="C270" s="155" t="s">
        <v>443</v>
      </c>
      <c r="D270" t="s">
        <v>789</v>
      </c>
      <c r="E270" s="74">
        <v>573.70000000000005</v>
      </c>
      <c r="F270" s="124">
        <v>6860</v>
      </c>
      <c r="G270" s="125">
        <v>641.78</v>
      </c>
      <c r="H270" s="125">
        <v>74.63</v>
      </c>
      <c r="I270" s="125">
        <v>77.72</v>
      </c>
      <c r="J270" s="125">
        <v>326.5</v>
      </c>
      <c r="K270" s="75">
        <v>30.24</v>
      </c>
      <c r="L270" s="75">
        <v>22.99</v>
      </c>
      <c r="M270" s="75">
        <v>27.4</v>
      </c>
      <c r="N270" s="113">
        <v>1.85</v>
      </c>
      <c r="O270" s="101">
        <v>25.24</v>
      </c>
      <c r="P270" s="101">
        <v>2.85</v>
      </c>
      <c r="Q270" s="75">
        <v>0</v>
      </c>
      <c r="R270" s="101">
        <v>0</v>
      </c>
      <c r="S270" s="105">
        <v>3773000</v>
      </c>
      <c r="T270" s="105">
        <v>352979</v>
      </c>
      <c r="U270" s="105">
        <v>41047</v>
      </c>
      <c r="V270" s="105">
        <v>42746</v>
      </c>
      <c r="W270" s="105">
        <v>179575</v>
      </c>
      <c r="X270" s="105">
        <v>191297</v>
      </c>
      <c r="Y270" s="105">
        <v>0</v>
      </c>
      <c r="Z270" s="105">
        <v>7</v>
      </c>
      <c r="AA270" s="74">
        <v>0</v>
      </c>
      <c r="AB270" s="105">
        <v>20341</v>
      </c>
      <c r="AC270" s="105">
        <v>2427</v>
      </c>
      <c r="AD270" s="72">
        <v>11023</v>
      </c>
      <c r="AE270" s="167">
        <f t="array" ref="AE270">IFERROR(INDEX(#REF!,MATCH($C270&amp;#REF!&amp;DoM!$B$6,#REF!&amp;#REF!&amp;#REF!,0),MATCH(SNAME!AE$337,#REF!,0)),5.4)</f>
        <v>5.4</v>
      </c>
      <c r="AF270" s="105">
        <v>50064</v>
      </c>
      <c r="AG270" s="105">
        <v>50738</v>
      </c>
      <c r="AH270" s="104">
        <v>15353</v>
      </c>
      <c r="AI270" s="104">
        <v>17022</v>
      </c>
      <c r="AJ270">
        <v>14</v>
      </c>
      <c r="AK270" s="72">
        <v>251726596</v>
      </c>
      <c r="AL270" s="72">
        <v>27053</v>
      </c>
      <c r="AM270" s="72">
        <v>0</v>
      </c>
      <c r="AN270" s="62">
        <v>0</v>
      </c>
      <c r="AO270" s="72">
        <v>28388</v>
      </c>
      <c r="AP270" s="72">
        <v>28770</v>
      </c>
      <c r="AQ270" s="104">
        <v>8706</v>
      </c>
      <c r="AR270" s="104">
        <v>9771</v>
      </c>
      <c r="AS270" s="104">
        <v>20</v>
      </c>
      <c r="AT270" s="104">
        <v>10</v>
      </c>
      <c r="AU270" s="104">
        <v>20</v>
      </c>
      <c r="AV270" s="176">
        <v>1</v>
      </c>
      <c r="AW270" s="176">
        <v>0</v>
      </c>
      <c r="AX270" s="104">
        <v>0</v>
      </c>
      <c r="AY270" s="130"/>
    </row>
    <row r="271" spans="1:51" x14ac:dyDescent="0.2">
      <c r="A271" s="172" t="s">
        <v>893</v>
      </c>
      <c r="B271" s="154" t="s">
        <v>518</v>
      </c>
      <c r="C271" s="155" t="s">
        <v>274</v>
      </c>
      <c r="D271" t="s">
        <v>790</v>
      </c>
      <c r="E271" s="74">
        <v>1958</v>
      </c>
      <c r="F271" s="124">
        <v>6736</v>
      </c>
      <c r="G271" s="125">
        <v>588.16</v>
      </c>
      <c r="H271" s="125">
        <v>71.069999999999993</v>
      </c>
      <c r="I271" s="125">
        <v>69.69</v>
      </c>
      <c r="J271" s="125">
        <v>326.5</v>
      </c>
      <c r="K271" s="75">
        <v>101.52</v>
      </c>
      <c r="L271" s="75">
        <v>120.4</v>
      </c>
      <c r="M271" s="75">
        <v>110.97</v>
      </c>
      <c r="N271" s="113">
        <v>6.48</v>
      </c>
      <c r="O271" s="101">
        <v>13.01</v>
      </c>
      <c r="P271" s="101">
        <v>9.99</v>
      </c>
      <c r="Q271" s="75">
        <v>7.04</v>
      </c>
      <c r="R271" s="101">
        <v>0</v>
      </c>
      <c r="S271" s="105">
        <v>12778192</v>
      </c>
      <c r="T271" s="105">
        <v>1115740</v>
      </c>
      <c r="U271" s="105">
        <v>134820</v>
      </c>
      <c r="V271" s="105">
        <v>132202</v>
      </c>
      <c r="W271" s="105">
        <v>619371</v>
      </c>
      <c r="X271" s="105">
        <v>683038</v>
      </c>
      <c r="Y271" s="105">
        <v>0</v>
      </c>
      <c r="Z271" s="105">
        <v>185</v>
      </c>
      <c r="AA271" s="74">
        <v>0.5</v>
      </c>
      <c r="AB271" s="105">
        <v>72630</v>
      </c>
      <c r="AC271" s="105">
        <v>8666</v>
      </c>
      <c r="AD271" s="72">
        <v>33852</v>
      </c>
      <c r="AE271" s="167">
        <f t="array" ref="AE271">IFERROR(INDEX(#REF!,MATCH($C271&amp;#REF!&amp;DoM!$B$6,#REF!&amp;#REF!&amp;#REF!,0),MATCH(SNAME!AE$337,#REF!,0)),5.4)</f>
        <v>5.4</v>
      </c>
      <c r="AF271" s="105">
        <v>115903</v>
      </c>
      <c r="AG271" s="105">
        <v>113322</v>
      </c>
      <c r="AH271" s="104">
        <v>116688</v>
      </c>
      <c r="AI271" s="104">
        <v>129399</v>
      </c>
      <c r="AJ271">
        <v>68.5</v>
      </c>
      <c r="AK271" s="72">
        <v>674549337</v>
      </c>
      <c r="AL271" s="72">
        <v>24650</v>
      </c>
      <c r="AM271" s="72">
        <v>0</v>
      </c>
      <c r="AN271" s="62">
        <v>0</v>
      </c>
      <c r="AO271" s="72">
        <v>84274</v>
      </c>
      <c r="AP271" s="72">
        <v>82397</v>
      </c>
      <c r="AQ271" s="104">
        <v>84845</v>
      </c>
      <c r="AR271" s="104">
        <v>97327</v>
      </c>
      <c r="AS271" s="104">
        <v>4</v>
      </c>
      <c r="AT271" s="104">
        <v>10</v>
      </c>
      <c r="AU271" s="104">
        <v>0</v>
      </c>
      <c r="AV271" s="176">
        <v>0.67</v>
      </c>
      <c r="AW271" s="176">
        <v>0</v>
      </c>
      <c r="AX271" s="104">
        <v>86767</v>
      </c>
      <c r="AY271" s="130"/>
    </row>
    <row r="272" spans="1:51" x14ac:dyDescent="0.2">
      <c r="A272" s="172" t="s">
        <v>921</v>
      </c>
      <c r="B272" s="154" t="s">
        <v>518</v>
      </c>
      <c r="C272" s="155" t="s">
        <v>275</v>
      </c>
      <c r="D272" t="s">
        <v>791</v>
      </c>
      <c r="E272" s="74">
        <v>1167.7</v>
      </c>
      <c r="F272" s="124">
        <v>6736</v>
      </c>
      <c r="G272" s="125">
        <v>582.94000000000005</v>
      </c>
      <c r="H272" s="125">
        <v>69.17</v>
      </c>
      <c r="I272" s="125">
        <v>66.040000000000006</v>
      </c>
      <c r="J272" s="125">
        <v>326.5</v>
      </c>
      <c r="K272" s="75">
        <v>42.48</v>
      </c>
      <c r="L272" s="75">
        <v>50.82</v>
      </c>
      <c r="M272" s="75">
        <v>21.92</v>
      </c>
      <c r="N272" s="113">
        <v>3.64</v>
      </c>
      <c r="O272" s="101">
        <v>5.52</v>
      </c>
      <c r="P272" s="101">
        <v>4.8710000000000004</v>
      </c>
      <c r="Q272" s="75">
        <v>0.22</v>
      </c>
      <c r="R272" s="101">
        <v>0</v>
      </c>
      <c r="S272" s="105">
        <v>7820496</v>
      </c>
      <c r="T272" s="105">
        <v>676793</v>
      </c>
      <c r="U272" s="105">
        <v>80306</v>
      </c>
      <c r="V272" s="105">
        <v>76672</v>
      </c>
      <c r="W272" s="105">
        <v>379067</v>
      </c>
      <c r="X272" s="105">
        <v>389952</v>
      </c>
      <c r="Y272" s="105">
        <v>0</v>
      </c>
      <c r="Z272" s="105">
        <v>8</v>
      </c>
      <c r="AA272" s="74">
        <v>0</v>
      </c>
      <c r="AB272" s="105">
        <v>41465</v>
      </c>
      <c r="AC272" s="105">
        <v>4947</v>
      </c>
      <c r="AD272" s="72">
        <v>18793</v>
      </c>
      <c r="AE272" s="167">
        <f t="array" ref="AE272">IFERROR(INDEX(#REF!,MATCH($C272&amp;#REF!&amp;DoM!$B$6,#REF!&amp;#REF!&amp;#REF!,0),MATCH(SNAME!AE$337,#REF!,0)),5.4)</f>
        <v>5.4</v>
      </c>
      <c r="AF272" s="105">
        <v>105855</v>
      </c>
      <c r="AG272" s="105">
        <v>104173</v>
      </c>
      <c r="AH272" s="104">
        <v>102827</v>
      </c>
      <c r="AI272" s="104">
        <v>116335</v>
      </c>
      <c r="AJ272">
        <v>34.5</v>
      </c>
      <c r="AK272" s="72">
        <v>1127600144</v>
      </c>
      <c r="AL272" s="72">
        <v>0</v>
      </c>
      <c r="AM272" s="72">
        <v>0</v>
      </c>
      <c r="AN272" s="62">
        <v>0</v>
      </c>
      <c r="AO272" s="72">
        <v>24901</v>
      </c>
      <c r="AP272" s="72">
        <v>24505</v>
      </c>
      <c r="AQ272" s="104">
        <v>24188</v>
      </c>
      <c r="AR272" s="104">
        <v>27866</v>
      </c>
      <c r="AS272" s="104">
        <v>20</v>
      </c>
      <c r="AT272" s="104">
        <v>10</v>
      </c>
      <c r="AU272" s="104">
        <v>0</v>
      </c>
      <c r="AV272" s="176">
        <v>0</v>
      </c>
      <c r="AW272" s="176">
        <v>0</v>
      </c>
      <c r="AX272" s="104">
        <v>407226</v>
      </c>
      <c r="AY272" s="130"/>
    </row>
    <row r="273" spans="1:51" x14ac:dyDescent="0.2">
      <c r="A273" s="172" t="s">
        <v>859</v>
      </c>
      <c r="B273" s="154" t="s">
        <v>520</v>
      </c>
      <c r="C273" s="155" t="s">
        <v>276</v>
      </c>
      <c r="D273" t="s">
        <v>792</v>
      </c>
      <c r="E273" s="74">
        <v>382.1</v>
      </c>
      <c r="F273" s="124">
        <v>6773</v>
      </c>
      <c r="G273" s="125">
        <v>627.16999999999996</v>
      </c>
      <c r="H273" s="125">
        <v>60.02</v>
      </c>
      <c r="I273" s="125">
        <v>55.34</v>
      </c>
      <c r="J273" s="125">
        <v>326.5</v>
      </c>
      <c r="K273" s="75">
        <v>13.68</v>
      </c>
      <c r="L273" s="75">
        <v>21.18</v>
      </c>
      <c r="M273" s="75">
        <v>5.48</v>
      </c>
      <c r="N273" s="113">
        <v>0</v>
      </c>
      <c r="O273" s="101">
        <v>26.94</v>
      </c>
      <c r="P273" s="101">
        <v>1.6519999999999999</v>
      </c>
      <c r="Q273" s="75">
        <v>1.1000000000000001</v>
      </c>
      <c r="R273" s="101">
        <v>0</v>
      </c>
      <c r="S273" s="105">
        <v>2642147</v>
      </c>
      <c r="T273" s="105">
        <v>244659</v>
      </c>
      <c r="U273" s="105">
        <v>23414</v>
      </c>
      <c r="V273" s="105">
        <v>21588</v>
      </c>
      <c r="W273" s="105">
        <v>127368</v>
      </c>
      <c r="X273" s="105">
        <v>127615</v>
      </c>
      <c r="Y273" s="105">
        <v>1370</v>
      </c>
      <c r="Z273" s="105">
        <v>8</v>
      </c>
      <c r="AA273" s="74">
        <v>0</v>
      </c>
      <c r="AB273" s="105">
        <v>11947</v>
      </c>
      <c r="AC273" s="105">
        <v>1393</v>
      </c>
      <c r="AD273" s="72">
        <v>7317</v>
      </c>
      <c r="AE273" s="167">
        <f t="array" ref="AE273">IFERROR(INDEX(#REF!,MATCH($C273&amp;#REF!&amp;DoM!$B$6,#REF!&amp;#REF!&amp;#REF!,0),MATCH(SNAME!AE$337,#REF!,0)),5.4)</f>
        <v>5.4</v>
      </c>
      <c r="AF273" s="105">
        <v>8643</v>
      </c>
      <c r="AG273" s="105">
        <v>8710</v>
      </c>
      <c r="AH273" s="104">
        <v>4245</v>
      </c>
      <c r="AI273" s="104">
        <v>4703</v>
      </c>
      <c r="AJ273">
        <v>12.5</v>
      </c>
      <c r="AK273" s="72">
        <v>142799029</v>
      </c>
      <c r="AL273" s="72">
        <v>9669</v>
      </c>
      <c r="AM273" s="72">
        <v>0</v>
      </c>
      <c r="AN273" s="62">
        <v>0</v>
      </c>
      <c r="AO273" s="72">
        <v>5267</v>
      </c>
      <c r="AP273" s="72">
        <v>5308</v>
      </c>
      <c r="AQ273" s="104">
        <v>2587</v>
      </c>
      <c r="AR273" s="104">
        <v>2883</v>
      </c>
      <c r="AS273" s="104">
        <v>20</v>
      </c>
      <c r="AT273" s="104">
        <v>10</v>
      </c>
      <c r="AU273" s="104">
        <v>0</v>
      </c>
      <c r="AV273" s="176">
        <v>1.34</v>
      </c>
      <c r="AW273" s="176">
        <v>0</v>
      </c>
      <c r="AX273" s="104">
        <v>291021</v>
      </c>
      <c r="AY273" s="130"/>
    </row>
    <row r="274" spans="1:51" x14ac:dyDescent="0.2">
      <c r="A274" s="172" t="s">
        <v>936</v>
      </c>
      <c r="B274" s="154" t="s">
        <v>512</v>
      </c>
      <c r="C274" s="155" t="s">
        <v>252</v>
      </c>
      <c r="D274" t="s">
        <v>793</v>
      </c>
      <c r="E274" s="74">
        <v>577.79999999999995</v>
      </c>
      <c r="F274" s="124">
        <v>6757</v>
      </c>
      <c r="G274" s="125">
        <v>569.14</v>
      </c>
      <c r="H274" s="125">
        <v>66.739999999999995</v>
      </c>
      <c r="I274" s="125">
        <v>63.42</v>
      </c>
      <c r="J274" s="125">
        <v>326.5</v>
      </c>
      <c r="K274" s="75">
        <v>26.64</v>
      </c>
      <c r="L274" s="75">
        <v>15.73</v>
      </c>
      <c r="M274" s="75">
        <v>17.809999999999999</v>
      </c>
      <c r="N274" s="113">
        <v>0</v>
      </c>
      <c r="O274" s="101">
        <v>18.079999999999998</v>
      </c>
      <c r="P274" s="101">
        <v>2.1320000000000001</v>
      </c>
      <c r="Q274" s="75">
        <v>0</v>
      </c>
      <c r="R274" s="101">
        <v>0</v>
      </c>
      <c r="S274" s="105">
        <v>4016361</v>
      </c>
      <c r="T274" s="105">
        <v>338297</v>
      </c>
      <c r="U274" s="105">
        <v>39670</v>
      </c>
      <c r="V274" s="105">
        <v>37697</v>
      </c>
      <c r="W274" s="105">
        <v>194072</v>
      </c>
      <c r="X274" s="105">
        <v>193822</v>
      </c>
      <c r="Y274" s="105">
        <v>5450</v>
      </c>
      <c r="Z274" s="105">
        <v>0</v>
      </c>
      <c r="AA274" s="74">
        <v>0</v>
      </c>
      <c r="AB274" s="105">
        <v>24480</v>
      </c>
      <c r="AC274" s="105">
        <v>2818</v>
      </c>
      <c r="AD274" s="72">
        <v>11879</v>
      </c>
      <c r="AE274" s="167">
        <f t="array" ref="AE274">IFERROR(INDEX(#REF!,MATCH($C274&amp;#REF!&amp;DoM!$B$6,#REF!&amp;#REF!&amp;#REF!,0),MATCH(SNAME!AE$337,#REF!,0)),5.4)</f>
        <v>5.4</v>
      </c>
      <c r="AF274" s="105">
        <v>58689</v>
      </c>
      <c r="AG274" s="105">
        <v>56597</v>
      </c>
      <c r="AH274" s="104">
        <v>74314</v>
      </c>
      <c r="AI274" s="104">
        <v>74511</v>
      </c>
      <c r="AJ274">
        <v>17.5</v>
      </c>
      <c r="AK274" s="72">
        <v>314297976</v>
      </c>
      <c r="AL274" s="72">
        <v>5758</v>
      </c>
      <c r="AM274" s="72">
        <v>0</v>
      </c>
      <c r="AN274" s="62">
        <v>0</v>
      </c>
      <c r="AO274" s="72">
        <v>25501</v>
      </c>
      <c r="AP274" s="72">
        <v>24592</v>
      </c>
      <c r="AQ274" s="104">
        <v>32290</v>
      </c>
      <c r="AR274" s="104">
        <v>33832</v>
      </c>
      <c r="AS274" s="104">
        <v>20</v>
      </c>
      <c r="AT274" s="104">
        <v>10</v>
      </c>
      <c r="AU274" s="104">
        <v>0</v>
      </c>
      <c r="AV274" s="176">
        <v>0.67</v>
      </c>
      <c r="AW274" s="176">
        <v>0</v>
      </c>
      <c r="AX274" s="104">
        <v>1029716</v>
      </c>
      <c r="AY274" s="130"/>
    </row>
    <row r="275" spans="1:51" x14ac:dyDescent="0.2">
      <c r="A275" s="172" t="s">
        <v>937</v>
      </c>
      <c r="B275" s="154" t="s">
        <v>514</v>
      </c>
      <c r="C275" s="76" t="s">
        <v>277</v>
      </c>
      <c r="D275" t="s">
        <v>794</v>
      </c>
      <c r="E275" s="74">
        <v>172.1</v>
      </c>
      <c r="F275" s="124">
        <v>6736</v>
      </c>
      <c r="G275" s="125">
        <v>671.43</v>
      </c>
      <c r="H275" s="125">
        <v>83.11</v>
      </c>
      <c r="I275" s="125">
        <v>67.069999999999993</v>
      </c>
      <c r="J275" s="125">
        <v>326.5</v>
      </c>
      <c r="K275" s="75">
        <v>10.8</v>
      </c>
      <c r="L275" s="75">
        <v>4.84</v>
      </c>
      <c r="M275" s="75">
        <v>2.74</v>
      </c>
      <c r="N275" s="113">
        <v>0</v>
      </c>
      <c r="O275" s="101">
        <v>27.84</v>
      </c>
      <c r="P275" s="101">
        <v>0.70699999999999996</v>
      </c>
      <c r="Q275" s="75">
        <v>0</v>
      </c>
      <c r="R275" s="101">
        <v>0</v>
      </c>
      <c r="S275" s="105">
        <v>1280514</v>
      </c>
      <c r="T275" s="105">
        <v>127639</v>
      </c>
      <c r="U275" s="105">
        <v>15799</v>
      </c>
      <c r="V275" s="105">
        <v>12750</v>
      </c>
      <c r="W275" s="105">
        <v>62068</v>
      </c>
      <c r="X275" s="105">
        <v>61762</v>
      </c>
      <c r="Y275" s="105">
        <v>4462</v>
      </c>
      <c r="Z275" s="105">
        <v>0</v>
      </c>
      <c r="AA275" s="74">
        <v>0</v>
      </c>
      <c r="AB275" s="105">
        <v>6342</v>
      </c>
      <c r="AC275" s="105">
        <v>678</v>
      </c>
      <c r="AD275" s="72">
        <v>4107</v>
      </c>
      <c r="AE275" s="167">
        <f t="array" ref="AE275">IFERROR(INDEX(#REF!,MATCH($C275&amp;#REF!&amp;DoM!$B$6,#REF!&amp;#REF!&amp;#REF!,0),MATCH(SNAME!AE$337,#REF!,0)),5.4)</f>
        <v>5.4</v>
      </c>
      <c r="AF275" s="105">
        <v>6726</v>
      </c>
      <c r="AG275" s="105">
        <v>6621</v>
      </c>
      <c r="AH275" s="104">
        <v>1388</v>
      </c>
      <c r="AI275" s="104">
        <v>1538</v>
      </c>
      <c r="AJ275">
        <v>11</v>
      </c>
      <c r="AK275" s="72">
        <v>77225755</v>
      </c>
      <c r="AL275" s="72">
        <v>2282</v>
      </c>
      <c r="AM275" s="72">
        <v>0</v>
      </c>
      <c r="AN275" s="62">
        <v>0</v>
      </c>
      <c r="AO275" s="72">
        <v>5321</v>
      </c>
      <c r="AP275" s="72">
        <v>5238</v>
      </c>
      <c r="AQ275" s="104">
        <v>1098</v>
      </c>
      <c r="AR275" s="104">
        <v>1221</v>
      </c>
      <c r="AS275" s="104">
        <v>20</v>
      </c>
      <c r="AT275" s="104">
        <v>10</v>
      </c>
      <c r="AU275" s="104">
        <v>0</v>
      </c>
      <c r="AV275" s="176">
        <v>1.34</v>
      </c>
      <c r="AW275" s="176">
        <v>0</v>
      </c>
      <c r="AX275" s="104">
        <v>0</v>
      </c>
      <c r="AY275" s="130"/>
    </row>
    <row r="276" spans="1:51" x14ac:dyDescent="0.2">
      <c r="A276" s="172" t="s">
        <v>883</v>
      </c>
      <c r="B276" s="154" t="s">
        <v>517</v>
      </c>
      <c r="C276" s="155" t="s">
        <v>278</v>
      </c>
      <c r="D276" t="s">
        <v>795</v>
      </c>
      <c r="E276" s="74">
        <v>599</v>
      </c>
      <c r="F276" s="124">
        <v>6745</v>
      </c>
      <c r="G276" s="125">
        <v>635.80999999999995</v>
      </c>
      <c r="H276" s="125">
        <v>70.52</v>
      </c>
      <c r="I276" s="125">
        <v>78.09</v>
      </c>
      <c r="J276" s="125">
        <v>326.5</v>
      </c>
      <c r="K276" s="75">
        <v>44.64</v>
      </c>
      <c r="L276" s="75">
        <v>13.31</v>
      </c>
      <c r="M276" s="75">
        <v>32.880000000000003</v>
      </c>
      <c r="N276" s="113">
        <v>0</v>
      </c>
      <c r="O276" s="101">
        <v>22.74</v>
      </c>
      <c r="P276" s="101">
        <v>3.1059999999999999</v>
      </c>
      <c r="Q276" s="75">
        <v>0.66</v>
      </c>
      <c r="R276" s="101">
        <v>0</v>
      </c>
      <c r="S276" s="105">
        <v>4177853</v>
      </c>
      <c r="T276" s="105">
        <v>393821</v>
      </c>
      <c r="U276" s="105">
        <v>43680</v>
      </c>
      <c r="V276" s="105">
        <v>48369</v>
      </c>
      <c r="W276" s="105">
        <v>202234</v>
      </c>
      <c r="X276" s="105">
        <v>219214</v>
      </c>
      <c r="Y276" s="105">
        <v>0</v>
      </c>
      <c r="Z276" s="105">
        <v>0</v>
      </c>
      <c r="AA276" s="74">
        <v>0</v>
      </c>
      <c r="AB276" s="105">
        <v>21605</v>
      </c>
      <c r="AC276" s="105">
        <v>2326</v>
      </c>
      <c r="AD276" s="72">
        <v>14181</v>
      </c>
      <c r="AE276" s="167">
        <f t="array" ref="AE276">IFERROR(INDEX(#REF!,MATCH($C276&amp;#REF!&amp;DoM!$B$6,#REF!&amp;#REF!&amp;#REF!,0),MATCH(SNAME!AE$337,#REF!,0)),5.4)</f>
        <v>5.4</v>
      </c>
      <c r="AF276" s="105">
        <v>28233</v>
      </c>
      <c r="AG276" s="105">
        <v>28225</v>
      </c>
      <c r="AH276" s="104">
        <v>8612</v>
      </c>
      <c r="AI276" s="104">
        <v>10008</v>
      </c>
      <c r="AJ276">
        <v>14.5</v>
      </c>
      <c r="AK276" s="72">
        <v>262272092</v>
      </c>
      <c r="AL276" s="72">
        <v>43002</v>
      </c>
      <c r="AM276" s="72">
        <v>0</v>
      </c>
      <c r="AN276" s="62">
        <v>0</v>
      </c>
      <c r="AO276" s="72">
        <v>18232</v>
      </c>
      <c r="AP276" s="72">
        <v>18227</v>
      </c>
      <c r="AQ276" s="104">
        <v>5561</v>
      </c>
      <c r="AR276" s="104">
        <v>6506</v>
      </c>
      <c r="AS276" s="104">
        <v>20</v>
      </c>
      <c r="AT276" s="104">
        <v>10</v>
      </c>
      <c r="AU276" s="104">
        <v>0</v>
      </c>
      <c r="AV276" s="176">
        <v>0.33</v>
      </c>
      <c r="AW276" s="176">
        <v>0</v>
      </c>
      <c r="AX276" s="104">
        <v>0</v>
      </c>
      <c r="AY276" s="130"/>
    </row>
    <row r="277" spans="1:51" x14ac:dyDescent="0.2">
      <c r="A277" s="172" t="s">
        <v>513</v>
      </c>
      <c r="B277" s="154" t="s">
        <v>518</v>
      </c>
      <c r="C277" s="155" t="s">
        <v>279</v>
      </c>
      <c r="D277" t="s">
        <v>796</v>
      </c>
      <c r="E277" s="74">
        <v>2390</v>
      </c>
      <c r="F277" s="124">
        <v>6736</v>
      </c>
      <c r="G277" s="125">
        <v>566.44000000000005</v>
      </c>
      <c r="H277" s="125">
        <v>65.31</v>
      </c>
      <c r="I277" s="125">
        <v>83.7</v>
      </c>
      <c r="J277" s="125">
        <v>326.5</v>
      </c>
      <c r="K277" s="75">
        <v>98.64</v>
      </c>
      <c r="L277" s="75">
        <v>73.81</v>
      </c>
      <c r="M277" s="75">
        <v>134.26</v>
      </c>
      <c r="N277" s="113">
        <v>7.63</v>
      </c>
      <c r="O277" s="101">
        <v>19.03</v>
      </c>
      <c r="P277" s="101">
        <v>16.721</v>
      </c>
      <c r="Q277" s="75">
        <v>153.34</v>
      </c>
      <c r="R277" s="101">
        <v>0</v>
      </c>
      <c r="S277" s="105">
        <v>15836336</v>
      </c>
      <c r="T277" s="105">
        <v>1331700</v>
      </c>
      <c r="U277" s="105">
        <v>153544</v>
      </c>
      <c r="V277" s="105">
        <v>196779</v>
      </c>
      <c r="W277" s="105">
        <v>767602</v>
      </c>
      <c r="X277" s="105">
        <v>811924</v>
      </c>
      <c r="Y277" s="105">
        <v>0</v>
      </c>
      <c r="Z277" s="105">
        <v>214</v>
      </c>
      <c r="AA277" s="74">
        <v>4.5</v>
      </c>
      <c r="AB277" s="105">
        <v>86335</v>
      </c>
      <c r="AC277" s="105">
        <v>10301</v>
      </c>
      <c r="AD277" s="72">
        <v>29151</v>
      </c>
      <c r="AE277" s="167">
        <f t="array" ref="AE277">IFERROR(INDEX(#REF!,MATCH($C277&amp;#REF!&amp;DoM!$B$6,#REF!&amp;#REF!&amp;#REF!,0),MATCH(SNAME!AE$337,#REF!,0)),5.4)</f>
        <v>5.4</v>
      </c>
      <c r="AF277" s="105">
        <v>76266</v>
      </c>
      <c r="AG277" s="105">
        <v>75954</v>
      </c>
      <c r="AH277" s="104">
        <v>74523</v>
      </c>
      <c r="AI277" s="104">
        <v>84607</v>
      </c>
      <c r="AJ277">
        <v>68.5</v>
      </c>
      <c r="AK277" s="72">
        <v>448851509</v>
      </c>
      <c r="AL277" s="72">
        <v>9083</v>
      </c>
      <c r="AM277" s="72">
        <v>0</v>
      </c>
      <c r="AN277" s="62">
        <v>0</v>
      </c>
      <c r="AO277" s="72">
        <v>72482</v>
      </c>
      <c r="AP277" s="72">
        <v>72186</v>
      </c>
      <c r="AQ277" s="104">
        <v>70826</v>
      </c>
      <c r="AR277" s="104">
        <v>83008</v>
      </c>
      <c r="AS277" s="104">
        <v>20</v>
      </c>
      <c r="AT277" s="104">
        <v>10</v>
      </c>
      <c r="AU277" s="104">
        <v>0</v>
      </c>
      <c r="AV277" s="176">
        <v>1.34</v>
      </c>
      <c r="AW277" s="176">
        <v>0</v>
      </c>
      <c r="AX277" s="104">
        <v>0</v>
      </c>
      <c r="AY277" s="130"/>
    </row>
    <row r="278" spans="1:51" x14ac:dyDescent="0.2">
      <c r="A278" s="172" t="s">
        <v>939</v>
      </c>
      <c r="B278" s="154" t="s">
        <v>518</v>
      </c>
      <c r="C278" s="155" t="s">
        <v>280</v>
      </c>
      <c r="D278" t="s">
        <v>797</v>
      </c>
      <c r="E278" s="74">
        <v>141.69999999999999</v>
      </c>
      <c r="F278" s="124">
        <v>6906</v>
      </c>
      <c r="G278" s="125">
        <v>558.83000000000004</v>
      </c>
      <c r="H278" s="125">
        <v>54.5</v>
      </c>
      <c r="I278" s="125">
        <v>62.13</v>
      </c>
      <c r="J278" s="125">
        <v>326.5</v>
      </c>
      <c r="K278" s="75">
        <v>7.2</v>
      </c>
      <c r="L278" s="75">
        <v>3.63</v>
      </c>
      <c r="M278" s="75">
        <v>13.7</v>
      </c>
      <c r="N278" s="113">
        <v>0.47</v>
      </c>
      <c r="O278" s="101">
        <v>24.76</v>
      </c>
      <c r="P278" s="101">
        <v>0.78700000000000003</v>
      </c>
      <c r="Q278" s="75">
        <v>0</v>
      </c>
      <c r="R278" s="101">
        <v>0</v>
      </c>
      <c r="S278" s="105">
        <v>1041425</v>
      </c>
      <c r="T278" s="105">
        <v>84272</v>
      </c>
      <c r="U278" s="105">
        <v>8219</v>
      </c>
      <c r="V278" s="105">
        <v>9369</v>
      </c>
      <c r="W278" s="105">
        <v>49236</v>
      </c>
      <c r="X278" s="105">
        <v>54581</v>
      </c>
      <c r="Y278" s="105">
        <v>8930</v>
      </c>
      <c r="Z278" s="105">
        <v>5</v>
      </c>
      <c r="AA278" s="74">
        <v>0</v>
      </c>
      <c r="AB278" s="105">
        <v>5804</v>
      </c>
      <c r="AC278" s="105">
        <v>692</v>
      </c>
      <c r="AD278" s="72">
        <v>3369</v>
      </c>
      <c r="AE278" s="167">
        <f t="array" ref="AE278">IFERROR(INDEX(#REF!,MATCH($C278&amp;#REF!&amp;DoM!$B$6,#REF!&amp;#REF!&amp;#REF!,0),MATCH(SNAME!AE$337,#REF!,0)),5.4)</f>
        <v>5.4</v>
      </c>
      <c r="AF278" s="105">
        <v>3982</v>
      </c>
      <c r="AG278" s="105">
        <v>3946</v>
      </c>
      <c r="AH278" s="104">
        <v>2642</v>
      </c>
      <c r="AI278" s="104">
        <v>2927</v>
      </c>
      <c r="AJ278">
        <v>7</v>
      </c>
      <c r="AK278" s="72">
        <v>78298878</v>
      </c>
      <c r="AL278" s="72">
        <v>31349</v>
      </c>
      <c r="AM278" s="72">
        <v>0</v>
      </c>
      <c r="AN278" s="62">
        <v>0</v>
      </c>
      <c r="AO278" s="72">
        <v>2961</v>
      </c>
      <c r="AP278" s="72">
        <v>2935</v>
      </c>
      <c r="AQ278" s="104">
        <v>1965</v>
      </c>
      <c r="AR278" s="104">
        <v>2192</v>
      </c>
      <c r="AS278" s="104">
        <v>20</v>
      </c>
      <c r="AT278" s="104">
        <v>10</v>
      </c>
      <c r="AU278" s="104">
        <v>0</v>
      </c>
      <c r="AV278" s="176">
        <v>0.67</v>
      </c>
      <c r="AW278" s="176">
        <v>0</v>
      </c>
      <c r="AX278" s="104">
        <v>0</v>
      </c>
      <c r="AY278" s="130"/>
    </row>
    <row r="279" spans="1:51" x14ac:dyDescent="0.2">
      <c r="A279" s="172" t="s">
        <v>519</v>
      </c>
      <c r="B279" s="154" t="s">
        <v>512</v>
      </c>
      <c r="C279" s="155" t="s">
        <v>282</v>
      </c>
      <c r="D279" t="s">
        <v>798</v>
      </c>
      <c r="E279" s="74">
        <v>818.8</v>
      </c>
      <c r="F279" s="124">
        <v>6736</v>
      </c>
      <c r="G279" s="125">
        <v>597.51</v>
      </c>
      <c r="H279" s="125">
        <v>65.72</v>
      </c>
      <c r="I279" s="125">
        <v>60.68</v>
      </c>
      <c r="J279" s="125">
        <v>326.5</v>
      </c>
      <c r="K279" s="75">
        <v>61.92</v>
      </c>
      <c r="L279" s="75">
        <v>39.93</v>
      </c>
      <c r="M279" s="75">
        <v>16.440000000000001</v>
      </c>
      <c r="N279" s="113">
        <v>0</v>
      </c>
      <c r="O279" s="101">
        <v>23.03</v>
      </c>
      <c r="P279" s="101">
        <v>3.746</v>
      </c>
      <c r="Q279" s="75">
        <v>1.1000000000000001</v>
      </c>
      <c r="R279" s="101">
        <v>0</v>
      </c>
      <c r="S279" s="105">
        <v>5452118</v>
      </c>
      <c r="T279" s="105">
        <v>483625</v>
      </c>
      <c r="U279" s="105">
        <v>53194</v>
      </c>
      <c r="V279" s="105">
        <v>49114</v>
      </c>
      <c r="W279" s="105">
        <v>264269</v>
      </c>
      <c r="X279" s="105">
        <v>275264</v>
      </c>
      <c r="Y279" s="105">
        <v>124</v>
      </c>
      <c r="Z279" s="105">
        <v>3</v>
      </c>
      <c r="AA279" s="74">
        <v>0</v>
      </c>
      <c r="AB279" s="105">
        <v>34767</v>
      </c>
      <c r="AC279" s="105">
        <v>4002</v>
      </c>
      <c r="AD279" s="72">
        <v>16332</v>
      </c>
      <c r="AE279" s="167">
        <f t="array" ref="AE279">IFERROR(INDEX(#REF!,MATCH($C279&amp;#REF!&amp;DoM!$B$6,#REF!&amp;#REF!&amp;#REF!,0),MATCH(SNAME!AE$337,#REF!,0)),5.4)</f>
        <v>5.4</v>
      </c>
      <c r="AF279" s="105">
        <v>20717</v>
      </c>
      <c r="AG279" s="105">
        <v>21231</v>
      </c>
      <c r="AH279" s="104">
        <v>18889</v>
      </c>
      <c r="AI279" s="104">
        <v>20928</v>
      </c>
      <c r="AJ279">
        <v>24</v>
      </c>
      <c r="AK279" s="72">
        <v>349741314</v>
      </c>
      <c r="AL279" s="72">
        <v>17377</v>
      </c>
      <c r="AM279" s="72">
        <v>0</v>
      </c>
      <c r="AN279" s="62">
        <v>0</v>
      </c>
      <c r="AO279" s="72">
        <v>10916</v>
      </c>
      <c r="AP279" s="72">
        <v>11187</v>
      </c>
      <c r="AQ279" s="104">
        <v>9953</v>
      </c>
      <c r="AR279" s="104">
        <v>11146</v>
      </c>
      <c r="AS279" s="104">
        <v>20</v>
      </c>
      <c r="AT279" s="104">
        <v>10</v>
      </c>
      <c r="AU279" s="104">
        <v>0</v>
      </c>
      <c r="AV279" s="176">
        <v>1.34</v>
      </c>
      <c r="AW279" s="176">
        <v>0</v>
      </c>
      <c r="AX279" s="104">
        <v>947723</v>
      </c>
      <c r="AY279" s="130"/>
    </row>
    <row r="280" spans="1:51" x14ac:dyDescent="0.2">
      <c r="A280" s="172" t="s">
        <v>524</v>
      </c>
      <c r="B280" s="154" t="s">
        <v>520</v>
      </c>
      <c r="C280" s="155" t="s">
        <v>283</v>
      </c>
      <c r="D280" t="s">
        <v>799</v>
      </c>
      <c r="E280" s="74">
        <v>877.1</v>
      </c>
      <c r="F280" s="124">
        <v>6782</v>
      </c>
      <c r="G280" s="125">
        <v>569.67999999999995</v>
      </c>
      <c r="H280" s="125">
        <v>60.6</v>
      </c>
      <c r="I280" s="125">
        <v>66.760000000000005</v>
      </c>
      <c r="J280" s="125">
        <v>326.5</v>
      </c>
      <c r="K280" s="75">
        <v>45.36</v>
      </c>
      <c r="L280" s="75">
        <v>29.05</v>
      </c>
      <c r="M280" s="75">
        <v>21.92</v>
      </c>
      <c r="N280" s="113">
        <v>0</v>
      </c>
      <c r="O280" s="101">
        <v>10.67</v>
      </c>
      <c r="P280" s="101">
        <v>3.3149999999999999</v>
      </c>
      <c r="Q280" s="75">
        <v>1.98</v>
      </c>
      <c r="R280" s="101">
        <v>0</v>
      </c>
      <c r="S280" s="105">
        <v>5989862</v>
      </c>
      <c r="T280" s="105">
        <v>503141</v>
      </c>
      <c r="U280" s="105">
        <v>53522</v>
      </c>
      <c r="V280" s="105">
        <v>58962</v>
      </c>
      <c r="W280" s="105">
        <v>288365</v>
      </c>
      <c r="X280" s="105">
        <v>286187</v>
      </c>
      <c r="Y280" s="105">
        <v>617</v>
      </c>
      <c r="Z280" s="105">
        <v>2</v>
      </c>
      <c r="AA280" s="74">
        <v>0</v>
      </c>
      <c r="AB280" s="105">
        <v>26792</v>
      </c>
      <c r="AC280" s="105">
        <v>3125</v>
      </c>
      <c r="AD280" s="72">
        <v>13032</v>
      </c>
      <c r="AE280" s="167">
        <f t="array" ref="AE280">IFERROR(INDEX(#REF!,MATCH($C280&amp;#REF!&amp;DoM!$B$6,#REF!&amp;#REF!&amp;#REF!,0),MATCH(SNAME!AE$337,#REF!,0)),5.4)</f>
        <v>5.4</v>
      </c>
      <c r="AF280" s="105">
        <v>20580</v>
      </c>
      <c r="AG280" s="105">
        <v>21680</v>
      </c>
      <c r="AH280" s="104">
        <v>19171</v>
      </c>
      <c r="AI280" s="104">
        <v>21240</v>
      </c>
      <c r="AJ280">
        <v>25</v>
      </c>
      <c r="AK280" s="72">
        <v>301697908</v>
      </c>
      <c r="AL280" s="72">
        <v>0</v>
      </c>
      <c r="AM280" s="72">
        <v>0</v>
      </c>
      <c r="AN280" s="62">
        <v>0</v>
      </c>
      <c r="AO280" s="72">
        <v>13362</v>
      </c>
      <c r="AP280" s="72">
        <v>14077</v>
      </c>
      <c r="AQ280" s="104">
        <v>12448</v>
      </c>
      <c r="AR280" s="104">
        <v>13966</v>
      </c>
      <c r="AS280" s="104">
        <v>20</v>
      </c>
      <c r="AT280" s="104">
        <v>7</v>
      </c>
      <c r="AU280" s="104">
        <v>20</v>
      </c>
      <c r="AV280" s="176">
        <v>1.34</v>
      </c>
      <c r="AW280" s="176">
        <v>0</v>
      </c>
      <c r="AX280" s="104">
        <v>0</v>
      </c>
      <c r="AY280" s="130"/>
    </row>
    <row r="281" spans="1:51" x14ac:dyDescent="0.2">
      <c r="A281" s="172" t="s">
        <v>854</v>
      </c>
      <c r="B281" s="154" t="s">
        <v>514</v>
      </c>
      <c r="C281" s="155" t="s">
        <v>284</v>
      </c>
      <c r="D281" t="s">
        <v>800</v>
      </c>
      <c r="E281" s="74">
        <v>631.1</v>
      </c>
      <c r="F281" s="124">
        <v>6736</v>
      </c>
      <c r="G281" s="125">
        <v>587.19000000000005</v>
      </c>
      <c r="H281" s="125">
        <v>61.66</v>
      </c>
      <c r="I281" s="125">
        <v>64.5</v>
      </c>
      <c r="J281" s="125">
        <v>326.5</v>
      </c>
      <c r="K281" s="75">
        <v>19.440000000000001</v>
      </c>
      <c r="L281" s="75">
        <v>7.26</v>
      </c>
      <c r="M281" s="75">
        <v>19.18</v>
      </c>
      <c r="N281" s="113">
        <v>0</v>
      </c>
      <c r="O281" s="101">
        <v>3.94</v>
      </c>
      <c r="P281" s="101">
        <v>1.7450000000000001</v>
      </c>
      <c r="Q281" s="75">
        <v>0</v>
      </c>
      <c r="R281" s="101">
        <v>0</v>
      </c>
      <c r="S281" s="105">
        <v>4097509</v>
      </c>
      <c r="T281" s="105">
        <v>357188</v>
      </c>
      <c r="U281" s="105">
        <v>37508</v>
      </c>
      <c r="V281" s="105">
        <v>39235</v>
      </c>
      <c r="W281" s="105">
        <v>198610</v>
      </c>
      <c r="X281" s="105">
        <v>191236</v>
      </c>
      <c r="Y281" s="105">
        <v>0</v>
      </c>
      <c r="Z281" s="105">
        <v>52</v>
      </c>
      <c r="AA281" s="74">
        <v>0</v>
      </c>
      <c r="AB281" s="105">
        <v>19636</v>
      </c>
      <c r="AC281" s="105">
        <v>2101</v>
      </c>
      <c r="AD281" s="72">
        <v>7355</v>
      </c>
      <c r="AE281" s="167">
        <f t="array" ref="AE281">IFERROR(INDEX(#REF!,MATCH($C281&amp;#REF!&amp;DoM!$B$6,#REF!&amp;#REF!&amp;#REF!,0),MATCH(SNAME!AE$337,#REF!,0)),5.4)</f>
        <v>5.4</v>
      </c>
      <c r="AF281" s="105">
        <v>50502</v>
      </c>
      <c r="AG281" s="105">
        <v>50532</v>
      </c>
      <c r="AH281" s="104">
        <v>4153</v>
      </c>
      <c r="AI281" s="104">
        <v>4601</v>
      </c>
      <c r="AJ281">
        <v>0</v>
      </c>
      <c r="AK281" s="72">
        <v>239420817</v>
      </c>
      <c r="AL281" s="72">
        <v>2519</v>
      </c>
      <c r="AM281" s="72">
        <v>0</v>
      </c>
      <c r="AN281" s="62">
        <v>0</v>
      </c>
      <c r="AO281" s="72">
        <v>27285</v>
      </c>
      <c r="AP281" s="72">
        <v>27301</v>
      </c>
      <c r="AQ281" s="104">
        <v>2244</v>
      </c>
      <c r="AR281" s="104">
        <v>2494</v>
      </c>
      <c r="AS281" s="104">
        <v>10</v>
      </c>
      <c r="AT281" s="104">
        <v>10</v>
      </c>
      <c r="AU281" s="104">
        <v>0</v>
      </c>
      <c r="AV281" s="176">
        <v>0</v>
      </c>
      <c r="AW281" s="176">
        <v>0</v>
      </c>
      <c r="AX281" s="104">
        <v>760006</v>
      </c>
      <c r="AY281" s="130"/>
    </row>
    <row r="282" spans="1:51" x14ac:dyDescent="0.2">
      <c r="A282" s="172" t="s">
        <v>854</v>
      </c>
      <c r="B282" s="154" t="s">
        <v>514</v>
      </c>
      <c r="C282" s="155" t="s">
        <v>285</v>
      </c>
      <c r="D282" t="s">
        <v>801</v>
      </c>
      <c r="E282" s="74">
        <v>641</v>
      </c>
      <c r="F282" s="124">
        <v>6763</v>
      </c>
      <c r="G282" s="125">
        <v>584.36</v>
      </c>
      <c r="H282" s="125">
        <v>65.44</v>
      </c>
      <c r="I282" s="125">
        <v>63.87</v>
      </c>
      <c r="J282" s="125">
        <v>326.5</v>
      </c>
      <c r="K282" s="75">
        <v>31.68</v>
      </c>
      <c r="L282" s="75">
        <v>18.149999999999999</v>
      </c>
      <c r="M282" s="75">
        <v>17.809999999999999</v>
      </c>
      <c r="N282" s="113">
        <v>0</v>
      </c>
      <c r="O282" s="101">
        <v>21.67</v>
      </c>
      <c r="P282" s="101">
        <v>2.5099999999999998</v>
      </c>
      <c r="Q282" s="75">
        <v>0</v>
      </c>
      <c r="R282" s="101">
        <v>0</v>
      </c>
      <c r="S282" s="105">
        <v>4362811</v>
      </c>
      <c r="T282" s="105">
        <v>376971</v>
      </c>
      <c r="U282" s="105">
        <v>42215</v>
      </c>
      <c r="V282" s="105">
        <v>41203</v>
      </c>
      <c r="W282" s="105">
        <v>210625</v>
      </c>
      <c r="X282" s="105">
        <v>209273</v>
      </c>
      <c r="Y282" s="105">
        <v>2484</v>
      </c>
      <c r="Z282" s="105">
        <v>3</v>
      </c>
      <c r="AA282" s="74">
        <v>0</v>
      </c>
      <c r="AB282" s="105">
        <v>21487</v>
      </c>
      <c r="AC282" s="105">
        <v>2299</v>
      </c>
      <c r="AD282" s="72">
        <v>11026</v>
      </c>
      <c r="AE282" s="167">
        <f t="array" ref="AE282">IFERROR(INDEX(#REF!,MATCH($C282&amp;#REF!&amp;DoM!$B$6,#REF!&amp;#REF!&amp;#REF!,0),MATCH(SNAME!AE$337,#REF!,0)),5.4)</f>
        <v>5.4</v>
      </c>
      <c r="AF282" s="105">
        <v>24433</v>
      </c>
      <c r="AG282" s="105">
        <v>24508</v>
      </c>
      <c r="AH282" s="104">
        <v>6510</v>
      </c>
      <c r="AI282" s="104">
        <v>7214</v>
      </c>
      <c r="AJ282">
        <v>26</v>
      </c>
      <c r="AK282" s="72">
        <v>241671353</v>
      </c>
      <c r="AL282" s="72">
        <v>9872</v>
      </c>
      <c r="AM282" s="72">
        <v>0</v>
      </c>
      <c r="AN282" s="62">
        <v>0</v>
      </c>
      <c r="AO282" s="72">
        <v>16618</v>
      </c>
      <c r="AP282" s="72">
        <v>16669</v>
      </c>
      <c r="AQ282" s="104">
        <v>4428</v>
      </c>
      <c r="AR282" s="104">
        <v>4933</v>
      </c>
      <c r="AS282" s="104">
        <v>20</v>
      </c>
      <c r="AT282" s="104">
        <v>10</v>
      </c>
      <c r="AU282" s="104">
        <v>0</v>
      </c>
      <c r="AV282" s="176">
        <v>1.34</v>
      </c>
      <c r="AW282" s="176">
        <v>0</v>
      </c>
      <c r="AX282" s="104">
        <v>0</v>
      </c>
      <c r="AY282" s="130"/>
    </row>
    <row r="283" spans="1:51" x14ac:dyDescent="0.2">
      <c r="A283" s="172" t="s">
        <v>925</v>
      </c>
      <c r="B283" s="154" t="s">
        <v>523</v>
      </c>
      <c r="C283" s="155" t="s">
        <v>286</v>
      </c>
      <c r="D283" t="s">
        <v>802</v>
      </c>
      <c r="E283" s="74">
        <v>285.8</v>
      </c>
      <c r="F283" s="124">
        <v>6736</v>
      </c>
      <c r="G283" s="125">
        <v>671.38</v>
      </c>
      <c r="H283" s="125">
        <v>61.44</v>
      </c>
      <c r="I283" s="125">
        <v>78.72</v>
      </c>
      <c r="J283" s="125">
        <v>326.5</v>
      </c>
      <c r="K283" s="75">
        <v>23.04</v>
      </c>
      <c r="L283" s="75">
        <v>12.1</v>
      </c>
      <c r="M283" s="75">
        <v>8.2200000000000006</v>
      </c>
      <c r="N283" s="113">
        <v>0</v>
      </c>
      <c r="O283" s="101">
        <v>23.73</v>
      </c>
      <c r="P283" s="101">
        <v>1.8380000000000001</v>
      </c>
      <c r="Q283" s="75">
        <v>0</v>
      </c>
      <c r="R283" s="101">
        <v>0</v>
      </c>
      <c r="S283" s="105">
        <v>1855094</v>
      </c>
      <c r="T283" s="105">
        <v>184898</v>
      </c>
      <c r="U283" s="105">
        <v>16921</v>
      </c>
      <c r="V283" s="105">
        <v>21679</v>
      </c>
      <c r="W283" s="105">
        <v>89918</v>
      </c>
      <c r="X283" s="105">
        <v>91327</v>
      </c>
      <c r="Y283" s="105">
        <v>2730</v>
      </c>
      <c r="Z283" s="105">
        <v>2</v>
      </c>
      <c r="AA283" s="74">
        <v>0</v>
      </c>
      <c r="AB283" s="105">
        <v>9153</v>
      </c>
      <c r="AC283" s="105">
        <v>997</v>
      </c>
      <c r="AD283" s="72">
        <v>5656</v>
      </c>
      <c r="AE283" s="167">
        <f t="array" ref="AE283">IFERROR(INDEX(#REF!,MATCH($C283&amp;#REF!&amp;DoM!$B$6,#REF!&amp;#REF!&amp;#REF!,0),MATCH(SNAME!AE$337,#REF!,0)),5.4)</f>
        <v>5.4</v>
      </c>
      <c r="AF283" s="105">
        <v>20032</v>
      </c>
      <c r="AG283" s="105">
        <v>20493</v>
      </c>
      <c r="AH283" s="104">
        <v>2504</v>
      </c>
      <c r="AI283" s="104">
        <v>2774</v>
      </c>
      <c r="AJ283">
        <v>7.5</v>
      </c>
      <c r="AK283" s="72">
        <v>121694803</v>
      </c>
      <c r="AL283" s="72">
        <v>4671</v>
      </c>
      <c r="AM283" s="72">
        <v>0</v>
      </c>
      <c r="AN283" s="62">
        <v>0</v>
      </c>
      <c r="AO283" s="72">
        <v>12548</v>
      </c>
      <c r="AP283" s="72">
        <v>12837</v>
      </c>
      <c r="AQ283" s="104">
        <v>1568</v>
      </c>
      <c r="AR283" s="104">
        <v>1745</v>
      </c>
      <c r="AS283" s="104">
        <v>20</v>
      </c>
      <c r="AT283" s="104">
        <v>10</v>
      </c>
      <c r="AU283" s="104">
        <v>20</v>
      </c>
      <c r="AV283" s="176">
        <v>1.34</v>
      </c>
      <c r="AW283" s="176">
        <v>0</v>
      </c>
      <c r="AX283" s="104">
        <v>0</v>
      </c>
      <c r="AY283" s="130"/>
    </row>
    <row r="284" spans="1:51" x14ac:dyDescent="0.2">
      <c r="A284" s="172" t="s">
        <v>519</v>
      </c>
      <c r="B284" s="154" t="s">
        <v>512</v>
      </c>
      <c r="C284" s="155" t="s">
        <v>287</v>
      </c>
      <c r="D284" s="129" t="s">
        <v>803</v>
      </c>
      <c r="E284" s="74">
        <v>410</v>
      </c>
      <c r="F284" s="124">
        <v>6770</v>
      </c>
      <c r="G284" s="125">
        <v>632.70000000000005</v>
      </c>
      <c r="H284" s="125">
        <v>65.239999999999995</v>
      </c>
      <c r="I284" s="125">
        <v>67.260000000000005</v>
      </c>
      <c r="J284" s="125">
        <v>326.5</v>
      </c>
      <c r="K284" s="75">
        <v>33.840000000000003</v>
      </c>
      <c r="L284" s="75">
        <v>12.11</v>
      </c>
      <c r="M284" s="75">
        <v>8.2200000000000006</v>
      </c>
      <c r="N284" s="113">
        <v>0</v>
      </c>
      <c r="O284" s="101">
        <v>24.69</v>
      </c>
      <c r="P284" s="101">
        <v>2.0710000000000002</v>
      </c>
      <c r="Q284" s="75">
        <v>0.22</v>
      </c>
      <c r="R284" s="101">
        <v>0</v>
      </c>
      <c r="S284" s="105">
        <v>2856940</v>
      </c>
      <c r="T284" s="105">
        <v>266999</v>
      </c>
      <c r="U284" s="105">
        <v>27531</v>
      </c>
      <c r="V284" s="105">
        <v>28384</v>
      </c>
      <c r="W284" s="105">
        <v>137783</v>
      </c>
      <c r="X284" s="105">
        <v>141665</v>
      </c>
      <c r="Y284" s="105">
        <v>10659</v>
      </c>
      <c r="Z284" s="105">
        <v>4</v>
      </c>
      <c r="AA284" s="74">
        <v>0</v>
      </c>
      <c r="AB284" s="105">
        <v>17893</v>
      </c>
      <c r="AC284" s="105">
        <v>2060</v>
      </c>
      <c r="AD284" s="72">
        <v>7513</v>
      </c>
      <c r="AE284" s="167">
        <f t="array" ref="AE284">IFERROR(INDEX(#REF!,MATCH($C284&amp;#REF!&amp;DoM!$B$6,#REF!&amp;#REF!&amp;#REF!,0),MATCH(SNAME!AE$337,#REF!,0)),5.4)</f>
        <v>5.4</v>
      </c>
      <c r="AF284" s="105">
        <v>14164</v>
      </c>
      <c r="AG284" s="105">
        <v>14594</v>
      </c>
      <c r="AH284" s="104">
        <v>4327</v>
      </c>
      <c r="AI284" s="104">
        <v>4646</v>
      </c>
      <c r="AJ284">
        <v>8</v>
      </c>
      <c r="AK284" s="72">
        <v>143350244</v>
      </c>
      <c r="AL284" s="72">
        <v>20675</v>
      </c>
      <c r="AM284" s="72">
        <v>0</v>
      </c>
      <c r="AN284" s="62">
        <v>0</v>
      </c>
      <c r="AO284" s="72">
        <v>10520</v>
      </c>
      <c r="AP284" s="72">
        <v>10839</v>
      </c>
      <c r="AQ284" s="104">
        <v>3214</v>
      </c>
      <c r="AR284" s="104">
        <v>3470</v>
      </c>
      <c r="AS284" s="104">
        <v>20</v>
      </c>
      <c r="AT284" s="104">
        <v>10</v>
      </c>
      <c r="AU284" s="104">
        <v>0</v>
      </c>
      <c r="AV284" s="176">
        <v>1.34</v>
      </c>
      <c r="AW284" s="176">
        <v>0</v>
      </c>
      <c r="AX284" s="104">
        <v>411711</v>
      </c>
      <c r="AY284" s="130"/>
    </row>
    <row r="285" spans="1:51" x14ac:dyDescent="0.2">
      <c r="A285" s="172" t="s">
        <v>934</v>
      </c>
      <c r="B285" s="154" t="s">
        <v>517</v>
      </c>
      <c r="C285" s="155" t="s">
        <v>288</v>
      </c>
      <c r="D285" t="s">
        <v>804</v>
      </c>
      <c r="E285" s="74">
        <v>343.2</v>
      </c>
      <c r="F285" s="124">
        <v>6898</v>
      </c>
      <c r="G285" s="125">
        <v>626.92999999999995</v>
      </c>
      <c r="H285" s="125">
        <v>71.86</v>
      </c>
      <c r="I285" s="125">
        <v>51.6</v>
      </c>
      <c r="J285" s="125">
        <v>326.5</v>
      </c>
      <c r="K285" s="75">
        <v>25.92</v>
      </c>
      <c r="L285" s="75">
        <v>12.1</v>
      </c>
      <c r="M285" s="75">
        <v>24.66</v>
      </c>
      <c r="N285" s="113">
        <v>0</v>
      </c>
      <c r="O285" s="101">
        <v>26.06</v>
      </c>
      <c r="P285" s="101">
        <v>1.5369999999999999</v>
      </c>
      <c r="Q285" s="75">
        <v>1.76</v>
      </c>
      <c r="R285" s="101">
        <v>0</v>
      </c>
      <c r="S285" s="105">
        <v>2488109</v>
      </c>
      <c r="T285" s="105">
        <v>226134</v>
      </c>
      <c r="U285" s="105">
        <v>25920</v>
      </c>
      <c r="V285" s="105">
        <v>18612</v>
      </c>
      <c r="W285" s="105">
        <v>117769</v>
      </c>
      <c r="X285" s="105">
        <v>127133</v>
      </c>
      <c r="Y285" s="105">
        <v>19621</v>
      </c>
      <c r="Z285" s="105">
        <v>60</v>
      </c>
      <c r="AA285" s="74">
        <v>0.2</v>
      </c>
      <c r="AB285" s="105">
        <v>12530</v>
      </c>
      <c r="AC285" s="105">
        <v>1349</v>
      </c>
      <c r="AD285" s="72">
        <v>10056</v>
      </c>
      <c r="AE285" s="167">
        <f t="array" ref="AE285">IFERROR(INDEX(#REF!,MATCH($C285&amp;#REF!&amp;DoM!$B$6,#REF!&amp;#REF!&amp;#REF!,0),MATCH(SNAME!AE$337,#REF!,0)),5.4)</f>
        <v>5.4</v>
      </c>
      <c r="AF285" s="105">
        <v>11489</v>
      </c>
      <c r="AG285" s="105">
        <v>11903</v>
      </c>
      <c r="AH285" s="104">
        <v>10749</v>
      </c>
      <c r="AI285" s="104">
        <v>11909</v>
      </c>
      <c r="AJ285">
        <v>12</v>
      </c>
      <c r="AK285" s="72">
        <v>217999337</v>
      </c>
      <c r="AL285" s="72">
        <v>71829</v>
      </c>
      <c r="AM285" s="72">
        <v>0</v>
      </c>
      <c r="AN285" s="62">
        <v>0</v>
      </c>
      <c r="AO285" s="72">
        <v>5359</v>
      </c>
      <c r="AP285" s="72">
        <v>5552</v>
      </c>
      <c r="AQ285" s="104">
        <v>5013</v>
      </c>
      <c r="AR285" s="104">
        <v>5609</v>
      </c>
      <c r="AS285" s="104">
        <v>0</v>
      </c>
      <c r="AT285" s="104">
        <v>10</v>
      </c>
      <c r="AU285" s="104">
        <v>0</v>
      </c>
      <c r="AV285" s="176">
        <v>0.67</v>
      </c>
      <c r="AW285" s="176">
        <v>0</v>
      </c>
      <c r="AX285" s="104">
        <v>0</v>
      </c>
      <c r="AY285" s="130"/>
    </row>
    <row r="286" spans="1:51" x14ac:dyDescent="0.2">
      <c r="A286" s="172" t="s">
        <v>926</v>
      </c>
      <c r="B286" s="154" t="s">
        <v>513</v>
      </c>
      <c r="C286" s="155" t="s">
        <v>289</v>
      </c>
      <c r="D286" t="s">
        <v>805</v>
      </c>
      <c r="E286" s="74">
        <v>332.4</v>
      </c>
      <c r="F286" s="124">
        <v>6781</v>
      </c>
      <c r="G286" s="125">
        <v>635.73</v>
      </c>
      <c r="H286" s="125">
        <v>66.34</v>
      </c>
      <c r="I286" s="125">
        <v>77.430000000000007</v>
      </c>
      <c r="J286" s="125">
        <v>326.5</v>
      </c>
      <c r="K286" s="75">
        <v>23.04</v>
      </c>
      <c r="L286" s="75">
        <v>16.940000000000001</v>
      </c>
      <c r="M286" s="75">
        <v>8.2200000000000006</v>
      </c>
      <c r="N286" s="113">
        <v>0</v>
      </c>
      <c r="O286" s="101">
        <v>23.45</v>
      </c>
      <c r="P286" s="101">
        <v>1.76</v>
      </c>
      <c r="Q286" s="75">
        <v>0</v>
      </c>
      <c r="R286" s="101">
        <v>0</v>
      </c>
      <c r="S286" s="105">
        <v>2302150</v>
      </c>
      <c r="T286" s="105">
        <v>215830</v>
      </c>
      <c r="U286" s="105">
        <v>22522</v>
      </c>
      <c r="V286" s="105">
        <v>26287</v>
      </c>
      <c r="W286" s="105">
        <v>110847</v>
      </c>
      <c r="X286" s="105">
        <v>111746</v>
      </c>
      <c r="Y286" s="105">
        <v>6553</v>
      </c>
      <c r="Z286" s="105">
        <v>10</v>
      </c>
      <c r="AA286" s="74">
        <v>0</v>
      </c>
      <c r="AB286" s="105">
        <v>9256</v>
      </c>
      <c r="AC286" s="105">
        <v>1176</v>
      </c>
      <c r="AD286" s="72">
        <v>6884</v>
      </c>
      <c r="AE286" s="167">
        <f t="array" ref="AE286">IFERROR(INDEX(#REF!,MATCH($C286&amp;#REF!&amp;DoM!$B$6,#REF!&amp;#REF!&amp;#REF!,0),MATCH(SNAME!AE$337,#REF!,0)),5.4)</f>
        <v>5.4</v>
      </c>
      <c r="AF286" s="105">
        <v>31581</v>
      </c>
      <c r="AG286" s="105">
        <v>31596</v>
      </c>
      <c r="AH286" s="104">
        <v>2982</v>
      </c>
      <c r="AI286" s="104">
        <v>3303</v>
      </c>
      <c r="AJ286">
        <v>9.5</v>
      </c>
      <c r="AK286" s="72">
        <v>119285442</v>
      </c>
      <c r="AL286" s="72">
        <v>13693</v>
      </c>
      <c r="AM286" s="72">
        <v>0</v>
      </c>
      <c r="AN286" s="62">
        <v>0</v>
      </c>
      <c r="AO286" s="72">
        <v>25177</v>
      </c>
      <c r="AP286" s="72">
        <v>25189</v>
      </c>
      <c r="AQ286" s="104">
        <v>2377</v>
      </c>
      <c r="AR286" s="104">
        <v>2647</v>
      </c>
      <c r="AS286" s="104">
        <v>20</v>
      </c>
      <c r="AT286" s="104">
        <v>10</v>
      </c>
      <c r="AU286" s="104">
        <v>0</v>
      </c>
      <c r="AV286" s="176">
        <v>0</v>
      </c>
      <c r="AW286" s="176">
        <v>0</v>
      </c>
      <c r="AX286" s="104">
        <v>0</v>
      </c>
      <c r="AY286" s="130"/>
    </row>
    <row r="287" spans="1:51" x14ac:dyDescent="0.2">
      <c r="A287" s="172" t="s">
        <v>917</v>
      </c>
      <c r="B287" s="154" t="s">
        <v>518</v>
      </c>
      <c r="C287" s="155" t="s">
        <v>290</v>
      </c>
      <c r="D287" t="s">
        <v>806</v>
      </c>
      <c r="E287" s="74">
        <v>135</v>
      </c>
      <c r="F287" s="124">
        <v>6906</v>
      </c>
      <c r="G287" s="125">
        <v>656.86</v>
      </c>
      <c r="H287" s="125">
        <v>64.39</v>
      </c>
      <c r="I287" s="125">
        <v>63.64</v>
      </c>
      <c r="J287" s="125">
        <v>326.5</v>
      </c>
      <c r="K287" s="75">
        <v>10.08</v>
      </c>
      <c r="L287" s="75">
        <v>5.45</v>
      </c>
      <c r="M287" s="75">
        <v>2.74</v>
      </c>
      <c r="N287" s="113">
        <v>0.44</v>
      </c>
      <c r="O287" s="101">
        <v>22.02</v>
      </c>
      <c r="P287" s="101">
        <v>0.70799999999999996</v>
      </c>
      <c r="Q287" s="75">
        <v>0</v>
      </c>
      <c r="R287" s="101">
        <v>0</v>
      </c>
      <c r="S287" s="105">
        <v>987558</v>
      </c>
      <c r="T287" s="105">
        <v>93931</v>
      </c>
      <c r="U287" s="105">
        <v>9208</v>
      </c>
      <c r="V287" s="105">
        <v>9101</v>
      </c>
      <c r="W287" s="105">
        <v>46690</v>
      </c>
      <c r="X287" s="105">
        <v>49893</v>
      </c>
      <c r="Y287" s="105">
        <v>7882</v>
      </c>
      <c r="Z287" s="105">
        <v>14</v>
      </c>
      <c r="AA287" s="74">
        <v>0</v>
      </c>
      <c r="AB287" s="105">
        <v>5305</v>
      </c>
      <c r="AC287" s="105">
        <v>633</v>
      </c>
      <c r="AD287" s="72">
        <v>3954</v>
      </c>
      <c r="AE287" s="167">
        <f t="array" ref="AE287">IFERROR(INDEX(#REF!,MATCH($C287&amp;#REF!&amp;DoM!$B$6,#REF!&amp;#REF!&amp;#REF!,0),MATCH(SNAME!AE$337,#REF!,0)),5.4)</f>
        <v>5.4</v>
      </c>
      <c r="AF287" s="105">
        <v>47118</v>
      </c>
      <c r="AG287" s="105">
        <v>47172</v>
      </c>
      <c r="AH287" s="104">
        <v>7096</v>
      </c>
      <c r="AI287" s="104">
        <v>7862</v>
      </c>
      <c r="AJ287">
        <v>3</v>
      </c>
      <c r="AK287" s="72">
        <v>135134289</v>
      </c>
      <c r="AL287" s="72">
        <v>23297</v>
      </c>
      <c r="AM287" s="72">
        <v>0</v>
      </c>
      <c r="AN287" s="62">
        <v>0</v>
      </c>
      <c r="AO287" s="72">
        <v>20310</v>
      </c>
      <c r="AP287" s="72">
        <v>20333</v>
      </c>
      <c r="AQ287" s="104">
        <v>3059</v>
      </c>
      <c r="AR287" s="104">
        <v>3425</v>
      </c>
      <c r="AS287" s="104">
        <v>20</v>
      </c>
      <c r="AT287" s="104">
        <v>10</v>
      </c>
      <c r="AU287" s="104">
        <v>0</v>
      </c>
      <c r="AV287" s="176">
        <v>0</v>
      </c>
      <c r="AW287" s="176">
        <v>0</v>
      </c>
      <c r="AX287" s="104">
        <v>0</v>
      </c>
      <c r="AY287" s="130"/>
    </row>
    <row r="288" spans="1:51" x14ac:dyDescent="0.2">
      <c r="A288" s="172" t="s">
        <v>854</v>
      </c>
      <c r="B288" s="154" t="s">
        <v>514</v>
      </c>
      <c r="C288" s="155" t="s">
        <v>291</v>
      </c>
      <c r="D288" t="s">
        <v>807</v>
      </c>
      <c r="E288" s="74">
        <v>719</v>
      </c>
      <c r="F288" s="124">
        <v>6736</v>
      </c>
      <c r="G288" s="125">
        <v>552.52</v>
      </c>
      <c r="H288" s="125">
        <v>56.94</v>
      </c>
      <c r="I288" s="125">
        <v>62.87</v>
      </c>
      <c r="J288" s="125">
        <v>326.5</v>
      </c>
      <c r="K288" s="75">
        <v>28.08</v>
      </c>
      <c r="L288" s="75">
        <v>12.1</v>
      </c>
      <c r="M288" s="75">
        <v>39.729999999999997</v>
      </c>
      <c r="N288" s="113">
        <v>0</v>
      </c>
      <c r="O288" s="101">
        <v>5.58</v>
      </c>
      <c r="P288" s="101">
        <v>2.3530000000000002</v>
      </c>
      <c r="Q288" s="75">
        <v>0</v>
      </c>
      <c r="R288" s="101">
        <v>0</v>
      </c>
      <c r="S288" s="105">
        <v>4721936</v>
      </c>
      <c r="T288" s="105">
        <v>387317</v>
      </c>
      <c r="U288" s="105">
        <v>39915</v>
      </c>
      <c r="V288" s="105">
        <v>44072</v>
      </c>
      <c r="W288" s="105">
        <v>228877</v>
      </c>
      <c r="X288" s="105">
        <v>228508</v>
      </c>
      <c r="Y288" s="105">
        <v>0</v>
      </c>
      <c r="Z288" s="105">
        <v>19</v>
      </c>
      <c r="AA288" s="74">
        <v>0</v>
      </c>
      <c r="AB288" s="105">
        <v>23462</v>
      </c>
      <c r="AC288" s="105">
        <v>2510</v>
      </c>
      <c r="AD288" s="72">
        <v>10268</v>
      </c>
      <c r="AE288" s="167">
        <f t="array" ref="AE288">IFERROR(INDEX(#REF!,MATCH($C288&amp;#REF!&amp;DoM!$B$6,#REF!&amp;#REF!&amp;#REF!,0),MATCH(SNAME!AE$337,#REF!,0)),5.4)</f>
        <v>5.4</v>
      </c>
      <c r="AF288" s="105">
        <v>48949</v>
      </c>
      <c r="AG288" s="105">
        <v>48975</v>
      </c>
      <c r="AH288" s="104">
        <v>6827</v>
      </c>
      <c r="AI288" s="104">
        <v>7565</v>
      </c>
      <c r="AJ288">
        <v>16.5</v>
      </c>
      <c r="AK288" s="72">
        <v>265680650</v>
      </c>
      <c r="AL288" s="72">
        <v>6409</v>
      </c>
      <c r="AM288" s="72">
        <v>0</v>
      </c>
      <c r="AN288" s="62">
        <v>0</v>
      </c>
      <c r="AO288" s="72">
        <v>30503</v>
      </c>
      <c r="AP288" s="72">
        <v>30519</v>
      </c>
      <c r="AQ288" s="104">
        <v>4255</v>
      </c>
      <c r="AR288" s="104">
        <v>4738</v>
      </c>
      <c r="AS288" s="104">
        <v>0</v>
      </c>
      <c r="AT288" s="104">
        <v>10</v>
      </c>
      <c r="AU288" s="104">
        <v>0</v>
      </c>
      <c r="AV288" s="176">
        <v>0</v>
      </c>
      <c r="AW288" s="176">
        <v>0</v>
      </c>
      <c r="AX288" s="104">
        <v>941682</v>
      </c>
      <c r="AY288" s="130"/>
    </row>
    <row r="289" spans="1:51" x14ac:dyDescent="0.2">
      <c r="A289" s="172" t="s">
        <v>918</v>
      </c>
      <c r="B289" s="154" t="s">
        <v>512</v>
      </c>
      <c r="C289" s="155" t="s">
        <v>96</v>
      </c>
      <c r="D289" s="129" t="s">
        <v>808</v>
      </c>
      <c r="E289" s="74">
        <v>1054.4000000000001</v>
      </c>
      <c r="F289" s="124">
        <v>6813</v>
      </c>
      <c r="G289" s="125">
        <v>598.6</v>
      </c>
      <c r="H289" s="125">
        <v>52.31</v>
      </c>
      <c r="I289" s="125">
        <v>63.31</v>
      </c>
      <c r="J289" s="125">
        <v>326.5</v>
      </c>
      <c r="K289" s="75">
        <v>77.040000000000006</v>
      </c>
      <c r="L289" s="75">
        <v>32.700000000000003</v>
      </c>
      <c r="M289" s="75">
        <v>27.4</v>
      </c>
      <c r="N289" s="113">
        <v>0</v>
      </c>
      <c r="O289" s="101">
        <v>8.61</v>
      </c>
      <c r="P289" s="101">
        <v>4.2160000000000002</v>
      </c>
      <c r="Q289" s="75">
        <v>0</v>
      </c>
      <c r="R289" s="101">
        <v>0</v>
      </c>
      <c r="S289" s="105">
        <v>7178177</v>
      </c>
      <c r="T289" s="105">
        <v>630685</v>
      </c>
      <c r="U289" s="105">
        <v>55114</v>
      </c>
      <c r="V289" s="105">
        <v>66703</v>
      </c>
      <c r="W289" s="105">
        <v>344000</v>
      </c>
      <c r="X289" s="105">
        <v>361604</v>
      </c>
      <c r="Y289" s="105">
        <v>28266</v>
      </c>
      <c r="Z289" s="105">
        <v>28</v>
      </c>
      <c r="AA289" s="74">
        <v>0</v>
      </c>
      <c r="AB289" s="105">
        <v>45672</v>
      </c>
      <c r="AC289" s="105">
        <v>5257</v>
      </c>
      <c r="AD289" s="72">
        <v>17828</v>
      </c>
      <c r="AE289" s="167">
        <f t="array" ref="AE289">IFERROR(INDEX(#REF!,MATCH($C289&amp;#REF!&amp;DoM!$B$6,#REF!&amp;#REF!&amp;#REF!,0),MATCH(SNAME!AE$337,#REF!,0)),5.4)</f>
        <v>5.4</v>
      </c>
      <c r="AF289" s="105">
        <v>52424</v>
      </c>
      <c r="AG289" s="105">
        <v>52761</v>
      </c>
      <c r="AH289" s="104">
        <v>14398</v>
      </c>
      <c r="AI289" s="104">
        <v>15952</v>
      </c>
      <c r="AJ289">
        <v>34</v>
      </c>
      <c r="AK289" s="72">
        <v>412662361</v>
      </c>
      <c r="AL289" s="72">
        <v>71515</v>
      </c>
      <c r="AM289" s="72">
        <v>0</v>
      </c>
      <c r="AN289" s="62">
        <v>0</v>
      </c>
      <c r="AO289" s="72">
        <v>40583</v>
      </c>
      <c r="AP289" s="72">
        <v>40844</v>
      </c>
      <c r="AQ289" s="104">
        <v>11146</v>
      </c>
      <c r="AR289" s="104">
        <v>12407</v>
      </c>
      <c r="AS289" s="104">
        <v>20</v>
      </c>
      <c r="AT289" s="104">
        <v>10</v>
      </c>
      <c r="AU289" s="104">
        <v>20</v>
      </c>
      <c r="AV289" s="176">
        <v>1.34</v>
      </c>
      <c r="AW289" s="176">
        <v>0</v>
      </c>
      <c r="AX289" s="104">
        <v>809889</v>
      </c>
      <c r="AY289" s="130"/>
    </row>
    <row r="290" spans="1:51" x14ac:dyDescent="0.2">
      <c r="A290" s="172" t="s">
        <v>873</v>
      </c>
      <c r="B290" s="154" t="s">
        <v>513</v>
      </c>
      <c r="C290" s="155" t="s">
        <v>292</v>
      </c>
      <c r="D290" t="s">
        <v>809</v>
      </c>
      <c r="E290" s="74">
        <v>393.4</v>
      </c>
      <c r="F290" s="124">
        <v>6736</v>
      </c>
      <c r="G290" s="125">
        <v>503.29</v>
      </c>
      <c r="H290" s="125">
        <v>43.17</v>
      </c>
      <c r="I290" s="125">
        <v>68.069999999999993</v>
      </c>
      <c r="J290" s="125">
        <v>326.5</v>
      </c>
      <c r="K290" s="75">
        <v>27.36</v>
      </c>
      <c r="L290" s="75">
        <v>5.45</v>
      </c>
      <c r="M290" s="75">
        <v>10.96</v>
      </c>
      <c r="N290" s="113">
        <v>0</v>
      </c>
      <c r="O290" s="101">
        <v>6.18</v>
      </c>
      <c r="P290" s="101">
        <v>1.5940000000000001</v>
      </c>
      <c r="Q290" s="75">
        <v>1.54</v>
      </c>
      <c r="R290" s="101">
        <v>0</v>
      </c>
      <c r="S290" s="105">
        <v>2513202</v>
      </c>
      <c r="T290" s="105">
        <v>187777</v>
      </c>
      <c r="U290" s="105">
        <v>16107</v>
      </c>
      <c r="V290" s="105">
        <v>25397</v>
      </c>
      <c r="W290" s="105">
        <v>121817</v>
      </c>
      <c r="X290" s="105">
        <v>120539</v>
      </c>
      <c r="Y290" s="105">
        <v>0</v>
      </c>
      <c r="Z290" s="105">
        <v>12</v>
      </c>
      <c r="AA290" s="74">
        <v>0</v>
      </c>
      <c r="AB290" s="105">
        <v>9984</v>
      </c>
      <c r="AC290" s="105">
        <v>1269</v>
      </c>
      <c r="AD290" s="72">
        <v>6736</v>
      </c>
      <c r="AE290" s="167">
        <f t="array" ref="AE290">IFERROR(INDEX(#REF!,MATCH($C290&amp;#REF!&amp;DoM!$B$6,#REF!&amp;#REF!&amp;#REF!,0),MATCH(SNAME!AE$337,#REF!,0)),5.4)</f>
        <v>5.4</v>
      </c>
      <c r="AF290" s="105">
        <v>49869</v>
      </c>
      <c r="AG290" s="105">
        <v>50134</v>
      </c>
      <c r="AH290" s="104">
        <v>43160</v>
      </c>
      <c r="AI290" s="104">
        <v>49402</v>
      </c>
      <c r="AJ290">
        <v>32</v>
      </c>
      <c r="AK290" s="72">
        <v>273372564</v>
      </c>
      <c r="AL290" s="72">
        <v>0</v>
      </c>
      <c r="AM290" s="72">
        <v>0</v>
      </c>
      <c r="AN290" s="62">
        <v>0</v>
      </c>
      <c r="AO290" s="72">
        <v>14742</v>
      </c>
      <c r="AP290" s="72">
        <v>14820</v>
      </c>
      <c r="AQ290" s="104">
        <v>12758</v>
      </c>
      <c r="AR290" s="104">
        <v>15081</v>
      </c>
      <c r="AS290" s="104">
        <v>20</v>
      </c>
      <c r="AT290" s="104">
        <v>10</v>
      </c>
      <c r="AU290" s="104">
        <v>0</v>
      </c>
      <c r="AV290" s="176">
        <v>1.34</v>
      </c>
      <c r="AW290" s="176">
        <v>0</v>
      </c>
      <c r="AX290" s="104">
        <v>1180519</v>
      </c>
      <c r="AY290" s="130"/>
    </row>
    <row r="291" spans="1:51" x14ac:dyDescent="0.2">
      <c r="A291" s="172" t="s">
        <v>866</v>
      </c>
      <c r="B291" s="154" t="s">
        <v>513</v>
      </c>
      <c r="C291" s="155" t="s">
        <v>293</v>
      </c>
      <c r="D291" t="s">
        <v>810</v>
      </c>
      <c r="E291" s="74">
        <v>3374</v>
      </c>
      <c r="F291" s="124">
        <v>6736</v>
      </c>
      <c r="G291" s="125">
        <v>587.83000000000004</v>
      </c>
      <c r="H291" s="125">
        <v>69.33</v>
      </c>
      <c r="I291" s="125">
        <v>66.67</v>
      </c>
      <c r="J291" s="125">
        <v>326.5</v>
      </c>
      <c r="K291" s="75">
        <v>106.56</v>
      </c>
      <c r="L291" s="75">
        <v>115.6</v>
      </c>
      <c r="M291" s="75">
        <v>110.97</v>
      </c>
      <c r="N291" s="113">
        <v>0</v>
      </c>
      <c r="O291" s="101">
        <v>41.63</v>
      </c>
      <c r="P291" s="101">
        <v>14.875999999999999</v>
      </c>
      <c r="Q291" s="75">
        <v>55.44</v>
      </c>
      <c r="R291" s="101">
        <v>0</v>
      </c>
      <c r="S291" s="105">
        <v>22944837</v>
      </c>
      <c r="T291" s="105">
        <v>2002325</v>
      </c>
      <c r="U291" s="105">
        <v>236159</v>
      </c>
      <c r="V291" s="105">
        <v>227098</v>
      </c>
      <c r="W291" s="105">
        <v>1112157</v>
      </c>
      <c r="X291" s="105">
        <v>1073027</v>
      </c>
      <c r="Y291" s="105">
        <v>0</v>
      </c>
      <c r="Z291" s="105">
        <v>400</v>
      </c>
      <c r="AA291" s="74">
        <v>1.5</v>
      </c>
      <c r="AB291" s="105">
        <v>88878</v>
      </c>
      <c r="AC291" s="105">
        <v>11296</v>
      </c>
      <c r="AD291" s="72">
        <v>46437</v>
      </c>
      <c r="AE291" s="167">
        <f t="array" ref="AE291">IFERROR(INDEX(#REF!,MATCH($C291&amp;#REF!&amp;DoM!$B$6,#REF!&amp;#REF!&amp;#REF!,0),MATCH(SNAME!AE$337,#REF!,0)),5.4)</f>
        <v>5.4</v>
      </c>
      <c r="AF291" s="105">
        <v>413314</v>
      </c>
      <c r="AG291" s="105">
        <v>414569</v>
      </c>
      <c r="AH291" s="104">
        <v>210073</v>
      </c>
      <c r="AI291" s="104">
        <v>235632</v>
      </c>
      <c r="AJ291">
        <v>112</v>
      </c>
      <c r="AK291" s="72">
        <v>1258313010</v>
      </c>
      <c r="AL291" s="72">
        <v>32330</v>
      </c>
      <c r="AM291" s="72">
        <v>0</v>
      </c>
      <c r="AN291" s="62">
        <v>9914</v>
      </c>
      <c r="AO291" s="72">
        <v>249248</v>
      </c>
      <c r="AP291" s="72">
        <v>250005</v>
      </c>
      <c r="AQ291" s="104">
        <v>126684</v>
      </c>
      <c r="AR291" s="104">
        <v>146851</v>
      </c>
      <c r="AS291" s="104">
        <v>0</v>
      </c>
      <c r="AT291" s="104">
        <v>10</v>
      </c>
      <c r="AU291" s="104">
        <v>0</v>
      </c>
      <c r="AV291" s="176">
        <v>1.34</v>
      </c>
      <c r="AW291" s="176">
        <v>0.13500000000000001</v>
      </c>
      <c r="AX291" s="104">
        <v>2395757</v>
      </c>
      <c r="AY291" s="130"/>
    </row>
    <row r="292" spans="1:51" x14ac:dyDescent="0.2">
      <c r="A292" s="172" t="s">
        <v>940</v>
      </c>
      <c r="B292" s="154" t="s">
        <v>523</v>
      </c>
      <c r="C292" s="155" t="s">
        <v>295</v>
      </c>
      <c r="D292" t="s">
        <v>852</v>
      </c>
      <c r="E292" s="74">
        <v>999.2</v>
      </c>
      <c r="F292" s="124">
        <v>6736</v>
      </c>
      <c r="G292" s="125">
        <v>579.86</v>
      </c>
      <c r="H292" s="125">
        <v>57.14</v>
      </c>
      <c r="I292" s="125">
        <v>69.95</v>
      </c>
      <c r="J292" s="125">
        <v>326.5</v>
      </c>
      <c r="K292" s="75">
        <v>45.36</v>
      </c>
      <c r="L292" s="75">
        <v>33.880000000000003</v>
      </c>
      <c r="M292" s="75">
        <v>27.4</v>
      </c>
      <c r="N292" s="113">
        <v>0</v>
      </c>
      <c r="O292" s="101">
        <v>126.09</v>
      </c>
      <c r="P292" s="101">
        <v>5.3929999999999998</v>
      </c>
      <c r="Q292" s="75">
        <v>0</v>
      </c>
      <c r="R292" s="101">
        <v>0</v>
      </c>
      <c r="S292" s="105">
        <v>6626877</v>
      </c>
      <c r="T292" s="105">
        <v>570464</v>
      </c>
      <c r="U292" s="105">
        <v>56217</v>
      </c>
      <c r="V292" s="105">
        <v>68812</v>
      </c>
      <c r="W292" s="105">
        <v>321211</v>
      </c>
      <c r="X292" s="105">
        <v>320312</v>
      </c>
      <c r="Y292" s="105">
        <v>17126</v>
      </c>
      <c r="Z292" s="105">
        <v>2</v>
      </c>
      <c r="AA292" s="74">
        <v>0</v>
      </c>
      <c r="AB292" s="105">
        <v>32103</v>
      </c>
      <c r="AC292" s="105">
        <v>3495</v>
      </c>
      <c r="AD292" s="72">
        <v>20613</v>
      </c>
      <c r="AE292" s="167">
        <f t="array" ref="AE292">IFERROR(INDEX(#REF!,MATCH($C292&amp;#REF!&amp;DoM!$B$6,#REF!&amp;#REF!&amp;#REF!,0),MATCH(SNAME!AE$337,#REF!,0)),5.4)</f>
        <v>5.4</v>
      </c>
      <c r="AF292" s="105">
        <v>29555</v>
      </c>
      <c r="AG292" s="105">
        <v>30132</v>
      </c>
      <c r="AH292" s="104">
        <v>15853</v>
      </c>
      <c r="AI292" s="104">
        <v>17564</v>
      </c>
      <c r="AJ292">
        <v>29.5</v>
      </c>
      <c r="AK292" s="72">
        <v>376777336</v>
      </c>
      <c r="AL292" s="72">
        <v>7327</v>
      </c>
      <c r="AM292" s="72">
        <v>0</v>
      </c>
      <c r="AN292" s="62">
        <v>0</v>
      </c>
      <c r="AO292" s="72">
        <v>20409</v>
      </c>
      <c r="AP292" s="72">
        <v>20818</v>
      </c>
      <c r="AQ292" s="104">
        <v>10741</v>
      </c>
      <c r="AR292" s="104">
        <v>12001</v>
      </c>
      <c r="AS292" s="104">
        <v>20</v>
      </c>
      <c r="AT292" s="104">
        <v>10</v>
      </c>
      <c r="AU292" s="104">
        <v>0</v>
      </c>
      <c r="AV292" s="176">
        <v>0.67</v>
      </c>
      <c r="AW292" s="176">
        <v>0</v>
      </c>
      <c r="AX292" s="104">
        <v>0</v>
      </c>
      <c r="AY292" s="130"/>
    </row>
    <row r="293" spans="1:51" x14ac:dyDescent="0.2">
      <c r="A293" s="172" t="s">
        <v>856</v>
      </c>
      <c r="B293" s="154" t="s">
        <v>513</v>
      </c>
      <c r="C293" s="155" t="s">
        <v>296</v>
      </c>
      <c r="D293" t="s">
        <v>811</v>
      </c>
      <c r="E293" s="74">
        <v>724.3</v>
      </c>
      <c r="F293" s="124">
        <v>6736</v>
      </c>
      <c r="G293" s="125">
        <v>598.11</v>
      </c>
      <c r="H293" s="125">
        <v>61.72</v>
      </c>
      <c r="I293" s="125">
        <v>64.89</v>
      </c>
      <c r="J293" s="125">
        <v>326.5</v>
      </c>
      <c r="K293" s="75">
        <v>26.64</v>
      </c>
      <c r="L293" s="75">
        <v>18.149999999999999</v>
      </c>
      <c r="M293" s="75">
        <v>8.2200000000000006</v>
      </c>
      <c r="N293" s="113">
        <v>0</v>
      </c>
      <c r="O293" s="101">
        <v>6.86</v>
      </c>
      <c r="P293" s="101">
        <v>1.966</v>
      </c>
      <c r="Q293" s="75">
        <v>0</v>
      </c>
      <c r="R293" s="101">
        <v>0</v>
      </c>
      <c r="S293" s="105">
        <v>4663333</v>
      </c>
      <c r="T293" s="105">
        <v>414072</v>
      </c>
      <c r="U293" s="105">
        <v>42729</v>
      </c>
      <c r="V293" s="105">
        <v>44923</v>
      </c>
      <c r="W293" s="105">
        <v>226036</v>
      </c>
      <c r="X293" s="105">
        <v>213580</v>
      </c>
      <c r="Y293" s="105">
        <v>0</v>
      </c>
      <c r="Z293" s="105">
        <v>29</v>
      </c>
      <c r="AA293" s="74">
        <v>0</v>
      </c>
      <c r="AB293" s="105">
        <v>17691</v>
      </c>
      <c r="AC293" s="105">
        <v>2248</v>
      </c>
      <c r="AD293" s="72">
        <v>7263</v>
      </c>
      <c r="AE293" s="167">
        <f t="array" ref="AE293">IFERROR(INDEX(#REF!,MATCH($C293&amp;#REF!&amp;DoM!$B$6,#REF!&amp;#REF!&amp;#REF!,0),MATCH(SNAME!AE$337,#REF!,0)),5.4)</f>
        <v>5.4</v>
      </c>
      <c r="AF293" s="105">
        <v>81157</v>
      </c>
      <c r="AG293" s="105">
        <v>81421</v>
      </c>
      <c r="AH293" s="104">
        <v>5615</v>
      </c>
      <c r="AI293" s="104">
        <v>6221</v>
      </c>
      <c r="AJ293">
        <v>0</v>
      </c>
      <c r="AK293" s="72">
        <v>227860532</v>
      </c>
      <c r="AL293" s="72">
        <v>0</v>
      </c>
      <c r="AM293" s="72">
        <v>0</v>
      </c>
      <c r="AN293" s="62">
        <v>0</v>
      </c>
      <c r="AO293" s="72">
        <v>49581</v>
      </c>
      <c r="AP293" s="72">
        <v>49742</v>
      </c>
      <c r="AQ293" s="104">
        <v>3430</v>
      </c>
      <c r="AR293" s="104">
        <v>3819</v>
      </c>
      <c r="AS293" s="104">
        <v>20</v>
      </c>
      <c r="AT293" s="104">
        <v>10</v>
      </c>
      <c r="AU293" s="104">
        <v>0</v>
      </c>
      <c r="AV293" s="176">
        <v>1.34</v>
      </c>
      <c r="AW293" s="176">
        <v>0</v>
      </c>
      <c r="AX293" s="104">
        <v>1251190</v>
      </c>
      <c r="AY293" s="130"/>
    </row>
    <row r="294" spans="1:51" x14ac:dyDescent="0.2">
      <c r="A294" s="172" t="s">
        <v>937</v>
      </c>
      <c r="B294" s="154" t="s">
        <v>514</v>
      </c>
      <c r="C294" s="155" t="s">
        <v>297</v>
      </c>
      <c r="D294" t="s">
        <v>812</v>
      </c>
      <c r="E294" s="74">
        <v>303</v>
      </c>
      <c r="F294" s="124">
        <v>6736</v>
      </c>
      <c r="G294" s="125">
        <v>593.9</v>
      </c>
      <c r="H294" s="125">
        <v>63.85</v>
      </c>
      <c r="I294" s="125">
        <v>72.72</v>
      </c>
      <c r="J294" s="125">
        <v>326.5</v>
      </c>
      <c r="K294" s="75">
        <v>24.48</v>
      </c>
      <c r="L294" s="75">
        <v>4.24</v>
      </c>
      <c r="M294" s="75">
        <v>0</v>
      </c>
      <c r="N294" s="113">
        <v>0</v>
      </c>
      <c r="O294" s="101">
        <v>23.79</v>
      </c>
      <c r="P294" s="101">
        <v>1.752</v>
      </c>
      <c r="Q294" s="75">
        <v>0</v>
      </c>
      <c r="R294" s="101">
        <v>0</v>
      </c>
      <c r="S294" s="105">
        <v>2007328</v>
      </c>
      <c r="T294" s="105">
        <v>176982</v>
      </c>
      <c r="U294" s="105">
        <v>19027</v>
      </c>
      <c r="V294" s="105">
        <v>21671</v>
      </c>
      <c r="W294" s="105">
        <v>97297</v>
      </c>
      <c r="X294" s="105">
        <v>98427</v>
      </c>
      <c r="Y294" s="105">
        <v>14409</v>
      </c>
      <c r="Z294" s="105">
        <v>0</v>
      </c>
      <c r="AA294" s="74">
        <v>0</v>
      </c>
      <c r="AB294" s="105">
        <v>10106</v>
      </c>
      <c r="AC294" s="105">
        <v>1081</v>
      </c>
      <c r="AD294" s="72">
        <v>6975</v>
      </c>
      <c r="AE294" s="167">
        <f t="array" ref="AE294">IFERROR(INDEX(#REF!,MATCH($C294&amp;#REF!&amp;DoM!$B$6,#REF!&amp;#REF!&amp;#REF!,0),MATCH(SNAME!AE$337,#REF!,0)),5.4)</f>
        <v>5.4</v>
      </c>
      <c r="AF294" s="105">
        <v>38419</v>
      </c>
      <c r="AG294" s="105">
        <v>37257</v>
      </c>
      <c r="AH294" s="104">
        <v>4639</v>
      </c>
      <c r="AI294" s="104">
        <v>5119</v>
      </c>
      <c r="AJ294">
        <v>6.5</v>
      </c>
      <c r="AK294" s="72">
        <v>142436730</v>
      </c>
      <c r="AL294" s="72">
        <v>2453</v>
      </c>
      <c r="AM294" s="72">
        <v>0</v>
      </c>
      <c r="AN294" s="62">
        <v>0</v>
      </c>
      <c r="AO294" s="72">
        <v>22066</v>
      </c>
      <c r="AP294" s="72">
        <v>21398</v>
      </c>
      <c r="AQ294" s="104">
        <v>2665</v>
      </c>
      <c r="AR294" s="104">
        <v>2959</v>
      </c>
      <c r="AS294" s="104">
        <v>0</v>
      </c>
      <c r="AT294" s="104">
        <v>10</v>
      </c>
      <c r="AU294" s="104">
        <v>0</v>
      </c>
      <c r="AV294" s="176">
        <v>0.67</v>
      </c>
      <c r="AW294" s="176">
        <v>0</v>
      </c>
      <c r="AX294" s="104">
        <v>0</v>
      </c>
      <c r="AY294" s="130"/>
    </row>
    <row r="295" spans="1:51" x14ac:dyDescent="0.2">
      <c r="A295" s="172" t="s">
        <v>870</v>
      </c>
      <c r="B295" s="154" t="s">
        <v>520</v>
      </c>
      <c r="C295" s="155" t="s">
        <v>298</v>
      </c>
      <c r="D295" s="129" t="s">
        <v>813</v>
      </c>
      <c r="E295" s="74">
        <v>1505.6</v>
      </c>
      <c r="F295" s="124">
        <v>6736</v>
      </c>
      <c r="G295" s="125">
        <v>601.78</v>
      </c>
      <c r="H295" s="125">
        <v>67.7</v>
      </c>
      <c r="I295" s="125">
        <v>65.400000000000006</v>
      </c>
      <c r="J295" s="125">
        <v>326.5</v>
      </c>
      <c r="K295" s="75">
        <v>90</v>
      </c>
      <c r="L295" s="75">
        <v>53.85</v>
      </c>
      <c r="M295" s="75">
        <v>54.8</v>
      </c>
      <c r="N295" s="113">
        <v>0</v>
      </c>
      <c r="O295" s="101">
        <v>13.46</v>
      </c>
      <c r="P295" s="101">
        <v>7.4009999999999998</v>
      </c>
      <c r="Q295" s="75">
        <v>0.44</v>
      </c>
      <c r="R295" s="101">
        <v>0</v>
      </c>
      <c r="S295" s="105">
        <v>10400384</v>
      </c>
      <c r="T295" s="105">
        <v>929148</v>
      </c>
      <c r="U295" s="105">
        <v>104529</v>
      </c>
      <c r="V295" s="105">
        <v>100978</v>
      </c>
      <c r="W295" s="105">
        <v>504116</v>
      </c>
      <c r="X295" s="105">
        <v>521472</v>
      </c>
      <c r="Y295" s="105">
        <v>15436</v>
      </c>
      <c r="Z295" s="105">
        <v>2</v>
      </c>
      <c r="AA295" s="74">
        <v>0</v>
      </c>
      <c r="AB295" s="105">
        <v>48819</v>
      </c>
      <c r="AC295" s="105">
        <v>5694</v>
      </c>
      <c r="AD295" s="72">
        <v>29476</v>
      </c>
      <c r="AE295" s="167">
        <f t="array" ref="AE295">IFERROR(INDEX(#REF!,MATCH($C295&amp;#REF!&amp;DoM!$B$6,#REF!&amp;#REF!&amp;#REF!,0),MATCH(SNAME!AE$337,#REF!,0)),5.4)</f>
        <v>5.4</v>
      </c>
      <c r="AF295" s="105">
        <v>58164</v>
      </c>
      <c r="AG295" s="105">
        <v>58170</v>
      </c>
      <c r="AH295" s="104">
        <v>27837</v>
      </c>
      <c r="AI295" s="104">
        <v>30840</v>
      </c>
      <c r="AJ295">
        <v>40.5</v>
      </c>
      <c r="AK295" s="72">
        <v>508699248</v>
      </c>
      <c r="AL295" s="72">
        <v>12678</v>
      </c>
      <c r="AM295" s="72">
        <v>0</v>
      </c>
      <c r="AN295" s="62">
        <v>0</v>
      </c>
      <c r="AO295" s="72">
        <v>40779</v>
      </c>
      <c r="AP295" s="72">
        <v>40783</v>
      </c>
      <c r="AQ295" s="104">
        <v>19516</v>
      </c>
      <c r="AR295" s="104">
        <v>21856</v>
      </c>
      <c r="AS295" s="104">
        <v>20</v>
      </c>
      <c r="AT295" s="104">
        <v>10</v>
      </c>
      <c r="AU295" s="104">
        <v>0</v>
      </c>
      <c r="AV295" s="176">
        <v>1.34</v>
      </c>
      <c r="AW295" s="176">
        <v>0</v>
      </c>
      <c r="AX295" s="104">
        <v>1622647</v>
      </c>
      <c r="AY295" s="130"/>
    </row>
    <row r="296" spans="1:51" x14ac:dyDescent="0.2">
      <c r="A296" s="172" t="s">
        <v>931</v>
      </c>
      <c r="B296" s="154" t="s">
        <v>523</v>
      </c>
      <c r="C296" s="155" t="s">
        <v>299</v>
      </c>
      <c r="D296" t="s">
        <v>814</v>
      </c>
      <c r="E296" s="74">
        <v>482.1</v>
      </c>
      <c r="F296" s="124">
        <v>6855</v>
      </c>
      <c r="G296" s="125">
        <v>652.91</v>
      </c>
      <c r="H296" s="125">
        <v>69.849999999999994</v>
      </c>
      <c r="I296" s="125">
        <v>70.260000000000005</v>
      </c>
      <c r="J296" s="125">
        <v>326.5</v>
      </c>
      <c r="K296" s="75">
        <v>23.76</v>
      </c>
      <c r="L296" s="75">
        <v>21.78</v>
      </c>
      <c r="M296" s="75">
        <v>20.55</v>
      </c>
      <c r="N296" s="113">
        <v>0</v>
      </c>
      <c r="O296" s="101">
        <v>20.11</v>
      </c>
      <c r="P296" s="101">
        <v>2.5680000000000001</v>
      </c>
      <c r="Q296" s="75">
        <v>1.98</v>
      </c>
      <c r="R296" s="101">
        <v>0</v>
      </c>
      <c r="S296" s="105">
        <v>3289715</v>
      </c>
      <c r="T296" s="105">
        <v>313332</v>
      </c>
      <c r="U296" s="105">
        <v>33521</v>
      </c>
      <c r="V296" s="105">
        <v>33718</v>
      </c>
      <c r="W296" s="105">
        <v>156687</v>
      </c>
      <c r="X296" s="105">
        <v>159546</v>
      </c>
      <c r="Y296" s="105">
        <v>0</v>
      </c>
      <c r="Z296" s="105">
        <v>4</v>
      </c>
      <c r="AA296" s="74">
        <v>0</v>
      </c>
      <c r="AB296" s="105">
        <v>15991</v>
      </c>
      <c r="AC296" s="105">
        <v>1741</v>
      </c>
      <c r="AD296" s="72">
        <v>8981</v>
      </c>
      <c r="AE296" s="167">
        <f t="array" ref="AE296">IFERROR(INDEX(#REF!,MATCH($C296&amp;#REF!&amp;DoM!$B$6,#REF!&amp;#REF!&amp;#REF!,0),MATCH(SNAME!AE$337,#REF!,0)),5.4)</f>
        <v>5.4</v>
      </c>
      <c r="AF296" s="105">
        <v>22877</v>
      </c>
      <c r="AG296" s="105">
        <v>23846</v>
      </c>
      <c r="AH296" s="104">
        <v>9628</v>
      </c>
      <c r="AI296" s="104">
        <v>10667</v>
      </c>
      <c r="AJ296">
        <v>15</v>
      </c>
      <c r="AK296" s="72">
        <v>160913331</v>
      </c>
      <c r="AL296" s="72">
        <v>2800</v>
      </c>
      <c r="AM296" s="72">
        <v>0</v>
      </c>
      <c r="AN296" s="62">
        <v>0</v>
      </c>
      <c r="AO296" s="72">
        <v>16974</v>
      </c>
      <c r="AP296" s="72">
        <v>17693</v>
      </c>
      <c r="AQ296" s="104">
        <v>7144</v>
      </c>
      <c r="AR296" s="104">
        <v>8009</v>
      </c>
      <c r="AS296" s="104">
        <v>0</v>
      </c>
      <c r="AT296" s="104">
        <v>10</v>
      </c>
      <c r="AU296" s="104">
        <v>0</v>
      </c>
      <c r="AV296" s="176">
        <v>1.34</v>
      </c>
      <c r="AW296" s="176">
        <v>0</v>
      </c>
      <c r="AX296" s="104">
        <v>0</v>
      </c>
      <c r="AY296" s="130"/>
    </row>
    <row r="297" spans="1:51" x14ac:dyDescent="0.2">
      <c r="A297" s="172" t="s">
        <v>896</v>
      </c>
      <c r="B297" s="154" t="s">
        <v>523</v>
      </c>
      <c r="C297" s="155" t="s">
        <v>301</v>
      </c>
      <c r="D297" t="s">
        <v>815</v>
      </c>
      <c r="E297" s="74">
        <v>619.1</v>
      </c>
      <c r="F297" s="124">
        <v>6754</v>
      </c>
      <c r="G297" s="125">
        <v>614.89</v>
      </c>
      <c r="H297" s="125">
        <v>63.66</v>
      </c>
      <c r="I297" s="125">
        <v>76.64</v>
      </c>
      <c r="J297" s="125">
        <v>326.5</v>
      </c>
      <c r="K297" s="75">
        <v>47.52</v>
      </c>
      <c r="L297" s="75">
        <v>26.62</v>
      </c>
      <c r="M297" s="75">
        <v>27.4</v>
      </c>
      <c r="N297" s="113">
        <v>0</v>
      </c>
      <c r="O297" s="101">
        <v>24.87</v>
      </c>
      <c r="P297" s="101">
        <v>3.4529999999999998</v>
      </c>
      <c r="Q297" s="75">
        <v>2.86</v>
      </c>
      <c r="R297" s="101">
        <v>0</v>
      </c>
      <c r="S297" s="105">
        <v>4175323</v>
      </c>
      <c r="T297" s="105">
        <v>380125</v>
      </c>
      <c r="U297" s="105">
        <v>39355</v>
      </c>
      <c r="V297" s="105">
        <v>47379</v>
      </c>
      <c r="W297" s="105">
        <v>201842</v>
      </c>
      <c r="X297" s="105">
        <v>210086</v>
      </c>
      <c r="Y297" s="105">
        <v>18920</v>
      </c>
      <c r="Z297" s="105">
        <v>0</v>
      </c>
      <c r="AA297" s="74">
        <v>0</v>
      </c>
      <c r="AB297" s="105">
        <v>21056</v>
      </c>
      <c r="AC297" s="105">
        <v>2293</v>
      </c>
      <c r="AD297" s="72">
        <v>11407</v>
      </c>
      <c r="AE297" s="167">
        <f t="array" ref="AE297">IFERROR(INDEX(#REF!,MATCH($C297&amp;#REF!&amp;DoM!$B$6,#REF!&amp;#REF!&amp;#REF!,0),MATCH(SNAME!AE$337,#REF!,0)),5.4)</f>
        <v>5.4</v>
      </c>
      <c r="AF297" s="105">
        <v>33985</v>
      </c>
      <c r="AG297" s="105">
        <v>35470</v>
      </c>
      <c r="AH297" s="104">
        <v>10226</v>
      </c>
      <c r="AI297" s="104">
        <v>11330</v>
      </c>
      <c r="AJ297">
        <v>13.5</v>
      </c>
      <c r="AK297" s="72">
        <v>206331735</v>
      </c>
      <c r="AL297" s="72">
        <v>0</v>
      </c>
      <c r="AM297" s="72">
        <v>0</v>
      </c>
      <c r="AN297" s="62">
        <v>0</v>
      </c>
      <c r="AO297" s="72">
        <v>30155</v>
      </c>
      <c r="AP297" s="72">
        <v>31473</v>
      </c>
      <c r="AQ297" s="104">
        <v>9074</v>
      </c>
      <c r="AR297" s="104">
        <v>10153</v>
      </c>
      <c r="AS297" s="104">
        <v>20</v>
      </c>
      <c r="AT297" s="104">
        <v>10</v>
      </c>
      <c r="AU297" s="104">
        <v>0</v>
      </c>
      <c r="AV297" s="176">
        <v>0.67</v>
      </c>
      <c r="AW297" s="176">
        <v>0</v>
      </c>
      <c r="AX297" s="104">
        <v>504065</v>
      </c>
      <c r="AY297" s="130"/>
    </row>
    <row r="298" spans="1:51" x14ac:dyDescent="0.2">
      <c r="A298" s="172" t="s">
        <v>519</v>
      </c>
      <c r="B298" s="154" t="s">
        <v>512</v>
      </c>
      <c r="C298" s="155" t="s">
        <v>302</v>
      </c>
      <c r="D298" t="s">
        <v>816</v>
      </c>
      <c r="E298" s="74">
        <v>678.6</v>
      </c>
      <c r="F298" s="124">
        <v>6777</v>
      </c>
      <c r="G298" s="125">
        <v>630.66</v>
      </c>
      <c r="H298" s="125">
        <v>65.14</v>
      </c>
      <c r="I298" s="125">
        <v>68.59</v>
      </c>
      <c r="J298" s="125">
        <v>326.5</v>
      </c>
      <c r="K298" s="75">
        <v>18.72</v>
      </c>
      <c r="L298" s="75">
        <v>20.57</v>
      </c>
      <c r="M298" s="75">
        <v>27.4</v>
      </c>
      <c r="N298" s="113">
        <v>0</v>
      </c>
      <c r="O298" s="101">
        <v>25.72</v>
      </c>
      <c r="P298" s="101">
        <v>2.2770000000000001</v>
      </c>
      <c r="Q298" s="75">
        <v>11</v>
      </c>
      <c r="R298" s="101">
        <v>0</v>
      </c>
      <c r="S298" s="105">
        <v>4609715</v>
      </c>
      <c r="T298" s="105">
        <v>428975</v>
      </c>
      <c r="U298" s="105">
        <v>44308</v>
      </c>
      <c r="V298" s="105">
        <v>46655</v>
      </c>
      <c r="W298" s="105">
        <v>222085</v>
      </c>
      <c r="X298" s="105">
        <v>220145</v>
      </c>
      <c r="Y298" s="105">
        <v>836</v>
      </c>
      <c r="Z298" s="105">
        <v>25</v>
      </c>
      <c r="AA298" s="74">
        <v>0</v>
      </c>
      <c r="AB298" s="105">
        <v>27805</v>
      </c>
      <c r="AC298" s="105">
        <v>3201</v>
      </c>
      <c r="AD298" s="72">
        <v>11101</v>
      </c>
      <c r="AE298" s="167">
        <f t="array" ref="AE298">IFERROR(INDEX(#REF!,MATCH($C298&amp;#REF!&amp;DoM!$B$6,#REF!&amp;#REF!&amp;#REF!,0),MATCH(SNAME!AE$337,#REF!,0)),5.4)</f>
        <v>5.4</v>
      </c>
      <c r="AF298" s="105">
        <v>18317</v>
      </c>
      <c r="AG298" s="105">
        <v>18558</v>
      </c>
      <c r="AH298" s="104">
        <v>8643</v>
      </c>
      <c r="AI298" s="104">
        <v>9575</v>
      </c>
      <c r="AJ298">
        <v>21</v>
      </c>
      <c r="AK298" s="72">
        <v>209771170</v>
      </c>
      <c r="AL298" s="72">
        <v>29806</v>
      </c>
      <c r="AM298" s="72">
        <v>0</v>
      </c>
      <c r="AN298" s="62">
        <v>0</v>
      </c>
      <c r="AO298" s="72">
        <v>11907</v>
      </c>
      <c r="AP298" s="72">
        <v>12064</v>
      </c>
      <c r="AQ298" s="104">
        <v>5618</v>
      </c>
      <c r="AR298" s="104">
        <v>6275</v>
      </c>
      <c r="AS298" s="104">
        <v>20</v>
      </c>
      <c r="AT298" s="104">
        <v>10</v>
      </c>
      <c r="AU298" s="104">
        <v>2</v>
      </c>
      <c r="AV298" s="176">
        <v>1.34</v>
      </c>
      <c r="AW298" s="176">
        <v>0</v>
      </c>
      <c r="AX298" s="104">
        <v>0</v>
      </c>
      <c r="AY298" s="130"/>
    </row>
    <row r="299" spans="1:51" x14ac:dyDescent="0.2">
      <c r="A299" s="172" t="s">
        <v>923</v>
      </c>
      <c r="B299" s="154" t="s">
        <v>520</v>
      </c>
      <c r="C299" s="155" t="s">
        <v>303</v>
      </c>
      <c r="D299" t="s">
        <v>817</v>
      </c>
      <c r="E299" s="74">
        <v>1714.5</v>
      </c>
      <c r="F299" s="124">
        <v>6736</v>
      </c>
      <c r="G299" s="125">
        <v>582.29999999999995</v>
      </c>
      <c r="H299" s="125">
        <v>64.510000000000005</v>
      </c>
      <c r="I299" s="125">
        <v>71.67</v>
      </c>
      <c r="J299" s="125">
        <v>326.5</v>
      </c>
      <c r="K299" s="75">
        <v>95.04</v>
      </c>
      <c r="L299" s="75">
        <v>75.03</v>
      </c>
      <c r="M299" s="75">
        <v>49.32</v>
      </c>
      <c r="N299" s="113">
        <v>0</v>
      </c>
      <c r="O299" s="101">
        <v>34.65</v>
      </c>
      <c r="P299" s="101">
        <v>9.5739999999999998</v>
      </c>
      <c r="Q299" s="75">
        <v>17.600000000000001</v>
      </c>
      <c r="R299" s="101">
        <v>0</v>
      </c>
      <c r="S299" s="105">
        <v>11977282</v>
      </c>
      <c r="T299" s="105">
        <v>1035388</v>
      </c>
      <c r="U299" s="105">
        <v>114705</v>
      </c>
      <c r="V299" s="105">
        <v>127436</v>
      </c>
      <c r="W299" s="105">
        <v>580550</v>
      </c>
      <c r="X299" s="105">
        <v>596529</v>
      </c>
      <c r="Y299" s="105">
        <v>0</v>
      </c>
      <c r="Z299" s="105">
        <v>73</v>
      </c>
      <c r="AA299" s="74">
        <v>0.6</v>
      </c>
      <c r="AB299" s="105">
        <v>55846</v>
      </c>
      <c r="AC299" s="105">
        <v>6513</v>
      </c>
      <c r="AD299" s="72">
        <v>26376</v>
      </c>
      <c r="AE299" s="167">
        <f t="array" ref="AE299">IFERROR(INDEX(#REF!,MATCH($C299&amp;#REF!&amp;DoM!$B$6,#REF!&amp;#REF!&amp;#REF!,0),MATCH(SNAME!AE$337,#REF!,0)),5.4)</f>
        <v>5.4</v>
      </c>
      <c r="AF299" s="105">
        <v>49616</v>
      </c>
      <c r="AG299" s="105">
        <v>51616</v>
      </c>
      <c r="AH299" s="104">
        <v>40458</v>
      </c>
      <c r="AI299" s="104">
        <v>45337</v>
      </c>
      <c r="AJ299">
        <v>49</v>
      </c>
      <c r="AK299" s="72">
        <v>470513449</v>
      </c>
      <c r="AL299" s="72">
        <v>26072</v>
      </c>
      <c r="AM299" s="72">
        <v>0</v>
      </c>
      <c r="AN299" s="62">
        <v>0</v>
      </c>
      <c r="AO299" s="72">
        <v>40434</v>
      </c>
      <c r="AP299" s="72">
        <v>42063</v>
      </c>
      <c r="AQ299" s="104">
        <v>32969</v>
      </c>
      <c r="AR299" s="104">
        <v>37576</v>
      </c>
      <c r="AS299" s="104">
        <v>20</v>
      </c>
      <c r="AT299" s="104">
        <v>10</v>
      </c>
      <c r="AU299" s="104">
        <v>0</v>
      </c>
      <c r="AV299" s="176">
        <v>1</v>
      </c>
      <c r="AW299" s="176">
        <v>0</v>
      </c>
      <c r="AX299" s="104">
        <v>0</v>
      </c>
      <c r="AY299" s="130"/>
    </row>
    <row r="300" spans="1:51" x14ac:dyDescent="0.2">
      <c r="A300" s="172" t="s">
        <v>512</v>
      </c>
      <c r="B300" s="154" t="s">
        <v>512</v>
      </c>
      <c r="C300" s="155" t="s">
        <v>304</v>
      </c>
      <c r="D300" t="s">
        <v>818</v>
      </c>
      <c r="E300" s="74">
        <v>10776.7</v>
      </c>
      <c r="F300" s="124">
        <v>6736</v>
      </c>
      <c r="G300" s="125">
        <v>570.15</v>
      </c>
      <c r="H300" s="125">
        <v>62.1</v>
      </c>
      <c r="I300" s="125">
        <v>79.319999999999993</v>
      </c>
      <c r="J300" s="125">
        <v>326.5</v>
      </c>
      <c r="K300" s="75">
        <v>533.52</v>
      </c>
      <c r="L300" s="75">
        <v>799.3</v>
      </c>
      <c r="M300" s="75">
        <v>1005.58</v>
      </c>
      <c r="N300" s="113">
        <v>0</v>
      </c>
      <c r="O300" s="101">
        <v>32.51</v>
      </c>
      <c r="P300" s="101">
        <v>69.308000000000007</v>
      </c>
      <c r="Q300" s="75">
        <v>188.1</v>
      </c>
      <c r="R300" s="101">
        <v>0</v>
      </c>
      <c r="S300" s="105">
        <v>73279597</v>
      </c>
      <c r="T300" s="105">
        <v>6202548</v>
      </c>
      <c r="U300" s="105">
        <v>675573</v>
      </c>
      <c r="V300" s="105">
        <v>862906</v>
      </c>
      <c r="W300" s="105">
        <v>3551928</v>
      </c>
      <c r="X300" s="105">
        <v>3923840</v>
      </c>
      <c r="Y300" s="105">
        <v>0</v>
      </c>
      <c r="Z300" s="105">
        <v>1333</v>
      </c>
      <c r="AA300" s="74">
        <v>4.0999999999999996</v>
      </c>
      <c r="AB300" s="105">
        <v>495595</v>
      </c>
      <c r="AC300" s="105">
        <v>57048</v>
      </c>
      <c r="AD300" s="72">
        <v>180583</v>
      </c>
      <c r="AE300" s="167">
        <f t="array" ref="AE300">IFERROR(INDEX(#REF!,MATCH($C300&amp;#REF!&amp;DoM!$B$6,#REF!&amp;#REF!&amp;#REF!,0),MATCH(SNAME!AE$337,#REF!,0)),5.4)</f>
        <v>5.4</v>
      </c>
      <c r="AF300" s="105">
        <v>485677</v>
      </c>
      <c r="AG300" s="105">
        <v>494225</v>
      </c>
      <c r="AH300" s="104">
        <v>487692</v>
      </c>
      <c r="AI300" s="104">
        <v>551965</v>
      </c>
      <c r="AJ300">
        <v>264.5</v>
      </c>
      <c r="AK300" s="72">
        <v>2669975767</v>
      </c>
      <c r="AL300" s="72">
        <v>127910</v>
      </c>
      <c r="AM300" s="72">
        <v>0</v>
      </c>
      <c r="AN300" s="62">
        <v>0</v>
      </c>
      <c r="AO300" s="72">
        <v>453133</v>
      </c>
      <c r="AP300" s="72">
        <v>461109</v>
      </c>
      <c r="AQ300" s="104">
        <v>455014</v>
      </c>
      <c r="AR300" s="104">
        <v>532084</v>
      </c>
      <c r="AS300" s="104">
        <v>20</v>
      </c>
      <c r="AT300" s="104">
        <v>10</v>
      </c>
      <c r="AU300" s="104">
        <v>0</v>
      </c>
      <c r="AV300" s="176">
        <v>0.67</v>
      </c>
      <c r="AW300" s="176">
        <v>0</v>
      </c>
      <c r="AX300" s="104">
        <v>5196667</v>
      </c>
      <c r="AY300" s="130"/>
    </row>
    <row r="301" spans="1:51" x14ac:dyDescent="0.2">
      <c r="A301" s="172" t="s">
        <v>856</v>
      </c>
      <c r="B301" s="154" t="s">
        <v>513</v>
      </c>
      <c r="C301" s="155" t="s">
        <v>305</v>
      </c>
      <c r="D301" s="129" t="s">
        <v>819</v>
      </c>
      <c r="E301" s="74">
        <v>11197.6</v>
      </c>
      <c r="F301" s="124">
        <v>6736</v>
      </c>
      <c r="G301" s="125">
        <v>511.76</v>
      </c>
      <c r="H301" s="125">
        <v>52.9</v>
      </c>
      <c r="I301" s="125">
        <v>67.739999999999995</v>
      </c>
      <c r="J301" s="125">
        <v>326.5</v>
      </c>
      <c r="K301" s="75">
        <v>336.96</v>
      </c>
      <c r="L301" s="75">
        <v>260.41000000000003</v>
      </c>
      <c r="M301" s="75">
        <v>308.25</v>
      </c>
      <c r="N301" s="113">
        <v>0</v>
      </c>
      <c r="O301" s="101">
        <v>91.5</v>
      </c>
      <c r="P301" s="101">
        <v>33.770000000000003</v>
      </c>
      <c r="Q301" s="75">
        <v>111.1</v>
      </c>
      <c r="R301" s="101">
        <v>0</v>
      </c>
      <c r="S301" s="105">
        <v>71399579</v>
      </c>
      <c r="T301" s="105">
        <v>5424502</v>
      </c>
      <c r="U301" s="105">
        <v>560724</v>
      </c>
      <c r="V301" s="105">
        <v>718024</v>
      </c>
      <c r="W301" s="105">
        <v>3460802</v>
      </c>
      <c r="X301" s="105">
        <v>3283177</v>
      </c>
      <c r="Y301" s="105">
        <v>0</v>
      </c>
      <c r="Z301" s="105">
        <v>1128</v>
      </c>
      <c r="AA301" s="74">
        <v>0.4</v>
      </c>
      <c r="AB301" s="105">
        <v>271944</v>
      </c>
      <c r="AC301" s="105">
        <v>34563</v>
      </c>
      <c r="AD301" s="72">
        <v>34257</v>
      </c>
      <c r="AE301" s="167">
        <f t="array" ref="AE301">IFERROR(INDEX(#REF!,MATCH($C301&amp;#REF!&amp;DoM!$B$6,#REF!&amp;#REF!&amp;#REF!,0),MATCH(SNAME!AE$337,#REF!,0)),5.4)</f>
        <v>5.4</v>
      </c>
      <c r="AF301" s="105">
        <v>61284</v>
      </c>
      <c r="AG301" s="105">
        <v>61273</v>
      </c>
      <c r="AH301" s="104">
        <v>741763</v>
      </c>
      <c r="AI301" s="104">
        <v>760396</v>
      </c>
      <c r="AJ301">
        <v>0</v>
      </c>
      <c r="AK301" s="72">
        <v>3801891221</v>
      </c>
      <c r="AL301" s="72">
        <v>355</v>
      </c>
      <c r="AM301" s="72">
        <v>0</v>
      </c>
      <c r="AN301" s="62">
        <v>0</v>
      </c>
      <c r="AO301" s="72">
        <v>36330</v>
      </c>
      <c r="AP301" s="72">
        <v>36324</v>
      </c>
      <c r="AQ301" s="104">
        <v>439739</v>
      </c>
      <c r="AR301" s="104">
        <v>467251</v>
      </c>
      <c r="AS301" s="104">
        <v>0</v>
      </c>
      <c r="AT301" s="104">
        <v>10</v>
      </c>
      <c r="AU301" s="104">
        <v>0</v>
      </c>
      <c r="AV301" s="176">
        <v>1.34</v>
      </c>
      <c r="AW301" s="176">
        <v>0</v>
      </c>
      <c r="AX301" s="104">
        <v>6334192</v>
      </c>
      <c r="AY301" s="130"/>
    </row>
    <row r="302" spans="1:51" x14ac:dyDescent="0.2">
      <c r="A302" s="172" t="s">
        <v>519</v>
      </c>
      <c r="B302" s="154" t="s">
        <v>512</v>
      </c>
      <c r="C302" s="155" t="s">
        <v>306</v>
      </c>
      <c r="D302" t="s">
        <v>820</v>
      </c>
      <c r="E302" s="74">
        <v>2118</v>
      </c>
      <c r="F302" s="124">
        <v>6736</v>
      </c>
      <c r="G302" s="125">
        <v>621.51</v>
      </c>
      <c r="H302" s="125">
        <v>69.010000000000005</v>
      </c>
      <c r="I302" s="125">
        <v>58.57</v>
      </c>
      <c r="J302" s="125">
        <v>326.5</v>
      </c>
      <c r="K302" s="75">
        <v>84.96</v>
      </c>
      <c r="L302" s="75">
        <v>114.96</v>
      </c>
      <c r="M302" s="75">
        <v>65.760000000000005</v>
      </c>
      <c r="N302" s="113">
        <v>0</v>
      </c>
      <c r="O302" s="101">
        <v>18.3</v>
      </c>
      <c r="P302" s="101">
        <v>7.843</v>
      </c>
      <c r="Q302" s="75">
        <v>1.1000000000000001</v>
      </c>
      <c r="R302" s="101">
        <v>0</v>
      </c>
      <c r="S302" s="105">
        <v>14007512</v>
      </c>
      <c r="T302" s="105">
        <v>1292430</v>
      </c>
      <c r="U302" s="105">
        <v>143506</v>
      </c>
      <c r="V302" s="105">
        <v>121796</v>
      </c>
      <c r="W302" s="105">
        <v>678957</v>
      </c>
      <c r="X302" s="105">
        <v>698372</v>
      </c>
      <c r="Y302" s="105">
        <v>0</v>
      </c>
      <c r="Z302" s="105">
        <v>112</v>
      </c>
      <c r="AA302" s="74">
        <v>2.1</v>
      </c>
      <c r="AB302" s="105">
        <v>88207</v>
      </c>
      <c r="AC302" s="105">
        <v>10153</v>
      </c>
      <c r="AD302" s="72">
        <v>29793</v>
      </c>
      <c r="AE302" s="167">
        <f t="array" ref="AE302">IFERROR(INDEX(#REF!,MATCH($C302&amp;#REF!&amp;DoM!$B$6,#REF!&amp;#REF!&amp;#REF!,0),MATCH(SNAME!AE$337,#REF!,0)),5.4)</f>
        <v>5.4</v>
      </c>
      <c r="AF302" s="105">
        <v>106836</v>
      </c>
      <c r="AG302" s="105">
        <v>113704</v>
      </c>
      <c r="AH302" s="104">
        <v>86474</v>
      </c>
      <c r="AI302" s="104">
        <v>96313</v>
      </c>
      <c r="AJ302">
        <v>48.5</v>
      </c>
      <c r="AK302" s="72">
        <v>698337959</v>
      </c>
      <c r="AL302" s="72">
        <v>20336</v>
      </c>
      <c r="AM302" s="72">
        <v>0</v>
      </c>
      <c r="AN302" s="62">
        <v>0</v>
      </c>
      <c r="AO302" s="72">
        <v>69239</v>
      </c>
      <c r="AP302" s="72">
        <v>73690</v>
      </c>
      <c r="AQ302" s="104">
        <v>56043</v>
      </c>
      <c r="AR302" s="104">
        <v>63915</v>
      </c>
      <c r="AS302" s="104">
        <v>20</v>
      </c>
      <c r="AT302" s="104">
        <v>10</v>
      </c>
      <c r="AU302" s="104">
        <v>0</v>
      </c>
      <c r="AV302" s="176">
        <v>0</v>
      </c>
      <c r="AW302" s="176">
        <v>0</v>
      </c>
      <c r="AX302" s="104">
        <v>0</v>
      </c>
      <c r="AY302" s="130"/>
    </row>
    <row r="303" spans="1:51" x14ac:dyDescent="0.2">
      <c r="A303" s="172" t="s">
        <v>930</v>
      </c>
      <c r="B303" s="154" t="s">
        <v>523</v>
      </c>
      <c r="C303" s="155" t="s">
        <v>307</v>
      </c>
      <c r="D303" t="s">
        <v>821</v>
      </c>
      <c r="E303" s="74">
        <v>572.29999999999995</v>
      </c>
      <c r="F303" s="124">
        <v>6754</v>
      </c>
      <c r="G303" s="125">
        <v>682.63</v>
      </c>
      <c r="H303" s="125">
        <v>76.040000000000006</v>
      </c>
      <c r="I303" s="125">
        <v>76.349999999999994</v>
      </c>
      <c r="J303" s="125">
        <v>326.5</v>
      </c>
      <c r="K303" s="75">
        <v>33.119999999999997</v>
      </c>
      <c r="L303" s="75">
        <v>8.4700000000000006</v>
      </c>
      <c r="M303" s="75">
        <v>30.14</v>
      </c>
      <c r="N303" s="113">
        <v>0</v>
      </c>
      <c r="O303" s="101">
        <v>9.2100000000000009</v>
      </c>
      <c r="P303" s="101">
        <v>3.25</v>
      </c>
      <c r="Q303" s="75">
        <v>1.54</v>
      </c>
      <c r="R303" s="101">
        <v>0</v>
      </c>
      <c r="S303" s="105">
        <v>3887602</v>
      </c>
      <c r="T303" s="105">
        <v>392922</v>
      </c>
      <c r="U303" s="105">
        <v>43769</v>
      </c>
      <c r="V303" s="105">
        <v>43947</v>
      </c>
      <c r="W303" s="105">
        <v>187933</v>
      </c>
      <c r="X303" s="105">
        <v>187023</v>
      </c>
      <c r="Y303" s="105">
        <v>229</v>
      </c>
      <c r="Z303" s="105">
        <v>0</v>
      </c>
      <c r="AA303" s="74">
        <v>0</v>
      </c>
      <c r="AB303" s="105">
        <v>18744</v>
      </c>
      <c r="AC303" s="105">
        <v>2041</v>
      </c>
      <c r="AD303" s="72">
        <v>11808</v>
      </c>
      <c r="AE303" s="167">
        <f t="array" ref="AE303">IFERROR(INDEX(#REF!,MATCH($C303&amp;#REF!&amp;DoM!$B$6,#REF!&amp;#REF!&amp;#REF!,0),MATCH(SNAME!AE$337,#REF!,0)),5.4)</f>
        <v>5.4</v>
      </c>
      <c r="AF303" s="105">
        <v>24589</v>
      </c>
      <c r="AG303" s="105">
        <v>24900</v>
      </c>
      <c r="AH303" s="104">
        <v>10053</v>
      </c>
      <c r="AI303" s="104">
        <v>11138</v>
      </c>
      <c r="AJ303">
        <v>26</v>
      </c>
      <c r="AK303" s="72">
        <v>231484172</v>
      </c>
      <c r="AL303" s="72">
        <v>11854</v>
      </c>
      <c r="AM303" s="72">
        <v>0</v>
      </c>
      <c r="AN303" s="62">
        <v>0</v>
      </c>
      <c r="AO303" s="72">
        <v>15256</v>
      </c>
      <c r="AP303" s="72">
        <v>15449</v>
      </c>
      <c r="AQ303" s="104">
        <v>6237</v>
      </c>
      <c r="AR303" s="104">
        <v>6970</v>
      </c>
      <c r="AS303" s="104">
        <v>20</v>
      </c>
      <c r="AT303" s="104">
        <v>10</v>
      </c>
      <c r="AU303" s="104">
        <v>0</v>
      </c>
      <c r="AV303" s="176">
        <v>0</v>
      </c>
      <c r="AW303" s="176">
        <v>0</v>
      </c>
      <c r="AX303" s="104">
        <v>0</v>
      </c>
      <c r="AY303" s="130"/>
    </row>
    <row r="304" spans="1:51" x14ac:dyDescent="0.2">
      <c r="A304" s="172" t="s">
        <v>939</v>
      </c>
      <c r="B304" s="154" t="s">
        <v>518</v>
      </c>
      <c r="C304" s="155" t="s">
        <v>308</v>
      </c>
      <c r="D304" s="129" t="s">
        <v>822</v>
      </c>
      <c r="E304" s="74">
        <v>1718</v>
      </c>
      <c r="F304" s="124">
        <v>6755</v>
      </c>
      <c r="G304" s="125">
        <v>596.48</v>
      </c>
      <c r="H304" s="125">
        <v>65.78</v>
      </c>
      <c r="I304" s="125">
        <v>72.89</v>
      </c>
      <c r="J304" s="125">
        <v>326.5</v>
      </c>
      <c r="K304" s="75">
        <v>64.8</v>
      </c>
      <c r="L304" s="75">
        <v>82.92</v>
      </c>
      <c r="M304" s="75">
        <v>78.09</v>
      </c>
      <c r="N304" s="113">
        <v>5.5</v>
      </c>
      <c r="O304" s="101">
        <v>187.21</v>
      </c>
      <c r="P304" s="101">
        <v>9.4169999999999998</v>
      </c>
      <c r="Q304" s="75">
        <v>34.54</v>
      </c>
      <c r="R304" s="101">
        <v>0</v>
      </c>
      <c r="S304" s="105">
        <v>11467189</v>
      </c>
      <c r="T304" s="105">
        <v>1012643</v>
      </c>
      <c r="U304" s="105">
        <v>111668</v>
      </c>
      <c r="V304" s="105">
        <v>123742</v>
      </c>
      <c r="W304" s="105">
        <v>554299</v>
      </c>
      <c r="X304" s="105">
        <v>588588</v>
      </c>
      <c r="Y304" s="105">
        <v>22364</v>
      </c>
      <c r="Z304" s="105">
        <v>77</v>
      </c>
      <c r="AA304" s="74">
        <v>0.9</v>
      </c>
      <c r="AB304" s="105">
        <v>62587</v>
      </c>
      <c r="AC304" s="105">
        <v>7467</v>
      </c>
      <c r="AD304" s="72">
        <v>31481</v>
      </c>
      <c r="AE304" s="167">
        <f t="array" ref="AE304">IFERROR(INDEX(#REF!,MATCH($C304&amp;#REF!&amp;DoM!$B$6,#REF!&amp;#REF!&amp;#REF!,0),MATCH(SNAME!AE$337,#REF!,0)),5.4)</f>
        <v>5.4</v>
      </c>
      <c r="AF304" s="105">
        <v>37905</v>
      </c>
      <c r="AG304" s="105">
        <v>37981</v>
      </c>
      <c r="AH304" s="104">
        <v>91472</v>
      </c>
      <c r="AI304" s="104">
        <v>106212</v>
      </c>
      <c r="AJ304">
        <v>57.5</v>
      </c>
      <c r="AK304" s="72">
        <v>641895959</v>
      </c>
      <c r="AL304" s="72">
        <v>22895</v>
      </c>
      <c r="AM304" s="72">
        <v>0</v>
      </c>
      <c r="AN304" s="62">
        <v>0</v>
      </c>
      <c r="AO304" s="72">
        <v>27933</v>
      </c>
      <c r="AP304" s="72">
        <v>27658</v>
      </c>
      <c r="AQ304" s="104">
        <v>62603</v>
      </c>
      <c r="AR304" s="104">
        <v>76309</v>
      </c>
      <c r="AS304" s="104">
        <v>20</v>
      </c>
      <c r="AT304" s="104">
        <v>10</v>
      </c>
      <c r="AU304" s="104">
        <v>0</v>
      </c>
      <c r="AV304" s="176">
        <v>0.67500000000000004</v>
      </c>
      <c r="AW304" s="176">
        <v>0</v>
      </c>
      <c r="AX304" s="104">
        <v>3019729</v>
      </c>
      <c r="AY304" s="130"/>
    </row>
    <row r="305" spans="1:51" x14ac:dyDescent="0.2">
      <c r="A305" s="172" t="s">
        <v>908</v>
      </c>
      <c r="B305" s="154" t="s">
        <v>518</v>
      </c>
      <c r="C305" s="155" t="s">
        <v>309</v>
      </c>
      <c r="D305" t="s">
        <v>823</v>
      </c>
      <c r="E305" s="74">
        <v>284.39999999999998</v>
      </c>
      <c r="F305" s="124">
        <v>6783</v>
      </c>
      <c r="G305" s="125">
        <v>658.55</v>
      </c>
      <c r="H305" s="125">
        <v>70</v>
      </c>
      <c r="I305" s="125">
        <v>61.71</v>
      </c>
      <c r="J305" s="125">
        <v>326.5</v>
      </c>
      <c r="K305" s="75">
        <v>16.559999999999999</v>
      </c>
      <c r="L305" s="75">
        <v>19.36</v>
      </c>
      <c r="M305" s="75">
        <v>2.74</v>
      </c>
      <c r="N305" s="113">
        <v>0.91</v>
      </c>
      <c r="O305" s="101">
        <v>14.84</v>
      </c>
      <c r="P305" s="101">
        <v>1.2589999999999999</v>
      </c>
      <c r="Q305" s="75">
        <v>0.44</v>
      </c>
      <c r="R305" s="101">
        <v>0</v>
      </c>
      <c r="S305" s="105">
        <v>1941295</v>
      </c>
      <c r="T305" s="105">
        <v>188477</v>
      </c>
      <c r="U305" s="105">
        <v>20034</v>
      </c>
      <c r="V305" s="105">
        <v>17661</v>
      </c>
      <c r="W305" s="105">
        <v>93444</v>
      </c>
      <c r="X305" s="105">
        <v>101805</v>
      </c>
      <c r="Y305" s="105">
        <v>14174</v>
      </c>
      <c r="Z305" s="105">
        <v>33</v>
      </c>
      <c r="AA305" s="74">
        <v>0</v>
      </c>
      <c r="AB305" s="105">
        <v>10825</v>
      </c>
      <c r="AC305" s="105">
        <v>1292</v>
      </c>
      <c r="AD305" s="72">
        <v>6720</v>
      </c>
      <c r="AE305" s="167">
        <f t="array" ref="AE305">IFERROR(INDEX(#REF!,MATCH($C305&amp;#REF!&amp;DoM!$B$6,#REF!&amp;#REF!&amp;#REF!,0),MATCH(SNAME!AE$337,#REF!,0)),5.4)</f>
        <v>5.4</v>
      </c>
      <c r="AF305" s="105">
        <v>10363</v>
      </c>
      <c r="AG305" s="105">
        <v>10666</v>
      </c>
      <c r="AH305" s="104">
        <v>12427</v>
      </c>
      <c r="AI305" s="104">
        <v>13570</v>
      </c>
      <c r="AJ305">
        <v>12.5</v>
      </c>
      <c r="AK305" s="72">
        <v>208603898</v>
      </c>
      <c r="AL305" s="72">
        <v>6594</v>
      </c>
      <c r="AM305" s="72">
        <v>2153</v>
      </c>
      <c r="AN305" s="62">
        <v>0</v>
      </c>
      <c r="AO305" s="72">
        <v>5587</v>
      </c>
      <c r="AP305" s="72">
        <v>5750</v>
      </c>
      <c r="AQ305" s="104">
        <v>6699</v>
      </c>
      <c r="AR305" s="104">
        <v>7402</v>
      </c>
      <c r="AS305" s="104">
        <v>0</v>
      </c>
      <c r="AT305" s="104">
        <v>10</v>
      </c>
      <c r="AU305" s="104">
        <v>0</v>
      </c>
      <c r="AV305" s="176">
        <v>1.34</v>
      </c>
      <c r="AW305" s="176">
        <v>0.13500000000000001</v>
      </c>
      <c r="AX305" s="104">
        <v>0</v>
      </c>
      <c r="AY305" s="130"/>
    </row>
    <row r="306" spans="1:51" x14ac:dyDescent="0.2">
      <c r="A306" s="172" t="s">
        <v>524</v>
      </c>
      <c r="B306" s="154" t="s">
        <v>520</v>
      </c>
      <c r="C306" s="155" t="s">
        <v>310</v>
      </c>
      <c r="D306" s="129" t="s">
        <v>824</v>
      </c>
      <c r="E306" s="74">
        <v>736.2</v>
      </c>
      <c r="F306" s="124">
        <v>6763</v>
      </c>
      <c r="G306" s="125">
        <v>575.17999999999995</v>
      </c>
      <c r="H306" s="125">
        <v>61.01</v>
      </c>
      <c r="I306" s="125">
        <v>62.29</v>
      </c>
      <c r="J306" s="125">
        <v>326.5</v>
      </c>
      <c r="K306" s="75">
        <v>50.4</v>
      </c>
      <c r="L306" s="75">
        <v>17.55</v>
      </c>
      <c r="M306" s="75">
        <v>27.4</v>
      </c>
      <c r="N306" s="113">
        <v>0</v>
      </c>
      <c r="O306" s="101">
        <v>18.71</v>
      </c>
      <c r="P306" s="101">
        <v>2.726</v>
      </c>
      <c r="Q306" s="75">
        <v>1.1000000000000001</v>
      </c>
      <c r="R306" s="101">
        <v>0</v>
      </c>
      <c r="S306" s="105">
        <v>5236591</v>
      </c>
      <c r="T306" s="105">
        <v>445362</v>
      </c>
      <c r="U306" s="105">
        <v>47240</v>
      </c>
      <c r="V306" s="105">
        <v>48231</v>
      </c>
      <c r="W306" s="105">
        <v>252809</v>
      </c>
      <c r="X306" s="105">
        <v>253392</v>
      </c>
      <c r="Y306" s="105">
        <v>0</v>
      </c>
      <c r="Z306" s="105">
        <v>17</v>
      </c>
      <c r="AA306" s="74">
        <v>0</v>
      </c>
      <c r="AB306" s="105">
        <v>23722</v>
      </c>
      <c r="AC306" s="105">
        <v>2767</v>
      </c>
      <c r="AD306" s="72">
        <v>11675</v>
      </c>
      <c r="AE306" s="167">
        <f t="array" ref="AE306">IFERROR(INDEX(#REF!,MATCH($C306&amp;#REF!&amp;DoM!$B$6,#REF!&amp;#REF!&amp;#REF!,0),MATCH(SNAME!AE$337,#REF!,0)),5.4)</f>
        <v>5.4</v>
      </c>
      <c r="AF306" s="105">
        <v>33294</v>
      </c>
      <c r="AG306" s="105">
        <v>33639</v>
      </c>
      <c r="AH306" s="104">
        <v>57972</v>
      </c>
      <c r="AI306" s="104">
        <v>64228</v>
      </c>
      <c r="AJ306">
        <v>27</v>
      </c>
      <c r="AK306" s="72">
        <v>362815972</v>
      </c>
      <c r="AL306" s="72">
        <v>1398</v>
      </c>
      <c r="AM306" s="72">
        <v>0</v>
      </c>
      <c r="AN306" s="62">
        <v>0</v>
      </c>
      <c r="AO306" s="72">
        <v>17756</v>
      </c>
      <c r="AP306" s="72">
        <v>17940</v>
      </c>
      <c r="AQ306" s="104">
        <v>30916</v>
      </c>
      <c r="AR306" s="104">
        <v>35343</v>
      </c>
      <c r="AS306" s="104">
        <v>15</v>
      </c>
      <c r="AT306" s="104">
        <v>10</v>
      </c>
      <c r="AU306" s="104">
        <v>0</v>
      </c>
      <c r="AV306" s="176">
        <v>1.34</v>
      </c>
      <c r="AW306" s="176">
        <v>0</v>
      </c>
      <c r="AX306" s="104">
        <v>216238</v>
      </c>
      <c r="AY306" s="130"/>
    </row>
    <row r="307" spans="1:51" x14ac:dyDescent="0.2">
      <c r="A307" s="172" t="s">
        <v>877</v>
      </c>
      <c r="B307" s="154" t="s">
        <v>523</v>
      </c>
      <c r="C307" s="155" t="s">
        <v>311</v>
      </c>
      <c r="D307" t="s">
        <v>825</v>
      </c>
      <c r="E307" s="74">
        <v>473.3</v>
      </c>
      <c r="F307" s="124">
        <v>6736</v>
      </c>
      <c r="G307" s="125">
        <v>709.23</v>
      </c>
      <c r="H307" s="125">
        <v>91.42</v>
      </c>
      <c r="I307" s="125">
        <v>115.58</v>
      </c>
      <c r="J307" s="125">
        <v>326.5</v>
      </c>
      <c r="K307" s="75">
        <v>22.32</v>
      </c>
      <c r="L307" s="75">
        <v>18.78</v>
      </c>
      <c r="M307" s="75">
        <v>8.2200000000000006</v>
      </c>
      <c r="N307" s="113">
        <v>0</v>
      </c>
      <c r="O307" s="101">
        <v>7.04</v>
      </c>
      <c r="P307" s="101">
        <v>2.4969999999999999</v>
      </c>
      <c r="Q307" s="75">
        <v>1.76</v>
      </c>
      <c r="R307" s="101">
        <v>0</v>
      </c>
      <c r="S307" s="105">
        <v>3133587</v>
      </c>
      <c r="T307" s="105">
        <v>329934</v>
      </c>
      <c r="U307" s="105">
        <v>42529</v>
      </c>
      <c r="V307" s="105">
        <v>53768</v>
      </c>
      <c r="W307" s="105">
        <v>151888</v>
      </c>
      <c r="X307" s="105">
        <v>153928</v>
      </c>
      <c r="Y307" s="105">
        <v>0</v>
      </c>
      <c r="Z307" s="105">
        <v>11</v>
      </c>
      <c r="AA307" s="74">
        <v>0</v>
      </c>
      <c r="AB307" s="105">
        <v>15427</v>
      </c>
      <c r="AC307" s="105">
        <v>1680</v>
      </c>
      <c r="AD307" s="72">
        <v>7303</v>
      </c>
      <c r="AE307" s="167">
        <f t="array" ref="AE307">IFERROR(INDEX(#REF!,MATCH($C307&amp;#REF!&amp;DoM!$B$6,#REF!&amp;#REF!&amp;#REF!,0),MATCH(SNAME!AE$337,#REF!,0)),5.4)</f>
        <v>5.4</v>
      </c>
      <c r="AF307" s="105">
        <v>22337</v>
      </c>
      <c r="AG307" s="105">
        <v>23474</v>
      </c>
      <c r="AH307" s="104">
        <v>56579</v>
      </c>
      <c r="AI307" s="104">
        <v>62686</v>
      </c>
      <c r="AJ307">
        <v>27.5</v>
      </c>
      <c r="AK307" s="72">
        <v>158611050</v>
      </c>
      <c r="AL307" s="72">
        <v>13831</v>
      </c>
      <c r="AM307" s="72">
        <v>0</v>
      </c>
      <c r="AN307" s="62">
        <v>0</v>
      </c>
      <c r="AO307" s="72">
        <v>15403</v>
      </c>
      <c r="AP307" s="72">
        <v>16187</v>
      </c>
      <c r="AQ307" s="104">
        <v>39015</v>
      </c>
      <c r="AR307" s="104">
        <v>46181</v>
      </c>
      <c r="AS307" s="104">
        <v>0</v>
      </c>
      <c r="AT307" s="104">
        <v>10</v>
      </c>
      <c r="AU307" s="104">
        <v>0</v>
      </c>
      <c r="AV307" s="176">
        <v>1.34</v>
      </c>
      <c r="AW307" s="176">
        <v>0</v>
      </c>
      <c r="AX307" s="104">
        <v>519411</v>
      </c>
      <c r="AY307" s="130"/>
    </row>
    <row r="308" spans="1:51" x14ac:dyDescent="0.2">
      <c r="A308" s="172" t="s">
        <v>934</v>
      </c>
      <c r="B308" s="154" t="s">
        <v>517</v>
      </c>
      <c r="C308" s="155" t="s">
        <v>312</v>
      </c>
      <c r="D308" s="129" t="s">
        <v>826</v>
      </c>
      <c r="E308" s="74">
        <v>254</v>
      </c>
      <c r="F308" s="124">
        <v>6736</v>
      </c>
      <c r="G308" s="125">
        <v>621.15</v>
      </c>
      <c r="H308" s="125">
        <v>64.790000000000006</v>
      </c>
      <c r="I308" s="125">
        <v>59.73</v>
      </c>
      <c r="J308" s="125">
        <v>326.5</v>
      </c>
      <c r="K308" s="75">
        <v>17.28</v>
      </c>
      <c r="L308" s="75">
        <v>9.68</v>
      </c>
      <c r="M308" s="75">
        <v>0</v>
      </c>
      <c r="N308" s="113">
        <v>0</v>
      </c>
      <c r="O308" s="101">
        <v>25.46</v>
      </c>
      <c r="P308" s="101">
        <v>1.3859999999999999</v>
      </c>
      <c r="Q308" s="75">
        <v>0.22</v>
      </c>
      <c r="R308" s="101">
        <v>0</v>
      </c>
      <c r="S308" s="105">
        <v>1752034</v>
      </c>
      <c r="T308" s="105">
        <v>161561</v>
      </c>
      <c r="U308" s="105">
        <v>16852</v>
      </c>
      <c r="V308" s="105">
        <v>15536</v>
      </c>
      <c r="W308" s="105">
        <v>84923</v>
      </c>
      <c r="X308" s="105">
        <v>89647</v>
      </c>
      <c r="Y308" s="105">
        <v>8613</v>
      </c>
      <c r="Z308" s="105">
        <v>2</v>
      </c>
      <c r="AA308" s="74">
        <v>0</v>
      </c>
      <c r="AB308" s="105">
        <v>8835</v>
      </c>
      <c r="AC308" s="105">
        <v>951</v>
      </c>
      <c r="AD308" s="72">
        <v>5667</v>
      </c>
      <c r="AE308" s="167">
        <f t="array" ref="AE308">IFERROR(INDEX(#REF!,MATCH($C308&amp;#REF!&amp;DoM!$B$6,#REF!&amp;#REF!&amp;#REF!,0),MATCH(SNAME!AE$337,#REF!,0)),5.4)</f>
        <v>5.4</v>
      </c>
      <c r="AF308" s="105">
        <v>14583</v>
      </c>
      <c r="AG308" s="105">
        <v>15160</v>
      </c>
      <c r="AH308" s="104">
        <v>2599</v>
      </c>
      <c r="AI308" s="104">
        <v>2879</v>
      </c>
      <c r="AJ308">
        <v>4</v>
      </c>
      <c r="AK308" s="72">
        <v>163730708</v>
      </c>
      <c r="AL308" s="72">
        <v>7628</v>
      </c>
      <c r="AM308" s="72">
        <v>0</v>
      </c>
      <c r="AN308" s="62">
        <v>0</v>
      </c>
      <c r="AO308" s="72">
        <v>6209</v>
      </c>
      <c r="AP308" s="72">
        <v>6455</v>
      </c>
      <c r="AQ308" s="104">
        <v>1107</v>
      </c>
      <c r="AR308" s="104">
        <v>1230</v>
      </c>
      <c r="AS308" s="104">
        <v>20</v>
      </c>
      <c r="AT308" s="104">
        <v>10</v>
      </c>
      <c r="AU308" s="104">
        <v>0</v>
      </c>
      <c r="AV308" s="176">
        <v>1.34</v>
      </c>
      <c r="AW308" s="176">
        <v>0</v>
      </c>
      <c r="AX308" s="104">
        <v>0</v>
      </c>
      <c r="AY308" s="130"/>
    </row>
    <row r="309" spans="1:51" x14ac:dyDescent="0.2">
      <c r="A309" s="172" t="s">
        <v>856</v>
      </c>
      <c r="B309" s="154" t="s">
        <v>513</v>
      </c>
      <c r="C309" s="155" t="s">
        <v>281</v>
      </c>
      <c r="D309" t="s">
        <v>827</v>
      </c>
      <c r="E309" s="74">
        <v>962.4</v>
      </c>
      <c r="F309" s="124">
        <v>6797</v>
      </c>
      <c r="G309" s="125">
        <v>594.77</v>
      </c>
      <c r="H309" s="125">
        <v>58.2</v>
      </c>
      <c r="I309" s="125">
        <v>64.319999999999993</v>
      </c>
      <c r="J309" s="125">
        <v>326.5</v>
      </c>
      <c r="K309" s="75">
        <v>57.6</v>
      </c>
      <c r="L309" s="75">
        <v>40.56</v>
      </c>
      <c r="M309" s="75">
        <v>53.43</v>
      </c>
      <c r="N309" s="113">
        <v>0</v>
      </c>
      <c r="O309" s="101">
        <v>6.16</v>
      </c>
      <c r="P309" s="101">
        <v>4.657</v>
      </c>
      <c r="Q309" s="75">
        <v>0</v>
      </c>
      <c r="R309" s="101">
        <v>0</v>
      </c>
      <c r="S309" s="105">
        <v>6201583</v>
      </c>
      <c r="T309" s="105">
        <v>542668</v>
      </c>
      <c r="U309" s="105">
        <v>53102</v>
      </c>
      <c r="V309" s="105">
        <v>58686</v>
      </c>
      <c r="W309" s="105">
        <v>297899</v>
      </c>
      <c r="X309" s="105">
        <v>304206</v>
      </c>
      <c r="Y309" s="105">
        <v>0</v>
      </c>
      <c r="Z309" s="105">
        <v>0</v>
      </c>
      <c r="AA309" s="74">
        <v>0</v>
      </c>
      <c r="AB309" s="105">
        <v>25197</v>
      </c>
      <c r="AC309" s="105">
        <v>3202</v>
      </c>
      <c r="AD309" s="72">
        <v>14734</v>
      </c>
      <c r="AE309" s="167">
        <f t="array" ref="AE309">IFERROR(INDEX(#REF!,MATCH($C309&amp;#REF!&amp;DoM!$B$6,#REF!&amp;#REF!&amp;#REF!,0),MATCH(SNAME!AE$337,#REF!,0)),5.4)</f>
        <v>5.4</v>
      </c>
      <c r="AF309" s="105">
        <v>158094</v>
      </c>
      <c r="AG309" s="105">
        <v>157598</v>
      </c>
      <c r="AH309" s="104">
        <v>23261</v>
      </c>
      <c r="AI309" s="104">
        <v>27787</v>
      </c>
      <c r="AJ309">
        <v>26</v>
      </c>
      <c r="AK309" s="72">
        <v>412205220</v>
      </c>
      <c r="AL309" s="72">
        <v>22330</v>
      </c>
      <c r="AM309" s="72">
        <v>0</v>
      </c>
      <c r="AN309" s="62">
        <v>0</v>
      </c>
      <c r="AO309" s="72">
        <v>73249</v>
      </c>
      <c r="AP309" s="72">
        <v>73019</v>
      </c>
      <c r="AQ309" s="104">
        <v>10777</v>
      </c>
      <c r="AR309" s="104">
        <v>13017</v>
      </c>
      <c r="AS309" s="104">
        <v>20</v>
      </c>
      <c r="AT309" s="104">
        <v>10</v>
      </c>
      <c r="AU309" s="104">
        <v>0</v>
      </c>
      <c r="AV309" s="176">
        <v>0</v>
      </c>
      <c r="AW309" s="176">
        <v>0</v>
      </c>
      <c r="AX309" s="104">
        <v>570318</v>
      </c>
      <c r="AY309" s="130"/>
    </row>
    <row r="310" spans="1:51" x14ac:dyDescent="0.2">
      <c r="A310" s="172" t="s">
        <v>907</v>
      </c>
      <c r="B310" s="154" t="s">
        <v>517</v>
      </c>
      <c r="C310" s="155" t="s">
        <v>313</v>
      </c>
      <c r="D310" t="s">
        <v>828</v>
      </c>
      <c r="E310" s="74">
        <v>1439.4</v>
      </c>
      <c r="F310" s="124">
        <v>6736</v>
      </c>
      <c r="G310" s="125">
        <v>580.26</v>
      </c>
      <c r="H310" s="125">
        <v>64.349999999999994</v>
      </c>
      <c r="I310" s="125">
        <v>63.19</v>
      </c>
      <c r="J310" s="125">
        <v>326.5</v>
      </c>
      <c r="K310" s="75">
        <v>102.96</v>
      </c>
      <c r="L310" s="75">
        <v>44.79</v>
      </c>
      <c r="M310" s="75">
        <v>39.729999999999997</v>
      </c>
      <c r="N310" s="113">
        <v>0</v>
      </c>
      <c r="O310" s="101">
        <v>23.86</v>
      </c>
      <c r="P310" s="101">
        <v>6.9</v>
      </c>
      <c r="Q310" s="75">
        <v>1.54</v>
      </c>
      <c r="R310" s="101">
        <v>0</v>
      </c>
      <c r="S310" s="105">
        <v>9719374</v>
      </c>
      <c r="T310" s="105">
        <v>837257</v>
      </c>
      <c r="U310" s="105">
        <v>92851</v>
      </c>
      <c r="V310" s="105">
        <v>91177</v>
      </c>
      <c r="W310" s="105">
        <v>471107</v>
      </c>
      <c r="X310" s="105">
        <v>499471</v>
      </c>
      <c r="Y310" s="105">
        <v>12278</v>
      </c>
      <c r="Z310" s="105">
        <v>159</v>
      </c>
      <c r="AA310" s="74">
        <v>0.9</v>
      </c>
      <c r="AB310" s="105">
        <v>49225</v>
      </c>
      <c r="AC310" s="105">
        <v>5299</v>
      </c>
      <c r="AD310" s="72">
        <v>30768</v>
      </c>
      <c r="AE310" s="167">
        <f t="array" ref="AE310">IFERROR(INDEX(#REF!,MATCH($C310&amp;#REF!&amp;DoM!$B$6,#REF!&amp;#REF!&amp;#REF!,0),MATCH(SNAME!AE$337,#REF!,0)),5.4)</f>
        <v>5.4</v>
      </c>
      <c r="AF310" s="105">
        <v>73241</v>
      </c>
      <c r="AG310" s="105">
        <v>74257</v>
      </c>
      <c r="AH310" s="104">
        <v>53962</v>
      </c>
      <c r="AI310" s="104">
        <v>59785</v>
      </c>
      <c r="AJ310">
        <v>36</v>
      </c>
      <c r="AK310" s="72">
        <v>565219510</v>
      </c>
      <c r="AL310" s="72">
        <v>20370</v>
      </c>
      <c r="AM310" s="72">
        <v>0</v>
      </c>
      <c r="AN310" s="62">
        <v>0</v>
      </c>
      <c r="AO310" s="72">
        <v>50371</v>
      </c>
      <c r="AP310" s="72">
        <v>51070</v>
      </c>
      <c r="AQ310" s="104">
        <v>37112</v>
      </c>
      <c r="AR310" s="104">
        <v>41906</v>
      </c>
      <c r="AS310" s="104">
        <v>20</v>
      </c>
      <c r="AT310" s="104">
        <v>10</v>
      </c>
      <c r="AU310" s="104">
        <v>0</v>
      </c>
      <c r="AV310" s="176">
        <v>0.67</v>
      </c>
      <c r="AW310" s="176">
        <v>0</v>
      </c>
      <c r="AX310" s="104">
        <v>0</v>
      </c>
      <c r="AY310" s="130"/>
    </row>
    <row r="311" spans="1:51" x14ac:dyDescent="0.2">
      <c r="A311" s="172" t="s">
        <v>866</v>
      </c>
      <c r="B311" s="154" t="s">
        <v>513</v>
      </c>
      <c r="C311" s="155" t="s">
        <v>314</v>
      </c>
      <c r="D311" t="s">
        <v>829</v>
      </c>
      <c r="E311" s="74">
        <v>8940.2000000000007</v>
      </c>
      <c r="F311" s="124">
        <v>6736</v>
      </c>
      <c r="G311" s="125">
        <v>553.4</v>
      </c>
      <c r="H311" s="125">
        <v>63.06</v>
      </c>
      <c r="I311" s="125">
        <v>61.69</v>
      </c>
      <c r="J311" s="125">
        <v>326.5</v>
      </c>
      <c r="K311" s="75">
        <v>356.4</v>
      </c>
      <c r="L311" s="75">
        <v>343.14</v>
      </c>
      <c r="M311" s="75">
        <v>354.83</v>
      </c>
      <c r="N311" s="113">
        <v>0</v>
      </c>
      <c r="O311" s="101">
        <v>132.19999999999999</v>
      </c>
      <c r="P311" s="101">
        <v>41.77</v>
      </c>
      <c r="Q311" s="75">
        <v>165.88</v>
      </c>
      <c r="R311" s="101">
        <v>0</v>
      </c>
      <c r="S311" s="105">
        <v>60071648</v>
      </c>
      <c r="T311" s="105">
        <v>4935221</v>
      </c>
      <c r="U311" s="105">
        <v>562369</v>
      </c>
      <c r="V311" s="105">
        <v>550151</v>
      </c>
      <c r="W311" s="105">
        <v>2911727</v>
      </c>
      <c r="X311" s="105">
        <v>2870389</v>
      </c>
      <c r="Y311" s="105">
        <v>0</v>
      </c>
      <c r="Z311" s="105">
        <v>1296</v>
      </c>
      <c r="AA311" s="74">
        <v>3.3</v>
      </c>
      <c r="AB311" s="105">
        <v>237753</v>
      </c>
      <c r="AC311" s="105">
        <v>30218</v>
      </c>
      <c r="AD311" s="72">
        <v>127770</v>
      </c>
      <c r="AE311" s="167">
        <f t="array" ref="AE311">IFERROR(INDEX(#REF!,MATCH($C311&amp;#REF!&amp;DoM!$B$6,#REF!&amp;#REF!&amp;#REF!,0),MATCH(SNAME!AE$337,#REF!,0)),5.4)</f>
        <v>5.4</v>
      </c>
      <c r="AF311" s="105">
        <v>378153</v>
      </c>
      <c r="AG311" s="105">
        <v>380023</v>
      </c>
      <c r="AH311" s="104">
        <v>1014445</v>
      </c>
      <c r="AI311" s="104">
        <v>1105738</v>
      </c>
      <c r="AJ311">
        <v>198</v>
      </c>
      <c r="AK311" s="72">
        <v>4703095368</v>
      </c>
      <c r="AL311" s="72">
        <v>0</v>
      </c>
      <c r="AM311" s="72">
        <v>0</v>
      </c>
      <c r="AN311" s="62">
        <v>0</v>
      </c>
      <c r="AO311" s="72">
        <v>181433</v>
      </c>
      <c r="AP311" s="72">
        <v>182330</v>
      </c>
      <c r="AQ311" s="104">
        <v>486718</v>
      </c>
      <c r="AR311" s="104">
        <v>552922</v>
      </c>
      <c r="AS311" s="104">
        <v>0</v>
      </c>
      <c r="AT311" s="104">
        <v>10</v>
      </c>
      <c r="AU311" s="104">
        <v>0</v>
      </c>
      <c r="AV311" s="176">
        <v>1.34</v>
      </c>
      <c r="AW311" s="176">
        <v>0.13500000000000001</v>
      </c>
      <c r="AX311" s="104">
        <v>11267209</v>
      </c>
      <c r="AY311" s="130"/>
    </row>
    <row r="312" spans="1:51" x14ac:dyDescent="0.2">
      <c r="A312" s="172" t="s">
        <v>878</v>
      </c>
      <c r="B312" s="154" t="s">
        <v>512</v>
      </c>
      <c r="C312" s="155" t="s">
        <v>258</v>
      </c>
      <c r="D312" t="s">
        <v>830</v>
      </c>
      <c r="E312" s="74">
        <v>704</v>
      </c>
      <c r="F312" s="124">
        <v>6787</v>
      </c>
      <c r="G312" s="125">
        <v>640.91999999999996</v>
      </c>
      <c r="H312" s="125">
        <v>73.53</v>
      </c>
      <c r="I312" s="125">
        <v>59.43</v>
      </c>
      <c r="J312" s="125">
        <v>326.5</v>
      </c>
      <c r="K312" s="75">
        <v>39.6</v>
      </c>
      <c r="L312" s="75">
        <v>35.090000000000003</v>
      </c>
      <c r="M312" s="75">
        <v>41.1</v>
      </c>
      <c r="N312" s="113">
        <v>0</v>
      </c>
      <c r="O312" s="101">
        <v>8.2799999999999994</v>
      </c>
      <c r="P312" s="101">
        <v>3.0859999999999999</v>
      </c>
      <c r="Q312" s="75">
        <v>0.44</v>
      </c>
      <c r="R312" s="101">
        <v>0</v>
      </c>
      <c r="S312" s="105">
        <v>4757008</v>
      </c>
      <c r="T312" s="105">
        <v>449221</v>
      </c>
      <c r="U312" s="105">
        <v>51537</v>
      </c>
      <c r="V312" s="105">
        <v>41654</v>
      </c>
      <c r="W312" s="105">
        <v>228844</v>
      </c>
      <c r="X312" s="105">
        <v>243112</v>
      </c>
      <c r="Y312" s="105">
        <v>0</v>
      </c>
      <c r="Z312" s="105">
        <v>39</v>
      </c>
      <c r="AA312" s="74">
        <v>0</v>
      </c>
      <c r="AB312" s="105">
        <v>30706</v>
      </c>
      <c r="AC312" s="105">
        <v>3535</v>
      </c>
      <c r="AD312" s="72">
        <v>14671</v>
      </c>
      <c r="AE312" s="167">
        <f t="array" ref="AE312">IFERROR(INDEX(#REF!,MATCH($C312&amp;#REF!&amp;DoM!$B$6,#REF!&amp;#REF!&amp;#REF!,0),MATCH(SNAME!AE$337,#REF!,0)),5.4)</f>
        <v>5.4</v>
      </c>
      <c r="AF312" s="105">
        <v>34930</v>
      </c>
      <c r="AG312" s="105">
        <v>36029</v>
      </c>
      <c r="AH312" s="104">
        <v>17547</v>
      </c>
      <c r="AI312" s="104">
        <v>19707</v>
      </c>
      <c r="AJ312">
        <v>28.5</v>
      </c>
      <c r="AK312" s="72">
        <v>382748704</v>
      </c>
      <c r="AL312" s="72">
        <v>18613</v>
      </c>
      <c r="AM312" s="72">
        <v>0</v>
      </c>
      <c r="AN312" s="62">
        <v>0</v>
      </c>
      <c r="AO312" s="72">
        <v>15984</v>
      </c>
      <c r="AP312" s="72">
        <v>16487</v>
      </c>
      <c r="AQ312" s="104">
        <v>8029</v>
      </c>
      <c r="AR312" s="104">
        <v>9101</v>
      </c>
      <c r="AS312" s="104">
        <v>20</v>
      </c>
      <c r="AT312" s="104">
        <v>10</v>
      </c>
      <c r="AU312" s="104">
        <v>0</v>
      </c>
      <c r="AV312" s="176">
        <v>0.67</v>
      </c>
      <c r="AW312" s="176">
        <v>0</v>
      </c>
      <c r="AX312" s="104">
        <v>920145</v>
      </c>
      <c r="AY312" s="130"/>
    </row>
    <row r="313" spans="1:51" x14ac:dyDescent="0.2">
      <c r="A313" s="172" t="s">
        <v>916</v>
      </c>
      <c r="B313" s="154" t="s">
        <v>512</v>
      </c>
      <c r="C313" s="155" t="s">
        <v>39</v>
      </c>
      <c r="D313" t="s">
        <v>831</v>
      </c>
      <c r="E313" s="74">
        <v>539.29999999999995</v>
      </c>
      <c r="F313" s="124">
        <v>6749</v>
      </c>
      <c r="G313" s="125">
        <v>585.21</v>
      </c>
      <c r="H313" s="125">
        <v>60.06</v>
      </c>
      <c r="I313" s="125">
        <v>67.349999999999994</v>
      </c>
      <c r="J313" s="125">
        <v>326.5</v>
      </c>
      <c r="K313" s="75">
        <v>25.92</v>
      </c>
      <c r="L313" s="75">
        <v>13.92</v>
      </c>
      <c r="M313" s="75">
        <v>10.96</v>
      </c>
      <c r="N313" s="113">
        <v>0</v>
      </c>
      <c r="O313" s="101">
        <v>23.93</v>
      </c>
      <c r="P313" s="101">
        <v>2.786</v>
      </c>
      <c r="Q313" s="75">
        <v>4.84</v>
      </c>
      <c r="R313" s="101">
        <v>0</v>
      </c>
      <c r="S313" s="105">
        <v>3676180</v>
      </c>
      <c r="T313" s="105">
        <v>318764</v>
      </c>
      <c r="U313" s="105">
        <v>32715</v>
      </c>
      <c r="V313" s="105">
        <v>36686</v>
      </c>
      <c r="W313" s="105">
        <v>177845</v>
      </c>
      <c r="X313" s="105">
        <v>175502</v>
      </c>
      <c r="Y313" s="105">
        <v>16706</v>
      </c>
      <c r="Z313" s="105">
        <v>46</v>
      </c>
      <c r="AA313" s="74">
        <v>0.2</v>
      </c>
      <c r="AB313" s="105">
        <v>22166</v>
      </c>
      <c r="AC313" s="105">
        <v>2552</v>
      </c>
      <c r="AD313" s="72">
        <v>10853</v>
      </c>
      <c r="AE313" s="167">
        <f t="array" ref="AE313">IFERROR(INDEX(#REF!,MATCH($C313&amp;#REF!&amp;DoM!$B$6,#REF!&amp;#REF!&amp;#REF!,0),MATCH(SNAME!AE$337,#REF!,0)),5.4)</f>
        <v>5.4</v>
      </c>
      <c r="AF313" s="105">
        <v>27422</v>
      </c>
      <c r="AG313" s="105">
        <v>28304</v>
      </c>
      <c r="AH313" s="104">
        <v>27963</v>
      </c>
      <c r="AI313" s="104">
        <v>30981</v>
      </c>
      <c r="AJ313">
        <v>17</v>
      </c>
      <c r="AK313" s="72">
        <v>295744393</v>
      </c>
      <c r="AL313" s="72">
        <v>13392</v>
      </c>
      <c r="AM313" s="72">
        <v>0</v>
      </c>
      <c r="AN313" s="62">
        <v>0</v>
      </c>
      <c r="AO313" s="72">
        <v>15339</v>
      </c>
      <c r="AP313" s="72">
        <v>15832</v>
      </c>
      <c r="AQ313" s="104">
        <v>15641</v>
      </c>
      <c r="AR313" s="104">
        <v>17659</v>
      </c>
      <c r="AS313" s="104">
        <v>20</v>
      </c>
      <c r="AT313" s="104">
        <v>10</v>
      </c>
      <c r="AU313" s="104">
        <v>5</v>
      </c>
      <c r="AV313" s="176">
        <v>0.67</v>
      </c>
      <c r="AW313" s="176">
        <v>0.13500000000000001</v>
      </c>
      <c r="AX313" s="104">
        <v>0</v>
      </c>
      <c r="AY313" s="130"/>
    </row>
    <row r="314" spans="1:51" x14ac:dyDescent="0.2">
      <c r="A314" s="172" t="s">
        <v>875</v>
      </c>
      <c r="B314" s="154" t="s">
        <v>514</v>
      </c>
      <c r="C314" s="155" t="s">
        <v>316</v>
      </c>
      <c r="D314" t="s">
        <v>832</v>
      </c>
      <c r="E314" s="74">
        <v>341.7</v>
      </c>
      <c r="F314" s="124">
        <v>6901</v>
      </c>
      <c r="G314" s="125">
        <v>596.82000000000005</v>
      </c>
      <c r="H314" s="125">
        <v>65.150000000000006</v>
      </c>
      <c r="I314" s="125">
        <v>54.88</v>
      </c>
      <c r="J314" s="125">
        <v>326.5</v>
      </c>
      <c r="K314" s="75">
        <v>29.52</v>
      </c>
      <c r="L314" s="75">
        <v>13.31</v>
      </c>
      <c r="M314" s="75">
        <v>24.66</v>
      </c>
      <c r="N314" s="113">
        <v>0</v>
      </c>
      <c r="O314" s="101">
        <v>21.54</v>
      </c>
      <c r="P314" s="101">
        <v>1.774</v>
      </c>
      <c r="Q314" s="75">
        <v>0</v>
      </c>
      <c r="R314" s="101">
        <v>0</v>
      </c>
      <c r="S314" s="105">
        <v>2387746</v>
      </c>
      <c r="T314" s="105">
        <v>206500</v>
      </c>
      <c r="U314" s="105">
        <v>22542</v>
      </c>
      <c r="V314" s="105">
        <v>18988</v>
      </c>
      <c r="W314" s="105">
        <v>112969</v>
      </c>
      <c r="X314" s="105">
        <v>126640</v>
      </c>
      <c r="Y314" s="105">
        <v>21320</v>
      </c>
      <c r="Z314" s="105">
        <v>0</v>
      </c>
      <c r="AA314" s="74">
        <v>0</v>
      </c>
      <c r="AB314" s="105">
        <v>13003</v>
      </c>
      <c r="AC314" s="105">
        <v>1391</v>
      </c>
      <c r="AD314" s="72">
        <v>8352</v>
      </c>
      <c r="AE314" s="167">
        <f t="array" ref="AE314">IFERROR(INDEX(#REF!,MATCH($C314&amp;#REF!&amp;DoM!$B$6,#REF!&amp;#REF!&amp;#REF!,0),MATCH(SNAME!AE$337,#REF!,0)),5.4)</f>
        <v>5.4</v>
      </c>
      <c r="AF314" s="105">
        <v>24288</v>
      </c>
      <c r="AG314" s="105">
        <v>24343</v>
      </c>
      <c r="AH314" s="104">
        <v>4374</v>
      </c>
      <c r="AI314" s="104">
        <v>4846</v>
      </c>
      <c r="AJ314">
        <v>8</v>
      </c>
      <c r="AK314" s="72">
        <v>223799976</v>
      </c>
      <c r="AL314" s="72">
        <v>44306</v>
      </c>
      <c r="AM314" s="72">
        <v>5767</v>
      </c>
      <c r="AN314" s="62">
        <v>0</v>
      </c>
      <c r="AO314" s="72">
        <v>10953</v>
      </c>
      <c r="AP314" s="72">
        <v>10978</v>
      </c>
      <c r="AQ314" s="104">
        <v>1973</v>
      </c>
      <c r="AR314" s="104">
        <v>2194</v>
      </c>
      <c r="AS314" s="104">
        <v>20</v>
      </c>
      <c r="AT314" s="104">
        <v>10</v>
      </c>
      <c r="AU314" s="104">
        <v>0</v>
      </c>
      <c r="AV314" s="176">
        <v>0</v>
      </c>
      <c r="AW314" s="176">
        <v>0</v>
      </c>
      <c r="AX314" s="104">
        <v>0</v>
      </c>
      <c r="AY314" s="130"/>
    </row>
    <row r="315" spans="1:51" x14ac:dyDescent="0.2">
      <c r="A315" s="172" t="s">
        <v>932</v>
      </c>
      <c r="B315" s="154" t="s">
        <v>519</v>
      </c>
      <c r="C315" s="155" t="s">
        <v>317</v>
      </c>
      <c r="D315" t="s">
        <v>833</v>
      </c>
      <c r="E315" s="74">
        <v>1332.8</v>
      </c>
      <c r="F315" s="124">
        <v>6736</v>
      </c>
      <c r="G315" s="125">
        <v>586.79999999999995</v>
      </c>
      <c r="H315" s="125">
        <v>61.3</v>
      </c>
      <c r="I315" s="125">
        <v>80.69</v>
      </c>
      <c r="J315" s="125">
        <v>326.5</v>
      </c>
      <c r="K315" s="75">
        <v>63.36</v>
      </c>
      <c r="L315" s="75">
        <v>41.16</v>
      </c>
      <c r="M315" s="75">
        <v>49.32</v>
      </c>
      <c r="N315" s="113">
        <v>2.72</v>
      </c>
      <c r="O315" s="101">
        <v>10.14</v>
      </c>
      <c r="P315" s="101">
        <v>7.69</v>
      </c>
      <c r="Q315" s="75">
        <v>55</v>
      </c>
      <c r="R315" s="101">
        <v>0</v>
      </c>
      <c r="S315" s="105">
        <v>9276146</v>
      </c>
      <c r="T315" s="105">
        <v>808082</v>
      </c>
      <c r="U315" s="105">
        <v>84416</v>
      </c>
      <c r="V315" s="105">
        <v>111118</v>
      </c>
      <c r="W315" s="105">
        <v>449623</v>
      </c>
      <c r="X315" s="105">
        <v>453842</v>
      </c>
      <c r="Y315" s="105">
        <v>0</v>
      </c>
      <c r="Z315" s="105">
        <v>4</v>
      </c>
      <c r="AA315" s="74">
        <v>0</v>
      </c>
      <c r="AB315" s="105">
        <v>41067</v>
      </c>
      <c r="AC315" s="105">
        <v>4831</v>
      </c>
      <c r="AD315" s="72">
        <v>17406</v>
      </c>
      <c r="AE315" s="167">
        <f t="array" ref="AE315">IFERROR(INDEX(#REF!,MATCH($C315&amp;#REF!&amp;DoM!$B$6,#REF!&amp;#REF!&amp;#REF!,0),MATCH(SNAME!AE$337,#REF!,0)),5.4)</f>
        <v>5.4</v>
      </c>
      <c r="AF315" s="105">
        <v>23184</v>
      </c>
      <c r="AG315" s="105">
        <v>23464</v>
      </c>
      <c r="AH315" s="104">
        <v>13611</v>
      </c>
      <c r="AI315" s="104">
        <v>15080</v>
      </c>
      <c r="AJ315">
        <v>36.5</v>
      </c>
      <c r="AK315" s="72">
        <v>297732091</v>
      </c>
      <c r="AL315" s="72">
        <v>15860</v>
      </c>
      <c r="AM315" s="72">
        <v>0</v>
      </c>
      <c r="AN315" s="62">
        <v>0</v>
      </c>
      <c r="AO315" s="72">
        <v>18943</v>
      </c>
      <c r="AP315" s="72">
        <v>19172</v>
      </c>
      <c r="AQ315" s="104">
        <v>11121</v>
      </c>
      <c r="AR315" s="104">
        <v>12433</v>
      </c>
      <c r="AS315" s="104">
        <v>20</v>
      </c>
      <c r="AT315" s="104">
        <v>10</v>
      </c>
      <c r="AU315" s="104">
        <v>0</v>
      </c>
      <c r="AV315" s="176">
        <v>1.34</v>
      </c>
      <c r="AW315" s="176">
        <v>0</v>
      </c>
      <c r="AX315" s="104">
        <v>15621</v>
      </c>
      <c r="AY315" s="130"/>
    </row>
    <row r="316" spans="1:51" x14ac:dyDescent="0.2">
      <c r="A316" s="172" t="s">
        <v>886</v>
      </c>
      <c r="B316" s="154" t="s">
        <v>521</v>
      </c>
      <c r="C316" s="155" t="s">
        <v>318</v>
      </c>
      <c r="D316" t="s">
        <v>834</v>
      </c>
      <c r="E316" s="74">
        <v>938.2</v>
      </c>
      <c r="F316" s="124">
        <v>6736</v>
      </c>
      <c r="G316" s="125">
        <v>546.17999999999995</v>
      </c>
      <c r="H316" s="125">
        <v>61.42</v>
      </c>
      <c r="I316" s="125">
        <v>62.63</v>
      </c>
      <c r="J316" s="125">
        <v>326.5</v>
      </c>
      <c r="K316" s="75">
        <v>52.56</v>
      </c>
      <c r="L316" s="75">
        <v>20.59</v>
      </c>
      <c r="M316" s="75">
        <v>8.2200000000000006</v>
      </c>
      <c r="N316" s="113">
        <v>0</v>
      </c>
      <c r="O316" s="101">
        <v>0.78</v>
      </c>
      <c r="P316" s="101">
        <v>3.4620000000000002</v>
      </c>
      <c r="Q316" s="75">
        <v>3.3</v>
      </c>
      <c r="R316" s="101">
        <v>0</v>
      </c>
      <c r="S316" s="105">
        <v>6217328</v>
      </c>
      <c r="T316" s="105">
        <v>504124</v>
      </c>
      <c r="U316" s="105">
        <v>56691</v>
      </c>
      <c r="V316" s="105">
        <v>57807</v>
      </c>
      <c r="W316" s="105">
        <v>301360</v>
      </c>
      <c r="X316" s="105">
        <v>304184</v>
      </c>
      <c r="Y316" s="105">
        <v>0</v>
      </c>
      <c r="Z316" s="105">
        <v>121</v>
      </c>
      <c r="AA316" s="74">
        <v>0</v>
      </c>
      <c r="AB316" s="105">
        <v>30573</v>
      </c>
      <c r="AC316" s="105">
        <v>3661</v>
      </c>
      <c r="AD316" s="72">
        <v>13224</v>
      </c>
      <c r="AE316" s="167">
        <f t="array" ref="AE316">IFERROR(INDEX(#REF!,MATCH($C316&amp;#REF!&amp;DoM!$B$6,#REF!&amp;#REF!&amp;#REF!,0),MATCH(SNAME!AE$337,#REF!,0)),5.4)</f>
        <v>5.4</v>
      </c>
      <c r="AF316" s="105">
        <v>17577</v>
      </c>
      <c r="AG316" s="105">
        <v>17756</v>
      </c>
      <c r="AH316" s="104">
        <v>53439</v>
      </c>
      <c r="AI316" s="104">
        <v>24043</v>
      </c>
      <c r="AJ316">
        <v>30.5</v>
      </c>
      <c r="AK316" s="72">
        <v>381696690</v>
      </c>
      <c r="AL316" s="72">
        <v>4199</v>
      </c>
      <c r="AM316" s="72">
        <v>0</v>
      </c>
      <c r="AN316" s="62">
        <v>0</v>
      </c>
      <c r="AO316" s="72">
        <v>10121</v>
      </c>
      <c r="AP316" s="72">
        <v>10224</v>
      </c>
      <c r="AQ316" s="104">
        <v>30772</v>
      </c>
      <c r="AR316" s="104">
        <v>13763</v>
      </c>
      <c r="AS316" s="104">
        <v>20</v>
      </c>
      <c r="AT316" s="104">
        <v>10</v>
      </c>
      <c r="AU316" s="104">
        <v>0</v>
      </c>
      <c r="AV316" s="176">
        <v>0.67</v>
      </c>
      <c r="AW316" s="176">
        <v>0</v>
      </c>
      <c r="AX316" s="104">
        <v>263300</v>
      </c>
      <c r="AY316" s="130"/>
    </row>
    <row r="317" spans="1:51" x14ac:dyDescent="0.2">
      <c r="A317" s="172" t="s">
        <v>904</v>
      </c>
      <c r="B317" s="154" t="s">
        <v>512</v>
      </c>
      <c r="C317" s="155" t="s">
        <v>319</v>
      </c>
      <c r="D317" t="s">
        <v>835</v>
      </c>
      <c r="E317" s="74">
        <v>870.1</v>
      </c>
      <c r="F317" s="124">
        <v>6738</v>
      </c>
      <c r="G317" s="125">
        <v>580.73</v>
      </c>
      <c r="H317" s="125">
        <v>56.7</v>
      </c>
      <c r="I317" s="125">
        <v>69.87</v>
      </c>
      <c r="J317" s="125">
        <v>326.5</v>
      </c>
      <c r="K317" s="75">
        <v>38.159999999999997</v>
      </c>
      <c r="L317" s="75">
        <v>18.149999999999999</v>
      </c>
      <c r="M317" s="75">
        <v>32.880000000000003</v>
      </c>
      <c r="N317" s="113">
        <v>0</v>
      </c>
      <c r="O317" s="101">
        <v>8.14</v>
      </c>
      <c r="P317" s="101">
        <v>3.7130000000000001</v>
      </c>
      <c r="Q317" s="75">
        <v>1.98</v>
      </c>
      <c r="R317" s="101">
        <v>0</v>
      </c>
      <c r="S317" s="105">
        <v>6037922</v>
      </c>
      <c r="T317" s="105">
        <v>520392</v>
      </c>
      <c r="U317" s="105">
        <v>50809</v>
      </c>
      <c r="V317" s="105">
        <v>62611</v>
      </c>
      <c r="W317" s="105">
        <v>292577</v>
      </c>
      <c r="X317" s="105">
        <v>294763</v>
      </c>
      <c r="Y317" s="105">
        <v>0</v>
      </c>
      <c r="Z317" s="105">
        <v>2</v>
      </c>
      <c r="AA317" s="74">
        <v>0</v>
      </c>
      <c r="AB317" s="105">
        <v>37230</v>
      </c>
      <c r="AC317" s="105">
        <v>4285</v>
      </c>
      <c r="AD317" s="72">
        <v>12841</v>
      </c>
      <c r="AE317" s="167">
        <f t="array" ref="AE317">IFERROR(INDEX(#REF!,MATCH($C317&amp;#REF!&amp;DoM!$B$6,#REF!&amp;#REF!&amp;#REF!,0),MATCH(SNAME!AE$337,#REF!,0)),5.4)</f>
        <v>5.4</v>
      </c>
      <c r="AF317" s="105">
        <v>28166</v>
      </c>
      <c r="AG317" s="105">
        <v>28475</v>
      </c>
      <c r="AH317" s="104">
        <v>6734</v>
      </c>
      <c r="AI317" s="104">
        <v>7460</v>
      </c>
      <c r="AJ317">
        <v>24</v>
      </c>
      <c r="AK317" s="72">
        <v>263835291</v>
      </c>
      <c r="AL317" s="72">
        <v>27262</v>
      </c>
      <c r="AM317" s="72">
        <v>0</v>
      </c>
      <c r="AN317" s="62">
        <v>0</v>
      </c>
      <c r="AO317" s="72">
        <v>19119</v>
      </c>
      <c r="AP317" s="72">
        <v>19329</v>
      </c>
      <c r="AQ317" s="104">
        <v>4571</v>
      </c>
      <c r="AR317" s="104">
        <v>5090</v>
      </c>
      <c r="AS317" s="104">
        <v>20</v>
      </c>
      <c r="AT317" s="104">
        <v>10</v>
      </c>
      <c r="AU317" s="104">
        <v>0</v>
      </c>
      <c r="AV317" s="176">
        <v>1</v>
      </c>
      <c r="AW317" s="176">
        <v>0</v>
      </c>
      <c r="AX317" s="104">
        <v>0</v>
      </c>
      <c r="AY317" s="130"/>
    </row>
    <row r="318" spans="1:51" x14ac:dyDescent="0.2">
      <c r="A318" s="172" t="s">
        <v>929</v>
      </c>
      <c r="B318" s="154" t="s">
        <v>521</v>
      </c>
      <c r="C318" s="155" t="s">
        <v>320</v>
      </c>
      <c r="D318" t="s">
        <v>836</v>
      </c>
      <c r="E318" s="74">
        <v>629.9</v>
      </c>
      <c r="F318" s="124">
        <v>6740</v>
      </c>
      <c r="G318" s="125">
        <v>601.94000000000005</v>
      </c>
      <c r="H318" s="125">
        <v>63.65</v>
      </c>
      <c r="I318" s="125">
        <v>68.13</v>
      </c>
      <c r="J318" s="125">
        <v>326.5</v>
      </c>
      <c r="K318" s="75">
        <v>39.6</v>
      </c>
      <c r="L318" s="75">
        <v>38.72</v>
      </c>
      <c r="M318" s="75">
        <v>35.619999999999997</v>
      </c>
      <c r="N318" s="113">
        <v>0</v>
      </c>
      <c r="O318" s="101">
        <v>15.18</v>
      </c>
      <c r="P318" s="101">
        <v>3.331</v>
      </c>
      <c r="Q318" s="75">
        <v>0</v>
      </c>
      <c r="R318" s="101">
        <v>0</v>
      </c>
      <c r="S318" s="105">
        <v>4084440</v>
      </c>
      <c r="T318" s="105">
        <v>364776</v>
      </c>
      <c r="U318" s="105">
        <v>38572</v>
      </c>
      <c r="V318" s="105">
        <v>41287</v>
      </c>
      <c r="W318" s="105">
        <v>197859</v>
      </c>
      <c r="X318" s="105">
        <v>218313</v>
      </c>
      <c r="Y318" s="105">
        <v>22299</v>
      </c>
      <c r="Z318" s="105">
        <v>5</v>
      </c>
      <c r="AA318" s="74">
        <v>0</v>
      </c>
      <c r="AB318" s="105">
        <v>21942</v>
      </c>
      <c r="AC318" s="105">
        <v>2627</v>
      </c>
      <c r="AD318" s="72">
        <v>10936</v>
      </c>
      <c r="AE318" s="167">
        <f t="array" ref="AE318">IFERROR(INDEX(#REF!,MATCH($C318&amp;#REF!&amp;DoM!$B$6,#REF!&amp;#REF!&amp;#REF!,0),MATCH(SNAME!AE$337,#REF!,0)),5.4)</f>
        <v>5.4</v>
      </c>
      <c r="AF318" s="105">
        <v>16031</v>
      </c>
      <c r="AG318" s="105">
        <v>15999</v>
      </c>
      <c r="AH318" s="104">
        <v>17924</v>
      </c>
      <c r="AI318" s="104">
        <v>19859</v>
      </c>
      <c r="AJ318">
        <v>19.5</v>
      </c>
      <c r="AK318" s="72">
        <v>266378796</v>
      </c>
      <c r="AL318" s="72">
        <v>1286</v>
      </c>
      <c r="AM318" s="72">
        <v>373</v>
      </c>
      <c r="AN318" s="62">
        <v>0</v>
      </c>
      <c r="AO318" s="72">
        <v>12482</v>
      </c>
      <c r="AP318" s="72">
        <v>12457</v>
      </c>
      <c r="AQ318" s="104">
        <v>13956</v>
      </c>
      <c r="AR318" s="104">
        <v>15669</v>
      </c>
      <c r="AS318" s="104">
        <v>20</v>
      </c>
      <c r="AT318" s="104">
        <v>10</v>
      </c>
      <c r="AU318" s="104">
        <v>0</v>
      </c>
      <c r="AV318" s="176">
        <v>1.34</v>
      </c>
      <c r="AW318" s="176">
        <v>0</v>
      </c>
      <c r="AX318" s="104">
        <v>0</v>
      </c>
      <c r="AY318" s="130"/>
    </row>
    <row r="319" spans="1:51" x14ac:dyDescent="0.2">
      <c r="A319" s="172" t="s">
        <v>874</v>
      </c>
      <c r="B319" s="154" t="s">
        <v>521</v>
      </c>
      <c r="C319" s="155" t="s">
        <v>321</v>
      </c>
      <c r="D319" t="s">
        <v>837</v>
      </c>
      <c r="E319" s="74">
        <v>828</v>
      </c>
      <c r="F319" s="124">
        <v>6754</v>
      </c>
      <c r="G319" s="125">
        <v>612.29999999999995</v>
      </c>
      <c r="H319" s="125">
        <v>70.349999999999994</v>
      </c>
      <c r="I319" s="125">
        <v>72.540000000000006</v>
      </c>
      <c r="J319" s="125">
        <v>326.5</v>
      </c>
      <c r="K319" s="75">
        <v>43.2</v>
      </c>
      <c r="L319" s="75">
        <v>27.25</v>
      </c>
      <c r="M319" s="75">
        <v>41.1</v>
      </c>
      <c r="N319" s="113">
        <v>0</v>
      </c>
      <c r="O319" s="101">
        <v>21.36</v>
      </c>
      <c r="P319" s="101">
        <v>4.8470000000000004</v>
      </c>
      <c r="Q319" s="75">
        <v>24.64</v>
      </c>
      <c r="R319" s="101">
        <v>0</v>
      </c>
      <c r="S319" s="105">
        <v>5631485</v>
      </c>
      <c r="T319" s="105">
        <v>510536</v>
      </c>
      <c r="U319" s="105">
        <v>58658</v>
      </c>
      <c r="V319" s="105">
        <v>60484</v>
      </c>
      <c r="W319" s="105">
        <v>272236</v>
      </c>
      <c r="X319" s="105">
        <v>284288</v>
      </c>
      <c r="Y319" s="105">
        <v>0</v>
      </c>
      <c r="Z319" s="105">
        <v>106</v>
      </c>
      <c r="AA319" s="74">
        <v>0.2</v>
      </c>
      <c r="AB319" s="105">
        <v>28574</v>
      </c>
      <c r="AC319" s="105">
        <v>3421</v>
      </c>
      <c r="AD319" s="72">
        <v>12475</v>
      </c>
      <c r="AE319" s="167">
        <f t="array" ref="AE319">IFERROR(INDEX(#REF!,MATCH($C319&amp;#REF!&amp;DoM!$B$6,#REF!&amp;#REF!&amp;#REF!,0),MATCH(SNAME!AE$337,#REF!,0)),5.4)</f>
        <v>5.4</v>
      </c>
      <c r="AF319" s="105">
        <v>19397</v>
      </c>
      <c r="AG319" s="105">
        <v>19449</v>
      </c>
      <c r="AH319" s="104">
        <v>15257</v>
      </c>
      <c r="AI319" s="104">
        <v>17171</v>
      </c>
      <c r="AJ319">
        <v>29.5</v>
      </c>
      <c r="AK319" s="72">
        <v>223484597</v>
      </c>
      <c r="AL319" s="72">
        <v>22111</v>
      </c>
      <c r="AM319" s="72">
        <v>0</v>
      </c>
      <c r="AN319" s="62">
        <v>0</v>
      </c>
      <c r="AO319" s="72">
        <v>17701</v>
      </c>
      <c r="AP319" s="72">
        <v>17749</v>
      </c>
      <c r="AQ319" s="104">
        <v>13923</v>
      </c>
      <c r="AR319" s="104">
        <v>15882</v>
      </c>
      <c r="AS319" s="104">
        <v>20</v>
      </c>
      <c r="AT319" s="104">
        <v>10</v>
      </c>
      <c r="AU319" s="104">
        <v>0</v>
      </c>
      <c r="AV319" s="176">
        <v>1.34</v>
      </c>
      <c r="AW319" s="176">
        <v>0</v>
      </c>
      <c r="AX319" s="104">
        <v>1055837</v>
      </c>
      <c r="AY319" s="130"/>
    </row>
    <row r="320" spans="1:51" x14ac:dyDescent="0.2">
      <c r="A320" s="172" t="s">
        <v>902</v>
      </c>
      <c r="B320" s="154" t="s">
        <v>517</v>
      </c>
      <c r="C320" s="155" t="s">
        <v>315</v>
      </c>
      <c r="D320" t="s">
        <v>838</v>
      </c>
      <c r="E320" s="74">
        <v>3093.7</v>
      </c>
      <c r="F320" s="124">
        <v>6786</v>
      </c>
      <c r="G320" s="125">
        <v>575.32000000000005</v>
      </c>
      <c r="H320" s="125">
        <v>63.92</v>
      </c>
      <c r="I320" s="125">
        <v>65.88</v>
      </c>
      <c r="J320" s="125">
        <v>326.5</v>
      </c>
      <c r="K320" s="75">
        <v>192.96</v>
      </c>
      <c r="L320" s="75">
        <v>101.64</v>
      </c>
      <c r="M320" s="75">
        <v>93.16</v>
      </c>
      <c r="N320" s="113">
        <v>0</v>
      </c>
      <c r="O320" s="101">
        <v>38.75</v>
      </c>
      <c r="P320" s="101">
        <v>12.845000000000001</v>
      </c>
      <c r="Q320" s="75">
        <v>10.78</v>
      </c>
      <c r="R320" s="101">
        <v>0</v>
      </c>
      <c r="S320" s="105">
        <v>21033207</v>
      </c>
      <c r="T320" s="105">
        <v>1783204</v>
      </c>
      <c r="U320" s="105">
        <v>198120</v>
      </c>
      <c r="V320" s="105">
        <v>204195</v>
      </c>
      <c r="W320" s="105">
        <v>1011987</v>
      </c>
      <c r="X320" s="105">
        <v>1072523</v>
      </c>
      <c r="Y320" s="105">
        <v>5008</v>
      </c>
      <c r="Z320" s="105">
        <v>1187</v>
      </c>
      <c r="AA320" s="74">
        <v>4.4000000000000004</v>
      </c>
      <c r="AB320" s="105">
        <v>105703</v>
      </c>
      <c r="AC320" s="105">
        <v>11380</v>
      </c>
      <c r="AD320" s="72">
        <v>47511</v>
      </c>
      <c r="AE320" s="167">
        <f t="array" ref="AE320">IFERROR(INDEX(#REF!,MATCH($C320&amp;#REF!&amp;DoM!$B$6,#REF!&amp;#REF!&amp;#REF!,0),MATCH(SNAME!AE$337,#REF!,0)),5.4)</f>
        <v>5.4</v>
      </c>
      <c r="AF320" s="105">
        <v>123793</v>
      </c>
      <c r="AG320" s="105">
        <v>123960</v>
      </c>
      <c r="AH320" s="104">
        <v>166359</v>
      </c>
      <c r="AI320" s="104">
        <v>195484</v>
      </c>
      <c r="AJ320">
        <v>146</v>
      </c>
      <c r="AK320" s="72">
        <v>1434594295</v>
      </c>
      <c r="AL320" s="72">
        <v>76254</v>
      </c>
      <c r="AM320" s="72">
        <v>0</v>
      </c>
      <c r="AN320" s="62">
        <v>0</v>
      </c>
      <c r="AO320" s="72">
        <v>73703</v>
      </c>
      <c r="AP320" s="72">
        <v>73802</v>
      </c>
      <c r="AQ320" s="104">
        <v>99044</v>
      </c>
      <c r="AR320" s="104">
        <v>119033</v>
      </c>
      <c r="AS320" s="104">
        <v>20</v>
      </c>
      <c r="AT320" s="104">
        <v>10</v>
      </c>
      <c r="AU320" s="104">
        <v>0</v>
      </c>
      <c r="AV320" s="176">
        <v>1</v>
      </c>
      <c r="AW320" s="176">
        <v>0</v>
      </c>
      <c r="AX320" s="104">
        <v>327434</v>
      </c>
      <c r="AY320" s="130"/>
    </row>
    <row r="321" spans="1:51" x14ac:dyDescent="0.2">
      <c r="A321" s="172" t="s">
        <v>928</v>
      </c>
      <c r="B321" s="154" t="s">
        <v>521</v>
      </c>
      <c r="C321" s="155" t="s">
        <v>322</v>
      </c>
      <c r="D321" t="s">
        <v>839</v>
      </c>
      <c r="E321" s="74">
        <v>563.5</v>
      </c>
      <c r="F321" s="124">
        <v>6760</v>
      </c>
      <c r="G321" s="125">
        <v>615.54999999999995</v>
      </c>
      <c r="H321" s="125">
        <v>71.010000000000005</v>
      </c>
      <c r="I321" s="125">
        <v>69.849999999999994</v>
      </c>
      <c r="J321" s="125">
        <v>326.5</v>
      </c>
      <c r="K321" s="75">
        <v>36</v>
      </c>
      <c r="L321" s="75">
        <v>27.83</v>
      </c>
      <c r="M321" s="75">
        <v>13.7</v>
      </c>
      <c r="N321" s="113">
        <v>0</v>
      </c>
      <c r="O321" s="101">
        <v>13.92</v>
      </c>
      <c r="P321" s="101">
        <v>2.391</v>
      </c>
      <c r="Q321" s="75">
        <v>0.66</v>
      </c>
      <c r="R321" s="101">
        <v>0</v>
      </c>
      <c r="S321" s="105">
        <v>3596320</v>
      </c>
      <c r="T321" s="105">
        <v>327473</v>
      </c>
      <c r="U321" s="105">
        <v>37777</v>
      </c>
      <c r="V321" s="105">
        <v>37160</v>
      </c>
      <c r="W321" s="105">
        <v>173698</v>
      </c>
      <c r="X321" s="105">
        <v>185390</v>
      </c>
      <c r="Y321" s="105">
        <v>2928</v>
      </c>
      <c r="Z321" s="105">
        <v>12</v>
      </c>
      <c r="AA321" s="74">
        <v>0</v>
      </c>
      <c r="AB321" s="105">
        <v>18633</v>
      </c>
      <c r="AC321" s="105">
        <v>2231</v>
      </c>
      <c r="AD321" s="72">
        <v>10805</v>
      </c>
      <c r="AE321" s="167">
        <f t="array" ref="AE321">IFERROR(INDEX(#REF!,MATCH($C321&amp;#REF!&amp;DoM!$B$6,#REF!&amp;#REF!&amp;#REF!,0),MATCH(SNAME!AE$337,#REF!,0)),5.4)</f>
        <v>5.4</v>
      </c>
      <c r="AF321" s="105">
        <v>363741</v>
      </c>
      <c r="AG321" s="105">
        <v>370065</v>
      </c>
      <c r="AH321" s="104">
        <v>19658</v>
      </c>
      <c r="AI321" s="104">
        <v>21585</v>
      </c>
      <c r="AJ321">
        <v>16</v>
      </c>
      <c r="AK321" s="72">
        <v>353191341</v>
      </c>
      <c r="AL321" s="72">
        <v>0</v>
      </c>
      <c r="AM321" s="72">
        <v>0</v>
      </c>
      <c r="AN321" s="62">
        <v>0</v>
      </c>
      <c r="AO321" s="72">
        <v>157739</v>
      </c>
      <c r="AP321" s="72">
        <v>160481</v>
      </c>
      <c r="AQ321" s="104">
        <v>8525</v>
      </c>
      <c r="AR321" s="104">
        <v>9474</v>
      </c>
      <c r="AS321" s="104">
        <v>20</v>
      </c>
      <c r="AT321" s="104">
        <v>10</v>
      </c>
      <c r="AU321" s="104">
        <v>0</v>
      </c>
      <c r="AV321" s="176">
        <v>1.34</v>
      </c>
      <c r="AW321" s="176">
        <v>0</v>
      </c>
      <c r="AX321" s="104">
        <v>182595</v>
      </c>
      <c r="AY321" s="130"/>
    </row>
    <row r="322" spans="1:51" x14ac:dyDescent="0.2">
      <c r="A322" s="172" t="s">
        <v>929</v>
      </c>
      <c r="B322" s="154" t="s">
        <v>521</v>
      </c>
      <c r="C322" s="155" t="s">
        <v>323</v>
      </c>
      <c r="D322" t="s">
        <v>840</v>
      </c>
      <c r="E322" s="74">
        <v>204.3</v>
      </c>
      <c r="F322" s="124">
        <v>6736</v>
      </c>
      <c r="G322" s="125">
        <v>715.92</v>
      </c>
      <c r="H322" s="125">
        <v>80.709999999999994</v>
      </c>
      <c r="I322" s="125">
        <v>88.87</v>
      </c>
      <c r="J322" s="125">
        <v>326.5</v>
      </c>
      <c r="K322" s="75">
        <v>12.96</v>
      </c>
      <c r="L322" s="75">
        <v>10.89</v>
      </c>
      <c r="M322" s="75">
        <v>8.2200000000000006</v>
      </c>
      <c r="N322" s="113">
        <v>0</v>
      </c>
      <c r="O322" s="101">
        <v>22.3</v>
      </c>
      <c r="P322" s="101">
        <v>1.1879999999999999</v>
      </c>
      <c r="Q322" s="75">
        <v>0</v>
      </c>
      <c r="R322" s="101">
        <v>0</v>
      </c>
      <c r="S322" s="105">
        <v>1382227</v>
      </c>
      <c r="T322" s="105">
        <v>146907</v>
      </c>
      <c r="U322" s="105">
        <v>16562</v>
      </c>
      <c r="V322" s="105">
        <v>18236</v>
      </c>
      <c r="W322" s="105">
        <v>66998</v>
      </c>
      <c r="X322" s="105">
        <v>70500</v>
      </c>
      <c r="Y322" s="105">
        <v>0</v>
      </c>
      <c r="Z322" s="105">
        <v>2</v>
      </c>
      <c r="AA322" s="74">
        <v>0</v>
      </c>
      <c r="AB322" s="105">
        <v>7086</v>
      </c>
      <c r="AC322" s="105">
        <v>848</v>
      </c>
      <c r="AD322" s="72">
        <v>3721</v>
      </c>
      <c r="AE322" s="167">
        <f t="array" ref="AE322">IFERROR(INDEX(#REF!,MATCH($C322&amp;#REF!&amp;DoM!$B$6,#REF!&amp;#REF!&amp;#REF!,0),MATCH(SNAME!AE$337,#REF!,0)),5.4)</f>
        <v>5.4</v>
      </c>
      <c r="AF322" s="105">
        <v>5650</v>
      </c>
      <c r="AG322" s="105">
        <v>5676</v>
      </c>
      <c r="AH322" s="104">
        <v>3560</v>
      </c>
      <c r="AI322" s="104">
        <v>3945</v>
      </c>
      <c r="AJ322">
        <v>8</v>
      </c>
      <c r="AK322" s="72">
        <v>116767483</v>
      </c>
      <c r="AL322" s="72">
        <v>0</v>
      </c>
      <c r="AM322" s="72">
        <v>0</v>
      </c>
      <c r="AN322" s="62">
        <v>0</v>
      </c>
      <c r="AO322" s="72">
        <v>2658</v>
      </c>
      <c r="AP322" s="72">
        <v>2670</v>
      </c>
      <c r="AQ322" s="104">
        <v>1674</v>
      </c>
      <c r="AR322" s="104">
        <v>1867</v>
      </c>
      <c r="AS322" s="104">
        <v>20</v>
      </c>
      <c r="AT322" s="104">
        <v>10</v>
      </c>
      <c r="AU322" s="104">
        <v>0</v>
      </c>
      <c r="AV322" s="176">
        <v>0.67</v>
      </c>
      <c r="AW322" s="176">
        <v>0</v>
      </c>
      <c r="AX322" s="104">
        <v>0</v>
      </c>
      <c r="AY322" s="130"/>
    </row>
    <row r="323" spans="1:51" x14ac:dyDescent="0.2">
      <c r="A323" s="172" t="s">
        <v>909</v>
      </c>
      <c r="B323" s="154" t="s">
        <v>520</v>
      </c>
      <c r="C323" s="155" t="s">
        <v>324</v>
      </c>
      <c r="D323" t="s">
        <v>841</v>
      </c>
      <c r="E323" s="74">
        <v>1101.4000000000001</v>
      </c>
      <c r="F323" s="124">
        <v>6747</v>
      </c>
      <c r="G323" s="125">
        <v>581.27</v>
      </c>
      <c r="H323" s="125">
        <v>63.55</v>
      </c>
      <c r="I323" s="125">
        <v>55.16</v>
      </c>
      <c r="J323" s="125">
        <v>326.5</v>
      </c>
      <c r="K323" s="75">
        <v>44.64</v>
      </c>
      <c r="L323" s="75">
        <v>26.62</v>
      </c>
      <c r="M323" s="75">
        <v>16.440000000000001</v>
      </c>
      <c r="N323" s="113">
        <v>0</v>
      </c>
      <c r="O323" s="101">
        <v>11.09</v>
      </c>
      <c r="P323" s="101">
        <v>4.2549999999999999</v>
      </c>
      <c r="Q323" s="75">
        <v>6.38</v>
      </c>
      <c r="R323" s="101">
        <v>0</v>
      </c>
      <c r="S323" s="105">
        <v>7584303</v>
      </c>
      <c r="T323" s="105">
        <v>653406</v>
      </c>
      <c r="U323" s="105">
        <v>71437</v>
      </c>
      <c r="V323" s="105">
        <v>62005</v>
      </c>
      <c r="W323" s="105">
        <v>367019</v>
      </c>
      <c r="X323" s="105">
        <v>356942</v>
      </c>
      <c r="Y323" s="105">
        <v>0</v>
      </c>
      <c r="Z323" s="105">
        <v>78</v>
      </c>
      <c r="AA323" s="74">
        <v>1</v>
      </c>
      <c r="AB323" s="105">
        <v>33416</v>
      </c>
      <c r="AC323" s="105">
        <v>3897</v>
      </c>
      <c r="AD323" s="72">
        <v>16981</v>
      </c>
      <c r="AE323" s="167">
        <f t="array" ref="AE323">IFERROR(INDEX(#REF!,MATCH($C323&amp;#REF!&amp;DoM!$B$6,#REF!&amp;#REF!&amp;#REF!,0),MATCH(SNAME!AE$337,#REF!,0)),5.4)</f>
        <v>5.4</v>
      </c>
      <c r="AF323" s="105">
        <v>37889</v>
      </c>
      <c r="AG323" s="105">
        <v>38726</v>
      </c>
      <c r="AH323" s="104">
        <v>44552</v>
      </c>
      <c r="AI323" s="104">
        <v>47960</v>
      </c>
      <c r="AJ323">
        <v>26.5</v>
      </c>
      <c r="AK323" s="72">
        <v>401695093</v>
      </c>
      <c r="AL323" s="72">
        <v>21128</v>
      </c>
      <c r="AM323" s="72">
        <v>0</v>
      </c>
      <c r="AN323" s="62">
        <v>0</v>
      </c>
      <c r="AO323" s="72">
        <v>25311</v>
      </c>
      <c r="AP323" s="72">
        <v>25870</v>
      </c>
      <c r="AQ323" s="104">
        <v>29762</v>
      </c>
      <c r="AR323" s="104">
        <v>32718</v>
      </c>
      <c r="AS323" s="104">
        <v>20</v>
      </c>
      <c r="AT323" s="104">
        <v>10</v>
      </c>
      <c r="AU323" s="104">
        <v>0</v>
      </c>
      <c r="AV323" s="176">
        <v>1.34</v>
      </c>
      <c r="AW323" s="176">
        <v>0</v>
      </c>
      <c r="AX323" s="104">
        <v>700360</v>
      </c>
      <c r="AY323" s="130"/>
    </row>
    <row r="324" spans="1:51" x14ac:dyDescent="0.2">
      <c r="A324" s="172" t="s">
        <v>932</v>
      </c>
      <c r="B324" s="154" t="s">
        <v>519</v>
      </c>
      <c r="C324" s="155" t="s">
        <v>325</v>
      </c>
      <c r="D324" t="s">
        <v>842</v>
      </c>
      <c r="E324" s="74">
        <v>838.3</v>
      </c>
      <c r="F324" s="124">
        <v>6736</v>
      </c>
      <c r="G324" s="125">
        <v>595.29</v>
      </c>
      <c r="H324" s="125">
        <v>66.459999999999994</v>
      </c>
      <c r="I324" s="125">
        <v>67.430000000000007</v>
      </c>
      <c r="J324" s="125">
        <v>326.5</v>
      </c>
      <c r="K324" s="75">
        <v>23.76</v>
      </c>
      <c r="L324" s="75">
        <v>25.41</v>
      </c>
      <c r="M324" s="75">
        <v>19.18</v>
      </c>
      <c r="N324" s="113">
        <v>1.66</v>
      </c>
      <c r="O324" s="101">
        <v>24.3</v>
      </c>
      <c r="P324" s="101">
        <v>3.335</v>
      </c>
      <c r="Q324" s="75">
        <v>0.22</v>
      </c>
      <c r="R324" s="101">
        <v>0</v>
      </c>
      <c r="S324" s="105">
        <v>5581450</v>
      </c>
      <c r="T324" s="105">
        <v>493257</v>
      </c>
      <c r="U324" s="105">
        <v>55069</v>
      </c>
      <c r="V324" s="105">
        <v>55872</v>
      </c>
      <c r="W324" s="105">
        <v>270538</v>
      </c>
      <c r="X324" s="105">
        <v>267198</v>
      </c>
      <c r="Y324" s="105">
        <v>0</v>
      </c>
      <c r="Z324" s="105">
        <v>1</v>
      </c>
      <c r="AA324" s="74">
        <v>0</v>
      </c>
      <c r="AB324" s="105">
        <v>24178</v>
      </c>
      <c r="AC324" s="105">
        <v>2844</v>
      </c>
      <c r="AD324" s="72">
        <v>13610</v>
      </c>
      <c r="AE324" s="167">
        <f t="array" ref="AE324">IFERROR(INDEX(#REF!,MATCH($C324&amp;#REF!&amp;DoM!$B$6,#REF!&amp;#REF!&amp;#REF!,0),MATCH(SNAME!AE$337,#REF!,0)),5.4)</f>
        <v>5.4</v>
      </c>
      <c r="AF324" s="105">
        <v>20695</v>
      </c>
      <c r="AG324" s="105">
        <v>21083</v>
      </c>
      <c r="AH324" s="104">
        <v>24244</v>
      </c>
      <c r="AI324" s="104">
        <v>31551</v>
      </c>
      <c r="AJ324">
        <v>26</v>
      </c>
      <c r="AK324" s="72">
        <v>252108211</v>
      </c>
      <c r="AL324" s="72">
        <v>8324</v>
      </c>
      <c r="AM324" s="72">
        <v>0</v>
      </c>
      <c r="AN324" s="62">
        <v>0</v>
      </c>
      <c r="AO324" s="72">
        <v>16586</v>
      </c>
      <c r="AP324" s="72">
        <v>16897</v>
      </c>
      <c r="AQ324" s="104">
        <v>19431</v>
      </c>
      <c r="AR324" s="104">
        <v>25761</v>
      </c>
      <c r="AS324" s="104">
        <v>20</v>
      </c>
      <c r="AT324" s="104">
        <v>10</v>
      </c>
      <c r="AU324" s="104">
        <v>0</v>
      </c>
      <c r="AV324" s="176">
        <v>0</v>
      </c>
      <c r="AW324" s="176">
        <v>0</v>
      </c>
      <c r="AX324" s="104">
        <v>0</v>
      </c>
      <c r="AY324" s="130"/>
    </row>
    <row r="325" spans="1:51" x14ac:dyDescent="0.2">
      <c r="A325" s="172" t="s">
        <v>931</v>
      </c>
      <c r="B325" s="154" t="s">
        <v>523</v>
      </c>
      <c r="C325" s="155" t="s">
        <v>326</v>
      </c>
      <c r="D325" t="s">
        <v>843</v>
      </c>
      <c r="E325" s="74">
        <v>321.3</v>
      </c>
      <c r="F325" s="124">
        <v>6761</v>
      </c>
      <c r="G325" s="125">
        <v>608.15</v>
      </c>
      <c r="H325" s="125">
        <v>65.92</v>
      </c>
      <c r="I325" s="125">
        <v>74.86</v>
      </c>
      <c r="J325" s="125">
        <v>326.5</v>
      </c>
      <c r="K325" s="75">
        <v>13.68</v>
      </c>
      <c r="L325" s="75">
        <v>10.89</v>
      </c>
      <c r="M325" s="75">
        <v>8.2200000000000006</v>
      </c>
      <c r="N325" s="113">
        <v>0</v>
      </c>
      <c r="O325" s="101">
        <v>2.65</v>
      </c>
      <c r="P325" s="101">
        <v>1.911</v>
      </c>
      <c r="Q325" s="75">
        <v>0.88</v>
      </c>
      <c r="R325" s="101">
        <v>0</v>
      </c>
      <c r="S325" s="105">
        <v>2294007</v>
      </c>
      <c r="T325" s="105">
        <v>206345</v>
      </c>
      <c r="U325" s="105">
        <v>22367</v>
      </c>
      <c r="V325" s="105">
        <v>25400</v>
      </c>
      <c r="W325" s="105">
        <v>110781</v>
      </c>
      <c r="X325" s="105">
        <v>110675</v>
      </c>
      <c r="Y325" s="105">
        <v>5053</v>
      </c>
      <c r="Z325" s="105">
        <v>0</v>
      </c>
      <c r="AA325" s="74">
        <v>0</v>
      </c>
      <c r="AB325" s="105">
        <v>11092</v>
      </c>
      <c r="AC325" s="105">
        <v>1208</v>
      </c>
      <c r="AD325" s="72">
        <v>6179</v>
      </c>
      <c r="AE325" s="167">
        <f t="array" ref="AE325">IFERROR(INDEX(#REF!,MATCH($C325&amp;#REF!&amp;DoM!$B$6,#REF!&amp;#REF!&amp;#REF!,0),MATCH(SNAME!AE$337,#REF!,0)),5.4)</f>
        <v>5.4</v>
      </c>
      <c r="AF325" s="105">
        <v>11008</v>
      </c>
      <c r="AG325" s="105">
        <v>11552</v>
      </c>
      <c r="AH325" s="104">
        <v>4746</v>
      </c>
      <c r="AI325" s="104">
        <v>5258</v>
      </c>
      <c r="AJ325">
        <v>11.5</v>
      </c>
      <c r="AK325" s="72">
        <v>120040634</v>
      </c>
      <c r="AL325" s="72">
        <v>0</v>
      </c>
      <c r="AM325" s="72">
        <v>0</v>
      </c>
      <c r="AN325" s="62">
        <v>0</v>
      </c>
      <c r="AO325" s="72">
        <v>9302</v>
      </c>
      <c r="AP325" s="72">
        <v>9762</v>
      </c>
      <c r="AQ325" s="104">
        <v>4010</v>
      </c>
      <c r="AR325" s="104">
        <v>4479</v>
      </c>
      <c r="AS325" s="104">
        <v>20</v>
      </c>
      <c r="AT325" s="104">
        <v>10</v>
      </c>
      <c r="AU325" s="104">
        <v>0</v>
      </c>
      <c r="AV325" s="176">
        <v>1.34</v>
      </c>
      <c r="AW325" s="176">
        <v>0</v>
      </c>
      <c r="AX325" s="104">
        <v>263005</v>
      </c>
      <c r="AY325" s="130"/>
    </row>
    <row r="326" spans="1:51" x14ac:dyDescent="0.2">
      <c r="A326" s="172" t="s">
        <v>903</v>
      </c>
      <c r="B326" s="154" t="s">
        <v>513</v>
      </c>
      <c r="C326" s="155" t="s">
        <v>327</v>
      </c>
      <c r="D326" t="s">
        <v>844</v>
      </c>
      <c r="E326" s="74">
        <v>1717.9</v>
      </c>
      <c r="F326" s="124">
        <v>6736</v>
      </c>
      <c r="G326" s="125">
        <v>562.09</v>
      </c>
      <c r="H326" s="125">
        <v>60.78</v>
      </c>
      <c r="I326" s="125">
        <v>72.98</v>
      </c>
      <c r="J326" s="125">
        <v>326.5</v>
      </c>
      <c r="K326" s="75">
        <v>79.2</v>
      </c>
      <c r="L326" s="75">
        <v>58.7</v>
      </c>
      <c r="M326" s="75">
        <v>53.43</v>
      </c>
      <c r="N326" s="113">
        <v>0</v>
      </c>
      <c r="O326" s="101">
        <v>30.75</v>
      </c>
      <c r="P326" s="101">
        <v>6.99</v>
      </c>
      <c r="Q326" s="75">
        <v>1.54</v>
      </c>
      <c r="R326" s="101">
        <v>0</v>
      </c>
      <c r="S326" s="105">
        <v>11521254</v>
      </c>
      <c r="T326" s="105">
        <v>961399</v>
      </c>
      <c r="U326" s="105">
        <v>103958</v>
      </c>
      <c r="V326" s="105">
        <v>124825</v>
      </c>
      <c r="W326" s="105">
        <v>558446</v>
      </c>
      <c r="X326" s="105">
        <v>548093</v>
      </c>
      <c r="Y326" s="105">
        <v>0</v>
      </c>
      <c r="Z326" s="105">
        <v>22</v>
      </c>
      <c r="AA326" s="74">
        <v>0</v>
      </c>
      <c r="AB326" s="105">
        <v>45398</v>
      </c>
      <c r="AC326" s="105">
        <v>5770</v>
      </c>
      <c r="AD326" s="72">
        <v>23405</v>
      </c>
      <c r="AE326" s="167">
        <f t="array" ref="AE326">IFERROR(INDEX(#REF!,MATCH($C326&amp;#REF!&amp;DoM!$B$6,#REF!&amp;#REF!&amp;#REF!,0),MATCH(SNAME!AE$337,#REF!,0)),5.4)</f>
        <v>5.4</v>
      </c>
      <c r="AF326" s="105">
        <v>58837</v>
      </c>
      <c r="AG326" s="105">
        <v>59081</v>
      </c>
      <c r="AH326" s="104">
        <v>36898</v>
      </c>
      <c r="AI326" s="104">
        <v>40758</v>
      </c>
      <c r="AJ326">
        <v>41.5</v>
      </c>
      <c r="AK326" s="72">
        <v>476020034</v>
      </c>
      <c r="AL326" s="72">
        <v>13781</v>
      </c>
      <c r="AM326" s="72">
        <v>0</v>
      </c>
      <c r="AN326" s="62">
        <v>0</v>
      </c>
      <c r="AO326" s="72">
        <v>49401</v>
      </c>
      <c r="AP326" s="72">
        <v>49606</v>
      </c>
      <c r="AQ326" s="104">
        <v>30981</v>
      </c>
      <c r="AR326" s="104">
        <v>34748</v>
      </c>
      <c r="AS326" s="104">
        <v>20</v>
      </c>
      <c r="AT326" s="104">
        <v>10</v>
      </c>
      <c r="AU326" s="104">
        <v>0</v>
      </c>
      <c r="AV326" s="176">
        <v>1.34</v>
      </c>
      <c r="AW326" s="176">
        <v>0</v>
      </c>
      <c r="AX326" s="104">
        <v>19800</v>
      </c>
      <c r="AY326" s="130"/>
    </row>
    <row r="327" spans="1:51" x14ac:dyDescent="0.2">
      <c r="A327" s="172" t="s">
        <v>875</v>
      </c>
      <c r="B327" s="154" t="s">
        <v>514</v>
      </c>
      <c r="C327" s="155" t="s">
        <v>328</v>
      </c>
      <c r="D327" t="s">
        <v>845</v>
      </c>
      <c r="E327" s="74">
        <v>466</v>
      </c>
      <c r="F327" s="124">
        <v>6736</v>
      </c>
      <c r="G327" s="125">
        <v>631.96</v>
      </c>
      <c r="H327" s="125">
        <v>70.760000000000005</v>
      </c>
      <c r="I327" s="125">
        <v>73.510000000000005</v>
      </c>
      <c r="J327" s="125">
        <v>326.5</v>
      </c>
      <c r="K327" s="75">
        <v>20.88</v>
      </c>
      <c r="L327" s="75">
        <v>10.89</v>
      </c>
      <c r="M327" s="75">
        <v>8.2200000000000006</v>
      </c>
      <c r="N327" s="113">
        <v>0</v>
      </c>
      <c r="O327" s="101">
        <v>24.59</v>
      </c>
      <c r="P327" s="101">
        <v>2.1869999999999998</v>
      </c>
      <c r="Q327" s="75">
        <v>0.22</v>
      </c>
      <c r="R327" s="101">
        <v>0</v>
      </c>
      <c r="S327" s="105">
        <v>3165920</v>
      </c>
      <c r="T327" s="105">
        <v>297021</v>
      </c>
      <c r="U327" s="105">
        <v>33257</v>
      </c>
      <c r="V327" s="105">
        <v>34550</v>
      </c>
      <c r="W327" s="105">
        <v>153455</v>
      </c>
      <c r="X327" s="105">
        <v>150532</v>
      </c>
      <c r="Y327" s="105">
        <v>3954</v>
      </c>
      <c r="Z327" s="105">
        <v>2</v>
      </c>
      <c r="AA327" s="74">
        <v>0</v>
      </c>
      <c r="AB327" s="105">
        <v>15456</v>
      </c>
      <c r="AC327" s="105">
        <v>1653</v>
      </c>
      <c r="AD327" s="72">
        <v>8667</v>
      </c>
      <c r="AE327" s="167">
        <f t="array" ref="AE327">IFERROR(INDEX(#REF!,MATCH($C327&amp;#REF!&amp;DoM!$B$6,#REF!&amp;#REF!&amp;#REF!,0),MATCH(SNAME!AE$337,#REF!,0)),5.4)</f>
        <v>5.4</v>
      </c>
      <c r="AF327" s="105">
        <v>7477</v>
      </c>
      <c r="AG327" s="105">
        <v>7539</v>
      </c>
      <c r="AH327" s="104">
        <v>9351</v>
      </c>
      <c r="AI327" s="104">
        <v>10602</v>
      </c>
      <c r="AJ327">
        <v>17.5</v>
      </c>
      <c r="AK327" s="72">
        <v>180542603</v>
      </c>
      <c r="AL327" s="72">
        <v>0</v>
      </c>
      <c r="AM327" s="72">
        <v>0</v>
      </c>
      <c r="AN327" s="62">
        <v>0</v>
      </c>
      <c r="AO327" s="72">
        <v>4770</v>
      </c>
      <c r="AP327" s="72">
        <v>4809</v>
      </c>
      <c r="AQ327" s="104">
        <v>5965</v>
      </c>
      <c r="AR327" s="104">
        <v>6835</v>
      </c>
      <c r="AS327" s="104">
        <v>20</v>
      </c>
      <c r="AT327" s="104">
        <v>10</v>
      </c>
      <c r="AU327" s="104">
        <v>0</v>
      </c>
      <c r="AV327" s="176">
        <v>1.34</v>
      </c>
      <c r="AW327" s="176">
        <v>0</v>
      </c>
      <c r="AX327" s="104">
        <v>0</v>
      </c>
      <c r="AY327" s="130"/>
    </row>
    <row r="328" spans="1:51" x14ac:dyDescent="0.2">
      <c r="A328" s="172" t="s">
        <v>928</v>
      </c>
      <c r="B328" s="154" t="s">
        <v>521</v>
      </c>
      <c r="C328" s="155" t="s">
        <v>329</v>
      </c>
      <c r="D328" t="s">
        <v>846</v>
      </c>
      <c r="E328" s="74">
        <v>550.6</v>
      </c>
      <c r="F328" s="124">
        <v>6736</v>
      </c>
      <c r="G328" s="125">
        <v>583.29</v>
      </c>
      <c r="H328" s="125">
        <v>63.51</v>
      </c>
      <c r="I328" s="125">
        <v>66.33</v>
      </c>
      <c r="J328" s="125">
        <v>326.5</v>
      </c>
      <c r="K328" s="75">
        <v>25.92</v>
      </c>
      <c r="L328" s="75">
        <v>16.940000000000001</v>
      </c>
      <c r="M328" s="75">
        <v>32.880000000000003</v>
      </c>
      <c r="N328" s="113">
        <v>0</v>
      </c>
      <c r="O328" s="101">
        <v>26.22</v>
      </c>
      <c r="P328" s="101">
        <v>2.3879999999999999</v>
      </c>
      <c r="Q328" s="75">
        <v>0</v>
      </c>
      <c r="R328" s="101">
        <v>0</v>
      </c>
      <c r="S328" s="105">
        <v>3704126</v>
      </c>
      <c r="T328" s="105">
        <v>320751</v>
      </c>
      <c r="U328" s="105">
        <v>34924</v>
      </c>
      <c r="V328" s="105">
        <v>36475</v>
      </c>
      <c r="W328" s="105">
        <v>179542</v>
      </c>
      <c r="X328" s="105">
        <v>191170</v>
      </c>
      <c r="Y328" s="105">
        <v>1817</v>
      </c>
      <c r="Z328" s="105">
        <v>1</v>
      </c>
      <c r="AA328" s="74">
        <v>0</v>
      </c>
      <c r="AB328" s="105">
        <v>19214</v>
      </c>
      <c r="AC328" s="105">
        <v>2301</v>
      </c>
      <c r="AD328" s="72">
        <v>9326</v>
      </c>
      <c r="AE328" s="167">
        <f t="array" ref="AE328">IFERROR(INDEX(#REF!,MATCH($C328&amp;#REF!&amp;DoM!$B$6,#REF!&amp;#REF!&amp;#REF!,0),MATCH(SNAME!AE$337,#REF!,0)),5.4)</f>
        <v>5.4</v>
      </c>
      <c r="AF328" s="105">
        <v>17979</v>
      </c>
      <c r="AG328" s="105">
        <v>18096</v>
      </c>
      <c r="AH328" s="104">
        <v>4922</v>
      </c>
      <c r="AI328" s="104">
        <v>5453</v>
      </c>
      <c r="AJ328">
        <v>15</v>
      </c>
      <c r="AK328" s="72">
        <v>188788771</v>
      </c>
      <c r="AL328" s="72">
        <v>3841</v>
      </c>
      <c r="AM328" s="72">
        <v>0</v>
      </c>
      <c r="AN328" s="62">
        <v>0</v>
      </c>
      <c r="AO328" s="72">
        <v>13096</v>
      </c>
      <c r="AP328" s="72">
        <v>13181</v>
      </c>
      <c r="AQ328" s="104">
        <v>3585</v>
      </c>
      <c r="AR328" s="104">
        <v>3993</v>
      </c>
      <c r="AS328" s="104">
        <v>20</v>
      </c>
      <c r="AT328" s="104">
        <v>10</v>
      </c>
      <c r="AU328" s="104">
        <v>0</v>
      </c>
      <c r="AV328" s="176">
        <v>0</v>
      </c>
      <c r="AW328" s="176">
        <v>0</v>
      </c>
      <c r="AX328" s="104">
        <v>355837</v>
      </c>
      <c r="AY328" s="130"/>
    </row>
    <row r="329" spans="1:51" x14ac:dyDescent="0.2">
      <c r="A329" s="172" t="s">
        <v>856</v>
      </c>
      <c r="B329" s="154" t="s">
        <v>513</v>
      </c>
      <c r="C329" s="155" t="s">
        <v>330</v>
      </c>
      <c r="D329" t="s">
        <v>847</v>
      </c>
      <c r="E329" s="74">
        <v>934.5</v>
      </c>
      <c r="F329" s="124">
        <v>6823</v>
      </c>
      <c r="G329" s="125">
        <v>576.19000000000005</v>
      </c>
      <c r="H329" s="125">
        <v>60.32</v>
      </c>
      <c r="I329" s="125">
        <v>63.72</v>
      </c>
      <c r="J329" s="125">
        <v>326.5</v>
      </c>
      <c r="K329" s="75">
        <v>25.92</v>
      </c>
      <c r="L329" s="75">
        <v>27.83</v>
      </c>
      <c r="M329" s="75">
        <v>26.03</v>
      </c>
      <c r="N329" s="113">
        <v>0</v>
      </c>
      <c r="O329" s="101">
        <v>3.57</v>
      </c>
      <c r="P329" s="101">
        <v>3.1480000000000001</v>
      </c>
      <c r="Q329" s="75">
        <v>0</v>
      </c>
      <c r="R329" s="101">
        <v>0</v>
      </c>
      <c r="S329" s="105">
        <v>6551445</v>
      </c>
      <c r="T329" s="105">
        <v>553258</v>
      </c>
      <c r="U329" s="105">
        <v>57919</v>
      </c>
      <c r="V329" s="105">
        <v>61184</v>
      </c>
      <c r="W329" s="105">
        <v>313505</v>
      </c>
      <c r="X329" s="105">
        <v>301684</v>
      </c>
      <c r="Y329" s="105">
        <v>0</v>
      </c>
      <c r="Z329" s="105">
        <v>45</v>
      </c>
      <c r="AA329" s="74">
        <v>0</v>
      </c>
      <c r="AB329" s="105">
        <v>24988</v>
      </c>
      <c r="AC329" s="105">
        <v>3176</v>
      </c>
      <c r="AD329" s="72">
        <v>10074</v>
      </c>
      <c r="AE329" s="167">
        <f t="array" ref="AE329">IFERROR(INDEX(#REF!,MATCH($C329&amp;#REF!&amp;DoM!$B$6,#REF!&amp;#REF!&amp;#REF!,0),MATCH(SNAME!AE$337,#REF!,0)),5.4)</f>
        <v>5.4</v>
      </c>
      <c r="AF329" s="105">
        <v>44845</v>
      </c>
      <c r="AG329" s="105">
        <v>45173</v>
      </c>
      <c r="AH329" s="104">
        <v>11947</v>
      </c>
      <c r="AI329" s="104">
        <v>13293</v>
      </c>
      <c r="AJ329">
        <v>34.5</v>
      </c>
      <c r="AK329" s="72">
        <v>283646032</v>
      </c>
      <c r="AL329" s="72">
        <v>6911</v>
      </c>
      <c r="AM329" s="72">
        <v>0</v>
      </c>
      <c r="AN329" s="62">
        <v>0</v>
      </c>
      <c r="AO329" s="72">
        <v>32996</v>
      </c>
      <c r="AP329" s="72">
        <v>33237</v>
      </c>
      <c r="AQ329" s="104">
        <v>8790</v>
      </c>
      <c r="AR329" s="104">
        <v>9863</v>
      </c>
      <c r="AS329" s="104">
        <v>20</v>
      </c>
      <c r="AT329" s="104">
        <v>10</v>
      </c>
      <c r="AU329" s="104">
        <v>0</v>
      </c>
      <c r="AV329" s="176">
        <v>1.34</v>
      </c>
      <c r="AW329" s="176">
        <v>0</v>
      </c>
      <c r="AX329" s="104">
        <v>751812</v>
      </c>
      <c r="AY329" s="130"/>
    </row>
    <row r="331" spans="1:51" x14ac:dyDescent="0.2">
      <c r="D331" s="146" t="s">
        <v>416</v>
      </c>
      <c r="E331" s="114">
        <f t="shared" ref="E331:M331" si="0">SUM(E3:E329)</f>
        <v>487651.49999999983</v>
      </c>
      <c r="F331" s="114">
        <f t="shared" si="0"/>
        <v>2211892</v>
      </c>
      <c r="G331" s="114">
        <f t="shared" si="0"/>
        <v>196602.96</v>
      </c>
      <c r="H331" s="114">
        <f t="shared" si="0"/>
        <v>21396.649999999991</v>
      </c>
      <c r="I331" s="114">
        <f t="shared" si="0"/>
        <v>22401.429999999989</v>
      </c>
      <c r="J331" s="114">
        <f t="shared" si="0"/>
        <v>106765.5</v>
      </c>
      <c r="K331" s="112">
        <f t="shared" si="0"/>
        <v>25305.839999999989</v>
      </c>
      <c r="L331" s="112">
        <f t="shared" si="0"/>
        <v>17885.050000000007</v>
      </c>
      <c r="M331" s="112">
        <f t="shared" si="0"/>
        <v>23514.680000000011</v>
      </c>
      <c r="N331" s="133">
        <f>SUM(SNAME[line 3.7 x259])</f>
        <v>195.21999999999991</v>
      </c>
      <c r="O331" s="148">
        <f>SUM(SNAME[line 3.9 x268])</f>
        <v>7613.1500000000024</v>
      </c>
      <c r="P331" s="148">
        <f>SUM(SNAME[line 3.10 x273])</f>
        <v>2436.2470000000012</v>
      </c>
      <c r="Q331" s="149">
        <f>SUM(SNAME[line 3.11 x269])</f>
        <v>4755.2999999999965</v>
      </c>
      <c r="R331" s="150">
        <f>SUM(SNAME[line 3.12 x446])</f>
        <v>216.1</v>
      </c>
      <c r="S331" s="111">
        <f t="shared" ref="S331:AD331" si="1">SUM(S3:S329)</f>
        <v>3285481467</v>
      </c>
      <c r="T331" s="111">
        <f t="shared" si="1"/>
        <v>281640852</v>
      </c>
      <c r="U331" s="111">
        <f t="shared" si="1"/>
        <v>31919778</v>
      </c>
      <c r="V331" s="111">
        <f t="shared" si="1"/>
        <v>34740891</v>
      </c>
      <c r="W331" s="111">
        <f t="shared" si="1"/>
        <v>158765309</v>
      </c>
      <c r="X331" s="111">
        <f t="shared" si="1"/>
        <v>163138292</v>
      </c>
      <c r="Y331" s="111">
        <f t="shared" si="1"/>
        <v>1751058</v>
      </c>
      <c r="Z331" s="111">
        <f t="shared" si="1"/>
        <v>33365</v>
      </c>
      <c r="AA331" s="114">
        <f t="shared" si="1"/>
        <v>221.5</v>
      </c>
      <c r="AB331" s="111">
        <f t="shared" si="1"/>
        <v>15906458</v>
      </c>
      <c r="AC331" s="111">
        <f t="shared" si="1"/>
        <v>1867884</v>
      </c>
      <c r="AD331" s="111">
        <f t="shared" si="1"/>
        <v>7500000</v>
      </c>
      <c r="AF331" s="114">
        <f t="shared" ref="AF331:AY331" si="2">SUM(AF3:AF329)</f>
        <v>27409277</v>
      </c>
      <c r="AG331" s="114">
        <f t="shared" si="2"/>
        <v>27353741</v>
      </c>
      <c r="AH331" s="114">
        <f t="shared" si="2"/>
        <v>21576055</v>
      </c>
      <c r="AI331" s="114">
        <f t="shared" si="2"/>
        <v>24068456</v>
      </c>
      <c r="AJ331" s="114">
        <f t="shared" si="2"/>
        <v>12499</v>
      </c>
      <c r="AK331" s="111">
        <f t="shared" si="2"/>
        <v>167872369060</v>
      </c>
      <c r="AL331" s="114">
        <f t="shared" si="2"/>
        <v>8079309</v>
      </c>
      <c r="AM331" s="114">
        <f t="shared" si="2"/>
        <v>314871</v>
      </c>
      <c r="AN331" s="114">
        <f t="shared" si="2"/>
        <v>144657</v>
      </c>
      <c r="AO331" s="114">
        <f t="shared" si="2"/>
        <v>19000578</v>
      </c>
      <c r="AP331" s="114">
        <f t="shared" si="2"/>
        <v>18973401</v>
      </c>
      <c r="AQ331" s="114">
        <f t="shared" si="2"/>
        <v>15245100</v>
      </c>
      <c r="AR331" s="114">
        <f t="shared" si="2"/>
        <v>17618180</v>
      </c>
      <c r="AS331" s="114"/>
      <c r="AT331" s="114"/>
      <c r="AU331" s="114"/>
      <c r="AV331" s="114"/>
      <c r="AW331" s="114"/>
      <c r="AX331" s="114">
        <f>SUM(AX3:AX329)</f>
        <v>371353423</v>
      </c>
      <c r="AY331" s="114">
        <f t="shared" si="2"/>
        <v>0</v>
      </c>
    </row>
    <row r="332" spans="1:51" x14ac:dyDescent="0.2">
      <c r="D332" s="146" t="s">
        <v>515</v>
      </c>
      <c r="E332" s="114">
        <v>487651.5</v>
      </c>
      <c r="F332" s="111">
        <v>2211892</v>
      </c>
      <c r="G332" s="111">
        <v>196602.96</v>
      </c>
      <c r="H332" s="110">
        <v>21396.649999999991</v>
      </c>
      <c r="I332" s="114">
        <v>22401.429999999989</v>
      </c>
      <c r="J332">
        <v>106765.5</v>
      </c>
      <c r="K332" s="112">
        <v>25305.84</v>
      </c>
      <c r="L332" s="112">
        <v>17885.05</v>
      </c>
      <c r="M332" s="112">
        <v>23514.68</v>
      </c>
      <c r="N332" s="112" t="e">
        <f>#REF!</f>
        <v>#REF!</v>
      </c>
      <c r="O332" s="148">
        <v>7613.1500000000024</v>
      </c>
      <c r="P332" s="148">
        <v>2436.2469999999998</v>
      </c>
      <c r="Q332" s="149">
        <v>4755.3</v>
      </c>
      <c r="R332" s="150">
        <v>216.1</v>
      </c>
      <c r="S332" s="111">
        <v>3285481467</v>
      </c>
      <c r="T332" s="111">
        <v>281640852</v>
      </c>
      <c r="U332" s="111">
        <v>31919778</v>
      </c>
      <c r="V332" s="111">
        <v>34740891</v>
      </c>
      <c r="W332" s="72">
        <v>158765309</v>
      </c>
      <c r="X332" s="111">
        <v>163138292</v>
      </c>
      <c r="Y332" s="111">
        <v>1751058</v>
      </c>
      <c r="Z332" s="111">
        <v>33365</v>
      </c>
      <c r="AA332" s="114">
        <v>221.5</v>
      </c>
      <c r="AB332" s="111">
        <v>15906458</v>
      </c>
      <c r="AC332" s="111">
        <v>1867884</v>
      </c>
      <c r="AD332" s="72">
        <v>7500000</v>
      </c>
      <c r="AF332" s="72">
        <v>27409277</v>
      </c>
      <c r="AG332" s="72">
        <v>27353741</v>
      </c>
      <c r="AH332" s="72">
        <v>21576055</v>
      </c>
      <c r="AI332" s="72">
        <v>24068456</v>
      </c>
      <c r="AJ332" s="114">
        <v>12499</v>
      </c>
      <c r="AK332" s="111">
        <v>167872369060</v>
      </c>
      <c r="AL332" s="135">
        <v>8079309</v>
      </c>
      <c r="AM332" s="135">
        <v>314871</v>
      </c>
      <c r="AN332" s="72">
        <v>144657</v>
      </c>
      <c r="AO332" s="111">
        <v>19000578</v>
      </c>
      <c r="AP332" s="72">
        <v>18973401</v>
      </c>
      <c r="AQ332" s="72">
        <v>15245100</v>
      </c>
      <c r="AR332" s="72">
        <v>17618180</v>
      </c>
      <c r="AS332" s="72"/>
      <c r="AT332" s="72"/>
      <c r="AU332" s="72"/>
      <c r="AV332" s="72"/>
      <c r="AW332" s="72"/>
      <c r="AX332" s="114">
        <v>371353423</v>
      </c>
    </row>
    <row r="333" spans="1:51" x14ac:dyDescent="0.2">
      <c r="D333" s="146" t="s">
        <v>511</v>
      </c>
      <c r="E333" s="114">
        <f t="shared" ref="E333:N333" si="3">E331-E332</f>
        <v>0</v>
      </c>
      <c r="F333" s="114">
        <f t="shared" si="3"/>
        <v>0</v>
      </c>
      <c r="G333" s="114">
        <f t="shared" si="3"/>
        <v>0</v>
      </c>
      <c r="H333" s="114">
        <f t="shared" si="3"/>
        <v>0</v>
      </c>
      <c r="I333" s="114">
        <f t="shared" si="3"/>
        <v>0</v>
      </c>
      <c r="J333" s="114">
        <f t="shared" si="3"/>
        <v>0</v>
      </c>
      <c r="K333" s="112">
        <f t="shared" si="3"/>
        <v>0</v>
      </c>
      <c r="L333" s="112">
        <f t="shared" si="3"/>
        <v>0</v>
      </c>
      <c r="M333" s="112">
        <f t="shared" si="3"/>
        <v>0</v>
      </c>
      <c r="N333" s="112" t="e">
        <f t="shared" si="3"/>
        <v>#REF!</v>
      </c>
      <c r="O333" s="148">
        <f>O331-O332</f>
        <v>0</v>
      </c>
      <c r="P333" s="148">
        <f>P331-P332</f>
        <v>0</v>
      </c>
      <c r="Q333" s="149">
        <f>Q331-Q332</f>
        <v>0</v>
      </c>
      <c r="R333" s="150">
        <f>R331-R332</f>
        <v>0</v>
      </c>
      <c r="S333" s="72">
        <f>S331-S332</f>
        <v>0</v>
      </c>
      <c r="T333" s="72">
        <f t="shared" ref="T333:AN333" si="4">T331-T332</f>
        <v>0</v>
      </c>
      <c r="U333" s="72">
        <f t="shared" si="4"/>
        <v>0</v>
      </c>
      <c r="V333" s="72">
        <f t="shared" si="4"/>
        <v>0</v>
      </c>
      <c r="W333" s="72">
        <f t="shared" si="4"/>
        <v>0</v>
      </c>
      <c r="X333" s="72">
        <f t="shared" si="4"/>
        <v>0</v>
      </c>
      <c r="Y333" s="72">
        <f t="shared" si="4"/>
        <v>0</v>
      </c>
      <c r="Z333" s="72">
        <f t="shared" si="4"/>
        <v>0</v>
      </c>
      <c r="AA333" s="151">
        <f t="shared" si="4"/>
        <v>0</v>
      </c>
      <c r="AB333" s="72">
        <f t="shared" si="4"/>
        <v>0</v>
      </c>
      <c r="AC333" s="72">
        <f t="shared" si="4"/>
        <v>0</v>
      </c>
      <c r="AD333" s="72">
        <f t="shared" si="4"/>
        <v>0</v>
      </c>
      <c r="AF333" s="72">
        <f t="shared" si="4"/>
        <v>0</v>
      </c>
      <c r="AG333" s="72">
        <f t="shared" si="4"/>
        <v>0</v>
      </c>
      <c r="AH333" s="72">
        <f t="shared" si="4"/>
        <v>0</v>
      </c>
      <c r="AI333" s="72">
        <f t="shared" si="4"/>
        <v>0</v>
      </c>
      <c r="AJ333" s="72">
        <f t="shared" si="4"/>
        <v>0</v>
      </c>
      <c r="AK333" s="72">
        <f t="shared" si="4"/>
        <v>0</v>
      </c>
      <c r="AL333" s="72">
        <f t="shared" si="4"/>
        <v>0</v>
      </c>
      <c r="AM333" s="72">
        <f t="shared" si="4"/>
        <v>0</v>
      </c>
      <c r="AN333" s="72">
        <f t="shared" si="4"/>
        <v>0</v>
      </c>
      <c r="AO333" s="72">
        <f t="shared" ref="AO333:AR333" si="5">AO331-AO332</f>
        <v>0</v>
      </c>
      <c r="AP333" s="72">
        <f t="shared" si="5"/>
        <v>0</v>
      </c>
      <c r="AQ333" s="72">
        <f t="shared" si="5"/>
        <v>0</v>
      </c>
      <c r="AR333" s="72">
        <f t="shared" si="5"/>
        <v>0</v>
      </c>
      <c r="AS333" s="72"/>
      <c r="AT333" s="72"/>
      <c r="AU333" s="72"/>
      <c r="AV333" s="72"/>
      <c r="AW333" s="72"/>
      <c r="AX333" s="72">
        <f>AX331-AX332</f>
        <v>0</v>
      </c>
    </row>
    <row r="335" spans="1:51" x14ac:dyDescent="0.2">
      <c r="AY335" s="60" t="s">
        <v>942</v>
      </c>
    </row>
    <row r="336" spans="1:51" x14ac:dyDescent="0.2">
      <c r="F336" s="135"/>
      <c r="G336" s="118"/>
      <c r="H336" s="113"/>
      <c r="I336" s="174"/>
      <c r="J336" s="129"/>
      <c r="AY336" t="e">
        <f>#REF!</f>
        <v>#REF!</v>
      </c>
    </row>
    <row r="337" spans="1:51" x14ac:dyDescent="0.2">
      <c r="AE337" s="112" t="e">
        <f>#REF!</f>
        <v>#REF!</v>
      </c>
      <c r="AY337" s="142" t="s">
        <v>294</v>
      </c>
    </row>
    <row r="338" spans="1:51" x14ac:dyDescent="0.2">
      <c r="N338" s="173" t="e">
        <f>INDEX(#REF!,MATCH(SNAME!$C338,#REF!,0),9)</f>
        <v>#REF!</v>
      </c>
      <c r="O338" s="60" t="s">
        <v>941</v>
      </c>
      <c r="AE338" s="167">
        <f t="array" ref="AE338">IFERROR(INDEX(#REF!,MATCH($C338&amp;#REF!&amp;DoM!$B$6,#REF!&amp;#REF!&amp;#REF!,0),MATCH(SNAME!AE$337,#REF!,0)),5.4)</f>
        <v>5.4</v>
      </c>
      <c r="AF338" t="s">
        <v>851</v>
      </c>
      <c r="AY338" s="142" t="s">
        <v>25</v>
      </c>
    </row>
    <row r="339" spans="1:51" x14ac:dyDescent="0.2">
      <c r="AY339" s="142" t="s">
        <v>23</v>
      </c>
    </row>
    <row r="342" spans="1:51" x14ac:dyDescent="0.2">
      <c r="AY342" t="e">
        <f>#REF!</f>
        <v>#REF!</v>
      </c>
    </row>
    <row r="343" spans="1:51" x14ac:dyDescent="0.2">
      <c r="AY343" s="142" t="s">
        <v>220</v>
      </c>
    </row>
    <row r="344" spans="1:51" x14ac:dyDescent="0.2">
      <c r="AL344" s="159"/>
      <c r="AY344" s="142" t="s">
        <v>136</v>
      </c>
    </row>
    <row r="345" spans="1:51" x14ac:dyDescent="0.2">
      <c r="AL345" s="159"/>
      <c r="AY345" s="142" t="s">
        <v>213</v>
      </c>
    </row>
    <row r="348" spans="1:5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</row>
  </sheetData>
  <conditionalFormatting sqref="C3:AD329 AF3:AY329">
    <cfRule type="expression" dxfId="52" priority="1">
      <formula>$C3=#REF!</formula>
    </cfRule>
  </conditionalFormatting>
  <printOptions headings="1" gridLines="1"/>
  <pageMargins left="0.25" right="0.25" top="0.25" bottom="0.25" header="0.5" footer="0.5"/>
  <pageSetup paperSize="5" orientation="landscape" horizontalDpi="300" verticalDpi="300" r:id="rId1"/>
  <headerFooter alignWithMargins="0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0000"/>
  </sheetPr>
  <dimension ref="A1:L38"/>
  <sheetViews>
    <sheetView workbookViewId="0">
      <selection activeCell="A37" sqref="A14:XFD37"/>
    </sheetView>
  </sheetViews>
  <sheetFormatPr defaultRowHeight="11.25" x14ac:dyDescent="0.2"/>
  <cols>
    <col min="1" max="1" width="47.28515625" bestFit="1" customWidth="1"/>
    <col min="2" max="2" width="11" bestFit="1" customWidth="1"/>
    <col min="3" max="3" width="20.140625" customWidth="1"/>
    <col min="8" max="8" width="14.140625" bestFit="1" customWidth="1"/>
    <col min="9" max="9" width="24.42578125" customWidth="1"/>
    <col min="10" max="10" width="34.85546875" bestFit="1" customWidth="1"/>
    <col min="11" max="11" width="23.42578125" bestFit="1" customWidth="1"/>
  </cols>
  <sheetData>
    <row r="1" spans="1:12" x14ac:dyDescent="0.2">
      <c r="A1" s="107" t="s">
        <v>494</v>
      </c>
      <c r="G1" s="133" t="s">
        <v>525</v>
      </c>
      <c r="H1" s="133" t="s">
        <v>526</v>
      </c>
      <c r="I1" s="133" t="s">
        <v>526</v>
      </c>
      <c r="J1" s="133" t="s">
        <v>527</v>
      </c>
      <c r="K1" s="133"/>
      <c r="L1" s="129"/>
    </row>
    <row r="2" spans="1:12" x14ac:dyDescent="0.2">
      <c r="A2" s="109" t="s">
        <v>495</v>
      </c>
      <c r="G2" s="133" t="s">
        <v>528</v>
      </c>
      <c r="H2" s="143" t="str">
        <f>CONCATENATE("4/15/",$B$5)</f>
        <v>4/15/2019</v>
      </c>
      <c r="I2" s="143">
        <f>DATEVALUE(H2)</f>
        <v>43570</v>
      </c>
      <c r="J2" s="143">
        <f>IF(WEEKDAY(I2,1)=1,I2+1,IF(WEEKDAY(I2,1)=7,I2+2,I2))</f>
        <v>43570</v>
      </c>
      <c r="K2" s="144">
        <f>J2</f>
        <v>43570</v>
      </c>
      <c r="L2" s="133"/>
    </row>
    <row r="3" spans="1:12" x14ac:dyDescent="0.2">
      <c r="K3" s="133"/>
      <c r="L3" s="133"/>
    </row>
    <row r="4" spans="1:12" x14ac:dyDescent="0.2">
      <c r="K4" s="133"/>
      <c r="L4" s="133"/>
    </row>
    <row r="5" spans="1:12" x14ac:dyDescent="0.2">
      <c r="A5" s="107" t="s">
        <v>497</v>
      </c>
      <c r="B5">
        <f>B6-1</f>
        <v>2019</v>
      </c>
      <c r="C5" t="str">
        <f t="shared" ref="C5:C10" si="0">CONCATENATE("FY",RIGHT(B5,2))</f>
        <v>FY19</v>
      </c>
      <c r="D5" s="133" t="str">
        <f t="shared" ref="D5:D10" si="1">CONCATENATE("FY ",B5," ")</f>
        <v xml:space="preserve">FY 2019 </v>
      </c>
      <c r="K5" s="133"/>
      <c r="L5" s="133"/>
    </row>
    <row r="6" spans="1:12" x14ac:dyDescent="0.2">
      <c r="A6" s="107" t="s">
        <v>496</v>
      </c>
      <c r="B6" s="108">
        <v>2020</v>
      </c>
      <c r="C6" t="str">
        <f t="shared" si="0"/>
        <v>FY20</v>
      </c>
      <c r="D6" s="133" t="str">
        <f t="shared" si="1"/>
        <v xml:space="preserve">FY 2020 </v>
      </c>
    </row>
    <row r="7" spans="1:12" x14ac:dyDescent="0.2">
      <c r="A7" s="60" t="s">
        <v>501</v>
      </c>
      <c r="B7">
        <f>B6+1</f>
        <v>2021</v>
      </c>
      <c r="C7" t="str">
        <f t="shared" si="0"/>
        <v>FY21</v>
      </c>
      <c r="D7" s="133" t="str">
        <f t="shared" si="1"/>
        <v xml:space="preserve">FY 2021 </v>
      </c>
    </row>
    <row r="8" spans="1:12" x14ac:dyDescent="0.2">
      <c r="A8" s="60" t="s">
        <v>502</v>
      </c>
      <c r="B8">
        <f>B7+1</f>
        <v>2022</v>
      </c>
      <c r="C8" t="str">
        <f t="shared" si="0"/>
        <v>FY22</v>
      </c>
      <c r="D8" s="133" t="str">
        <f t="shared" si="1"/>
        <v xml:space="preserve">FY 2022 </v>
      </c>
    </row>
    <row r="9" spans="1:12" x14ac:dyDescent="0.2">
      <c r="A9" s="60" t="s">
        <v>503</v>
      </c>
      <c r="B9">
        <f>B8+1</f>
        <v>2023</v>
      </c>
      <c r="C9" t="str">
        <f t="shared" si="0"/>
        <v>FY23</v>
      </c>
      <c r="D9" s="133" t="str">
        <f t="shared" si="1"/>
        <v xml:space="preserve">FY 2023 </v>
      </c>
    </row>
    <row r="10" spans="1:12" x14ac:dyDescent="0.2">
      <c r="A10" s="60" t="s">
        <v>504</v>
      </c>
      <c r="B10">
        <f>B9+1</f>
        <v>2024</v>
      </c>
      <c r="C10" t="str">
        <f t="shared" si="0"/>
        <v>FY24</v>
      </c>
      <c r="D10" s="133" t="str">
        <f t="shared" si="1"/>
        <v xml:space="preserve">FY 2024 </v>
      </c>
    </row>
    <row r="13" spans="1:12" x14ac:dyDescent="0.2">
      <c r="A13" t="s">
        <v>516</v>
      </c>
    </row>
    <row r="15" spans="1:12" x14ac:dyDescent="0.2">
      <c r="A15" s="60"/>
      <c r="C15" s="171"/>
    </row>
    <row r="16" spans="1:12" x14ac:dyDescent="0.2">
      <c r="A16" s="60"/>
    </row>
    <row r="18" spans="1:11" x14ac:dyDescent="0.2">
      <c r="A18" s="133"/>
      <c r="H18" s="60"/>
      <c r="I18" s="157"/>
      <c r="J18" s="60"/>
    </row>
    <row r="19" spans="1:11" x14ac:dyDescent="0.2">
      <c r="I19" s="72"/>
      <c r="J19" s="151"/>
    </row>
    <row r="20" spans="1:11" x14ac:dyDescent="0.2">
      <c r="A20" s="60"/>
      <c r="I20" s="72"/>
    </row>
    <row r="21" spans="1:11" x14ac:dyDescent="0.2">
      <c r="I21" s="72"/>
    </row>
    <row r="25" spans="1:11" x14ac:dyDescent="0.2">
      <c r="J25" s="72"/>
      <c r="K25" s="177"/>
    </row>
    <row r="26" spans="1:11" x14ac:dyDescent="0.2">
      <c r="A26" s="60"/>
      <c r="J26" s="72"/>
      <c r="K26" s="177"/>
    </row>
    <row r="27" spans="1:11" x14ac:dyDescent="0.2">
      <c r="A27" s="60"/>
    </row>
    <row r="28" spans="1:11" x14ac:dyDescent="0.2">
      <c r="A28" s="141"/>
      <c r="J28" s="72"/>
      <c r="K28" s="177"/>
    </row>
    <row r="29" spans="1:11" x14ac:dyDescent="0.2">
      <c r="A29" s="60"/>
      <c r="J29" s="72"/>
      <c r="K29" s="177"/>
    </row>
    <row r="31" spans="1:11" x14ac:dyDescent="0.2">
      <c r="J31" s="72"/>
      <c r="K31" s="177"/>
    </row>
    <row r="32" spans="1:11" x14ac:dyDescent="0.2">
      <c r="J32" s="72"/>
      <c r="K32" s="177"/>
    </row>
    <row r="34" spans="1:10" x14ac:dyDescent="0.2">
      <c r="A34" s="60"/>
    </row>
    <row r="35" spans="1:10" x14ac:dyDescent="0.2">
      <c r="A35" s="60"/>
      <c r="B35" s="72"/>
      <c r="C35" s="127"/>
      <c r="J35" s="72"/>
    </row>
    <row r="36" spans="1:10" x14ac:dyDescent="0.2">
      <c r="B36" s="158"/>
      <c r="J36" s="72"/>
    </row>
    <row r="37" spans="1:10" x14ac:dyDescent="0.2">
      <c r="A37" s="60"/>
      <c r="C37" s="72"/>
    </row>
    <row r="38" spans="1:10" ht="12.75" x14ac:dyDescent="0.2">
      <c r="C38" s="15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Adopted</vt:lpstr>
      <vt:lpstr>FY20WK1</vt:lpstr>
      <vt:lpstr>BudgetP1</vt:lpstr>
      <vt:lpstr>FY20WK2</vt:lpstr>
      <vt:lpstr>BudgetP2</vt:lpstr>
      <vt:lpstr>Form703</vt:lpstr>
      <vt:lpstr>Form703Data</vt:lpstr>
      <vt:lpstr>SNAME</vt:lpstr>
      <vt:lpstr>DoM</vt:lpstr>
      <vt:lpstr>DistrictName</vt:lpstr>
      <vt:lpstr>Adopted!Print_Area</vt:lpstr>
      <vt:lpstr>Form703!Print_Area</vt:lpstr>
      <vt:lpstr>FY20WK1!Print_Area</vt:lpstr>
      <vt:lpstr>FY20WK2!Print_Area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 </cp:lastModifiedBy>
  <cp:lastPrinted>2019-08-08T13:57:16Z</cp:lastPrinted>
  <dcterms:created xsi:type="dcterms:W3CDTF">2002-07-10T18:17:39Z</dcterms:created>
  <dcterms:modified xsi:type="dcterms:W3CDTF">2019-08-08T14:10:25Z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d78a044c26674294934f050da9f33fd8</vt:lpwstr>
  </property>
</Properties>
</file>